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codeName="EstaPastaDeTrabalho"/>
  <mc:AlternateContent xmlns:mc="http://schemas.openxmlformats.org/markup-compatibility/2006">
    <mc:Choice Requires="x15">
      <x15ac:absPath xmlns:x15ac="http://schemas.microsoft.com/office/spreadsheetml/2010/11/ac" url="I:\SEGECON\2. Atas SRP\1. Atas UDESC\PE 1343.2025 SRP SGPE 10500.2025 - Áudio Video e Foto - VIG. 04.11.2026-ok\"/>
    </mc:Choice>
  </mc:AlternateContent>
  <xr:revisionPtr revIDLastSave="0" documentId="8_{13599AF8-F7E4-4FDD-AB7A-713A869D0345}" xr6:coauthVersionLast="47" xr6:coauthVersionMax="47" xr10:uidLastSave="{00000000-0000-0000-0000-000000000000}"/>
  <bookViews>
    <workbookView xWindow="-110" yWindow="-110" windowWidth="19420" windowHeight="10300" tabRatio="921" firstSheet="1" activeTab="31"/>
  </bookViews>
  <sheets>
    <sheet name="CEART" sheetId="1" r:id="rId1"/>
    <sheet name="ESAG PROCULT" sheetId="23" r:id="rId2"/>
    <sheet name="ESAG PAEX" sheetId="24" r:id="rId3"/>
    <sheet name="ESAG 3201" sheetId="25" r:id="rId4"/>
    <sheet name="ESAG 12758" sheetId="26" r:id="rId5"/>
    <sheet name="ESAG 11038" sheetId="28" r:id="rId6"/>
    <sheet name="CEFID" sheetId="29" r:id="rId7"/>
    <sheet name="CAV PROJETO 1" sheetId="30" r:id="rId8"/>
    <sheet name="CAV PROJETO 2 PRAPEG" sheetId="31" r:id="rId9"/>
    <sheet name="CAV PROJETO 3 PAEX" sheetId="32" r:id="rId10"/>
    <sheet name="CESFI INECO 14842" sheetId="33" r:id="rId11"/>
    <sheet name="CESFI DEX 12758" sheetId="34" r:id="rId12"/>
    <sheet name="CESFI 11038" sheetId="35" r:id="rId13"/>
    <sheet name="CEPLAN" sheetId="36" r:id="rId14"/>
    <sheet name="CEO" sheetId="37" r:id="rId15"/>
    <sheet name="CCT" sheetId="38" r:id="rId16"/>
    <sheet name="FAED" sheetId="39" r:id="rId17"/>
    <sheet name="CESMO" sheetId="40" r:id="rId18"/>
    <sheet name="CEAVI" sheetId="41" r:id="rId19"/>
    <sheet name="CERES" sheetId="42" r:id="rId20"/>
    <sheet name="CEAD" sheetId="43" r:id="rId21"/>
    <sheet name="SECOM" sheetId="44" r:id="rId22"/>
    <sheet name="RÁDIO FPOLIS" sheetId="45" r:id="rId23"/>
    <sheet name="RÁDIO LAGES" sheetId="46" r:id="rId24"/>
    <sheet name="RÁDIO JVLLE" sheetId="47" r:id="rId25"/>
    <sheet name="SECON" sheetId="48" r:id="rId26"/>
    <sheet name="PROPLAN" sheetId="49" r:id="rId27"/>
    <sheet name="PROEX" sheetId="50" r:id="rId28"/>
    <sheet name="PROPPG" sheetId="51" r:id="rId29"/>
    <sheet name="MUSEU" sheetId="52" r:id="rId30"/>
    <sheet name="BU" sheetId="53" r:id="rId31"/>
    <sheet name="GESTOR" sheetId="21" r:id="rId32"/>
    <sheet name="CARONA-uso exclusivo do Gestor" sheetId="22" r:id="rId33"/>
  </sheets>
  <definedNames>
    <definedName name="_xlnm._FilterDatabase" localSheetId="30" hidden="1">BU!$A$3:$AU$188</definedName>
    <definedName name="_xlnm._FilterDatabase" localSheetId="32" hidden="1">'CARONA-uso exclusivo do Gestor'!$A$3:$AI$187</definedName>
    <definedName name="_xlnm._FilterDatabase" localSheetId="7" hidden="1">'CAV PROJETO 1'!$A$3:$AU$188</definedName>
    <definedName name="_xlnm._FilterDatabase" localSheetId="8" hidden="1">'CAV PROJETO 2 PRAPEG'!$A$3:$AU$188</definedName>
    <definedName name="_xlnm._FilterDatabase" localSheetId="9" hidden="1">'CAV PROJETO 3 PAEX'!$A$3:$AU$188</definedName>
    <definedName name="_xlnm._FilterDatabase" localSheetId="15" hidden="1">CCT!$A$3:$AU$3</definedName>
    <definedName name="_xlnm._FilterDatabase" localSheetId="20" hidden="1">CEAD!$A$3:$AU$3</definedName>
    <definedName name="_xlnm._FilterDatabase" localSheetId="0" hidden="1">CEART!$A$3:$BK$3</definedName>
    <definedName name="_xlnm._FilterDatabase" localSheetId="18" hidden="1">CEAVI!$A$3:$AU$188</definedName>
    <definedName name="_xlnm._FilterDatabase" localSheetId="6" hidden="1">CEFID!$A$3:$AU$3</definedName>
    <definedName name="_xlnm._FilterDatabase" localSheetId="14" hidden="1">CEO!$A$3:$AT$188</definedName>
    <definedName name="_xlnm._FilterDatabase" localSheetId="13" hidden="1">CEPLAN!$A$3:$AU$3</definedName>
    <definedName name="_xlnm._FilterDatabase" localSheetId="19" hidden="1">CERES!$A$3:$AU$3</definedName>
    <definedName name="_xlnm._FilterDatabase" localSheetId="12" hidden="1">'CESFI 11038'!$A$3:$AU$3</definedName>
    <definedName name="_xlnm._FilterDatabase" localSheetId="11" hidden="1">'CESFI DEX 12758'!$A$3:$AU$3</definedName>
    <definedName name="_xlnm._FilterDatabase" localSheetId="10" hidden="1">'CESFI INECO 14842'!$A$3:$AU$3</definedName>
    <definedName name="_xlnm._FilterDatabase" localSheetId="17" hidden="1">CESMO!$A$3:$AU$188</definedName>
    <definedName name="_xlnm._FilterDatabase" localSheetId="5" hidden="1">'ESAG 11038'!$A$3:$AU$3</definedName>
    <definedName name="_xlnm._FilterDatabase" localSheetId="4" hidden="1">'ESAG 12758'!$A$3:$AU$3</definedName>
    <definedName name="_xlnm._FilterDatabase" localSheetId="3" hidden="1">'ESAG 3201'!$A$3:$AU$3</definedName>
    <definedName name="_xlnm._FilterDatabase" localSheetId="2" hidden="1">'ESAG PAEX'!$A$3:$AU$3</definedName>
    <definedName name="_xlnm._FilterDatabase" localSheetId="1" hidden="1">'ESAG PROCULT'!$A$3:$AU$3</definedName>
    <definedName name="_xlnm._FilterDatabase" localSheetId="16" hidden="1">FAED!$A$3:$AU$3</definedName>
    <definedName name="_xlnm._FilterDatabase" localSheetId="31" hidden="1">GESTOR!$A$3:$R$187</definedName>
    <definedName name="_xlnm._FilterDatabase" localSheetId="29" hidden="1">MUSEU!$A$3:$AU$3</definedName>
    <definedName name="_xlnm._FilterDatabase" localSheetId="27" hidden="1">PROEX!$A$3:$AU$3</definedName>
    <definedName name="_xlnm._FilterDatabase" localSheetId="26" hidden="1">PROPLAN!$A$3:$AU$188</definedName>
    <definedName name="_xlnm._FilterDatabase" localSheetId="28" hidden="1">PROPPG!$A$3:$AU$188</definedName>
    <definedName name="_xlnm._FilterDatabase" localSheetId="22" hidden="1">'RÁDIO FPOLIS'!$A$3:$AU$188</definedName>
    <definedName name="_xlnm._FilterDatabase" localSheetId="24" hidden="1">'RÁDIO JVLLE'!$A$3:$AU$3</definedName>
    <definedName name="_xlnm._FilterDatabase" localSheetId="23" hidden="1">'RÁDIO LAGES'!$A$3:$AU$3</definedName>
    <definedName name="_xlnm._FilterDatabase" localSheetId="21" hidden="1">SECOM!$A$3:$AU$188</definedName>
    <definedName name="_xlnm._FilterDatabase" localSheetId="25" hidden="1">SECON!$A$3:$AU$3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187" i="30" l="1"/>
  <c r="W187" i="30"/>
  <c r="X187" i="30"/>
  <c r="Y187" i="30"/>
  <c r="Z187" i="30"/>
  <c r="AA187" i="30"/>
  <c r="AB187" i="30"/>
  <c r="AC187" i="30"/>
  <c r="AD187" i="30"/>
  <c r="AE187" i="30"/>
  <c r="AF187" i="30"/>
  <c r="U187" i="30"/>
  <c r="N187" i="32"/>
  <c r="P187" i="32"/>
  <c r="Q187" i="32"/>
  <c r="R187" i="32"/>
  <c r="N187" i="31"/>
  <c r="P187" i="31"/>
  <c r="Q187" i="31"/>
  <c r="R187" i="31"/>
  <c r="N187" i="30"/>
  <c r="P187" i="30"/>
  <c r="Q187" i="30"/>
  <c r="R187" i="30"/>
  <c r="N187" i="41"/>
  <c r="P187" i="41"/>
  <c r="Q187" i="41"/>
  <c r="R187" i="41"/>
  <c r="V187" i="39"/>
  <c r="W187" i="39"/>
  <c r="X187" i="39"/>
  <c r="Y187" i="39"/>
  <c r="Z187" i="39"/>
  <c r="AA187" i="39"/>
  <c r="U187" i="39"/>
  <c r="V187" i="43"/>
  <c r="W187" i="43"/>
  <c r="X187" i="43"/>
  <c r="Y187" i="43"/>
  <c r="Z187" i="43"/>
  <c r="AA187" i="43"/>
  <c r="AB187" i="43"/>
  <c r="AC187" i="43"/>
  <c r="AD187" i="43"/>
  <c r="AE187" i="43"/>
  <c r="AF187" i="43"/>
  <c r="AG187" i="43"/>
  <c r="AH187" i="43"/>
  <c r="AI187" i="43"/>
  <c r="U187" i="43"/>
  <c r="V187" i="1"/>
  <c r="W187" i="1"/>
  <c r="X187" i="1"/>
  <c r="Y187" i="1"/>
  <c r="Z187" i="1"/>
  <c r="AA187" i="1"/>
  <c r="AB187" i="1"/>
  <c r="AC187" i="1"/>
  <c r="AD187" i="1"/>
  <c r="AE187" i="1"/>
  <c r="AF187" i="1"/>
  <c r="AG187" i="1"/>
  <c r="AH187" i="1"/>
  <c r="AI187" i="1"/>
  <c r="AJ187" i="1"/>
  <c r="AK187" i="1"/>
  <c r="AL187" i="1"/>
  <c r="AM187" i="1"/>
  <c r="AN187" i="1"/>
  <c r="AO187" i="1"/>
  <c r="AP187" i="1"/>
  <c r="AQ187" i="1"/>
  <c r="AR187" i="1"/>
  <c r="AS187" i="1"/>
  <c r="AT187" i="1"/>
  <c r="AU187" i="1"/>
  <c r="AV187" i="1"/>
  <c r="AW187" i="1"/>
  <c r="AX187" i="1"/>
  <c r="AY187" i="1"/>
  <c r="AZ187" i="1"/>
  <c r="BA187" i="1"/>
  <c r="BB187" i="1"/>
  <c r="BC187" i="1"/>
  <c r="BD187" i="1"/>
  <c r="BE187" i="1"/>
  <c r="BF187" i="1"/>
  <c r="BG187" i="1"/>
  <c r="BH187" i="1"/>
  <c r="BI187" i="1"/>
  <c r="BJ187" i="1"/>
  <c r="U187" i="1"/>
  <c r="V187" i="28"/>
  <c r="U187" i="28"/>
  <c r="P187" i="21"/>
  <c r="P56" i="21"/>
  <c r="Q56" i="32"/>
  <c r="N113" i="41"/>
  <c r="N108" i="41"/>
  <c r="V187" i="37"/>
  <c r="W187" i="37"/>
  <c r="X187" i="37"/>
  <c r="Y187" i="37"/>
  <c r="Z187" i="37"/>
  <c r="AA187" i="37"/>
  <c r="AB187" i="37"/>
  <c r="AC187" i="37"/>
  <c r="U187" i="37"/>
  <c r="S48" i="22"/>
  <c r="A190" i="22"/>
  <c r="A189" i="22"/>
  <c r="Z183" i="22"/>
  <c r="N149" i="50"/>
  <c r="N149" i="38"/>
  <c r="Y191" i="45"/>
  <c r="Y190" i="45"/>
  <c r="Y189" i="45"/>
  <c r="X193" i="45"/>
  <c r="X192" i="45"/>
  <c r="X191" i="45"/>
  <c r="U190" i="45"/>
  <c r="U189" i="45"/>
  <c r="W190" i="45"/>
  <c r="W189" i="45"/>
  <c r="X189" i="45"/>
  <c r="X190" i="45"/>
  <c r="U187" i="45"/>
  <c r="V187" i="45"/>
  <c r="Y187" i="22"/>
  <c r="X29" i="22"/>
  <c r="X30" i="22"/>
  <c r="X31" i="22"/>
  <c r="X32" i="22"/>
  <c r="X33" i="22"/>
  <c r="X34" i="22"/>
  <c r="X35" i="22"/>
  <c r="X36" i="22"/>
  <c r="X37" i="22"/>
  <c r="X38" i="22"/>
  <c r="X39" i="22"/>
  <c r="X40" i="22"/>
  <c r="X41" i="22"/>
  <c r="X42" i="22"/>
  <c r="X43" i="22"/>
  <c r="X44" i="22"/>
  <c r="X45" i="22"/>
  <c r="X46" i="22"/>
  <c r="X47" i="22"/>
  <c r="X48" i="22"/>
  <c r="X49" i="22"/>
  <c r="X50" i="22"/>
  <c r="X51" i="22"/>
  <c r="X52" i="22"/>
  <c r="X53" i="22"/>
  <c r="X54" i="22"/>
  <c r="X55" i="22"/>
  <c r="X56" i="22"/>
  <c r="X57" i="22"/>
  <c r="X58" i="22"/>
  <c r="X59" i="22"/>
  <c r="X60" i="22"/>
  <c r="X61" i="22"/>
  <c r="X62" i="22"/>
  <c r="X63" i="22"/>
  <c r="X64" i="22"/>
  <c r="X65" i="22"/>
  <c r="X66" i="22"/>
  <c r="X67" i="22"/>
  <c r="X68" i="22"/>
  <c r="X69" i="22"/>
  <c r="X70" i="22"/>
  <c r="X71" i="22"/>
  <c r="X72" i="22"/>
  <c r="X73" i="22"/>
  <c r="X74" i="22"/>
  <c r="X75" i="22"/>
  <c r="X76" i="22"/>
  <c r="X77" i="22"/>
  <c r="X78" i="22"/>
  <c r="X79" i="22"/>
  <c r="X80" i="22"/>
  <c r="X81" i="22"/>
  <c r="X82" i="22"/>
  <c r="X83" i="22"/>
  <c r="X84" i="22"/>
  <c r="X85" i="22"/>
  <c r="X86" i="22"/>
  <c r="X87" i="22"/>
  <c r="X88" i="22"/>
  <c r="X89" i="22"/>
  <c r="X90" i="22"/>
  <c r="X91" i="22"/>
  <c r="X92" i="22"/>
  <c r="X93" i="22"/>
  <c r="X94" i="22"/>
  <c r="X95" i="22"/>
  <c r="X96" i="22"/>
  <c r="X97" i="22"/>
  <c r="X98" i="22"/>
  <c r="X99" i="22"/>
  <c r="X100" i="22"/>
  <c r="X101" i="22"/>
  <c r="X102" i="22"/>
  <c r="X103" i="22"/>
  <c r="X104" i="22"/>
  <c r="X105" i="22"/>
  <c r="X106" i="22"/>
  <c r="X107" i="22"/>
  <c r="X108" i="22"/>
  <c r="X109" i="22"/>
  <c r="X110" i="22"/>
  <c r="X111" i="22"/>
  <c r="X112" i="22"/>
  <c r="X113" i="22"/>
  <c r="X114" i="22"/>
  <c r="X115" i="22"/>
  <c r="X116" i="22"/>
  <c r="X117" i="22"/>
  <c r="X118" i="22"/>
  <c r="X119" i="22"/>
  <c r="X120" i="22"/>
  <c r="X121" i="22"/>
  <c r="X122" i="22"/>
  <c r="X123" i="22"/>
  <c r="X124" i="22"/>
  <c r="X125" i="22"/>
  <c r="X126" i="22"/>
  <c r="X127" i="22"/>
  <c r="X128" i="22"/>
  <c r="X129" i="22"/>
  <c r="X130" i="22"/>
  <c r="X131" i="22"/>
  <c r="X132" i="22"/>
  <c r="X133" i="22"/>
  <c r="X134" i="22"/>
  <c r="X135" i="22"/>
  <c r="X136" i="22"/>
  <c r="X137" i="22"/>
  <c r="X138" i="22"/>
  <c r="X139" i="22"/>
  <c r="X140" i="22"/>
  <c r="X141" i="22"/>
  <c r="X142" i="22"/>
  <c r="X143" i="22"/>
  <c r="X144" i="22"/>
  <c r="X145" i="22"/>
  <c r="X146" i="22"/>
  <c r="X147" i="22"/>
  <c r="X148" i="22"/>
  <c r="X149" i="22"/>
  <c r="X150" i="22"/>
  <c r="X151" i="22"/>
  <c r="X152" i="22"/>
  <c r="X153" i="22"/>
  <c r="X154" i="22"/>
  <c r="X155" i="22"/>
  <c r="X156" i="22"/>
  <c r="X157" i="22"/>
  <c r="X158" i="22"/>
  <c r="X159" i="22"/>
  <c r="X160" i="22"/>
  <c r="X161" i="22"/>
  <c r="X162" i="22"/>
  <c r="X163" i="22"/>
  <c r="X164" i="22"/>
  <c r="X165" i="22"/>
  <c r="X166" i="22"/>
  <c r="X167" i="22"/>
  <c r="X168" i="22"/>
  <c r="X169" i="22"/>
  <c r="X170" i="22"/>
  <c r="X171" i="22"/>
  <c r="X172" i="22"/>
  <c r="X173" i="22"/>
  <c r="X174" i="22"/>
  <c r="X175" i="22"/>
  <c r="X176" i="22"/>
  <c r="X177" i="22"/>
  <c r="X178" i="22"/>
  <c r="X179" i="22"/>
  <c r="X180" i="22"/>
  <c r="X181" i="22"/>
  <c r="X182" i="22"/>
  <c r="X183" i="22"/>
  <c r="X184" i="22"/>
  <c r="X185" i="22"/>
  <c r="X186" i="22"/>
  <c r="K29" i="22"/>
  <c r="N29" i="22"/>
  <c r="Q29" i="22"/>
  <c r="K30" i="22"/>
  <c r="N30" i="22"/>
  <c r="Q30" i="22"/>
  <c r="K31" i="22"/>
  <c r="N31" i="22"/>
  <c r="Q31" i="22"/>
  <c r="K32" i="22"/>
  <c r="N32" i="22"/>
  <c r="Q32" i="22"/>
  <c r="K33" i="22"/>
  <c r="N33" i="22"/>
  <c r="Q33" i="22"/>
  <c r="K34" i="22"/>
  <c r="N34" i="22"/>
  <c r="Q34" i="22"/>
  <c r="K35" i="22"/>
  <c r="N35" i="22"/>
  <c r="Q35" i="22"/>
  <c r="K36" i="22"/>
  <c r="N36" i="22"/>
  <c r="Q36" i="22"/>
  <c r="K37" i="22"/>
  <c r="N37" i="22"/>
  <c r="Q37" i="22"/>
  <c r="K38" i="22"/>
  <c r="N38" i="22"/>
  <c r="Q38" i="22"/>
  <c r="K39" i="22"/>
  <c r="N39" i="22"/>
  <c r="Q39" i="22"/>
  <c r="K40" i="22"/>
  <c r="N40" i="22"/>
  <c r="Q40" i="22"/>
  <c r="K41" i="22"/>
  <c r="N41" i="22"/>
  <c r="Q41" i="22"/>
  <c r="K42" i="22"/>
  <c r="N42" i="22"/>
  <c r="Q42" i="22"/>
  <c r="K43" i="22"/>
  <c r="N43" i="22"/>
  <c r="Q43" i="22"/>
  <c r="K44" i="22"/>
  <c r="N44" i="22"/>
  <c r="Q44" i="22"/>
  <c r="K45" i="22"/>
  <c r="N45" i="22"/>
  <c r="Q45" i="22"/>
  <c r="K46" i="22"/>
  <c r="N46" i="22"/>
  <c r="Q46" i="22"/>
  <c r="K47" i="22"/>
  <c r="N47" i="22"/>
  <c r="Q47" i="22"/>
  <c r="K48" i="22"/>
  <c r="N48" i="22"/>
  <c r="Q48" i="22"/>
  <c r="K49" i="22"/>
  <c r="N49" i="22"/>
  <c r="Q49" i="22"/>
  <c r="K50" i="22"/>
  <c r="N50" i="22"/>
  <c r="Q50" i="22"/>
  <c r="K51" i="22"/>
  <c r="N51" i="22"/>
  <c r="Q51" i="22"/>
  <c r="K52" i="22"/>
  <c r="N52" i="22"/>
  <c r="Q52" i="22"/>
  <c r="K53" i="22"/>
  <c r="N53" i="22"/>
  <c r="Q53" i="22"/>
  <c r="K54" i="22"/>
  <c r="N54" i="22"/>
  <c r="Q54" i="22"/>
  <c r="K55" i="22"/>
  <c r="N55" i="22"/>
  <c r="Q55" i="22"/>
  <c r="K56" i="22"/>
  <c r="N56" i="22"/>
  <c r="Q56" i="22"/>
  <c r="K57" i="22"/>
  <c r="N57" i="22"/>
  <c r="Q57" i="22"/>
  <c r="K58" i="22"/>
  <c r="N58" i="22"/>
  <c r="Q58" i="22"/>
  <c r="K59" i="22"/>
  <c r="N59" i="22"/>
  <c r="Q59" i="22"/>
  <c r="K60" i="22"/>
  <c r="N60" i="22"/>
  <c r="Q60" i="22"/>
  <c r="K61" i="22"/>
  <c r="N61" i="22"/>
  <c r="Q61" i="22"/>
  <c r="K62" i="22"/>
  <c r="N62" i="22"/>
  <c r="Q62" i="22"/>
  <c r="K63" i="22"/>
  <c r="N63" i="22"/>
  <c r="Q63" i="22"/>
  <c r="K64" i="22"/>
  <c r="N64" i="22"/>
  <c r="Q64" i="22"/>
  <c r="K65" i="22"/>
  <c r="N65" i="22"/>
  <c r="Q65" i="22"/>
  <c r="K66" i="22"/>
  <c r="N66" i="22"/>
  <c r="Q66" i="22"/>
  <c r="K67" i="22"/>
  <c r="N67" i="22"/>
  <c r="Q67" i="22"/>
  <c r="K68" i="22"/>
  <c r="N68" i="22"/>
  <c r="Q68" i="22"/>
  <c r="K69" i="22"/>
  <c r="N69" i="22"/>
  <c r="Q69" i="22"/>
  <c r="K70" i="22"/>
  <c r="N70" i="22"/>
  <c r="Q70" i="22"/>
  <c r="K71" i="22"/>
  <c r="N71" i="22"/>
  <c r="Q71" i="22"/>
  <c r="K72" i="22"/>
  <c r="N72" i="22"/>
  <c r="Q72" i="22"/>
  <c r="K73" i="22"/>
  <c r="N73" i="22"/>
  <c r="Q73" i="22"/>
  <c r="K74" i="22"/>
  <c r="N74" i="22"/>
  <c r="Q74" i="22"/>
  <c r="K75" i="22"/>
  <c r="N75" i="22"/>
  <c r="Q75" i="22"/>
  <c r="K76" i="22"/>
  <c r="N76" i="22"/>
  <c r="Q76" i="22"/>
  <c r="K77" i="22"/>
  <c r="N77" i="22"/>
  <c r="Q77" i="22"/>
  <c r="K78" i="22"/>
  <c r="N78" i="22"/>
  <c r="Q78" i="22"/>
  <c r="K79" i="22"/>
  <c r="N79" i="22"/>
  <c r="Q79" i="22"/>
  <c r="K80" i="22"/>
  <c r="N80" i="22"/>
  <c r="Q80" i="22"/>
  <c r="K81" i="22"/>
  <c r="N81" i="22"/>
  <c r="Q81" i="22"/>
  <c r="K82" i="22"/>
  <c r="N82" i="22"/>
  <c r="Q82" i="22"/>
  <c r="K83" i="22"/>
  <c r="N83" i="22"/>
  <c r="Q83" i="22"/>
  <c r="K84" i="22"/>
  <c r="N84" i="22"/>
  <c r="Q84" i="22"/>
  <c r="K85" i="22"/>
  <c r="N85" i="22"/>
  <c r="Q85" i="22"/>
  <c r="K86" i="22"/>
  <c r="N86" i="22"/>
  <c r="Q86" i="22"/>
  <c r="K87" i="22"/>
  <c r="N87" i="22"/>
  <c r="Q87" i="22"/>
  <c r="K88" i="22"/>
  <c r="N88" i="22"/>
  <c r="Q88" i="22"/>
  <c r="K89" i="22"/>
  <c r="N89" i="22"/>
  <c r="Q89" i="22"/>
  <c r="K90" i="22"/>
  <c r="N90" i="22"/>
  <c r="Q90" i="22"/>
  <c r="K91" i="22"/>
  <c r="N91" i="22"/>
  <c r="Q91" i="22"/>
  <c r="K92" i="22"/>
  <c r="N92" i="22"/>
  <c r="Q92" i="22"/>
  <c r="K93" i="22"/>
  <c r="N93" i="22"/>
  <c r="Q93" i="22"/>
  <c r="K94" i="22"/>
  <c r="N94" i="22"/>
  <c r="Q94" i="22"/>
  <c r="K95" i="22"/>
  <c r="N95" i="22"/>
  <c r="Q95" i="22"/>
  <c r="K96" i="22"/>
  <c r="N96" i="22"/>
  <c r="Q96" i="22"/>
  <c r="K97" i="22"/>
  <c r="N97" i="22"/>
  <c r="Q97" i="22"/>
  <c r="K98" i="22"/>
  <c r="N98" i="22"/>
  <c r="Q98" i="22"/>
  <c r="K99" i="22"/>
  <c r="N99" i="22"/>
  <c r="Q99" i="22"/>
  <c r="K100" i="22"/>
  <c r="N100" i="22"/>
  <c r="Q100" i="22"/>
  <c r="K101" i="22"/>
  <c r="N101" i="22"/>
  <c r="Q101" i="22"/>
  <c r="K102" i="22"/>
  <c r="N102" i="22"/>
  <c r="Q102" i="22"/>
  <c r="K103" i="22"/>
  <c r="N103" i="22"/>
  <c r="Q103" i="22"/>
  <c r="K104" i="22"/>
  <c r="N104" i="22"/>
  <c r="Q104" i="22"/>
  <c r="K105" i="22"/>
  <c r="N105" i="22"/>
  <c r="Q105" i="22"/>
  <c r="K106" i="22"/>
  <c r="N106" i="22"/>
  <c r="Q106" i="22"/>
  <c r="K107" i="22"/>
  <c r="N107" i="22"/>
  <c r="Q107" i="22"/>
  <c r="K108" i="22"/>
  <c r="N108" i="22"/>
  <c r="Q108" i="22"/>
  <c r="K109" i="22"/>
  <c r="N109" i="22"/>
  <c r="Q109" i="22"/>
  <c r="K110" i="22"/>
  <c r="N110" i="22"/>
  <c r="Q110" i="22"/>
  <c r="K111" i="22"/>
  <c r="N111" i="22"/>
  <c r="Q111" i="22"/>
  <c r="K112" i="22"/>
  <c r="N112" i="22"/>
  <c r="Q112" i="22"/>
  <c r="K113" i="22"/>
  <c r="N113" i="22"/>
  <c r="Q113" i="22"/>
  <c r="K114" i="22"/>
  <c r="N114" i="22"/>
  <c r="Q114" i="22"/>
  <c r="K115" i="22"/>
  <c r="N115" i="22"/>
  <c r="Q115" i="22"/>
  <c r="K116" i="22"/>
  <c r="N116" i="22"/>
  <c r="Q116" i="22"/>
  <c r="K117" i="22"/>
  <c r="N117" i="22"/>
  <c r="Q117" i="22"/>
  <c r="K118" i="22"/>
  <c r="N118" i="22"/>
  <c r="Q118" i="22"/>
  <c r="K119" i="22"/>
  <c r="N119" i="22"/>
  <c r="Q119" i="22"/>
  <c r="K120" i="22"/>
  <c r="N120" i="22"/>
  <c r="Q120" i="22"/>
  <c r="K121" i="22"/>
  <c r="N121" i="22"/>
  <c r="Q121" i="22"/>
  <c r="K122" i="22"/>
  <c r="N122" i="22"/>
  <c r="Q122" i="22"/>
  <c r="K123" i="22"/>
  <c r="N123" i="22"/>
  <c r="Q123" i="22"/>
  <c r="K124" i="22"/>
  <c r="N124" i="22"/>
  <c r="Q124" i="22"/>
  <c r="K125" i="22"/>
  <c r="N125" i="22"/>
  <c r="Q125" i="22"/>
  <c r="K126" i="22"/>
  <c r="N126" i="22"/>
  <c r="Q126" i="22"/>
  <c r="K127" i="22"/>
  <c r="N127" i="22"/>
  <c r="Q127" i="22"/>
  <c r="K128" i="22"/>
  <c r="N128" i="22"/>
  <c r="Q128" i="22"/>
  <c r="K129" i="22"/>
  <c r="N129" i="22"/>
  <c r="Q129" i="22"/>
  <c r="K130" i="22"/>
  <c r="N130" i="22"/>
  <c r="Q130" i="22"/>
  <c r="K131" i="22"/>
  <c r="N131" i="22"/>
  <c r="Q131" i="22"/>
  <c r="K132" i="22"/>
  <c r="N132" i="22"/>
  <c r="Q132" i="22"/>
  <c r="K133" i="22"/>
  <c r="N133" i="22"/>
  <c r="Q133" i="22"/>
  <c r="K134" i="22"/>
  <c r="N134" i="22"/>
  <c r="Q134" i="22"/>
  <c r="K135" i="22"/>
  <c r="N135" i="22"/>
  <c r="Q135" i="22"/>
  <c r="K136" i="22"/>
  <c r="N136" i="22"/>
  <c r="Q136" i="22"/>
  <c r="K137" i="22"/>
  <c r="N137" i="22"/>
  <c r="Q137" i="22"/>
  <c r="K138" i="22"/>
  <c r="N138" i="22"/>
  <c r="Q138" i="22"/>
  <c r="K139" i="22"/>
  <c r="N139" i="22"/>
  <c r="Q139" i="22"/>
  <c r="K140" i="22"/>
  <c r="N140" i="22"/>
  <c r="Q140" i="22"/>
  <c r="K141" i="22"/>
  <c r="N141" i="22"/>
  <c r="Q141" i="22"/>
  <c r="K142" i="22"/>
  <c r="N142" i="22"/>
  <c r="Q142" i="22"/>
  <c r="K143" i="22"/>
  <c r="N143" i="22"/>
  <c r="Q143" i="22"/>
  <c r="K144" i="22"/>
  <c r="N144" i="22"/>
  <c r="Q144" i="22"/>
  <c r="K145" i="22"/>
  <c r="N145" i="22"/>
  <c r="Q145" i="22"/>
  <c r="K146" i="22"/>
  <c r="N146" i="22"/>
  <c r="Q146" i="22"/>
  <c r="K147" i="22"/>
  <c r="N147" i="22"/>
  <c r="Q147" i="22"/>
  <c r="K148" i="22"/>
  <c r="N148" i="22"/>
  <c r="Q148" i="22"/>
  <c r="K149" i="22"/>
  <c r="N149" i="22"/>
  <c r="Q149" i="22"/>
  <c r="K150" i="22"/>
  <c r="N150" i="22"/>
  <c r="Q150" i="22"/>
  <c r="K151" i="22"/>
  <c r="N151" i="22"/>
  <c r="Q151" i="22"/>
  <c r="K152" i="22"/>
  <c r="N152" i="22"/>
  <c r="Q152" i="22"/>
  <c r="K153" i="22"/>
  <c r="N153" i="22"/>
  <c r="Q153" i="22"/>
  <c r="K154" i="22"/>
  <c r="N154" i="22"/>
  <c r="Q154" i="22"/>
  <c r="K155" i="22"/>
  <c r="N155" i="22"/>
  <c r="Q155" i="22"/>
  <c r="K156" i="22"/>
  <c r="N156" i="22"/>
  <c r="Q156" i="22"/>
  <c r="K157" i="22"/>
  <c r="N157" i="22"/>
  <c r="Q157" i="22"/>
  <c r="K158" i="22"/>
  <c r="N158" i="22"/>
  <c r="Q158" i="22"/>
  <c r="K159" i="22"/>
  <c r="N159" i="22"/>
  <c r="Q159" i="22"/>
  <c r="K160" i="22"/>
  <c r="N160" i="22"/>
  <c r="Q160" i="22"/>
  <c r="K161" i="22"/>
  <c r="N161" i="22"/>
  <c r="Q161" i="22"/>
  <c r="K162" i="22"/>
  <c r="N162" i="22"/>
  <c r="Q162" i="22"/>
  <c r="K163" i="22"/>
  <c r="N163" i="22"/>
  <c r="Q163" i="22"/>
  <c r="K164" i="22"/>
  <c r="N164" i="22"/>
  <c r="Q164" i="22"/>
  <c r="K165" i="22"/>
  <c r="N165" i="22"/>
  <c r="Q165" i="22"/>
  <c r="K166" i="22"/>
  <c r="N166" i="22"/>
  <c r="Q166" i="22"/>
  <c r="K167" i="22"/>
  <c r="N167" i="22"/>
  <c r="Q167" i="22"/>
  <c r="K168" i="22"/>
  <c r="N168" i="22"/>
  <c r="Q168" i="22"/>
  <c r="K169" i="22"/>
  <c r="N169" i="22"/>
  <c r="Q169" i="22"/>
  <c r="K170" i="22"/>
  <c r="N170" i="22"/>
  <c r="Q170" i="22"/>
  <c r="K171" i="22"/>
  <c r="N171" i="22"/>
  <c r="Q171" i="22"/>
  <c r="K172" i="22"/>
  <c r="N172" i="22"/>
  <c r="Q172" i="22"/>
  <c r="K173" i="22"/>
  <c r="N173" i="22"/>
  <c r="Q173" i="22"/>
  <c r="K174" i="22"/>
  <c r="N174" i="22"/>
  <c r="Q174" i="22"/>
  <c r="K175" i="22"/>
  <c r="N175" i="22"/>
  <c r="Q175" i="22"/>
  <c r="K176" i="22"/>
  <c r="N176" i="22"/>
  <c r="Q176" i="22"/>
  <c r="K177" i="22"/>
  <c r="N177" i="22"/>
  <c r="Q177" i="22"/>
  <c r="K178" i="22"/>
  <c r="N178" i="22"/>
  <c r="Q178" i="22"/>
  <c r="K179" i="22"/>
  <c r="N179" i="22"/>
  <c r="Q179" i="22"/>
  <c r="K180" i="22"/>
  <c r="N180" i="22"/>
  <c r="Q180" i="22"/>
  <c r="K181" i="22"/>
  <c r="N181" i="22"/>
  <c r="Q181" i="22"/>
  <c r="K182" i="22"/>
  <c r="N182" i="22"/>
  <c r="Q182" i="22"/>
  <c r="K183" i="22"/>
  <c r="N183" i="22"/>
  <c r="Q183" i="22"/>
  <c r="K184" i="22"/>
  <c r="N184" i="22"/>
  <c r="Q184" i="22"/>
  <c r="K185" i="22"/>
  <c r="N185" i="22"/>
  <c r="Q185" i="22"/>
  <c r="K186" i="22"/>
  <c r="N186" i="22"/>
  <c r="Q186" i="22"/>
  <c r="H29" i="22"/>
  <c r="H30" i="22"/>
  <c r="H31" i="22"/>
  <c r="H32" i="22"/>
  <c r="H33" i="22"/>
  <c r="H34" i="22"/>
  <c r="H35" i="22"/>
  <c r="H36" i="22"/>
  <c r="H37" i="22"/>
  <c r="H38" i="22"/>
  <c r="H39" i="22"/>
  <c r="H40" i="22"/>
  <c r="H41" i="22"/>
  <c r="H42" i="22"/>
  <c r="H43" i="22"/>
  <c r="H44" i="22"/>
  <c r="H45" i="22"/>
  <c r="H46" i="22"/>
  <c r="H47" i="22"/>
  <c r="H48" i="22"/>
  <c r="H49" i="22"/>
  <c r="H50" i="22"/>
  <c r="H51" i="22"/>
  <c r="H52" i="22"/>
  <c r="H53" i="22"/>
  <c r="H54" i="22"/>
  <c r="H55" i="22"/>
  <c r="H56" i="22"/>
  <c r="H57" i="22"/>
  <c r="H58" i="22"/>
  <c r="H59" i="22"/>
  <c r="H60" i="22"/>
  <c r="H61" i="22"/>
  <c r="H62" i="22"/>
  <c r="H63" i="22"/>
  <c r="H64" i="22"/>
  <c r="H65" i="22"/>
  <c r="H66" i="22"/>
  <c r="H67" i="22"/>
  <c r="H68" i="22"/>
  <c r="H69" i="22"/>
  <c r="H70" i="22"/>
  <c r="H71" i="22"/>
  <c r="H72" i="22"/>
  <c r="H73" i="22"/>
  <c r="H74" i="22"/>
  <c r="H75" i="22"/>
  <c r="H76" i="22"/>
  <c r="H77" i="22"/>
  <c r="H78" i="22"/>
  <c r="H79" i="22"/>
  <c r="H80" i="22"/>
  <c r="H81" i="22"/>
  <c r="H82" i="22"/>
  <c r="H83" i="22"/>
  <c r="H84" i="22"/>
  <c r="H85" i="22"/>
  <c r="H86" i="22"/>
  <c r="H87" i="22"/>
  <c r="H88" i="22"/>
  <c r="H89" i="22"/>
  <c r="H90" i="22"/>
  <c r="H91" i="22"/>
  <c r="H92" i="22"/>
  <c r="H93" i="22"/>
  <c r="H94" i="22"/>
  <c r="H95" i="22"/>
  <c r="H96" i="22"/>
  <c r="H97" i="22"/>
  <c r="H98" i="22"/>
  <c r="H99" i="22"/>
  <c r="H100" i="22"/>
  <c r="H101" i="22"/>
  <c r="H102" i="22"/>
  <c r="H103" i="22"/>
  <c r="H104" i="22"/>
  <c r="H105" i="22"/>
  <c r="H106" i="22"/>
  <c r="H107" i="22"/>
  <c r="H108" i="22"/>
  <c r="H109" i="22"/>
  <c r="H110" i="22"/>
  <c r="H111" i="22"/>
  <c r="H112" i="22"/>
  <c r="H113" i="22"/>
  <c r="H114" i="22"/>
  <c r="H115" i="22"/>
  <c r="H116" i="22"/>
  <c r="H117" i="22"/>
  <c r="H118" i="22"/>
  <c r="H119" i="22"/>
  <c r="H120" i="22"/>
  <c r="H121" i="22"/>
  <c r="H122" i="22"/>
  <c r="H123" i="22"/>
  <c r="H124" i="22"/>
  <c r="H125" i="22"/>
  <c r="H126" i="22"/>
  <c r="H127" i="22"/>
  <c r="H128" i="22"/>
  <c r="H129" i="22"/>
  <c r="H130" i="22"/>
  <c r="H131" i="22"/>
  <c r="H132" i="22"/>
  <c r="H133" i="22"/>
  <c r="H134" i="22"/>
  <c r="H135" i="22"/>
  <c r="H136" i="22"/>
  <c r="H137" i="22"/>
  <c r="H138" i="22"/>
  <c r="H139" i="22"/>
  <c r="H140" i="22"/>
  <c r="H141" i="22"/>
  <c r="H142" i="22"/>
  <c r="H143" i="22"/>
  <c r="H144" i="22"/>
  <c r="H145" i="22"/>
  <c r="H146" i="22"/>
  <c r="H147" i="22"/>
  <c r="H148" i="22"/>
  <c r="H149" i="22"/>
  <c r="H150" i="22"/>
  <c r="H151" i="22"/>
  <c r="H152" i="22"/>
  <c r="H153" i="22"/>
  <c r="H154" i="22"/>
  <c r="H155" i="22"/>
  <c r="H156" i="22"/>
  <c r="H157" i="22"/>
  <c r="H158" i="22"/>
  <c r="H159" i="22"/>
  <c r="H160" i="22"/>
  <c r="H161" i="22"/>
  <c r="H162" i="22"/>
  <c r="H163" i="22"/>
  <c r="H164" i="22"/>
  <c r="H165" i="22"/>
  <c r="H166" i="22"/>
  <c r="H167" i="22"/>
  <c r="H168" i="22"/>
  <c r="H169" i="22"/>
  <c r="H170" i="22"/>
  <c r="H171" i="22"/>
  <c r="H172" i="22"/>
  <c r="H173" i="22"/>
  <c r="H174" i="22"/>
  <c r="H175" i="22"/>
  <c r="H176" i="22"/>
  <c r="H177" i="22"/>
  <c r="H178" i="22"/>
  <c r="H179" i="22"/>
  <c r="H180" i="22"/>
  <c r="H181" i="22"/>
  <c r="H182" i="22"/>
  <c r="H183" i="22"/>
  <c r="H184" i="22"/>
  <c r="H185" i="22"/>
  <c r="H186" i="22"/>
  <c r="U29" i="22"/>
  <c r="U30" i="22"/>
  <c r="U31" i="22"/>
  <c r="U32" i="22"/>
  <c r="U33" i="22"/>
  <c r="U34" i="22"/>
  <c r="U35" i="22"/>
  <c r="U36" i="22"/>
  <c r="U37" i="22"/>
  <c r="U38" i="22"/>
  <c r="U39" i="22"/>
  <c r="U40" i="22"/>
  <c r="U41" i="22"/>
  <c r="U42" i="22"/>
  <c r="U43" i="22"/>
  <c r="U44" i="22"/>
  <c r="U45" i="22"/>
  <c r="U46" i="22"/>
  <c r="U47" i="22"/>
  <c r="U48" i="22"/>
  <c r="U49" i="22"/>
  <c r="U50" i="22"/>
  <c r="U51" i="22"/>
  <c r="U52" i="22"/>
  <c r="U53" i="22"/>
  <c r="U54" i="22"/>
  <c r="U55" i="22"/>
  <c r="U56" i="22"/>
  <c r="U57" i="22"/>
  <c r="U58" i="22"/>
  <c r="U59" i="22"/>
  <c r="U60" i="22"/>
  <c r="U61" i="22"/>
  <c r="U62" i="22"/>
  <c r="U63" i="22"/>
  <c r="U64" i="22"/>
  <c r="U65" i="22"/>
  <c r="U66" i="22"/>
  <c r="U67" i="22"/>
  <c r="U68" i="22"/>
  <c r="U69" i="22"/>
  <c r="U70" i="22"/>
  <c r="U71" i="22"/>
  <c r="U72" i="22"/>
  <c r="U73" i="22"/>
  <c r="U74" i="22"/>
  <c r="U75" i="22"/>
  <c r="U76" i="22"/>
  <c r="U77" i="22"/>
  <c r="U78" i="22"/>
  <c r="U79" i="22"/>
  <c r="U80" i="22"/>
  <c r="U81" i="22"/>
  <c r="U82" i="22"/>
  <c r="U83" i="22"/>
  <c r="U84" i="22"/>
  <c r="U85" i="22"/>
  <c r="U86" i="22"/>
  <c r="U87" i="22"/>
  <c r="U88" i="22"/>
  <c r="U89" i="22"/>
  <c r="U90" i="22"/>
  <c r="U91" i="22"/>
  <c r="U92" i="22"/>
  <c r="U93" i="22"/>
  <c r="U94" i="22"/>
  <c r="U95" i="22"/>
  <c r="U96" i="22"/>
  <c r="U97" i="22"/>
  <c r="U98" i="22"/>
  <c r="U99" i="22"/>
  <c r="U100" i="22"/>
  <c r="U101" i="22"/>
  <c r="U102" i="22"/>
  <c r="U103" i="22"/>
  <c r="U104" i="22"/>
  <c r="U105" i="22"/>
  <c r="U106" i="22"/>
  <c r="U107" i="22"/>
  <c r="U108" i="22"/>
  <c r="U109" i="22"/>
  <c r="U110" i="22"/>
  <c r="U111" i="22"/>
  <c r="U112" i="22"/>
  <c r="U113" i="22"/>
  <c r="U114" i="22"/>
  <c r="U115" i="22"/>
  <c r="U116" i="22"/>
  <c r="U117" i="22"/>
  <c r="U118" i="22"/>
  <c r="U119" i="22"/>
  <c r="U120" i="22"/>
  <c r="U121" i="22"/>
  <c r="U122" i="22"/>
  <c r="U123" i="22"/>
  <c r="U124" i="22"/>
  <c r="U125" i="22"/>
  <c r="U126" i="22"/>
  <c r="U127" i="22"/>
  <c r="U128" i="22"/>
  <c r="U129" i="22"/>
  <c r="U130" i="22"/>
  <c r="U131" i="22"/>
  <c r="U132" i="22"/>
  <c r="U133" i="22"/>
  <c r="U134" i="22"/>
  <c r="U135" i="22"/>
  <c r="U136" i="22"/>
  <c r="U137" i="22"/>
  <c r="U138" i="22"/>
  <c r="U139" i="22"/>
  <c r="U140" i="22"/>
  <c r="U141" i="22"/>
  <c r="U142" i="22"/>
  <c r="U143" i="22"/>
  <c r="U144" i="22"/>
  <c r="U145" i="22"/>
  <c r="U146" i="22"/>
  <c r="U147" i="22"/>
  <c r="U148" i="22"/>
  <c r="U149" i="22"/>
  <c r="U150" i="22"/>
  <c r="U151" i="22"/>
  <c r="U152" i="22"/>
  <c r="U153" i="22"/>
  <c r="U154" i="22"/>
  <c r="U155" i="22"/>
  <c r="U156" i="22"/>
  <c r="U157" i="22"/>
  <c r="U158" i="22"/>
  <c r="U159" i="22"/>
  <c r="U160" i="22"/>
  <c r="U161" i="22"/>
  <c r="U162" i="22"/>
  <c r="U163" i="22"/>
  <c r="U164" i="22"/>
  <c r="U165" i="22"/>
  <c r="U166" i="22"/>
  <c r="U167" i="22"/>
  <c r="U168" i="22"/>
  <c r="U169" i="22"/>
  <c r="U170" i="22"/>
  <c r="U171" i="22"/>
  <c r="U172" i="22"/>
  <c r="U173" i="22"/>
  <c r="U174" i="22"/>
  <c r="U175" i="22"/>
  <c r="U176" i="22"/>
  <c r="U177" i="22"/>
  <c r="U178" i="22"/>
  <c r="U179" i="22"/>
  <c r="U180" i="22"/>
  <c r="U181" i="22"/>
  <c r="U182" i="22"/>
  <c r="U183" i="22"/>
  <c r="U184" i="22"/>
  <c r="U185" i="22"/>
  <c r="U186" i="22"/>
  <c r="S29" i="22"/>
  <c r="S30" i="22"/>
  <c r="S31" i="22"/>
  <c r="S32" i="22"/>
  <c r="S33" i="22"/>
  <c r="S34" i="22"/>
  <c r="S35" i="22"/>
  <c r="S36" i="22"/>
  <c r="S37" i="22"/>
  <c r="S38" i="22"/>
  <c r="S39" i="22"/>
  <c r="S40" i="22"/>
  <c r="S41" i="22"/>
  <c r="S42" i="22"/>
  <c r="S43" i="22"/>
  <c r="S44" i="22"/>
  <c r="S45" i="22"/>
  <c r="S46" i="22"/>
  <c r="S47" i="22"/>
  <c r="S49" i="22"/>
  <c r="S50" i="22"/>
  <c r="S51" i="22"/>
  <c r="S52" i="22"/>
  <c r="S53" i="22"/>
  <c r="S54" i="22"/>
  <c r="S55" i="22"/>
  <c r="S56" i="22"/>
  <c r="S57" i="22"/>
  <c r="S58" i="22"/>
  <c r="S59" i="22"/>
  <c r="S60" i="22"/>
  <c r="S61" i="22"/>
  <c r="S62" i="22"/>
  <c r="S63" i="22"/>
  <c r="S64" i="22"/>
  <c r="S65" i="22"/>
  <c r="S66" i="22"/>
  <c r="S67" i="22"/>
  <c r="S68" i="22"/>
  <c r="S69" i="22"/>
  <c r="S70" i="22"/>
  <c r="S71" i="22"/>
  <c r="S72" i="22"/>
  <c r="S73" i="22"/>
  <c r="S74" i="22"/>
  <c r="S75" i="22"/>
  <c r="S76" i="22"/>
  <c r="S77" i="22"/>
  <c r="S78" i="22"/>
  <c r="S79" i="22"/>
  <c r="S80" i="22"/>
  <c r="S81" i="22"/>
  <c r="S82" i="22"/>
  <c r="S83" i="22"/>
  <c r="S84" i="22"/>
  <c r="S85" i="22"/>
  <c r="S86" i="22"/>
  <c r="S87" i="22"/>
  <c r="S88" i="22"/>
  <c r="S89" i="22"/>
  <c r="S90" i="22"/>
  <c r="S91" i="22"/>
  <c r="S92" i="22"/>
  <c r="S93" i="22"/>
  <c r="S94" i="22"/>
  <c r="S95" i="22"/>
  <c r="S96" i="22"/>
  <c r="S97" i="22"/>
  <c r="S98" i="22"/>
  <c r="S99" i="22"/>
  <c r="S100" i="22"/>
  <c r="S101" i="22"/>
  <c r="S102" i="22"/>
  <c r="S103" i="22"/>
  <c r="S104" i="22"/>
  <c r="S105" i="22"/>
  <c r="S106" i="22"/>
  <c r="S107" i="22"/>
  <c r="S108" i="22"/>
  <c r="S109" i="22"/>
  <c r="S110" i="22"/>
  <c r="S111" i="22"/>
  <c r="S112" i="22"/>
  <c r="S113" i="22"/>
  <c r="S114" i="22"/>
  <c r="S115" i="22"/>
  <c r="S116" i="22"/>
  <c r="S117" i="22"/>
  <c r="S118" i="22"/>
  <c r="S119" i="22"/>
  <c r="S120" i="22"/>
  <c r="S121" i="22"/>
  <c r="S122" i="22"/>
  <c r="S123" i="22"/>
  <c r="S124" i="22"/>
  <c r="S125" i="22"/>
  <c r="S126" i="22"/>
  <c r="S127" i="22"/>
  <c r="S128" i="22"/>
  <c r="S129" i="22"/>
  <c r="S130" i="22"/>
  <c r="S131" i="22"/>
  <c r="S132" i="22"/>
  <c r="S133" i="22"/>
  <c r="S134" i="22"/>
  <c r="S135" i="22"/>
  <c r="S136" i="22"/>
  <c r="S137" i="22"/>
  <c r="S138" i="22"/>
  <c r="S139" i="22"/>
  <c r="S140" i="22"/>
  <c r="S141" i="22"/>
  <c r="S142" i="22"/>
  <c r="S143" i="22"/>
  <c r="S144" i="22"/>
  <c r="S145" i="22"/>
  <c r="S146" i="22"/>
  <c r="S147" i="22"/>
  <c r="S148" i="22"/>
  <c r="S149" i="22"/>
  <c r="S150" i="22"/>
  <c r="S151" i="22"/>
  <c r="S152" i="22"/>
  <c r="S153" i="22"/>
  <c r="S154" i="22"/>
  <c r="S155" i="22"/>
  <c r="S156" i="22"/>
  <c r="S157" i="22"/>
  <c r="S158" i="22"/>
  <c r="S159" i="22"/>
  <c r="S160" i="22"/>
  <c r="S161" i="22"/>
  <c r="S162" i="22"/>
  <c r="S163" i="22"/>
  <c r="S164" i="22"/>
  <c r="S165" i="22"/>
  <c r="S166" i="22"/>
  <c r="S167" i="22"/>
  <c r="S168" i="22"/>
  <c r="S169" i="22"/>
  <c r="S170" i="22"/>
  <c r="S171" i="22"/>
  <c r="S172" i="22"/>
  <c r="S173" i="22"/>
  <c r="S174" i="22"/>
  <c r="S175" i="22"/>
  <c r="S176" i="22"/>
  <c r="S177" i="22"/>
  <c r="S178" i="22"/>
  <c r="S179" i="22"/>
  <c r="S180" i="22"/>
  <c r="S181" i="22"/>
  <c r="S182" i="22"/>
  <c r="S183" i="22"/>
  <c r="S184" i="22"/>
  <c r="S185" i="22"/>
  <c r="S186" i="22"/>
  <c r="J5" i="21"/>
  <c r="J6" i="21"/>
  <c r="J7" i="21"/>
  <c r="J8" i="21"/>
  <c r="J9" i="21"/>
  <c r="J10" i="21"/>
  <c r="J11" i="21"/>
  <c r="J12" i="21"/>
  <c r="J13" i="21"/>
  <c r="J14" i="21"/>
  <c r="J15" i="21"/>
  <c r="J16" i="21"/>
  <c r="J17" i="21"/>
  <c r="J18" i="21"/>
  <c r="J19" i="21"/>
  <c r="J20" i="21"/>
  <c r="J21" i="21"/>
  <c r="J22" i="21"/>
  <c r="J23" i="21"/>
  <c r="J24" i="21"/>
  <c r="J25" i="21"/>
  <c r="J26" i="21"/>
  <c r="J27" i="21"/>
  <c r="J28" i="21"/>
  <c r="J29" i="21"/>
  <c r="T29" i="22"/>
  <c r="J30" i="21"/>
  <c r="T30" i="22"/>
  <c r="J31" i="21"/>
  <c r="T31" i="22"/>
  <c r="J32" i="21"/>
  <c r="T32" i="22"/>
  <c r="J33" i="21"/>
  <c r="T33" i="22"/>
  <c r="J34" i="21"/>
  <c r="T34" i="22"/>
  <c r="J35" i="21"/>
  <c r="T35" i="22"/>
  <c r="J36" i="21"/>
  <c r="T36" i="22"/>
  <c r="J37" i="21"/>
  <c r="T37" i="22"/>
  <c r="J38" i="21"/>
  <c r="T38" i="22"/>
  <c r="J39" i="21"/>
  <c r="T39" i="22"/>
  <c r="J40" i="21"/>
  <c r="T40" i="22"/>
  <c r="J41" i="21"/>
  <c r="T41" i="22"/>
  <c r="J42" i="21"/>
  <c r="T42" i="22"/>
  <c r="J43" i="21"/>
  <c r="T43" i="22"/>
  <c r="J44" i="21"/>
  <c r="T44" i="22"/>
  <c r="J45" i="21"/>
  <c r="T45" i="22"/>
  <c r="J46" i="21"/>
  <c r="T46" i="22"/>
  <c r="J47" i="21"/>
  <c r="T47" i="22"/>
  <c r="J48" i="21"/>
  <c r="T48" i="22"/>
  <c r="J49" i="21"/>
  <c r="T49" i="22"/>
  <c r="J50" i="21"/>
  <c r="T50" i="22"/>
  <c r="J51" i="21"/>
  <c r="T51" i="22"/>
  <c r="J52" i="21"/>
  <c r="T52" i="22"/>
  <c r="J53" i="21"/>
  <c r="T53" i="22"/>
  <c r="J54" i="21"/>
  <c r="T54" i="22"/>
  <c r="J55" i="21"/>
  <c r="T55" i="22"/>
  <c r="J56" i="21"/>
  <c r="T56" i="22"/>
  <c r="J57" i="21"/>
  <c r="T57" i="22"/>
  <c r="J58" i="21"/>
  <c r="T58" i="22"/>
  <c r="J59" i="21"/>
  <c r="T59" i="22"/>
  <c r="J60" i="21"/>
  <c r="T60" i="22"/>
  <c r="J61" i="21"/>
  <c r="T61" i="22"/>
  <c r="J62" i="21"/>
  <c r="T62" i="22"/>
  <c r="J63" i="21"/>
  <c r="T63" i="22"/>
  <c r="J64" i="21"/>
  <c r="T64" i="22"/>
  <c r="J65" i="21"/>
  <c r="T65" i="22"/>
  <c r="J66" i="21"/>
  <c r="T66" i="22"/>
  <c r="J67" i="21"/>
  <c r="T67" i="22"/>
  <c r="J68" i="21"/>
  <c r="T68" i="22"/>
  <c r="J69" i="21"/>
  <c r="T69" i="22"/>
  <c r="J70" i="21"/>
  <c r="T70" i="22"/>
  <c r="J71" i="21"/>
  <c r="T71" i="22"/>
  <c r="J72" i="21"/>
  <c r="T72" i="22"/>
  <c r="J73" i="21"/>
  <c r="T73" i="22"/>
  <c r="J74" i="21"/>
  <c r="T74" i="22"/>
  <c r="J75" i="21"/>
  <c r="T75" i="22"/>
  <c r="J76" i="21"/>
  <c r="T76" i="22"/>
  <c r="J77" i="21"/>
  <c r="T77" i="22"/>
  <c r="J78" i="21"/>
  <c r="T78" i="22"/>
  <c r="J79" i="21"/>
  <c r="T79" i="22"/>
  <c r="J80" i="21"/>
  <c r="T80" i="22"/>
  <c r="J81" i="21"/>
  <c r="T81" i="22"/>
  <c r="J82" i="21"/>
  <c r="T82" i="22"/>
  <c r="J83" i="21"/>
  <c r="T83" i="22"/>
  <c r="J84" i="21"/>
  <c r="T84" i="22"/>
  <c r="J85" i="21"/>
  <c r="T85" i="22"/>
  <c r="J86" i="21"/>
  <c r="T86" i="22"/>
  <c r="J87" i="21"/>
  <c r="T87" i="22"/>
  <c r="J88" i="21"/>
  <c r="T88" i="22"/>
  <c r="J89" i="21"/>
  <c r="T89" i="22"/>
  <c r="J90" i="21"/>
  <c r="T90" i="22"/>
  <c r="J91" i="21"/>
  <c r="T91" i="22"/>
  <c r="J92" i="21"/>
  <c r="T92" i="22"/>
  <c r="J93" i="21"/>
  <c r="T93" i="22"/>
  <c r="J94" i="21"/>
  <c r="T94" i="22"/>
  <c r="J95" i="21"/>
  <c r="T95" i="22"/>
  <c r="J96" i="21"/>
  <c r="T96" i="22"/>
  <c r="J97" i="21"/>
  <c r="T97" i="22"/>
  <c r="J98" i="21"/>
  <c r="T98" i="22"/>
  <c r="J99" i="21"/>
  <c r="T99" i="22"/>
  <c r="J100" i="21"/>
  <c r="T100" i="22"/>
  <c r="J101" i="21"/>
  <c r="T101" i="22"/>
  <c r="J102" i="21"/>
  <c r="T102" i="22"/>
  <c r="J103" i="21"/>
  <c r="T103" i="22"/>
  <c r="J104" i="21"/>
  <c r="T104" i="22"/>
  <c r="J105" i="21"/>
  <c r="T105" i="22"/>
  <c r="J106" i="21"/>
  <c r="T106" i="22"/>
  <c r="J107" i="21"/>
  <c r="T107" i="22"/>
  <c r="J108" i="21"/>
  <c r="T108" i="22"/>
  <c r="J109" i="21"/>
  <c r="T109" i="22"/>
  <c r="J110" i="21"/>
  <c r="T110" i="22"/>
  <c r="J111" i="21"/>
  <c r="T111" i="22"/>
  <c r="J112" i="21"/>
  <c r="T112" i="22"/>
  <c r="J113" i="21"/>
  <c r="T113" i="22"/>
  <c r="J114" i="21"/>
  <c r="T114" i="22"/>
  <c r="J115" i="21"/>
  <c r="T115" i="22"/>
  <c r="J116" i="21"/>
  <c r="T116" i="22"/>
  <c r="J117" i="21"/>
  <c r="T117" i="22"/>
  <c r="J118" i="21"/>
  <c r="T118" i="22"/>
  <c r="J119" i="21"/>
  <c r="T119" i="22"/>
  <c r="J120" i="21"/>
  <c r="T120" i="22"/>
  <c r="J121" i="21"/>
  <c r="T121" i="22"/>
  <c r="J122" i="21"/>
  <c r="T122" i="22"/>
  <c r="J123" i="21"/>
  <c r="T123" i="22"/>
  <c r="J124" i="21"/>
  <c r="T124" i="22"/>
  <c r="J125" i="21"/>
  <c r="T125" i="22"/>
  <c r="J126" i="21"/>
  <c r="T126" i="22"/>
  <c r="J127" i="21"/>
  <c r="T127" i="22"/>
  <c r="J128" i="21"/>
  <c r="T128" i="22"/>
  <c r="J129" i="21"/>
  <c r="T129" i="22"/>
  <c r="J130" i="21"/>
  <c r="T130" i="22"/>
  <c r="J131" i="21"/>
  <c r="T131" i="22"/>
  <c r="J132" i="21"/>
  <c r="T132" i="22"/>
  <c r="J133" i="21"/>
  <c r="T133" i="22"/>
  <c r="J134" i="21"/>
  <c r="T134" i="22"/>
  <c r="J135" i="21"/>
  <c r="T135" i="22"/>
  <c r="J136" i="21"/>
  <c r="T136" i="22"/>
  <c r="J137" i="21"/>
  <c r="T137" i="22"/>
  <c r="J138" i="21"/>
  <c r="T138" i="22"/>
  <c r="J139" i="21"/>
  <c r="T139" i="22"/>
  <c r="J140" i="21"/>
  <c r="T140" i="22"/>
  <c r="J141" i="21"/>
  <c r="T141" i="22"/>
  <c r="J142" i="21"/>
  <c r="T142" i="22"/>
  <c r="J143" i="21"/>
  <c r="T143" i="22"/>
  <c r="J144" i="21"/>
  <c r="T144" i="22"/>
  <c r="J145" i="21"/>
  <c r="T145" i="22"/>
  <c r="J146" i="21"/>
  <c r="T146" i="22"/>
  <c r="J147" i="21"/>
  <c r="T147" i="22"/>
  <c r="J148" i="21"/>
  <c r="T148" i="22"/>
  <c r="J149" i="21"/>
  <c r="T149" i="22"/>
  <c r="J150" i="21"/>
  <c r="T150" i="22"/>
  <c r="J151" i="21"/>
  <c r="T151" i="22"/>
  <c r="J152" i="21"/>
  <c r="T152" i="22"/>
  <c r="J153" i="21"/>
  <c r="T153" i="22"/>
  <c r="J154" i="21"/>
  <c r="T154" i="22"/>
  <c r="J155" i="21"/>
  <c r="T155" i="22"/>
  <c r="J156" i="21"/>
  <c r="T156" i="22"/>
  <c r="J157" i="21"/>
  <c r="T157" i="22"/>
  <c r="J158" i="21"/>
  <c r="T158" i="22"/>
  <c r="J159" i="21"/>
  <c r="T159" i="22"/>
  <c r="J160" i="21"/>
  <c r="T160" i="22"/>
  <c r="J161" i="21"/>
  <c r="T161" i="22"/>
  <c r="J162" i="21"/>
  <c r="T162" i="22"/>
  <c r="J163" i="21"/>
  <c r="T163" i="22"/>
  <c r="J164" i="21"/>
  <c r="T164" i="22"/>
  <c r="J165" i="21"/>
  <c r="T165" i="22"/>
  <c r="J166" i="21"/>
  <c r="T166" i="22"/>
  <c r="J167" i="21"/>
  <c r="T167" i="22"/>
  <c r="J168" i="21"/>
  <c r="T168" i="22"/>
  <c r="J169" i="21"/>
  <c r="T169" i="22"/>
  <c r="J170" i="21"/>
  <c r="T170" i="22"/>
  <c r="J171" i="21"/>
  <c r="T171" i="22"/>
  <c r="J172" i="21"/>
  <c r="T172" i="22"/>
  <c r="J173" i="21"/>
  <c r="T173" i="22"/>
  <c r="J174" i="21"/>
  <c r="T174" i="22"/>
  <c r="J175" i="21"/>
  <c r="T175" i="22"/>
  <c r="J176" i="21"/>
  <c r="T176" i="22"/>
  <c r="J177" i="21"/>
  <c r="T177" i="22"/>
  <c r="J178" i="21"/>
  <c r="T178" i="22"/>
  <c r="J179" i="21"/>
  <c r="T179" i="22"/>
  <c r="J180" i="21"/>
  <c r="J181" i="21"/>
  <c r="T181" i="22"/>
  <c r="J182" i="21"/>
  <c r="T182" i="22"/>
  <c r="J183" i="21"/>
  <c r="T183" i="22"/>
  <c r="J184" i="21"/>
  <c r="T184" i="22"/>
  <c r="J185" i="21"/>
  <c r="T185" i="22"/>
  <c r="J186" i="21"/>
  <c r="T186" i="22"/>
  <c r="J4" i="21"/>
  <c r="V172" i="22"/>
  <c r="J172" i="22"/>
  <c r="L172" i="22"/>
  <c r="V164" i="22"/>
  <c r="J164" i="22"/>
  <c r="L164" i="22"/>
  <c r="V156" i="22"/>
  <c r="G156" i="22"/>
  <c r="I156" i="22"/>
  <c r="V148" i="22"/>
  <c r="P148" i="22"/>
  <c r="R148" i="22"/>
  <c r="V140" i="22"/>
  <c r="P140" i="22"/>
  <c r="R140" i="22"/>
  <c r="V132" i="22"/>
  <c r="G132" i="22"/>
  <c r="I132" i="22"/>
  <c r="V124" i="22"/>
  <c r="P124" i="22"/>
  <c r="R124" i="22"/>
  <c r="V116" i="22"/>
  <c r="M116" i="22"/>
  <c r="O116" i="22"/>
  <c r="V108" i="22"/>
  <c r="J108" i="22"/>
  <c r="L108" i="22"/>
  <c r="V100" i="22"/>
  <c r="P100" i="22"/>
  <c r="R100" i="22"/>
  <c r="V92" i="22"/>
  <c r="P92" i="22"/>
  <c r="R92" i="22"/>
  <c r="V84" i="22"/>
  <c r="G84" i="22"/>
  <c r="I84" i="22"/>
  <c r="V76" i="22"/>
  <c r="M76" i="22"/>
  <c r="O76" i="22"/>
  <c r="V68" i="22"/>
  <c r="G68" i="22"/>
  <c r="I68" i="22"/>
  <c r="V60" i="22"/>
  <c r="P60" i="22"/>
  <c r="R60" i="22"/>
  <c r="V52" i="22"/>
  <c r="M52" i="22"/>
  <c r="O52" i="22"/>
  <c r="V44" i="22"/>
  <c r="J44" i="22"/>
  <c r="L44" i="22"/>
  <c r="V36" i="22"/>
  <c r="M36" i="22"/>
  <c r="O36" i="22"/>
  <c r="V147" i="22"/>
  <c r="G147" i="22"/>
  <c r="I147" i="22"/>
  <c r="V139" i="22"/>
  <c r="G139" i="22"/>
  <c r="I139" i="22"/>
  <c r="V131" i="22"/>
  <c r="P131" i="22"/>
  <c r="R131" i="22"/>
  <c r="V123" i="22"/>
  <c r="J123" i="22"/>
  <c r="L123" i="22"/>
  <c r="V115" i="22"/>
  <c r="P115" i="22"/>
  <c r="R115" i="22"/>
  <c r="V99" i="22"/>
  <c r="P99" i="22"/>
  <c r="R99" i="22"/>
  <c r="V91" i="22"/>
  <c r="P91" i="22"/>
  <c r="R91" i="22"/>
  <c r="V83" i="22"/>
  <c r="P83" i="22"/>
  <c r="R83" i="22"/>
  <c r="V75" i="22"/>
  <c r="M75" i="22"/>
  <c r="O75" i="22"/>
  <c r="V67" i="22"/>
  <c r="M67" i="22"/>
  <c r="O67" i="22"/>
  <c r="V59" i="22"/>
  <c r="G59" i="22"/>
  <c r="I59" i="22"/>
  <c r="V51" i="22"/>
  <c r="P51" i="22"/>
  <c r="R51" i="22"/>
  <c r="V43" i="22"/>
  <c r="G43" i="22"/>
  <c r="I43" i="22"/>
  <c r="V35" i="22"/>
  <c r="J35" i="22"/>
  <c r="L35" i="22"/>
  <c r="V182" i="22"/>
  <c r="P182" i="22"/>
  <c r="R182" i="22"/>
  <c r="V174" i="22"/>
  <c r="M174" i="22"/>
  <c r="O174" i="22"/>
  <c r="V166" i="22"/>
  <c r="J166" i="22"/>
  <c r="L166" i="22"/>
  <c r="V158" i="22"/>
  <c r="G158" i="22"/>
  <c r="I158" i="22"/>
  <c r="V150" i="22"/>
  <c r="G150" i="22"/>
  <c r="I150" i="22"/>
  <c r="V142" i="22"/>
  <c r="J142" i="22"/>
  <c r="L142" i="22"/>
  <c r="V134" i="22"/>
  <c r="M134" i="22"/>
  <c r="O134" i="22"/>
  <c r="V126" i="22"/>
  <c r="P126" i="22"/>
  <c r="R126" i="22"/>
  <c r="V118" i="22"/>
  <c r="J118" i="22"/>
  <c r="L118" i="22"/>
  <c r="V110" i="22"/>
  <c r="J110" i="22"/>
  <c r="L110" i="22"/>
  <c r="V102" i="22"/>
  <c r="M102" i="22"/>
  <c r="O102" i="22"/>
  <c r="V94" i="22"/>
  <c r="G94" i="22"/>
  <c r="I94" i="22"/>
  <c r="V86" i="22"/>
  <c r="G86" i="22"/>
  <c r="I86" i="22"/>
  <c r="V78" i="22"/>
  <c r="M78" i="22"/>
  <c r="O78" i="22"/>
  <c r="V70" i="22"/>
  <c r="M70" i="22"/>
  <c r="O70" i="22"/>
  <c r="V62" i="22"/>
  <c r="J62" i="22"/>
  <c r="L62" i="22"/>
  <c r="V54" i="22"/>
  <c r="J54" i="22"/>
  <c r="L54" i="22"/>
  <c r="V46" i="22"/>
  <c r="G46" i="22"/>
  <c r="I46" i="22"/>
  <c r="V38" i="22"/>
  <c r="J38" i="22"/>
  <c r="L38" i="22"/>
  <c r="V30" i="22"/>
  <c r="M30" i="22"/>
  <c r="O30" i="22"/>
  <c r="V152" i="22"/>
  <c r="P152" i="22"/>
  <c r="R152" i="22"/>
  <c r="V127" i="22"/>
  <c r="M127" i="22"/>
  <c r="O127" i="22"/>
  <c r="V120" i="22"/>
  <c r="G120" i="22"/>
  <c r="I120" i="22"/>
  <c r="V77" i="22"/>
  <c r="P77" i="22"/>
  <c r="R77" i="22"/>
  <c r="V159" i="22"/>
  <c r="M159" i="22"/>
  <c r="O159" i="22"/>
  <c r="V31" i="22"/>
  <c r="P31" i="22"/>
  <c r="R31" i="22"/>
  <c r="V181" i="22"/>
  <c r="P181" i="22"/>
  <c r="R181" i="22"/>
  <c r="V93" i="22"/>
  <c r="G93" i="22"/>
  <c r="I93" i="22"/>
  <c r="V184" i="22"/>
  <c r="V104" i="22"/>
  <c r="V85" i="22"/>
  <c r="V42" i="22"/>
  <c r="J42" i="22"/>
  <c r="L42" i="22"/>
  <c r="V177" i="22"/>
  <c r="V97" i="22"/>
  <c r="V170" i="22"/>
  <c r="V58" i="22"/>
  <c r="V145" i="22"/>
  <c r="V163" i="22"/>
  <c r="V138" i="22"/>
  <c r="V149" i="22"/>
  <c r="V69" i="22"/>
  <c r="V81" i="22"/>
  <c r="V157" i="22"/>
  <c r="V121" i="22"/>
  <c r="V117" i="22"/>
  <c r="V90" i="22"/>
  <c r="V63" i="22"/>
  <c r="V185" i="22"/>
  <c r="V178" i="22"/>
  <c r="V171" i="22"/>
  <c r="V167" i="22"/>
  <c r="V160" i="22"/>
  <c r="V153" i="22"/>
  <c r="V146" i="22"/>
  <c r="V135" i="22"/>
  <c r="V128" i="22"/>
  <c r="V113" i="22"/>
  <c r="V109" i="22"/>
  <c r="V101" i="22"/>
  <c r="V74" i="22"/>
  <c r="V47" i="22"/>
  <c r="V173" i="22"/>
  <c r="V141" i="22"/>
  <c r="V88" i="22"/>
  <c r="V65" i="22"/>
  <c r="V61" i="22"/>
  <c r="V53" i="22"/>
  <c r="V183" i="22"/>
  <c r="V176" i="22"/>
  <c r="V169" i="22"/>
  <c r="V162" i="22"/>
  <c r="V155" i="22"/>
  <c r="V151" i="22"/>
  <c r="V144" i="22"/>
  <c r="V137" i="22"/>
  <c r="V130" i="22"/>
  <c r="V111" i="22"/>
  <c r="V72" i="22"/>
  <c r="V49" i="22"/>
  <c r="V45" i="22"/>
  <c r="V37" i="22"/>
  <c r="T180" i="22"/>
  <c r="V180" i="22"/>
  <c r="V165" i="22"/>
  <c r="V133" i="22"/>
  <c r="V122" i="22"/>
  <c r="V95" i="22"/>
  <c r="V56" i="22"/>
  <c r="V33" i="22"/>
  <c r="V29" i="22"/>
  <c r="V186" i="22"/>
  <c r="P186" i="22"/>
  <c r="R186" i="22"/>
  <c r="V179" i="22"/>
  <c r="V175" i="22"/>
  <c r="V168" i="22"/>
  <c r="V161" i="22"/>
  <c r="V154" i="22"/>
  <c r="V143" i="22"/>
  <c r="V136" i="22"/>
  <c r="V129" i="22"/>
  <c r="V125" i="22"/>
  <c r="V106" i="22"/>
  <c r="V79" i="22"/>
  <c r="V40" i="22"/>
  <c r="V119" i="22"/>
  <c r="V112" i="22"/>
  <c r="V105" i="22"/>
  <c r="V98" i="22"/>
  <c r="V87" i="22"/>
  <c r="V80" i="22"/>
  <c r="V73" i="22"/>
  <c r="V66" i="22"/>
  <c r="V55" i="22"/>
  <c r="V48" i="22"/>
  <c r="V41" i="22"/>
  <c r="V34" i="22"/>
  <c r="V114" i="22"/>
  <c r="V107" i="22"/>
  <c r="V103" i="22"/>
  <c r="V96" i="22"/>
  <c r="V89" i="22"/>
  <c r="V82" i="22"/>
  <c r="V71" i="22"/>
  <c r="V64" i="22"/>
  <c r="V57" i="22"/>
  <c r="V50" i="22"/>
  <c r="V39" i="22"/>
  <c r="V32" i="22"/>
  <c r="G134" i="22"/>
  <c r="I134" i="22"/>
  <c r="P67" i="22"/>
  <c r="R67" i="22"/>
  <c r="P94" i="22"/>
  <c r="R94" i="22"/>
  <c r="J67" i="22"/>
  <c r="L67" i="22"/>
  <c r="J94" i="22"/>
  <c r="L94" i="22"/>
  <c r="M147" i="22"/>
  <c r="O147" i="22"/>
  <c r="J148" i="22"/>
  <c r="L148" i="22"/>
  <c r="G67" i="22"/>
  <c r="I67" i="22"/>
  <c r="P76" i="22"/>
  <c r="R76" i="22"/>
  <c r="M84" i="22"/>
  <c r="O84" i="22"/>
  <c r="G76" i="22"/>
  <c r="I76" i="22"/>
  <c r="J84" i="22"/>
  <c r="L84" i="22"/>
  <c r="M148" i="22"/>
  <c r="O148" i="22"/>
  <c r="P150" i="22"/>
  <c r="R150" i="22"/>
  <c r="M94" i="22"/>
  <c r="O94" i="22"/>
  <c r="G140" i="22"/>
  <c r="I140" i="22"/>
  <c r="J140" i="22"/>
  <c r="L140" i="22"/>
  <c r="G30" i="22"/>
  <c r="I30" i="22"/>
  <c r="G172" i="22"/>
  <c r="I172" i="22"/>
  <c r="J75" i="22"/>
  <c r="L75" i="22"/>
  <c r="J92" i="22"/>
  <c r="L92" i="22"/>
  <c r="J91" i="22"/>
  <c r="L91" i="22"/>
  <c r="G166" i="22"/>
  <c r="I166" i="22"/>
  <c r="G100" i="22"/>
  <c r="I100" i="22"/>
  <c r="G131" i="22"/>
  <c r="I131" i="22"/>
  <c r="P166" i="22"/>
  <c r="R166" i="22"/>
  <c r="P156" i="22"/>
  <c r="R156" i="22"/>
  <c r="P147" i="22"/>
  <c r="R147" i="22"/>
  <c r="P75" i="22"/>
  <c r="R75" i="22"/>
  <c r="G75" i="22"/>
  <c r="I75" i="22"/>
  <c r="M92" i="22"/>
  <c r="O92" i="22"/>
  <c r="J70" i="22"/>
  <c r="L70" i="22"/>
  <c r="M62" i="22"/>
  <c r="O62" i="22"/>
  <c r="G35" i="22"/>
  <c r="I35" i="22"/>
  <c r="G44" i="22"/>
  <c r="I44" i="22"/>
  <c r="G54" i="22"/>
  <c r="I54" i="22"/>
  <c r="M44" i="22"/>
  <c r="O44" i="22"/>
  <c r="P43" i="22"/>
  <c r="R43" i="22"/>
  <c r="P44" i="22"/>
  <c r="R44" i="22"/>
  <c r="J43" i="22"/>
  <c r="L43" i="22"/>
  <c r="P52" i="22"/>
  <c r="R52" i="22"/>
  <c r="J116" i="22"/>
  <c r="L116" i="22"/>
  <c r="J134" i="22"/>
  <c r="L134" i="22"/>
  <c r="G60" i="22"/>
  <c r="I60" i="22"/>
  <c r="G115" i="22"/>
  <c r="I115" i="22"/>
  <c r="G78" i="22"/>
  <c r="I78" i="22"/>
  <c r="J60" i="22"/>
  <c r="L60" i="22"/>
  <c r="J124" i="22"/>
  <c r="L124" i="22"/>
  <c r="G126" i="22"/>
  <c r="I126" i="22"/>
  <c r="G38" i="22"/>
  <c r="I38" i="22"/>
  <c r="P30" i="22"/>
  <c r="R30" i="22"/>
  <c r="G102" i="22"/>
  <c r="I102" i="22"/>
  <c r="P84" i="22"/>
  <c r="R84" i="22"/>
  <c r="J30" i="22"/>
  <c r="L30" i="22"/>
  <c r="P102" i="22"/>
  <c r="R102" i="22"/>
  <c r="J139" i="22"/>
  <c r="L139" i="22"/>
  <c r="J59" i="22"/>
  <c r="L59" i="22"/>
  <c r="G91" i="22"/>
  <c r="I91" i="22"/>
  <c r="G148" i="22"/>
  <c r="I148" i="22"/>
  <c r="J156" i="22"/>
  <c r="L156" i="22"/>
  <c r="M118" i="22"/>
  <c r="O118" i="22"/>
  <c r="M139" i="22"/>
  <c r="O139" i="22"/>
  <c r="G99" i="22"/>
  <c r="I99" i="22"/>
  <c r="J76" i="22"/>
  <c r="L76" i="22"/>
  <c r="M156" i="22"/>
  <c r="O156" i="22"/>
  <c r="P139" i="22"/>
  <c r="R139" i="22"/>
  <c r="P36" i="22"/>
  <c r="R36" i="22"/>
  <c r="M164" i="22"/>
  <c r="O164" i="22"/>
  <c r="P116" i="22"/>
  <c r="R116" i="22"/>
  <c r="J126" i="22"/>
  <c r="L126" i="22"/>
  <c r="M35" i="22"/>
  <c r="O35" i="22"/>
  <c r="P35" i="22"/>
  <c r="R35" i="22"/>
  <c r="M43" i="22"/>
  <c r="O43" i="22"/>
  <c r="M100" i="22"/>
  <c r="O100" i="22"/>
  <c r="P134" i="22"/>
  <c r="R134" i="22"/>
  <c r="J115" i="22"/>
  <c r="L115" i="22"/>
  <c r="G124" i="22"/>
  <c r="I124" i="22"/>
  <c r="J52" i="22"/>
  <c r="L52" i="22"/>
  <c r="P62" i="22"/>
  <c r="R62" i="22"/>
  <c r="J174" i="22"/>
  <c r="L174" i="22"/>
  <c r="P70" i="22"/>
  <c r="R70" i="22"/>
  <c r="M110" i="22"/>
  <c r="O110" i="22"/>
  <c r="M150" i="22"/>
  <c r="O150" i="22"/>
  <c r="M108" i="22"/>
  <c r="O108" i="22"/>
  <c r="M59" i="22"/>
  <c r="O59" i="22"/>
  <c r="G83" i="22"/>
  <c r="I83" i="22"/>
  <c r="M115" i="22"/>
  <c r="O115" i="22"/>
  <c r="M60" i="22"/>
  <c r="O60" i="22"/>
  <c r="M172" i="22"/>
  <c r="O172" i="22"/>
  <c r="M124" i="22"/>
  <c r="O124" i="22"/>
  <c r="G52" i="22"/>
  <c r="I52" i="22"/>
  <c r="G116" i="22"/>
  <c r="I116" i="22"/>
  <c r="J150" i="22"/>
  <c r="L150" i="22"/>
  <c r="M99" i="22"/>
  <c r="O99" i="22"/>
  <c r="J100" i="22"/>
  <c r="L100" i="22"/>
  <c r="G70" i="22"/>
  <c r="I70" i="22"/>
  <c r="M126" i="22"/>
  <c r="O126" i="22"/>
  <c r="J99" i="22"/>
  <c r="L99" i="22"/>
  <c r="G36" i="22"/>
  <c r="I36" i="22"/>
  <c r="G62" i="22"/>
  <c r="I62" i="22"/>
  <c r="G164" i="22"/>
  <c r="I164" i="22"/>
  <c r="J86" i="22"/>
  <c r="L86" i="22"/>
  <c r="P110" i="22"/>
  <c r="R110" i="22"/>
  <c r="M182" i="22"/>
  <c r="O182" i="22"/>
  <c r="P108" i="22"/>
  <c r="R108" i="22"/>
  <c r="P59" i="22"/>
  <c r="R59" i="22"/>
  <c r="J83" i="22"/>
  <c r="L83" i="22"/>
  <c r="P172" i="22"/>
  <c r="R172" i="22"/>
  <c r="P78" i="22"/>
  <c r="R78" i="22"/>
  <c r="P123" i="22"/>
  <c r="R123" i="22"/>
  <c r="M132" i="22"/>
  <c r="O132" i="22"/>
  <c r="M83" i="22"/>
  <c r="O83" i="22"/>
  <c r="J36" i="22"/>
  <c r="L36" i="22"/>
  <c r="P93" i="22"/>
  <c r="R93" i="22"/>
  <c r="P118" i="22"/>
  <c r="R118" i="22"/>
  <c r="J182" i="22"/>
  <c r="L182" i="22"/>
  <c r="P164" i="22"/>
  <c r="R164" i="22"/>
  <c r="M131" i="22"/>
  <c r="O131" i="22"/>
  <c r="M140" i="22"/>
  <c r="O140" i="22"/>
  <c r="G142" i="22"/>
  <c r="I142" i="22"/>
  <c r="G92" i="22"/>
  <c r="I92" i="22"/>
  <c r="M51" i="22"/>
  <c r="O51" i="22"/>
  <c r="J132" i="22"/>
  <c r="L132" i="22"/>
  <c r="P46" i="22"/>
  <c r="R46" i="22"/>
  <c r="M31" i="22"/>
  <c r="O31" i="22"/>
  <c r="J93" i="22"/>
  <c r="L93" i="22"/>
  <c r="P174" i="22"/>
  <c r="R174" i="22"/>
  <c r="G118" i="22"/>
  <c r="I118" i="22"/>
  <c r="G182" i="22"/>
  <c r="I182" i="22"/>
  <c r="G108" i="22"/>
  <c r="I108" i="22"/>
  <c r="M91" i="22"/>
  <c r="O91" i="22"/>
  <c r="J131" i="22"/>
  <c r="L131" i="22"/>
  <c r="M142" i="22"/>
  <c r="O142" i="22"/>
  <c r="J147" i="22"/>
  <c r="L147" i="22"/>
  <c r="G51" i="22"/>
  <c r="I51" i="22"/>
  <c r="J78" i="22"/>
  <c r="L78" i="22"/>
  <c r="M123" i="22"/>
  <c r="O123" i="22"/>
  <c r="M86" i="22"/>
  <c r="O86" i="22"/>
  <c r="G110" i="22"/>
  <c r="I110" i="22"/>
  <c r="J51" i="22"/>
  <c r="L51" i="22"/>
  <c r="P142" i="22"/>
  <c r="R142" i="22"/>
  <c r="G123" i="22"/>
  <c r="I123" i="22"/>
  <c r="M166" i="22"/>
  <c r="O166" i="22"/>
  <c r="P68" i="22"/>
  <c r="R68" i="22"/>
  <c r="J68" i="22"/>
  <c r="L68" i="22"/>
  <c r="P132" i="22"/>
  <c r="R132" i="22"/>
  <c r="M68" i="22"/>
  <c r="O68" i="22"/>
  <c r="M38" i="22"/>
  <c r="O38" i="22"/>
  <c r="G174" i="22"/>
  <c r="I174" i="22"/>
  <c r="M46" i="22"/>
  <c r="O46" i="22"/>
  <c r="P86" i="22"/>
  <c r="R86" i="22"/>
  <c r="J102" i="22"/>
  <c r="L102" i="22"/>
  <c r="J158" i="22"/>
  <c r="L158" i="22"/>
  <c r="P54" i="22"/>
  <c r="R54" i="22"/>
  <c r="M54" i="22"/>
  <c r="O54" i="22"/>
  <c r="P38" i="22"/>
  <c r="R38" i="22"/>
  <c r="J46" i="22"/>
  <c r="L46" i="22"/>
  <c r="P158" i="22"/>
  <c r="R158" i="22"/>
  <c r="M158" i="22"/>
  <c r="O158" i="22"/>
  <c r="G127" i="22"/>
  <c r="I127" i="22"/>
  <c r="M181" i="22"/>
  <c r="O181" i="22"/>
  <c r="J152" i="22"/>
  <c r="L152" i="22"/>
  <c r="J127" i="22"/>
  <c r="L127" i="22"/>
  <c r="J120" i="22"/>
  <c r="L120" i="22"/>
  <c r="M120" i="22"/>
  <c r="O120" i="22"/>
  <c r="G77" i="22"/>
  <c r="I77" i="22"/>
  <c r="M93" i="22"/>
  <c r="O93" i="22"/>
  <c r="J181" i="22"/>
  <c r="L181" i="22"/>
  <c r="G152" i="22"/>
  <c r="I152" i="22"/>
  <c r="P120" i="22"/>
  <c r="R120" i="22"/>
  <c r="G181" i="22"/>
  <c r="I181" i="22"/>
  <c r="J77" i="22"/>
  <c r="L77" i="22"/>
  <c r="P127" i="22"/>
  <c r="R127" i="22"/>
  <c r="P159" i="22"/>
  <c r="R159" i="22"/>
  <c r="G31" i="22"/>
  <c r="I31" i="22"/>
  <c r="J31" i="22"/>
  <c r="L31" i="22"/>
  <c r="G159" i="22"/>
  <c r="I159" i="22"/>
  <c r="J159" i="22"/>
  <c r="L159" i="22"/>
  <c r="M186" i="22"/>
  <c r="O186" i="22"/>
  <c r="M77" i="22"/>
  <c r="O77" i="22"/>
  <c r="M152" i="22"/>
  <c r="O152" i="22"/>
  <c r="P122" i="22"/>
  <c r="R122" i="22"/>
  <c r="M122" i="22"/>
  <c r="O122" i="22"/>
  <c r="G122" i="22"/>
  <c r="I122" i="22"/>
  <c r="J122" i="22"/>
  <c r="L122" i="22"/>
  <c r="J34" i="22"/>
  <c r="L34" i="22"/>
  <c r="P34" i="22"/>
  <c r="R34" i="22"/>
  <c r="M34" i="22"/>
  <c r="O34" i="22"/>
  <c r="G34" i="22"/>
  <c r="I34" i="22"/>
  <c r="J155" i="22"/>
  <c r="L155" i="22"/>
  <c r="M155" i="22"/>
  <c r="O155" i="22"/>
  <c r="G155" i="22"/>
  <c r="I155" i="22"/>
  <c r="P155" i="22"/>
  <c r="R155" i="22"/>
  <c r="M50" i="22"/>
  <c r="O50" i="22"/>
  <c r="J50" i="22"/>
  <c r="L50" i="22"/>
  <c r="P50" i="22"/>
  <c r="R50" i="22"/>
  <c r="G50" i="22"/>
  <c r="I50" i="22"/>
  <c r="M55" i="22"/>
  <c r="O55" i="22"/>
  <c r="J55" i="22"/>
  <c r="L55" i="22"/>
  <c r="G55" i="22"/>
  <c r="I55" i="22"/>
  <c r="P55" i="22"/>
  <c r="R55" i="22"/>
  <c r="M114" i="22"/>
  <c r="O114" i="22"/>
  <c r="J114" i="22"/>
  <c r="L114" i="22"/>
  <c r="P114" i="22"/>
  <c r="R114" i="22"/>
  <c r="G114" i="22"/>
  <c r="I114" i="22"/>
  <c r="G175" i="22"/>
  <c r="I175" i="22"/>
  <c r="J175" i="22"/>
  <c r="L175" i="22"/>
  <c r="P175" i="22"/>
  <c r="R175" i="22"/>
  <c r="M175" i="22"/>
  <c r="O175" i="22"/>
  <c r="M183" i="22"/>
  <c r="O183" i="22"/>
  <c r="G183" i="22"/>
  <c r="I183" i="22"/>
  <c r="P183" i="22"/>
  <c r="R183" i="22"/>
  <c r="J183" i="22"/>
  <c r="L183" i="22"/>
  <c r="P141" i="22"/>
  <c r="R141" i="22"/>
  <c r="M141" i="22"/>
  <c r="O141" i="22"/>
  <c r="G141" i="22"/>
  <c r="I141" i="22"/>
  <c r="J141" i="22"/>
  <c r="L141" i="22"/>
  <c r="M167" i="22"/>
  <c r="O167" i="22"/>
  <c r="J167" i="22"/>
  <c r="L167" i="22"/>
  <c r="G167" i="22"/>
  <c r="I167" i="22"/>
  <c r="P167" i="22"/>
  <c r="R167" i="22"/>
  <c r="P121" i="22"/>
  <c r="R121" i="22"/>
  <c r="M121" i="22"/>
  <c r="O121" i="22"/>
  <c r="G121" i="22"/>
  <c r="I121" i="22"/>
  <c r="J121" i="22"/>
  <c r="L121" i="22"/>
  <c r="P129" i="22"/>
  <c r="R129" i="22"/>
  <c r="J129" i="22"/>
  <c r="L129" i="22"/>
  <c r="M129" i="22"/>
  <c r="O129" i="22"/>
  <c r="G129" i="22"/>
  <c r="I129" i="22"/>
  <c r="M144" i="22"/>
  <c r="O144" i="22"/>
  <c r="P144" i="22"/>
  <c r="R144" i="22"/>
  <c r="G144" i="22"/>
  <c r="I144" i="22"/>
  <c r="J144" i="22"/>
  <c r="L144" i="22"/>
  <c r="J178" i="22"/>
  <c r="L178" i="22"/>
  <c r="P178" i="22"/>
  <c r="R178" i="22"/>
  <c r="G178" i="22"/>
  <c r="I178" i="22"/>
  <c r="M178" i="22"/>
  <c r="O178" i="22"/>
  <c r="M82" i="22"/>
  <c r="O82" i="22"/>
  <c r="J82" i="22"/>
  <c r="L82" i="22"/>
  <c r="G82" i="22"/>
  <c r="I82" i="22"/>
  <c r="P82" i="22"/>
  <c r="R82" i="22"/>
  <c r="M151" i="22"/>
  <c r="O151" i="22"/>
  <c r="J151" i="22"/>
  <c r="L151" i="22"/>
  <c r="G151" i="22"/>
  <c r="I151" i="22"/>
  <c r="P151" i="22"/>
  <c r="R151" i="22"/>
  <c r="J185" i="22"/>
  <c r="L185" i="22"/>
  <c r="P185" i="22"/>
  <c r="R185" i="22"/>
  <c r="G185" i="22"/>
  <c r="I185" i="22"/>
  <c r="M185" i="22"/>
  <c r="O185" i="22"/>
  <c r="P89" i="22"/>
  <c r="R89" i="22"/>
  <c r="M89" i="22"/>
  <c r="O89" i="22"/>
  <c r="J89" i="22"/>
  <c r="L89" i="22"/>
  <c r="G89" i="22"/>
  <c r="I89" i="22"/>
  <c r="P45" i="22"/>
  <c r="R45" i="22"/>
  <c r="M45" i="22"/>
  <c r="O45" i="22"/>
  <c r="J45" i="22"/>
  <c r="L45" i="22"/>
  <c r="G45" i="22"/>
  <c r="I45" i="22"/>
  <c r="P135" i="22"/>
  <c r="R135" i="22"/>
  <c r="M135" i="22"/>
  <c r="O135" i="22"/>
  <c r="J135" i="22"/>
  <c r="L135" i="22"/>
  <c r="G135" i="22"/>
  <c r="I135" i="22"/>
  <c r="M107" i="22"/>
  <c r="O107" i="22"/>
  <c r="J107" i="22"/>
  <c r="L107" i="22"/>
  <c r="G107" i="22"/>
  <c r="I107" i="22"/>
  <c r="P107" i="22"/>
  <c r="R107" i="22"/>
  <c r="J79" i="22"/>
  <c r="L79" i="22"/>
  <c r="P79" i="22"/>
  <c r="R79" i="22"/>
  <c r="G79" i="22"/>
  <c r="I79" i="22"/>
  <c r="M79" i="22"/>
  <c r="O79" i="22"/>
  <c r="G186" i="22"/>
  <c r="I186" i="22"/>
  <c r="P57" i="22"/>
  <c r="R57" i="22"/>
  <c r="M57" i="22"/>
  <c r="O57" i="22"/>
  <c r="G57" i="22"/>
  <c r="I57" i="22"/>
  <c r="J57" i="22"/>
  <c r="L57" i="22"/>
  <c r="J66" i="22"/>
  <c r="L66" i="22"/>
  <c r="P66" i="22"/>
  <c r="R66" i="22"/>
  <c r="M66" i="22"/>
  <c r="O66" i="22"/>
  <c r="G66" i="22"/>
  <c r="I66" i="22"/>
  <c r="J106" i="22"/>
  <c r="L106" i="22"/>
  <c r="P106" i="22"/>
  <c r="R106" i="22"/>
  <c r="M106" i="22"/>
  <c r="O106" i="22"/>
  <c r="G106" i="22"/>
  <c r="I106" i="22"/>
  <c r="P33" i="22"/>
  <c r="R33" i="22"/>
  <c r="M33" i="22"/>
  <c r="O33" i="22"/>
  <c r="J33" i="22"/>
  <c r="L33" i="22"/>
  <c r="G33" i="22"/>
  <c r="I33" i="22"/>
  <c r="J130" i="22"/>
  <c r="L130" i="22"/>
  <c r="P130" i="22"/>
  <c r="R130" i="22"/>
  <c r="M130" i="22"/>
  <c r="O130" i="22"/>
  <c r="G130" i="22"/>
  <c r="I130" i="22"/>
  <c r="M101" i="22"/>
  <c r="O101" i="22"/>
  <c r="J101" i="22"/>
  <c r="L101" i="22"/>
  <c r="G101" i="22"/>
  <c r="I101" i="22"/>
  <c r="P101" i="22"/>
  <c r="R101" i="22"/>
  <c r="J186" i="22"/>
  <c r="L186" i="22"/>
  <c r="P64" i="22"/>
  <c r="R64" i="22"/>
  <c r="M64" i="22"/>
  <c r="O64" i="22"/>
  <c r="J64" i="22"/>
  <c r="L64" i="22"/>
  <c r="G64" i="22"/>
  <c r="I64" i="22"/>
  <c r="J73" i="22"/>
  <c r="L73" i="22"/>
  <c r="M73" i="22"/>
  <c r="O73" i="22"/>
  <c r="P73" i="22"/>
  <c r="R73" i="22"/>
  <c r="G73" i="22"/>
  <c r="I73" i="22"/>
  <c r="J125" i="22"/>
  <c r="L125" i="22"/>
  <c r="P125" i="22"/>
  <c r="R125" i="22"/>
  <c r="M125" i="22"/>
  <c r="O125" i="22"/>
  <c r="G125" i="22"/>
  <c r="I125" i="22"/>
  <c r="J179" i="22"/>
  <c r="L179" i="22"/>
  <c r="G179" i="22"/>
  <c r="I179" i="22"/>
  <c r="M179" i="22"/>
  <c r="O179" i="22"/>
  <c r="P179" i="22"/>
  <c r="R179" i="22"/>
  <c r="M56" i="22"/>
  <c r="O56" i="22"/>
  <c r="J56" i="22"/>
  <c r="L56" i="22"/>
  <c r="P56" i="22"/>
  <c r="R56" i="22"/>
  <c r="G56" i="22"/>
  <c r="I56" i="22"/>
  <c r="J137" i="22"/>
  <c r="L137" i="22"/>
  <c r="M137" i="22"/>
  <c r="O137" i="22"/>
  <c r="P137" i="22"/>
  <c r="R137" i="22"/>
  <c r="G137" i="22"/>
  <c r="I137" i="22"/>
  <c r="M173" i="22"/>
  <c r="O173" i="22"/>
  <c r="P173" i="22"/>
  <c r="R173" i="22"/>
  <c r="J173" i="22"/>
  <c r="L173" i="22"/>
  <c r="G173" i="22"/>
  <c r="I173" i="22"/>
  <c r="P109" i="22"/>
  <c r="R109" i="22"/>
  <c r="M109" i="22"/>
  <c r="O109" i="22"/>
  <c r="J109" i="22"/>
  <c r="L109" i="22"/>
  <c r="G109" i="22"/>
  <c r="I109" i="22"/>
  <c r="P171" i="22"/>
  <c r="R171" i="22"/>
  <c r="G171" i="22"/>
  <c r="I171" i="22"/>
  <c r="J171" i="22"/>
  <c r="L171" i="22"/>
  <c r="M171" i="22"/>
  <c r="O171" i="22"/>
  <c r="M157" i="22"/>
  <c r="O157" i="22"/>
  <c r="P157" i="22"/>
  <c r="R157" i="22"/>
  <c r="G157" i="22"/>
  <c r="I157" i="22"/>
  <c r="J157" i="22"/>
  <c r="L157" i="22"/>
  <c r="P138" i="22"/>
  <c r="R138" i="22"/>
  <c r="M138" i="22"/>
  <c r="O138" i="22"/>
  <c r="G138" i="22"/>
  <c r="I138" i="22"/>
  <c r="J138" i="22"/>
  <c r="L138" i="22"/>
  <c r="P85" i="22"/>
  <c r="R85" i="22"/>
  <c r="J85" i="22"/>
  <c r="L85" i="22"/>
  <c r="G85" i="22"/>
  <c r="I85" i="22"/>
  <c r="M85" i="22"/>
  <c r="O85" i="22"/>
  <c r="P136" i="22"/>
  <c r="R136" i="22"/>
  <c r="J136" i="22"/>
  <c r="L136" i="22"/>
  <c r="G136" i="22"/>
  <c r="I136" i="22"/>
  <c r="M136" i="22"/>
  <c r="O136" i="22"/>
  <c r="M81" i="22"/>
  <c r="O81" i="22"/>
  <c r="J81" i="22"/>
  <c r="L81" i="22"/>
  <c r="P81" i="22"/>
  <c r="R81" i="22"/>
  <c r="G81" i="22"/>
  <c r="I81" i="22"/>
  <c r="P53" i="22"/>
  <c r="R53" i="22"/>
  <c r="G53" i="22"/>
  <c r="I53" i="22"/>
  <c r="M53" i="22"/>
  <c r="O53" i="22"/>
  <c r="J53" i="22"/>
  <c r="L53" i="22"/>
  <c r="P32" i="22"/>
  <c r="R32" i="22"/>
  <c r="M32" i="22"/>
  <c r="O32" i="22"/>
  <c r="J32" i="22"/>
  <c r="L32" i="22"/>
  <c r="G32" i="22"/>
  <c r="I32" i="22"/>
  <c r="P96" i="22"/>
  <c r="R96" i="22"/>
  <c r="M96" i="22"/>
  <c r="O96" i="22"/>
  <c r="G96" i="22"/>
  <c r="I96" i="22"/>
  <c r="J96" i="22"/>
  <c r="L96" i="22"/>
  <c r="J41" i="22"/>
  <c r="L41" i="22"/>
  <c r="M41" i="22"/>
  <c r="O41" i="22"/>
  <c r="P41" i="22"/>
  <c r="R41" i="22"/>
  <c r="G41" i="22"/>
  <c r="I41" i="22"/>
  <c r="J105" i="22"/>
  <c r="L105" i="22"/>
  <c r="P105" i="22"/>
  <c r="R105" i="22"/>
  <c r="M105" i="22"/>
  <c r="O105" i="22"/>
  <c r="G105" i="22"/>
  <c r="I105" i="22"/>
  <c r="P154" i="22"/>
  <c r="R154" i="22"/>
  <c r="M154" i="22"/>
  <c r="O154" i="22"/>
  <c r="G154" i="22"/>
  <c r="I154" i="22"/>
  <c r="J154" i="22"/>
  <c r="L154" i="22"/>
  <c r="G165" i="22"/>
  <c r="I165" i="22"/>
  <c r="P165" i="22"/>
  <c r="R165" i="22"/>
  <c r="J165" i="22"/>
  <c r="L165" i="22"/>
  <c r="M165" i="22"/>
  <c r="O165" i="22"/>
  <c r="M49" i="22"/>
  <c r="O49" i="22"/>
  <c r="J49" i="22"/>
  <c r="L49" i="22"/>
  <c r="P49" i="22"/>
  <c r="R49" i="22"/>
  <c r="G49" i="22"/>
  <c r="I49" i="22"/>
  <c r="J162" i="22"/>
  <c r="L162" i="22"/>
  <c r="M162" i="22"/>
  <c r="O162" i="22"/>
  <c r="G162" i="22"/>
  <c r="I162" i="22"/>
  <c r="P162" i="22"/>
  <c r="R162" i="22"/>
  <c r="J61" i="22"/>
  <c r="L61" i="22"/>
  <c r="M61" i="22"/>
  <c r="O61" i="22"/>
  <c r="P61" i="22"/>
  <c r="R61" i="22"/>
  <c r="G61" i="22"/>
  <c r="I61" i="22"/>
  <c r="J146" i="22"/>
  <c r="L146" i="22"/>
  <c r="P146" i="22"/>
  <c r="R146" i="22"/>
  <c r="M146" i="22"/>
  <c r="O146" i="22"/>
  <c r="G146" i="22"/>
  <c r="I146" i="22"/>
  <c r="M63" i="22"/>
  <c r="O63" i="22"/>
  <c r="J63" i="22"/>
  <c r="L63" i="22"/>
  <c r="G63" i="22"/>
  <c r="I63" i="22"/>
  <c r="P63" i="22"/>
  <c r="R63" i="22"/>
  <c r="P104" i="22"/>
  <c r="R104" i="22"/>
  <c r="J104" i="22"/>
  <c r="L104" i="22"/>
  <c r="M104" i="22"/>
  <c r="O104" i="22"/>
  <c r="G104" i="22"/>
  <c r="I104" i="22"/>
  <c r="J80" i="22"/>
  <c r="L80" i="22"/>
  <c r="M80" i="22"/>
  <c r="O80" i="22"/>
  <c r="P80" i="22"/>
  <c r="R80" i="22"/>
  <c r="G80" i="22"/>
  <c r="I80" i="22"/>
  <c r="M95" i="22"/>
  <c r="O95" i="22"/>
  <c r="J95" i="22"/>
  <c r="L95" i="22"/>
  <c r="G95" i="22"/>
  <c r="I95" i="22"/>
  <c r="P95" i="22"/>
  <c r="R95" i="22"/>
  <c r="M113" i="22"/>
  <c r="O113" i="22"/>
  <c r="J113" i="22"/>
  <c r="L113" i="22"/>
  <c r="G113" i="22"/>
  <c r="I113" i="22"/>
  <c r="P113" i="22"/>
  <c r="R113" i="22"/>
  <c r="M69" i="22"/>
  <c r="O69" i="22"/>
  <c r="J69" i="22"/>
  <c r="L69" i="22"/>
  <c r="P69" i="22"/>
  <c r="R69" i="22"/>
  <c r="G69" i="22"/>
  <c r="I69" i="22"/>
  <c r="M163" i="22"/>
  <c r="O163" i="22"/>
  <c r="P163" i="22"/>
  <c r="R163" i="22"/>
  <c r="J163" i="22"/>
  <c r="L163" i="22"/>
  <c r="G163" i="22"/>
  <c r="I163" i="22"/>
  <c r="M87" i="22"/>
  <c r="O87" i="22"/>
  <c r="J87" i="22"/>
  <c r="L87" i="22"/>
  <c r="G87" i="22"/>
  <c r="I87" i="22"/>
  <c r="P87" i="22"/>
  <c r="R87" i="22"/>
  <c r="P128" i="22"/>
  <c r="R128" i="22"/>
  <c r="M128" i="22"/>
  <c r="O128" i="22"/>
  <c r="J128" i="22"/>
  <c r="L128" i="22"/>
  <c r="G128" i="22"/>
  <c r="I128" i="22"/>
  <c r="P58" i="22"/>
  <c r="R58" i="22"/>
  <c r="M58" i="22"/>
  <c r="O58" i="22"/>
  <c r="J58" i="22"/>
  <c r="L58" i="22"/>
  <c r="G58" i="22"/>
  <c r="I58" i="22"/>
  <c r="M170" i="22"/>
  <c r="O170" i="22"/>
  <c r="P170" i="22"/>
  <c r="R170" i="22"/>
  <c r="J170" i="22"/>
  <c r="L170" i="22"/>
  <c r="G170" i="22"/>
  <c r="I170" i="22"/>
  <c r="M143" i="22"/>
  <c r="O143" i="22"/>
  <c r="P143" i="22"/>
  <c r="R143" i="22"/>
  <c r="J143" i="22"/>
  <c r="L143" i="22"/>
  <c r="G143" i="22"/>
  <c r="I143" i="22"/>
  <c r="P39" i="22"/>
  <c r="R39" i="22"/>
  <c r="M39" i="22"/>
  <c r="O39" i="22"/>
  <c r="J39" i="22"/>
  <c r="L39" i="22"/>
  <c r="G39" i="22"/>
  <c r="I39" i="22"/>
  <c r="P103" i="22"/>
  <c r="R103" i="22"/>
  <c r="M103" i="22"/>
  <c r="O103" i="22"/>
  <c r="G103" i="22"/>
  <c r="I103" i="22"/>
  <c r="J103" i="22"/>
  <c r="L103" i="22"/>
  <c r="J48" i="22"/>
  <c r="L48" i="22"/>
  <c r="G48" i="22"/>
  <c r="I48" i="22"/>
  <c r="M48" i="22"/>
  <c r="O48" i="22"/>
  <c r="P48" i="22"/>
  <c r="R48" i="22"/>
  <c r="J112" i="22"/>
  <c r="L112" i="22"/>
  <c r="M112" i="22"/>
  <c r="O112" i="22"/>
  <c r="P112" i="22"/>
  <c r="R112" i="22"/>
  <c r="G112" i="22"/>
  <c r="I112" i="22"/>
  <c r="P40" i="22"/>
  <c r="R40" i="22"/>
  <c r="G40" i="22"/>
  <c r="I40" i="22"/>
  <c r="M40" i="22"/>
  <c r="O40" i="22"/>
  <c r="J40" i="22"/>
  <c r="L40" i="22"/>
  <c r="J161" i="22"/>
  <c r="L161" i="22"/>
  <c r="G161" i="22"/>
  <c r="I161" i="22"/>
  <c r="P161" i="22"/>
  <c r="R161" i="22"/>
  <c r="M161" i="22"/>
  <c r="O161" i="22"/>
  <c r="J180" i="22"/>
  <c r="L180" i="22"/>
  <c r="P180" i="22"/>
  <c r="R180" i="22"/>
  <c r="G180" i="22"/>
  <c r="I180" i="22"/>
  <c r="M180" i="22"/>
  <c r="O180" i="22"/>
  <c r="P72" i="22"/>
  <c r="R72" i="22"/>
  <c r="J72" i="22"/>
  <c r="L72" i="22"/>
  <c r="G72" i="22"/>
  <c r="I72" i="22"/>
  <c r="M72" i="22"/>
  <c r="O72" i="22"/>
  <c r="M169" i="22"/>
  <c r="O169" i="22"/>
  <c r="J169" i="22"/>
  <c r="L169" i="22"/>
  <c r="P169" i="22"/>
  <c r="R169" i="22"/>
  <c r="G169" i="22"/>
  <c r="I169" i="22"/>
  <c r="P65" i="22"/>
  <c r="R65" i="22"/>
  <c r="M65" i="22"/>
  <c r="O65" i="22"/>
  <c r="G65" i="22"/>
  <c r="I65" i="22"/>
  <c r="J65" i="22"/>
  <c r="L65" i="22"/>
  <c r="J47" i="22"/>
  <c r="L47" i="22"/>
  <c r="P47" i="22"/>
  <c r="R47" i="22"/>
  <c r="M47" i="22"/>
  <c r="O47" i="22"/>
  <c r="G47" i="22"/>
  <c r="I47" i="22"/>
  <c r="M153" i="22"/>
  <c r="O153" i="22"/>
  <c r="P153" i="22"/>
  <c r="R153" i="22"/>
  <c r="G153" i="22"/>
  <c r="I153" i="22"/>
  <c r="J153" i="22"/>
  <c r="L153" i="22"/>
  <c r="P90" i="22"/>
  <c r="R90" i="22"/>
  <c r="M90" i="22"/>
  <c r="O90" i="22"/>
  <c r="G90" i="22"/>
  <c r="I90" i="22"/>
  <c r="J90" i="22"/>
  <c r="L90" i="22"/>
  <c r="G149" i="22"/>
  <c r="I149" i="22"/>
  <c r="J149" i="22"/>
  <c r="L149" i="22"/>
  <c r="M149" i="22"/>
  <c r="O149" i="22"/>
  <c r="P149" i="22"/>
  <c r="R149" i="22"/>
  <c r="P97" i="22"/>
  <c r="R97" i="22"/>
  <c r="J97" i="22"/>
  <c r="L97" i="22"/>
  <c r="M97" i="22"/>
  <c r="O97" i="22"/>
  <c r="G97" i="22"/>
  <c r="I97" i="22"/>
  <c r="P184" i="22"/>
  <c r="R184" i="22"/>
  <c r="M184" i="22"/>
  <c r="O184" i="22"/>
  <c r="G184" i="22"/>
  <c r="I184" i="22"/>
  <c r="J184" i="22"/>
  <c r="L184" i="22"/>
  <c r="P71" i="22"/>
  <c r="R71" i="22"/>
  <c r="M71" i="22"/>
  <c r="O71" i="22"/>
  <c r="G71" i="22"/>
  <c r="I71" i="22"/>
  <c r="J71" i="22"/>
  <c r="L71" i="22"/>
  <c r="M37" i="22"/>
  <c r="O37" i="22"/>
  <c r="J37" i="22"/>
  <c r="L37" i="22"/>
  <c r="P37" i="22"/>
  <c r="R37" i="22"/>
  <c r="G37" i="22"/>
  <c r="I37" i="22"/>
  <c r="G42" i="22"/>
  <c r="I42" i="22"/>
  <c r="M42" i="22"/>
  <c r="O42" i="22"/>
  <c r="P42" i="22"/>
  <c r="R42" i="22"/>
  <c r="J98" i="22"/>
  <c r="L98" i="22"/>
  <c r="P98" i="22"/>
  <c r="R98" i="22"/>
  <c r="M98" i="22"/>
  <c r="O98" i="22"/>
  <c r="G98" i="22"/>
  <c r="I98" i="22"/>
  <c r="M133" i="22"/>
  <c r="O133" i="22"/>
  <c r="J133" i="22"/>
  <c r="L133" i="22"/>
  <c r="G133" i="22"/>
  <c r="I133" i="22"/>
  <c r="P133" i="22"/>
  <c r="R133" i="22"/>
  <c r="M119" i="22"/>
  <c r="O119" i="22"/>
  <c r="J119" i="22"/>
  <c r="L119" i="22"/>
  <c r="P119" i="22"/>
  <c r="R119" i="22"/>
  <c r="G119" i="22"/>
  <c r="I119" i="22"/>
  <c r="J168" i="22"/>
  <c r="L168" i="22"/>
  <c r="G168" i="22"/>
  <c r="I168" i="22"/>
  <c r="P168" i="22"/>
  <c r="R168" i="22"/>
  <c r="M168" i="22"/>
  <c r="O168" i="22"/>
  <c r="J29" i="22"/>
  <c r="L29" i="22"/>
  <c r="M29" i="22"/>
  <c r="O29" i="22"/>
  <c r="P29" i="22"/>
  <c r="R29" i="22"/>
  <c r="G29" i="22"/>
  <c r="I29" i="22"/>
  <c r="J111" i="22"/>
  <c r="L111" i="22"/>
  <c r="P111" i="22"/>
  <c r="R111" i="22"/>
  <c r="M111" i="22"/>
  <c r="O111" i="22"/>
  <c r="G111" i="22"/>
  <c r="I111" i="22"/>
  <c r="M176" i="22"/>
  <c r="O176" i="22"/>
  <c r="J176" i="22"/>
  <c r="L176" i="22"/>
  <c r="P176" i="22"/>
  <c r="R176" i="22"/>
  <c r="G176" i="22"/>
  <c r="I176" i="22"/>
  <c r="M88" i="22"/>
  <c r="O88" i="22"/>
  <c r="J88" i="22"/>
  <c r="L88" i="22"/>
  <c r="P88" i="22"/>
  <c r="R88" i="22"/>
  <c r="G88" i="22"/>
  <c r="I88" i="22"/>
  <c r="J74" i="22"/>
  <c r="L74" i="22"/>
  <c r="P74" i="22"/>
  <c r="R74" i="22"/>
  <c r="M74" i="22"/>
  <c r="O74" i="22"/>
  <c r="G74" i="22"/>
  <c r="I74" i="22"/>
  <c r="P160" i="22"/>
  <c r="R160" i="22"/>
  <c r="G160" i="22"/>
  <c r="I160" i="22"/>
  <c r="M160" i="22"/>
  <c r="O160" i="22"/>
  <c r="J160" i="22"/>
  <c r="L160" i="22"/>
  <c r="P117" i="22"/>
  <c r="R117" i="22"/>
  <c r="M117" i="22"/>
  <c r="O117" i="22"/>
  <c r="J117" i="22"/>
  <c r="L117" i="22"/>
  <c r="G117" i="22"/>
  <c r="I117" i="22"/>
  <c r="P145" i="22"/>
  <c r="R145" i="22"/>
  <c r="J145" i="22"/>
  <c r="L145" i="22"/>
  <c r="G145" i="22"/>
  <c r="I145" i="22"/>
  <c r="M145" i="22"/>
  <c r="O145" i="22"/>
  <c r="P177" i="22"/>
  <c r="R177" i="22"/>
  <c r="M177" i="22"/>
  <c r="O177" i="22"/>
  <c r="J177" i="22"/>
  <c r="L177" i="22"/>
  <c r="G177" i="22"/>
  <c r="I177" i="22"/>
  <c r="E187" i="21"/>
  <c r="K4" i="29"/>
  <c r="K117" i="29"/>
  <c r="F5" i="21"/>
  <c r="I5" i="21"/>
  <c r="F6" i="21"/>
  <c r="I6" i="21"/>
  <c r="F7" i="21"/>
  <c r="I7" i="21"/>
  <c r="F8" i="21"/>
  <c r="I8" i="21"/>
  <c r="F9" i="21"/>
  <c r="I9" i="21"/>
  <c r="F10" i="21"/>
  <c r="I10" i="21"/>
  <c r="F11" i="21"/>
  <c r="I11" i="21"/>
  <c r="F12" i="21"/>
  <c r="I12" i="21"/>
  <c r="F13" i="21"/>
  <c r="I13" i="21"/>
  <c r="F14" i="21"/>
  <c r="I14" i="21"/>
  <c r="F15" i="21"/>
  <c r="I15" i="21"/>
  <c r="F16" i="21"/>
  <c r="I16" i="21"/>
  <c r="F17" i="21"/>
  <c r="I17" i="21"/>
  <c r="F18" i="21"/>
  <c r="I18" i="21"/>
  <c r="F19" i="21"/>
  <c r="I19" i="21"/>
  <c r="F20" i="21"/>
  <c r="I20" i="21"/>
  <c r="F21" i="21"/>
  <c r="I21" i="21"/>
  <c r="F22" i="21"/>
  <c r="I22" i="21"/>
  <c r="F23" i="21"/>
  <c r="I23" i="21"/>
  <c r="F24" i="21"/>
  <c r="I24" i="21"/>
  <c r="F25" i="21"/>
  <c r="I25" i="21"/>
  <c r="F26" i="21"/>
  <c r="I26" i="21"/>
  <c r="F27" i="21"/>
  <c r="I27" i="21"/>
  <c r="F28" i="21"/>
  <c r="I28" i="21"/>
  <c r="F29" i="21"/>
  <c r="I29" i="21"/>
  <c r="F30" i="21"/>
  <c r="I30" i="21"/>
  <c r="F31" i="21"/>
  <c r="I31" i="21"/>
  <c r="F32" i="21"/>
  <c r="I32" i="21"/>
  <c r="F33" i="21"/>
  <c r="I33" i="21"/>
  <c r="F34" i="21"/>
  <c r="I34" i="21"/>
  <c r="F35" i="21"/>
  <c r="I35" i="21"/>
  <c r="F36" i="21"/>
  <c r="I36" i="21"/>
  <c r="F37" i="21"/>
  <c r="I37" i="21"/>
  <c r="F38" i="21"/>
  <c r="I38" i="21"/>
  <c r="F39" i="21"/>
  <c r="I39" i="21"/>
  <c r="F40" i="21"/>
  <c r="I40" i="21"/>
  <c r="F41" i="21"/>
  <c r="I41" i="21"/>
  <c r="F42" i="21"/>
  <c r="I42" i="21"/>
  <c r="F43" i="21"/>
  <c r="I43" i="21"/>
  <c r="F44" i="21"/>
  <c r="I44" i="21"/>
  <c r="F45" i="21"/>
  <c r="I45" i="21"/>
  <c r="F46" i="21"/>
  <c r="I46" i="21"/>
  <c r="F47" i="21"/>
  <c r="I47" i="21"/>
  <c r="F48" i="21"/>
  <c r="I48" i="21"/>
  <c r="F49" i="21"/>
  <c r="I49" i="21"/>
  <c r="F50" i="21"/>
  <c r="I50" i="21"/>
  <c r="F51" i="21"/>
  <c r="I51" i="21"/>
  <c r="F52" i="21"/>
  <c r="I52" i="21"/>
  <c r="F53" i="21"/>
  <c r="I53" i="21"/>
  <c r="F54" i="21"/>
  <c r="I54" i="21"/>
  <c r="F55" i="21"/>
  <c r="I55" i="21"/>
  <c r="F56" i="21"/>
  <c r="I56" i="21"/>
  <c r="F57" i="21"/>
  <c r="I57" i="21"/>
  <c r="F58" i="21"/>
  <c r="I58" i="21"/>
  <c r="F59" i="21"/>
  <c r="I59" i="21"/>
  <c r="F60" i="21"/>
  <c r="I60" i="21"/>
  <c r="F61" i="21"/>
  <c r="I61" i="21"/>
  <c r="F62" i="21"/>
  <c r="I62" i="21"/>
  <c r="F63" i="21"/>
  <c r="I63" i="21"/>
  <c r="F64" i="21"/>
  <c r="I64" i="21"/>
  <c r="F65" i="21"/>
  <c r="I65" i="21"/>
  <c r="F66" i="21"/>
  <c r="I66" i="21"/>
  <c r="F67" i="21"/>
  <c r="I67" i="21"/>
  <c r="F68" i="21"/>
  <c r="I68" i="21"/>
  <c r="F69" i="21"/>
  <c r="I69" i="21"/>
  <c r="F70" i="21"/>
  <c r="I70" i="21"/>
  <c r="F71" i="21"/>
  <c r="I71" i="21"/>
  <c r="F72" i="21"/>
  <c r="I72" i="21"/>
  <c r="F73" i="21"/>
  <c r="I73" i="21"/>
  <c r="F74" i="21"/>
  <c r="I74" i="21"/>
  <c r="F75" i="21"/>
  <c r="I75" i="21"/>
  <c r="F76" i="21"/>
  <c r="I76" i="21"/>
  <c r="F77" i="21"/>
  <c r="I77" i="21"/>
  <c r="F78" i="21"/>
  <c r="I78" i="21"/>
  <c r="F79" i="21"/>
  <c r="I79" i="21"/>
  <c r="F80" i="21"/>
  <c r="I80" i="21"/>
  <c r="F81" i="21"/>
  <c r="I81" i="21"/>
  <c r="F82" i="21"/>
  <c r="I82" i="21"/>
  <c r="F83" i="21"/>
  <c r="I83" i="21"/>
  <c r="F84" i="21"/>
  <c r="I84" i="21"/>
  <c r="F85" i="21"/>
  <c r="I85" i="21"/>
  <c r="F86" i="21"/>
  <c r="I86" i="21"/>
  <c r="F87" i="21"/>
  <c r="I87" i="21"/>
  <c r="F88" i="21"/>
  <c r="I88" i="21"/>
  <c r="F89" i="21"/>
  <c r="I89" i="21"/>
  <c r="F90" i="21"/>
  <c r="I90" i="21"/>
  <c r="F91" i="21"/>
  <c r="I91" i="21"/>
  <c r="F92" i="21"/>
  <c r="I92" i="21"/>
  <c r="F93" i="21"/>
  <c r="I93" i="21"/>
  <c r="F94" i="21"/>
  <c r="I94" i="21"/>
  <c r="F95" i="21"/>
  <c r="I95" i="21"/>
  <c r="F96" i="21"/>
  <c r="I96" i="21"/>
  <c r="F97" i="21"/>
  <c r="I97" i="21"/>
  <c r="F98" i="21"/>
  <c r="I98" i="21"/>
  <c r="F99" i="21"/>
  <c r="I99" i="21"/>
  <c r="F100" i="21"/>
  <c r="I100" i="21"/>
  <c r="F101" i="21"/>
  <c r="I101" i="21"/>
  <c r="F102" i="21"/>
  <c r="I102" i="21"/>
  <c r="F103" i="21"/>
  <c r="I103" i="21"/>
  <c r="F104" i="21"/>
  <c r="I104" i="21"/>
  <c r="F105" i="21"/>
  <c r="I105" i="21"/>
  <c r="F106" i="21"/>
  <c r="I106" i="21"/>
  <c r="F107" i="21"/>
  <c r="I107" i="21"/>
  <c r="F108" i="21"/>
  <c r="I108" i="21"/>
  <c r="F109" i="21"/>
  <c r="I109" i="21"/>
  <c r="F110" i="21"/>
  <c r="I110" i="21"/>
  <c r="F111" i="21"/>
  <c r="I111" i="21"/>
  <c r="F112" i="21"/>
  <c r="I112" i="21"/>
  <c r="F113" i="21"/>
  <c r="I113" i="21"/>
  <c r="F114" i="21"/>
  <c r="I114" i="21"/>
  <c r="F115" i="21"/>
  <c r="I115" i="21"/>
  <c r="F116" i="21"/>
  <c r="I116" i="21"/>
  <c r="F117" i="21"/>
  <c r="I117" i="21"/>
  <c r="F118" i="21"/>
  <c r="I118" i="21"/>
  <c r="F119" i="21"/>
  <c r="I119" i="21"/>
  <c r="F120" i="21"/>
  <c r="I120" i="21"/>
  <c r="F121" i="21"/>
  <c r="I121" i="21"/>
  <c r="F122" i="21"/>
  <c r="I122" i="21"/>
  <c r="F123" i="21"/>
  <c r="I123" i="21"/>
  <c r="F124" i="21"/>
  <c r="I124" i="21"/>
  <c r="F125" i="21"/>
  <c r="I125" i="21"/>
  <c r="F126" i="21"/>
  <c r="I126" i="21"/>
  <c r="F127" i="21"/>
  <c r="I127" i="21"/>
  <c r="F128" i="21"/>
  <c r="I128" i="21"/>
  <c r="F129" i="21"/>
  <c r="I129" i="21"/>
  <c r="F130" i="21"/>
  <c r="I130" i="21"/>
  <c r="F131" i="21"/>
  <c r="I131" i="21"/>
  <c r="F132" i="21"/>
  <c r="I132" i="21"/>
  <c r="F133" i="21"/>
  <c r="I133" i="21"/>
  <c r="F134" i="21"/>
  <c r="I134" i="21"/>
  <c r="F135" i="21"/>
  <c r="I135" i="21"/>
  <c r="F136" i="21"/>
  <c r="I136" i="21"/>
  <c r="F137" i="21"/>
  <c r="I137" i="21"/>
  <c r="F138" i="21"/>
  <c r="I138" i="21"/>
  <c r="F139" i="21"/>
  <c r="I139" i="21"/>
  <c r="F140" i="21"/>
  <c r="I140" i="21"/>
  <c r="F141" i="21"/>
  <c r="I141" i="21"/>
  <c r="F142" i="21"/>
  <c r="I142" i="21"/>
  <c r="F143" i="21"/>
  <c r="I143" i="21"/>
  <c r="F144" i="21"/>
  <c r="I144" i="21"/>
  <c r="F145" i="21"/>
  <c r="I145" i="21"/>
  <c r="F146" i="21"/>
  <c r="I146" i="21"/>
  <c r="F147" i="21"/>
  <c r="I147" i="21"/>
  <c r="F148" i="21"/>
  <c r="I148" i="21"/>
  <c r="F149" i="21"/>
  <c r="I149" i="21"/>
  <c r="F150" i="21"/>
  <c r="I150" i="21"/>
  <c r="F151" i="21"/>
  <c r="I151" i="21"/>
  <c r="F152" i="21"/>
  <c r="I152" i="21"/>
  <c r="F153" i="21"/>
  <c r="I153" i="21"/>
  <c r="F154" i="21"/>
  <c r="I154" i="21"/>
  <c r="F155" i="21"/>
  <c r="I155" i="21"/>
  <c r="F156" i="21"/>
  <c r="I156" i="21"/>
  <c r="F157" i="21"/>
  <c r="I157" i="21"/>
  <c r="F158" i="21"/>
  <c r="I158" i="21"/>
  <c r="F159" i="21"/>
  <c r="I159" i="21"/>
  <c r="F160" i="21"/>
  <c r="I160" i="21"/>
  <c r="F161" i="21"/>
  <c r="I161" i="21"/>
  <c r="F162" i="21"/>
  <c r="I162" i="21"/>
  <c r="F163" i="21"/>
  <c r="I163" i="21"/>
  <c r="F164" i="21"/>
  <c r="I164" i="21"/>
  <c r="F165" i="21"/>
  <c r="I165" i="21"/>
  <c r="F166" i="21"/>
  <c r="I166" i="21"/>
  <c r="F167" i="21"/>
  <c r="I167" i="21"/>
  <c r="F168" i="21"/>
  <c r="I168" i="21"/>
  <c r="F169" i="21"/>
  <c r="I169" i="21"/>
  <c r="F170" i="21"/>
  <c r="I170" i="21"/>
  <c r="F171" i="21"/>
  <c r="I171" i="21"/>
  <c r="F172" i="21"/>
  <c r="I172" i="21"/>
  <c r="F173" i="21"/>
  <c r="I173" i="21"/>
  <c r="F174" i="21"/>
  <c r="I174" i="21"/>
  <c r="F175" i="21"/>
  <c r="I175" i="21"/>
  <c r="F176" i="21"/>
  <c r="I176" i="21"/>
  <c r="F177" i="21"/>
  <c r="I177" i="21"/>
  <c r="F178" i="21"/>
  <c r="I178" i="21"/>
  <c r="F179" i="21"/>
  <c r="I179" i="21"/>
  <c r="F180" i="21"/>
  <c r="I180" i="21"/>
  <c r="F181" i="21"/>
  <c r="I181" i="21"/>
  <c r="F182" i="21"/>
  <c r="I182" i="21"/>
  <c r="F183" i="21"/>
  <c r="I183" i="21"/>
  <c r="F184" i="21"/>
  <c r="I184" i="21"/>
  <c r="F185" i="21"/>
  <c r="I185" i="21"/>
  <c r="F186" i="21"/>
  <c r="I186" i="21"/>
  <c r="F4" i="21"/>
  <c r="I4" i="21"/>
  <c r="M30" i="21"/>
  <c r="M31" i="21"/>
  <c r="M32" i="21"/>
  <c r="M33" i="21"/>
  <c r="M34" i="21"/>
  <c r="M35" i="21"/>
  <c r="M36" i="21"/>
  <c r="M37" i="21"/>
  <c r="M38" i="21"/>
  <c r="M39" i="21"/>
  <c r="M40" i="21"/>
  <c r="M41" i="21"/>
  <c r="M42" i="21"/>
  <c r="M43" i="21"/>
  <c r="M44" i="21"/>
  <c r="M45" i="21"/>
  <c r="M46" i="21"/>
  <c r="M47" i="21"/>
  <c r="M48" i="21"/>
  <c r="M49" i="21"/>
  <c r="M50" i="21"/>
  <c r="M51" i="21"/>
  <c r="M52" i="21"/>
  <c r="M53" i="21"/>
  <c r="M54" i="21"/>
  <c r="M55" i="21"/>
  <c r="M56" i="21"/>
  <c r="M57" i="21"/>
  <c r="M58" i="21"/>
  <c r="M59" i="21"/>
  <c r="M60" i="21"/>
  <c r="M61" i="21"/>
  <c r="M62" i="21"/>
  <c r="M63" i="21"/>
  <c r="M64" i="21"/>
  <c r="M65" i="21"/>
  <c r="M66" i="21"/>
  <c r="M67" i="21"/>
  <c r="M68" i="21"/>
  <c r="M69" i="21"/>
  <c r="M70" i="21"/>
  <c r="M71" i="21"/>
  <c r="M72" i="21"/>
  <c r="M73" i="21"/>
  <c r="M74" i="21"/>
  <c r="M75" i="21"/>
  <c r="M76" i="21"/>
  <c r="M77" i="21"/>
  <c r="M78" i="21"/>
  <c r="M79" i="21"/>
  <c r="M80" i="21"/>
  <c r="M81" i="21"/>
  <c r="M82" i="21"/>
  <c r="M83" i="21"/>
  <c r="M84" i="21"/>
  <c r="M85" i="21"/>
  <c r="M86" i="21"/>
  <c r="M87" i="21"/>
  <c r="M88" i="21"/>
  <c r="M89" i="21"/>
  <c r="M90" i="21"/>
  <c r="M91" i="21"/>
  <c r="M92" i="21"/>
  <c r="M93" i="21"/>
  <c r="M94" i="21"/>
  <c r="M95" i="21"/>
  <c r="M96" i="21"/>
  <c r="M97" i="21"/>
  <c r="M98" i="21"/>
  <c r="M99" i="21"/>
  <c r="M100" i="21"/>
  <c r="M101" i="21"/>
  <c r="M102" i="21"/>
  <c r="M103" i="21"/>
  <c r="M104" i="21"/>
  <c r="M105" i="21"/>
  <c r="M106" i="21"/>
  <c r="M107" i="21"/>
  <c r="M108" i="21"/>
  <c r="M109" i="21"/>
  <c r="M110" i="21"/>
  <c r="M111" i="21"/>
  <c r="M112" i="21"/>
  <c r="M113" i="21"/>
  <c r="M114" i="21"/>
  <c r="M115" i="21"/>
  <c r="M116" i="21"/>
  <c r="M117" i="21"/>
  <c r="M118" i="21"/>
  <c r="M119" i="21"/>
  <c r="M120" i="21"/>
  <c r="M121" i="21"/>
  <c r="M122" i="21"/>
  <c r="M123" i="21"/>
  <c r="M124" i="21"/>
  <c r="M125" i="21"/>
  <c r="M126" i="21"/>
  <c r="M127" i="21"/>
  <c r="M128" i="21"/>
  <c r="M129" i="21"/>
  <c r="M130" i="21"/>
  <c r="M131" i="21"/>
  <c r="M132" i="21"/>
  <c r="M133" i="21"/>
  <c r="M134" i="21"/>
  <c r="M135" i="21"/>
  <c r="M136" i="21"/>
  <c r="M137" i="21"/>
  <c r="M138" i="21"/>
  <c r="M139" i="21"/>
  <c r="M140" i="21"/>
  <c r="M141" i="21"/>
  <c r="M142" i="21"/>
  <c r="M143" i="21"/>
  <c r="M144" i="21"/>
  <c r="M145" i="21"/>
  <c r="M146" i="21"/>
  <c r="M147" i="21"/>
  <c r="M148" i="21"/>
  <c r="M149" i="21"/>
  <c r="M150" i="21"/>
  <c r="M151" i="21"/>
  <c r="M152" i="21"/>
  <c r="M153" i="21"/>
  <c r="M154" i="21"/>
  <c r="M155" i="21"/>
  <c r="M156" i="21"/>
  <c r="M157" i="21"/>
  <c r="M158" i="21"/>
  <c r="M159" i="21"/>
  <c r="M160" i="21"/>
  <c r="M161" i="21"/>
  <c r="M162" i="21"/>
  <c r="M163" i="21"/>
  <c r="M164" i="21"/>
  <c r="M165" i="21"/>
  <c r="M166" i="21"/>
  <c r="M167" i="21"/>
  <c r="M168" i="21"/>
  <c r="M169" i="21"/>
  <c r="M170" i="21"/>
  <c r="M171" i="21"/>
  <c r="M172" i="21"/>
  <c r="M173" i="21"/>
  <c r="M174" i="21"/>
  <c r="M175" i="21"/>
  <c r="M176" i="21"/>
  <c r="M177" i="21"/>
  <c r="M178" i="21"/>
  <c r="M179" i="21"/>
  <c r="M180" i="21"/>
  <c r="M181" i="21"/>
  <c r="M182" i="21"/>
  <c r="M183" i="21"/>
  <c r="M184" i="21"/>
  <c r="M185" i="21"/>
  <c r="L30" i="21"/>
  <c r="L31" i="21"/>
  <c r="L32" i="21"/>
  <c r="L33" i="21"/>
  <c r="L38" i="21"/>
  <c r="L39" i="21"/>
  <c r="L40" i="21"/>
  <c r="L41" i="21"/>
  <c r="L46" i="21"/>
  <c r="L47" i="21"/>
  <c r="L48" i="21"/>
  <c r="L49" i="21"/>
  <c r="L54" i="21"/>
  <c r="L55" i="21"/>
  <c r="L56" i="21"/>
  <c r="Q56" i="21"/>
  <c r="L57" i="21"/>
  <c r="L62" i="21"/>
  <c r="L63" i="21"/>
  <c r="L64" i="21"/>
  <c r="L65" i="21"/>
  <c r="L70" i="21"/>
  <c r="L71" i="21"/>
  <c r="L72" i="21"/>
  <c r="L73" i="21"/>
  <c r="L78" i="21"/>
  <c r="L79" i="21"/>
  <c r="L80" i="21"/>
  <c r="L81" i="21"/>
  <c r="L86" i="21"/>
  <c r="L87" i="21"/>
  <c r="L88" i="21"/>
  <c r="L89" i="21"/>
  <c r="L94" i="21"/>
  <c r="L95" i="21"/>
  <c r="L96" i="21"/>
  <c r="L97" i="21"/>
  <c r="L102" i="21"/>
  <c r="L103" i="21"/>
  <c r="L104" i="21"/>
  <c r="L105" i="21"/>
  <c r="L110" i="21"/>
  <c r="L111" i="21"/>
  <c r="L112" i="21"/>
  <c r="L113" i="21"/>
  <c r="L118" i="21"/>
  <c r="L119" i="21"/>
  <c r="L120" i="21"/>
  <c r="L121" i="21"/>
  <c r="L126" i="21"/>
  <c r="L127" i="21"/>
  <c r="L128" i="21"/>
  <c r="L129" i="21"/>
  <c r="L134" i="21"/>
  <c r="L135" i="21"/>
  <c r="L136" i="21"/>
  <c r="L137" i="21"/>
  <c r="L142" i="21"/>
  <c r="L143" i="21"/>
  <c r="L144" i="21"/>
  <c r="L145" i="21"/>
  <c r="L150" i="21"/>
  <c r="L151" i="21"/>
  <c r="L152" i="21"/>
  <c r="L153" i="21"/>
  <c r="L158" i="21"/>
  <c r="L159" i="21"/>
  <c r="L160" i="21"/>
  <c r="L161" i="21"/>
  <c r="L166" i="21"/>
  <c r="L167" i="21"/>
  <c r="L168" i="21"/>
  <c r="L169" i="21"/>
  <c r="L174" i="21"/>
  <c r="L175" i="21"/>
  <c r="L176" i="21"/>
  <c r="L177" i="21"/>
  <c r="L182" i="21"/>
  <c r="L183" i="21"/>
  <c r="L184" i="21"/>
  <c r="L185" i="21"/>
  <c r="K188" i="45"/>
  <c r="K188" i="1"/>
  <c r="L181" i="21"/>
  <c r="L173" i="21"/>
  <c r="L165" i="21"/>
  <c r="L157" i="21"/>
  <c r="L149" i="21"/>
  <c r="L141" i="21"/>
  <c r="L133" i="21"/>
  <c r="L125" i="21"/>
  <c r="L117" i="21"/>
  <c r="L109" i="21"/>
  <c r="L101" i="21"/>
  <c r="L93" i="21"/>
  <c r="L85" i="21"/>
  <c r="L77" i="21"/>
  <c r="L69" i="21"/>
  <c r="L61" i="21"/>
  <c r="L53" i="21"/>
  <c r="L45" i="21"/>
  <c r="L37" i="21"/>
  <c r="L180" i="21"/>
  <c r="L172" i="21"/>
  <c r="L164" i="21"/>
  <c r="L156" i="21"/>
  <c r="L148" i="21"/>
  <c r="L140" i="21"/>
  <c r="L132" i="21"/>
  <c r="L124" i="21"/>
  <c r="L116" i="21"/>
  <c r="L108" i="21"/>
  <c r="L100" i="21"/>
  <c r="L92" i="21"/>
  <c r="L84" i="21"/>
  <c r="L76" i="21"/>
  <c r="L68" i="21"/>
  <c r="L60" i="21"/>
  <c r="L52" i="21"/>
  <c r="L44" i="21"/>
  <c r="L36" i="21"/>
  <c r="L179" i="21"/>
  <c r="L171" i="21"/>
  <c r="L163" i="21"/>
  <c r="L155" i="21"/>
  <c r="L147" i="21"/>
  <c r="L139" i="21"/>
  <c r="L131" i="21"/>
  <c r="L123" i="21"/>
  <c r="L115" i="21"/>
  <c r="L107" i="21"/>
  <c r="L99" i="21"/>
  <c r="L91" i="21"/>
  <c r="L83" i="21"/>
  <c r="L75" i="21"/>
  <c r="L67" i="21"/>
  <c r="L59" i="21"/>
  <c r="L51" i="21"/>
  <c r="L43" i="21"/>
  <c r="L35" i="21"/>
  <c r="L178" i="21"/>
  <c r="L170" i="21"/>
  <c r="L162" i="21"/>
  <c r="L154" i="21"/>
  <c r="L146" i="21"/>
  <c r="L138" i="21"/>
  <c r="L130" i="21"/>
  <c r="L122" i="21"/>
  <c r="L114" i="21"/>
  <c r="L106" i="21"/>
  <c r="L98" i="21"/>
  <c r="L90" i="21"/>
  <c r="L82" i="21"/>
  <c r="L74" i="21"/>
  <c r="L66" i="21"/>
  <c r="L58" i="21"/>
  <c r="L50" i="21"/>
  <c r="L42" i="21"/>
  <c r="L34" i="21"/>
  <c r="R188" i="53"/>
  <c r="Q188" i="53"/>
  <c r="P188" i="53"/>
  <c r="N188" i="53"/>
  <c r="K188" i="53"/>
  <c r="AT187" i="53"/>
  <c r="AS187" i="53"/>
  <c r="AR187" i="53"/>
  <c r="AQ187" i="53"/>
  <c r="AP187" i="53"/>
  <c r="AO187" i="53"/>
  <c r="AN187" i="53"/>
  <c r="AM187" i="53"/>
  <c r="AL187" i="53"/>
  <c r="AK187" i="53"/>
  <c r="AJ187" i="53"/>
  <c r="AI187" i="53"/>
  <c r="AH187" i="53"/>
  <c r="AG187" i="53"/>
  <c r="AF187" i="53"/>
  <c r="AE187" i="53"/>
  <c r="AD187" i="53"/>
  <c r="AC187" i="53"/>
  <c r="AB187" i="53"/>
  <c r="AA187" i="53"/>
  <c r="Z187" i="53"/>
  <c r="Y187" i="53"/>
  <c r="X187" i="53"/>
  <c r="W187" i="53"/>
  <c r="V187" i="53"/>
  <c r="U187" i="53"/>
  <c r="K187" i="53"/>
  <c r="S186" i="53"/>
  <c r="T186" i="53"/>
  <c r="O186" i="53"/>
  <c r="M186" i="53"/>
  <c r="L186" i="53"/>
  <c r="S185" i="53"/>
  <c r="T185" i="53"/>
  <c r="O185" i="53"/>
  <c r="M185" i="53"/>
  <c r="L185" i="53"/>
  <c r="S184" i="53"/>
  <c r="T184" i="53"/>
  <c r="O184" i="53"/>
  <c r="M184" i="53"/>
  <c r="L184" i="53"/>
  <c r="S183" i="53"/>
  <c r="T183" i="53"/>
  <c r="O183" i="53"/>
  <c r="M183" i="53"/>
  <c r="L183" i="53"/>
  <c r="S182" i="53"/>
  <c r="T182" i="53"/>
  <c r="O182" i="53"/>
  <c r="M182" i="53"/>
  <c r="L182" i="53"/>
  <c r="S181" i="53"/>
  <c r="T181" i="53"/>
  <c r="O181" i="53"/>
  <c r="M181" i="53"/>
  <c r="L181" i="53"/>
  <c r="S180" i="53"/>
  <c r="T180" i="53"/>
  <c r="O180" i="53"/>
  <c r="M180" i="53"/>
  <c r="L180" i="53"/>
  <c r="S179" i="53"/>
  <c r="T179" i="53"/>
  <c r="O179" i="53"/>
  <c r="M179" i="53"/>
  <c r="L179" i="53"/>
  <c r="S178" i="53"/>
  <c r="T178" i="53"/>
  <c r="O178" i="53"/>
  <c r="M178" i="53"/>
  <c r="L178" i="53"/>
  <c r="S177" i="53"/>
  <c r="T177" i="53"/>
  <c r="O177" i="53"/>
  <c r="M177" i="53"/>
  <c r="L177" i="53"/>
  <c r="S176" i="53"/>
  <c r="T176" i="53"/>
  <c r="O176" i="53"/>
  <c r="M176" i="53"/>
  <c r="L176" i="53"/>
  <c r="S175" i="53"/>
  <c r="T175" i="53"/>
  <c r="O175" i="53"/>
  <c r="M175" i="53"/>
  <c r="L175" i="53"/>
  <c r="S174" i="53"/>
  <c r="T174" i="53"/>
  <c r="O174" i="53"/>
  <c r="M174" i="53"/>
  <c r="L174" i="53"/>
  <c r="S173" i="53"/>
  <c r="T173" i="53"/>
  <c r="O173" i="53"/>
  <c r="M173" i="53"/>
  <c r="L173" i="53"/>
  <c r="S172" i="53"/>
  <c r="T172" i="53"/>
  <c r="O172" i="53"/>
  <c r="M172" i="53"/>
  <c r="L172" i="53"/>
  <c r="S171" i="53"/>
  <c r="T171" i="53"/>
  <c r="O171" i="53"/>
  <c r="M171" i="53"/>
  <c r="L171" i="53"/>
  <c r="S170" i="53"/>
  <c r="T170" i="53"/>
  <c r="O170" i="53"/>
  <c r="M170" i="53"/>
  <c r="L170" i="53"/>
  <c r="S169" i="53"/>
  <c r="T169" i="53"/>
  <c r="O169" i="53"/>
  <c r="M169" i="53"/>
  <c r="L169" i="53"/>
  <c r="S168" i="53"/>
  <c r="T168" i="53"/>
  <c r="O168" i="53"/>
  <c r="M168" i="53"/>
  <c r="L168" i="53"/>
  <c r="S167" i="53"/>
  <c r="T167" i="53"/>
  <c r="O167" i="53"/>
  <c r="M167" i="53"/>
  <c r="L167" i="53"/>
  <c r="S166" i="53"/>
  <c r="T166" i="53"/>
  <c r="O166" i="53"/>
  <c r="M166" i="53"/>
  <c r="L166" i="53"/>
  <c r="S165" i="53"/>
  <c r="T165" i="53"/>
  <c r="O165" i="53"/>
  <c r="M165" i="53"/>
  <c r="L165" i="53"/>
  <c r="S164" i="53"/>
  <c r="T164" i="53"/>
  <c r="O164" i="53"/>
  <c r="M164" i="53"/>
  <c r="L164" i="53"/>
  <c r="S163" i="53"/>
  <c r="T163" i="53"/>
  <c r="O163" i="53"/>
  <c r="M163" i="53"/>
  <c r="L163" i="53"/>
  <c r="S162" i="53"/>
  <c r="T162" i="53"/>
  <c r="O162" i="53"/>
  <c r="M162" i="53"/>
  <c r="L162" i="53"/>
  <c r="S161" i="53"/>
  <c r="T161" i="53"/>
  <c r="O161" i="53"/>
  <c r="M161" i="53"/>
  <c r="L161" i="53"/>
  <c r="S160" i="53"/>
  <c r="T160" i="53"/>
  <c r="O160" i="53"/>
  <c r="M160" i="53"/>
  <c r="L160" i="53"/>
  <c r="S159" i="53"/>
  <c r="T159" i="53"/>
  <c r="O159" i="53"/>
  <c r="M159" i="53"/>
  <c r="L159" i="53"/>
  <c r="S158" i="53"/>
  <c r="T158" i="53"/>
  <c r="O158" i="53"/>
  <c r="M158" i="53"/>
  <c r="L158" i="53"/>
  <c r="S157" i="53"/>
  <c r="T157" i="53"/>
  <c r="O157" i="53"/>
  <c r="M157" i="53"/>
  <c r="L157" i="53"/>
  <c r="S156" i="53"/>
  <c r="T156" i="53"/>
  <c r="O156" i="53"/>
  <c r="M156" i="53"/>
  <c r="L156" i="53"/>
  <c r="S155" i="53"/>
  <c r="T155" i="53"/>
  <c r="O155" i="53"/>
  <c r="M155" i="53"/>
  <c r="L155" i="53"/>
  <c r="S154" i="53"/>
  <c r="T154" i="53"/>
  <c r="O154" i="53"/>
  <c r="M154" i="53"/>
  <c r="L154" i="53"/>
  <c r="S153" i="53"/>
  <c r="T153" i="53"/>
  <c r="O153" i="53"/>
  <c r="M153" i="53"/>
  <c r="L153" i="53"/>
  <c r="S152" i="53"/>
  <c r="T152" i="53"/>
  <c r="O152" i="53"/>
  <c r="M152" i="53"/>
  <c r="L152" i="53"/>
  <c r="S151" i="53"/>
  <c r="T151" i="53"/>
  <c r="O151" i="53"/>
  <c r="M151" i="53"/>
  <c r="L151" i="53"/>
  <c r="S150" i="53"/>
  <c r="T150" i="53"/>
  <c r="O150" i="53"/>
  <c r="M150" i="53"/>
  <c r="L150" i="53"/>
  <c r="S149" i="53"/>
  <c r="T149" i="53"/>
  <c r="O149" i="53"/>
  <c r="M149" i="53"/>
  <c r="L149" i="53"/>
  <c r="S148" i="53"/>
  <c r="T148" i="53"/>
  <c r="O148" i="53"/>
  <c r="M148" i="53"/>
  <c r="L148" i="53"/>
  <c r="S147" i="53"/>
  <c r="T147" i="53"/>
  <c r="O147" i="53"/>
  <c r="M147" i="53"/>
  <c r="L147" i="53"/>
  <c r="S146" i="53"/>
  <c r="T146" i="53"/>
  <c r="O146" i="53"/>
  <c r="M146" i="53"/>
  <c r="L146" i="53"/>
  <c r="S145" i="53"/>
  <c r="T145" i="53"/>
  <c r="O145" i="53"/>
  <c r="M145" i="53"/>
  <c r="L145" i="53"/>
  <c r="S144" i="53"/>
  <c r="T144" i="53"/>
  <c r="O144" i="53"/>
  <c r="M144" i="53"/>
  <c r="L144" i="53"/>
  <c r="S143" i="53"/>
  <c r="T143" i="53"/>
  <c r="O143" i="53"/>
  <c r="M143" i="53"/>
  <c r="L143" i="53"/>
  <c r="S142" i="53"/>
  <c r="T142" i="53"/>
  <c r="O142" i="53"/>
  <c r="M142" i="53"/>
  <c r="L142" i="53"/>
  <c r="S141" i="53"/>
  <c r="T141" i="53"/>
  <c r="O141" i="53"/>
  <c r="M141" i="53"/>
  <c r="L141" i="53"/>
  <c r="S140" i="53"/>
  <c r="T140" i="53"/>
  <c r="O140" i="53"/>
  <c r="M140" i="53"/>
  <c r="L140" i="53"/>
  <c r="S139" i="53"/>
  <c r="T139" i="53"/>
  <c r="O139" i="53"/>
  <c r="M139" i="53"/>
  <c r="L139" i="53"/>
  <c r="S138" i="53"/>
  <c r="T138" i="53"/>
  <c r="O138" i="53"/>
  <c r="M138" i="53"/>
  <c r="L138" i="53"/>
  <c r="S137" i="53"/>
  <c r="T137" i="53"/>
  <c r="O137" i="53"/>
  <c r="M137" i="53"/>
  <c r="L137" i="53"/>
  <c r="S136" i="53"/>
  <c r="T136" i="53"/>
  <c r="O136" i="53"/>
  <c r="M136" i="53"/>
  <c r="L136" i="53"/>
  <c r="S135" i="53"/>
  <c r="T135" i="53"/>
  <c r="O135" i="53"/>
  <c r="M135" i="53"/>
  <c r="L135" i="53"/>
  <c r="S134" i="53"/>
  <c r="T134" i="53"/>
  <c r="O134" i="53"/>
  <c r="M134" i="53"/>
  <c r="L134" i="53"/>
  <c r="S133" i="53"/>
  <c r="T133" i="53"/>
  <c r="O133" i="53"/>
  <c r="M133" i="53"/>
  <c r="L133" i="53"/>
  <c r="S132" i="53"/>
  <c r="T132" i="53"/>
  <c r="O132" i="53"/>
  <c r="M132" i="53"/>
  <c r="L132" i="53"/>
  <c r="S131" i="53"/>
  <c r="T131" i="53"/>
  <c r="O131" i="53"/>
  <c r="M131" i="53"/>
  <c r="L131" i="53"/>
  <c r="S130" i="53"/>
  <c r="T130" i="53"/>
  <c r="O130" i="53"/>
  <c r="M130" i="53"/>
  <c r="L130" i="53"/>
  <c r="S129" i="53"/>
  <c r="T129" i="53"/>
  <c r="O129" i="53"/>
  <c r="M129" i="53"/>
  <c r="L129" i="53"/>
  <c r="S128" i="53"/>
  <c r="T128" i="53"/>
  <c r="O128" i="53"/>
  <c r="M128" i="53"/>
  <c r="L128" i="53"/>
  <c r="S127" i="53"/>
  <c r="T127" i="53"/>
  <c r="O127" i="53"/>
  <c r="M127" i="53"/>
  <c r="L127" i="53"/>
  <c r="S126" i="53"/>
  <c r="T126" i="53"/>
  <c r="O126" i="53"/>
  <c r="M126" i="53"/>
  <c r="L126" i="53"/>
  <c r="S125" i="53"/>
  <c r="T125" i="53"/>
  <c r="O125" i="53"/>
  <c r="M125" i="53"/>
  <c r="L125" i="53"/>
  <c r="S124" i="53"/>
  <c r="T124" i="53"/>
  <c r="O124" i="53"/>
  <c r="M124" i="53"/>
  <c r="L124" i="53"/>
  <c r="S123" i="53"/>
  <c r="T123" i="53"/>
  <c r="O123" i="53"/>
  <c r="M123" i="53"/>
  <c r="L123" i="53"/>
  <c r="S122" i="53"/>
  <c r="T122" i="53"/>
  <c r="O122" i="53"/>
  <c r="M122" i="53"/>
  <c r="L122" i="53"/>
  <c r="S121" i="53"/>
  <c r="T121" i="53"/>
  <c r="O121" i="53"/>
  <c r="M121" i="53"/>
  <c r="L121" i="53"/>
  <c r="S120" i="53"/>
  <c r="T120" i="53"/>
  <c r="O120" i="53"/>
  <c r="M120" i="53"/>
  <c r="L120" i="53"/>
  <c r="S119" i="53"/>
  <c r="T119" i="53"/>
  <c r="O119" i="53"/>
  <c r="M119" i="53"/>
  <c r="L119" i="53"/>
  <c r="S118" i="53"/>
  <c r="T118" i="53"/>
  <c r="O118" i="53"/>
  <c r="M118" i="53"/>
  <c r="L118" i="53"/>
  <c r="S117" i="53"/>
  <c r="T117" i="53"/>
  <c r="O117" i="53"/>
  <c r="M117" i="53"/>
  <c r="L117" i="53"/>
  <c r="S116" i="53"/>
  <c r="T116" i="53"/>
  <c r="O116" i="53"/>
  <c r="M116" i="53"/>
  <c r="L116" i="53"/>
  <c r="S115" i="53"/>
  <c r="T115" i="53"/>
  <c r="O115" i="53"/>
  <c r="M115" i="53"/>
  <c r="L115" i="53"/>
  <c r="S114" i="53"/>
  <c r="T114" i="53"/>
  <c r="O114" i="53"/>
  <c r="M114" i="53"/>
  <c r="L114" i="53"/>
  <c r="S113" i="53"/>
  <c r="T113" i="53"/>
  <c r="O113" i="53"/>
  <c r="M113" i="53"/>
  <c r="L113" i="53"/>
  <c r="S112" i="53"/>
  <c r="T112" i="53"/>
  <c r="O112" i="53"/>
  <c r="M112" i="53"/>
  <c r="L112" i="53"/>
  <c r="S111" i="53"/>
  <c r="T111" i="53"/>
  <c r="O111" i="53"/>
  <c r="M111" i="53"/>
  <c r="L111" i="53"/>
  <c r="S110" i="53"/>
  <c r="T110" i="53"/>
  <c r="O110" i="53"/>
  <c r="M110" i="53"/>
  <c r="L110" i="53"/>
  <c r="S109" i="53"/>
  <c r="T109" i="53"/>
  <c r="O109" i="53"/>
  <c r="M109" i="53"/>
  <c r="L109" i="53"/>
  <c r="S108" i="53"/>
  <c r="T108" i="53"/>
  <c r="O108" i="53"/>
  <c r="M108" i="53"/>
  <c r="L108" i="53"/>
  <c r="S107" i="53"/>
  <c r="T107" i="53"/>
  <c r="O107" i="53"/>
  <c r="M107" i="53"/>
  <c r="L107" i="53"/>
  <c r="S106" i="53"/>
  <c r="T106" i="53"/>
  <c r="O106" i="53"/>
  <c r="M106" i="53"/>
  <c r="L106" i="53"/>
  <c r="S105" i="53"/>
  <c r="T105" i="53"/>
  <c r="O105" i="53"/>
  <c r="M105" i="53"/>
  <c r="L105" i="53"/>
  <c r="S104" i="53"/>
  <c r="T104" i="53"/>
  <c r="O104" i="53"/>
  <c r="M104" i="53"/>
  <c r="L104" i="53"/>
  <c r="S103" i="53"/>
  <c r="T103" i="53"/>
  <c r="O103" i="53"/>
  <c r="M103" i="53"/>
  <c r="L103" i="53"/>
  <c r="S102" i="53"/>
  <c r="T102" i="53"/>
  <c r="O102" i="53"/>
  <c r="M102" i="53"/>
  <c r="L102" i="53"/>
  <c r="S101" i="53"/>
  <c r="T101" i="53"/>
  <c r="O101" i="53"/>
  <c r="M101" i="53"/>
  <c r="L101" i="53"/>
  <c r="S100" i="53"/>
  <c r="T100" i="53"/>
  <c r="O100" i="53"/>
  <c r="M100" i="53"/>
  <c r="L100" i="53"/>
  <c r="S99" i="53"/>
  <c r="T99" i="53"/>
  <c r="O99" i="53"/>
  <c r="M99" i="53"/>
  <c r="L99" i="53"/>
  <c r="S98" i="53"/>
  <c r="T98" i="53"/>
  <c r="O98" i="53"/>
  <c r="M98" i="53"/>
  <c r="L98" i="53"/>
  <c r="S97" i="53"/>
  <c r="T97" i="53"/>
  <c r="O97" i="53"/>
  <c r="M97" i="53"/>
  <c r="L97" i="53"/>
  <c r="S96" i="53"/>
  <c r="T96" i="53"/>
  <c r="O96" i="53"/>
  <c r="M96" i="53"/>
  <c r="L96" i="53"/>
  <c r="S95" i="53"/>
  <c r="T95" i="53"/>
  <c r="O95" i="53"/>
  <c r="M95" i="53"/>
  <c r="L95" i="53"/>
  <c r="S94" i="53"/>
  <c r="T94" i="53"/>
  <c r="O94" i="53"/>
  <c r="M94" i="53"/>
  <c r="L94" i="53"/>
  <c r="S93" i="53"/>
  <c r="T93" i="53"/>
  <c r="O93" i="53"/>
  <c r="M93" i="53"/>
  <c r="L93" i="53"/>
  <c r="S92" i="53"/>
  <c r="T92" i="53"/>
  <c r="O92" i="53"/>
  <c r="M92" i="53"/>
  <c r="L92" i="53"/>
  <c r="S91" i="53"/>
  <c r="T91" i="53"/>
  <c r="O91" i="53"/>
  <c r="M91" i="53"/>
  <c r="L91" i="53"/>
  <c r="S90" i="53"/>
  <c r="T90" i="53"/>
  <c r="O90" i="53"/>
  <c r="M90" i="53"/>
  <c r="L90" i="53"/>
  <c r="S89" i="53"/>
  <c r="T89" i="53"/>
  <c r="O89" i="53"/>
  <c r="M89" i="53"/>
  <c r="L89" i="53"/>
  <c r="S88" i="53"/>
  <c r="T88" i="53"/>
  <c r="O88" i="53"/>
  <c r="M88" i="53"/>
  <c r="L88" i="53"/>
  <c r="S87" i="53"/>
  <c r="T87" i="53"/>
  <c r="O87" i="53"/>
  <c r="M87" i="53"/>
  <c r="L87" i="53"/>
  <c r="S86" i="53"/>
  <c r="T86" i="53"/>
  <c r="O86" i="53"/>
  <c r="M86" i="53"/>
  <c r="L86" i="53"/>
  <c r="S85" i="53"/>
  <c r="T85" i="53"/>
  <c r="O85" i="53"/>
  <c r="M85" i="53"/>
  <c r="L85" i="53"/>
  <c r="S84" i="53"/>
  <c r="T84" i="53"/>
  <c r="O84" i="53"/>
  <c r="M84" i="53"/>
  <c r="L84" i="53"/>
  <c r="S83" i="53"/>
  <c r="T83" i="53"/>
  <c r="O83" i="53"/>
  <c r="M83" i="53"/>
  <c r="L83" i="53"/>
  <c r="S82" i="53"/>
  <c r="T82" i="53"/>
  <c r="O82" i="53"/>
  <c r="M82" i="53"/>
  <c r="L82" i="53"/>
  <c r="S81" i="53"/>
  <c r="T81" i="53"/>
  <c r="O81" i="53"/>
  <c r="M81" i="53"/>
  <c r="L81" i="53"/>
  <c r="S80" i="53"/>
  <c r="T80" i="53"/>
  <c r="O80" i="53"/>
  <c r="M80" i="53"/>
  <c r="L80" i="53"/>
  <c r="S79" i="53"/>
  <c r="T79" i="53"/>
  <c r="O79" i="53"/>
  <c r="M79" i="53"/>
  <c r="L79" i="53"/>
  <c r="S78" i="53"/>
  <c r="T78" i="53"/>
  <c r="O78" i="53"/>
  <c r="M78" i="53"/>
  <c r="L78" i="53"/>
  <c r="S77" i="53"/>
  <c r="T77" i="53"/>
  <c r="O77" i="53"/>
  <c r="M77" i="53"/>
  <c r="L77" i="53"/>
  <c r="S76" i="53"/>
  <c r="T76" i="53"/>
  <c r="O76" i="53"/>
  <c r="M76" i="53"/>
  <c r="L76" i="53"/>
  <c r="S75" i="53"/>
  <c r="T75" i="53"/>
  <c r="O75" i="53"/>
  <c r="M75" i="53"/>
  <c r="L75" i="53"/>
  <c r="S74" i="53"/>
  <c r="T74" i="53"/>
  <c r="O74" i="53"/>
  <c r="M74" i="53"/>
  <c r="L74" i="53"/>
  <c r="S73" i="53"/>
  <c r="T73" i="53"/>
  <c r="O73" i="53"/>
  <c r="M73" i="53"/>
  <c r="L73" i="53"/>
  <c r="S72" i="53"/>
  <c r="T72" i="53"/>
  <c r="O72" i="53"/>
  <c r="M72" i="53"/>
  <c r="L72" i="53"/>
  <c r="S71" i="53"/>
  <c r="T71" i="53"/>
  <c r="O71" i="53"/>
  <c r="M71" i="53"/>
  <c r="L71" i="53"/>
  <c r="S70" i="53"/>
  <c r="T70" i="53"/>
  <c r="O70" i="53"/>
  <c r="M70" i="53"/>
  <c r="L70" i="53"/>
  <c r="S69" i="53"/>
  <c r="T69" i="53"/>
  <c r="O69" i="53"/>
  <c r="M69" i="53"/>
  <c r="L69" i="53"/>
  <c r="S68" i="53"/>
  <c r="T68" i="53"/>
  <c r="O68" i="53"/>
  <c r="M68" i="53"/>
  <c r="L68" i="53"/>
  <c r="S67" i="53"/>
  <c r="T67" i="53"/>
  <c r="O67" i="53"/>
  <c r="M67" i="53"/>
  <c r="L67" i="53"/>
  <c r="S66" i="53"/>
  <c r="T66" i="53"/>
  <c r="O66" i="53"/>
  <c r="M66" i="53"/>
  <c r="L66" i="53"/>
  <c r="S65" i="53"/>
  <c r="T65" i="53"/>
  <c r="O65" i="53"/>
  <c r="M65" i="53"/>
  <c r="L65" i="53"/>
  <c r="S64" i="53"/>
  <c r="T64" i="53"/>
  <c r="O64" i="53"/>
  <c r="M64" i="53"/>
  <c r="L64" i="53"/>
  <c r="S63" i="53"/>
  <c r="T63" i="53"/>
  <c r="O63" i="53"/>
  <c r="M63" i="53"/>
  <c r="L63" i="53"/>
  <c r="S62" i="53"/>
  <c r="T62" i="53"/>
  <c r="O62" i="53"/>
  <c r="M62" i="53"/>
  <c r="L62" i="53"/>
  <c r="S61" i="53"/>
  <c r="T61" i="53"/>
  <c r="O61" i="53"/>
  <c r="M61" i="53"/>
  <c r="L61" i="53"/>
  <c r="S60" i="53"/>
  <c r="T60" i="53"/>
  <c r="O60" i="53"/>
  <c r="M60" i="53"/>
  <c r="L60" i="53"/>
  <c r="S59" i="53"/>
  <c r="T59" i="53"/>
  <c r="O59" i="53"/>
  <c r="M59" i="53"/>
  <c r="L59" i="53"/>
  <c r="S58" i="53"/>
  <c r="T58" i="53"/>
  <c r="O58" i="53"/>
  <c r="M58" i="53"/>
  <c r="L58" i="53"/>
  <c r="S57" i="53"/>
  <c r="T57" i="53"/>
  <c r="O57" i="53"/>
  <c r="M57" i="53"/>
  <c r="L57" i="53"/>
  <c r="S56" i="53"/>
  <c r="T56" i="53"/>
  <c r="O56" i="53"/>
  <c r="M56" i="53"/>
  <c r="L56" i="53"/>
  <c r="S55" i="53"/>
  <c r="T55" i="53"/>
  <c r="O55" i="53"/>
  <c r="M55" i="53"/>
  <c r="L55" i="53"/>
  <c r="S54" i="53"/>
  <c r="T54" i="53"/>
  <c r="O54" i="53"/>
  <c r="M54" i="53"/>
  <c r="L54" i="53"/>
  <c r="S53" i="53"/>
  <c r="T53" i="53"/>
  <c r="O53" i="53"/>
  <c r="M53" i="53"/>
  <c r="L53" i="53"/>
  <c r="S52" i="53"/>
  <c r="T52" i="53"/>
  <c r="O52" i="53"/>
  <c r="M52" i="53"/>
  <c r="L52" i="53"/>
  <c r="S51" i="53"/>
  <c r="T51" i="53"/>
  <c r="O51" i="53"/>
  <c r="M51" i="53"/>
  <c r="L51" i="53"/>
  <c r="S50" i="53"/>
  <c r="T50" i="53"/>
  <c r="O50" i="53"/>
  <c r="M50" i="53"/>
  <c r="L50" i="53"/>
  <c r="S49" i="53"/>
  <c r="T49" i="53"/>
  <c r="O49" i="53"/>
  <c r="M49" i="53"/>
  <c r="L49" i="53"/>
  <c r="S48" i="53"/>
  <c r="T48" i="53"/>
  <c r="O48" i="53"/>
  <c r="M48" i="53"/>
  <c r="L48" i="53"/>
  <c r="S47" i="53"/>
  <c r="T47" i="53"/>
  <c r="O47" i="53"/>
  <c r="M47" i="53"/>
  <c r="L47" i="53"/>
  <c r="S46" i="53"/>
  <c r="T46" i="53"/>
  <c r="O46" i="53"/>
  <c r="M46" i="53"/>
  <c r="L46" i="53"/>
  <c r="S45" i="53"/>
  <c r="T45" i="53"/>
  <c r="O45" i="53"/>
  <c r="M45" i="53"/>
  <c r="L45" i="53"/>
  <c r="S44" i="53"/>
  <c r="T44" i="53"/>
  <c r="O44" i="53"/>
  <c r="M44" i="53"/>
  <c r="L44" i="53"/>
  <c r="S43" i="53"/>
  <c r="T43" i="53"/>
  <c r="O43" i="53"/>
  <c r="M43" i="53"/>
  <c r="L43" i="53"/>
  <c r="S42" i="53"/>
  <c r="T42" i="53"/>
  <c r="O42" i="53"/>
  <c r="M42" i="53"/>
  <c r="L42" i="53"/>
  <c r="S41" i="53"/>
  <c r="T41" i="53"/>
  <c r="O41" i="53"/>
  <c r="M41" i="53"/>
  <c r="L41" i="53"/>
  <c r="S40" i="53"/>
  <c r="T40" i="53"/>
  <c r="O40" i="53"/>
  <c r="M40" i="53"/>
  <c r="L40" i="53"/>
  <c r="S39" i="53"/>
  <c r="T39" i="53"/>
  <c r="O39" i="53"/>
  <c r="M39" i="53"/>
  <c r="L39" i="53"/>
  <c r="S38" i="53"/>
  <c r="T38" i="53"/>
  <c r="O38" i="53"/>
  <c r="M38" i="53"/>
  <c r="L38" i="53"/>
  <c r="S37" i="53"/>
  <c r="T37" i="53"/>
  <c r="O37" i="53"/>
  <c r="M37" i="53"/>
  <c r="L37" i="53"/>
  <c r="S36" i="53"/>
  <c r="T36" i="53"/>
  <c r="O36" i="53"/>
  <c r="M36" i="53"/>
  <c r="L36" i="53"/>
  <c r="S35" i="53"/>
  <c r="T35" i="53"/>
  <c r="O35" i="53"/>
  <c r="M35" i="53"/>
  <c r="L35" i="53"/>
  <c r="S34" i="53"/>
  <c r="T34" i="53"/>
  <c r="O34" i="53"/>
  <c r="M34" i="53"/>
  <c r="L34" i="53"/>
  <c r="S33" i="53"/>
  <c r="T33" i="53"/>
  <c r="O33" i="53"/>
  <c r="M33" i="53"/>
  <c r="L33" i="53"/>
  <c r="S32" i="53"/>
  <c r="T32" i="53"/>
  <c r="O32" i="53"/>
  <c r="M32" i="53"/>
  <c r="L32" i="53"/>
  <c r="S31" i="53"/>
  <c r="T31" i="53"/>
  <c r="O31" i="53"/>
  <c r="M31" i="53"/>
  <c r="L31" i="53"/>
  <c r="S30" i="53"/>
  <c r="T30" i="53"/>
  <c r="O30" i="53"/>
  <c r="M30" i="53"/>
  <c r="L30" i="53"/>
  <c r="S29" i="53"/>
  <c r="T29" i="53"/>
  <c r="O29" i="53"/>
  <c r="M29" i="53"/>
  <c r="L29" i="53"/>
  <c r="S28" i="53"/>
  <c r="T28" i="53"/>
  <c r="O28" i="53"/>
  <c r="M28" i="53"/>
  <c r="L28" i="53"/>
  <c r="S27" i="53"/>
  <c r="T27" i="53"/>
  <c r="O27" i="53"/>
  <c r="M27" i="53"/>
  <c r="L27" i="53"/>
  <c r="S26" i="53"/>
  <c r="T26" i="53"/>
  <c r="O26" i="53"/>
  <c r="M26" i="53"/>
  <c r="L26" i="53"/>
  <c r="S25" i="53"/>
  <c r="T25" i="53"/>
  <c r="O25" i="53"/>
  <c r="M25" i="53"/>
  <c r="L25" i="53"/>
  <c r="S24" i="53"/>
  <c r="T24" i="53"/>
  <c r="O24" i="53"/>
  <c r="M24" i="53"/>
  <c r="L24" i="53"/>
  <c r="S23" i="53"/>
  <c r="T23" i="53"/>
  <c r="O23" i="53"/>
  <c r="M23" i="53"/>
  <c r="L23" i="53"/>
  <c r="S22" i="53"/>
  <c r="T22" i="53"/>
  <c r="O22" i="53"/>
  <c r="M22" i="53"/>
  <c r="L22" i="53"/>
  <c r="S21" i="53"/>
  <c r="T21" i="53"/>
  <c r="O21" i="53"/>
  <c r="M21" i="53"/>
  <c r="L21" i="53"/>
  <c r="S20" i="53"/>
  <c r="T20" i="53"/>
  <c r="O20" i="53"/>
  <c r="M20" i="53"/>
  <c r="L20" i="53"/>
  <c r="S19" i="53"/>
  <c r="T19" i="53"/>
  <c r="O19" i="53"/>
  <c r="M19" i="53"/>
  <c r="L19" i="53"/>
  <c r="S18" i="53"/>
  <c r="T18" i="53"/>
  <c r="O18" i="53"/>
  <c r="M18" i="53"/>
  <c r="L18" i="53"/>
  <c r="S17" i="53"/>
  <c r="T17" i="53"/>
  <c r="O17" i="53"/>
  <c r="M17" i="53"/>
  <c r="L17" i="53"/>
  <c r="S16" i="53"/>
  <c r="T16" i="53"/>
  <c r="O16" i="53"/>
  <c r="M16" i="53"/>
  <c r="L16" i="53"/>
  <c r="S15" i="53"/>
  <c r="T15" i="53"/>
  <c r="O15" i="53"/>
  <c r="M15" i="53"/>
  <c r="L15" i="53"/>
  <c r="S14" i="53"/>
  <c r="T14" i="53"/>
  <c r="O14" i="53"/>
  <c r="M14" i="53"/>
  <c r="L14" i="53"/>
  <c r="S13" i="53"/>
  <c r="T13" i="53"/>
  <c r="O13" i="53"/>
  <c r="M13" i="53"/>
  <c r="L13" i="53"/>
  <c r="S12" i="53"/>
  <c r="T12" i="53"/>
  <c r="O12" i="53"/>
  <c r="M12" i="53"/>
  <c r="L12" i="53"/>
  <c r="S11" i="53"/>
  <c r="T11" i="53"/>
  <c r="O11" i="53"/>
  <c r="M11" i="53"/>
  <c r="L11" i="53"/>
  <c r="S10" i="53"/>
  <c r="T10" i="53"/>
  <c r="O10" i="53"/>
  <c r="M10" i="53"/>
  <c r="L10" i="53"/>
  <c r="S9" i="53"/>
  <c r="T9" i="53"/>
  <c r="O9" i="53"/>
  <c r="M9" i="53"/>
  <c r="L9" i="53"/>
  <c r="S8" i="53"/>
  <c r="T8" i="53"/>
  <c r="O8" i="53"/>
  <c r="M8" i="53"/>
  <c r="L8" i="53"/>
  <c r="S7" i="53"/>
  <c r="T7" i="53"/>
  <c r="O7" i="53"/>
  <c r="M7" i="53"/>
  <c r="L7" i="53"/>
  <c r="S6" i="53"/>
  <c r="T6" i="53"/>
  <c r="O6" i="53"/>
  <c r="M6" i="53"/>
  <c r="L6" i="53"/>
  <c r="S5" i="53"/>
  <c r="T5" i="53"/>
  <c r="O5" i="53"/>
  <c r="M5" i="53"/>
  <c r="L5" i="53"/>
  <c r="S4" i="53"/>
  <c r="O4" i="53"/>
  <c r="M4" i="53"/>
  <c r="L4" i="53"/>
  <c r="D2" i="53" a="1"/>
  <c r="D2" i="53" s="1"/>
  <c r="R188" i="52"/>
  <c r="Q188" i="52"/>
  <c r="P188" i="52"/>
  <c r="N188" i="52"/>
  <c r="K188" i="52"/>
  <c r="AT187" i="52"/>
  <c r="AS187" i="52"/>
  <c r="AR187" i="52"/>
  <c r="AQ187" i="52"/>
  <c r="AP187" i="52"/>
  <c r="AO187" i="52"/>
  <c r="AN187" i="52"/>
  <c r="AM187" i="52"/>
  <c r="AL187" i="52"/>
  <c r="AK187" i="52"/>
  <c r="AJ187" i="52"/>
  <c r="AI187" i="52"/>
  <c r="AH187" i="52"/>
  <c r="AG187" i="52"/>
  <c r="AF187" i="52"/>
  <c r="AE187" i="52"/>
  <c r="AD187" i="52"/>
  <c r="AC187" i="52"/>
  <c r="AB187" i="52"/>
  <c r="AA187" i="52"/>
  <c r="Z187" i="52"/>
  <c r="Y187" i="52"/>
  <c r="X187" i="52"/>
  <c r="W187" i="52"/>
  <c r="V187" i="52"/>
  <c r="U187" i="52"/>
  <c r="K187" i="52"/>
  <c r="S186" i="52"/>
  <c r="T186" i="52"/>
  <c r="O186" i="52"/>
  <c r="M186" i="52"/>
  <c r="L186" i="52"/>
  <c r="S185" i="52"/>
  <c r="T185" i="52"/>
  <c r="O185" i="52"/>
  <c r="M185" i="52"/>
  <c r="L185" i="52"/>
  <c r="S184" i="52"/>
  <c r="T184" i="52"/>
  <c r="O184" i="52"/>
  <c r="M184" i="52"/>
  <c r="L184" i="52"/>
  <c r="S183" i="52"/>
  <c r="T183" i="52"/>
  <c r="O183" i="52"/>
  <c r="M183" i="52"/>
  <c r="L183" i="52"/>
  <c r="S182" i="52"/>
  <c r="T182" i="52"/>
  <c r="O182" i="52"/>
  <c r="M182" i="52"/>
  <c r="L182" i="52"/>
  <c r="S181" i="52"/>
  <c r="T181" i="52"/>
  <c r="O181" i="52"/>
  <c r="M181" i="52"/>
  <c r="L181" i="52"/>
  <c r="S180" i="52"/>
  <c r="T180" i="52"/>
  <c r="O180" i="52"/>
  <c r="M180" i="52"/>
  <c r="L180" i="52"/>
  <c r="S179" i="52"/>
  <c r="T179" i="52"/>
  <c r="O179" i="52"/>
  <c r="M179" i="52"/>
  <c r="L179" i="52"/>
  <c r="S178" i="52"/>
  <c r="T178" i="52"/>
  <c r="O178" i="52"/>
  <c r="M178" i="52"/>
  <c r="L178" i="52"/>
  <c r="S177" i="52"/>
  <c r="T177" i="52"/>
  <c r="O177" i="52"/>
  <c r="M177" i="52"/>
  <c r="L177" i="52"/>
  <c r="S176" i="52"/>
  <c r="T176" i="52"/>
  <c r="O176" i="52"/>
  <c r="M176" i="52"/>
  <c r="L176" i="52"/>
  <c r="S175" i="52"/>
  <c r="T175" i="52"/>
  <c r="O175" i="52"/>
  <c r="M175" i="52"/>
  <c r="L175" i="52"/>
  <c r="T174" i="52"/>
  <c r="S174" i="52"/>
  <c r="O174" i="52"/>
  <c r="M174" i="52"/>
  <c r="L174" i="52"/>
  <c r="S173" i="52"/>
  <c r="T173" i="52"/>
  <c r="O173" i="52"/>
  <c r="M173" i="52"/>
  <c r="L173" i="52"/>
  <c r="S172" i="52"/>
  <c r="T172" i="52"/>
  <c r="O172" i="52"/>
  <c r="M172" i="52"/>
  <c r="L172" i="52"/>
  <c r="S171" i="52"/>
  <c r="T171" i="52"/>
  <c r="O171" i="52"/>
  <c r="M171" i="52"/>
  <c r="L171" i="52"/>
  <c r="S170" i="52"/>
  <c r="T170" i="52"/>
  <c r="O170" i="52"/>
  <c r="M170" i="52"/>
  <c r="L170" i="52"/>
  <c r="T169" i="52"/>
  <c r="S169" i="52"/>
  <c r="O169" i="52"/>
  <c r="M169" i="52"/>
  <c r="L169" i="52"/>
  <c r="S168" i="52"/>
  <c r="T168" i="52"/>
  <c r="O168" i="52"/>
  <c r="M168" i="52"/>
  <c r="L168" i="52"/>
  <c r="S167" i="52"/>
  <c r="T167" i="52"/>
  <c r="O167" i="52"/>
  <c r="M167" i="52"/>
  <c r="L167" i="52"/>
  <c r="S166" i="52"/>
  <c r="T166" i="52"/>
  <c r="O166" i="52"/>
  <c r="M166" i="52"/>
  <c r="L166" i="52"/>
  <c r="S165" i="52"/>
  <c r="T165" i="52"/>
  <c r="O165" i="52"/>
  <c r="M165" i="52"/>
  <c r="L165" i="52"/>
  <c r="S164" i="52"/>
  <c r="T164" i="52"/>
  <c r="O164" i="52"/>
  <c r="M164" i="52"/>
  <c r="L164" i="52"/>
  <c r="S163" i="52"/>
  <c r="T163" i="52"/>
  <c r="O163" i="52"/>
  <c r="M163" i="52"/>
  <c r="L163" i="52"/>
  <c r="S162" i="52"/>
  <c r="T162" i="52"/>
  <c r="O162" i="52"/>
  <c r="M162" i="52"/>
  <c r="L162" i="52"/>
  <c r="T161" i="52"/>
  <c r="S161" i="52"/>
  <c r="O161" i="52"/>
  <c r="M161" i="52"/>
  <c r="L161" i="52"/>
  <c r="S160" i="52"/>
  <c r="T160" i="52"/>
  <c r="O160" i="52"/>
  <c r="M160" i="52"/>
  <c r="L160" i="52"/>
  <c r="S159" i="52"/>
  <c r="T159" i="52"/>
  <c r="O159" i="52"/>
  <c r="M159" i="52"/>
  <c r="L159" i="52"/>
  <c r="S158" i="52"/>
  <c r="T158" i="52"/>
  <c r="O158" i="52"/>
  <c r="M158" i="52"/>
  <c r="L158" i="52"/>
  <c r="S157" i="52"/>
  <c r="T157" i="52"/>
  <c r="O157" i="52"/>
  <c r="M157" i="52"/>
  <c r="L157" i="52"/>
  <c r="S156" i="52"/>
  <c r="T156" i="52"/>
  <c r="O156" i="52"/>
  <c r="M156" i="52"/>
  <c r="L156" i="52"/>
  <c r="S155" i="52"/>
  <c r="T155" i="52"/>
  <c r="O155" i="52"/>
  <c r="M155" i="52"/>
  <c r="L155" i="52"/>
  <c r="T154" i="52"/>
  <c r="S154" i="52"/>
  <c r="O154" i="52"/>
  <c r="M154" i="52"/>
  <c r="L154" i="52"/>
  <c r="S153" i="52"/>
  <c r="T153" i="52"/>
  <c r="O153" i="52"/>
  <c r="M153" i="52"/>
  <c r="L153" i="52"/>
  <c r="S152" i="52"/>
  <c r="T152" i="52"/>
  <c r="O152" i="52"/>
  <c r="M152" i="52"/>
  <c r="L152" i="52"/>
  <c r="S151" i="52"/>
  <c r="T151" i="52"/>
  <c r="O151" i="52"/>
  <c r="M151" i="52"/>
  <c r="L151" i="52"/>
  <c r="S150" i="52"/>
  <c r="T150" i="52"/>
  <c r="O150" i="52"/>
  <c r="M150" i="52"/>
  <c r="L150" i="52"/>
  <c r="S149" i="52"/>
  <c r="T149" i="52"/>
  <c r="O149" i="52"/>
  <c r="M149" i="52"/>
  <c r="L149" i="52"/>
  <c r="S148" i="52"/>
  <c r="T148" i="52"/>
  <c r="O148" i="52"/>
  <c r="M148" i="52"/>
  <c r="L148" i="52"/>
  <c r="S147" i="52"/>
  <c r="T147" i="52"/>
  <c r="O147" i="52"/>
  <c r="M147" i="52"/>
  <c r="L147" i="52"/>
  <c r="S146" i="52"/>
  <c r="T146" i="52"/>
  <c r="O146" i="52"/>
  <c r="M146" i="52"/>
  <c r="L146" i="52"/>
  <c r="S145" i="52"/>
  <c r="T145" i="52"/>
  <c r="O145" i="52"/>
  <c r="M145" i="52"/>
  <c r="L145" i="52"/>
  <c r="S144" i="52"/>
  <c r="T144" i="52"/>
  <c r="O144" i="52"/>
  <c r="M144" i="52"/>
  <c r="L144" i="52"/>
  <c r="S143" i="52"/>
  <c r="T143" i="52"/>
  <c r="O143" i="52"/>
  <c r="M143" i="52"/>
  <c r="L143" i="52"/>
  <c r="T142" i="52"/>
  <c r="S142" i="52"/>
  <c r="O142" i="52"/>
  <c r="M142" i="52"/>
  <c r="L142" i="52"/>
  <c r="S141" i="52"/>
  <c r="T141" i="52"/>
  <c r="O141" i="52"/>
  <c r="M141" i="52"/>
  <c r="L141" i="52"/>
  <c r="S140" i="52"/>
  <c r="T140" i="52"/>
  <c r="O140" i="52"/>
  <c r="M140" i="52"/>
  <c r="L140" i="52"/>
  <c r="S139" i="52"/>
  <c r="T139" i="52"/>
  <c r="O139" i="52"/>
  <c r="M139" i="52"/>
  <c r="L139" i="52"/>
  <c r="S138" i="52"/>
  <c r="T138" i="52"/>
  <c r="O138" i="52"/>
  <c r="M138" i="52"/>
  <c r="L138" i="52"/>
  <c r="S137" i="52"/>
  <c r="T137" i="52"/>
  <c r="O137" i="52"/>
  <c r="M137" i="52"/>
  <c r="L137" i="52"/>
  <c r="S136" i="52"/>
  <c r="T136" i="52"/>
  <c r="O136" i="52"/>
  <c r="M136" i="52"/>
  <c r="L136" i="52"/>
  <c r="S135" i="52"/>
  <c r="T135" i="52"/>
  <c r="O135" i="52"/>
  <c r="M135" i="52"/>
  <c r="L135" i="52"/>
  <c r="S134" i="52"/>
  <c r="T134" i="52"/>
  <c r="O134" i="52"/>
  <c r="M134" i="52"/>
  <c r="L134" i="52"/>
  <c r="S133" i="52"/>
  <c r="T133" i="52"/>
  <c r="O133" i="52"/>
  <c r="M133" i="52"/>
  <c r="L133" i="52"/>
  <c r="S132" i="52"/>
  <c r="T132" i="52"/>
  <c r="O132" i="52"/>
  <c r="M132" i="52"/>
  <c r="L132" i="52"/>
  <c r="S131" i="52"/>
  <c r="T131" i="52"/>
  <c r="O131" i="52"/>
  <c r="M131" i="52"/>
  <c r="L131" i="52"/>
  <c r="S130" i="52"/>
  <c r="T130" i="52"/>
  <c r="O130" i="52"/>
  <c r="M130" i="52"/>
  <c r="L130" i="52"/>
  <c r="S129" i="52"/>
  <c r="T129" i="52"/>
  <c r="O129" i="52"/>
  <c r="M129" i="52"/>
  <c r="L129" i="52"/>
  <c r="S128" i="52"/>
  <c r="T128" i="52"/>
  <c r="O128" i="52"/>
  <c r="M128" i="52"/>
  <c r="L128" i="52"/>
  <c r="S127" i="52"/>
  <c r="T127" i="52"/>
  <c r="O127" i="52"/>
  <c r="M127" i="52"/>
  <c r="L127" i="52"/>
  <c r="S126" i="52"/>
  <c r="T126" i="52"/>
  <c r="O126" i="52"/>
  <c r="M126" i="52"/>
  <c r="L126" i="52"/>
  <c r="S125" i="52"/>
  <c r="T125" i="52"/>
  <c r="O125" i="52"/>
  <c r="M125" i="52"/>
  <c r="L125" i="52"/>
  <c r="S124" i="52"/>
  <c r="T124" i="52"/>
  <c r="O124" i="52"/>
  <c r="M124" i="52"/>
  <c r="L124" i="52"/>
  <c r="S123" i="52"/>
  <c r="T123" i="52"/>
  <c r="O123" i="52"/>
  <c r="M123" i="52"/>
  <c r="L123" i="52"/>
  <c r="S122" i="52"/>
  <c r="T122" i="52"/>
  <c r="O122" i="52"/>
  <c r="M122" i="52"/>
  <c r="L122" i="52"/>
  <c r="S121" i="52"/>
  <c r="T121" i="52"/>
  <c r="O121" i="52"/>
  <c r="M121" i="52"/>
  <c r="L121" i="52"/>
  <c r="S120" i="52"/>
  <c r="T120" i="52"/>
  <c r="O120" i="52"/>
  <c r="M120" i="52"/>
  <c r="L120" i="52"/>
  <c r="S119" i="52"/>
  <c r="T119" i="52"/>
  <c r="O119" i="52"/>
  <c r="M119" i="52"/>
  <c r="L119" i="52"/>
  <c r="S118" i="52"/>
  <c r="T118" i="52"/>
  <c r="O118" i="52"/>
  <c r="M118" i="52"/>
  <c r="L118" i="52"/>
  <c r="S117" i="52"/>
  <c r="T117" i="52"/>
  <c r="O117" i="52"/>
  <c r="M117" i="52"/>
  <c r="L117" i="52"/>
  <c r="S116" i="52"/>
  <c r="T116" i="52"/>
  <c r="O116" i="52"/>
  <c r="M116" i="52"/>
  <c r="L116" i="52"/>
  <c r="S115" i="52"/>
  <c r="T115" i="52"/>
  <c r="O115" i="52"/>
  <c r="M115" i="52"/>
  <c r="L115" i="52"/>
  <c r="S114" i="52"/>
  <c r="T114" i="52"/>
  <c r="O114" i="52"/>
  <c r="M114" i="52"/>
  <c r="L114" i="52"/>
  <c r="S113" i="52"/>
  <c r="T113" i="52"/>
  <c r="O113" i="52"/>
  <c r="M113" i="52"/>
  <c r="L113" i="52"/>
  <c r="T112" i="52"/>
  <c r="S112" i="52"/>
  <c r="O112" i="52"/>
  <c r="M112" i="52"/>
  <c r="L112" i="52"/>
  <c r="S111" i="52"/>
  <c r="T111" i="52"/>
  <c r="O111" i="52"/>
  <c r="M111" i="52"/>
  <c r="L111" i="52"/>
  <c r="S110" i="52"/>
  <c r="T110" i="52"/>
  <c r="O110" i="52"/>
  <c r="M110" i="52"/>
  <c r="L110" i="52"/>
  <c r="S109" i="52"/>
  <c r="T109" i="52"/>
  <c r="O109" i="52"/>
  <c r="M109" i="52"/>
  <c r="L109" i="52"/>
  <c r="S108" i="52"/>
  <c r="T108" i="52"/>
  <c r="O108" i="52"/>
  <c r="M108" i="52"/>
  <c r="L108" i="52"/>
  <c r="S107" i="52"/>
  <c r="T107" i="52"/>
  <c r="O107" i="52"/>
  <c r="M107" i="52"/>
  <c r="L107" i="52"/>
  <c r="T106" i="52"/>
  <c r="S106" i="52"/>
  <c r="O106" i="52"/>
  <c r="M106" i="52"/>
  <c r="L106" i="52"/>
  <c r="T105" i="52"/>
  <c r="S105" i="52"/>
  <c r="O105" i="52"/>
  <c r="M105" i="52"/>
  <c r="L105" i="52"/>
  <c r="S104" i="52"/>
  <c r="T104" i="52"/>
  <c r="O104" i="52"/>
  <c r="M104" i="52"/>
  <c r="L104" i="52"/>
  <c r="S103" i="52"/>
  <c r="T103" i="52"/>
  <c r="O103" i="52"/>
  <c r="M103" i="52"/>
  <c r="L103" i="52"/>
  <c r="S102" i="52"/>
  <c r="T102" i="52"/>
  <c r="O102" i="52"/>
  <c r="M102" i="52"/>
  <c r="L102" i="52"/>
  <c r="S101" i="52"/>
  <c r="T101" i="52"/>
  <c r="O101" i="52"/>
  <c r="M101" i="52"/>
  <c r="L101" i="52"/>
  <c r="S100" i="52"/>
  <c r="T100" i="52"/>
  <c r="O100" i="52"/>
  <c r="M100" i="52"/>
  <c r="L100" i="52"/>
  <c r="S99" i="52"/>
  <c r="T99" i="52"/>
  <c r="O99" i="52"/>
  <c r="M99" i="52"/>
  <c r="L99" i="52"/>
  <c r="S98" i="52"/>
  <c r="T98" i="52"/>
  <c r="O98" i="52"/>
  <c r="M98" i="52"/>
  <c r="L98" i="52"/>
  <c r="T97" i="52"/>
  <c r="S97" i="52"/>
  <c r="O97" i="52"/>
  <c r="M97" i="52"/>
  <c r="L97" i="52"/>
  <c r="S96" i="52"/>
  <c r="T96" i="52"/>
  <c r="O96" i="52"/>
  <c r="M96" i="52"/>
  <c r="L96" i="52"/>
  <c r="S95" i="52"/>
  <c r="T95" i="52"/>
  <c r="O95" i="52"/>
  <c r="M95" i="52"/>
  <c r="L95" i="52"/>
  <c r="S94" i="52"/>
  <c r="T94" i="52"/>
  <c r="O94" i="52"/>
  <c r="M94" i="52"/>
  <c r="L94" i="52"/>
  <c r="S93" i="52"/>
  <c r="T93" i="52"/>
  <c r="O93" i="52"/>
  <c r="M93" i="52"/>
  <c r="L93" i="52"/>
  <c r="S92" i="52"/>
  <c r="T92" i="52"/>
  <c r="O92" i="52"/>
  <c r="M92" i="52"/>
  <c r="L92" i="52"/>
  <c r="S91" i="52"/>
  <c r="T91" i="52"/>
  <c r="O91" i="52"/>
  <c r="M91" i="52"/>
  <c r="L91" i="52"/>
  <c r="T90" i="52"/>
  <c r="S90" i="52"/>
  <c r="O90" i="52"/>
  <c r="M90" i="52"/>
  <c r="L90" i="52"/>
  <c r="S89" i="52"/>
  <c r="T89" i="52"/>
  <c r="O89" i="52"/>
  <c r="M89" i="52"/>
  <c r="L89" i="52"/>
  <c r="S88" i="52"/>
  <c r="T88" i="52"/>
  <c r="O88" i="52"/>
  <c r="M88" i="52"/>
  <c r="L88" i="52"/>
  <c r="S87" i="52"/>
  <c r="T87" i="52"/>
  <c r="O87" i="52"/>
  <c r="M87" i="52"/>
  <c r="L87" i="52"/>
  <c r="S86" i="52"/>
  <c r="T86" i="52"/>
  <c r="O86" i="52"/>
  <c r="M86" i="52"/>
  <c r="L86" i="52"/>
  <c r="S85" i="52"/>
  <c r="T85" i="52"/>
  <c r="O85" i="52"/>
  <c r="M85" i="52"/>
  <c r="L85" i="52"/>
  <c r="S84" i="52"/>
  <c r="T84" i="52"/>
  <c r="O84" i="52"/>
  <c r="M84" i="52"/>
  <c r="L84" i="52"/>
  <c r="S83" i="52"/>
  <c r="T83" i="52"/>
  <c r="O83" i="52"/>
  <c r="M83" i="52"/>
  <c r="L83" i="52"/>
  <c r="S82" i="52"/>
  <c r="T82" i="52"/>
  <c r="O82" i="52"/>
  <c r="M82" i="52"/>
  <c r="L82" i="52"/>
  <c r="S81" i="52"/>
  <c r="T81" i="52"/>
  <c r="O81" i="52"/>
  <c r="M81" i="52"/>
  <c r="L81" i="52"/>
  <c r="S80" i="52"/>
  <c r="T80" i="52"/>
  <c r="O80" i="52"/>
  <c r="M80" i="52"/>
  <c r="L80" i="52"/>
  <c r="S79" i="52"/>
  <c r="T79" i="52"/>
  <c r="O79" i="52"/>
  <c r="M79" i="52"/>
  <c r="L79" i="52"/>
  <c r="S78" i="52"/>
  <c r="T78" i="52"/>
  <c r="O78" i="52"/>
  <c r="M78" i="52"/>
  <c r="L78" i="52"/>
  <c r="S77" i="52"/>
  <c r="T77" i="52"/>
  <c r="O77" i="52"/>
  <c r="M77" i="52"/>
  <c r="L77" i="52"/>
  <c r="S76" i="52"/>
  <c r="T76" i="52"/>
  <c r="O76" i="52"/>
  <c r="M76" i="52"/>
  <c r="L76" i="52"/>
  <c r="S75" i="52"/>
  <c r="T75" i="52"/>
  <c r="O75" i="52"/>
  <c r="M75" i="52"/>
  <c r="L75" i="52"/>
  <c r="S74" i="52"/>
  <c r="T74" i="52"/>
  <c r="O74" i="52"/>
  <c r="M74" i="52"/>
  <c r="L74" i="52"/>
  <c r="S73" i="52"/>
  <c r="T73" i="52"/>
  <c r="O73" i="52"/>
  <c r="M73" i="52"/>
  <c r="L73" i="52"/>
  <c r="S72" i="52"/>
  <c r="T72" i="52"/>
  <c r="O72" i="52"/>
  <c r="M72" i="52"/>
  <c r="L72" i="52"/>
  <c r="S71" i="52"/>
  <c r="T71" i="52"/>
  <c r="O71" i="52"/>
  <c r="M71" i="52"/>
  <c r="L71" i="52"/>
  <c r="T70" i="52"/>
  <c r="S70" i="52"/>
  <c r="O70" i="52"/>
  <c r="M70" i="52"/>
  <c r="L70" i="52"/>
  <c r="S69" i="52"/>
  <c r="T69" i="52"/>
  <c r="O69" i="52"/>
  <c r="M69" i="52"/>
  <c r="L69" i="52"/>
  <c r="S68" i="52"/>
  <c r="T68" i="52"/>
  <c r="O68" i="52"/>
  <c r="M68" i="52"/>
  <c r="L68" i="52"/>
  <c r="S67" i="52"/>
  <c r="T67" i="52"/>
  <c r="O67" i="52"/>
  <c r="M67" i="52"/>
  <c r="L67" i="52"/>
  <c r="S66" i="52"/>
  <c r="T66" i="52"/>
  <c r="O66" i="52"/>
  <c r="M66" i="52"/>
  <c r="L66" i="52"/>
  <c r="S65" i="52"/>
  <c r="T65" i="52"/>
  <c r="O65" i="52"/>
  <c r="M65" i="52"/>
  <c r="L65" i="52"/>
  <c r="S64" i="52"/>
  <c r="T64" i="52"/>
  <c r="O64" i="52"/>
  <c r="M64" i="52"/>
  <c r="L64" i="52"/>
  <c r="S63" i="52"/>
  <c r="T63" i="52"/>
  <c r="O63" i="52"/>
  <c r="M63" i="52"/>
  <c r="L63" i="52"/>
  <c r="T62" i="52"/>
  <c r="S62" i="52"/>
  <c r="O62" i="52"/>
  <c r="M62" i="52"/>
  <c r="L62" i="52"/>
  <c r="S61" i="52"/>
  <c r="T61" i="52"/>
  <c r="O61" i="52"/>
  <c r="M61" i="52"/>
  <c r="L61" i="52"/>
  <c r="S60" i="52"/>
  <c r="T60" i="52"/>
  <c r="O60" i="52"/>
  <c r="M60" i="52"/>
  <c r="L60" i="52"/>
  <c r="S59" i="52"/>
  <c r="T59" i="52"/>
  <c r="O59" i="52"/>
  <c r="M59" i="52"/>
  <c r="L59" i="52"/>
  <c r="S58" i="52"/>
  <c r="T58" i="52"/>
  <c r="O58" i="52"/>
  <c r="M58" i="52"/>
  <c r="L58" i="52"/>
  <c r="S57" i="52"/>
  <c r="T57" i="52"/>
  <c r="O57" i="52"/>
  <c r="M57" i="52"/>
  <c r="L57" i="52"/>
  <c r="S56" i="52"/>
  <c r="T56" i="52"/>
  <c r="O56" i="52"/>
  <c r="M56" i="52"/>
  <c r="L56" i="52"/>
  <c r="T55" i="52"/>
  <c r="S55" i="52"/>
  <c r="O55" i="52"/>
  <c r="M55" i="52"/>
  <c r="L55" i="52"/>
  <c r="S54" i="52"/>
  <c r="T54" i="52"/>
  <c r="O54" i="52"/>
  <c r="M54" i="52"/>
  <c r="L54" i="52"/>
  <c r="S53" i="52"/>
  <c r="T53" i="52"/>
  <c r="O53" i="52"/>
  <c r="M53" i="52"/>
  <c r="L53" i="52"/>
  <c r="S52" i="52"/>
  <c r="T52" i="52"/>
  <c r="O52" i="52"/>
  <c r="M52" i="52"/>
  <c r="L52" i="52"/>
  <c r="S51" i="52"/>
  <c r="T51" i="52"/>
  <c r="O51" i="52"/>
  <c r="M51" i="52"/>
  <c r="L51" i="52"/>
  <c r="S50" i="52"/>
  <c r="T50" i="52"/>
  <c r="O50" i="52"/>
  <c r="M50" i="52"/>
  <c r="L50" i="52"/>
  <c r="T49" i="52"/>
  <c r="S49" i="52"/>
  <c r="O49" i="52"/>
  <c r="M49" i="52"/>
  <c r="L49" i="52"/>
  <c r="T48" i="52"/>
  <c r="S48" i="52"/>
  <c r="O48" i="52"/>
  <c r="M48" i="52"/>
  <c r="L48" i="52"/>
  <c r="S47" i="52"/>
  <c r="T47" i="52"/>
  <c r="O47" i="52"/>
  <c r="M47" i="52"/>
  <c r="L47" i="52"/>
  <c r="S46" i="52"/>
  <c r="T46" i="52"/>
  <c r="O46" i="52"/>
  <c r="M46" i="52"/>
  <c r="L46" i="52"/>
  <c r="S45" i="52"/>
  <c r="T45" i="52"/>
  <c r="O45" i="52"/>
  <c r="M45" i="52"/>
  <c r="L45" i="52"/>
  <c r="S44" i="52"/>
  <c r="T44" i="52"/>
  <c r="O44" i="52"/>
  <c r="M44" i="52"/>
  <c r="L44" i="52"/>
  <c r="S43" i="52"/>
  <c r="T43" i="52"/>
  <c r="O43" i="52"/>
  <c r="M43" i="52"/>
  <c r="L43" i="52"/>
  <c r="S42" i="52"/>
  <c r="T42" i="52"/>
  <c r="O42" i="52"/>
  <c r="M42" i="52"/>
  <c r="L42" i="52"/>
  <c r="S41" i="52"/>
  <c r="T41" i="52"/>
  <c r="O41" i="52"/>
  <c r="M41" i="52"/>
  <c r="L41" i="52"/>
  <c r="S40" i="52"/>
  <c r="T40" i="52"/>
  <c r="O40" i="52"/>
  <c r="M40" i="52"/>
  <c r="L40" i="52"/>
  <c r="S39" i="52"/>
  <c r="T39" i="52"/>
  <c r="O39" i="52"/>
  <c r="M39" i="52"/>
  <c r="L39" i="52"/>
  <c r="S38" i="52"/>
  <c r="T38" i="52"/>
  <c r="O38" i="52"/>
  <c r="M38" i="52"/>
  <c r="L38" i="52"/>
  <c r="S37" i="52"/>
  <c r="T37" i="52"/>
  <c r="O37" i="52"/>
  <c r="M37" i="52"/>
  <c r="L37" i="52"/>
  <c r="S36" i="52"/>
  <c r="T36" i="52"/>
  <c r="O36" i="52"/>
  <c r="M36" i="52"/>
  <c r="L36" i="52"/>
  <c r="S35" i="52"/>
  <c r="T35" i="52"/>
  <c r="O35" i="52"/>
  <c r="M35" i="52"/>
  <c r="L35" i="52"/>
  <c r="S34" i="52"/>
  <c r="T34" i="52"/>
  <c r="O34" i="52"/>
  <c r="M34" i="52"/>
  <c r="L34" i="52"/>
  <c r="S33" i="52"/>
  <c r="T33" i="52"/>
  <c r="O33" i="52"/>
  <c r="M33" i="52"/>
  <c r="L33" i="52"/>
  <c r="S32" i="52"/>
  <c r="T32" i="52"/>
  <c r="O32" i="52"/>
  <c r="M32" i="52"/>
  <c r="L32" i="52"/>
  <c r="S31" i="52"/>
  <c r="T31" i="52"/>
  <c r="O31" i="52"/>
  <c r="M31" i="52"/>
  <c r="L31" i="52"/>
  <c r="S30" i="52"/>
  <c r="T30" i="52"/>
  <c r="O30" i="52"/>
  <c r="M30" i="52"/>
  <c r="L30" i="52"/>
  <c r="S29" i="52"/>
  <c r="T29" i="52"/>
  <c r="O29" i="52"/>
  <c r="M29" i="52"/>
  <c r="L29" i="52"/>
  <c r="S28" i="52"/>
  <c r="T28" i="52"/>
  <c r="O28" i="52"/>
  <c r="M28" i="52"/>
  <c r="L28" i="52"/>
  <c r="S27" i="52"/>
  <c r="T27" i="52"/>
  <c r="O27" i="52"/>
  <c r="M27" i="52"/>
  <c r="L27" i="52"/>
  <c r="S26" i="52"/>
  <c r="T26" i="52"/>
  <c r="O26" i="52"/>
  <c r="M26" i="52"/>
  <c r="L26" i="52"/>
  <c r="S25" i="52"/>
  <c r="T25" i="52"/>
  <c r="O25" i="52"/>
  <c r="M25" i="52"/>
  <c r="L25" i="52"/>
  <c r="S24" i="52"/>
  <c r="T24" i="52"/>
  <c r="O24" i="52"/>
  <c r="M24" i="52"/>
  <c r="L24" i="52"/>
  <c r="S23" i="52"/>
  <c r="T23" i="52"/>
  <c r="O23" i="52"/>
  <c r="M23" i="52"/>
  <c r="L23" i="52"/>
  <c r="S22" i="52"/>
  <c r="T22" i="52"/>
  <c r="O22" i="52"/>
  <c r="M22" i="52"/>
  <c r="L22" i="52"/>
  <c r="S21" i="52"/>
  <c r="T21" i="52"/>
  <c r="O21" i="52"/>
  <c r="M21" i="52"/>
  <c r="L21" i="52"/>
  <c r="S20" i="52"/>
  <c r="T20" i="52"/>
  <c r="O20" i="52"/>
  <c r="M20" i="52"/>
  <c r="L20" i="52"/>
  <c r="S19" i="52"/>
  <c r="T19" i="52"/>
  <c r="O19" i="52"/>
  <c r="M19" i="52"/>
  <c r="L19" i="52"/>
  <c r="S18" i="52"/>
  <c r="T18" i="52"/>
  <c r="O18" i="52"/>
  <c r="M18" i="52"/>
  <c r="L18" i="52"/>
  <c r="S17" i="52"/>
  <c r="T17" i="52"/>
  <c r="O17" i="52"/>
  <c r="M17" i="52"/>
  <c r="L17" i="52"/>
  <c r="S16" i="52"/>
  <c r="T16" i="52"/>
  <c r="O16" i="52"/>
  <c r="M16" i="52"/>
  <c r="L16" i="52"/>
  <c r="S15" i="52"/>
  <c r="T15" i="52"/>
  <c r="O15" i="52"/>
  <c r="M15" i="52"/>
  <c r="L15" i="52"/>
  <c r="S14" i="52"/>
  <c r="T14" i="52"/>
  <c r="O14" i="52"/>
  <c r="M14" i="52"/>
  <c r="L14" i="52"/>
  <c r="S13" i="52"/>
  <c r="T13" i="52"/>
  <c r="O13" i="52"/>
  <c r="M13" i="52"/>
  <c r="L13" i="52"/>
  <c r="S12" i="52"/>
  <c r="T12" i="52"/>
  <c r="O12" i="52"/>
  <c r="M12" i="52"/>
  <c r="L12" i="52"/>
  <c r="S11" i="52"/>
  <c r="T11" i="52"/>
  <c r="O11" i="52"/>
  <c r="M11" i="52"/>
  <c r="L11" i="52"/>
  <c r="S10" i="52"/>
  <c r="T10" i="52"/>
  <c r="O10" i="52"/>
  <c r="M10" i="52"/>
  <c r="L10" i="52"/>
  <c r="S9" i="52"/>
  <c r="T9" i="52"/>
  <c r="O9" i="52"/>
  <c r="M9" i="52"/>
  <c r="L9" i="52"/>
  <c r="S8" i="52"/>
  <c r="T8" i="52"/>
  <c r="O8" i="52"/>
  <c r="M8" i="52"/>
  <c r="L8" i="52"/>
  <c r="S7" i="52"/>
  <c r="T7" i="52"/>
  <c r="O7" i="52"/>
  <c r="M7" i="52"/>
  <c r="L7" i="52"/>
  <c r="T6" i="52"/>
  <c r="S6" i="52"/>
  <c r="O6" i="52"/>
  <c r="M6" i="52"/>
  <c r="L6" i="52"/>
  <c r="S5" i="52"/>
  <c r="T5" i="52"/>
  <c r="O5" i="52"/>
  <c r="M5" i="52"/>
  <c r="L5" i="52"/>
  <c r="S4" i="52"/>
  <c r="O4" i="52"/>
  <c r="M4" i="52"/>
  <c r="L4" i="52"/>
  <c r="D2" i="52" a="1"/>
  <c r="D2" i="52" s="1"/>
  <c r="R188" i="51"/>
  <c r="Q188" i="51"/>
  <c r="P188" i="51"/>
  <c r="N188" i="51"/>
  <c r="K188" i="51"/>
  <c r="AT187" i="51"/>
  <c r="AS187" i="51"/>
  <c r="AR187" i="51"/>
  <c r="AQ187" i="51"/>
  <c r="AP187" i="51"/>
  <c r="AO187" i="51"/>
  <c r="AN187" i="51"/>
  <c r="AM187" i="51"/>
  <c r="AL187" i="51"/>
  <c r="AK187" i="51"/>
  <c r="AJ187" i="51"/>
  <c r="AI187" i="51"/>
  <c r="AH187" i="51"/>
  <c r="AG187" i="51"/>
  <c r="AF187" i="51"/>
  <c r="AE187" i="51"/>
  <c r="AD187" i="51"/>
  <c r="AC187" i="51"/>
  <c r="AB187" i="51"/>
  <c r="AA187" i="51"/>
  <c r="Z187" i="51"/>
  <c r="Y187" i="51"/>
  <c r="X187" i="51"/>
  <c r="W187" i="51"/>
  <c r="V187" i="51"/>
  <c r="U187" i="51"/>
  <c r="K187" i="51"/>
  <c r="S186" i="51"/>
  <c r="T186" i="51"/>
  <c r="O186" i="51"/>
  <c r="M186" i="51"/>
  <c r="L186" i="51"/>
  <c r="S185" i="51"/>
  <c r="T185" i="51"/>
  <c r="O185" i="51"/>
  <c r="M185" i="51"/>
  <c r="L185" i="51"/>
  <c r="S184" i="51"/>
  <c r="T184" i="51"/>
  <c r="O184" i="51"/>
  <c r="M184" i="51"/>
  <c r="L184" i="51"/>
  <c r="S183" i="51"/>
  <c r="T183" i="51"/>
  <c r="O183" i="51"/>
  <c r="M183" i="51"/>
  <c r="L183" i="51"/>
  <c r="S182" i="51"/>
  <c r="T182" i="51"/>
  <c r="O182" i="51"/>
  <c r="M182" i="51"/>
  <c r="L182" i="51"/>
  <c r="S181" i="51"/>
  <c r="T181" i="51"/>
  <c r="O181" i="51"/>
  <c r="M181" i="51"/>
  <c r="L181" i="51"/>
  <c r="S180" i="51"/>
  <c r="T180" i="51"/>
  <c r="O180" i="51"/>
  <c r="M180" i="51"/>
  <c r="L180" i="51"/>
  <c r="S179" i="51"/>
  <c r="T179" i="51"/>
  <c r="O179" i="51"/>
  <c r="M179" i="51"/>
  <c r="L179" i="51"/>
  <c r="S178" i="51"/>
  <c r="T178" i="51"/>
  <c r="O178" i="51"/>
  <c r="M178" i="51"/>
  <c r="L178" i="51"/>
  <c r="S177" i="51"/>
  <c r="T177" i="51"/>
  <c r="O177" i="51"/>
  <c r="M177" i="51"/>
  <c r="L177" i="51"/>
  <c r="S176" i="51"/>
  <c r="T176" i="51"/>
  <c r="O176" i="51"/>
  <c r="M176" i="51"/>
  <c r="L176" i="51"/>
  <c r="S175" i="51"/>
  <c r="T175" i="51"/>
  <c r="O175" i="51"/>
  <c r="M175" i="51"/>
  <c r="L175" i="51"/>
  <c r="S174" i="51"/>
  <c r="T174" i="51"/>
  <c r="O174" i="51"/>
  <c r="M174" i="51"/>
  <c r="L174" i="51"/>
  <c r="S173" i="51"/>
  <c r="T173" i="51"/>
  <c r="O173" i="51"/>
  <c r="M173" i="51"/>
  <c r="L173" i="51"/>
  <c r="S172" i="51"/>
  <c r="T172" i="51"/>
  <c r="O172" i="51"/>
  <c r="M172" i="51"/>
  <c r="L172" i="51"/>
  <c r="S171" i="51"/>
  <c r="T171" i="51"/>
  <c r="O171" i="51"/>
  <c r="M171" i="51"/>
  <c r="L171" i="51"/>
  <c r="S170" i="51"/>
  <c r="T170" i="51"/>
  <c r="O170" i="51"/>
  <c r="M170" i="51"/>
  <c r="L170" i="51"/>
  <c r="S169" i="51"/>
  <c r="T169" i="51"/>
  <c r="O169" i="51"/>
  <c r="M169" i="51"/>
  <c r="L169" i="51"/>
  <c r="S168" i="51"/>
  <c r="T168" i="51"/>
  <c r="O168" i="51"/>
  <c r="M168" i="51"/>
  <c r="L168" i="51"/>
  <c r="S167" i="51"/>
  <c r="T167" i="51"/>
  <c r="O167" i="51"/>
  <c r="M167" i="51"/>
  <c r="L167" i="51"/>
  <c r="S166" i="51"/>
  <c r="T166" i="51"/>
  <c r="O166" i="51"/>
  <c r="M166" i="51"/>
  <c r="L166" i="51"/>
  <c r="S165" i="51"/>
  <c r="T165" i="51"/>
  <c r="O165" i="51"/>
  <c r="M165" i="51"/>
  <c r="L165" i="51"/>
  <c r="S164" i="51"/>
  <c r="T164" i="51"/>
  <c r="O164" i="51"/>
  <c r="M164" i="51"/>
  <c r="L164" i="51"/>
  <c r="S163" i="51"/>
  <c r="T163" i="51"/>
  <c r="O163" i="51"/>
  <c r="M163" i="51"/>
  <c r="L163" i="51"/>
  <c r="T162" i="51"/>
  <c r="S162" i="51"/>
  <c r="O162" i="51"/>
  <c r="M162" i="51"/>
  <c r="L162" i="51"/>
  <c r="S161" i="51"/>
  <c r="T161" i="51"/>
  <c r="O161" i="51"/>
  <c r="M161" i="51"/>
  <c r="L161" i="51"/>
  <c r="S160" i="51"/>
  <c r="T160" i="51"/>
  <c r="O160" i="51"/>
  <c r="M160" i="51"/>
  <c r="L160" i="51"/>
  <c r="S159" i="51"/>
  <c r="T159" i="51"/>
  <c r="O159" i="51"/>
  <c r="M159" i="51"/>
  <c r="L159" i="51"/>
  <c r="S158" i="51"/>
  <c r="T158" i="51"/>
  <c r="O158" i="51"/>
  <c r="M158" i="51"/>
  <c r="L158" i="51"/>
  <c r="S157" i="51"/>
  <c r="T157" i="51"/>
  <c r="O157" i="51"/>
  <c r="M157" i="51"/>
  <c r="L157" i="51"/>
  <c r="S156" i="51"/>
  <c r="T156" i="51"/>
  <c r="O156" i="51"/>
  <c r="M156" i="51"/>
  <c r="L156" i="51"/>
  <c r="S155" i="51"/>
  <c r="T155" i="51"/>
  <c r="O155" i="51"/>
  <c r="M155" i="51"/>
  <c r="L155" i="51"/>
  <c r="S154" i="51"/>
  <c r="T154" i="51"/>
  <c r="O154" i="51"/>
  <c r="M154" i="51"/>
  <c r="L154" i="51"/>
  <c r="S153" i="51"/>
  <c r="T153" i="51"/>
  <c r="O153" i="51"/>
  <c r="M153" i="51"/>
  <c r="L153" i="51"/>
  <c r="S152" i="51"/>
  <c r="T152" i="51"/>
  <c r="O152" i="51"/>
  <c r="M152" i="51"/>
  <c r="L152" i="51"/>
  <c r="S151" i="51"/>
  <c r="T151" i="51"/>
  <c r="O151" i="51"/>
  <c r="M151" i="51"/>
  <c r="L151" i="51"/>
  <c r="S150" i="51"/>
  <c r="T150" i="51"/>
  <c r="O150" i="51"/>
  <c r="M150" i="51"/>
  <c r="L150" i="51"/>
  <c r="S149" i="51"/>
  <c r="T149" i="51"/>
  <c r="O149" i="51"/>
  <c r="M149" i="51"/>
  <c r="L149" i="51"/>
  <c r="S148" i="51"/>
  <c r="T148" i="51"/>
  <c r="O148" i="51"/>
  <c r="M148" i="51"/>
  <c r="L148" i="51"/>
  <c r="S147" i="51"/>
  <c r="T147" i="51"/>
  <c r="O147" i="51"/>
  <c r="M147" i="51"/>
  <c r="L147" i="51"/>
  <c r="S146" i="51"/>
  <c r="T146" i="51"/>
  <c r="O146" i="51"/>
  <c r="M146" i="51"/>
  <c r="L146" i="51"/>
  <c r="S145" i="51"/>
  <c r="T145" i="51"/>
  <c r="O145" i="51"/>
  <c r="M145" i="51"/>
  <c r="L145" i="51"/>
  <c r="S144" i="51"/>
  <c r="T144" i="51"/>
  <c r="O144" i="51"/>
  <c r="M144" i="51"/>
  <c r="L144" i="51"/>
  <c r="S143" i="51"/>
  <c r="T143" i="51"/>
  <c r="O143" i="51"/>
  <c r="M143" i="51"/>
  <c r="L143" i="51"/>
  <c r="S142" i="51"/>
  <c r="T142" i="51"/>
  <c r="O142" i="51"/>
  <c r="M142" i="51"/>
  <c r="L142" i="51"/>
  <c r="S141" i="51"/>
  <c r="T141" i="51"/>
  <c r="O141" i="51"/>
  <c r="M141" i="51"/>
  <c r="L141" i="51"/>
  <c r="S140" i="51"/>
  <c r="T140" i="51"/>
  <c r="O140" i="51"/>
  <c r="M140" i="51"/>
  <c r="L140" i="51"/>
  <c r="S139" i="51"/>
  <c r="T139" i="51"/>
  <c r="O139" i="51"/>
  <c r="M139" i="51"/>
  <c r="L139" i="51"/>
  <c r="S138" i="51"/>
  <c r="T138" i="51"/>
  <c r="O138" i="51"/>
  <c r="M138" i="51"/>
  <c r="L138" i="51"/>
  <c r="S137" i="51"/>
  <c r="T137" i="51"/>
  <c r="O137" i="51"/>
  <c r="M137" i="51"/>
  <c r="L137" i="51"/>
  <c r="S136" i="51"/>
  <c r="T136" i="51"/>
  <c r="O136" i="51"/>
  <c r="M136" i="51"/>
  <c r="L136" i="51"/>
  <c r="S135" i="51"/>
  <c r="T135" i="51"/>
  <c r="O135" i="51"/>
  <c r="M135" i="51"/>
  <c r="L135" i="51"/>
  <c r="S134" i="51"/>
  <c r="T134" i="51"/>
  <c r="O134" i="51"/>
  <c r="M134" i="51"/>
  <c r="L134" i="51"/>
  <c r="S133" i="51"/>
  <c r="T133" i="51"/>
  <c r="O133" i="51"/>
  <c r="M133" i="51"/>
  <c r="L133" i="51"/>
  <c r="S132" i="51"/>
  <c r="T132" i="51"/>
  <c r="O132" i="51"/>
  <c r="M132" i="51"/>
  <c r="L132" i="51"/>
  <c r="S131" i="51"/>
  <c r="T131" i="51"/>
  <c r="O131" i="51"/>
  <c r="M131" i="51"/>
  <c r="L131" i="51"/>
  <c r="S130" i="51"/>
  <c r="T130" i="51"/>
  <c r="O130" i="51"/>
  <c r="M130" i="51"/>
  <c r="L130" i="51"/>
  <c r="S129" i="51"/>
  <c r="T129" i="51"/>
  <c r="O129" i="51"/>
  <c r="M129" i="51"/>
  <c r="L129" i="51"/>
  <c r="S128" i="51"/>
  <c r="T128" i="51"/>
  <c r="O128" i="51"/>
  <c r="M128" i="51"/>
  <c r="L128" i="51"/>
  <c r="S127" i="51"/>
  <c r="T127" i="51"/>
  <c r="O127" i="51"/>
  <c r="M127" i="51"/>
  <c r="L127" i="51"/>
  <c r="S126" i="51"/>
  <c r="T126" i="51"/>
  <c r="O126" i="51"/>
  <c r="M126" i="51"/>
  <c r="L126" i="51"/>
  <c r="S125" i="51"/>
  <c r="T125" i="51"/>
  <c r="O125" i="51"/>
  <c r="M125" i="51"/>
  <c r="L125" i="51"/>
  <c r="S124" i="51"/>
  <c r="T124" i="51"/>
  <c r="O124" i="51"/>
  <c r="M124" i="51"/>
  <c r="L124" i="51"/>
  <c r="S123" i="51"/>
  <c r="T123" i="51"/>
  <c r="O123" i="51"/>
  <c r="M123" i="51"/>
  <c r="L123" i="51"/>
  <c r="S122" i="51"/>
  <c r="T122" i="51"/>
  <c r="O122" i="51"/>
  <c r="M122" i="51"/>
  <c r="L122" i="51"/>
  <c r="S121" i="51"/>
  <c r="T121" i="51"/>
  <c r="O121" i="51"/>
  <c r="M121" i="51"/>
  <c r="L121" i="51"/>
  <c r="S120" i="51"/>
  <c r="T120" i="51"/>
  <c r="O120" i="51"/>
  <c r="M120" i="51"/>
  <c r="L120" i="51"/>
  <c r="S119" i="51"/>
  <c r="T119" i="51"/>
  <c r="O119" i="51"/>
  <c r="M119" i="51"/>
  <c r="L119" i="51"/>
  <c r="S118" i="51"/>
  <c r="T118" i="51"/>
  <c r="O118" i="51"/>
  <c r="M118" i="51"/>
  <c r="L118" i="51"/>
  <c r="S117" i="51"/>
  <c r="T117" i="51"/>
  <c r="O117" i="51"/>
  <c r="M117" i="51"/>
  <c r="L117" i="51"/>
  <c r="S116" i="51"/>
  <c r="T116" i="51"/>
  <c r="O116" i="51"/>
  <c r="M116" i="51"/>
  <c r="L116" i="51"/>
  <c r="S115" i="51"/>
  <c r="T115" i="51"/>
  <c r="O115" i="51"/>
  <c r="M115" i="51"/>
  <c r="L115" i="51"/>
  <c r="S114" i="51"/>
  <c r="T114" i="51"/>
  <c r="O114" i="51"/>
  <c r="M114" i="51"/>
  <c r="L114" i="51"/>
  <c r="S113" i="51"/>
  <c r="T113" i="51"/>
  <c r="O113" i="51"/>
  <c r="M113" i="51"/>
  <c r="L113" i="51"/>
  <c r="S112" i="51"/>
  <c r="T112" i="51"/>
  <c r="O112" i="51"/>
  <c r="M112" i="51"/>
  <c r="L112" i="51"/>
  <c r="S111" i="51"/>
  <c r="T111" i="51"/>
  <c r="O111" i="51"/>
  <c r="M111" i="51"/>
  <c r="L111" i="51"/>
  <c r="S110" i="51"/>
  <c r="T110" i="51"/>
  <c r="O110" i="51"/>
  <c r="M110" i="51"/>
  <c r="L110" i="51"/>
  <c r="S109" i="51"/>
  <c r="T109" i="51"/>
  <c r="O109" i="51"/>
  <c r="M109" i="51"/>
  <c r="L109" i="51"/>
  <c r="S108" i="51"/>
  <c r="T108" i="51"/>
  <c r="O108" i="51"/>
  <c r="M108" i="51"/>
  <c r="L108" i="51"/>
  <c r="S107" i="51"/>
  <c r="T107" i="51"/>
  <c r="O107" i="51"/>
  <c r="M107" i="51"/>
  <c r="L107" i="51"/>
  <c r="S106" i="51"/>
  <c r="T106" i="51"/>
  <c r="O106" i="51"/>
  <c r="M106" i="51"/>
  <c r="L106" i="51"/>
  <c r="S105" i="51"/>
  <c r="T105" i="51"/>
  <c r="O105" i="51"/>
  <c r="M105" i="51"/>
  <c r="L105" i="51"/>
  <c r="S104" i="51"/>
  <c r="T104" i="51"/>
  <c r="O104" i="51"/>
  <c r="M104" i="51"/>
  <c r="L104" i="51"/>
  <c r="S103" i="51"/>
  <c r="T103" i="51"/>
  <c r="O103" i="51"/>
  <c r="M103" i="51"/>
  <c r="L103" i="51"/>
  <c r="S102" i="51"/>
  <c r="T102" i="51"/>
  <c r="O102" i="51"/>
  <c r="M102" i="51"/>
  <c r="L102" i="51"/>
  <c r="S101" i="51"/>
  <c r="T101" i="51"/>
  <c r="O101" i="51"/>
  <c r="M101" i="51"/>
  <c r="L101" i="51"/>
  <c r="S100" i="51"/>
  <c r="T100" i="51"/>
  <c r="O100" i="51"/>
  <c r="M100" i="51"/>
  <c r="L100" i="51"/>
  <c r="S99" i="51"/>
  <c r="T99" i="51"/>
  <c r="O99" i="51"/>
  <c r="M99" i="51"/>
  <c r="L99" i="51"/>
  <c r="S98" i="51"/>
  <c r="T98" i="51"/>
  <c r="O98" i="51"/>
  <c r="M98" i="51"/>
  <c r="L98" i="51"/>
  <c r="S97" i="51"/>
  <c r="T97" i="51"/>
  <c r="O97" i="51"/>
  <c r="M97" i="51"/>
  <c r="L97" i="51"/>
  <c r="S96" i="51"/>
  <c r="T96" i="51"/>
  <c r="O96" i="51"/>
  <c r="M96" i="51"/>
  <c r="L96" i="51"/>
  <c r="S95" i="51"/>
  <c r="T95" i="51"/>
  <c r="O95" i="51"/>
  <c r="M95" i="51"/>
  <c r="L95" i="51"/>
  <c r="S94" i="51"/>
  <c r="T94" i="51"/>
  <c r="O94" i="51"/>
  <c r="M94" i="51"/>
  <c r="L94" i="51"/>
  <c r="S93" i="51"/>
  <c r="T93" i="51"/>
  <c r="O93" i="51"/>
  <c r="M93" i="51"/>
  <c r="L93" i="51"/>
  <c r="S92" i="51"/>
  <c r="T92" i="51"/>
  <c r="O92" i="51"/>
  <c r="M92" i="51"/>
  <c r="L92" i="51"/>
  <c r="S91" i="51"/>
  <c r="T91" i="51"/>
  <c r="O91" i="51"/>
  <c r="M91" i="51"/>
  <c r="L91" i="51"/>
  <c r="S90" i="51"/>
  <c r="T90" i="51"/>
  <c r="O90" i="51"/>
  <c r="M90" i="51"/>
  <c r="L90" i="51"/>
  <c r="S89" i="51"/>
  <c r="T89" i="51"/>
  <c r="O89" i="51"/>
  <c r="M89" i="51"/>
  <c r="L89" i="51"/>
  <c r="S88" i="51"/>
  <c r="T88" i="51"/>
  <c r="O88" i="51"/>
  <c r="M88" i="51"/>
  <c r="L88" i="51"/>
  <c r="S87" i="51"/>
  <c r="T87" i="51"/>
  <c r="O87" i="51"/>
  <c r="M87" i="51"/>
  <c r="L87" i="51"/>
  <c r="S86" i="51"/>
  <c r="T86" i="51"/>
  <c r="O86" i="51"/>
  <c r="M86" i="51"/>
  <c r="L86" i="51"/>
  <c r="S85" i="51"/>
  <c r="T85" i="51"/>
  <c r="O85" i="51"/>
  <c r="M85" i="51"/>
  <c r="L85" i="51"/>
  <c r="S84" i="51"/>
  <c r="T84" i="51"/>
  <c r="O84" i="51"/>
  <c r="M84" i="51"/>
  <c r="L84" i="51"/>
  <c r="S83" i="51"/>
  <c r="T83" i="51"/>
  <c r="O83" i="51"/>
  <c r="M83" i="51"/>
  <c r="L83" i="51"/>
  <c r="S82" i="51"/>
  <c r="T82" i="51"/>
  <c r="O82" i="51"/>
  <c r="M82" i="51"/>
  <c r="L82" i="51"/>
  <c r="S81" i="51"/>
  <c r="T81" i="51"/>
  <c r="O81" i="51"/>
  <c r="M81" i="51"/>
  <c r="L81" i="51"/>
  <c r="S80" i="51"/>
  <c r="T80" i="51"/>
  <c r="O80" i="51"/>
  <c r="M80" i="51"/>
  <c r="L80" i="51"/>
  <c r="S79" i="51"/>
  <c r="T79" i="51"/>
  <c r="O79" i="51"/>
  <c r="M79" i="51"/>
  <c r="L79" i="51"/>
  <c r="S78" i="51"/>
  <c r="T78" i="51"/>
  <c r="O78" i="51"/>
  <c r="M78" i="51"/>
  <c r="L78" i="51"/>
  <c r="S77" i="51"/>
  <c r="T77" i="51"/>
  <c r="O77" i="51"/>
  <c r="M77" i="51"/>
  <c r="L77" i="51"/>
  <c r="S76" i="51"/>
  <c r="T76" i="51"/>
  <c r="O76" i="51"/>
  <c r="M76" i="51"/>
  <c r="L76" i="51"/>
  <c r="S75" i="51"/>
  <c r="T75" i="51"/>
  <c r="O75" i="51"/>
  <c r="M75" i="51"/>
  <c r="L75" i="51"/>
  <c r="S74" i="51"/>
  <c r="T74" i="51"/>
  <c r="O74" i="51"/>
  <c r="M74" i="51"/>
  <c r="L74" i="51"/>
  <c r="T73" i="51"/>
  <c r="S73" i="51"/>
  <c r="O73" i="51"/>
  <c r="M73" i="51"/>
  <c r="L73" i="51"/>
  <c r="S72" i="51"/>
  <c r="T72" i="51"/>
  <c r="O72" i="51"/>
  <c r="M72" i="51"/>
  <c r="L72" i="51"/>
  <c r="S71" i="51"/>
  <c r="T71" i="51"/>
  <c r="O71" i="51"/>
  <c r="M71" i="51"/>
  <c r="L71" i="51"/>
  <c r="S70" i="51"/>
  <c r="T70" i="51"/>
  <c r="O70" i="51"/>
  <c r="M70" i="51"/>
  <c r="L70" i="51"/>
  <c r="S69" i="51"/>
  <c r="T69" i="51"/>
  <c r="O69" i="51"/>
  <c r="M69" i="51"/>
  <c r="L69" i="51"/>
  <c r="S68" i="51"/>
  <c r="T68" i="51"/>
  <c r="O68" i="51"/>
  <c r="M68" i="51"/>
  <c r="L68" i="51"/>
  <c r="S67" i="51"/>
  <c r="T67" i="51"/>
  <c r="O67" i="51"/>
  <c r="M67" i="51"/>
  <c r="L67" i="51"/>
  <c r="S66" i="51"/>
  <c r="T66" i="51"/>
  <c r="O66" i="51"/>
  <c r="M66" i="51"/>
  <c r="L66" i="51"/>
  <c r="S65" i="51"/>
  <c r="T65" i="51"/>
  <c r="O65" i="51"/>
  <c r="M65" i="51"/>
  <c r="L65" i="51"/>
  <c r="S64" i="51"/>
  <c r="T64" i="51"/>
  <c r="O64" i="51"/>
  <c r="M64" i="51"/>
  <c r="L64" i="51"/>
  <c r="S63" i="51"/>
  <c r="T63" i="51"/>
  <c r="O63" i="51"/>
  <c r="M63" i="51"/>
  <c r="L63" i="51"/>
  <c r="S62" i="51"/>
  <c r="T62" i="51"/>
  <c r="O62" i="51"/>
  <c r="M62" i="51"/>
  <c r="L62" i="51"/>
  <c r="S61" i="51"/>
  <c r="T61" i="51"/>
  <c r="O61" i="51"/>
  <c r="M61" i="51"/>
  <c r="L61" i="51"/>
  <c r="S60" i="51"/>
  <c r="T60" i="51"/>
  <c r="O60" i="51"/>
  <c r="M60" i="51"/>
  <c r="L60" i="51"/>
  <c r="S59" i="51"/>
  <c r="T59" i="51"/>
  <c r="O59" i="51"/>
  <c r="M59" i="51"/>
  <c r="L59" i="51"/>
  <c r="S58" i="51"/>
  <c r="T58" i="51"/>
  <c r="O58" i="51"/>
  <c r="M58" i="51"/>
  <c r="L58" i="51"/>
  <c r="S57" i="51"/>
  <c r="T57" i="51"/>
  <c r="O57" i="51"/>
  <c r="M57" i="51"/>
  <c r="L57" i="51"/>
  <c r="S56" i="51"/>
  <c r="T56" i="51"/>
  <c r="O56" i="51"/>
  <c r="M56" i="51"/>
  <c r="L56" i="51"/>
  <c r="S55" i="51"/>
  <c r="T55" i="51"/>
  <c r="O55" i="51"/>
  <c r="M55" i="51"/>
  <c r="L55" i="51"/>
  <c r="S54" i="51"/>
  <c r="T54" i="51"/>
  <c r="O54" i="51"/>
  <c r="M54" i="51"/>
  <c r="L54" i="51"/>
  <c r="S53" i="51"/>
  <c r="T53" i="51"/>
  <c r="O53" i="51"/>
  <c r="M53" i="51"/>
  <c r="L53" i="51"/>
  <c r="S52" i="51"/>
  <c r="T52" i="51"/>
  <c r="O52" i="51"/>
  <c r="M52" i="51"/>
  <c r="L52" i="51"/>
  <c r="S51" i="51"/>
  <c r="T51" i="51"/>
  <c r="O51" i="51"/>
  <c r="M51" i="51"/>
  <c r="L51" i="51"/>
  <c r="S50" i="51"/>
  <c r="T50" i="51"/>
  <c r="O50" i="51"/>
  <c r="M50" i="51"/>
  <c r="L50" i="51"/>
  <c r="S49" i="51"/>
  <c r="T49" i="51"/>
  <c r="O49" i="51"/>
  <c r="M49" i="51"/>
  <c r="L49" i="51"/>
  <c r="S48" i="51"/>
  <c r="T48" i="51"/>
  <c r="O48" i="51"/>
  <c r="M48" i="51"/>
  <c r="L48" i="51"/>
  <c r="S47" i="51"/>
  <c r="T47" i="51"/>
  <c r="O47" i="51"/>
  <c r="M47" i="51"/>
  <c r="L47" i="51"/>
  <c r="S46" i="51"/>
  <c r="T46" i="51"/>
  <c r="O46" i="51"/>
  <c r="M46" i="51"/>
  <c r="L46" i="51"/>
  <c r="S45" i="51"/>
  <c r="T45" i="51"/>
  <c r="O45" i="51"/>
  <c r="M45" i="51"/>
  <c r="L45" i="51"/>
  <c r="T44" i="51"/>
  <c r="S44" i="51"/>
  <c r="O44" i="51"/>
  <c r="M44" i="51"/>
  <c r="L44" i="51"/>
  <c r="S43" i="51"/>
  <c r="T43" i="51"/>
  <c r="O43" i="51"/>
  <c r="M43" i="51"/>
  <c r="L43" i="51"/>
  <c r="S42" i="51"/>
  <c r="T42" i="51"/>
  <c r="O42" i="51"/>
  <c r="M42" i="51"/>
  <c r="L42" i="51"/>
  <c r="S41" i="51"/>
  <c r="T41" i="51"/>
  <c r="O41" i="51"/>
  <c r="M41" i="51"/>
  <c r="L41" i="51"/>
  <c r="S40" i="51"/>
  <c r="T40" i="51"/>
  <c r="O40" i="51"/>
  <c r="M40" i="51"/>
  <c r="L40" i="51"/>
  <c r="S39" i="51"/>
  <c r="T39" i="51"/>
  <c r="O39" i="51"/>
  <c r="M39" i="51"/>
  <c r="L39" i="51"/>
  <c r="S38" i="51"/>
  <c r="T38" i="51"/>
  <c r="O38" i="51"/>
  <c r="M38" i="51"/>
  <c r="L38" i="51"/>
  <c r="S37" i="51"/>
  <c r="T37" i="51"/>
  <c r="O37" i="51"/>
  <c r="M37" i="51"/>
  <c r="L37" i="51"/>
  <c r="S36" i="51"/>
  <c r="T36" i="51"/>
  <c r="O36" i="51"/>
  <c r="M36" i="51"/>
  <c r="L36" i="51"/>
  <c r="S35" i="51"/>
  <c r="T35" i="51"/>
  <c r="O35" i="51"/>
  <c r="M35" i="51"/>
  <c r="L35" i="51"/>
  <c r="S34" i="51"/>
  <c r="T34" i="51"/>
  <c r="O34" i="51"/>
  <c r="M34" i="51"/>
  <c r="L34" i="51"/>
  <c r="S33" i="51"/>
  <c r="T33" i="51"/>
  <c r="O33" i="51"/>
  <c r="M33" i="51"/>
  <c r="L33" i="51"/>
  <c r="S32" i="51"/>
  <c r="T32" i="51"/>
  <c r="O32" i="51"/>
  <c r="M32" i="51"/>
  <c r="L32" i="51"/>
  <c r="S31" i="51"/>
  <c r="T31" i="51"/>
  <c r="O31" i="51"/>
  <c r="M31" i="51"/>
  <c r="L31" i="51"/>
  <c r="S30" i="51"/>
  <c r="T30" i="51"/>
  <c r="O30" i="51"/>
  <c r="M30" i="51"/>
  <c r="L30" i="51"/>
  <c r="S29" i="51"/>
  <c r="T29" i="51"/>
  <c r="O29" i="51"/>
  <c r="M29" i="51"/>
  <c r="L29" i="51"/>
  <c r="S28" i="51"/>
  <c r="T28" i="51"/>
  <c r="O28" i="51"/>
  <c r="M28" i="51"/>
  <c r="L28" i="51"/>
  <c r="S27" i="51"/>
  <c r="T27" i="51"/>
  <c r="O27" i="51"/>
  <c r="M27" i="51"/>
  <c r="L27" i="51"/>
  <c r="S26" i="51"/>
  <c r="T26" i="51"/>
  <c r="O26" i="51"/>
  <c r="M26" i="51"/>
  <c r="L26" i="51"/>
  <c r="S25" i="51"/>
  <c r="T25" i="51"/>
  <c r="O25" i="51"/>
  <c r="M25" i="51"/>
  <c r="L25" i="51"/>
  <c r="S24" i="51"/>
  <c r="T24" i="51"/>
  <c r="O24" i="51"/>
  <c r="M24" i="51"/>
  <c r="L24" i="51"/>
  <c r="S23" i="51"/>
  <c r="T23" i="51"/>
  <c r="O23" i="51"/>
  <c r="M23" i="51"/>
  <c r="L23" i="51"/>
  <c r="S22" i="51"/>
  <c r="T22" i="51"/>
  <c r="O22" i="51"/>
  <c r="M22" i="51"/>
  <c r="L22" i="51"/>
  <c r="S21" i="51"/>
  <c r="T21" i="51"/>
  <c r="O21" i="51"/>
  <c r="M21" i="51"/>
  <c r="L21" i="51"/>
  <c r="S20" i="51"/>
  <c r="T20" i="51"/>
  <c r="O20" i="51"/>
  <c r="M20" i="51"/>
  <c r="L20" i="51"/>
  <c r="S19" i="51"/>
  <c r="T19" i="51"/>
  <c r="O19" i="51"/>
  <c r="M19" i="51"/>
  <c r="L19" i="51"/>
  <c r="S18" i="51"/>
  <c r="T18" i="51"/>
  <c r="O18" i="51"/>
  <c r="M18" i="51"/>
  <c r="L18" i="51"/>
  <c r="S17" i="51"/>
  <c r="T17" i="51"/>
  <c r="O17" i="51"/>
  <c r="M17" i="51"/>
  <c r="L17" i="51"/>
  <c r="S16" i="51"/>
  <c r="T16" i="51"/>
  <c r="O16" i="51"/>
  <c r="M16" i="51"/>
  <c r="L16" i="51"/>
  <c r="S15" i="51"/>
  <c r="T15" i="51"/>
  <c r="O15" i="51"/>
  <c r="M15" i="51"/>
  <c r="L15" i="51"/>
  <c r="S14" i="51"/>
  <c r="T14" i="51"/>
  <c r="O14" i="51"/>
  <c r="M14" i="51"/>
  <c r="L14" i="51"/>
  <c r="S13" i="51"/>
  <c r="T13" i="51"/>
  <c r="O13" i="51"/>
  <c r="M13" i="51"/>
  <c r="L13" i="51"/>
  <c r="S12" i="51"/>
  <c r="T12" i="51"/>
  <c r="O12" i="51"/>
  <c r="M12" i="51"/>
  <c r="L12" i="51"/>
  <c r="S11" i="51"/>
  <c r="T11" i="51"/>
  <c r="O11" i="51"/>
  <c r="M11" i="51"/>
  <c r="L11" i="51"/>
  <c r="S10" i="51"/>
  <c r="T10" i="51"/>
  <c r="O10" i="51"/>
  <c r="M10" i="51"/>
  <c r="L10" i="51"/>
  <c r="S9" i="51"/>
  <c r="T9" i="51"/>
  <c r="O9" i="51"/>
  <c r="M9" i="51"/>
  <c r="L9" i="51"/>
  <c r="S8" i="51"/>
  <c r="T8" i="51"/>
  <c r="O8" i="51"/>
  <c r="M8" i="51"/>
  <c r="L8" i="51"/>
  <c r="S7" i="51"/>
  <c r="T7" i="51"/>
  <c r="O7" i="51"/>
  <c r="M7" i="51"/>
  <c r="L7" i="51"/>
  <c r="S6" i="51"/>
  <c r="T6" i="51"/>
  <c r="O6" i="51"/>
  <c r="M6" i="51"/>
  <c r="L6" i="51"/>
  <c r="S5" i="51"/>
  <c r="T5" i="51"/>
  <c r="O5" i="51"/>
  <c r="M5" i="51"/>
  <c r="L5" i="51"/>
  <c r="S4" i="51"/>
  <c r="T4" i="51"/>
  <c r="O4" i="51"/>
  <c r="M4" i="51"/>
  <c r="L4" i="51"/>
  <c r="D2" i="51" a="1"/>
  <c r="D2" i="51" s="1"/>
  <c r="R188" i="50"/>
  <c r="Q188" i="50"/>
  <c r="P188" i="50"/>
  <c r="N188" i="50"/>
  <c r="K188" i="50"/>
  <c r="AT187" i="50"/>
  <c r="AS187" i="50"/>
  <c r="AR187" i="50"/>
  <c r="AQ187" i="50"/>
  <c r="AP187" i="50"/>
  <c r="AO187" i="50"/>
  <c r="AN187" i="50"/>
  <c r="AM187" i="50"/>
  <c r="AL187" i="50"/>
  <c r="AK187" i="50"/>
  <c r="AJ187" i="50"/>
  <c r="AI187" i="50"/>
  <c r="AH187" i="50"/>
  <c r="AG187" i="50"/>
  <c r="AF187" i="50"/>
  <c r="AE187" i="50"/>
  <c r="AD187" i="50"/>
  <c r="AC187" i="50"/>
  <c r="AB187" i="50"/>
  <c r="AA187" i="50"/>
  <c r="Z187" i="50"/>
  <c r="Y187" i="50"/>
  <c r="X187" i="50"/>
  <c r="W187" i="50"/>
  <c r="V187" i="50"/>
  <c r="U187" i="50"/>
  <c r="K187" i="50"/>
  <c r="S186" i="50"/>
  <c r="T186" i="50"/>
  <c r="O186" i="50"/>
  <c r="M186" i="50"/>
  <c r="L186" i="50"/>
  <c r="S185" i="50"/>
  <c r="T185" i="50"/>
  <c r="O185" i="50"/>
  <c r="M185" i="50"/>
  <c r="L185" i="50"/>
  <c r="T184" i="50"/>
  <c r="S184" i="50"/>
  <c r="O184" i="50"/>
  <c r="M184" i="50"/>
  <c r="L184" i="50"/>
  <c r="S183" i="50"/>
  <c r="T183" i="50"/>
  <c r="O183" i="50"/>
  <c r="M183" i="50"/>
  <c r="L183" i="50"/>
  <c r="S182" i="50"/>
  <c r="T182" i="50"/>
  <c r="O182" i="50"/>
  <c r="M182" i="50"/>
  <c r="L182" i="50"/>
  <c r="S181" i="50"/>
  <c r="T181" i="50"/>
  <c r="O181" i="50"/>
  <c r="M181" i="50"/>
  <c r="L181" i="50"/>
  <c r="S180" i="50"/>
  <c r="T180" i="50"/>
  <c r="O180" i="50"/>
  <c r="M180" i="50"/>
  <c r="L180" i="50"/>
  <c r="S179" i="50"/>
  <c r="T179" i="50"/>
  <c r="O179" i="50"/>
  <c r="M179" i="50"/>
  <c r="L179" i="50"/>
  <c r="T178" i="50"/>
  <c r="S178" i="50"/>
  <c r="O178" i="50"/>
  <c r="M178" i="50"/>
  <c r="L178" i="50"/>
  <c r="S177" i="50"/>
  <c r="T177" i="50"/>
  <c r="O177" i="50"/>
  <c r="M177" i="50"/>
  <c r="L177" i="50"/>
  <c r="S176" i="50"/>
  <c r="T176" i="50"/>
  <c r="O176" i="50"/>
  <c r="M176" i="50"/>
  <c r="L176" i="50"/>
  <c r="S175" i="50"/>
  <c r="T175" i="50"/>
  <c r="O175" i="50"/>
  <c r="M175" i="50"/>
  <c r="L175" i="50"/>
  <c r="S174" i="50"/>
  <c r="T174" i="50"/>
  <c r="O174" i="50"/>
  <c r="M174" i="50"/>
  <c r="L174" i="50"/>
  <c r="S173" i="50"/>
  <c r="T173" i="50"/>
  <c r="O173" i="50"/>
  <c r="M173" i="50"/>
  <c r="L173" i="50"/>
  <c r="T172" i="50"/>
  <c r="S172" i="50"/>
  <c r="O172" i="50"/>
  <c r="M172" i="50"/>
  <c r="L172" i="50"/>
  <c r="S171" i="50"/>
  <c r="T171" i="50"/>
  <c r="O171" i="50"/>
  <c r="M171" i="50"/>
  <c r="L171" i="50"/>
  <c r="S170" i="50"/>
  <c r="T170" i="50"/>
  <c r="O170" i="50"/>
  <c r="M170" i="50"/>
  <c r="L170" i="50"/>
  <c r="S169" i="50"/>
  <c r="T169" i="50"/>
  <c r="O169" i="50"/>
  <c r="M169" i="50"/>
  <c r="L169" i="50"/>
  <c r="S168" i="50"/>
  <c r="T168" i="50"/>
  <c r="O168" i="50"/>
  <c r="M168" i="50"/>
  <c r="L168" i="50"/>
  <c r="S167" i="50"/>
  <c r="T167" i="50"/>
  <c r="O167" i="50"/>
  <c r="M167" i="50"/>
  <c r="L167" i="50"/>
  <c r="S166" i="50"/>
  <c r="T166" i="50"/>
  <c r="O166" i="50"/>
  <c r="M166" i="50"/>
  <c r="L166" i="50"/>
  <c r="S165" i="50"/>
  <c r="T165" i="50"/>
  <c r="O165" i="50"/>
  <c r="M165" i="50"/>
  <c r="L165" i="50"/>
  <c r="S164" i="50"/>
  <c r="T164" i="50"/>
  <c r="O164" i="50"/>
  <c r="M164" i="50"/>
  <c r="L164" i="50"/>
  <c r="S163" i="50"/>
  <c r="T163" i="50"/>
  <c r="O163" i="50"/>
  <c r="M163" i="50"/>
  <c r="L163" i="50"/>
  <c r="T162" i="50"/>
  <c r="S162" i="50"/>
  <c r="O162" i="50"/>
  <c r="M162" i="50"/>
  <c r="L162" i="50"/>
  <c r="S161" i="50"/>
  <c r="T161" i="50"/>
  <c r="O161" i="50"/>
  <c r="M161" i="50"/>
  <c r="L161" i="50"/>
  <c r="S160" i="50"/>
  <c r="T160" i="50"/>
  <c r="O160" i="50"/>
  <c r="M160" i="50"/>
  <c r="L160" i="50"/>
  <c r="S159" i="50"/>
  <c r="T159" i="50"/>
  <c r="O159" i="50"/>
  <c r="M159" i="50"/>
  <c r="L159" i="50"/>
  <c r="S158" i="50"/>
  <c r="T158" i="50"/>
  <c r="O158" i="50"/>
  <c r="M158" i="50"/>
  <c r="L158" i="50"/>
  <c r="S157" i="50"/>
  <c r="T157" i="50"/>
  <c r="O157" i="50"/>
  <c r="M157" i="50"/>
  <c r="L157" i="50"/>
  <c r="T156" i="50"/>
  <c r="S156" i="50"/>
  <c r="O156" i="50"/>
  <c r="M156" i="50"/>
  <c r="L156" i="50"/>
  <c r="S155" i="50"/>
  <c r="T155" i="50"/>
  <c r="O155" i="50"/>
  <c r="M155" i="50"/>
  <c r="L155" i="50"/>
  <c r="S154" i="50"/>
  <c r="T154" i="50"/>
  <c r="O154" i="50"/>
  <c r="M154" i="50"/>
  <c r="L154" i="50"/>
  <c r="S153" i="50"/>
  <c r="T153" i="50"/>
  <c r="O153" i="50"/>
  <c r="M153" i="50"/>
  <c r="L153" i="50"/>
  <c r="S152" i="50"/>
  <c r="T152" i="50"/>
  <c r="O152" i="50"/>
  <c r="M152" i="50"/>
  <c r="L152" i="50"/>
  <c r="S151" i="50"/>
  <c r="T151" i="50"/>
  <c r="O151" i="50"/>
  <c r="M151" i="50"/>
  <c r="L151" i="50"/>
  <c r="S150" i="50"/>
  <c r="T150" i="50"/>
  <c r="O150" i="50"/>
  <c r="M150" i="50"/>
  <c r="L150" i="50"/>
  <c r="S149" i="50"/>
  <c r="T149" i="50"/>
  <c r="O149" i="50"/>
  <c r="M149" i="50"/>
  <c r="L149" i="50"/>
  <c r="S148" i="50"/>
  <c r="T148" i="50"/>
  <c r="O148" i="50"/>
  <c r="M148" i="50"/>
  <c r="L148" i="50"/>
  <c r="S147" i="50"/>
  <c r="T147" i="50"/>
  <c r="O147" i="50"/>
  <c r="M147" i="50"/>
  <c r="L147" i="50"/>
  <c r="T146" i="50"/>
  <c r="S146" i="50"/>
  <c r="O146" i="50"/>
  <c r="M146" i="50"/>
  <c r="L146" i="50"/>
  <c r="S145" i="50"/>
  <c r="T145" i="50"/>
  <c r="O145" i="50"/>
  <c r="M145" i="50"/>
  <c r="L145" i="50"/>
  <c r="S144" i="50"/>
  <c r="T144" i="50"/>
  <c r="O144" i="50"/>
  <c r="M144" i="50"/>
  <c r="L144" i="50"/>
  <c r="S143" i="50"/>
  <c r="T143" i="50"/>
  <c r="O143" i="50"/>
  <c r="M143" i="50"/>
  <c r="L143" i="50"/>
  <c r="S142" i="50"/>
  <c r="T142" i="50"/>
  <c r="O142" i="50"/>
  <c r="M142" i="50"/>
  <c r="L142" i="50"/>
  <c r="S141" i="50"/>
  <c r="T141" i="50"/>
  <c r="O141" i="50"/>
  <c r="M141" i="50"/>
  <c r="L141" i="50"/>
  <c r="T140" i="50"/>
  <c r="S140" i="50"/>
  <c r="O140" i="50"/>
  <c r="M140" i="50"/>
  <c r="L140" i="50"/>
  <c r="S139" i="50"/>
  <c r="T139" i="50"/>
  <c r="O139" i="50"/>
  <c r="M139" i="50"/>
  <c r="L139" i="50"/>
  <c r="S138" i="50"/>
  <c r="T138" i="50"/>
  <c r="O138" i="50"/>
  <c r="M138" i="50"/>
  <c r="L138" i="50"/>
  <c r="S137" i="50"/>
  <c r="T137" i="50"/>
  <c r="O137" i="50"/>
  <c r="M137" i="50"/>
  <c r="L137" i="50"/>
  <c r="T136" i="50"/>
  <c r="S136" i="50"/>
  <c r="O136" i="50"/>
  <c r="M136" i="50"/>
  <c r="L136" i="50"/>
  <c r="S135" i="50"/>
  <c r="T135" i="50"/>
  <c r="O135" i="50"/>
  <c r="M135" i="50"/>
  <c r="L135" i="50"/>
  <c r="S134" i="50"/>
  <c r="T134" i="50"/>
  <c r="O134" i="50"/>
  <c r="M134" i="50"/>
  <c r="L134" i="50"/>
  <c r="S133" i="50"/>
  <c r="T133" i="50"/>
  <c r="O133" i="50"/>
  <c r="M133" i="50"/>
  <c r="L133" i="50"/>
  <c r="S132" i="50"/>
  <c r="T132" i="50"/>
  <c r="O132" i="50"/>
  <c r="M132" i="50"/>
  <c r="L132" i="50"/>
  <c r="S131" i="50"/>
  <c r="T131" i="50"/>
  <c r="O131" i="50"/>
  <c r="M131" i="50"/>
  <c r="L131" i="50"/>
  <c r="S130" i="50"/>
  <c r="T130" i="50"/>
  <c r="O130" i="50"/>
  <c r="M130" i="50"/>
  <c r="L130" i="50"/>
  <c r="S129" i="50"/>
  <c r="T129" i="50"/>
  <c r="O129" i="50"/>
  <c r="M129" i="50"/>
  <c r="L129" i="50"/>
  <c r="S128" i="50"/>
  <c r="T128" i="50"/>
  <c r="O128" i="50"/>
  <c r="M128" i="50"/>
  <c r="L128" i="50"/>
  <c r="S127" i="50"/>
  <c r="T127" i="50"/>
  <c r="O127" i="50"/>
  <c r="M127" i="50"/>
  <c r="L127" i="50"/>
  <c r="S126" i="50"/>
  <c r="T126" i="50"/>
  <c r="O126" i="50"/>
  <c r="M126" i="50"/>
  <c r="L126" i="50"/>
  <c r="S125" i="50"/>
  <c r="T125" i="50"/>
  <c r="O125" i="50"/>
  <c r="M125" i="50"/>
  <c r="L125" i="50"/>
  <c r="S124" i="50"/>
  <c r="T124" i="50"/>
  <c r="O124" i="50"/>
  <c r="M124" i="50"/>
  <c r="L124" i="50"/>
  <c r="S123" i="50"/>
  <c r="T123" i="50"/>
  <c r="O123" i="50"/>
  <c r="M123" i="50"/>
  <c r="L123" i="50"/>
  <c r="S122" i="50"/>
  <c r="T122" i="50"/>
  <c r="O122" i="50"/>
  <c r="M122" i="50"/>
  <c r="L122" i="50"/>
  <c r="S121" i="50"/>
  <c r="T121" i="50"/>
  <c r="O121" i="50"/>
  <c r="M121" i="50"/>
  <c r="L121" i="50"/>
  <c r="T120" i="50"/>
  <c r="S120" i="50"/>
  <c r="O120" i="50"/>
  <c r="M120" i="50"/>
  <c r="L120" i="50"/>
  <c r="S119" i="50"/>
  <c r="T119" i="50"/>
  <c r="O119" i="50"/>
  <c r="M119" i="50"/>
  <c r="L119" i="50"/>
  <c r="S118" i="50"/>
  <c r="T118" i="50"/>
  <c r="O118" i="50"/>
  <c r="M118" i="50"/>
  <c r="L118" i="50"/>
  <c r="S117" i="50"/>
  <c r="T117" i="50"/>
  <c r="O117" i="50"/>
  <c r="M117" i="50"/>
  <c r="L117" i="50"/>
  <c r="S116" i="50"/>
  <c r="T116" i="50"/>
  <c r="O116" i="50"/>
  <c r="M116" i="50"/>
  <c r="L116" i="50"/>
  <c r="S115" i="50"/>
  <c r="T115" i="50"/>
  <c r="O115" i="50"/>
  <c r="M115" i="50"/>
  <c r="L115" i="50"/>
  <c r="T114" i="50"/>
  <c r="S114" i="50"/>
  <c r="O114" i="50"/>
  <c r="M114" i="50"/>
  <c r="L114" i="50"/>
  <c r="S113" i="50"/>
  <c r="T113" i="50"/>
  <c r="O113" i="50"/>
  <c r="M113" i="50"/>
  <c r="L113" i="50"/>
  <c r="S112" i="50"/>
  <c r="T112" i="50"/>
  <c r="O112" i="50"/>
  <c r="M112" i="50"/>
  <c r="L112" i="50"/>
  <c r="S111" i="50"/>
  <c r="T111" i="50"/>
  <c r="O111" i="50"/>
  <c r="M111" i="50"/>
  <c r="L111" i="50"/>
  <c r="S110" i="50"/>
  <c r="T110" i="50"/>
  <c r="O110" i="50"/>
  <c r="M110" i="50"/>
  <c r="L110" i="50"/>
  <c r="S109" i="50"/>
  <c r="T109" i="50"/>
  <c r="O109" i="50"/>
  <c r="M109" i="50"/>
  <c r="L109" i="50"/>
  <c r="S108" i="50"/>
  <c r="T108" i="50"/>
  <c r="O108" i="50"/>
  <c r="M108" i="50"/>
  <c r="L108" i="50"/>
  <c r="S107" i="50"/>
  <c r="T107" i="50"/>
  <c r="O107" i="50"/>
  <c r="M107" i="50"/>
  <c r="L107" i="50"/>
  <c r="S106" i="50"/>
  <c r="T106" i="50"/>
  <c r="O106" i="50"/>
  <c r="M106" i="50"/>
  <c r="L106" i="50"/>
  <c r="S105" i="50"/>
  <c r="T105" i="50"/>
  <c r="O105" i="50"/>
  <c r="M105" i="50"/>
  <c r="L105" i="50"/>
  <c r="T104" i="50"/>
  <c r="S104" i="50"/>
  <c r="O104" i="50"/>
  <c r="M104" i="50"/>
  <c r="L104" i="50"/>
  <c r="S103" i="50"/>
  <c r="T103" i="50"/>
  <c r="O103" i="50"/>
  <c r="M103" i="50"/>
  <c r="L103" i="50"/>
  <c r="S102" i="50"/>
  <c r="T102" i="50"/>
  <c r="O102" i="50"/>
  <c r="M102" i="50"/>
  <c r="L102" i="50"/>
  <c r="S101" i="50"/>
  <c r="T101" i="50"/>
  <c r="O101" i="50"/>
  <c r="M101" i="50"/>
  <c r="L101" i="50"/>
  <c r="S100" i="50"/>
  <c r="T100" i="50"/>
  <c r="O100" i="50"/>
  <c r="M100" i="50"/>
  <c r="L100" i="50"/>
  <c r="S99" i="50"/>
  <c r="T99" i="50"/>
  <c r="O99" i="50"/>
  <c r="M99" i="50"/>
  <c r="L99" i="50"/>
  <c r="T98" i="50"/>
  <c r="S98" i="50"/>
  <c r="O98" i="50"/>
  <c r="M98" i="50"/>
  <c r="L98" i="50"/>
  <c r="S97" i="50"/>
  <c r="T97" i="50"/>
  <c r="O97" i="50"/>
  <c r="M97" i="50"/>
  <c r="L97" i="50"/>
  <c r="S96" i="50"/>
  <c r="T96" i="50"/>
  <c r="O96" i="50"/>
  <c r="M96" i="50"/>
  <c r="L96" i="50"/>
  <c r="S95" i="50"/>
  <c r="T95" i="50"/>
  <c r="O95" i="50"/>
  <c r="M95" i="50"/>
  <c r="L95" i="50"/>
  <c r="S94" i="50"/>
  <c r="T94" i="50"/>
  <c r="O94" i="50"/>
  <c r="M94" i="50"/>
  <c r="L94" i="50"/>
  <c r="S93" i="50"/>
  <c r="T93" i="50"/>
  <c r="O93" i="50"/>
  <c r="M93" i="50"/>
  <c r="L93" i="50"/>
  <c r="T92" i="50"/>
  <c r="S92" i="50"/>
  <c r="O92" i="50"/>
  <c r="M92" i="50"/>
  <c r="L92" i="50"/>
  <c r="S91" i="50"/>
  <c r="T91" i="50"/>
  <c r="O91" i="50"/>
  <c r="M91" i="50"/>
  <c r="L91" i="50"/>
  <c r="S90" i="50"/>
  <c r="T90" i="50"/>
  <c r="O90" i="50"/>
  <c r="M90" i="50"/>
  <c r="L90" i="50"/>
  <c r="S89" i="50"/>
  <c r="T89" i="50"/>
  <c r="O89" i="50"/>
  <c r="M89" i="50"/>
  <c r="L89" i="50"/>
  <c r="S88" i="50"/>
  <c r="T88" i="50"/>
  <c r="O88" i="50"/>
  <c r="M88" i="50"/>
  <c r="L88" i="50"/>
  <c r="S87" i="50"/>
  <c r="T87" i="50"/>
  <c r="O87" i="50"/>
  <c r="M87" i="50"/>
  <c r="L87" i="50"/>
  <c r="S86" i="50"/>
  <c r="T86" i="50"/>
  <c r="O86" i="50"/>
  <c r="M86" i="50"/>
  <c r="L86" i="50"/>
  <c r="S85" i="50"/>
  <c r="T85" i="50"/>
  <c r="O85" i="50"/>
  <c r="M85" i="50"/>
  <c r="L85" i="50"/>
  <c r="S84" i="50"/>
  <c r="T84" i="50"/>
  <c r="O84" i="50"/>
  <c r="M84" i="50"/>
  <c r="L84" i="50"/>
  <c r="S83" i="50"/>
  <c r="T83" i="50"/>
  <c r="O83" i="50"/>
  <c r="M83" i="50"/>
  <c r="L83" i="50"/>
  <c r="S82" i="50"/>
  <c r="T82" i="50"/>
  <c r="O82" i="50"/>
  <c r="M82" i="50"/>
  <c r="L82" i="50"/>
  <c r="S81" i="50"/>
  <c r="T81" i="50"/>
  <c r="O81" i="50"/>
  <c r="M81" i="50"/>
  <c r="L81" i="50"/>
  <c r="S80" i="50"/>
  <c r="T80" i="50"/>
  <c r="O80" i="50"/>
  <c r="M80" i="50"/>
  <c r="L80" i="50"/>
  <c r="S79" i="50"/>
  <c r="T79" i="50"/>
  <c r="O79" i="50"/>
  <c r="M79" i="50"/>
  <c r="L79" i="50"/>
  <c r="S78" i="50"/>
  <c r="T78" i="50"/>
  <c r="O78" i="50"/>
  <c r="M78" i="50"/>
  <c r="L78" i="50"/>
  <c r="S77" i="50"/>
  <c r="T77" i="50"/>
  <c r="O77" i="50"/>
  <c r="M77" i="50"/>
  <c r="L77" i="50"/>
  <c r="T76" i="50"/>
  <c r="S76" i="50"/>
  <c r="O76" i="50"/>
  <c r="M76" i="50"/>
  <c r="L76" i="50"/>
  <c r="S75" i="50"/>
  <c r="T75" i="50"/>
  <c r="O75" i="50"/>
  <c r="M75" i="50"/>
  <c r="L75" i="50"/>
  <c r="S74" i="50"/>
  <c r="T74" i="50"/>
  <c r="O74" i="50"/>
  <c r="M74" i="50"/>
  <c r="L74" i="50"/>
  <c r="S73" i="50"/>
  <c r="T73" i="50"/>
  <c r="O73" i="50"/>
  <c r="M73" i="50"/>
  <c r="L73" i="50"/>
  <c r="T72" i="50"/>
  <c r="S72" i="50"/>
  <c r="O72" i="50"/>
  <c r="M72" i="50"/>
  <c r="L72" i="50"/>
  <c r="S71" i="50"/>
  <c r="T71" i="50"/>
  <c r="O71" i="50"/>
  <c r="M71" i="50"/>
  <c r="L71" i="50"/>
  <c r="S70" i="50"/>
  <c r="T70" i="50"/>
  <c r="O70" i="50"/>
  <c r="M70" i="50"/>
  <c r="L70" i="50"/>
  <c r="S69" i="50"/>
  <c r="T69" i="50"/>
  <c r="O69" i="50"/>
  <c r="M69" i="50"/>
  <c r="L69" i="50"/>
  <c r="S68" i="50"/>
  <c r="T68" i="50"/>
  <c r="O68" i="50"/>
  <c r="M68" i="50"/>
  <c r="L68" i="50"/>
  <c r="S67" i="50"/>
  <c r="T67" i="50"/>
  <c r="O67" i="50"/>
  <c r="M67" i="50"/>
  <c r="L67" i="50"/>
  <c r="S66" i="50"/>
  <c r="T66" i="50"/>
  <c r="O66" i="50"/>
  <c r="M66" i="50"/>
  <c r="L66" i="50"/>
  <c r="S65" i="50"/>
  <c r="T65" i="50"/>
  <c r="O65" i="50"/>
  <c r="M65" i="50"/>
  <c r="L65" i="50"/>
  <c r="S64" i="50"/>
  <c r="T64" i="50"/>
  <c r="O64" i="50"/>
  <c r="M64" i="50"/>
  <c r="L64" i="50"/>
  <c r="S63" i="50"/>
  <c r="T63" i="50"/>
  <c r="O63" i="50"/>
  <c r="M63" i="50"/>
  <c r="L63" i="50"/>
  <c r="S62" i="50"/>
  <c r="T62" i="50"/>
  <c r="O62" i="50"/>
  <c r="M62" i="50"/>
  <c r="L62" i="50"/>
  <c r="S61" i="50"/>
  <c r="T61" i="50"/>
  <c r="O61" i="50"/>
  <c r="M61" i="50"/>
  <c r="L61" i="50"/>
  <c r="T60" i="50"/>
  <c r="S60" i="50"/>
  <c r="O60" i="50"/>
  <c r="M60" i="50"/>
  <c r="L60" i="50"/>
  <c r="S59" i="50"/>
  <c r="T59" i="50"/>
  <c r="O59" i="50"/>
  <c r="M59" i="50"/>
  <c r="L59" i="50"/>
  <c r="S58" i="50"/>
  <c r="T58" i="50"/>
  <c r="O58" i="50"/>
  <c r="M58" i="50"/>
  <c r="L58" i="50"/>
  <c r="S57" i="50"/>
  <c r="T57" i="50"/>
  <c r="O57" i="50"/>
  <c r="M57" i="50"/>
  <c r="L57" i="50"/>
  <c r="T56" i="50"/>
  <c r="S56" i="50"/>
  <c r="O56" i="50"/>
  <c r="M56" i="50"/>
  <c r="L56" i="50"/>
  <c r="S55" i="50"/>
  <c r="T55" i="50"/>
  <c r="O55" i="50"/>
  <c r="M55" i="50"/>
  <c r="L55" i="50"/>
  <c r="S54" i="50"/>
  <c r="T54" i="50"/>
  <c r="O54" i="50"/>
  <c r="M54" i="50"/>
  <c r="L54" i="50"/>
  <c r="S53" i="50"/>
  <c r="T53" i="50"/>
  <c r="O53" i="50"/>
  <c r="M53" i="50"/>
  <c r="L53" i="50"/>
  <c r="S52" i="50"/>
  <c r="T52" i="50"/>
  <c r="O52" i="50"/>
  <c r="M52" i="50"/>
  <c r="L52" i="50"/>
  <c r="S51" i="50"/>
  <c r="T51" i="50"/>
  <c r="O51" i="50"/>
  <c r="M51" i="50"/>
  <c r="L51" i="50"/>
  <c r="T50" i="50"/>
  <c r="S50" i="50"/>
  <c r="O50" i="50"/>
  <c r="M50" i="50"/>
  <c r="L50" i="50"/>
  <c r="S49" i="50"/>
  <c r="T49" i="50"/>
  <c r="O49" i="50"/>
  <c r="M49" i="50"/>
  <c r="L49" i="50"/>
  <c r="S48" i="50"/>
  <c r="T48" i="50"/>
  <c r="O48" i="50"/>
  <c r="M48" i="50"/>
  <c r="L48" i="50"/>
  <c r="S47" i="50"/>
  <c r="T47" i="50"/>
  <c r="O47" i="50"/>
  <c r="M47" i="50"/>
  <c r="L47" i="50"/>
  <c r="S46" i="50"/>
  <c r="T46" i="50"/>
  <c r="O46" i="50"/>
  <c r="M46" i="50"/>
  <c r="L46" i="50"/>
  <c r="S45" i="50"/>
  <c r="T45" i="50"/>
  <c r="O45" i="50"/>
  <c r="M45" i="50"/>
  <c r="L45" i="50"/>
  <c r="T44" i="50"/>
  <c r="S44" i="50"/>
  <c r="O44" i="50"/>
  <c r="M44" i="50"/>
  <c r="L44" i="50"/>
  <c r="S43" i="50"/>
  <c r="T43" i="50"/>
  <c r="O43" i="50"/>
  <c r="M43" i="50"/>
  <c r="L43" i="50"/>
  <c r="S42" i="50"/>
  <c r="T42" i="50"/>
  <c r="O42" i="50"/>
  <c r="M42" i="50"/>
  <c r="L42" i="50"/>
  <c r="S41" i="50"/>
  <c r="T41" i="50"/>
  <c r="O41" i="50"/>
  <c r="M41" i="50"/>
  <c r="L41" i="50"/>
  <c r="S40" i="50"/>
  <c r="T40" i="50"/>
  <c r="O40" i="50"/>
  <c r="M40" i="50"/>
  <c r="L40" i="50"/>
  <c r="S39" i="50"/>
  <c r="T39" i="50"/>
  <c r="O39" i="50"/>
  <c r="M39" i="50"/>
  <c r="L39" i="50"/>
  <c r="S38" i="50"/>
  <c r="T38" i="50"/>
  <c r="O38" i="50"/>
  <c r="M38" i="50"/>
  <c r="L38" i="50"/>
  <c r="S37" i="50"/>
  <c r="T37" i="50"/>
  <c r="O37" i="50"/>
  <c r="M37" i="50"/>
  <c r="L37" i="50"/>
  <c r="S36" i="50"/>
  <c r="T36" i="50"/>
  <c r="O36" i="50"/>
  <c r="M36" i="50"/>
  <c r="L36" i="50"/>
  <c r="S35" i="50"/>
  <c r="T35" i="50"/>
  <c r="O35" i="50"/>
  <c r="M35" i="50"/>
  <c r="L35" i="50"/>
  <c r="T34" i="50"/>
  <c r="S34" i="50"/>
  <c r="O34" i="50"/>
  <c r="M34" i="50"/>
  <c r="L34" i="50"/>
  <c r="S33" i="50"/>
  <c r="T33" i="50"/>
  <c r="O33" i="50"/>
  <c r="M33" i="50"/>
  <c r="L33" i="50"/>
  <c r="S32" i="50"/>
  <c r="T32" i="50"/>
  <c r="O32" i="50"/>
  <c r="M32" i="50"/>
  <c r="L32" i="50"/>
  <c r="S31" i="50"/>
  <c r="T31" i="50"/>
  <c r="O31" i="50"/>
  <c r="M31" i="50"/>
  <c r="L31" i="50"/>
  <c r="S30" i="50"/>
  <c r="T30" i="50"/>
  <c r="O30" i="50"/>
  <c r="M30" i="50"/>
  <c r="L30" i="50"/>
  <c r="S29" i="50"/>
  <c r="T29" i="50"/>
  <c r="O29" i="50"/>
  <c r="M29" i="50"/>
  <c r="L29" i="50"/>
  <c r="T28" i="50"/>
  <c r="S28" i="50"/>
  <c r="O28" i="50"/>
  <c r="M28" i="50"/>
  <c r="L28" i="50"/>
  <c r="S27" i="50"/>
  <c r="T27" i="50"/>
  <c r="O27" i="50"/>
  <c r="M27" i="50"/>
  <c r="L27" i="50"/>
  <c r="S26" i="50"/>
  <c r="T26" i="50"/>
  <c r="O26" i="50"/>
  <c r="M26" i="50"/>
  <c r="L26" i="50"/>
  <c r="S25" i="50"/>
  <c r="T25" i="50"/>
  <c r="O25" i="50"/>
  <c r="M25" i="50"/>
  <c r="L25" i="50"/>
  <c r="S24" i="50"/>
  <c r="T24" i="50"/>
  <c r="O24" i="50"/>
  <c r="M24" i="50"/>
  <c r="L24" i="50"/>
  <c r="S23" i="50"/>
  <c r="T23" i="50"/>
  <c r="O23" i="50"/>
  <c r="M23" i="50"/>
  <c r="L23" i="50"/>
  <c r="S22" i="50"/>
  <c r="T22" i="50"/>
  <c r="O22" i="50"/>
  <c r="M22" i="50"/>
  <c r="L22" i="50"/>
  <c r="S21" i="50"/>
  <c r="T21" i="50"/>
  <c r="O21" i="50"/>
  <c r="M21" i="50"/>
  <c r="L21" i="50"/>
  <c r="S20" i="50"/>
  <c r="T20" i="50"/>
  <c r="O20" i="50"/>
  <c r="M20" i="50"/>
  <c r="L20" i="50"/>
  <c r="S19" i="50"/>
  <c r="T19" i="50"/>
  <c r="O19" i="50"/>
  <c r="M19" i="50"/>
  <c r="L19" i="50"/>
  <c r="T18" i="50"/>
  <c r="S18" i="50"/>
  <c r="O18" i="50"/>
  <c r="M18" i="50"/>
  <c r="L18" i="50"/>
  <c r="S17" i="50"/>
  <c r="T17" i="50"/>
  <c r="O17" i="50"/>
  <c r="M17" i="50"/>
  <c r="L17" i="50"/>
  <c r="S16" i="50"/>
  <c r="T16" i="50"/>
  <c r="O16" i="50"/>
  <c r="M16" i="50"/>
  <c r="L16" i="50"/>
  <c r="S15" i="50"/>
  <c r="T15" i="50"/>
  <c r="O15" i="50"/>
  <c r="M15" i="50"/>
  <c r="L15" i="50"/>
  <c r="S14" i="50"/>
  <c r="T14" i="50"/>
  <c r="O14" i="50"/>
  <c r="M14" i="50"/>
  <c r="L14" i="50"/>
  <c r="S13" i="50"/>
  <c r="T13" i="50"/>
  <c r="O13" i="50"/>
  <c r="M13" i="50"/>
  <c r="L13" i="50"/>
  <c r="T12" i="50"/>
  <c r="S12" i="50"/>
  <c r="O12" i="50"/>
  <c r="M12" i="50"/>
  <c r="L12" i="50"/>
  <c r="S11" i="50"/>
  <c r="T11" i="50"/>
  <c r="O11" i="50"/>
  <c r="M11" i="50"/>
  <c r="L11" i="50"/>
  <c r="S10" i="50"/>
  <c r="T10" i="50"/>
  <c r="O10" i="50"/>
  <c r="M10" i="50"/>
  <c r="L10" i="50"/>
  <c r="S9" i="50"/>
  <c r="T9" i="50"/>
  <c r="O9" i="50"/>
  <c r="M9" i="50"/>
  <c r="L9" i="50"/>
  <c r="T8" i="50"/>
  <c r="S8" i="50"/>
  <c r="O8" i="50"/>
  <c r="M8" i="50"/>
  <c r="L8" i="50"/>
  <c r="S7" i="50"/>
  <c r="T7" i="50"/>
  <c r="O7" i="50"/>
  <c r="M7" i="50"/>
  <c r="L7" i="50"/>
  <c r="S6" i="50"/>
  <c r="T6" i="50"/>
  <c r="O6" i="50"/>
  <c r="M6" i="50"/>
  <c r="L6" i="50"/>
  <c r="S5" i="50"/>
  <c r="T5" i="50"/>
  <c r="O5" i="50"/>
  <c r="M5" i="50"/>
  <c r="L5" i="50"/>
  <c r="S4" i="50"/>
  <c r="O4" i="50"/>
  <c r="M4" i="50"/>
  <c r="L4" i="50"/>
  <c r="D2" i="50" a="1"/>
  <c r="D2" i="50" s="1"/>
  <c r="R188" i="49"/>
  <c r="Q188" i="49"/>
  <c r="P188" i="49"/>
  <c r="N188" i="49"/>
  <c r="K188" i="49"/>
  <c r="AT187" i="49"/>
  <c r="AS187" i="49"/>
  <c r="AR187" i="49"/>
  <c r="AQ187" i="49"/>
  <c r="AP187" i="49"/>
  <c r="AO187" i="49"/>
  <c r="AN187" i="49"/>
  <c r="AM187" i="49"/>
  <c r="AL187" i="49"/>
  <c r="AK187" i="49"/>
  <c r="AJ187" i="49"/>
  <c r="AI187" i="49"/>
  <c r="AH187" i="49"/>
  <c r="AG187" i="49"/>
  <c r="AF187" i="49"/>
  <c r="AE187" i="49"/>
  <c r="AD187" i="49"/>
  <c r="AC187" i="49"/>
  <c r="AB187" i="49"/>
  <c r="AA187" i="49"/>
  <c r="Z187" i="49"/>
  <c r="Y187" i="49"/>
  <c r="X187" i="49"/>
  <c r="W187" i="49"/>
  <c r="V187" i="49"/>
  <c r="U187" i="49"/>
  <c r="K187" i="49"/>
  <c r="S186" i="49"/>
  <c r="T186" i="49"/>
  <c r="O186" i="49"/>
  <c r="M186" i="49"/>
  <c r="L186" i="49"/>
  <c r="S185" i="49"/>
  <c r="T185" i="49"/>
  <c r="O185" i="49"/>
  <c r="M185" i="49"/>
  <c r="L185" i="49"/>
  <c r="T184" i="49"/>
  <c r="S184" i="49"/>
  <c r="O184" i="49"/>
  <c r="M184" i="49"/>
  <c r="L184" i="49"/>
  <c r="S183" i="49"/>
  <c r="T183" i="49"/>
  <c r="O183" i="49"/>
  <c r="M183" i="49"/>
  <c r="L183" i="49"/>
  <c r="S182" i="49"/>
  <c r="T182" i="49"/>
  <c r="O182" i="49"/>
  <c r="M182" i="49"/>
  <c r="L182" i="49"/>
  <c r="S181" i="49"/>
  <c r="T181" i="49"/>
  <c r="O181" i="49"/>
  <c r="M181" i="49"/>
  <c r="L181" i="49"/>
  <c r="S180" i="49"/>
  <c r="T180" i="49"/>
  <c r="O180" i="49"/>
  <c r="M180" i="49"/>
  <c r="L180" i="49"/>
  <c r="S179" i="49"/>
  <c r="T179" i="49"/>
  <c r="O179" i="49"/>
  <c r="M179" i="49"/>
  <c r="L179" i="49"/>
  <c r="S178" i="49"/>
  <c r="T178" i="49"/>
  <c r="O178" i="49"/>
  <c r="M178" i="49"/>
  <c r="L178" i="49"/>
  <c r="S177" i="49"/>
  <c r="T177" i="49"/>
  <c r="O177" i="49"/>
  <c r="M177" i="49"/>
  <c r="L177" i="49"/>
  <c r="S176" i="49"/>
  <c r="T176" i="49"/>
  <c r="O176" i="49"/>
  <c r="M176" i="49"/>
  <c r="L176" i="49"/>
  <c r="S175" i="49"/>
  <c r="T175" i="49"/>
  <c r="O175" i="49"/>
  <c r="M175" i="49"/>
  <c r="L175" i="49"/>
  <c r="S174" i="49"/>
  <c r="T174" i="49"/>
  <c r="O174" i="49"/>
  <c r="M174" i="49"/>
  <c r="L174" i="49"/>
  <c r="S173" i="49"/>
  <c r="T173" i="49"/>
  <c r="O173" i="49"/>
  <c r="M173" i="49"/>
  <c r="L173" i="49"/>
  <c r="S172" i="49"/>
  <c r="T172" i="49"/>
  <c r="O172" i="49"/>
  <c r="M172" i="49"/>
  <c r="L172" i="49"/>
  <c r="S171" i="49"/>
  <c r="T171" i="49"/>
  <c r="O171" i="49"/>
  <c r="M171" i="49"/>
  <c r="L171" i="49"/>
  <c r="S170" i="49"/>
  <c r="T170" i="49"/>
  <c r="O170" i="49"/>
  <c r="M170" i="49"/>
  <c r="L170" i="49"/>
  <c r="S169" i="49"/>
  <c r="T169" i="49"/>
  <c r="O169" i="49"/>
  <c r="M169" i="49"/>
  <c r="L169" i="49"/>
  <c r="S168" i="49"/>
  <c r="T168" i="49"/>
  <c r="O168" i="49"/>
  <c r="M168" i="49"/>
  <c r="L168" i="49"/>
  <c r="S167" i="49"/>
  <c r="T167" i="49"/>
  <c r="O167" i="49"/>
  <c r="M167" i="49"/>
  <c r="L167" i="49"/>
  <c r="S166" i="49"/>
  <c r="T166" i="49"/>
  <c r="O166" i="49"/>
  <c r="M166" i="49"/>
  <c r="L166" i="49"/>
  <c r="S165" i="49"/>
  <c r="T165" i="49"/>
  <c r="O165" i="49"/>
  <c r="M165" i="49"/>
  <c r="L165" i="49"/>
  <c r="S164" i="49"/>
  <c r="T164" i="49"/>
  <c r="O164" i="49"/>
  <c r="M164" i="49"/>
  <c r="L164" i="49"/>
  <c r="S163" i="49"/>
  <c r="T163" i="49"/>
  <c r="O163" i="49"/>
  <c r="M163" i="49"/>
  <c r="L163" i="49"/>
  <c r="S162" i="49"/>
  <c r="T162" i="49"/>
  <c r="O162" i="49"/>
  <c r="M162" i="49"/>
  <c r="L162" i="49"/>
  <c r="S161" i="49"/>
  <c r="T161" i="49"/>
  <c r="O161" i="49"/>
  <c r="M161" i="49"/>
  <c r="L161" i="49"/>
  <c r="S160" i="49"/>
  <c r="T160" i="49"/>
  <c r="O160" i="49"/>
  <c r="M160" i="49"/>
  <c r="L160" i="49"/>
  <c r="S159" i="49"/>
  <c r="T159" i="49"/>
  <c r="O159" i="49"/>
  <c r="M159" i="49"/>
  <c r="L159" i="49"/>
  <c r="S158" i="49"/>
  <c r="T158" i="49"/>
  <c r="O158" i="49"/>
  <c r="M158" i="49"/>
  <c r="L158" i="49"/>
  <c r="S157" i="49"/>
  <c r="T157" i="49"/>
  <c r="O157" i="49"/>
  <c r="M157" i="49"/>
  <c r="L157" i="49"/>
  <c r="S156" i="49"/>
  <c r="T156" i="49"/>
  <c r="O156" i="49"/>
  <c r="M156" i="49"/>
  <c r="L156" i="49"/>
  <c r="T155" i="49"/>
  <c r="S155" i="49"/>
  <c r="O155" i="49"/>
  <c r="M155" i="49"/>
  <c r="L155" i="49"/>
  <c r="S154" i="49"/>
  <c r="T154" i="49"/>
  <c r="O154" i="49"/>
  <c r="M154" i="49"/>
  <c r="L154" i="49"/>
  <c r="S153" i="49"/>
  <c r="T153" i="49"/>
  <c r="O153" i="49"/>
  <c r="M153" i="49"/>
  <c r="L153" i="49"/>
  <c r="S152" i="49"/>
  <c r="T152" i="49"/>
  <c r="O152" i="49"/>
  <c r="M152" i="49"/>
  <c r="L152" i="49"/>
  <c r="S151" i="49"/>
  <c r="T151" i="49"/>
  <c r="O151" i="49"/>
  <c r="M151" i="49"/>
  <c r="L151" i="49"/>
  <c r="S150" i="49"/>
  <c r="T150" i="49"/>
  <c r="O150" i="49"/>
  <c r="M150" i="49"/>
  <c r="L150" i="49"/>
  <c r="S149" i="49"/>
  <c r="T149" i="49"/>
  <c r="O149" i="49"/>
  <c r="M149" i="49"/>
  <c r="L149" i="49"/>
  <c r="S148" i="49"/>
  <c r="T148" i="49"/>
  <c r="O148" i="49"/>
  <c r="M148" i="49"/>
  <c r="L148" i="49"/>
  <c r="S147" i="49"/>
  <c r="T147" i="49"/>
  <c r="O147" i="49"/>
  <c r="M147" i="49"/>
  <c r="L147" i="49"/>
  <c r="S146" i="49"/>
  <c r="T146" i="49"/>
  <c r="O146" i="49"/>
  <c r="M146" i="49"/>
  <c r="L146" i="49"/>
  <c r="S145" i="49"/>
  <c r="T145" i="49"/>
  <c r="O145" i="49"/>
  <c r="M145" i="49"/>
  <c r="L145" i="49"/>
  <c r="S144" i="49"/>
  <c r="T144" i="49"/>
  <c r="O144" i="49"/>
  <c r="M144" i="49"/>
  <c r="L144" i="49"/>
  <c r="S143" i="49"/>
  <c r="T143" i="49"/>
  <c r="O143" i="49"/>
  <c r="M143" i="49"/>
  <c r="L143" i="49"/>
  <c r="S142" i="49"/>
  <c r="T142" i="49"/>
  <c r="O142" i="49"/>
  <c r="M142" i="49"/>
  <c r="L142" i="49"/>
  <c r="S141" i="49"/>
  <c r="T141" i="49"/>
  <c r="O141" i="49"/>
  <c r="M141" i="49"/>
  <c r="L141" i="49"/>
  <c r="S140" i="49"/>
  <c r="T140" i="49"/>
  <c r="O140" i="49"/>
  <c r="M140" i="49"/>
  <c r="L140" i="49"/>
  <c r="S139" i="49"/>
  <c r="T139" i="49"/>
  <c r="O139" i="49"/>
  <c r="M139" i="49"/>
  <c r="L139" i="49"/>
  <c r="S138" i="49"/>
  <c r="T138" i="49"/>
  <c r="O138" i="49"/>
  <c r="M138" i="49"/>
  <c r="L138" i="49"/>
  <c r="S137" i="49"/>
  <c r="T137" i="49"/>
  <c r="O137" i="49"/>
  <c r="M137" i="49"/>
  <c r="L137" i="49"/>
  <c r="S136" i="49"/>
  <c r="T136" i="49"/>
  <c r="O136" i="49"/>
  <c r="M136" i="49"/>
  <c r="L136" i="49"/>
  <c r="S135" i="49"/>
  <c r="T135" i="49"/>
  <c r="O135" i="49"/>
  <c r="M135" i="49"/>
  <c r="L135" i="49"/>
  <c r="S134" i="49"/>
  <c r="T134" i="49"/>
  <c r="O134" i="49"/>
  <c r="M134" i="49"/>
  <c r="L134" i="49"/>
  <c r="S133" i="49"/>
  <c r="T133" i="49"/>
  <c r="O133" i="49"/>
  <c r="M133" i="49"/>
  <c r="L133" i="49"/>
  <c r="S132" i="49"/>
  <c r="T132" i="49"/>
  <c r="O132" i="49"/>
  <c r="M132" i="49"/>
  <c r="L132" i="49"/>
  <c r="S131" i="49"/>
  <c r="T131" i="49"/>
  <c r="O131" i="49"/>
  <c r="M131" i="49"/>
  <c r="L131" i="49"/>
  <c r="S130" i="49"/>
  <c r="T130" i="49"/>
  <c r="O130" i="49"/>
  <c r="M130" i="49"/>
  <c r="L130" i="49"/>
  <c r="S129" i="49"/>
  <c r="T129" i="49"/>
  <c r="O129" i="49"/>
  <c r="M129" i="49"/>
  <c r="L129" i="49"/>
  <c r="S128" i="49"/>
  <c r="T128" i="49"/>
  <c r="O128" i="49"/>
  <c r="M128" i="49"/>
  <c r="L128" i="49"/>
  <c r="S127" i="49"/>
  <c r="T127" i="49"/>
  <c r="O127" i="49"/>
  <c r="M127" i="49"/>
  <c r="L127" i="49"/>
  <c r="S126" i="49"/>
  <c r="T126" i="49"/>
  <c r="O126" i="49"/>
  <c r="M126" i="49"/>
  <c r="L126" i="49"/>
  <c r="S125" i="49"/>
  <c r="T125" i="49"/>
  <c r="O125" i="49"/>
  <c r="M125" i="49"/>
  <c r="L125" i="49"/>
  <c r="S124" i="49"/>
  <c r="T124" i="49"/>
  <c r="O124" i="49"/>
  <c r="M124" i="49"/>
  <c r="L124" i="49"/>
  <c r="S123" i="49"/>
  <c r="T123" i="49"/>
  <c r="O123" i="49"/>
  <c r="M123" i="49"/>
  <c r="L123" i="49"/>
  <c r="S122" i="49"/>
  <c r="T122" i="49"/>
  <c r="O122" i="49"/>
  <c r="M122" i="49"/>
  <c r="L122" i="49"/>
  <c r="S121" i="49"/>
  <c r="T121" i="49"/>
  <c r="O121" i="49"/>
  <c r="M121" i="49"/>
  <c r="L121" i="49"/>
  <c r="S120" i="49"/>
  <c r="T120" i="49"/>
  <c r="O120" i="49"/>
  <c r="M120" i="49"/>
  <c r="L120" i="49"/>
  <c r="S119" i="49"/>
  <c r="T119" i="49"/>
  <c r="O119" i="49"/>
  <c r="M119" i="49"/>
  <c r="L119" i="49"/>
  <c r="S118" i="49"/>
  <c r="T118" i="49"/>
  <c r="O118" i="49"/>
  <c r="M118" i="49"/>
  <c r="L118" i="49"/>
  <c r="S117" i="49"/>
  <c r="T117" i="49"/>
  <c r="O117" i="49"/>
  <c r="M117" i="49"/>
  <c r="L117" i="49"/>
  <c r="S116" i="49"/>
  <c r="T116" i="49"/>
  <c r="O116" i="49"/>
  <c r="M116" i="49"/>
  <c r="L116" i="49"/>
  <c r="S115" i="49"/>
  <c r="T115" i="49"/>
  <c r="O115" i="49"/>
  <c r="M115" i="49"/>
  <c r="L115" i="49"/>
  <c r="S114" i="49"/>
  <c r="T114" i="49"/>
  <c r="O114" i="49"/>
  <c r="M114" i="49"/>
  <c r="L114" i="49"/>
  <c r="S113" i="49"/>
  <c r="T113" i="49"/>
  <c r="O113" i="49"/>
  <c r="M113" i="49"/>
  <c r="L113" i="49"/>
  <c r="T112" i="49"/>
  <c r="S112" i="49"/>
  <c r="O112" i="49"/>
  <c r="M112" i="49"/>
  <c r="L112" i="49"/>
  <c r="S111" i="49"/>
  <c r="T111" i="49"/>
  <c r="O111" i="49"/>
  <c r="M111" i="49"/>
  <c r="L111" i="49"/>
  <c r="S110" i="49"/>
  <c r="T110" i="49"/>
  <c r="O110" i="49"/>
  <c r="M110" i="49"/>
  <c r="L110" i="49"/>
  <c r="S109" i="49"/>
  <c r="T109" i="49"/>
  <c r="O109" i="49"/>
  <c r="M109" i="49"/>
  <c r="L109" i="49"/>
  <c r="S108" i="49"/>
  <c r="T108" i="49"/>
  <c r="O108" i="49"/>
  <c r="M108" i="49"/>
  <c r="L108" i="49"/>
  <c r="S107" i="49"/>
  <c r="T107" i="49"/>
  <c r="O107" i="49"/>
  <c r="M107" i="49"/>
  <c r="L107" i="49"/>
  <c r="S106" i="49"/>
  <c r="T106" i="49"/>
  <c r="O106" i="49"/>
  <c r="M106" i="49"/>
  <c r="L106" i="49"/>
  <c r="S105" i="49"/>
  <c r="T105" i="49"/>
  <c r="O105" i="49"/>
  <c r="M105" i="49"/>
  <c r="L105" i="49"/>
  <c r="S104" i="49"/>
  <c r="T104" i="49"/>
  <c r="O104" i="49"/>
  <c r="M104" i="49"/>
  <c r="L104" i="49"/>
  <c r="S103" i="49"/>
  <c r="T103" i="49"/>
  <c r="O103" i="49"/>
  <c r="M103" i="49"/>
  <c r="L103" i="49"/>
  <c r="S102" i="49"/>
  <c r="T102" i="49"/>
  <c r="O102" i="49"/>
  <c r="M102" i="49"/>
  <c r="L102" i="49"/>
  <c r="S101" i="49"/>
  <c r="T101" i="49"/>
  <c r="O101" i="49"/>
  <c r="M101" i="49"/>
  <c r="L101" i="49"/>
  <c r="S100" i="49"/>
  <c r="T100" i="49"/>
  <c r="O100" i="49"/>
  <c r="M100" i="49"/>
  <c r="L100" i="49"/>
  <c r="S99" i="49"/>
  <c r="T99" i="49"/>
  <c r="O99" i="49"/>
  <c r="M99" i="49"/>
  <c r="L99" i="49"/>
  <c r="S98" i="49"/>
  <c r="T98" i="49"/>
  <c r="O98" i="49"/>
  <c r="M98" i="49"/>
  <c r="L98" i="49"/>
  <c r="S97" i="49"/>
  <c r="T97" i="49"/>
  <c r="O97" i="49"/>
  <c r="M97" i="49"/>
  <c r="L97" i="49"/>
  <c r="S96" i="49"/>
  <c r="T96" i="49"/>
  <c r="O96" i="49"/>
  <c r="M96" i="49"/>
  <c r="L96" i="49"/>
  <c r="S95" i="49"/>
  <c r="T95" i="49"/>
  <c r="O95" i="49"/>
  <c r="M95" i="49"/>
  <c r="L95" i="49"/>
  <c r="S94" i="49"/>
  <c r="T94" i="49"/>
  <c r="O94" i="49"/>
  <c r="M94" i="49"/>
  <c r="L94" i="49"/>
  <c r="S93" i="49"/>
  <c r="T93" i="49"/>
  <c r="O93" i="49"/>
  <c r="M93" i="49"/>
  <c r="L93" i="49"/>
  <c r="S92" i="49"/>
  <c r="T92" i="49"/>
  <c r="O92" i="49"/>
  <c r="M92" i="49"/>
  <c r="L92" i="49"/>
  <c r="S91" i="49"/>
  <c r="T91" i="49"/>
  <c r="O91" i="49"/>
  <c r="M91" i="49"/>
  <c r="L91" i="49"/>
  <c r="S90" i="49"/>
  <c r="T90" i="49"/>
  <c r="O90" i="49"/>
  <c r="M90" i="49"/>
  <c r="L90" i="49"/>
  <c r="S89" i="49"/>
  <c r="T89" i="49"/>
  <c r="O89" i="49"/>
  <c r="M89" i="49"/>
  <c r="L89" i="49"/>
  <c r="S88" i="49"/>
  <c r="T88" i="49"/>
  <c r="O88" i="49"/>
  <c r="M88" i="49"/>
  <c r="L88" i="49"/>
  <c r="S87" i="49"/>
  <c r="T87" i="49"/>
  <c r="O87" i="49"/>
  <c r="M87" i="49"/>
  <c r="L87" i="49"/>
  <c r="S86" i="49"/>
  <c r="T86" i="49"/>
  <c r="O86" i="49"/>
  <c r="M86" i="49"/>
  <c r="L86" i="49"/>
  <c r="S85" i="49"/>
  <c r="T85" i="49"/>
  <c r="O85" i="49"/>
  <c r="M85" i="49"/>
  <c r="L85" i="49"/>
  <c r="S84" i="49"/>
  <c r="T84" i="49"/>
  <c r="O84" i="49"/>
  <c r="M84" i="49"/>
  <c r="L84" i="49"/>
  <c r="S83" i="49"/>
  <c r="T83" i="49"/>
  <c r="O83" i="49"/>
  <c r="M83" i="49"/>
  <c r="L83" i="49"/>
  <c r="S82" i="49"/>
  <c r="T82" i="49"/>
  <c r="O82" i="49"/>
  <c r="M82" i="49"/>
  <c r="L82" i="49"/>
  <c r="S81" i="49"/>
  <c r="T81" i="49"/>
  <c r="O81" i="49"/>
  <c r="M81" i="49"/>
  <c r="L81" i="49"/>
  <c r="S80" i="49"/>
  <c r="T80" i="49"/>
  <c r="O80" i="49"/>
  <c r="M80" i="49"/>
  <c r="L80" i="49"/>
  <c r="S79" i="49"/>
  <c r="T79" i="49"/>
  <c r="O79" i="49"/>
  <c r="M79" i="49"/>
  <c r="L79" i="49"/>
  <c r="S78" i="49"/>
  <c r="T78" i="49"/>
  <c r="O78" i="49"/>
  <c r="M78" i="49"/>
  <c r="L78" i="49"/>
  <c r="S77" i="49"/>
  <c r="T77" i="49"/>
  <c r="O77" i="49"/>
  <c r="M77" i="49"/>
  <c r="L77" i="49"/>
  <c r="S76" i="49"/>
  <c r="T76" i="49"/>
  <c r="O76" i="49"/>
  <c r="M76" i="49"/>
  <c r="L76" i="49"/>
  <c r="S75" i="49"/>
  <c r="T75" i="49"/>
  <c r="O75" i="49"/>
  <c r="M75" i="49"/>
  <c r="L75" i="49"/>
  <c r="S74" i="49"/>
  <c r="T74" i="49"/>
  <c r="O74" i="49"/>
  <c r="M74" i="49"/>
  <c r="L74" i="49"/>
  <c r="S73" i="49"/>
  <c r="T73" i="49"/>
  <c r="O73" i="49"/>
  <c r="M73" i="49"/>
  <c r="L73" i="49"/>
  <c r="S72" i="49"/>
  <c r="T72" i="49"/>
  <c r="O72" i="49"/>
  <c r="M72" i="49"/>
  <c r="L72" i="49"/>
  <c r="S71" i="49"/>
  <c r="T71" i="49"/>
  <c r="O71" i="49"/>
  <c r="M71" i="49"/>
  <c r="L71" i="49"/>
  <c r="S70" i="49"/>
  <c r="T70" i="49"/>
  <c r="O70" i="49"/>
  <c r="M70" i="49"/>
  <c r="L70" i="49"/>
  <c r="S69" i="49"/>
  <c r="T69" i="49"/>
  <c r="O69" i="49"/>
  <c r="M69" i="49"/>
  <c r="L69" i="49"/>
  <c r="S68" i="49"/>
  <c r="T68" i="49"/>
  <c r="O68" i="49"/>
  <c r="M68" i="49"/>
  <c r="L68" i="49"/>
  <c r="S67" i="49"/>
  <c r="T67" i="49"/>
  <c r="O67" i="49"/>
  <c r="M67" i="49"/>
  <c r="L67" i="49"/>
  <c r="S66" i="49"/>
  <c r="T66" i="49"/>
  <c r="O66" i="49"/>
  <c r="M66" i="49"/>
  <c r="L66" i="49"/>
  <c r="S65" i="49"/>
  <c r="T65" i="49"/>
  <c r="O65" i="49"/>
  <c r="M65" i="49"/>
  <c r="L65" i="49"/>
  <c r="S64" i="49"/>
  <c r="T64" i="49"/>
  <c r="O64" i="49"/>
  <c r="M64" i="49"/>
  <c r="L64" i="49"/>
  <c r="S63" i="49"/>
  <c r="T63" i="49"/>
  <c r="O63" i="49"/>
  <c r="M63" i="49"/>
  <c r="L63" i="49"/>
  <c r="S62" i="49"/>
  <c r="T62" i="49"/>
  <c r="O62" i="49"/>
  <c r="M62" i="49"/>
  <c r="L62" i="49"/>
  <c r="S61" i="49"/>
  <c r="T61" i="49"/>
  <c r="O61" i="49"/>
  <c r="M61" i="49"/>
  <c r="L61" i="49"/>
  <c r="S60" i="49"/>
  <c r="T60" i="49"/>
  <c r="O60" i="49"/>
  <c r="M60" i="49"/>
  <c r="L60" i="49"/>
  <c r="S59" i="49"/>
  <c r="T59" i="49"/>
  <c r="O59" i="49"/>
  <c r="M59" i="49"/>
  <c r="L59" i="49"/>
  <c r="S58" i="49"/>
  <c r="T58" i="49"/>
  <c r="O58" i="49"/>
  <c r="M58" i="49"/>
  <c r="L58" i="49"/>
  <c r="S57" i="49"/>
  <c r="T57" i="49"/>
  <c r="O57" i="49"/>
  <c r="M57" i="49"/>
  <c r="L57" i="49"/>
  <c r="S56" i="49"/>
  <c r="T56" i="49"/>
  <c r="O56" i="49"/>
  <c r="M56" i="49"/>
  <c r="L56" i="49"/>
  <c r="S55" i="49"/>
  <c r="T55" i="49"/>
  <c r="O55" i="49"/>
  <c r="M55" i="49"/>
  <c r="L55" i="49"/>
  <c r="S54" i="49"/>
  <c r="T54" i="49"/>
  <c r="O54" i="49"/>
  <c r="M54" i="49"/>
  <c r="L54" i="49"/>
  <c r="S53" i="49"/>
  <c r="T53" i="49"/>
  <c r="O53" i="49"/>
  <c r="M53" i="49"/>
  <c r="L53" i="49"/>
  <c r="S52" i="49"/>
  <c r="T52" i="49"/>
  <c r="O52" i="49"/>
  <c r="M52" i="49"/>
  <c r="L52" i="49"/>
  <c r="S51" i="49"/>
  <c r="T51" i="49"/>
  <c r="O51" i="49"/>
  <c r="M51" i="49"/>
  <c r="L51" i="49"/>
  <c r="S50" i="49"/>
  <c r="T50" i="49"/>
  <c r="O50" i="49"/>
  <c r="M50" i="49"/>
  <c r="L50" i="49"/>
  <c r="S49" i="49"/>
  <c r="T49" i="49"/>
  <c r="O49" i="49"/>
  <c r="M49" i="49"/>
  <c r="L49" i="49"/>
  <c r="S48" i="49"/>
  <c r="T48" i="49"/>
  <c r="O48" i="49"/>
  <c r="M48" i="49"/>
  <c r="L48" i="49"/>
  <c r="S47" i="49"/>
  <c r="T47" i="49"/>
  <c r="O47" i="49"/>
  <c r="M47" i="49"/>
  <c r="L47" i="49"/>
  <c r="S46" i="49"/>
  <c r="T46" i="49"/>
  <c r="O46" i="49"/>
  <c r="M46" i="49"/>
  <c r="L46" i="49"/>
  <c r="S45" i="49"/>
  <c r="T45" i="49"/>
  <c r="O45" i="49"/>
  <c r="M45" i="49"/>
  <c r="L45" i="49"/>
  <c r="S44" i="49"/>
  <c r="T44" i="49"/>
  <c r="O44" i="49"/>
  <c r="M44" i="49"/>
  <c r="L44" i="49"/>
  <c r="S43" i="49"/>
  <c r="T43" i="49"/>
  <c r="O43" i="49"/>
  <c r="M43" i="49"/>
  <c r="L43" i="49"/>
  <c r="S42" i="49"/>
  <c r="T42" i="49"/>
  <c r="O42" i="49"/>
  <c r="M42" i="49"/>
  <c r="L42" i="49"/>
  <c r="S41" i="49"/>
  <c r="T41" i="49"/>
  <c r="O41" i="49"/>
  <c r="M41" i="49"/>
  <c r="L41" i="49"/>
  <c r="S40" i="49"/>
  <c r="T40" i="49"/>
  <c r="O40" i="49"/>
  <c r="M40" i="49"/>
  <c r="L40" i="49"/>
  <c r="S39" i="49"/>
  <c r="T39" i="49"/>
  <c r="O39" i="49"/>
  <c r="M39" i="49"/>
  <c r="L39" i="49"/>
  <c r="S38" i="49"/>
  <c r="T38" i="49"/>
  <c r="O38" i="49"/>
  <c r="M38" i="49"/>
  <c r="L38" i="49"/>
  <c r="S37" i="49"/>
  <c r="T37" i="49"/>
  <c r="O37" i="49"/>
  <c r="M37" i="49"/>
  <c r="L37" i="49"/>
  <c r="S36" i="49"/>
  <c r="T36" i="49"/>
  <c r="O36" i="49"/>
  <c r="M36" i="49"/>
  <c r="L36" i="49"/>
  <c r="T35" i="49"/>
  <c r="S35" i="49"/>
  <c r="O35" i="49"/>
  <c r="M35" i="49"/>
  <c r="L35" i="49"/>
  <c r="S34" i="49"/>
  <c r="T34" i="49"/>
  <c r="O34" i="49"/>
  <c r="M34" i="49"/>
  <c r="L34" i="49"/>
  <c r="S33" i="49"/>
  <c r="T33" i="49"/>
  <c r="O33" i="49"/>
  <c r="M33" i="49"/>
  <c r="L33" i="49"/>
  <c r="S32" i="49"/>
  <c r="T32" i="49"/>
  <c r="O32" i="49"/>
  <c r="M32" i="49"/>
  <c r="L32" i="49"/>
  <c r="S31" i="49"/>
  <c r="T31" i="49"/>
  <c r="O31" i="49"/>
  <c r="M31" i="49"/>
  <c r="L31" i="49"/>
  <c r="S30" i="49"/>
  <c r="T30" i="49"/>
  <c r="O30" i="49"/>
  <c r="M30" i="49"/>
  <c r="L30" i="49"/>
  <c r="S29" i="49"/>
  <c r="T29" i="49"/>
  <c r="O29" i="49"/>
  <c r="M29" i="49"/>
  <c r="L29" i="49"/>
  <c r="S28" i="49"/>
  <c r="T28" i="49"/>
  <c r="O28" i="49"/>
  <c r="M28" i="49"/>
  <c r="L28" i="49"/>
  <c r="T27" i="49"/>
  <c r="S27" i="49"/>
  <c r="O27" i="49"/>
  <c r="M27" i="49"/>
  <c r="L27" i="49"/>
  <c r="S26" i="49"/>
  <c r="T26" i="49"/>
  <c r="O26" i="49"/>
  <c r="M26" i="49"/>
  <c r="L26" i="49"/>
  <c r="S25" i="49"/>
  <c r="T25" i="49"/>
  <c r="O25" i="49"/>
  <c r="M25" i="49"/>
  <c r="L25" i="49"/>
  <c r="S24" i="49"/>
  <c r="T24" i="49"/>
  <c r="O24" i="49"/>
  <c r="M24" i="49"/>
  <c r="L24" i="49"/>
  <c r="S23" i="49"/>
  <c r="T23" i="49"/>
  <c r="O23" i="49"/>
  <c r="M23" i="49"/>
  <c r="L23" i="49"/>
  <c r="S22" i="49"/>
  <c r="T22" i="49"/>
  <c r="O22" i="49"/>
  <c r="M22" i="49"/>
  <c r="L22" i="49"/>
  <c r="S21" i="49"/>
  <c r="T21" i="49"/>
  <c r="O21" i="49"/>
  <c r="M21" i="49"/>
  <c r="L21" i="49"/>
  <c r="S20" i="49"/>
  <c r="T20" i="49"/>
  <c r="O20" i="49"/>
  <c r="M20" i="49"/>
  <c r="L20" i="49"/>
  <c r="S19" i="49"/>
  <c r="T19" i="49"/>
  <c r="O19" i="49"/>
  <c r="M19" i="49"/>
  <c r="L19" i="49"/>
  <c r="S18" i="49"/>
  <c r="T18" i="49"/>
  <c r="O18" i="49"/>
  <c r="M18" i="49"/>
  <c r="L18" i="49"/>
  <c r="S17" i="49"/>
  <c r="T17" i="49"/>
  <c r="O17" i="49"/>
  <c r="M17" i="49"/>
  <c r="L17" i="49"/>
  <c r="S16" i="49"/>
  <c r="T16" i="49"/>
  <c r="O16" i="49"/>
  <c r="M16" i="49"/>
  <c r="L16" i="49"/>
  <c r="S15" i="49"/>
  <c r="T15" i="49"/>
  <c r="O15" i="49"/>
  <c r="M15" i="49"/>
  <c r="L15" i="49"/>
  <c r="S14" i="49"/>
  <c r="T14" i="49"/>
  <c r="O14" i="49"/>
  <c r="M14" i="49"/>
  <c r="L14" i="49"/>
  <c r="S13" i="49"/>
  <c r="T13" i="49"/>
  <c r="O13" i="49"/>
  <c r="M13" i="49"/>
  <c r="L13" i="49"/>
  <c r="S12" i="49"/>
  <c r="T12" i="49"/>
  <c r="O12" i="49"/>
  <c r="M12" i="49"/>
  <c r="L12" i="49"/>
  <c r="S11" i="49"/>
  <c r="T11" i="49"/>
  <c r="O11" i="49"/>
  <c r="M11" i="49"/>
  <c r="L11" i="49"/>
  <c r="S10" i="49"/>
  <c r="T10" i="49"/>
  <c r="O10" i="49"/>
  <c r="M10" i="49"/>
  <c r="L10" i="49"/>
  <c r="S9" i="49"/>
  <c r="T9" i="49"/>
  <c r="O9" i="49"/>
  <c r="M9" i="49"/>
  <c r="L9" i="49"/>
  <c r="S8" i="49"/>
  <c r="T8" i="49"/>
  <c r="O8" i="49"/>
  <c r="M8" i="49"/>
  <c r="L8" i="49"/>
  <c r="S7" i="49"/>
  <c r="T7" i="49"/>
  <c r="O7" i="49"/>
  <c r="M7" i="49"/>
  <c r="L7" i="49"/>
  <c r="S6" i="49"/>
  <c r="T6" i="49"/>
  <c r="O6" i="49"/>
  <c r="M6" i="49"/>
  <c r="L6" i="49"/>
  <c r="S5" i="49"/>
  <c r="T5" i="49"/>
  <c r="O5" i="49"/>
  <c r="M5" i="49"/>
  <c r="L5" i="49"/>
  <c r="S4" i="49"/>
  <c r="O4" i="49"/>
  <c r="M4" i="49"/>
  <c r="L4" i="49"/>
  <c r="D2" i="49" a="1"/>
  <c r="D2" i="49" s="1"/>
  <c r="R188" i="48"/>
  <c r="Q188" i="48"/>
  <c r="P188" i="48"/>
  <c r="N188" i="48"/>
  <c r="K188" i="48"/>
  <c r="AT187" i="48"/>
  <c r="AS187" i="48"/>
  <c r="AR187" i="48"/>
  <c r="AQ187" i="48"/>
  <c r="AP187" i="48"/>
  <c r="AO187" i="48"/>
  <c r="AN187" i="48"/>
  <c r="AM187" i="48"/>
  <c r="AL187" i="48"/>
  <c r="AK187" i="48"/>
  <c r="AJ187" i="48"/>
  <c r="AI187" i="48"/>
  <c r="AH187" i="48"/>
  <c r="AG187" i="48"/>
  <c r="AF187" i="48"/>
  <c r="AE187" i="48"/>
  <c r="AD187" i="48"/>
  <c r="AC187" i="48"/>
  <c r="AB187" i="48"/>
  <c r="AA187" i="48"/>
  <c r="Z187" i="48"/>
  <c r="Y187" i="48"/>
  <c r="X187" i="48"/>
  <c r="W187" i="48"/>
  <c r="V187" i="48"/>
  <c r="U187" i="48"/>
  <c r="K187" i="48"/>
  <c r="S186" i="48"/>
  <c r="T186" i="48"/>
  <c r="O186" i="48"/>
  <c r="M186" i="48"/>
  <c r="L186" i="48"/>
  <c r="S185" i="48"/>
  <c r="T185" i="48"/>
  <c r="O185" i="48"/>
  <c r="M185" i="48"/>
  <c r="L185" i="48"/>
  <c r="S184" i="48"/>
  <c r="T184" i="48"/>
  <c r="O184" i="48"/>
  <c r="M184" i="48"/>
  <c r="L184" i="48"/>
  <c r="S183" i="48"/>
  <c r="T183" i="48"/>
  <c r="O183" i="48"/>
  <c r="M183" i="48"/>
  <c r="L183" i="48"/>
  <c r="T182" i="48"/>
  <c r="S182" i="48"/>
  <c r="O182" i="48"/>
  <c r="M182" i="48"/>
  <c r="L182" i="48"/>
  <c r="S181" i="48"/>
  <c r="T181" i="48"/>
  <c r="O181" i="48"/>
  <c r="M181" i="48"/>
  <c r="L181" i="48"/>
  <c r="S180" i="48"/>
  <c r="T180" i="48"/>
  <c r="O180" i="48"/>
  <c r="M180" i="48"/>
  <c r="L180" i="48"/>
  <c r="S179" i="48"/>
  <c r="T179" i="48"/>
  <c r="O179" i="48"/>
  <c r="M179" i="48"/>
  <c r="L179" i="48"/>
  <c r="T178" i="48"/>
  <c r="S178" i="48"/>
  <c r="O178" i="48"/>
  <c r="M178" i="48"/>
  <c r="L178" i="48"/>
  <c r="S177" i="48"/>
  <c r="T177" i="48"/>
  <c r="O177" i="48"/>
  <c r="M177" i="48"/>
  <c r="L177" i="48"/>
  <c r="S176" i="48"/>
  <c r="T176" i="48"/>
  <c r="O176" i="48"/>
  <c r="M176" i="48"/>
  <c r="L176" i="48"/>
  <c r="S175" i="48"/>
  <c r="T175" i="48"/>
  <c r="O175" i="48"/>
  <c r="M175" i="48"/>
  <c r="L175" i="48"/>
  <c r="S174" i="48"/>
  <c r="T174" i="48"/>
  <c r="O174" i="48"/>
  <c r="M174" i="48"/>
  <c r="L174" i="48"/>
  <c r="S173" i="48"/>
  <c r="T173" i="48"/>
  <c r="O173" i="48"/>
  <c r="M173" i="48"/>
  <c r="L173" i="48"/>
  <c r="S172" i="48"/>
  <c r="T172" i="48"/>
  <c r="O172" i="48"/>
  <c r="M172" i="48"/>
  <c r="L172" i="48"/>
  <c r="S171" i="48"/>
  <c r="T171" i="48"/>
  <c r="O171" i="48"/>
  <c r="M171" i="48"/>
  <c r="L171" i="48"/>
  <c r="S170" i="48"/>
  <c r="T170" i="48"/>
  <c r="O170" i="48"/>
  <c r="M170" i="48"/>
  <c r="L170" i="48"/>
  <c r="S169" i="48"/>
  <c r="T169" i="48"/>
  <c r="O169" i="48"/>
  <c r="M169" i="48"/>
  <c r="L169" i="48"/>
  <c r="S168" i="48"/>
  <c r="T168" i="48"/>
  <c r="O168" i="48"/>
  <c r="M168" i="48"/>
  <c r="L168" i="48"/>
  <c r="S167" i="48"/>
  <c r="T167" i="48"/>
  <c r="O167" i="48"/>
  <c r="M167" i="48"/>
  <c r="L167" i="48"/>
  <c r="T166" i="48"/>
  <c r="S166" i="48"/>
  <c r="O166" i="48"/>
  <c r="M166" i="48"/>
  <c r="L166" i="48"/>
  <c r="S165" i="48"/>
  <c r="T165" i="48"/>
  <c r="O165" i="48"/>
  <c r="M165" i="48"/>
  <c r="L165" i="48"/>
  <c r="S164" i="48"/>
  <c r="T164" i="48"/>
  <c r="O164" i="48"/>
  <c r="M164" i="48"/>
  <c r="L164" i="48"/>
  <c r="S163" i="48"/>
  <c r="T163" i="48"/>
  <c r="O163" i="48"/>
  <c r="M163" i="48"/>
  <c r="L163" i="48"/>
  <c r="T162" i="48"/>
  <c r="S162" i="48"/>
  <c r="O162" i="48"/>
  <c r="M162" i="48"/>
  <c r="L162" i="48"/>
  <c r="S161" i="48"/>
  <c r="T161" i="48"/>
  <c r="O161" i="48"/>
  <c r="M161" i="48"/>
  <c r="L161" i="48"/>
  <c r="S160" i="48"/>
  <c r="T160" i="48"/>
  <c r="O160" i="48"/>
  <c r="M160" i="48"/>
  <c r="L160" i="48"/>
  <c r="S159" i="48"/>
  <c r="T159" i="48"/>
  <c r="O159" i="48"/>
  <c r="M159" i="48"/>
  <c r="L159" i="48"/>
  <c r="T158" i="48"/>
  <c r="S158" i="48"/>
  <c r="O158" i="48"/>
  <c r="M158" i="48"/>
  <c r="L158" i="48"/>
  <c r="S157" i="48"/>
  <c r="T157" i="48"/>
  <c r="O157" i="48"/>
  <c r="M157" i="48"/>
  <c r="L157" i="48"/>
  <c r="S156" i="48"/>
  <c r="T156" i="48"/>
  <c r="O156" i="48"/>
  <c r="M156" i="48"/>
  <c r="L156" i="48"/>
  <c r="S155" i="48"/>
  <c r="T155" i="48"/>
  <c r="O155" i="48"/>
  <c r="M155" i="48"/>
  <c r="L155" i="48"/>
  <c r="S154" i="48"/>
  <c r="T154" i="48"/>
  <c r="O154" i="48"/>
  <c r="M154" i="48"/>
  <c r="L154" i="48"/>
  <c r="S153" i="48"/>
  <c r="T153" i="48"/>
  <c r="O153" i="48"/>
  <c r="M153" i="48"/>
  <c r="L153" i="48"/>
  <c r="S152" i="48"/>
  <c r="T152" i="48"/>
  <c r="O152" i="48"/>
  <c r="M152" i="48"/>
  <c r="L152" i="48"/>
  <c r="S151" i="48"/>
  <c r="T151" i="48"/>
  <c r="O151" i="48"/>
  <c r="M151" i="48"/>
  <c r="L151" i="48"/>
  <c r="T150" i="48"/>
  <c r="S150" i="48"/>
  <c r="O150" i="48"/>
  <c r="M150" i="48"/>
  <c r="L150" i="48"/>
  <c r="S149" i="48"/>
  <c r="T149" i="48"/>
  <c r="O149" i="48"/>
  <c r="M149" i="48"/>
  <c r="L149" i="48"/>
  <c r="S148" i="48"/>
  <c r="T148" i="48"/>
  <c r="O148" i="48"/>
  <c r="M148" i="48"/>
  <c r="L148" i="48"/>
  <c r="S147" i="48"/>
  <c r="T147" i="48"/>
  <c r="O147" i="48"/>
  <c r="M147" i="48"/>
  <c r="L147" i="48"/>
  <c r="T146" i="48"/>
  <c r="S146" i="48"/>
  <c r="O146" i="48"/>
  <c r="M146" i="48"/>
  <c r="L146" i="48"/>
  <c r="S145" i="48"/>
  <c r="T145" i="48"/>
  <c r="O145" i="48"/>
  <c r="M145" i="48"/>
  <c r="L145" i="48"/>
  <c r="S144" i="48"/>
  <c r="T144" i="48"/>
  <c r="O144" i="48"/>
  <c r="M144" i="48"/>
  <c r="L144" i="48"/>
  <c r="S143" i="48"/>
  <c r="T143" i="48"/>
  <c r="O143" i="48"/>
  <c r="M143" i="48"/>
  <c r="L143" i="48"/>
  <c r="S142" i="48"/>
  <c r="T142" i="48"/>
  <c r="O142" i="48"/>
  <c r="M142" i="48"/>
  <c r="L142" i="48"/>
  <c r="S141" i="48"/>
  <c r="T141" i="48"/>
  <c r="O141" i="48"/>
  <c r="M141" i="48"/>
  <c r="L141" i="48"/>
  <c r="S140" i="48"/>
  <c r="T140" i="48"/>
  <c r="O140" i="48"/>
  <c r="M140" i="48"/>
  <c r="L140" i="48"/>
  <c r="S139" i="48"/>
  <c r="T139" i="48"/>
  <c r="O139" i="48"/>
  <c r="M139" i="48"/>
  <c r="L139" i="48"/>
  <c r="S138" i="48"/>
  <c r="T138" i="48"/>
  <c r="O138" i="48"/>
  <c r="M138" i="48"/>
  <c r="L138" i="48"/>
  <c r="S137" i="48"/>
  <c r="T137" i="48"/>
  <c r="O137" i="48"/>
  <c r="M137" i="48"/>
  <c r="L137" i="48"/>
  <c r="S136" i="48"/>
  <c r="T136" i="48"/>
  <c r="O136" i="48"/>
  <c r="M136" i="48"/>
  <c r="L136" i="48"/>
  <c r="S135" i="48"/>
  <c r="T135" i="48"/>
  <c r="O135" i="48"/>
  <c r="M135" i="48"/>
  <c r="L135" i="48"/>
  <c r="T134" i="48"/>
  <c r="S134" i="48"/>
  <c r="O134" i="48"/>
  <c r="M134" i="48"/>
  <c r="L134" i="48"/>
  <c r="S133" i="48"/>
  <c r="T133" i="48"/>
  <c r="O133" i="48"/>
  <c r="M133" i="48"/>
  <c r="L133" i="48"/>
  <c r="S132" i="48"/>
  <c r="T132" i="48"/>
  <c r="O132" i="48"/>
  <c r="M132" i="48"/>
  <c r="L132" i="48"/>
  <c r="S131" i="48"/>
  <c r="T131" i="48"/>
  <c r="O131" i="48"/>
  <c r="M131" i="48"/>
  <c r="L131" i="48"/>
  <c r="T130" i="48"/>
  <c r="S130" i="48"/>
  <c r="O130" i="48"/>
  <c r="M130" i="48"/>
  <c r="L130" i="48"/>
  <c r="S129" i="48"/>
  <c r="T129" i="48"/>
  <c r="O129" i="48"/>
  <c r="M129" i="48"/>
  <c r="L129" i="48"/>
  <c r="S128" i="48"/>
  <c r="T128" i="48"/>
  <c r="O128" i="48"/>
  <c r="M128" i="48"/>
  <c r="L128" i="48"/>
  <c r="S127" i="48"/>
  <c r="T127" i="48"/>
  <c r="O127" i="48"/>
  <c r="M127" i="48"/>
  <c r="L127" i="48"/>
  <c r="T126" i="48"/>
  <c r="S126" i="48"/>
  <c r="O126" i="48"/>
  <c r="M126" i="48"/>
  <c r="L126" i="48"/>
  <c r="S125" i="48"/>
  <c r="T125" i="48"/>
  <c r="O125" i="48"/>
  <c r="M125" i="48"/>
  <c r="L125" i="48"/>
  <c r="S124" i="48"/>
  <c r="T124" i="48"/>
  <c r="O124" i="48"/>
  <c r="M124" i="48"/>
  <c r="L124" i="48"/>
  <c r="S123" i="48"/>
  <c r="T123" i="48"/>
  <c r="O123" i="48"/>
  <c r="M123" i="48"/>
  <c r="L123" i="48"/>
  <c r="S122" i="48"/>
  <c r="T122" i="48"/>
  <c r="O122" i="48"/>
  <c r="M122" i="48"/>
  <c r="L122" i="48"/>
  <c r="S121" i="48"/>
  <c r="T121" i="48"/>
  <c r="O121" i="48"/>
  <c r="M121" i="48"/>
  <c r="L121" i="48"/>
  <c r="S120" i="48"/>
  <c r="T120" i="48"/>
  <c r="O120" i="48"/>
  <c r="M120" i="48"/>
  <c r="L120" i="48"/>
  <c r="S119" i="48"/>
  <c r="T119" i="48"/>
  <c r="O119" i="48"/>
  <c r="M119" i="48"/>
  <c r="L119" i="48"/>
  <c r="T118" i="48"/>
  <c r="S118" i="48"/>
  <c r="O118" i="48"/>
  <c r="M118" i="48"/>
  <c r="L118" i="48"/>
  <c r="S117" i="48"/>
  <c r="T117" i="48"/>
  <c r="O117" i="48"/>
  <c r="M117" i="48"/>
  <c r="L117" i="48"/>
  <c r="S116" i="48"/>
  <c r="T116" i="48"/>
  <c r="O116" i="48"/>
  <c r="M116" i="48"/>
  <c r="L116" i="48"/>
  <c r="S115" i="48"/>
  <c r="T115" i="48"/>
  <c r="O115" i="48"/>
  <c r="M115" i="48"/>
  <c r="L115" i="48"/>
  <c r="T114" i="48"/>
  <c r="S114" i="48"/>
  <c r="O114" i="48"/>
  <c r="M114" i="48"/>
  <c r="L114" i="48"/>
  <c r="S113" i="48"/>
  <c r="T113" i="48"/>
  <c r="O113" i="48"/>
  <c r="M113" i="48"/>
  <c r="L113" i="48"/>
  <c r="S112" i="48"/>
  <c r="T112" i="48"/>
  <c r="O112" i="48"/>
  <c r="M112" i="48"/>
  <c r="L112" i="48"/>
  <c r="S111" i="48"/>
  <c r="T111" i="48"/>
  <c r="O111" i="48"/>
  <c r="M111" i="48"/>
  <c r="L111" i="48"/>
  <c r="S110" i="48"/>
  <c r="T110" i="48"/>
  <c r="O110" i="48"/>
  <c r="M110" i="48"/>
  <c r="L110" i="48"/>
  <c r="S109" i="48"/>
  <c r="T109" i="48"/>
  <c r="O109" i="48"/>
  <c r="M109" i="48"/>
  <c r="L109" i="48"/>
  <c r="S108" i="48"/>
  <c r="T108" i="48"/>
  <c r="O108" i="48"/>
  <c r="M108" i="48"/>
  <c r="L108" i="48"/>
  <c r="S107" i="48"/>
  <c r="T107" i="48"/>
  <c r="O107" i="48"/>
  <c r="M107" i="48"/>
  <c r="L107" i="48"/>
  <c r="S106" i="48"/>
  <c r="T106" i="48"/>
  <c r="O106" i="48"/>
  <c r="M106" i="48"/>
  <c r="L106" i="48"/>
  <c r="S105" i="48"/>
  <c r="T105" i="48"/>
  <c r="O105" i="48"/>
  <c r="M105" i="48"/>
  <c r="L105" i="48"/>
  <c r="S104" i="48"/>
  <c r="T104" i="48"/>
  <c r="O104" i="48"/>
  <c r="M104" i="48"/>
  <c r="L104" i="48"/>
  <c r="S103" i="48"/>
  <c r="T103" i="48"/>
  <c r="O103" i="48"/>
  <c r="M103" i="48"/>
  <c r="L103" i="48"/>
  <c r="T102" i="48"/>
  <c r="S102" i="48"/>
  <c r="O102" i="48"/>
  <c r="M102" i="48"/>
  <c r="L102" i="48"/>
  <c r="S101" i="48"/>
  <c r="T101" i="48"/>
  <c r="O101" i="48"/>
  <c r="M101" i="48"/>
  <c r="L101" i="48"/>
  <c r="S100" i="48"/>
  <c r="T100" i="48"/>
  <c r="O100" i="48"/>
  <c r="M100" i="48"/>
  <c r="L100" i="48"/>
  <c r="S99" i="48"/>
  <c r="T99" i="48"/>
  <c r="O99" i="48"/>
  <c r="M99" i="48"/>
  <c r="L99" i="48"/>
  <c r="T98" i="48"/>
  <c r="S98" i="48"/>
  <c r="O98" i="48"/>
  <c r="M98" i="48"/>
  <c r="L98" i="48"/>
  <c r="S97" i="48"/>
  <c r="T97" i="48"/>
  <c r="O97" i="48"/>
  <c r="M97" i="48"/>
  <c r="L97" i="48"/>
  <c r="S96" i="48"/>
  <c r="T96" i="48"/>
  <c r="O96" i="48"/>
  <c r="M96" i="48"/>
  <c r="L96" i="48"/>
  <c r="S95" i="48"/>
  <c r="T95" i="48"/>
  <c r="O95" i="48"/>
  <c r="M95" i="48"/>
  <c r="L95" i="48"/>
  <c r="T94" i="48"/>
  <c r="S94" i="48"/>
  <c r="O94" i="48"/>
  <c r="M94" i="48"/>
  <c r="L94" i="48"/>
  <c r="S93" i="48"/>
  <c r="T93" i="48"/>
  <c r="O93" i="48"/>
  <c r="M93" i="48"/>
  <c r="L93" i="48"/>
  <c r="S92" i="48"/>
  <c r="T92" i="48"/>
  <c r="O92" i="48"/>
  <c r="M92" i="48"/>
  <c r="L92" i="48"/>
  <c r="S91" i="48"/>
  <c r="T91" i="48"/>
  <c r="O91" i="48"/>
  <c r="M91" i="48"/>
  <c r="L91" i="48"/>
  <c r="S90" i="48"/>
  <c r="T90" i="48"/>
  <c r="O90" i="48"/>
  <c r="M90" i="48"/>
  <c r="L90" i="48"/>
  <c r="S89" i="48"/>
  <c r="T89" i="48"/>
  <c r="O89" i="48"/>
  <c r="M89" i="48"/>
  <c r="L89" i="48"/>
  <c r="S88" i="48"/>
  <c r="T88" i="48"/>
  <c r="O88" i="48"/>
  <c r="M88" i="48"/>
  <c r="L88" i="48"/>
  <c r="S87" i="48"/>
  <c r="T87" i="48"/>
  <c r="O87" i="48"/>
  <c r="M87" i="48"/>
  <c r="L87" i="48"/>
  <c r="T86" i="48"/>
  <c r="S86" i="48"/>
  <c r="O86" i="48"/>
  <c r="M86" i="48"/>
  <c r="L86" i="48"/>
  <c r="S85" i="48"/>
  <c r="T85" i="48"/>
  <c r="O85" i="48"/>
  <c r="M85" i="48"/>
  <c r="L85" i="48"/>
  <c r="S84" i="48"/>
  <c r="T84" i="48"/>
  <c r="O84" i="48"/>
  <c r="M84" i="48"/>
  <c r="L84" i="48"/>
  <c r="S83" i="48"/>
  <c r="T83" i="48"/>
  <c r="O83" i="48"/>
  <c r="M83" i="48"/>
  <c r="L83" i="48"/>
  <c r="T82" i="48"/>
  <c r="S82" i="48"/>
  <c r="O82" i="48"/>
  <c r="M82" i="48"/>
  <c r="L82" i="48"/>
  <c r="S81" i="48"/>
  <c r="T81" i="48"/>
  <c r="O81" i="48"/>
  <c r="M81" i="48"/>
  <c r="L81" i="48"/>
  <c r="S80" i="48"/>
  <c r="T80" i="48"/>
  <c r="O80" i="48"/>
  <c r="M80" i="48"/>
  <c r="L80" i="48"/>
  <c r="S79" i="48"/>
  <c r="T79" i="48"/>
  <c r="O79" i="48"/>
  <c r="M79" i="48"/>
  <c r="L79" i="48"/>
  <c r="S78" i="48"/>
  <c r="T78" i="48"/>
  <c r="O78" i="48"/>
  <c r="M78" i="48"/>
  <c r="L78" i="48"/>
  <c r="S77" i="48"/>
  <c r="T77" i="48"/>
  <c r="O77" i="48"/>
  <c r="M77" i="48"/>
  <c r="L77" i="48"/>
  <c r="S76" i="48"/>
  <c r="T76" i="48"/>
  <c r="O76" i="48"/>
  <c r="M76" i="48"/>
  <c r="L76" i="48"/>
  <c r="S75" i="48"/>
  <c r="T75" i="48"/>
  <c r="O75" i="48"/>
  <c r="M75" i="48"/>
  <c r="L75" i="48"/>
  <c r="S74" i="48"/>
  <c r="T74" i="48"/>
  <c r="O74" i="48"/>
  <c r="M74" i="48"/>
  <c r="L74" i="48"/>
  <c r="S73" i="48"/>
  <c r="T73" i="48"/>
  <c r="O73" i="48"/>
  <c r="M73" i="48"/>
  <c r="L73" i="48"/>
  <c r="S72" i="48"/>
  <c r="T72" i="48"/>
  <c r="O72" i="48"/>
  <c r="M72" i="48"/>
  <c r="L72" i="48"/>
  <c r="S71" i="48"/>
  <c r="T71" i="48"/>
  <c r="O71" i="48"/>
  <c r="M71" i="48"/>
  <c r="L71" i="48"/>
  <c r="T70" i="48"/>
  <c r="S70" i="48"/>
  <c r="O70" i="48"/>
  <c r="M70" i="48"/>
  <c r="L70" i="48"/>
  <c r="S69" i="48"/>
  <c r="T69" i="48"/>
  <c r="O69" i="48"/>
  <c r="M69" i="48"/>
  <c r="L69" i="48"/>
  <c r="S68" i="48"/>
  <c r="T68" i="48"/>
  <c r="O68" i="48"/>
  <c r="M68" i="48"/>
  <c r="L68" i="48"/>
  <c r="S67" i="48"/>
  <c r="T67" i="48"/>
  <c r="O67" i="48"/>
  <c r="M67" i="48"/>
  <c r="L67" i="48"/>
  <c r="T66" i="48"/>
  <c r="S66" i="48"/>
  <c r="O66" i="48"/>
  <c r="M66" i="48"/>
  <c r="L66" i="48"/>
  <c r="S65" i="48"/>
  <c r="T65" i="48"/>
  <c r="O65" i="48"/>
  <c r="M65" i="48"/>
  <c r="L65" i="48"/>
  <c r="S64" i="48"/>
  <c r="T64" i="48"/>
  <c r="O64" i="48"/>
  <c r="M64" i="48"/>
  <c r="L64" i="48"/>
  <c r="S63" i="48"/>
  <c r="T63" i="48"/>
  <c r="O63" i="48"/>
  <c r="M63" i="48"/>
  <c r="L63" i="48"/>
  <c r="T62" i="48"/>
  <c r="S62" i="48"/>
  <c r="O62" i="48"/>
  <c r="M62" i="48"/>
  <c r="L62" i="48"/>
  <c r="S61" i="48"/>
  <c r="T61" i="48"/>
  <c r="O61" i="48"/>
  <c r="M61" i="48"/>
  <c r="L61" i="48"/>
  <c r="S60" i="48"/>
  <c r="T60" i="48"/>
  <c r="O60" i="48"/>
  <c r="M60" i="48"/>
  <c r="L60" i="48"/>
  <c r="S59" i="48"/>
  <c r="T59" i="48"/>
  <c r="O59" i="48"/>
  <c r="M59" i="48"/>
  <c r="L59" i="48"/>
  <c r="T58" i="48"/>
  <c r="S58" i="48"/>
  <c r="O58" i="48"/>
  <c r="M58" i="48"/>
  <c r="L58" i="48"/>
  <c r="S57" i="48"/>
  <c r="T57" i="48"/>
  <c r="O57" i="48"/>
  <c r="M57" i="48"/>
  <c r="L57" i="48"/>
  <c r="T56" i="48"/>
  <c r="S56" i="48"/>
  <c r="O56" i="48"/>
  <c r="M56" i="48"/>
  <c r="L56" i="48"/>
  <c r="S55" i="48"/>
  <c r="T55" i="48"/>
  <c r="O55" i="48"/>
  <c r="M55" i="48"/>
  <c r="L55" i="48"/>
  <c r="S54" i="48"/>
  <c r="T54" i="48"/>
  <c r="O54" i="48"/>
  <c r="M54" i="48"/>
  <c r="L54" i="48"/>
  <c r="S53" i="48"/>
  <c r="T53" i="48"/>
  <c r="O53" i="48"/>
  <c r="M53" i="48"/>
  <c r="L53" i="48"/>
  <c r="S52" i="48"/>
  <c r="T52" i="48"/>
  <c r="O52" i="48"/>
  <c r="M52" i="48"/>
  <c r="L52" i="48"/>
  <c r="S51" i="48"/>
  <c r="T51" i="48"/>
  <c r="O51" i="48"/>
  <c r="M51" i="48"/>
  <c r="L51" i="48"/>
  <c r="S50" i="48"/>
  <c r="T50" i="48"/>
  <c r="O50" i="48"/>
  <c r="M50" i="48"/>
  <c r="L50" i="48"/>
  <c r="T49" i="48"/>
  <c r="S49" i="48"/>
  <c r="O49" i="48"/>
  <c r="M49" i="48"/>
  <c r="L49" i="48"/>
  <c r="S48" i="48"/>
  <c r="T48" i="48"/>
  <c r="O48" i="48"/>
  <c r="M48" i="48"/>
  <c r="L48" i="48"/>
  <c r="S47" i="48"/>
  <c r="T47" i="48"/>
  <c r="O47" i="48"/>
  <c r="M47" i="48"/>
  <c r="L47" i="48"/>
  <c r="T46" i="48"/>
  <c r="S46" i="48"/>
  <c r="O46" i="48"/>
  <c r="M46" i="48"/>
  <c r="L46" i="48"/>
  <c r="S45" i="48"/>
  <c r="T45" i="48"/>
  <c r="O45" i="48"/>
  <c r="M45" i="48"/>
  <c r="L45" i="48"/>
  <c r="S44" i="48"/>
  <c r="T44" i="48"/>
  <c r="O44" i="48"/>
  <c r="M44" i="48"/>
  <c r="L44" i="48"/>
  <c r="S43" i="48"/>
  <c r="T43" i="48"/>
  <c r="O43" i="48"/>
  <c r="M43" i="48"/>
  <c r="L43" i="48"/>
  <c r="T42" i="48"/>
  <c r="S42" i="48"/>
  <c r="O42" i="48"/>
  <c r="M42" i="48"/>
  <c r="L42" i="48"/>
  <c r="S41" i="48"/>
  <c r="T41" i="48"/>
  <c r="O41" i="48"/>
  <c r="M41" i="48"/>
  <c r="L41" i="48"/>
  <c r="S40" i="48"/>
  <c r="T40" i="48"/>
  <c r="O40" i="48"/>
  <c r="M40" i="48"/>
  <c r="L40" i="48"/>
  <c r="S39" i="48"/>
  <c r="T39" i="48"/>
  <c r="O39" i="48"/>
  <c r="M39" i="48"/>
  <c r="L39" i="48"/>
  <c r="S38" i="48"/>
  <c r="T38" i="48"/>
  <c r="O38" i="48"/>
  <c r="M38" i="48"/>
  <c r="L38" i="48"/>
  <c r="S37" i="48"/>
  <c r="T37" i="48"/>
  <c r="O37" i="48"/>
  <c r="M37" i="48"/>
  <c r="L37" i="48"/>
  <c r="S36" i="48"/>
  <c r="T36" i="48"/>
  <c r="O36" i="48"/>
  <c r="M36" i="48"/>
  <c r="L36" i="48"/>
  <c r="S35" i="48"/>
  <c r="T35" i="48"/>
  <c r="O35" i="48"/>
  <c r="M35" i="48"/>
  <c r="L35" i="48"/>
  <c r="S34" i="48"/>
  <c r="T34" i="48"/>
  <c r="O34" i="48"/>
  <c r="M34" i="48"/>
  <c r="L34" i="48"/>
  <c r="S33" i="48"/>
  <c r="T33" i="48"/>
  <c r="O33" i="48"/>
  <c r="M33" i="48"/>
  <c r="L33" i="48"/>
  <c r="S32" i="48"/>
  <c r="T32" i="48"/>
  <c r="O32" i="48"/>
  <c r="M32" i="48"/>
  <c r="L32" i="48"/>
  <c r="S31" i="48"/>
  <c r="T31" i="48"/>
  <c r="O31" i="48"/>
  <c r="M31" i="48"/>
  <c r="L31" i="48"/>
  <c r="T30" i="48"/>
  <c r="S30" i="48"/>
  <c r="O30" i="48"/>
  <c r="M30" i="48"/>
  <c r="L30" i="48"/>
  <c r="S29" i="48"/>
  <c r="T29" i="48"/>
  <c r="O29" i="48"/>
  <c r="M29" i="48"/>
  <c r="L29" i="48"/>
  <c r="T28" i="48"/>
  <c r="S28" i="48"/>
  <c r="O28" i="48"/>
  <c r="M28" i="48"/>
  <c r="L28" i="48"/>
  <c r="S27" i="48"/>
  <c r="T27" i="48"/>
  <c r="O27" i="48"/>
  <c r="M27" i="48"/>
  <c r="L27" i="48"/>
  <c r="S26" i="48"/>
  <c r="T26" i="48"/>
  <c r="O26" i="48"/>
  <c r="M26" i="48"/>
  <c r="L26" i="48"/>
  <c r="S25" i="48"/>
  <c r="T25" i="48"/>
  <c r="O25" i="48"/>
  <c r="M25" i="48"/>
  <c r="L25" i="48"/>
  <c r="T24" i="48"/>
  <c r="S24" i="48"/>
  <c r="O24" i="48"/>
  <c r="M24" i="48"/>
  <c r="L24" i="48"/>
  <c r="S23" i="48"/>
  <c r="T23" i="48"/>
  <c r="O23" i="48"/>
  <c r="M23" i="48"/>
  <c r="L23" i="48"/>
  <c r="S22" i="48"/>
  <c r="T22" i="48"/>
  <c r="O22" i="48"/>
  <c r="M22" i="48"/>
  <c r="L22" i="48"/>
  <c r="S21" i="48"/>
  <c r="T21" i="48"/>
  <c r="O21" i="48"/>
  <c r="M21" i="48"/>
  <c r="L21" i="48"/>
  <c r="T20" i="48"/>
  <c r="S20" i="48"/>
  <c r="O20" i="48"/>
  <c r="M20" i="48"/>
  <c r="L20" i="48"/>
  <c r="S19" i="48"/>
  <c r="T19" i="48"/>
  <c r="O19" i="48"/>
  <c r="M19" i="48"/>
  <c r="L19" i="48"/>
  <c r="S18" i="48"/>
  <c r="T18" i="48"/>
  <c r="O18" i="48"/>
  <c r="M18" i="48"/>
  <c r="L18" i="48"/>
  <c r="T17" i="48"/>
  <c r="S17" i="48"/>
  <c r="O17" i="48"/>
  <c r="M17" i="48"/>
  <c r="L17" i="48"/>
  <c r="T16" i="48"/>
  <c r="S16" i="48"/>
  <c r="O16" i="48"/>
  <c r="M16" i="48"/>
  <c r="L16" i="48"/>
  <c r="S15" i="48"/>
  <c r="T15" i="48"/>
  <c r="O15" i="48"/>
  <c r="M15" i="48"/>
  <c r="L15" i="48"/>
  <c r="S14" i="48"/>
  <c r="T14" i="48"/>
  <c r="O14" i="48"/>
  <c r="M14" i="48"/>
  <c r="L14" i="48"/>
  <c r="S13" i="48"/>
  <c r="T13" i="48"/>
  <c r="O13" i="48"/>
  <c r="M13" i="48"/>
  <c r="L13" i="48"/>
  <c r="S12" i="48"/>
  <c r="T12" i="48"/>
  <c r="O12" i="48"/>
  <c r="M12" i="48"/>
  <c r="L12" i="48"/>
  <c r="S11" i="48"/>
  <c r="T11" i="48"/>
  <c r="O11" i="48"/>
  <c r="M11" i="48"/>
  <c r="L11" i="48"/>
  <c r="T10" i="48"/>
  <c r="S10" i="48"/>
  <c r="O10" i="48"/>
  <c r="M10" i="48"/>
  <c r="L10" i="48"/>
  <c r="T9" i="48"/>
  <c r="S9" i="48"/>
  <c r="O9" i="48"/>
  <c r="M9" i="48"/>
  <c r="L9" i="48"/>
  <c r="T8" i="48"/>
  <c r="S8" i="48"/>
  <c r="O8" i="48"/>
  <c r="M8" i="48"/>
  <c r="L8" i="48"/>
  <c r="S7" i="48"/>
  <c r="T7" i="48"/>
  <c r="O7" i="48"/>
  <c r="M7" i="48"/>
  <c r="L7" i="48"/>
  <c r="S6" i="48"/>
  <c r="T6" i="48"/>
  <c r="O6" i="48"/>
  <c r="M6" i="48"/>
  <c r="L6" i="48"/>
  <c r="S5" i="48"/>
  <c r="T5" i="48"/>
  <c r="O5" i="48"/>
  <c r="M5" i="48"/>
  <c r="L5" i="48"/>
  <c r="T4" i="48"/>
  <c r="S4" i="48"/>
  <c r="O4" i="48"/>
  <c r="M4" i="48"/>
  <c r="L4" i="48"/>
  <c r="D2" i="48" a="1"/>
  <c r="D2" i="48" s="1"/>
  <c r="R188" i="47"/>
  <c r="Q188" i="47"/>
  <c r="P188" i="47"/>
  <c r="N188" i="47"/>
  <c r="K188" i="47"/>
  <c r="AT187" i="47"/>
  <c r="AS187" i="47"/>
  <c r="AR187" i="47"/>
  <c r="AQ187" i="47"/>
  <c r="AP187" i="47"/>
  <c r="AO187" i="47"/>
  <c r="AN187" i="47"/>
  <c r="AM187" i="47"/>
  <c r="AL187" i="47"/>
  <c r="AK187" i="47"/>
  <c r="AJ187" i="47"/>
  <c r="AI187" i="47"/>
  <c r="AH187" i="47"/>
  <c r="AG187" i="47"/>
  <c r="AF187" i="47"/>
  <c r="AE187" i="47"/>
  <c r="AD187" i="47"/>
  <c r="AC187" i="47"/>
  <c r="AB187" i="47"/>
  <c r="AA187" i="47"/>
  <c r="Z187" i="47"/>
  <c r="Y187" i="47"/>
  <c r="X187" i="47"/>
  <c r="W187" i="47"/>
  <c r="V187" i="47"/>
  <c r="U187" i="47"/>
  <c r="K187" i="47"/>
  <c r="S186" i="47"/>
  <c r="T186" i="47"/>
  <c r="O186" i="47"/>
  <c r="M186" i="47"/>
  <c r="L186" i="47"/>
  <c r="S185" i="47"/>
  <c r="T185" i="47"/>
  <c r="O185" i="47"/>
  <c r="M185" i="47"/>
  <c r="L185" i="47"/>
  <c r="S184" i="47"/>
  <c r="T184" i="47"/>
  <c r="O184" i="47"/>
  <c r="M184" i="47"/>
  <c r="L184" i="47"/>
  <c r="S183" i="47"/>
  <c r="T183" i="47"/>
  <c r="O183" i="47"/>
  <c r="M183" i="47"/>
  <c r="L183" i="47"/>
  <c r="S182" i="47"/>
  <c r="T182" i="47"/>
  <c r="O182" i="47"/>
  <c r="M182" i="47"/>
  <c r="L182" i="47"/>
  <c r="S181" i="47"/>
  <c r="T181" i="47"/>
  <c r="O181" i="47"/>
  <c r="M181" i="47"/>
  <c r="L181" i="47"/>
  <c r="S180" i="47"/>
  <c r="T180" i="47"/>
  <c r="O180" i="47"/>
  <c r="M180" i="47"/>
  <c r="L180" i="47"/>
  <c r="S179" i="47"/>
  <c r="T179" i="47"/>
  <c r="O179" i="47"/>
  <c r="M179" i="47"/>
  <c r="L179" i="47"/>
  <c r="S178" i="47"/>
  <c r="T178" i="47"/>
  <c r="O178" i="47"/>
  <c r="M178" i="47"/>
  <c r="L178" i="47"/>
  <c r="S177" i="47"/>
  <c r="T177" i="47"/>
  <c r="O177" i="47"/>
  <c r="M177" i="47"/>
  <c r="L177" i="47"/>
  <c r="T176" i="47"/>
  <c r="S176" i="47"/>
  <c r="O176" i="47"/>
  <c r="M176" i="47"/>
  <c r="L176" i="47"/>
  <c r="S175" i="47"/>
  <c r="T175" i="47"/>
  <c r="O175" i="47"/>
  <c r="M175" i="47"/>
  <c r="L175" i="47"/>
  <c r="S174" i="47"/>
  <c r="T174" i="47"/>
  <c r="O174" i="47"/>
  <c r="M174" i="47"/>
  <c r="L174" i="47"/>
  <c r="S173" i="47"/>
  <c r="T173" i="47"/>
  <c r="O173" i="47"/>
  <c r="M173" i="47"/>
  <c r="L173" i="47"/>
  <c r="S172" i="47"/>
  <c r="T172" i="47"/>
  <c r="O172" i="47"/>
  <c r="M172" i="47"/>
  <c r="L172" i="47"/>
  <c r="S171" i="47"/>
  <c r="T171" i="47"/>
  <c r="O171" i="47"/>
  <c r="M171" i="47"/>
  <c r="L171" i="47"/>
  <c r="S170" i="47"/>
  <c r="T170" i="47"/>
  <c r="O170" i="47"/>
  <c r="M170" i="47"/>
  <c r="L170" i="47"/>
  <c r="S169" i="47"/>
  <c r="T169" i="47"/>
  <c r="O169" i="47"/>
  <c r="M169" i="47"/>
  <c r="L169" i="47"/>
  <c r="S168" i="47"/>
  <c r="T168" i="47"/>
  <c r="O168" i="47"/>
  <c r="M168" i="47"/>
  <c r="L168" i="47"/>
  <c r="S167" i="47"/>
  <c r="T167" i="47"/>
  <c r="O167" i="47"/>
  <c r="M167" i="47"/>
  <c r="L167" i="47"/>
  <c r="S166" i="47"/>
  <c r="T166" i="47"/>
  <c r="O166" i="47"/>
  <c r="M166" i="47"/>
  <c r="L166" i="47"/>
  <c r="S165" i="47"/>
  <c r="T165" i="47"/>
  <c r="O165" i="47"/>
  <c r="M165" i="47"/>
  <c r="L165" i="47"/>
  <c r="S164" i="47"/>
  <c r="T164" i="47"/>
  <c r="O164" i="47"/>
  <c r="M164" i="47"/>
  <c r="L164" i="47"/>
  <c r="S163" i="47"/>
  <c r="T163" i="47"/>
  <c r="O163" i="47"/>
  <c r="M163" i="47"/>
  <c r="L163" i="47"/>
  <c r="S162" i="47"/>
  <c r="T162" i="47"/>
  <c r="O162" i="47"/>
  <c r="M162" i="47"/>
  <c r="L162" i="47"/>
  <c r="S161" i="47"/>
  <c r="T161" i="47"/>
  <c r="O161" i="47"/>
  <c r="M161" i="47"/>
  <c r="L161" i="47"/>
  <c r="S160" i="47"/>
  <c r="T160" i="47"/>
  <c r="O160" i="47"/>
  <c r="M160" i="47"/>
  <c r="L160" i="47"/>
  <c r="S159" i="47"/>
  <c r="T159" i="47"/>
  <c r="O159" i="47"/>
  <c r="M159" i="47"/>
  <c r="L159" i="47"/>
  <c r="S158" i="47"/>
  <c r="T158" i="47"/>
  <c r="O158" i="47"/>
  <c r="M158" i="47"/>
  <c r="L158" i="47"/>
  <c r="S157" i="47"/>
  <c r="T157" i="47"/>
  <c r="O157" i="47"/>
  <c r="M157" i="47"/>
  <c r="L157" i="47"/>
  <c r="S156" i="47"/>
  <c r="T156" i="47"/>
  <c r="O156" i="47"/>
  <c r="M156" i="47"/>
  <c r="L156" i="47"/>
  <c r="S155" i="47"/>
  <c r="T155" i="47"/>
  <c r="O155" i="47"/>
  <c r="M155" i="47"/>
  <c r="L155" i="47"/>
  <c r="S154" i="47"/>
  <c r="T154" i="47"/>
  <c r="O154" i="47"/>
  <c r="M154" i="47"/>
  <c r="L154" i="47"/>
  <c r="S153" i="47"/>
  <c r="T153" i="47"/>
  <c r="O153" i="47"/>
  <c r="M153" i="47"/>
  <c r="L153" i="47"/>
  <c r="T152" i="47"/>
  <c r="S152" i="47"/>
  <c r="O152" i="47"/>
  <c r="M152" i="47"/>
  <c r="L152" i="47"/>
  <c r="S151" i="47"/>
  <c r="T151" i="47"/>
  <c r="O151" i="47"/>
  <c r="M151" i="47"/>
  <c r="L151" i="47"/>
  <c r="S150" i="47"/>
  <c r="T150" i="47"/>
  <c r="O150" i="47"/>
  <c r="M150" i="47"/>
  <c r="L150" i="47"/>
  <c r="S149" i="47"/>
  <c r="T149" i="47"/>
  <c r="O149" i="47"/>
  <c r="M149" i="47"/>
  <c r="L149" i="47"/>
  <c r="S148" i="47"/>
  <c r="T148" i="47"/>
  <c r="O148" i="47"/>
  <c r="M148" i="47"/>
  <c r="L148" i="47"/>
  <c r="S147" i="47"/>
  <c r="T147" i="47"/>
  <c r="O147" i="47"/>
  <c r="M147" i="47"/>
  <c r="L147" i="47"/>
  <c r="S146" i="47"/>
  <c r="T146" i="47"/>
  <c r="O146" i="47"/>
  <c r="M146" i="47"/>
  <c r="L146" i="47"/>
  <c r="T145" i="47"/>
  <c r="S145" i="47"/>
  <c r="O145" i="47"/>
  <c r="M145" i="47"/>
  <c r="L145" i="47"/>
  <c r="S144" i="47"/>
  <c r="T144" i="47"/>
  <c r="O144" i="47"/>
  <c r="M144" i="47"/>
  <c r="L144" i="47"/>
  <c r="S143" i="47"/>
  <c r="T143" i="47"/>
  <c r="O143" i="47"/>
  <c r="M143" i="47"/>
  <c r="L143" i="47"/>
  <c r="S142" i="47"/>
  <c r="T142" i="47"/>
  <c r="O142" i="47"/>
  <c r="M142" i="47"/>
  <c r="L142" i="47"/>
  <c r="S141" i="47"/>
  <c r="T141" i="47"/>
  <c r="O141" i="47"/>
  <c r="M141" i="47"/>
  <c r="L141" i="47"/>
  <c r="S140" i="47"/>
  <c r="T140" i="47"/>
  <c r="O140" i="47"/>
  <c r="M140" i="47"/>
  <c r="L140" i="47"/>
  <c r="S139" i="47"/>
  <c r="T139" i="47"/>
  <c r="O139" i="47"/>
  <c r="M139" i="47"/>
  <c r="L139" i="47"/>
  <c r="S138" i="47"/>
  <c r="T138" i="47"/>
  <c r="O138" i="47"/>
  <c r="M138" i="47"/>
  <c r="L138" i="47"/>
  <c r="S137" i="47"/>
  <c r="T137" i="47"/>
  <c r="O137" i="47"/>
  <c r="M137" i="47"/>
  <c r="L137" i="47"/>
  <c r="T136" i="47"/>
  <c r="S136" i="47"/>
  <c r="O136" i="47"/>
  <c r="M136" i="47"/>
  <c r="L136" i="47"/>
  <c r="S135" i="47"/>
  <c r="T135" i="47"/>
  <c r="O135" i="47"/>
  <c r="M135" i="47"/>
  <c r="L135" i="47"/>
  <c r="S134" i="47"/>
  <c r="T134" i="47"/>
  <c r="O134" i="47"/>
  <c r="M134" i="47"/>
  <c r="L134" i="47"/>
  <c r="S133" i="47"/>
  <c r="T133" i="47"/>
  <c r="O133" i="47"/>
  <c r="M133" i="47"/>
  <c r="L133" i="47"/>
  <c r="S132" i="47"/>
  <c r="T132" i="47"/>
  <c r="O132" i="47"/>
  <c r="M132" i="47"/>
  <c r="L132" i="47"/>
  <c r="S131" i="47"/>
  <c r="T131" i="47"/>
  <c r="O131" i="47"/>
  <c r="M131" i="47"/>
  <c r="L131" i="47"/>
  <c r="S130" i="47"/>
  <c r="T130" i="47"/>
  <c r="O130" i="47"/>
  <c r="M130" i="47"/>
  <c r="L130" i="47"/>
  <c r="T129" i="47"/>
  <c r="S129" i="47"/>
  <c r="O129" i="47"/>
  <c r="M129" i="47"/>
  <c r="L129" i="47"/>
  <c r="T128" i="47"/>
  <c r="S128" i="47"/>
  <c r="O128" i="47"/>
  <c r="M128" i="47"/>
  <c r="L128" i="47"/>
  <c r="S127" i="47"/>
  <c r="T127" i="47"/>
  <c r="O127" i="47"/>
  <c r="M127" i="47"/>
  <c r="L127" i="47"/>
  <c r="S126" i="47"/>
  <c r="T126" i="47"/>
  <c r="O126" i="47"/>
  <c r="M126" i="47"/>
  <c r="L126" i="47"/>
  <c r="S125" i="47"/>
  <c r="T125" i="47"/>
  <c r="O125" i="47"/>
  <c r="M125" i="47"/>
  <c r="L125" i="47"/>
  <c r="S124" i="47"/>
  <c r="T124" i="47"/>
  <c r="O124" i="47"/>
  <c r="M124" i="47"/>
  <c r="L124" i="47"/>
  <c r="S123" i="47"/>
  <c r="T123" i="47"/>
  <c r="O123" i="47"/>
  <c r="M123" i="47"/>
  <c r="L123" i="47"/>
  <c r="S122" i="47"/>
  <c r="T122" i="47"/>
  <c r="O122" i="47"/>
  <c r="M122" i="47"/>
  <c r="L122" i="47"/>
  <c r="S121" i="47"/>
  <c r="T121" i="47"/>
  <c r="O121" i="47"/>
  <c r="M121" i="47"/>
  <c r="L121" i="47"/>
  <c r="S120" i="47"/>
  <c r="T120" i="47"/>
  <c r="O120" i="47"/>
  <c r="M120" i="47"/>
  <c r="L120" i="47"/>
  <c r="S119" i="47"/>
  <c r="T119" i="47"/>
  <c r="O119" i="47"/>
  <c r="M119" i="47"/>
  <c r="L119" i="47"/>
  <c r="S118" i="47"/>
  <c r="T118" i="47"/>
  <c r="O118" i="47"/>
  <c r="M118" i="47"/>
  <c r="L118" i="47"/>
  <c r="S117" i="47"/>
  <c r="T117" i="47"/>
  <c r="O117" i="47"/>
  <c r="M117" i="47"/>
  <c r="L117" i="47"/>
  <c r="S116" i="47"/>
  <c r="T116" i="47"/>
  <c r="O116" i="47"/>
  <c r="M116" i="47"/>
  <c r="L116" i="47"/>
  <c r="S115" i="47"/>
  <c r="T115" i="47"/>
  <c r="O115" i="47"/>
  <c r="M115" i="47"/>
  <c r="L115" i="47"/>
  <c r="S114" i="47"/>
  <c r="T114" i="47"/>
  <c r="O114" i="47"/>
  <c r="M114" i="47"/>
  <c r="L114" i="47"/>
  <c r="T113" i="47"/>
  <c r="S113" i="47"/>
  <c r="O113" i="47"/>
  <c r="M113" i="47"/>
  <c r="L113" i="47"/>
  <c r="T112" i="47"/>
  <c r="S112" i="47"/>
  <c r="O112" i="47"/>
  <c r="M112" i="47"/>
  <c r="L112" i="47"/>
  <c r="S111" i="47"/>
  <c r="T111" i="47"/>
  <c r="O111" i="47"/>
  <c r="M111" i="47"/>
  <c r="L111" i="47"/>
  <c r="S110" i="47"/>
  <c r="T110" i="47"/>
  <c r="O110" i="47"/>
  <c r="M110" i="47"/>
  <c r="L110" i="47"/>
  <c r="S109" i="47"/>
  <c r="T109" i="47"/>
  <c r="O109" i="47"/>
  <c r="M109" i="47"/>
  <c r="L109" i="47"/>
  <c r="S108" i="47"/>
  <c r="T108" i="47"/>
  <c r="O108" i="47"/>
  <c r="M108" i="47"/>
  <c r="L108" i="47"/>
  <c r="S107" i="47"/>
  <c r="T107" i="47"/>
  <c r="O107" i="47"/>
  <c r="M107" i="47"/>
  <c r="L107" i="47"/>
  <c r="S106" i="47"/>
  <c r="T106" i="47"/>
  <c r="O106" i="47"/>
  <c r="M106" i="47"/>
  <c r="L106" i="47"/>
  <c r="S105" i="47"/>
  <c r="T105" i="47"/>
  <c r="O105" i="47"/>
  <c r="M105" i="47"/>
  <c r="L105" i="47"/>
  <c r="T104" i="47"/>
  <c r="S104" i="47"/>
  <c r="O104" i="47"/>
  <c r="M104" i="47"/>
  <c r="L104" i="47"/>
  <c r="S103" i="47"/>
  <c r="T103" i="47"/>
  <c r="O103" i="47"/>
  <c r="M103" i="47"/>
  <c r="L103" i="47"/>
  <c r="S102" i="47"/>
  <c r="T102" i="47"/>
  <c r="O102" i="47"/>
  <c r="M102" i="47"/>
  <c r="L102" i="47"/>
  <c r="S101" i="47"/>
  <c r="T101" i="47"/>
  <c r="O101" i="47"/>
  <c r="M101" i="47"/>
  <c r="L101" i="47"/>
  <c r="S100" i="47"/>
  <c r="T100" i="47"/>
  <c r="O100" i="47"/>
  <c r="M100" i="47"/>
  <c r="L100" i="47"/>
  <c r="S99" i="47"/>
  <c r="T99" i="47"/>
  <c r="O99" i="47"/>
  <c r="M99" i="47"/>
  <c r="L99" i="47"/>
  <c r="S98" i="47"/>
  <c r="T98" i="47"/>
  <c r="O98" i="47"/>
  <c r="M98" i="47"/>
  <c r="L98" i="47"/>
  <c r="S97" i="47"/>
  <c r="T97" i="47"/>
  <c r="O97" i="47"/>
  <c r="M97" i="47"/>
  <c r="L97" i="47"/>
  <c r="T96" i="47"/>
  <c r="S96" i="47"/>
  <c r="O96" i="47"/>
  <c r="M96" i="47"/>
  <c r="L96" i="47"/>
  <c r="S95" i="47"/>
  <c r="T95" i="47"/>
  <c r="O95" i="47"/>
  <c r="M95" i="47"/>
  <c r="L95" i="47"/>
  <c r="S94" i="47"/>
  <c r="T94" i="47"/>
  <c r="O94" i="47"/>
  <c r="M94" i="47"/>
  <c r="L94" i="47"/>
  <c r="S93" i="47"/>
  <c r="T93" i="47"/>
  <c r="O93" i="47"/>
  <c r="M93" i="47"/>
  <c r="L93" i="47"/>
  <c r="S92" i="47"/>
  <c r="T92" i="47"/>
  <c r="O92" i="47"/>
  <c r="M92" i="47"/>
  <c r="L92" i="47"/>
  <c r="S91" i="47"/>
  <c r="T91" i="47"/>
  <c r="O91" i="47"/>
  <c r="M91" i="47"/>
  <c r="L91" i="47"/>
  <c r="S90" i="47"/>
  <c r="T90" i="47"/>
  <c r="O90" i="47"/>
  <c r="M90" i="47"/>
  <c r="L90" i="47"/>
  <c r="S89" i="47"/>
  <c r="T89" i="47"/>
  <c r="O89" i="47"/>
  <c r="M89" i="47"/>
  <c r="L89" i="47"/>
  <c r="S88" i="47"/>
  <c r="T88" i="47"/>
  <c r="O88" i="47"/>
  <c r="M88" i="47"/>
  <c r="L88" i="47"/>
  <c r="S87" i="47"/>
  <c r="T87" i="47"/>
  <c r="O87" i="47"/>
  <c r="M87" i="47"/>
  <c r="L87" i="47"/>
  <c r="S86" i="47"/>
  <c r="T86" i="47"/>
  <c r="O86" i="47"/>
  <c r="M86" i="47"/>
  <c r="L86" i="47"/>
  <c r="S85" i="47"/>
  <c r="T85" i="47"/>
  <c r="O85" i="47"/>
  <c r="M85" i="47"/>
  <c r="L85" i="47"/>
  <c r="S84" i="47"/>
  <c r="T84" i="47"/>
  <c r="O84" i="47"/>
  <c r="M84" i="47"/>
  <c r="L84" i="47"/>
  <c r="S83" i="47"/>
  <c r="T83" i="47"/>
  <c r="O83" i="47"/>
  <c r="M83" i="47"/>
  <c r="L83" i="47"/>
  <c r="S82" i="47"/>
  <c r="T82" i="47"/>
  <c r="O82" i="47"/>
  <c r="M82" i="47"/>
  <c r="L82" i="47"/>
  <c r="T81" i="47"/>
  <c r="S81" i="47"/>
  <c r="O81" i="47"/>
  <c r="M81" i="47"/>
  <c r="L81" i="47"/>
  <c r="S80" i="47"/>
  <c r="T80" i="47"/>
  <c r="O80" i="47"/>
  <c r="M80" i="47"/>
  <c r="L80" i="47"/>
  <c r="S79" i="47"/>
  <c r="T79" i="47"/>
  <c r="O79" i="47"/>
  <c r="M79" i="47"/>
  <c r="L79" i="47"/>
  <c r="S78" i="47"/>
  <c r="T78" i="47"/>
  <c r="O78" i="47"/>
  <c r="M78" i="47"/>
  <c r="L78" i="47"/>
  <c r="S77" i="47"/>
  <c r="T77" i="47"/>
  <c r="O77" i="47"/>
  <c r="M77" i="47"/>
  <c r="L77" i="47"/>
  <c r="S76" i="47"/>
  <c r="T76" i="47"/>
  <c r="O76" i="47"/>
  <c r="M76" i="47"/>
  <c r="L76" i="47"/>
  <c r="S75" i="47"/>
  <c r="T75" i="47"/>
  <c r="O75" i="47"/>
  <c r="M75" i="47"/>
  <c r="L75" i="47"/>
  <c r="S74" i="47"/>
  <c r="T74" i="47"/>
  <c r="O74" i="47"/>
  <c r="M74" i="47"/>
  <c r="L74" i="47"/>
  <c r="S73" i="47"/>
  <c r="T73" i="47"/>
  <c r="O73" i="47"/>
  <c r="M73" i="47"/>
  <c r="L73" i="47"/>
  <c r="S72" i="47"/>
  <c r="T72" i="47"/>
  <c r="O72" i="47"/>
  <c r="M72" i="47"/>
  <c r="L72" i="47"/>
  <c r="S71" i="47"/>
  <c r="T71" i="47"/>
  <c r="O71" i="47"/>
  <c r="M71" i="47"/>
  <c r="L71" i="47"/>
  <c r="S70" i="47"/>
  <c r="T70" i="47"/>
  <c r="O70" i="47"/>
  <c r="M70" i="47"/>
  <c r="L70" i="47"/>
  <c r="S69" i="47"/>
  <c r="T69" i="47"/>
  <c r="O69" i="47"/>
  <c r="M69" i="47"/>
  <c r="L69" i="47"/>
  <c r="S68" i="47"/>
  <c r="T68" i="47"/>
  <c r="O68" i="47"/>
  <c r="M68" i="47"/>
  <c r="L68" i="47"/>
  <c r="S67" i="47"/>
  <c r="T67" i="47"/>
  <c r="O67" i="47"/>
  <c r="M67" i="47"/>
  <c r="L67" i="47"/>
  <c r="S66" i="47"/>
  <c r="T66" i="47"/>
  <c r="O66" i="47"/>
  <c r="M66" i="47"/>
  <c r="L66" i="47"/>
  <c r="S65" i="47"/>
  <c r="T65" i="47"/>
  <c r="O65" i="47"/>
  <c r="M65" i="47"/>
  <c r="L65" i="47"/>
  <c r="T64" i="47"/>
  <c r="S64" i="47"/>
  <c r="O64" i="47"/>
  <c r="M64" i="47"/>
  <c r="L64" i="47"/>
  <c r="S63" i="47"/>
  <c r="T63" i="47"/>
  <c r="O63" i="47"/>
  <c r="M63" i="47"/>
  <c r="L63" i="47"/>
  <c r="S62" i="47"/>
  <c r="T62" i="47"/>
  <c r="O62" i="47"/>
  <c r="M62" i="47"/>
  <c r="L62" i="47"/>
  <c r="S61" i="47"/>
  <c r="T61" i="47"/>
  <c r="O61" i="47"/>
  <c r="M61" i="47"/>
  <c r="L61" i="47"/>
  <c r="S60" i="47"/>
  <c r="T60" i="47"/>
  <c r="O60" i="47"/>
  <c r="M60" i="47"/>
  <c r="L60" i="47"/>
  <c r="S59" i="47"/>
  <c r="T59" i="47"/>
  <c r="O59" i="47"/>
  <c r="M59" i="47"/>
  <c r="L59" i="47"/>
  <c r="S58" i="47"/>
  <c r="T58" i="47"/>
  <c r="O58" i="47"/>
  <c r="M58" i="47"/>
  <c r="L58" i="47"/>
  <c r="S57" i="47"/>
  <c r="T57" i="47"/>
  <c r="O57" i="47"/>
  <c r="M57" i="47"/>
  <c r="L57" i="47"/>
  <c r="S56" i="47"/>
  <c r="T56" i="47"/>
  <c r="O56" i="47"/>
  <c r="M56" i="47"/>
  <c r="L56" i="47"/>
  <c r="S55" i="47"/>
  <c r="T55" i="47"/>
  <c r="O55" i="47"/>
  <c r="M55" i="47"/>
  <c r="L55" i="47"/>
  <c r="S54" i="47"/>
  <c r="T54" i="47"/>
  <c r="O54" i="47"/>
  <c r="M54" i="47"/>
  <c r="L54" i="47"/>
  <c r="S53" i="47"/>
  <c r="T53" i="47"/>
  <c r="O53" i="47"/>
  <c r="M53" i="47"/>
  <c r="L53" i="47"/>
  <c r="S52" i="47"/>
  <c r="T52" i="47"/>
  <c r="O52" i="47"/>
  <c r="M52" i="47"/>
  <c r="L52" i="47"/>
  <c r="S51" i="47"/>
  <c r="T51" i="47"/>
  <c r="O51" i="47"/>
  <c r="M51" i="47"/>
  <c r="L51" i="47"/>
  <c r="S50" i="47"/>
  <c r="T50" i="47"/>
  <c r="O50" i="47"/>
  <c r="M50" i="47"/>
  <c r="L50" i="47"/>
  <c r="S49" i="47"/>
  <c r="T49" i="47"/>
  <c r="O49" i="47"/>
  <c r="M49" i="47"/>
  <c r="L49" i="47"/>
  <c r="S48" i="47"/>
  <c r="T48" i="47"/>
  <c r="O48" i="47"/>
  <c r="M48" i="47"/>
  <c r="L48" i="47"/>
  <c r="S47" i="47"/>
  <c r="T47" i="47"/>
  <c r="O47" i="47"/>
  <c r="M47" i="47"/>
  <c r="L47" i="47"/>
  <c r="S46" i="47"/>
  <c r="T46" i="47"/>
  <c r="O46" i="47"/>
  <c r="M46" i="47"/>
  <c r="L46" i="47"/>
  <c r="S45" i="47"/>
  <c r="T45" i="47"/>
  <c r="O45" i="47"/>
  <c r="M45" i="47"/>
  <c r="L45" i="47"/>
  <c r="S44" i="47"/>
  <c r="T44" i="47"/>
  <c r="O44" i="47"/>
  <c r="M44" i="47"/>
  <c r="L44" i="47"/>
  <c r="S43" i="47"/>
  <c r="T43" i="47"/>
  <c r="O43" i="47"/>
  <c r="M43" i="47"/>
  <c r="L43" i="47"/>
  <c r="T42" i="47"/>
  <c r="S42" i="47"/>
  <c r="O42" i="47"/>
  <c r="M42" i="47"/>
  <c r="L42" i="47"/>
  <c r="S41" i="47"/>
  <c r="T41" i="47"/>
  <c r="O41" i="47"/>
  <c r="M41" i="47"/>
  <c r="L41" i="47"/>
  <c r="S40" i="47"/>
  <c r="T40" i="47"/>
  <c r="O40" i="47"/>
  <c r="M40" i="47"/>
  <c r="L40" i="47"/>
  <c r="S39" i="47"/>
  <c r="T39" i="47"/>
  <c r="O39" i="47"/>
  <c r="M39" i="47"/>
  <c r="L39" i="47"/>
  <c r="S38" i="47"/>
  <c r="T38" i="47"/>
  <c r="O38" i="47"/>
  <c r="M38" i="47"/>
  <c r="L38" i="47"/>
  <c r="S37" i="47"/>
  <c r="T37" i="47"/>
  <c r="O37" i="47"/>
  <c r="M37" i="47"/>
  <c r="L37" i="47"/>
  <c r="S36" i="47"/>
  <c r="T36" i="47"/>
  <c r="O36" i="47"/>
  <c r="M36" i="47"/>
  <c r="L36" i="47"/>
  <c r="S35" i="47"/>
  <c r="T35" i="47"/>
  <c r="O35" i="47"/>
  <c r="M35" i="47"/>
  <c r="L35" i="47"/>
  <c r="S34" i="47"/>
  <c r="T34" i="47"/>
  <c r="O34" i="47"/>
  <c r="M34" i="47"/>
  <c r="L34" i="47"/>
  <c r="S33" i="47"/>
  <c r="T33" i="47"/>
  <c r="O33" i="47"/>
  <c r="M33" i="47"/>
  <c r="L33" i="47"/>
  <c r="T32" i="47"/>
  <c r="S32" i="47"/>
  <c r="O32" i="47"/>
  <c r="M32" i="47"/>
  <c r="L32" i="47"/>
  <c r="T31" i="47"/>
  <c r="S31" i="47"/>
  <c r="O31" i="47"/>
  <c r="M31" i="47"/>
  <c r="L31" i="47"/>
  <c r="S30" i="47"/>
  <c r="T30" i="47"/>
  <c r="O30" i="47"/>
  <c r="M30" i="47"/>
  <c r="L30" i="47"/>
  <c r="S29" i="47"/>
  <c r="T29" i="47"/>
  <c r="O29" i="47"/>
  <c r="M29" i="47"/>
  <c r="L29" i="47"/>
  <c r="S28" i="47"/>
  <c r="T28" i="47"/>
  <c r="O28" i="47"/>
  <c r="M28" i="47"/>
  <c r="L28" i="47"/>
  <c r="S27" i="47"/>
  <c r="T27" i="47"/>
  <c r="O27" i="47"/>
  <c r="M27" i="47"/>
  <c r="L27" i="47"/>
  <c r="S26" i="47"/>
  <c r="T26" i="47"/>
  <c r="O26" i="47"/>
  <c r="M26" i="47"/>
  <c r="L26" i="47"/>
  <c r="S25" i="47"/>
  <c r="T25" i="47"/>
  <c r="O25" i="47"/>
  <c r="M25" i="47"/>
  <c r="L25" i="47"/>
  <c r="T24" i="47"/>
  <c r="S24" i="47"/>
  <c r="O24" i="47"/>
  <c r="M24" i="47"/>
  <c r="L24" i="47"/>
  <c r="S23" i="47"/>
  <c r="T23" i="47"/>
  <c r="O23" i="47"/>
  <c r="M23" i="47"/>
  <c r="L23" i="47"/>
  <c r="S22" i="47"/>
  <c r="T22" i="47"/>
  <c r="O22" i="47"/>
  <c r="M22" i="47"/>
  <c r="L22" i="47"/>
  <c r="S21" i="47"/>
  <c r="T21" i="47"/>
  <c r="O21" i="47"/>
  <c r="M21" i="47"/>
  <c r="L21" i="47"/>
  <c r="S20" i="47"/>
  <c r="T20" i="47"/>
  <c r="O20" i="47"/>
  <c r="M20" i="47"/>
  <c r="L20" i="47"/>
  <c r="S19" i="47"/>
  <c r="T19" i="47"/>
  <c r="O19" i="47"/>
  <c r="M19" i="47"/>
  <c r="L19" i="47"/>
  <c r="S18" i="47"/>
  <c r="T18" i="47"/>
  <c r="O18" i="47"/>
  <c r="M18" i="47"/>
  <c r="L18" i="47"/>
  <c r="T17" i="47"/>
  <c r="S17" i="47"/>
  <c r="O17" i="47"/>
  <c r="M17" i="47"/>
  <c r="L17" i="47"/>
  <c r="S16" i="47"/>
  <c r="T16" i="47"/>
  <c r="O16" i="47"/>
  <c r="M16" i="47"/>
  <c r="L16" i="47"/>
  <c r="S15" i="47"/>
  <c r="T15" i="47"/>
  <c r="O15" i="47"/>
  <c r="M15" i="47"/>
  <c r="L15" i="47"/>
  <c r="S14" i="47"/>
  <c r="T14" i="47"/>
  <c r="O14" i="47"/>
  <c r="M14" i="47"/>
  <c r="L14" i="47"/>
  <c r="S13" i="47"/>
  <c r="T13" i="47"/>
  <c r="O13" i="47"/>
  <c r="M13" i="47"/>
  <c r="L13" i="47"/>
  <c r="S12" i="47"/>
  <c r="T12" i="47"/>
  <c r="O12" i="47"/>
  <c r="M12" i="47"/>
  <c r="L12" i="47"/>
  <c r="S11" i="47"/>
  <c r="T11" i="47"/>
  <c r="O11" i="47"/>
  <c r="M11" i="47"/>
  <c r="L11" i="47"/>
  <c r="S10" i="47"/>
  <c r="T10" i="47"/>
  <c r="O10" i="47"/>
  <c r="M10" i="47"/>
  <c r="L10" i="47"/>
  <c r="S9" i="47"/>
  <c r="T9" i="47"/>
  <c r="O9" i="47"/>
  <c r="M9" i="47"/>
  <c r="L9" i="47"/>
  <c r="S8" i="47"/>
  <c r="T8" i="47"/>
  <c r="O8" i="47"/>
  <c r="M8" i="47"/>
  <c r="L8" i="47"/>
  <c r="S7" i="47"/>
  <c r="T7" i="47"/>
  <c r="O7" i="47"/>
  <c r="M7" i="47"/>
  <c r="L7" i="47"/>
  <c r="S6" i="47"/>
  <c r="T6" i="47"/>
  <c r="O6" i="47"/>
  <c r="M6" i="47"/>
  <c r="L6" i="47"/>
  <c r="S5" i="47"/>
  <c r="T5" i="47"/>
  <c r="O5" i="47"/>
  <c r="M5" i="47"/>
  <c r="L5" i="47"/>
  <c r="S4" i="47"/>
  <c r="O4" i="47"/>
  <c r="M4" i="47"/>
  <c r="L4" i="47"/>
  <c r="D2" i="47" a="1"/>
  <c r="D2" i="47" s="1"/>
  <c r="R188" i="46"/>
  <c r="Q188" i="46"/>
  <c r="P188" i="46"/>
  <c r="N188" i="46"/>
  <c r="K188" i="46"/>
  <c r="AT187" i="46"/>
  <c r="AS187" i="46"/>
  <c r="AR187" i="46"/>
  <c r="AQ187" i="46"/>
  <c r="AP187" i="46"/>
  <c r="AO187" i="46"/>
  <c r="AN187" i="46"/>
  <c r="AM187" i="46"/>
  <c r="AL187" i="46"/>
  <c r="AK187" i="46"/>
  <c r="AJ187" i="46"/>
  <c r="AI187" i="46"/>
  <c r="AH187" i="46"/>
  <c r="AG187" i="46"/>
  <c r="AF187" i="46"/>
  <c r="AE187" i="46"/>
  <c r="AD187" i="46"/>
  <c r="AC187" i="46"/>
  <c r="AB187" i="46"/>
  <c r="AA187" i="46"/>
  <c r="Z187" i="46"/>
  <c r="Y187" i="46"/>
  <c r="X187" i="46"/>
  <c r="W187" i="46"/>
  <c r="V187" i="46"/>
  <c r="U187" i="46"/>
  <c r="K187" i="46"/>
  <c r="S186" i="46"/>
  <c r="T186" i="46"/>
  <c r="O186" i="46"/>
  <c r="M186" i="46"/>
  <c r="L186" i="46"/>
  <c r="S185" i="46"/>
  <c r="T185" i="46"/>
  <c r="O185" i="46"/>
  <c r="M185" i="46"/>
  <c r="L185" i="46"/>
  <c r="T184" i="46"/>
  <c r="S184" i="46"/>
  <c r="O184" i="46"/>
  <c r="M184" i="46"/>
  <c r="L184" i="46"/>
  <c r="S183" i="46"/>
  <c r="T183" i="46"/>
  <c r="O183" i="46"/>
  <c r="M183" i="46"/>
  <c r="L183" i="46"/>
  <c r="S182" i="46"/>
  <c r="T182" i="46"/>
  <c r="O182" i="46"/>
  <c r="M182" i="46"/>
  <c r="L182" i="46"/>
  <c r="S181" i="46"/>
  <c r="T181" i="46"/>
  <c r="O181" i="46"/>
  <c r="M181" i="46"/>
  <c r="L181" i="46"/>
  <c r="S180" i="46"/>
  <c r="T180" i="46"/>
  <c r="O180" i="46"/>
  <c r="M180" i="46"/>
  <c r="L180" i="46"/>
  <c r="T179" i="46"/>
  <c r="S179" i="46"/>
  <c r="O179" i="46"/>
  <c r="M179" i="46"/>
  <c r="L179" i="46"/>
  <c r="S178" i="46"/>
  <c r="T178" i="46"/>
  <c r="O178" i="46"/>
  <c r="M178" i="46"/>
  <c r="L178" i="46"/>
  <c r="S177" i="46"/>
  <c r="T177" i="46"/>
  <c r="O177" i="46"/>
  <c r="M177" i="46"/>
  <c r="L177" i="46"/>
  <c r="T176" i="46"/>
  <c r="S176" i="46"/>
  <c r="O176" i="46"/>
  <c r="M176" i="46"/>
  <c r="L176" i="46"/>
  <c r="S175" i="46"/>
  <c r="T175" i="46"/>
  <c r="O175" i="46"/>
  <c r="M175" i="46"/>
  <c r="L175" i="46"/>
  <c r="S174" i="46"/>
  <c r="T174" i="46"/>
  <c r="O174" i="46"/>
  <c r="M174" i="46"/>
  <c r="L174" i="46"/>
  <c r="S173" i="46"/>
  <c r="T173" i="46"/>
  <c r="O173" i="46"/>
  <c r="M173" i="46"/>
  <c r="L173" i="46"/>
  <c r="S172" i="46"/>
  <c r="T172" i="46"/>
  <c r="O172" i="46"/>
  <c r="M172" i="46"/>
  <c r="L172" i="46"/>
  <c r="S171" i="46"/>
  <c r="T171" i="46"/>
  <c r="O171" i="46"/>
  <c r="M171" i="46"/>
  <c r="L171" i="46"/>
  <c r="S170" i="46"/>
  <c r="T170" i="46"/>
  <c r="O170" i="46"/>
  <c r="M170" i="46"/>
  <c r="L170" i="46"/>
  <c r="T169" i="46"/>
  <c r="S169" i="46"/>
  <c r="O169" i="46"/>
  <c r="M169" i="46"/>
  <c r="L169" i="46"/>
  <c r="T168" i="46"/>
  <c r="S168" i="46"/>
  <c r="O168" i="46"/>
  <c r="M168" i="46"/>
  <c r="L168" i="46"/>
  <c r="S167" i="46"/>
  <c r="T167" i="46"/>
  <c r="O167" i="46"/>
  <c r="M167" i="46"/>
  <c r="L167" i="46"/>
  <c r="S166" i="46"/>
  <c r="T166" i="46"/>
  <c r="O166" i="46"/>
  <c r="M166" i="46"/>
  <c r="L166" i="46"/>
  <c r="S165" i="46"/>
  <c r="T165" i="46"/>
  <c r="O165" i="46"/>
  <c r="M165" i="46"/>
  <c r="L165" i="46"/>
  <c r="S164" i="46"/>
  <c r="T164" i="46"/>
  <c r="O164" i="46"/>
  <c r="M164" i="46"/>
  <c r="L164" i="46"/>
  <c r="T163" i="46"/>
  <c r="S163" i="46"/>
  <c r="O163" i="46"/>
  <c r="M163" i="46"/>
  <c r="L163" i="46"/>
  <c r="S162" i="46"/>
  <c r="T162" i="46"/>
  <c r="O162" i="46"/>
  <c r="M162" i="46"/>
  <c r="L162" i="46"/>
  <c r="S161" i="46"/>
  <c r="T161" i="46"/>
  <c r="O161" i="46"/>
  <c r="M161" i="46"/>
  <c r="L161" i="46"/>
  <c r="T160" i="46"/>
  <c r="S160" i="46"/>
  <c r="O160" i="46"/>
  <c r="M160" i="46"/>
  <c r="L160" i="46"/>
  <c r="S159" i="46"/>
  <c r="T159" i="46"/>
  <c r="O159" i="46"/>
  <c r="M159" i="46"/>
  <c r="L159" i="46"/>
  <c r="S158" i="46"/>
  <c r="T158" i="46"/>
  <c r="O158" i="46"/>
  <c r="M158" i="46"/>
  <c r="L158" i="46"/>
  <c r="S157" i="46"/>
  <c r="T157" i="46"/>
  <c r="O157" i="46"/>
  <c r="M157" i="46"/>
  <c r="L157" i="46"/>
  <c r="S156" i="46"/>
  <c r="T156" i="46"/>
  <c r="O156" i="46"/>
  <c r="M156" i="46"/>
  <c r="L156" i="46"/>
  <c r="S155" i="46"/>
  <c r="T155" i="46"/>
  <c r="O155" i="46"/>
  <c r="M155" i="46"/>
  <c r="L155" i="46"/>
  <c r="S154" i="46"/>
  <c r="T154" i="46"/>
  <c r="O154" i="46"/>
  <c r="M154" i="46"/>
  <c r="L154" i="46"/>
  <c r="T153" i="46"/>
  <c r="S153" i="46"/>
  <c r="O153" i="46"/>
  <c r="M153" i="46"/>
  <c r="L153" i="46"/>
  <c r="T152" i="46"/>
  <c r="S152" i="46"/>
  <c r="O152" i="46"/>
  <c r="M152" i="46"/>
  <c r="L152" i="46"/>
  <c r="S151" i="46"/>
  <c r="T151" i="46"/>
  <c r="O151" i="46"/>
  <c r="M151" i="46"/>
  <c r="L151" i="46"/>
  <c r="S150" i="46"/>
  <c r="T150" i="46"/>
  <c r="O150" i="46"/>
  <c r="M150" i="46"/>
  <c r="L150" i="46"/>
  <c r="S149" i="46"/>
  <c r="T149" i="46"/>
  <c r="O149" i="46"/>
  <c r="M149" i="46"/>
  <c r="L149" i="46"/>
  <c r="S148" i="46"/>
  <c r="T148" i="46"/>
  <c r="O148" i="46"/>
  <c r="M148" i="46"/>
  <c r="L148" i="46"/>
  <c r="S147" i="46"/>
  <c r="T147" i="46"/>
  <c r="O147" i="46"/>
  <c r="M147" i="46"/>
  <c r="L147" i="46"/>
  <c r="S146" i="46"/>
  <c r="T146" i="46"/>
  <c r="O146" i="46"/>
  <c r="M146" i="46"/>
  <c r="L146" i="46"/>
  <c r="T145" i="46"/>
  <c r="S145" i="46"/>
  <c r="O145" i="46"/>
  <c r="M145" i="46"/>
  <c r="L145" i="46"/>
  <c r="T144" i="46"/>
  <c r="S144" i="46"/>
  <c r="O144" i="46"/>
  <c r="M144" i="46"/>
  <c r="L144" i="46"/>
  <c r="T143" i="46"/>
  <c r="S143" i="46"/>
  <c r="O143" i="46"/>
  <c r="M143" i="46"/>
  <c r="L143" i="46"/>
  <c r="S142" i="46"/>
  <c r="T142" i="46"/>
  <c r="O142" i="46"/>
  <c r="M142" i="46"/>
  <c r="L142" i="46"/>
  <c r="S141" i="46"/>
  <c r="T141" i="46"/>
  <c r="O141" i="46"/>
  <c r="M141" i="46"/>
  <c r="L141" i="46"/>
  <c r="S140" i="46"/>
  <c r="T140" i="46"/>
  <c r="O140" i="46"/>
  <c r="M140" i="46"/>
  <c r="L140" i="46"/>
  <c r="S139" i="46"/>
  <c r="T139" i="46"/>
  <c r="O139" i="46"/>
  <c r="M139" i="46"/>
  <c r="L139" i="46"/>
  <c r="S138" i="46"/>
  <c r="T138" i="46"/>
  <c r="O138" i="46"/>
  <c r="M138" i="46"/>
  <c r="L138" i="46"/>
  <c r="T137" i="46"/>
  <c r="S137" i="46"/>
  <c r="O137" i="46"/>
  <c r="M137" i="46"/>
  <c r="L137" i="46"/>
  <c r="S136" i="46"/>
  <c r="T136" i="46"/>
  <c r="O136" i="46"/>
  <c r="M136" i="46"/>
  <c r="L136" i="46"/>
  <c r="S135" i="46"/>
  <c r="T135" i="46"/>
  <c r="O135" i="46"/>
  <c r="M135" i="46"/>
  <c r="L135" i="46"/>
  <c r="S134" i="46"/>
  <c r="T134" i="46"/>
  <c r="O134" i="46"/>
  <c r="M134" i="46"/>
  <c r="L134" i="46"/>
  <c r="S133" i="46"/>
  <c r="T133" i="46"/>
  <c r="O133" i="46"/>
  <c r="M133" i="46"/>
  <c r="L133" i="46"/>
  <c r="S132" i="46"/>
  <c r="T132" i="46"/>
  <c r="O132" i="46"/>
  <c r="M132" i="46"/>
  <c r="L132" i="46"/>
  <c r="S131" i="46"/>
  <c r="T131" i="46"/>
  <c r="O131" i="46"/>
  <c r="M131" i="46"/>
  <c r="L131" i="46"/>
  <c r="S130" i="46"/>
  <c r="T130" i="46"/>
  <c r="O130" i="46"/>
  <c r="M130" i="46"/>
  <c r="L130" i="46"/>
  <c r="T129" i="46"/>
  <c r="S129" i="46"/>
  <c r="O129" i="46"/>
  <c r="M129" i="46"/>
  <c r="L129" i="46"/>
  <c r="S128" i="46"/>
  <c r="T128" i="46"/>
  <c r="O128" i="46"/>
  <c r="M128" i="46"/>
  <c r="L128" i="46"/>
  <c r="S127" i="46"/>
  <c r="T127" i="46"/>
  <c r="O127" i="46"/>
  <c r="M127" i="46"/>
  <c r="L127" i="46"/>
  <c r="S126" i="46"/>
  <c r="T126" i="46"/>
  <c r="O126" i="46"/>
  <c r="M126" i="46"/>
  <c r="L126" i="46"/>
  <c r="S125" i="46"/>
  <c r="T125" i="46"/>
  <c r="O125" i="46"/>
  <c r="M125" i="46"/>
  <c r="L125" i="46"/>
  <c r="S124" i="46"/>
  <c r="T124" i="46"/>
  <c r="O124" i="46"/>
  <c r="M124" i="46"/>
  <c r="L124" i="46"/>
  <c r="S123" i="46"/>
  <c r="T123" i="46"/>
  <c r="O123" i="46"/>
  <c r="M123" i="46"/>
  <c r="L123" i="46"/>
  <c r="S122" i="46"/>
  <c r="T122" i="46"/>
  <c r="O122" i="46"/>
  <c r="M122" i="46"/>
  <c r="L122" i="46"/>
  <c r="T121" i="46"/>
  <c r="S121" i="46"/>
  <c r="O121" i="46"/>
  <c r="M121" i="46"/>
  <c r="L121" i="46"/>
  <c r="S120" i="46"/>
  <c r="T120" i="46"/>
  <c r="O120" i="46"/>
  <c r="M120" i="46"/>
  <c r="L120" i="46"/>
  <c r="S119" i="46"/>
  <c r="T119" i="46"/>
  <c r="O119" i="46"/>
  <c r="M119" i="46"/>
  <c r="L119" i="46"/>
  <c r="S118" i="46"/>
  <c r="T118" i="46"/>
  <c r="O118" i="46"/>
  <c r="M118" i="46"/>
  <c r="L118" i="46"/>
  <c r="S117" i="46"/>
  <c r="T117" i="46"/>
  <c r="O117" i="46"/>
  <c r="M117" i="46"/>
  <c r="L117" i="46"/>
  <c r="S116" i="46"/>
  <c r="T116" i="46"/>
  <c r="O116" i="46"/>
  <c r="M116" i="46"/>
  <c r="L116" i="46"/>
  <c r="S115" i="46"/>
  <c r="T115" i="46"/>
  <c r="O115" i="46"/>
  <c r="M115" i="46"/>
  <c r="L115" i="46"/>
  <c r="S114" i="46"/>
  <c r="T114" i="46"/>
  <c r="O114" i="46"/>
  <c r="M114" i="46"/>
  <c r="L114" i="46"/>
  <c r="S113" i="46"/>
  <c r="T113" i="46"/>
  <c r="O113" i="46"/>
  <c r="M113" i="46"/>
  <c r="L113" i="46"/>
  <c r="S112" i="46"/>
  <c r="T112" i="46"/>
  <c r="O112" i="46"/>
  <c r="M112" i="46"/>
  <c r="L112" i="46"/>
  <c r="S111" i="46"/>
  <c r="T111" i="46"/>
  <c r="O111" i="46"/>
  <c r="M111" i="46"/>
  <c r="L111" i="46"/>
  <c r="S110" i="46"/>
  <c r="T110" i="46"/>
  <c r="O110" i="46"/>
  <c r="M110" i="46"/>
  <c r="L110" i="46"/>
  <c r="S109" i="46"/>
  <c r="T109" i="46"/>
  <c r="O109" i="46"/>
  <c r="M109" i="46"/>
  <c r="L109" i="46"/>
  <c r="S108" i="46"/>
  <c r="T108" i="46"/>
  <c r="O108" i="46"/>
  <c r="M108" i="46"/>
  <c r="L108" i="46"/>
  <c r="S107" i="46"/>
  <c r="T107" i="46"/>
  <c r="O107" i="46"/>
  <c r="M107" i="46"/>
  <c r="L107" i="46"/>
  <c r="S106" i="46"/>
  <c r="T106" i="46"/>
  <c r="O106" i="46"/>
  <c r="M106" i="46"/>
  <c r="L106" i="46"/>
  <c r="T105" i="46"/>
  <c r="S105" i="46"/>
  <c r="O105" i="46"/>
  <c r="M105" i="46"/>
  <c r="L105" i="46"/>
  <c r="S104" i="46"/>
  <c r="T104" i="46"/>
  <c r="O104" i="46"/>
  <c r="M104" i="46"/>
  <c r="L104" i="46"/>
  <c r="S103" i="46"/>
  <c r="T103" i="46"/>
  <c r="O103" i="46"/>
  <c r="M103" i="46"/>
  <c r="L103" i="46"/>
  <c r="S102" i="46"/>
  <c r="T102" i="46"/>
  <c r="O102" i="46"/>
  <c r="M102" i="46"/>
  <c r="L102" i="46"/>
  <c r="S101" i="46"/>
  <c r="T101" i="46"/>
  <c r="O101" i="46"/>
  <c r="M101" i="46"/>
  <c r="L101" i="46"/>
  <c r="S100" i="46"/>
  <c r="T100" i="46"/>
  <c r="O100" i="46"/>
  <c r="M100" i="46"/>
  <c r="L100" i="46"/>
  <c r="S99" i="46"/>
  <c r="T99" i="46"/>
  <c r="O99" i="46"/>
  <c r="M99" i="46"/>
  <c r="L99" i="46"/>
  <c r="S98" i="46"/>
  <c r="T98" i="46"/>
  <c r="O98" i="46"/>
  <c r="M98" i="46"/>
  <c r="L98" i="46"/>
  <c r="S97" i="46"/>
  <c r="T97" i="46"/>
  <c r="O97" i="46"/>
  <c r="M97" i="46"/>
  <c r="L97" i="46"/>
  <c r="S96" i="46"/>
  <c r="T96" i="46"/>
  <c r="O96" i="46"/>
  <c r="M96" i="46"/>
  <c r="L96" i="46"/>
  <c r="S95" i="46"/>
  <c r="T95" i="46"/>
  <c r="O95" i="46"/>
  <c r="M95" i="46"/>
  <c r="L95" i="46"/>
  <c r="S94" i="46"/>
  <c r="T94" i="46"/>
  <c r="O94" i="46"/>
  <c r="M94" i="46"/>
  <c r="L94" i="46"/>
  <c r="S93" i="46"/>
  <c r="T93" i="46"/>
  <c r="O93" i="46"/>
  <c r="M93" i="46"/>
  <c r="L93" i="46"/>
  <c r="S92" i="46"/>
  <c r="T92" i="46"/>
  <c r="O92" i="46"/>
  <c r="M92" i="46"/>
  <c r="L92" i="46"/>
  <c r="T91" i="46"/>
  <c r="S91" i="46"/>
  <c r="O91" i="46"/>
  <c r="M91" i="46"/>
  <c r="L91" i="46"/>
  <c r="S90" i="46"/>
  <c r="T90" i="46"/>
  <c r="O90" i="46"/>
  <c r="M90" i="46"/>
  <c r="L90" i="46"/>
  <c r="S89" i="46"/>
  <c r="T89" i="46"/>
  <c r="O89" i="46"/>
  <c r="M89" i="46"/>
  <c r="L89" i="46"/>
  <c r="S88" i="46"/>
  <c r="T88" i="46"/>
  <c r="O88" i="46"/>
  <c r="M88" i="46"/>
  <c r="L88" i="46"/>
  <c r="T87" i="46"/>
  <c r="S87" i="46"/>
  <c r="O87" i="46"/>
  <c r="M87" i="46"/>
  <c r="L87" i="46"/>
  <c r="S86" i="46"/>
  <c r="T86" i="46"/>
  <c r="O86" i="46"/>
  <c r="M86" i="46"/>
  <c r="L86" i="46"/>
  <c r="S85" i="46"/>
  <c r="T85" i="46"/>
  <c r="O85" i="46"/>
  <c r="M85" i="46"/>
  <c r="L85" i="46"/>
  <c r="S84" i="46"/>
  <c r="T84" i="46"/>
  <c r="O84" i="46"/>
  <c r="M84" i="46"/>
  <c r="L84" i="46"/>
  <c r="S83" i="46"/>
  <c r="T83" i="46"/>
  <c r="O83" i="46"/>
  <c r="M83" i="46"/>
  <c r="L83" i="46"/>
  <c r="S82" i="46"/>
  <c r="T82" i="46"/>
  <c r="O82" i="46"/>
  <c r="M82" i="46"/>
  <c r="L82" i="46"/>
  <c r="S81" i="46"/>
  <c r="T81" i="46"/>
  <c r="O81" i="46"/>
  <c r="M81" i="46"/>
  <c r="L81" i="46"/>
  <c r="S80" i="46"/>
  <c r="T80" i="46"/>
  <c r="O80" i="46"/>
  <c r="M80" i="46"/>
  <c r="L80" i="46"/>
  <c r="S79" i="46"/>
  <c r="T79" i="46"/>
  <c r="O79" i="46"/>
  <c r="M79" i="46"/>
  <c r="L79" i="46"/>
  <c r="S78" i="46"/>
  <c r="T78" i="46"/>
  <c r="O78" i="46"/>
  <c r="M78" i="46"/>
  <c r="L78" i="46"/>
  <c r="S77" i="46"/>
  <c r="T77" i="46"/>
  <c r="O77" i="46"/>
  <c r="M77" i="46"/>
  <c r="L77" i="46"/>
  <c r="S76" i="46"/>
  <c r="T76" i="46"/>
  <c r="O76" i="46"/>
  <c r="M76" i="46"/>
  <c r="L76" i="46"/>
  <c r="S75" i="46"/>
  <c r="T75" i="46"/>
  <c r="O75" i="46"/>
  <c r="M75" i="46"/>
  <c r="L75" i="46"/>
  <c r="S74" i="46"/>
  <c r="T74" i="46"/>
  <c r="O74" i="46"/>
  <c r="M74" i="46"/>
  <c r="L74" i="46"/>
  <c r="S73" i="46"/>
  <c r="T73" i="46"/>
  <c r="O73" i="46"/>
  <c r="M73" i="46"/>
  <c r="L73" i="46"/>
  <c r="T72" i="46"/>
  <c r="S72" i="46"/>
  <c r="O72" i="46"/>
  <c r="M72" i="46"/>
  <c r="L72" i="46"/>
  <c r="S71" i="46"/>
  <c r="T71" i="46"/>
  <c r="O71" i="46"/>
  <c r="M71" i="46"/>
  <c r="L71" i="46"/>
  <c r="S70" i="46"/>
  <c r="T70" i="46"/>
  <c r="O70" i="46"/>
  <c r="M70" i="46"/>
  <c r="L70" i="46"/>
  <c r="S69" i="46"/>
  <c r="T69" i="46"/>
  <c r="O69" i="46"/>
  <c r="M69" i="46"/>
  <c r="L69" i="46"/>
  <c r="S68" i="46"/>
  <c r="T68" i="46"/>
  <c r="O68" i="46"/>
  <c r="M68" i="46"/>
  <c r="L68" i="46"/>
  <c r="S67" i="46"/>
  <c r="T67" i="46"/>
  <c r="O67" i="46"/>
  <c r="M67" i="46"/>
  <c r="L67" i="46"/>
  <c r="S66" i="46"/>
  <c r="T66" i="46"/>
  <c r="O66" i="46"/>
  <c r="M66" i="46"/>
  <c r="L66" i="46"/>
  <c r="T65" i="46"/>
  <c r="S65" i="46"/>
  <c r="O65" i="46"/>
  <c r="M65" i="46"/>
  <c r="L65" i="46"/>
  <c r="T64" i="46"/>
  <c r="S64" i="46"/>
  <c r="O64" i="46"/>
  <c r="M64" i="46"/>
  <c r="L64" i="46"/>
  <c r="T63" i="46"/>
  <c r="S63" i="46"/>
  <c r="O63" i="46"/>
  <c r="M63" i="46"/>
  <c r="L63" i="46"/>
  <c r="S62" i="46"/>
  <c r="T62" i="46"/>
  <c r="O62" i="46"/>
  <c r="M62" i="46"/>
  <c r="L62" i="46"/>
  <c r="S61" i="46"/>
  <c r="T61" i="46"/>
  <c r="O61" i="46"/>
  <c r="M61" i="46"/>
  <c r="L61" i="46"/>
  <c r="S60" i="46"/>
  <c r="T60" i="46"/>
  <c r="O60" i="46"/>
  <c r="M60" i="46"/>
  <c r="L60" i="46"/>
  <c r="S59" i="46"/>
  <c r="T59" i="46"/>
  <c r="O59" i="46"/>
  <c r="M59" i="46"/>
  <c r="L59" i="46"/>
  <c r="T58" i="46"/>
  <c r="S58" i="46"/>
  <c r="O58" i="46"/>
  <c r="M58" i="46"/>
  <c r="L58" i="46"/>
  <c r="T57" i="46"/>
  <c r="S57" i="46"/>
  <c r="O57" i="46"/>
  <c r="M57" i="46"/>
  <c r="L57" i="46"/>
  <c r="T56" i="46"/>
  <c r="S56" i="46"/>
  <c r="O56" i="46"/>
  <c r="M56" i="46"/>
  <c r="L56" i="46"/>
  <c r="S55" i="46"/>
  <c r="T55" i="46"/>
  <c r="O55" i="46"/>
  <c r="M55" i="46"/>
  <c r="L55" i="46"/>
  <c r="S54" i="46"/>
  <c r="T54" i="46"/>
  <c r="O54" i="46"/>
  <c r="M54" i="46"/>
  <c r="L54" i="46"/>
  <c r="S53" i="46"/>
  <c r="T53" i="46"/>
  <c r="O53" i="46"/>
  <c r="M53" i="46"/>
  <c r="L53" i="46"/>
  <c r="S52" i="46"/>
  <c r="T52" i="46"/>
  <c r="O52" i="46"/>
  <c r="M52" i="46"/>
  <c r="L52" i="46"/>
  <c r="T51" i="46"/>
  <c r="S51" i="46"/>
  <c r="O51" i="46"/>
  <c r="M51" i="46"/>
  <c r="L51" i="46"/>
  <c r="T50" i="46"/>
  <c r="S50" i="46"/>
  <c r="O50" i="46"/>
  <c r="M50" i="46"/>
  <c r="L50" i="46"/>
  <c r="T49" i="46"/>
  <c r="S49" i="46"/>
  <c r="O49" i="46"/>
  <c r="M49" i="46"/>
  <c r="L49" i="46"/>
  <c r="S48" i="46"/>
  <c r="T48" i="46"/>
  <c r="O48" i="46"/>
  <c r="M48" i="46"/>
  <c r="L48" i="46"/>
  <c r="S47" i="46"/>
  <c r="T47" i="46"/>
  <c r="O47" i="46"/>
  <c r="M47" i="46"/>
  <c r="L47" i="46"/>
  <c r="S46" i="46"/>
  <c r="T46" i="46"/>
  <c r="O46" i="46"/>
  <c r="M46" i="46"/>
  <c r="L46" i="46"/>
  <c r="S45" i="46"/>
  <c r="T45" i="46"/>
  <c r="O45" i="46"/>
  <c r="M45" i="46"/>
  <c r="L45" i="46"/>
  <c r="S44" i="46"/>
  <c r="T44" i="46"/>
  <c r="O44" i="46"/>
  <c r="M44" i="46"/>
  <c r="L44" i="46"/>
  <c r="S43" i="46"/>
  <c r="T43" i="46"/>
  <c r="O43" i="46"/>
  <c r="M43" i="46"/>
  <c r="L43" i="46"/>
  <c r="T42" i="46"/>
  <c r="S42" i="46"/>
  <c r="O42" i="46"/>
  <c r="M42" i="46"/>
  <c r="L42" i="46"/>
  <c r="S41" i="46"/>
  <c r="T41" i="46"/>
  <c r="O41" i="46"/>
  <c r="M41" i="46"/>
  <c r="L41" i="46"/>
  <c r="S40" i="46"/>
  <c r="T40" i="46"/>
  <c r="O40" i="46"/>
  <c r="M40" i="46"/>
  <c r="L40" i="46"/>
  <c r="S39" i="46"/>
  <c r="T39" i="46"/>
  <c r="O39" i="46"/>
  <c r="M39" i="46"/>
  <c r="L39" i="46"/>
  <c r="S38" i="46"/>
  <c r="T38" i="46"/>
  <c r="O38" i="46"/>
  <c r="M38" i="46"/>
  <c r="L38" i="46"/>
  <c r="S37" i="46"/>
  <c r="T37" i="46"/>
  <c r="O37" i="46"/>
  <c r="M37" i="46"/>
  <c r="L37" i="46"/>
  <c r="S36" i="46"/>
  <c r="T36" i="46"/>
  <c r="O36" i="46"/>
  <c r="M36" i="46"/>
  <c r="L36" i="46"/>
  <c r="S35" i="46"/>
  <c r="T35" i="46"/>
  <c r="O35" i="46"/>
  <c r="M35" i="46"/>
  <c r="L35" i="46"/>
  <c r="T34" i="46"/>
  <c r="S34" i="46"/>
  <c r="O34" i="46"/>
  <c r="M34" i="46"/>
  <c r="L34" i="46"/>
  <c r="S33" i="46"/>
  <c r="T33" i="46"/>
  <c r="O33" i="46"/>
  <c r="M33" i="46"/>
  <c r="L33" i="46"/>
  <c r="S32" i="46"/>
  <c r="T32" i="46"/>
  <c r="O32" i="46"/>
  <c r="M32" i="46"/>
  <c r="L32" i="46"/>
  <c r="S31" i="46"/>
  <c r="T31" i="46"/>
  <c r="O31" i="46"/>
  <c r="M31" i="46"/>
  <c r="L31" i="46"/>
  <c r="S30" i="46"/>
  <c r="T30" i="46"/>
  <c r="O30" i="46"/>
  <c r="M30" i="46"/>
  <c r="L30" i="46"/>
  <c r="S29" i="46"/>
  <c r="T29" i="46"/>
  <c r="O29" i="46"/>
  <c r="M29" i="46"/>
  <c r="L29" i="46"/>
  <c r="S28" i="46"/>
  <c r="T28" i="46"/>
  <c r="O28" i="46"/>
  <c r="M28" i="46"/>
  <c r="L28" i="46"/>
  <c r="T27" i="46"/>
  <c r="S27" i="46"/>
  <c r="O27" i="46"/>
  <c r="M27" i="46"/>
  <c r="L27" i="46"/>
  <c r="S26" i="46"/>
  <c r="T26" i="46"/>
  <c r="O26" i="46"/>
  <c r="M26" i="46"/>
  <c r="L26" i="46"/>
  <c r="S25" i="46"/>
  <c r="T25" i="46"/>
  <c r="O25" i="46"/>
  <c r="M25" i="46"/>
  <c r="L25" i="46"/>
  <c r="S24" i="46"/>
  <c r="T24" i="46"/>
  <c r="O24" i="46"/>
  <c r="M24" i="46"/>
  <c r="L24" i="46"/>
  <c r="S23" i="46"/>
  <c r="T23" i="46"/>
  <c r="O23" i="46"/>
  <c r="M23" i="46"/>
  <c r="L23" i="46"/>
  <c r="S22" i="46"/>
  <c r="T22" i="46"/>
  <c r="O22" i="46"/>
  <c r="M22" i="46"/>
  <c r="L22" i="46"/>
  <c r="S21" i="46"/>
  <c r="T21" i="46"/>
  <c r="O21" i="46"/>
  <c r="M21" i="46"/>
  <c r="L21" i="46"/>
  <c r="S20" i="46"/>
  <c r="T20" i="46"/>
  <c r="O20" i="46"/>
  <c r="M20" i="46"/>
  <c r="L20" i="46"/>
  <c r="S19" i="46"/>
  <c r="T19" i="46"/>
  <c r="O19" i="46"/>
  <c r="M19" i="46"/>
  <c r="L19" i="46"/>
  <c r="S18" i="46"/>
  <c r="T18" i="46"/>
  <c r="O18" i="46"/>
  <c r="M18" i="46"/>
  <c r="L18" i="46"/>
  <c r="S17" i="46"/>
  <c r="T17" i="46"/>
  <c r="O17" i="46"/>
  <c r="M17" i="46"/>
  <c r="L17" i="46"/>
  <c r="S16" i="46"/>
  <c r="T16" i="46"/>
  <c r="O16" i="46"/>
  <c r="M16" i="46"/>
  <c r="L16" i="46"/>
  <c r="T15" i="46"/>
  <c r="S15" i="46"/>
  <c r="O15" i="46"/>
  <c r="M15" i="46"/>
  <c r="L15" i="46"/>
  <c r="S14" i="46"/>
  <c r="T14" i="46"/>
  <c r="O14" i="46"/>
  <c r="M14" i="46"/>
  <c r="L14" i="46"/>
  <c r="S13" i="46"/>
  <c r="T13" i="46"/>
  <c r="O13" i="46"/>
  <c r="M13" i="46"/>
  <c r="L13" i="46"/>
  <c r="S12" i="46"/>
  <c r="T12" i="46"/>
  <c r="O12" i="46"/>
  <c r="M12" i="46"/>
  <c r="L12" i="46"/>
  <c r="S11" i="46"/>
  <c r="T11" i="46"/>
  <c r="O11" i="46"/>
  <c r="M11" i="46"/>
  <c r="L11" i="46"/>
  <c r="S10" i="46"/>
  <c r="T10" i="46"/>
  <c r="O10" i="46"/>
  <c r="M10" i="46"/>
  <c r="L10" i="46"/>
  <c r="T9" i="46"/>
  <c r="S9" i="46"/>
  <c r="O9" i="46"/>
  <c r="M9" i="46"/>
  <c r="L9" i="46"/>
  <c r="S8" i="46"/>
  <c r="T8" i="46"/>
  <c r="O8" i="46"/>
  <c r="M8" i="46"/>
  <c r="L8" i="46"/>
  <c r="S7" i="46"/>
  <c r="T7" i="46"/>
  <c r="O7" i="46"/>
  <c r="M7" i="46"/>
  <c r="L7" i="46"/>
  <c r="S6" i="46"/>
  <c r="T6" i="46"/>
  <c r="O6" i="46"/>
  <c r="M6" i="46"/>
  <c r="L6" i="46"/>
  <c r="S5" i="46"/>
  <c r="T5" i="46"/>
  <c r="O5" i="46"/>
  <c r="M5" i="46"/>
  <c r="L5" i="46"/>
  <c r="S4" i="46"/>
  <c r="S188" i="46"/>
  <c r="O4" i="46"/>
  <c r="M4" i="46"/>
  <c r="L4" i="46"/>
  <c r="D2" i="46" a="1"/>
  <c r="D2" i="46"/>
  <c r="R188" i="45"/>
  <c r="Q188" i="45"/>
  <c r="P188" i="45"/>
  <c r="N188" i="45"/>
  <c r="AT187" i="45"/>
  <c r="AS187" i="45"/>
  <c r="AR187" i="45"/>
  <c r="AQ187" i="45"/>
  <c r="AP187" i="45"/>
  <c r="AO187" i="45"/>
  <c r="AN187" i="45"/>
  <c r="AM187" i="45"/>
  <c r="AL187" i="45"/>
  <c r="AK187" i="45"/>
  <c r="AJ187" i="45"/>
  <c r="AI187" i="45"/>
  <c r="AH187" i="45"/>
  <c r="AG187" i="45"/>
  <c r="AF187" i="45"/>
  <c r="AE187" i="45"/>
  <c r="AD187" i="45"/>
  <c r="AC187" i="45"/>
  <c r="AB187" i="45"/>
  <c r="AA187" i="45"/>
  <c r="Z187" i="45"/>
  <c r="Y187" i="45"/>
  <c r="X187" i="45"/>
  <c r="W187" i="45"/>
  <c r="K187" i="45"/>
  <c r="S186" i="45"/>
  <c r="T186" i="45"/>
  <c r="O186" i="45"/>
  <c r="M186" i="45"/>
  <c r="L186" i="45"/>
  <c r="S185" i="45"/>
  <c r="T185" i="45"/>
  <c r="O185" i="45"/>
  <c r="M185" i="45"/>
  <c r="L185" i="45"/>
  <c r="S184" i="45"/>
  <c r="T184" i="45"/>
  <c r="O184" i="45"/>
  <c r="M184" i="45"/>
  <c r="L184" i="45"/>
  <c r="S183" i="45"/>
  <c r="T183" i="45"/>
  <c r="O183" i="45"/>
  <c r="M183" i="45"/>
  <c r="L183" i="45"/>
  <c r="S182" i="45"/>
  <c r="T182" i="45"/>
  <c r="O182" i="45"/>
  <c r="M182" i="45"/>
  <c r="L182" i="45"/>
  <c r="S181" i="45"/>
  <c r="T181" i="45"/>
  <c r="O181" i="45"/>
  <c r="M181" i="45"/>
  <c r="L181" i="45"/>
  <c r="S180" i="45"/>
  <c r="T180" i="45"/>
  <c r="O180" i="45"/>
  <c r="M180" i="45"/>
  <c r="L180" i="45"/>
  <c r="S179" i="45"/>
  <c r="T179" i="45"/>
  <c r="O179" i="45"/>
  <c r="M179" i="45"/>
  <c r="L179" i="45"/>
  <c r="S178" i="45"/>
  <c r="T178" i="45"/>
  <c r="O178" i="45"/>
  <c r="M178" i="45"/>
  <c r="L178" i="45"/>
  <c r="S177" i="45"/>
  <c r="T177" i="45"/>
  <c r="O177" i="45"/>
  <c r="M177" i="45"/>
  <c r="L177" i="45"/>
  <c r="S176" i="45"/>
  <c r="T176" i="45"/>
  <c r="O176" i="45"/>
  <c r="M176" i="45"/>
  <c r="L176" i="45"/>
  <c r="S175" i="45"/>
  <c r="T175" i="45"/>
  <c r="O175" i="45"/>
  <c r="M175" i="45"/>
  <c r="L175" i="45"/>
  <c r="S174" i="45"/>
  <c r="T174" i="45"/>
  <c r="O174" i="45"/>
  <c r="M174" i="45"/>
  <c r="L174" i="45"/>
  <c r="S173" i="45"/>
  <c r="T173" i="45"/>
  <c r="O173" i="45"/>
  <c r="M173" i="45"/>
  <c r="L173" i="45"/>
  <c r="S172" i="45"/>
  <c r="T172" i="45"/>
  <c r="O172" i="45"/>
  <c r="M172" i="45"/>
  <c r="L172" i="45"/>
  <c r="S171" i="45"/>
  <c r="T171" i="45"/>
  <c r="O171" i="45"/>
  <c r="M171" i="45"/>
  <c r="L171" i="45"/>
  <c r="S170" i="45"/>
  <c r="T170" i="45"/>
  <c r="O170" i="45"/>
  <c r="M170" i="45"/>
  <c r="L170" i="45"/>
  <c r="S169" i="45"/>
  <c r="T169" i="45"/>
  <c r="O169" i="45"/>
  <c r="M169" i="45"/>
  <c r="L169" i="45"/>
  <c r="S168" i="45"/>
  <c r="T168" i="45"/>
  <c r="O168" i="45"/>
  <c r="M168" i="45"/>
  <c r="L168" i="45"/>
  <c r="S167" i="45"/>
  <c r="T167" i="45"/>
  <c r="O167" i="45"/>
  <c r="M167" i="45"/>
  <c r="L167" i="45"/>
  <c r="S166" i="45"/>
  <c r="T166" i="45"/>
  <c r="O166" i="45"/>
  <c r="M166" i="45"/>
  <c r="L166" i="45"/>
  <c r="S165" i="45"/>
  <c r="T165" i="45"/>
  <c r="O165" i="45"/>
  <c r="M165" i="45"/>
  <c r="L165" i="45"/>
  <c r="S164" i="45"/>
  <c r="T164" i="45"/>
  <c r="O164" i="45"/>
  <c r="M164" i="45"/>
  <c r="L164" i="45"/>
  <c r="S163" i="45"/>
  <c r="T163" i="45"/>
  <c r="O163" i="45"/>
  <c r="M163" i="45"/>
  <c r="L163" i="45"/>
  <c r="S162" i="45"/>
  <c r="T162" i="45"/>
  <c r="O162" i="45"/>
  <c r="M162" i="45"/>
  <c r="L162" i="45"/>
  <c r="S161" i="45"/>
  <c r="T161" i="45"/>
  <c r="O161" i="45"/>
  <c r="M161" i="45"/>
  <c r="L161" i="45"/>
  <c r="S160" i="45"/>
  <c r="T160" i="45"/>
  <c r="O160" i="45"/>
  <c r="M160" i="45"/>
  <c r="L160" i="45"/>
  <c r="S159" i="45"/>
  <c r="T159" i="45"/>
  <c r="O159" i="45"/>
  <c r="M159" i="45"/>
  <c r="L159" i="45"/>
  <c r="S158" i="45"/>
  <c r="T158" i="45"/>
  <c r="O158" i="45"/>
  <c r="M158" i="45"/>
  <c r="L158" i="45"/>
  <c r="S157" i="45"/>
  <c r="T157" i="45"/>
  <c r="O157" i="45"/>
  <c r="M157" i="45"/>
  <c r="L157" i="45"/>
  <c r="S156" i="45"/>
  <c r="T156" i="45"/>
  <c r="O156" i="45"/>
  <c r="M156" i="45"/>
  <c r="L156" i="45"/>
  <c r="S155" i="45"/>
  <c r="T155" i="45"/>
  <c r="O155" i="45"/>
  <c r="M155" i="45"/>
  <c r="L155" i="45"/>
  <c r="S154" i="45"/>
  <c r="T154" i="45"/>
  <c r="O154" i="45"/>
  <c r="M154" i="45"/>
  <c r="L154" i="45"/>
  <c r="S153" i="45"/>
  <c r="T153" i="45"/>
  <c r="O153" i="45"/>
  <c r="M153" i="45"/>
  <c r="L153" i="45"/>
  <c r="S152" i="45"/>
  <c r="T152" i="45"/>
  <c r="O152" i="45"/>
  <c r="M152" i="45"/>
  <c r="L152" i="45"/>
  <c r="S151" i="45"/>
  <c r="T151" i="45"/>
  <c r="O151" i="45"/>
  <c r="M151" i="45"/>
  <c r="L151" i="45"/>
  <c r="S150" i="45"/>
  <c r="T150" i="45"/>
  <c r="O150" i="45"/>
  <c r="M150" i="45"/>
  <c r="L150" i="45"/>
  <c r="S149" i="45"/>
  <c r="T149" i="45"/>
  <c r="O149" i="45"/>
  <c r="M149" i="45"/>
  <c r="L149" i="45"/>
  <c r="S148" i="45"/>
  <c r="T148" i="45"/>
  <c r="O148" i="45"/>
  <c r="M148" i="45"/>
  <c r="L148" i="45"/>
  <c r="S147" i="45"/>
  <c r="T147" i="45"/>
  <c r="O147" i="45"/>
  <c r="M147" i="45"/>
  <c r="L147" i="45"/>
  <c r="S146" i="45"/>
  <c r="T146" i="45"/>
  <c r="O146" i="45"/>
  <c r="M146" i="45"/>
  <c r="L146" i="45"/>
  <c r="S145" i="45"/>
  <c r="T145" i="45"/>
  <c r="O145" i="45"/>
  <c r="M145" i="45"/>
  <c r="L145" i="45"/>
  <c r="S144" i="45"/>
  <c r="T144" i="45"/>
  <c r="O144" i="45"/>
  <c r="M144" i="45"/>
  <c r="L144" i="45"/>
  <c r="S143" i="45"/>
  <c r="T143" i="45"/>
  <c r="O143" i="45"/>
  <c r="M143" i="45"/>
  <c r="L143" i="45"/>
  <c r="S142" i="45"/>
  <c r="T142" i="45"/>
  <c r="O142" i="45"/>
  <c r="M142" i="45"/>
  <c r="L142" i="45"/>
  <c r="S141" i="45"/>
  <c r="T141" i="45"/>
  <c r="O141" i="45"/>
  <c r="M141" i="45"/>
  <c r="L141" i="45"/>
  <c r="S140" i="45"/>
  <c r="T140" i="45"/>
  <c r="O140" i="45"/>
  <c r="M140" i="45"/>
  <c r="L140" i="45"/>
  <c r="S139" i="45"/>
  <c r="T139" i="45"/>
  <c r="O139" i="45"/>
  <c r="M139" i="45"/>
  <c r="L139" i="45"/>
  <c r="S138" i="45"/>
  <c r="T138" i="45"/>
  <c r="O138" i="45"/>
  <c r="M138" i="45"/>
  <c r="L138" i="45"/>
  <c r="S137" i="45"/>
  <c r="T137" i="45"/>
  <c r="O137" i="45"/>
  <c r="M137" i="45"/>
  <c r="L137" i="45"/>
  <c r="S136" i="45"/>
  <c r="T136" i="45"/>
  <c r="O136" i="45"/>
  <c r="M136" i="45"/>
  <c r="L136" i="45"/>
  <c r="S135" i="45"/>
  <c r="T135" i="45"/>
  <c r="O135" i="45"/>
  <c r="M135" i="45"/>
  <c r="L135" i="45"/>
  <c r="S134" i="45"/>
  <c r="T134" i="45"/>
  <c r="O134" i="45"/>
  <c r="M134" i="45"/>
  <c r="L134" i="45"/>
  <c r="S133" i="45"/>
  <c r="T133" i="45"/>
  <c r="O133" i="45"/>
  <c r="M133" i="45"/>
  <c r="L133" i="45"/>
  <c r="S132" i="45"/>
  <c r="T132" i="45"/>
  <c r="O132" i="45"/>
  <c r="M132" i="45"/>
  <c r="L132" i="45"/>
  <c r="S131" i="45"/>
  <c r="T131" i="45"/>
  <c r="O131" i="45"/>
  <c r="M131" i="45"/>
  <c r="L131" i="45"/>
  <c r="S130" i="45"/>
  <c r="T130" i="45"/>
  <c r="O130" i="45"/>
  <c r="M130" i="45"/>
  <c r="L130" i="45"/>
  <c r="S129" i="45"/>
  <c r="T129" i="45"/>
  <c r="O129" i="45"/>
  <c r="M129" i="45"/>
  <c r="L129" i="45"/>
  <c r="S128" i="45"/>
  <c r="T128" i="45"/>
  <c r="O128" i="45"/>
  <c r="M128" i="45"/>
  <c r="L128" i="45"/>
  <c r="S127" i="45"/>
  <c r="T127" i="45"/>
  <c r="O127" i="45"/>
  <c r="M127" i="45"/>
  <c r="L127" i="45"/>
  <c r="S126" i="45"/>
  <c r="T126" i="45"/>
  <c r="O126" i="45"/>
  <c r="M126" i="45"/>
  <c r="L126" i="45"/>
  <c r="S125" i="45"/>
  <c r="T125" i="45"/>
  <c r="O125" i="45"/>
  <c r="M125" i="45"/>
  <c r="L125" i="45"/>
  <c r="S124" i="45"/>
  <c r="T124" i="45"/>
  <c r="O124" i="45"/>
  <c r="M124" i="45"/>
  <c r="L124" i="45"/>
  <c r="S123" i="45"/>
  <c r="T123" i="45"/>
  <c r="O123" i="45"/>
  <c r="M123" i="45"/>
  <c r="L123" i="45"/>
  <c r="S122" i="45"/>
  <c r="T122" i="45"/>
  <c r="O122" i="45"/>
  <c r="M122" i="45"/>
  <c r="L122" i="45"/>
  <c r="S121" i="45"/>
  <c r="T121" i="45"/>
  <c r="O121" i="45"/>
  <c r="M121" i="45"/>
  <c r="L121" i="45"/>
  <c r="S120" i="45"/>
  <c r="T120" i="45"/>
  <c r="O120" i="45"/>
  <c r="M120" i="45"/>
  <c r="L120" i="45"/>
  <c r="S119" i="45"/>
  <c r="T119" i="45"/>
  <c r="O119" i="45"/>
  <c r="M119" i="45"/>
  <c r="L119" i="45"/>
  <c r="S118" i="45"/>
  <c r="T118" i="45"/>
  <c r="O118" i="45"/>
  <c r="M118" i="45"/>
  <c r="L118" i="45"/>
  <c r="S117" i="45"/>
  <c r="T117" i="45"/>
  <c r="O117" i="45"/>
  <c r="M117" i="45"/>
  <c r="L117" i="45"/>
  <c r="S116" i="45"/>
  <c r="T116" i="45"/>
  <c r="O116" i="45"/>
  <c r="M116" i="45"/>
  <c r="L116" i="45"/>
  <c r="S115" i="45"/>
  <c r="T115" i="45"/>
  <c r="O115" i="45"/>
  <c r="M115" i="45"/>
  <c r="L115" i="45"/>
  <c r="S114" i="45"/>
  <c r="T114" i="45"/>
  <c r="O114" i="45"/>
  <c r="M114" i="45"/>
  <c r="L114" i="45"/>
  <c r="S113" i="45"/>
  <c r="T113" i="45"/>
  <c r="O113" i="45"/>
  <c r="M113" i="45"/>
  <c r="L113" i="45"/>
  <c r="S112" i="45"/>
  <c r="T112" i="45"/>
  <c r="O112" i="45"/>
  <c r="M112" i="45"/>
  <c r="L112" i="45"/>
  <c r="S111" i="45"/>
  <c r="T111" i="45"/>
  <c r="O111" i="45"/>
  <c r="M111" i="45"/>
  <c r="L111" i="45"/>
  <c r="S110" i="45"/>
  <c r="T110" i="45"/>
  <c r="O110" i="45"/>
  <c r="M110" i="45"/>
  <c r="L110" i="45"/>
  <c r="S109" i="45"/>
  <c r="T109" i="45"/>
  <c r="O109" i="45"/>
  <c r="M109" i="45"/>
  <c r="L109" i="45"/>
  <c r="S108" i="45"/>
  <c r="T108" i="45"/>
  <c r="O108" i="45"/>
  <c r="M108" i="45"/>
  <c r="L108" i="45"/>
  <c r="S107" i="45"/>
  <c r="T107" i="45"/>
  <c r="O107" i="45"/>
  <c r="M107" i="45"/>
  <c r="L107" i="45"/>
  <c r="S106" i="45"/>
  <c r="T106" i="45"/>
  <c r="O106" i="45"/>
  <c r="M106" i="45"/>
  <c r="L106" i="45"/>
  <c r="S105" i="45"/>
  <c r="T105" i="45"/>
  <c r="O105" i="45"/>
  <c r="M105" i="45"/>
  <c r="L105" i="45"/>
  <c r="S104" i="45"/>
  <c r="T104" i="45"/>
  <c r="O104" i="45"/>
  <c r="M104" i="45"/>
  <c r="L104" i="45"/>
  <c r="S103" i="45"/>
  <c r="T103" i="45"/>
  <c r="O103" i="45"/>
  <c r="M103" i="45"/>
  <c r="L103" i="45"/>
  <c r="S102" i="45"/>
  <c r="T102" i="45"/>
  <c r="O102" i="45"/>
  <c r="M102" i="45"/>
  <c r="L102" i="45"/>
  <c r="S101" i="45"/>
  <c r="T101" i="45"/>
  <c r="O101" i="45"/>
  <c r="M101" i="45"/>
  <c r="L101" i="45"/>
  <c r="S100" i="45"/>
  <c r="T100" i="45"/>
  <c r="O100" i="45"/>
  <c r="M100" i="45"/>
  <c r="L100" i="45"/>
  <c r="S99" i="45"/>
  <c r="T99" i="45"/>
  <c r="O99" i="45"/>
  <c r="M99" i="45"/>
  <c r="L99" i="45"/>
  <c r="S98" i="45"/>
  <c r="T98" i="45"/>
  <c r="O98" i="45"/>
  <c r="M98" i="45"/>
  <c r="L98" i="45"/>
  <c r="S97" i="45"/>
  <c r="T97" i="45"/>
  <c r="O97" i="45"/>
  <c r="M97" i="45"/>
  <c r="L97" i="45"/>
  <c r="S96" i="45"/>
  <c r="T96" i="45"/>
  <c r="O96" i="45"/>
  <c r="M96" i="45"/>
  <c r="L96" i="45"/>
  <c r="S95" i="45"/>
  <c r="T95" i="45"/>
  <c r="O95" i="45"/>
  <c r="M95" i="45"/>
  <c r="L95" i="45"/>
  <c r="S94" i="45"/>
  <c r="T94" i="45"/>
  <c r="O94" i="45"/>
  <c r="M94" i="45"/>
  <c r="L94" i="45"/>
  <c r="S93" i="45"/>
  <c r="T93" i="45"/>
  <c r="O93" i="45"/>
  <c r="M93" i="45"/>
  <c r="L93" i="45"/>
  <c r="S92" i="45"/>
  <c r="T92" i="45"/>
  <c r="O92" i="45"/>
  <c r="M92" i="45"/>
  <c r="L92" i="45"/>
  <c r="S91" i="45"/>
  <c r="T91" i="45"/>
  <c r="O91" i="45"/>
  <c r="M91" i="45"/>
  <c r="L91" i="45"/>
  <c r="S90" i="45"/>
  <c r="T90" i="45"/>
  <c r="O90" i="45"/>
  <c r="M90" i="45"/>
  <c r="L90" i="45"/>
  <c r="S89" i="45"/>
  <c r="T89" i="45"/>
  <c r="O89" i="45"/>
  <c r="M89" i="45"/>
  <c r="L89" i="45"/>
  <c r="S88" i="45"/>
  <c r="T88" i="45"/>
  <c r="O88" i="45"/>
  <c r="M88" i="45"/>
  <c r="L88" i="45"/>
  <c r="S87" i="45"/>
  <c r="T87" i="45"/>
  <c r="O87" i="45"/>
  <c r="M87" i="45"/>
  <c r="L87" i="45"/>
  <c r="S86" i="45"/>
  <c r="T86" i="45"/>
  <c r="O86" i="45"/>
  <c r="M86" i="45"/>
  <c r="L86" i="45"/>
  <c r="S85" i="45"/>
  <c r="T85" i="45"/>
  <c r="O85" i="45"/>
  <c r="M85" i="45"/>
  <c r="L85" i="45"/>
  <c r="S84" i="45"/>
  <c r="T84" i="45"/>
  <c r="O84" i="45"/>
  <c r="M84" i="45"/>
  <c r="L84" i="45"/>
  <c r="S83" i="45"/>
  <c r="T83" i="45"/>
  <c r="O83" i="45"/>
  <c r="M83" i="45"/>
  <c r="L83" i="45"/>
  <c r="S82" i="45"/>
  <c r="T82" i="45"/>
  <c r="O82" i="45"/>
  <c r="M82" i="45"/>
  <c r="L82" i="45"/>
  <c r="S81" i="45"/>
  <c r="T81" i="45"/>
  <c r="O81" i="45"/>
  <c r="M81" i="45"/>
  <c r="L81" i="45"/>
  <c r="S80" i="45"/>
  <c r="T80" i="45"/>
  <c r="O80" i="45"/>
  <c r="M80" i="45"/>
  <c r="L80" i="45"/>
  <c r="S79" i="45"/>
  <c r="T79" i="45"/>
  <c r="O79" i="45"/>
  <c r="M79" i="45"/>
  <c r="L79" i="45"/>
  <c r="S78" i="45"/>
  <c r="T78" i="45"/>
  <c r="O78" i="45"/>
  <c r="M78" i="45"/>
  <c r="L78" i="45"/>
  <c r="S77" i="45"/>
  <c r="T77" i="45"/>
  <c r="O77" i="45"/>
  <c r="M77" i="45"/>
  <c r="L77" i="45"/>
  <c r="S76" i="45"/>
  <c r="T76" i="45"/>
  <c r="O76" i="45"/>
  <c r="M76" i="45"/>
  <c r="L76" i="45"/>
  <c r="S75" i="45"/>
  <c r="T75" i="45"/>
  <c r="O75" i="45"/>
  <c r="M75" i="45"/>
  <c r="L75" i="45"/>
  <c r="S74" i="45"/>
  <c r="T74" i="45"/>
  <c r="O74" i="45"/>
  <c r="M74" i="45"/>
  <c r="L74" i="45"/>
  <c r="S73" i="45"/>
  <c r="T73" i="45"/>
  <c r="O73" i="45"/>
  <c r="M73" i="45"/>
  <c r="L73" i="45"/>
  <c r="S72" i="45"/>
  <c r="T72" i="45"/>
  <c r="O72" i="45"/>
  <c r="M72" i="45"/>
  <c r="L72" i="45"/>
  <c r="S71" i="45"/>
  <c r="T71" i="45"/>
  <c r="O71" i="45"/>
  <c r="M71" i="45"/>
  <c r="L71" i="45"/>
  <c r="S70" i="45"/>
  <c r="T70" i="45"/>
  <c r="O70" i="45"/>
  <c r="M70" i="45"/>
  <c r="L70" i="45"/>
  <c r="S69" i="45"/>
  <c r="T69" i="45"/>
  <c r="O69" i="45"/>
  <c r="M69" i="45"/>
  <c r="L69" i="45"/>
  <c r="S68" i="45"/>
  <c r="T68" i="45"/>
  <c r="O68" i="45"/>
  <c r="M68" i="45"/>
  <c r="L68" i="45"/>
  <c r="S67" i="45"/>
  <c r="T67" i="45"/>
  <c r="O67" i="45"/>
  <c r="M67" i="45"/>
  <c r="L67" i="45"/>
  <c r="S66" i="45"/>
  <c r="T66" i="45"/>
  <c r="O66" i="45"/>
  <c r="M66" i="45"/>
  <c r="L66" i="45"/>
  <c r="S65" i="45"/>
  <c r="T65" i="45"/>
  <c r="O65" i="45"/>
  <c r="M65" i="45"/>
  <c r="L65" i="45"/>
  <c r="S64" i="45"/>
  <c r="T64" i="45"/>
  <c r="O64" i="45"/>
  <c r="M64" i="45"/>
  <c r="L64" i="45"/>
  <c r="S63" i="45"/>
  <c r="T63" i="45"/>
  <c r="O63" i="45"/>
  <c r="M63" i="45"/>
  <c r="L63" i="45"/>
  <c r="S62" i="45"/>
  <c r="T62" i="45"/>
  <c r="O62" i="45"/>
  <c r="M62" i="45"/>
  <c r="L62" i="45"/>
  <c r="S61" i="45"/>
  <c r="T61" i="45"/>
  <c r="O61" i="45"/>
  <c r="M61" i="45"/>
  <c r="L61" i="45"/>
  <c r="S60" i="45"/>
  <c r="T60" i="45"/>
  <c r="O60" i="45"/>
  <c r="M60" i="45"/>
  <c r="L60" i="45"/>
  <c r="S59" i="45"/>
  <c r="T59" i="45"/>
  <c r="O59" i="45"/>
  <c r="M59" i="45"/>
  <c r="L59" i="45"/>
  <c r="S58" i="45"/>
  <c r="T58" i="45"/>
  <c r="O58" i="45"/>
  <c r="M58" i="45"/>
  <c r="L58" i="45"/>
  <c r="S57" i="45"/>
  <c r="T57" i="45"/>
  <c r="O57" i="45"/>
  <c r="M57" i="45"/>
  <c r="L57" i="45"/>
  <c r="S56" i="45"/>
  <c r="T56" i="45"/>
  <c r="O56" i="45"/>
  <c r="M56" i="45"/>
  <c r="L56" i="45"/>
  <c r="S55" i="45"/>
  <c r="T55" i="45"/>
  <c r="O55" i="45"/>
  <c r="M55" i="45"/>
  <c r="L55" i="45"/>
  <c r="S54" i="45"/>
  <c r="T54" i="45"/>
  <c r="O54" i="45"/>
  <c r="M54" i="45"/>
  <c r="L54" i="45"/>
  <c r="S53" i="45"/>
  <c r="T53" i="45"/>
  <c r="O53" i="45"/>
  <c r="M53" i="45"/>
  <c r="L53" i="45"/>
  <c r="S52" i="45"/>
  <c r="T52" i="45"/>
  <c r="O52" i="45"/>
  <c r="M52" i="45"/>
  <c r="L52" i="45"/>
  <c r="S51" i="45"/>
  <c r="T51" i="45"/>
  <c r="O51" i="45"/>
  <c r="M51" i="45"/>
  <c r="L51" i="45"/>
  <c r="S50" i="45"/>
  <c r="T50" i="45"/>
  <c r="O50" i="45"/>
  <c r="M50" i="45"/>
  <c r="L50" i="45"/>
  <c r="S49" i="45"/>
  <c r="T49" i="45"/>
  <c r="O49" i="45"/>
  <c r="M49" i="45"/>
  <c r="L49" i="45"/>
  <c r="S48" i="45"/>
  <c r="T48" i="45"/>
  <c r="O48" i="45"/>
  <c r="M48" i="45"/>
  <c r="L48" i="45"/>
  <c r="S47" i="45"/>
  <c r="T47" i="45"/>
  <c r="O47" i="45"/>
  <c r="M47" i="45"/>
  <c r="L47" i="45"/>
  <c r="S46" i="45"/>
  <c r="T46" i="45"/>
  <c r="O46" i="45"/>
  <c r="M46" i="45"/>
  <c r="L46" i="45"/>
  <c r="S45" i="45"/>
  <c r="T45" i="45"/>
  <c r="O45" i="45"/>
  <c r="M45" i="45"/>
  <c r="L45" i="45"/>
  <c r="S44" i="45"/>
  <c r="T44" i="45"/>
  <c r="O44" i="45"/>
  <c r="M44" i="45"/>
  <c r="L44" i="45"/>
  <c r="S43" i="45"/>
  <c r="T43" i="45"/>
  <c r="O43" i="45"/>
  <c r="M43" i="45"/>
  <c r="L43" i="45"/>
  <c r="S42" i="45"/>
  <c r="T42" i="45"/>
  <c r="O42" i="45"/>
  <c r="M42" i="45"/>
  <c r="L42" i="45"/>
  <c r="S41" i="45"/>
  <c r="T41" i="45"/>
  <c r="O41" i="45"/>
  <c r="M41" i="45"/>
  <c r="L41" i="45"/>
  <c r="S40" i="45"/>
  <c r="T40" i="45"/>
  <c r="O40" i="45"/>
  <c r="M40" i="45"/>
  <c r="L40" i="45"/>
  <c r="S39" i="45"/>
  <c r="T39" i="45"/>
  <c r="O39" i="45"/>
  <c r="M39" i="45"/>
  <c r="L39" i="45"/>
  <c r="S38" i="45"/>
  <c r="T38" i="45"/>
  <c r="O38" i="45"/>
  <c r="M38" i="45"/>
  <c r="L38" i="45"/>
  <c r="S37" i="45"/>
  <c r="T37" i="45"/>
  <c r="O37" i="45"/>
  <c r="M37" i="45"/>
  <c r="L37" i="45"/>
  <c r="S36" i="45"/>
  <c r="T36" i="45"/>
  <c r="O36" i="45"/>
  <c r="M36" i="45"/>
  <c r="L36" i="45"/>
  <c r="S35" i="45"/>
  <c r="T35" i="45"/>
  <c r="O35" i="45"/>
  <c r="M35" i="45"/>
  <c r="L35" i="45"/>
  <c r="S34" i="45"/>
  <c r="T34" i="45"/>
  <c r="O34" i="45"/>
  <c r="M34" i="45"/>
  <c r="L34" i="45"/>
  <c r="S33" i="45"/>
  <c r="T33" i="45"/>
  <c r="O33" i="45"/>
  <c r="M33" i="45"/>
  <c r="L33" i="45"/>
  <c r="S32" i="45"/>
  <c r="T32" i="45"/>
  <c r="O32" i="45"/>
  <c r="M32" i="45"/>
  <c r="L32" i="45"/>
  <c r="S31" i="45"/>
  <c r="T31" i="45"/>
  <c r="O31" i="45"/>
  <c r="M31" i="45"/>
  <c r="L31" i="45"/>
  <c r="S30" i="45"/>
  <c r="T30" i="45"/>
  <c r="O30" i="45"/>
  <c r="M30" i="45"/>
  <c r="L30" i="45"/>
  <c r="S29" i="45"/>
  <c r="T29" i="45"/>
  <c r="O29" i="45"/>
  <c r="M29" i="45"/>
  <c r="L29" i="45"/>
  <c r="S28" i="45"/>
  <c r="T28" i="45"/>
  <c r="O28" i="45"/>
  <c r="M28" i="45"/>
  <c r="L28" i="45"/>
  <c r="S27" i="45"/>
  <c r="T27" i="45"/>
  <c r="O27" i="45"/>
  <c r="M27" i="45"/>
  <c r="L27" i="45"/>
  <c r="S26" i="45"/>
  <c r="T26" i="45"/>
  <c r="O26" i="45"/>
  <c r="M26" i="45"/>
  <c r="L26" i="45"/>
  <c r="S25" i="45"/>
  <c r="T25" i="45"/>
  <c r="O25" i="45"/>
  <c r="M25" i="45"/>
  <c r="L25" i="45"/>
  <c r="S24" i="45"/>
  <c r="T24" i="45"/>
  <c r="O24" i="45"/>
  <c r="M24" i="45"/>
  <c r="L24" i="45"/>
  <c r="S23" i="45"/>
  <c r="T23" i="45"/>
  <c r="O23" i="45"/>
  <c r="M23" i="45"/>
  <c r="L23" i="45"/>
  <c r="S22" i="45"/>
  <c r="T22" i="45"/>
  <c r="O22" i="45"/>
  <c r="M22" i="45"/>
  <c r="L22" i="45"/>
  <c r="S21" i="45"/>
  <c r="T21" i="45"/>
  <c r="O21" i="45"/>
  <c r="M21" i="45"/>
  <c r="L21" i="45"/>
  <c r="S20" i="45"/>
  <c r="T20" i="45"/>
  <c r="O20" i="45"/>
  <c r="M20" i="45"/>
  <c r="L20" i="45"/>
  <c r="S19" i="45"/>
  <c r="T19" i="45"/>
  <c r="O19" i="45"/>
  <c r="M19" i="45"/>
  <c r="L19" i="45"/>
  <c r="S18" i="45"/>
  <c r="T18" i="45"/>
  <c r="O18" i="45"/>
  <c r="M18" i="45"/>
  <c r="L18" i="45"/>
  <c r="S17" i="45"/>
  <c r="T17" i="45"/>
  <c r="O17" i="45"/>
  <c r="M17" i="45"/>
  <c r="L17" i="45"/>
  <c r="S16" i="45"/>
  <c r="T16" i="45"/>
  <c r="O16" i="45"/>
  <c r="M16" i="45"/>
  <c r="L16" i="45"/>
  <c r="S15" i="45"/>
  <c r="T15" i="45"/>
  <c r="O15" i="45"/>
  <c r="M15" i="45"/>
  <c r="L15" i="45"/>
  <c r="S14" i="45"/>
  <c r="T14" i="45"/>
  <c r="O14" i="45"/>
  <c r="M14" i="45"/>
  <c r="L14" i="45"/>
  <c r="S13" i="45"/>
  <c r="T13" i="45"/>
  <c r="O13" i="45"/>
  <c r="M13" i="45"/>
  <c r="L13" i="45"/>
  <c r="S12" i="45"/>
  <c r="T12" i="45"/>
  <c r="O12" i="45"/>
  <c r="M12" i="45"/>
  <c r="L12" i="45"/>
  <c r="S11" i="45"/>
  <c r="T11" i="45"/>
  <c r="O11" i="45"/>
  <c r="M11" i="45"/>
  <c r="L11" i="45"/>
  <c r="S10" i="45"/>
  <c r="T10" i="45"/>
  <c r="O10" i="45"/>
  <c r="M10" i="45"/>
  <c r="L10" i="45"/>
  <c r="S9" i="45"/>
  <c r="T9" i="45"/>
  <c r="O9" i="45"/>
  <c r="M9" i="45"/>
  <c r="L9" i="45"/>
  <c r="S8" i="45"/>
  <c r="T8" i="45"/>
  <c r="O8" i="45"/>
  <c r="M8" i="45"/>
  <c r="L8" i="45"/>
  <c r="S7" i="45"/>
  <c r="T7" i="45"/>
  <c r="O7" i="45"/>
  <c r="M7" i="45"/>
  <c r="L7" i="45"/>
  <c r="S6" i="45"/>
  <c r="T6" i="45"/>
  <c r="O6" i="45"/>
  <c r="M6" i="45"/>
  <c r="L6" i="45"/>
  <c r="S5" i="45"/>
  <c r="T5" i="45"/>
  <c r="O5" i="45"/>
  <c r="M5" i="45"/>
  <c r="L5" i="45"/>
  <c r="S4" i="45"/>
  <c r="O4" i="45"/>
  <c r="M4" i="45"/>
  <c r="L4" i="45"/>
  <c r="D2" i="45" a="1"/>
  <c r="D2" i="45" s="1"/>
  <c r="R188" i="44"/>
  <c r="Q188" i="44"/>
  <c r="P188" i="44"/>
  <c r="N188" i="44"/>
  <c r="K188" i="44"/>
  <c r="AT187" i="44"/>
  <c r="AS187" i="44"/>
  <c r="AR187" i="44"/>
  <c r="AQ187" i="44"/>
  <c r="AP187" i="44"/>
  <c r="AO187" i="44"/>
  <c r="AN187" i="44"/>
  <c r="AM187" i="44"/>
  <c r="AL187" i="44"/>
  <c r="AK187" i="44"/>
  <c r="AJ187" i="44"/>
  <c r="AI187" i="44"/>
  <c r="AH187" i="44"/>
  <c r="AG187" i="44"/>
  <c r="AF187" i="44"/>
  <c r="AE187" i="44"/>
  <c r="AD187" i="44"/>
  <c r="AC187" i="44"/>
  <c r="AB187" i="44"/>
  <c r="AA187" i="44"/>
  <c r="Z187" i="44"/>
  <c r="Y187" i="44"/>
  <c r="X187" i="44"/>
  <c r="W187" i="44"/>
  <c r="V187" i="44"/>
  <c r="U187" i="44"/>
  <c r="K187" i="44"/>
  <c r="S186" i="44"/>
  <c r="T186" i="44"/>
  <c r="O186" i="44"/>
  <c r="M186" i="44"/>
  <c r="L186" i="44"/>
  <c r="S185" i="44"/>
  <c r="T185" i="44"/>
  <c r="O185" i="44"/>
  <c r="M185" i="44"/>
  <c r="L185" i="44"/>
  <c r="S184" i="44"/>
  <c r="T184" i="44"/>
  <c r="O184" i="44"/>
  <c r="M184" i="44"/>
  <c r="L184" i="44"/>
  <c r="S183" i="44"/>
  <c r="T183" i="44"/>
  <c r="O183" i="44"/>
  <c r="M183" i="44"/>
  <c r="L183" i="44"/>
  <c r="S182" i="44"/>
  <c r="T182" i="44"/>
  <c r="O182" i="44"/>
  <c r="M182" i="44"/>
  <c r="L182" i="44"/>
  <c r="S181" i="44"/>
  <c r="T181" i="44"/>
  <c r="O181" i="44"/>
  <c r="M181" i="44"/>
  <c r="L181" i="44"/>
  <c r="S180" i="44"/>
  <c r="T180" i="44"/>
  <c r="O180" i="44"/>
  <c r="M180" i="44"/>
  <c r="L180" i="44"/>
  <c r="S179" i="44"/>
  <c r="T179" i="44"/>
  <c r="O179" i="44"/>
  <c r="M179" i="44"/>
  <c r="L179" i="44"/>
  <c r="S178" i="44"/>
  <c r="T178" i="44"/>
  <c r="O178" i="44"/>
  <c r="M178" i="44"/>
  <c r="L178" i="44"/>
  <c r="S177" i="44"/>
  <c r="T177" i="44"/>
  <c r="O177" i="44"/>
  <c r="M177" i="44"/>
  <c r="L177" i="44"/>
  <c r="S176" i="44"/>
  <c r="T176" i="44"/>
  <c r="O176" i="44"/>
  <c r="M176" i="44"/>
  <c r="L176" i="44"/>
  <c r="S175" i="44"/>
  <c r="T175" i="44"/>
  <c r="O175" i="44"/>
  <c r="M175" i="44"/>
  <c r="L175" i="44"/>
  <c r="S174" i="44"/>
  <c r="T174" i="44"/>
  <c r="O174" i="44"/>
  <c r="M174" i="44"/>
  <c r="L174" i="44"/>
  <c r="S173" i="44"/>
  <c r="T173" i="44"/>
  <c r="O173" i="44"/>
  <c r="M173" i="44"/>
  <c r="L173" i="44"/>
  <c r="S172" i="44"/>
  <c r="T172" i="44"/>
  <c r="O172" i="44"/>
  <c r="M172" i="44"/>
  <c r="L172" i="44"/>
  <c r="S171" i="44"/>
  <c r="T171" i="44"/>
  <c r="O171" i="44"/>
  <c r="M171" i="44"/>
  <c r="L171" i="44"/>
  <c r="S170" i="44"/>
  <c r="T170" i="44"/>
  <c r="O170" i="44"/>
  <c r="M170" i="44"/>
  <c r="L170" i="44"/>
  <c r="S169" i="44"/>
  <c r="T169" i="44"/>
  <c r="O169" i="44"/>
  <c r="M169" i="44"/>
  <c r="L169" i="44"/>
  <c r="S168" i="44"/>
  <c r="T168" i="44"/>
  <c r="O168" i="44"/>
  <c r="M168" i="44"/>
  <c r="L168" i="44"/>
  <c r="S167" i="44"/>
  <c r="T167" i="44"/>
  <c r="O167" i="44"/>
  <c r="M167" i="44"/>
  <c r="L167" i="44"/>
  <c r="S166" i="44"/>
  <c r="T166" i="44"/>
  <c r="O166" i="44"/>
  <c r="M166" i="44"/>
  <c r="L166" i="44"/>
  <c r="S165" i="44"/>
  <c r="T165" i="44"/>
  <c r="O165" i="44"/>
  <c r="M165" i="44"/>
  <c r="L165" i="44"/>
  <c r="S164" i="44"/>
  <c r="T164" i="44"/>
  <c r="O164" i="44"/>
  <c r="M164" i="44"/>
  <c r="L164" i="44"/>
  <c r="S163" i="44"/>
  <c r="T163" i="44"/>
  <c r="O163" i="44"/>
  <c r="M163" i="44"/>
  <c r="L163" i="44"/>
  <c r="S162" i="44"/>
  <c r="T162" i="44"/>
  <c r="O162" i="44"/>
  <c r="M162" i="44"/>
  <c r="L162" i="44"/>
  <c r="S161" i="44"/>
  <c r="T161" i="44"/>
  <c r="O161" i="44"/>
  <c r="M161" i="44"/>
  <c r="L161" i="44"/>
  <c r="S160" i="44"/>
  <c r="T160" i="44"/>
  <c r="O160" i="44"/>
  <c r="M160" i="44"/>
  <c r="L160" i="44"/>
  <c r="S159" i="44"/>
  <c r="T159" i="44"/>
  <c r="O159" i="44"/>
  <c r="M159" i="44"/>
  <c r="L159" i="44"/>
  <c r="S158" i="44"/>
  <c r="T158" i="44"/>
  <c r="O158" i="44"/>
  <c r="M158" i="44"/>
  <c r="L158" i="44"/>
  <c r="S157" i="44"/>
  <c r="T157" i="44"/>
  <c r="O157" i="44"/>
  <c r="M157" i="44"/>
  <c r="L157" i="44"/>
  <c r="S156" i="44"/>
  <c r="T156" i="44"/>
  <c r="O156" i="44"/>
  <c r="M156" i="44"/>
  <c r="L156" i="44"/>
  <c r="S155" i="44"/>
  <c r="T155" i="44"/>
  <c r="O155" i="44"/>
  <c r="M155" i="44"/>
  <c r="L155" i="44"/>
  <c r="S154" i="44"/>
  <c r="T154" i="44"/>
  <c r="O154" i="44"/>
  <c r="M154" i="44"/>
  <c r="L154" i="44"/>
  <c r="S153" i="44"/>
  <c r="T153" i="44"/>
  <c r="O153" i="44"/>
  <c r="M153" i="44"/>
  <c r="L153" i="44"/>
  <c r="S152" i="44"/>
  <c r="T152" i="44"/>
  <c r="O152" i="44"/>
  <c r="M152" i="44"/>
  <c r="L152" i="44"/>
  <c r="S151" i="44"/>
  <c r="T151" i="44"/>
  <c r="O151" i="44"/>
  <c r="M151" i="44"/>
  <c r="L151" i="44"/>
  <c r="S150" i="44"/>
  <c r="T150" i="44"/>
  <c r="O150" i="44"/>
  <c r="M150" i="44"/>
  <c r="L150" i="44"/>
  <c r="S149" i="44"/>
  <c r="T149" i="44"/>
  <c r="O149" i="44"/>
  <c r="M149" i="44"/>
  <c r="L149" i="44"/>
  <c r="S148" i="44"/>
  <c r="T148" i="44"/>
  <c r="O148" i="44"/>
  <c r="M148" i="44"/>
  <c r="L148" i="44"/>
  <c r="S147" i="44"/>
  <c r="T147" i="44"/>
  <c r="O147" i="44"/>
  <c r="M147" i="44"/>
  <c r="L147" i="44"/>
  <c r="S146" i="44"/>
  <c r="T146" i="44"/>
  <c r="O146" i="44"/>
  <c r="M146" i="44"/>
  <c r="L146" i="44"/>
  <c r="S145" i="44"/>
  <c r="T145" i="44"/>
  <c r="O145" i="44"/>
  <c r="M145" i="44"/>
  <c r="L145" i="44"/>
  <c r="S144" i="44"/>
  <c r="T144" i="44"/>
  <c r="O144" i="44"/>
  <c r="M144" i="44"/>
  <c r="L144" i="44"/>
  <c r="S143" i="44"/>
  <c r="T143" i="44"/>
  <c r="O143" i="44"/>
  <c r="M143" i="44"/>
  <c r="L143" i="44"/>
  <c r="S142" i="44"/>
  <c r="T142" i="44"/>
  <c r="O142" i="44"/>
  <c r="M142" i="44"/>
  <c r="L142" i="44"/>
  <c r="S141" i="44"/>
  <c r="T141" i="44"/>
  <c r="O141" i="44"/>
  <c r="M141" i="44"/>
  <c r="L141" i="44"/>
  <c r="S140" i="44"/>
  <c r="T140" i="44"/>
  <c r="O140" i="44"/>
  <c r="M140" i="44"/>
  <c r="L140" i="44"/>
  <c r="S139" i="44"/>
  <c r="T139" i="44"/>
  <c r="O139" i="44"/>
  <c r="M139" i="44"/>
  <c r="L139" i="44"/>
  <c r="S138" i="44"/>
  <c r="T138" i="44"/>
  <c r="O138" i="44"/>
  <c r="M138" i="44"/>
  <c r="L138" i="44"/>
  <c r="S137" i="44"/>
  <c r="T137" i="44"/>
  <c r="O137" i="44"/>
  <c r="M137" i="44"/>
  <c r="L137" i="44"/>
  <c r="S136" i="44"/>
  <c r="T136" i="44"/>
  <c r="O136" i="44"/>
  <c r="M136" i="44"/>
  <c r="L136" i="44"/>
  <c r="S135" i="44"/>
  <c r="T135" i="44"/>
  <c r="O135" i="44"/>
  <c r="M135" i="44"/>
  <c r="L135" i="44"/>
  <c r="S134" i="44"/>
  <c r="T134" i="44"/>
  <c r="O134" i="44"/>
  <c r="M134" i="44"/>
  <c r="L134" i="44"/>
  <c r="S133" i="44"/>
  <c r="T133" i="44"/>
  <c r="O133" i="44"/>
  <c r="M133" i="44"/>
  <c r="L133" i="44"/>
  <c r="S132" i="44"/>
  <c r="T132" i="44"/>
  <c r="O132" i="44"/>
  <c r="M132" i="44"/>
  <c r="L132" i="44"/>
  <c r="S131" i="44"/>
  <c r="T131" i="44"/>
  <c r="O131" i="44"/>
  <c r="M131" i="44"/>
  <c r="L131" i="44"/>
  <c r="S130" i="44"/>
  <c r="T130" i="44"/>
  <c r="O130" i="44"/>
  <c r="M130" i="44"/>
  <c r="L130" i="44"/>
  <c r="S129" i="44"/>
  <c r="T129" i="44"/>
  <c r="O129" i="44"/>
  <c r="M129" i="44"/>
  <c r="L129" i="44"/>
  <c r="S128" i="44"/>
  <c r="T128" i="44"/>
  <c r="O128" i="44"/>
  <c r="M128" i="44"/>
  <c r="L128" i="44"/>
  <c r="S127" i="44"/>
  <c r="T127" i="44"/>
  <c r="O127" i="44"/>
  <c r="M127" i="44"/>
  <c r="L127" i="44"/>
  <c r="S126" i="44"/>
  <c r="T126" i="44"/>
  <c r="O126" i="44"/>
  <c r="M126" i="44"/>
  <c r="L126" i="44"/>
  <c r="S125" i="44"/>
  <c r="T125" i="44"/>
  <c r="O125" i="44"/>
  <c r="M125" i="44"/>
  <c r="L125" i="44"/>
  <c r="S124" i="44"/>
  <c r="T124" i="44"/>
  <c r="O124" i="44"/>
  <c r="M124" i="44"/>
  <c r="L124" i="44"/>
  <c r="S123" i="44"/>
  <c r="T123" i="44"/>
  <c r="O123" i="44"/>
  <c r="M123" i="44"/>
  <c r="L123" i="44"/>
  <c r="S122" i="44"/>
  <c r="T122" i="44"/>
  <c r="O122" i="44"/>
  <c r="M122" i="44"/>
  <c r="L122" i="44"/>
  <c r="S121" i="44"/>
  <c r="T121" i="44"/>
  <c r="O121" i="44"/>
  <c r="M121" i="44"/>
  <c r="L121" i="44"/>
  <c r="S120" i="44"/>
  <c r="T120" i="44"/>
  <c r="O120" i="44"/>
  <c r="M120" i="44"/>
  <c r="L120" i="44"/>
  <c r="S119" i="44"/>
  <c r="T119" i="44"/>
  <c r="O119" i="44"/>
  <c r="M119" i="44"/>
  <c r="L119" i="44"/>
  <c r="S118" i="44"/>
  <c r="T118" i="44"/>
  <c r="O118" i="44"/>
  <c r="M118" i="44"/>
  <c r="L118" i="44"/>
  <c r="S117" i="44"/>
  <c r="T117" i="44"/>
  <c r="O117" i="44"/>
  <c r="M117" i="44"/>
  <c r="L117" i="44"/>
  <c r="S116" i="44"/>
  <c r="T116" i="44"/>
  <c r="O116" i="44"/>
  <c r="M116" i="44"/>
  <c r="L116" i="44"/>
  <c r="S115" i="44"/>
  <c r="T115" i="44"/>
  <c r="O115" i="44"/>
  <c r="M115" i="44"/>
  <c r="L115" i="44"/>
  <c r="S114" i="44"/>
  <c r="T114" i="44"/>
  <c r="O114" i="44"/>
  <c r="M114" i="44"/>
  <c r="L114" i="44"/>
  <c r="S113" i="44"/>
  <c r="T113" i="44"/>
  <c r="O113" i="44"/>
  <c r="M113" i="44"/>
  <c r="L113" i="44"/>
  <c r="S112" i="44"/>
  <c r="T112" i="44"/>
  <c r="O112" i="44"/>
  <c r="M112" i="44"/>
  <c r="L112" i="44"/>
  <c r="S111" i="44"/>
  <c r="T111" i="44"/>
  <c r="O111" i="44"/>
  <c r="M111" i="44"/>
  <c r="L111" i="44"/>
  <c r="S110" i="44"/>
  <c r="T110" i="44"/>
  <c r="O110" i="44"/>
  <c r="M110" i="44"/>
  <c r="L110" i="44"/>
  <c r="S109" i="44"/>
  <c r="T109" i="44"/>
  <c r="O109" i="44"/>
  <c r="M109" i="44"/>
  <c r="L109" i="44"/>
  <c r="S108" i="44"/>
  <c r="T108" i="44"/>
  <c r="O108" i="44"/>
  <c r="M108" i="44"/>
  <c r="L108" i="44"/>
  <c r="S107" i="44"/>
  <c r="T107" i="44"/>
  <c r="O107" i="44"/>
  <c r="M107" i="44"/>
  <c r="L107" i="44"/>
  <c r="S106" i="44"/>
  <c r="T106" i="44"/>
  <c r="O106" i="44"/>
  <c r="M106" i="44"/>
  <c r="L106" i="44"/>
  <c r="S105" i="44"/>
  <c r="T105" i="44"/>
  <c r="O105" i="44"/>
  <c r="M105" i="44"/>
  <c r="L105" i="44"/>
  <c r="S104" i="44"/>
  <c r="T104" i="44"/>
  <c r="O104" i="44"/>
  <c r="M104" i="44"/>
  <c r="L104" i="44"/>
  <c r="S103" i="44"/>
  <c r="T103" i="44"/>
  <c r="O103" i="44"/>
  <c r="M103" i="44"/>
  <c r="L103" i="44"/>
  <c r="S102" i="44"/>
  <c r="T102" i="44"/>
  <c r="O102" i="44"/>
  <c r="M102" i="44"/>
  <c r="L102" i="44"/>
  <c r="S101" i="44"/>
  <c r="T101" i="44"/>
  <c r="O101" i="44"/>
  <c r="M101" i="44"/>
  <c r="L101" i="44"/>
  <c r="S100" i="44"/>
  <c r="T100" i="44"/>
  <c r="O100" i="44"/>
  <c r="M100" i="44"/>
  <c r="L100" i="44"/>
  <c r="S99" i="44"/>
  <c r="T99" i="44"/>
  <c r="O99" i="44"/>
  <c r="M99" i="44"/>
  <c r="L99" i="44"/>
  <c r="S98" i="44"/>
  <c r="T98" i="44"/>
  <c r="O98" i="44"/>
  <c r="M98" i="44"/>
  <c r="L98" i="44"/>
  <c r="S97" i="44"/>
  <c r="T97" i="44"/>
  <c r="O97" i="44"/>
  <c r="M97" i="44"/>
  <c r="L97" i="44"/>
  <c r="S96" i="44"/>
  <c r="T96" i="44"/>
  <c r="O96" i="44"/>
  <c r="M96" i="44"/>
  <c r="L96" i="44"/>
  <c r="S95" i="44"/>
  <c r="T95" i="44"/>
  <c r="O95" i="44"/>
  <c r="M95" i="44"/>
  <c r="L95" i="44"/>
  <c r="S94" i="44"/>
  <c r="T94" i="44"/>
  <c r="O94" i="44"/>
  <c r="M94" i="44"/>
  <c r="L94" i="44"/>
  <c r="S93" i="44"/>
  <c r="T93" i="44"/>
  <c r="O93" i="44"/>
  <c r="M93" i="44"/>
  <c r="L93" i="44"/>
  <c r="S92" i="44"/>
  <c r="T92" i="44"/>
  <c r="O92" i="44"/>
  <c r="M92" i="44"/>
  <c r="L92" i="44"/>
  <c r="S91" i="44"/>
  <c r="T91" i="44"/>
  <c r="O91" i="44"/>
  <c r="M91" i="44"/>
  <c r="L91" i="44"/>
  <c r="S90" i="44"/>
  <c r="T90" i="44"/>
  <c r="O90" i="44"/>
  <c r="M90" i="44"/>
  <c r="L90" i="44"/>
  <c r="S89" i="44"/>
  <c r="T89" i="44"/>
  <c r="O89" i="44"/>
  <c r="M89" i="44"/>
  <c r="L89" i="44"/>
  <c r="S88" i="44"/>
  <c r="T88" i="44"/>
  <c r="O88" i="44"/>
  <c r="M88" i="44"/>
  <c r="L88" i="44"/>
  <c r="S87" i="44"/>
  <c r="T87" i="44"/>
  <c r="O87" i="44"/>
  <c r="M87" i="44"/>
  <c r="L87" i="44"/>
  <c r="S86" i="44"/>
  <c r="T86" i="44"/>
  <c r="O86" i="44"/>
  <c r="M86" i="44"/>
  <c r="L86" i="44"/>
  <c r="S85" i="44"/>
  <c r="T85" i="44"/>
  <c r="O85" i="44"/>
  <c r="M85" i="44"/>
  <c r="L85" i="44"/>
  <c r="S84" i="44"/>
  <c r="T84" i="44"/>
  <c r="O84" i="44"/>
  <c r="M84" i="44"/>
  <c r="L84" i="44"/>
  <c r="S83" i="44"/>
  <c r="T83" i="44"/>
  <c r="O83" i="44"/>
  <c r="M83" i="44"/>
  <c r="L83" i="44"/>
  <c r="S82" i="44"/>
  <c r="T82" i="44"/>
  <c r="O82" i="44"/>
  <c r="M82" i="44"/>
  <c r="L82" i="44"/>
  <c r="S81" i="44"/>
  <c r="T81" i="44"/>
  <c r="O81" i="44"/>
  <c r="M81" i="44"/>
  <c r="L81" i="44"/>
  <c r="S80" i="44"/>
  <c r="T80" i="44"/>
  <c r="O80" i="44"/>
  <c r="M80" i="44"/>
  <c r="L80" i="44"/>
  <c r="S79" i="44"/>
  <c r="T79" i="44"/>
  <c r="O79" i="44"/>
  <c r="M79" i="44"/>
  <c r="L79" i="44"/>
  <c r="S78" i="44"/>
  <c r="T78" i="44"/>
  <c r="O78" i="44"/>
  <c r="M78" i="44"/>
  <c r="L78" i="44"/>
  <c r="S77" i="44"/>
  <c r="T77" i="44"/>
  <c r="O77" i="44"/>
  <c r="M77" i="44"/>
  <c r="L77" i="44"/>
  <c r="S76" i="44"/>
  <c r="T76" i="44"/>
  <c r="O76" i="44"/>
  <c r="M76" i="44"/>
  <c r="L76" i="44"/>
  <c r="S75" i="44"/>
  <c r="T75" i="44"/>
  <c r="O75" i="44"/>
  <c r="M75" i="44"/>
  <c r="L75" i="44"/>
  <c r="S74" i="44"/>
  <c r="T74" i="44"/>
  <c r="O74" i="44"/>
  <c r="M74" i="44"/>
  <c r="L74" i="44"/>
  <c r="S73" i="44"/>
  <c r="T73" i="44"/>
  <c r="O73" i="44"/>
  <c r="M73" i="44"/>
  <c r="L73" i="44"/>
  <c r="S72" i="44"/>
  <c r="T72" i="44"/>
  <c r="O72" i="44"/>
  <c r="M72" i="44"/>
  <c r="L72" i="44"/>
  <c r="S71" i="44"/>
  <c r="T71" i="44"/>
  <c r="O71" i="44"/>
  <c r="M71" i="44"/>
  <c r="L71" i="44"/>
  <c r="S70" i="44"/>
  <c r="T70" i="44"/>
  <c r="O70" i="44"/>
  <c r="M70" i="44"/>
  <c r="L70" i="44"/>
  <c r="S69" i="44"/>
  <c r="T69" i="44"/>
  <c r="O69" i="44"/>
  <c r="M69" i="44"/>
  <c r="L69" i="44"/>
  <c r="S68" i="44"/>
  <c r="T68" i="44"/>
  <c r="O68" i="44"/>
  <c r="M68" i="44"/>
  <c r="L68" i="44"/>
  <c r="S67" i="44"/>
  <c r="T67" i="44"/>
  <c r="O67" i="44"/>
  <c r="M67" i="44"/>
  <c r="L67" i="44"/>
  <c r="S66" i="44"/>
  <c r="T66" i="44"/>
  <c r="O66" i="44"/>
  <c r="M66" i="44"/>
  <c r="L66" i="44"/>
  <c r="S65" i="44"/>
  <c r="T65" i="44"/>
  <c r="O65" i="44"/>
  <c r="M65" i="44"/>
  <c r="L65" i="44"/>
  <c r="S64" i="44"/>
  <c r="T64" i="44"/>
  <c r="O64" i="44"/>
  <c r="M64" i="44"/>
  <c r="L64" i="44"/>
  <c r="S63" i="44"/>
  <c r="T63" i="44"/>
  <c r="O63" i="44"/>
  <c r="M63" i="44"/>
  <c r="L63" i="44"/>
  <c r="S62" i="44"/>
  <c r="T62" i="44"/>
  <c r="O62" i="44"/>
  <c r="M62" i="44"/>
  <c r="L62" i="44"/>
  <c r="S61" i="44"/>
  <c r="T61" i="44"/>
  <c r="O61" i="44"/>
  <c r="M61" i="44"/>
  <c r="L61" i="44"/>
  <c r="S60" i="44"/>
  <c r="T60" i="44"/>
  <c r="O60" i="44"/>
  <c r="M60" i="44"/>
  <c r="L60" i="44"/>
  <c r="S59" i="44"/>
  <c r="T59" i="44"/>
  <c r="O59" i="44"/>
  <c r="M59" i="44"/>
  <c r="L59" i="44"/>
  <c r="S58" i="44"/>
  <c r="T58" i="44"/>
  <c r="O58" i="44"/>
  <c r="M58" i="44"/>
  <c r="L58" i="44"/>
  <c r="S57" i="44"/>
  <c r="T57" i="44"/>
  <c r="O57" i="44"/>
  <c r="M57" i="44"/>
  <c r="L57" i="44"/>
  <c r="S56" i="44"/>
  <c r="T56" i="44"/>
  <c r="O56" i="44"/>
  <c r="M56" i="44"/>
  <c r="L56" i="44"/>
  <c r="S55" i="44"/>
  <c r="T55" i="44"/>
  <c r="O55" i="44"/>
  <c r="M55" i="44"/>
  <c r="L55" i="44"/>
  <c r="S54" i="44"/>
  <c r="T54" i="44"/>
  <c r="O54" i="44"/>
  <c r="M54" i="44"/>
  <c r="L54" i="44"/>
  <c r="S53" i="44"/>
  <c r="T53" i="44"/>
  <c r="O53" i="44"/>
  <c r="M53" i="44"/>
  <c r="L53" i="44"/>
  <c r="S52" i="44"/>
  <c r="T52" i="44"/>
  <c r="O52" i="44"/>
  <c r="M52" i="44"/>
  <c r="L52" i="44"/>
  <c r="S51" i="44"/>
  <c r="T51" i="44"/>
  <c r="O51" i="44"/>
  <c r="M51" i="44"/>
  <c r="L51" i="44"/>
  <c r="S50" i="44"/>
  <c r="T50" i="44"/>
  <c r="O50" i="44"/>
  <c r="M50" i="44"/>
  <c r="L50" i="44"/>
  <c r="S49" i="44"/>
  <c r="T49" i="44"/>
  <c r="O49" i="44"/>
  <c r="M49" i="44"/>
  <c r="L49" i="44"/>
  <c r="S48" i="44"/>
  <c r="T48" i="44"/>
  <c r="O48" i="44"/>
  <c r="M48" i="44"/>
  <c r="L48" i="44"/>
  <c r="S47" i="44"/>
  <c r="T47" i="44"/>
  <c r="O47" i="44"/>
  <c r="M47" i="44"/>
  <c r="L47" i="44"/>
  <c r="S46" i="44"/>
  <c r="T46" i="44"/>
  <c r="O46" i="44"/>
  <c r="M46" i="44"/>
  <c r="L46" i="44"/>
  <c r="S45" i="44"/>
  <c r="T45" i="44"/>
  <c r="O45" i="44"/>
  <c r="M45" i="44"/>
  <c r="L45" i="44"/>
  <c r="S44" i="44"/>
  <c r="T44" i="44"/>
  <c r="O44" i="44"/>
  <c r="M44" i="44"/>
  <c r="L44" i="44"/>
  <c r="S43" i="44"/>
  <c r="T43" i="44"/>
  <c r="O43" i="44"/>
  <c r="M43" i="44"/>
  <c r="L43" i="44"/>
  <c r="S42" i="44"/>
  <c r="T42" i="44"/>
  <c r="O42" i="44"/>
  <c r="M42" i="44"/>
  <c r="L42" i="44"/>
  <c r="S41" i="44"/>
  <c r="T41" i="44"/>
  <c r="O41" i="44"/>
  <c r="M41" i="44"/>
  <c r="L41" i="44"/>
  <c r="S40" i="44"/>
  <c r="T40" i="44"/>
  <c r="O40" i="44"/>
  <c r="M40" i="44"/>
  <c r="L40" i="44"/>
  <c r="S39" i="44"/>
  <c r="T39" i="44"/>
  <c r="O39" i="44"/>
  <c r="M39" i="44"/>
  <c r="L39" i="44"/>
  <c r="S38" i="44"/>
  <c r="T38" i="44"/>
  <c r="O38" i="44"/>
  <c r="M38" i="44"/>
  <c r="L38" i="44"/>
  <c r="S37" i="44"/>
  <c r="T37" i="44"/>
  <c r="O37" i="44"/>
  <c r="M37" i="44"/>
  <c r="L37" i="44"/>
  <c r="S36" i="44"/>
  <c r="T36" i="44"/>
  <c r="O36" i="44"/>
  <c r="M36" i="44"/>
  <c r="L36" i="44"/>
  <c r="S35" i="44"/>
  <c r="T35" i="44"/>
  <c r="O35" i="44"/>
  <c r="M35" i="44"/>
  <c r="L35" i="44"/>
  <c r="S34" i="44"/>
  <c r="T34" i="44"/>
  <c r="O34" i="44"/>
  <c r="M34" i="44"/>
  <c r="L34" i="44"/>
  <c r="S33" i="44"/>
  <c r="T33" i="44"/>
  <c r="O33" i="44"/>
  <c r="M33" i="44"/>
  <c r="L33" i="44"/>
  <c r="S32" i="44"/>
  <c r="T32" i="44"/>
  <c r="O32" i="44"/>
  <c r="M32" i="44"/>
  <c r="L32" i="44"/>
  <c r="S31" i="44"/>
  <c r="T31" i="44"/>
  <c r="O31" i="44"/>
  <c r="M31" i="44"/>
  <c r="L31" i="44"/>
  <c r="S30" i="44"/>
  <c r="T30" i="44"/>
  <c r="O30" i="44"/>
  <c r="M30" i="44"/>
  <c r="L30" i="44"/>
  <c r="S29" i="44"/>
  <c r="T29" i="44"/>
  <c r="O29" i="44"/>
  <c r="M29" i="44"/>
  <c r="L29" i="44"/>
  <c r="S28" i="44"/>
  <c r="T28" i="44"/>
  <c r="O28" i="44"/>
  <c r="M28" i="44"/>
  <c r="L28" i="44"/>
  <c r="S27" i="44"/>
  <c r="T27" i="44"/>
  <c r="O27" i="44"/>
  <c r="M27" i="44"/>
  <c r="L27" i="44"/>
  <c r="S26" i="44"/>
  <c r="T26" i="44"/>
  <c r="O26" i="44"/>
  <c r="M26" i="44"/>
  <c r="L26" i="44"/>
  <c r="S25" i="44"/>
  <c r="T25" i="44"/>
  <c r="O25" i="44"/>
  <c r="M25" i="44"/>
  <c r="L25" i="44"/>
  <c r="S24" i="44"/>
  <c r="T24" i="44"/>
  <c r="O24" i="44"/>
  <c r="M24" i="44"/>
  <c r="L24" i="44"/>
  <c r="S23" i="44"/>
  <c r="T23" i="44"/>
  <c r="O23" i="44"/>
  <c r="M23" i="44"/>
  <c r="L23" i="44"/>
  <c r="S22" i="44"/>
  <c r="T22" i="44"/>
  <c r="O22" i="44"/>
  <c r="M22" i="44"/>
  <c r="L22" i="44"/>
  <c r="S21" i="44"/>
  <c r="T21" i="44"/>
  <c r="O21" i="44"/>
  <c r="M21" i="44"/>
  <c r="L21" i="44"/>
  <c r="S20" i="44"/>
  <c r="T20" i="44"/>
  <c r="O20" i="44"/>
  <c r="M20" i="44"/>
  <c r="L20" i="44"/>
  <c r="S19" i="44"/>
  <c r="T19" i="44"/>
  <c r="O19" i="44"/>
  <c r="M19" i="44"/>
  <c r="L19" i="44"/>
  <c r="S18" i="44"/>
  <c r="T18" i="44"/>
  <c r="O18" i="44"/>
  <c r="M18" i="44"/>
  <c r="L18" i="44"/>
  <c r="S17" i="44"/>
  <c r="T17" i="44"/>
  <c r="O17" i="44"/>
  <c r="M17" i="44"/>
  <c r="L17" i="44"/>
  <c r="S16" i="44"/>
  <c r="T16" i="44"/>
  <c r="O16" i="44"/>
  <c r="M16" i="44"/>
  <c r="L16" i="44"/>
  <c r="S15" i="44"/>
  <c r="T15" i="44"/>
  <c r="O15" i="44"/>
  <c r="M15" i="44"/>
  <c r="L15" i="44"/>
  <c r="S14" i="44"/>
  <c r="T14" i="44"/>
  <c r="O14" i="44"/>
  <c r="M14" i="44"/>
  <c r="L14" i="44"/>
  <c r="S13" i="44"/>
  <c r="T13" i="44"/>
  <c r="O13" i="44"/>
  <c r="M13" i="44"/>
  <c r="L13" i="44"/>
  <c r="S12" i="44"/>
  <c r="T12" i="44"/>
  <c r="O12" i="44"/>
  <c r="M12" i="44"/>
  <c r="L12" i="44"/>
  <c r="S11" i="44"/>
  <c r="T11" i="44"/>
  <c r="O11" i="44"/>
  <c r="M11" i="44"/>
  <c r="L11" i="44"/>
  <c r="S10" i="44"/>
  <c r="T10" i="44"/>
  <c r="O10" i="44"/>
  <c r="M10" i="44"/>
  <c r="L10" i="44"/>
  <c r="S9" i="44"/>
  <c r="T9" i="44"/>
  <c r="O9" i="44"/>
  <c r="M9" i="44"/>
  <c r="L9" i="44"/>
  <c r="S8" i="44"/>
  <c r="T8" i="44"/>
  <c r="O8" i="44"/>
  <c r="M8" i="44"/>
  <c r="L8" i="44"/>
  <c r="S7" i="44"/>
  <c r="T7" i="44"/>
  <c r="O7" i="44"/>
  <c r="M7" i="44"/>
  <c r="L7" i="44"/>
  <c r="S6" i="44"/>
  <c r="T6" i="44"/>
  <c r="O6" i="44"/>
  <c r="M6" i="44"/>
  <c r="L6" i="44"/>
  <c r="S5" i="44"/>
  <c r="T5" i="44"/>
  <c r="O5" i="44"/>
  <c r="M5" i="44"/>
  <c r="L5" i="44"/>
  <c r="S4" i="44"/>
  <c r="O4" i="44"/>
  <c r="M4" i="44"/>
  <c r="L4" i="44"/>
  <c r="D2" i="44" a="1"/>
  <c r="D2" i="44" s="1"/>
  <c r="R188" i="43"/>
  <c r="Q188" i="43"/>
  <c r="P188" i="43"/>
  <c r="N188" i="43"/>
  <c r="K188" i="43"/>
  <c r="AT187" i="43"/>
  <c r="AS187" i="43"/>
  <c r="AR187" i="43"/>
  <c r="AQ187" i="43"/>
  <c r="AP187" i="43"/>
  <c r="AO187" i="43"/>
  <c r="AN187" i="43"/>
  <c r="AM187" i="43"/>
  <c r="AL187" i="43"/>
  <c r="AK187" i="43"/>
  <c r="AJ187" i="43"/>
  <c r="K187" i="43"/>
  <c r="S186" i="43"/>
  <c r="T186" i="43"/>
  <c r="O186" i="43"/>
  <c r="M186" i="43"/>
  <c r="L186" i="43"/>
  <c r="S185" i="43"/>
  <c r="T185" i="43"/>
  <c r="O185" i="43"/>
  <c r="M185" i="43"/>
  <c r="L185" i="43"/>
  <c r="S184" i="43"/>
  <c r="T184" i="43"/>
  <c r="O184" i="43"/>
  <c r="M184" i="43"/>
  <c r="L184" i="43"/>
  <c r="T183" i="43"/>
  <c r="S183" i="43"/>
  <c r="O183" i="43"/>
  <c r="M183" i="43"/>
  <c r="L183" i="43"/>
  <c r="T182" i="43"/>
  <c r="S182" i="43"/>
  <c r="O182" i="43"/>
  <c r="M182" i="43"/>
  <c r="L182" i="43"/>
  <c r="S181" i="43"/>
  <c r="T181" i="43"/>
  <c r="O181" i="43"/>
  <c r="M181" i="43"/>
  <c r="L181" i="43"/>
  <c r="S180" i="43"/>
  <c r="T180" i="43"/>
  <c r="O180" i="43"/>
  <c r="M180" i="43"/>
  <c r="L180" i="43"/>
  <c r="S179" i="43"/>
  <c r="T179" i="43"/>
  <c r="O179" i="43"/>
  <c r="M179" i="43"/>
  <c r="L179" i="43"/>
  <c r="S178" i="43"/>
  <c r="T178" i="43"/>
  <c r="O178" i="43"/>
  <c r="M178" i="43"/>
  <c r="L178" i="43"/>
  <c r="S177" i="43"/>
  <c r="T177" i="43"/>
  <c r="O177" i="43"/>
  <c r="M177" i="43"/>
  <c r="L177" i="43"/>
  <c r="S176" i="43"/>
  <c r="T176" i="43"/>
  <c r="O176" i="43"/>
  <c r="M176" i="43"/>
  <c r="L176" i="43"/>
  <c r="S175" i="43"/>
  <c r="T175" i="43"/>
  <c r="O175" i="43"/>
  <c r="M175" i="43"/>
  <c r="L175" i="43"/>
  <c r="S174" i="43"/>
  <c r="T174" i="43"/>
  <c r="O174" i="43"/>
  <c r="M174" i="43"/>
  <c r="L174" i="43"/>
  <c r="S173" i="43"/>
  <c r="T173" i="43"/>
  <c r="O173" i="43"/>
  <c r="M173" i="43"/>
  <c r="L173" i="43"/>
  <c r="S172" i="43"/>
  <c r="T172" i="43"/>
  <c r="O172" i="43"/>
  <c r="M172" i="43"/>
  <c r="L172" i="43"/>
  <c r="S171" i="43"/>
  <c r="T171" i="43"/>
  <c r="O171" i="43"/>
  <c r="M171" i="43"/>
  <c r="L171" i="43"/>
  <c r="S170" i="43"/>
  <c r="T170" i="43"/>
  <c r="O170" i="43"/>
  <c r="M170" i="43"/>
  <c r="L170" i="43"/>
  <c r="S169" i="43"/>
  <c r="T169" i="43"/>
  <c r="O169" i="43"/>
  <c r="M169" i="43"/>
  <c r="L169" i="43"/>
  <c r="S168" i="43"/>
  <c r="T168" i="43"/>
  <c r="O168" i="43"/>
  <c r="M168" i="43"/>
  <c r="L168" i="43"/>
  <c r="S167" i="43"/>
  <c r="T167" i="43"/>
  <c r="O167" i="43"/>
  <c r="M167" i="43"/>
  <c r="L167" i="43"/>
  <c r="S166" i="43"/>
  <c r="T166" i="43"/>
  <c r="O166" i="43"/>
  <c r="M166" i="43"/>
  <c r="L166" i="43"/>
  <c r="S165" i="43"/>
  <c r="T165" i="43"/>
  <c r="O165" i="43"/>
  <c r="M165" i="43"/>
  <c r="L165" i="43"/>
  <c r="S164" i="43"/>
  <c r="T164" i="43"/>
  <c r="O164" i="43"/>
  <c r="M164" i="43"/>
  <c r="L164" i="43"/>
  <c r="S163" i="43"/>
  <c r="T163" i="43"/>
  <c r="O163" i="43"/>
  <c r="M163" i="43"/>
  <c r="L163" i="43"/>
  <c r="S162" i="43"/>
  <c r="T162" i="43"/>
  <c r="O162" i="43"/>
  <c r="M162" i="43"/>
  <c r="L162" i="43"/>
  <c r="S161" i="43"/>
  <c r="T161" i="43"/>
  <c r="O161" i="43"/>
  <c r="M161" i="43"/>
  <c r="L161" i="43"/>
  <c r="S160" i="43"/>
  <c r="T160" i="43"/>
  <c r="O160" i="43"/>
  <c r="M160" i="43"/>
  <c r="L160" i="43"/>
  <c r="S159" i="43"/>
  <c r="T159" i="43"/>
  <c r="O159" i="43"/>
  <c r="M159" i="43"/>
  <c r="L159" i="43"/>
  <c r="S158" i="43"/>
  <c r="T158" i="43"/>
  <c r="O158" i="43"/>
  <c r="M158" i="43"/>
  <c r="L158" i="43"/>
  <c r="S157" i="43"/>
  <c r="T157" i="43"/>
  <c r="O157" i="43"/>
  <c r="M157" i="43"/>
  <c r="L157" i="43"/>
  <c r="S156" i="43"/>
  <c r="T156" i="43"/>
  <c r="O156" i="43"/>
  <c r="M156" i="43"/>
  <c r="L156" i="43"/>
  <c r="S155" i="43"/>
  <c r="T155" i="43"/>
  <c r="O155" i="43"/>
  <c r="M155" i="43"/>
  <c r="L155" i="43"/>
  <c r="S154" i="43"/>
  <c r="T154" i="43"/>
  <c r="O154" i="43"/>
  <c r="M154" i="43"/>
  <c r="L154" i="43"/>
  <c r="S153" i="43"/>
  <c r="T153" i="43"/>
  <c r="O153" i="43"/>
  <c r="M153" i="43"/>
  <c r="L153" i="43"/>
  <c r="S152" i="43"/>
  <c r="T152" i="43"/>
  <c r="O152" i="43"/>
  <c r="M152" i="43"/>
  <c r="L152" i="43"/>
  <c r="S151" i="43"/>
  <c r="T151" i="43"/>
  <c r="O151" i="43"/>
  <c r="M151" i="43"/>
  <c r="L151" i="43"/>
  <c r="S150" i="43"/>
  <c r="T150" i="43"/>
  <c r="O150" i="43"/>
  <c r="M150" i="43"/>
  <c r="L150" i="43"/>
  <c r="S149" i="43"/>
  <c r="T149" i="43"/>
  <c r="O149" i="43"/>
  <c r="M149" i="43"/>
  <c r="L149" i="43"/>
  <c r="S148" i="43"/>
  <c r="T148" i="43"/>
  <c r="O148" i="43"/>
  <c r="M148" i="43"/>
  <c r="L148" i="43"/>
  <c r="S147" i="43"/>
  <c r="T147" i="43"/>
  <c r="O147" i="43"/>
  <c r="M147" i="43"/>
  <c r="L147" i="43"/>
  <c r="S146" i="43"/>
  <c r="T146" i="43"/>
  <c r="O146" i="43"/>
  <c r="M146" i="43"/>
  <c r="L146" i="43"/>
  <c r="S145" i="43"/>
  <c r="T145" i="43"/>
  <c r="O145" i="43"/>
  <c r="M145" i="43"/>
  <c r="L145" i="43"/>
  <c r="S144" i="43"/>
  <c r="T144" i="43"/>
  <c r="O144" i="43"/>
  <c r="M144" i="43"/>
  <c r="L144" i="43"/>
  <c r="S143" i="43"/>
  <c r="T143" i="43"/>
  <c r="O143" i="43"/>
  <c r="M143" i="43"/>
  <c r="L143" i="43"/>
  <c r="S142" i="43"/>
  <c r="T142" i="43"/>
  <c r="O142" i="43"/>
  <c r="M142" i="43"/>
  <c r="L142" i="43"/>
  <c r="S141" i="43"/>
  <c r="T141" i="43"/>
  <c r="O141" i="43"/>
  <c r="M141" i="43"/>
  <c r="L141" i="43"/>
  <c r="S140" i="43"/>
  <c r="T140" i="43"/>
  <c r="O140" i="43"/>
  <c r="M140" i="43"/>
  <c r="L140" i="43"/>
  <c r="S139" i="43"/>
  <c r="T139" i="43"/>
  <c r="O139" i="43"/>
  <c r="M139" i="43"/>
  <c r="L139" i="43"/>
  <c r="S138" i="43"/>
  <c r="T138" i="43"/>
  <c r="O138" i="43"/>
  <c r="M138" i="43"/>
  <c r="L138" i="43"/>
  <c r="S137" i="43"/>
  <c r="T137" i="43"/>
  <c r="O137" i="43"/>
  <c r="M137" i="43"/>
  <c r="L137" i="43"/>
  <c r="S136" i="43"/>
  <c r="T136" i="43"/>
  <c r="O136" i="43"/>
  <c r="M136" i="43"/>
  <c r="L136" i="43"/>
  <c r="S135" i="43"/>
  <c r="T135" i="43"/>
  <c r="O135" i="43"/>
  <c r="M135" i="43"/>
  <c r="L135" i="43"/>
  <c r="S134" i="43"/>
  <c r="T134" i="43"/>
  <c r="O134" i="43"/>
  <c r="M134" i="43"/>
  <c r="L134" i="43"/>
  <c r="S133" i="43"/>
  <c r="T133" i="43"/>
  <c r="O133" i="43"/>
  <c r="M133" i="43"/>
  <c r="L133" i="43"/>
  <c r="S132" i="43"/>
  <c r="T132" i="43"/>
  <c r="O132" i="43"/>
  <c r="M132" i="43"/>
  <c r="L132" i="43"/>
  <c r="S131" i="43"/>
  <c r="T131" i="43"/>
  <c r="O131" i="43"/>
  <c r="M131" i="43"/>
  <c r="L131" i="43"/>
  <c r="S130" i="43"/>
  <c r="T130" i="43"/>
  <c r="O130" i="43"/>
  <c r="M130" i="43"/>
  <c r="L130" i="43"/>
  <c r="S129" i="43"/>
  <c r="T129" i="43"/>
  <c r="O129" i="43"/>
  <c r="M129" i="43"/>
  <c r="L129" i="43"/>
  <c r="S128" i="43"/>
  <c r="T128" i="43"/>
  <c r="O128" i="43"/>
  <c r="M128" i="43"/>
  <c r="L128" i="43"/>
  <c r="S127" i="43"/>
  <c r="T127" i="43"/>
  <c r="O127" i="43"/>
  <c r="M127" i="43"/>
  <c r="L127" i="43"/>
  <c r="S126" i="43"/>
  <c r="T126" i="43"/>
  <c r="O126" i="43"/>
  <c r="M126" i="43"/>
  <c r="L126" i="43"/>
  <c r="S125" i="43"/>
  <c r="T125" i="43"/>
  <c r="O125" i="43"/>
  <c r="M125" i="43"/>
  <c r="L125" i="43"/>
  <c r="S124" i="43"/>
  <c r="T124" i="43"/>
  <c r="O124" i="43"/>
  <c r="M124" i="43"/>
  <c r="L124" i="43"/>
  <c r="S123" i="43"/>
  <c r="T123" i="43"/>
  <c r="O123" i="43"/>
  <c r="M123" i="43"/>
  <c r="L123" i="43"/>
  <c r="S122" i="43"/>
  <c r="T122" i="43"/>
  <c r="O122" i="43"/>
  <c r="M122" i="43"/>
  <c r="L122" i="43"/>
  <c r="S121" i="43"/>
  <c r="T121" i="43"/>
  <c r="O121" i="43"/>
  <c r="M121" i="43"/>
  <c r="L121" i="43"/>
  <c r="S120" i="43"/>
  <c r="T120" i="43"/>
  <c r="O120" i="43"/>
  <c r="M120" i="43"/>
  <c r="L120" i="43"/>
  <c r="S119" i="43"/>
  <c r="T119" i="43"/>
  <c r="O119" i="43"/>
  <c r="M119" i="43"/>
  <c r="L119" i="43"/>
  <c r="S118" i="43"/>
  <c r="T118" i="43"/>
  <c r="O118" i="43"/>
  <c r="M118" i="43"/>
  <c r="L118" i="43"/>
  <c r="S117" i="43"/>
  <c r="T117" i="43"/>
  <c r="O117" i="43"/>
  <c r="M117" i="43"/>
  <c r="L117" i="43"/>
  <c r="S116" i="43"/>
  <c r="T116" i="43"/>
  <c r="O116" i="43"/>
  <c r="M116" i="43"/>
  <c r="L116" i="43"/>
  <c r="S115" i="43"/>
  <c r="T115" i="43"/>
  <c r="O115" i="43"/>
  <c r="M115" i="43"/>
  <c r="L115" i="43"/>
  <c r="S114" i="43"/>
  <c r="T114" i="43"/>
  <c r="O114" i="43"/>
  <c r="M114" i="43"/>
  <c r="L114" i="43"/>
  <c r="S113" i="43"/>
  <c r="T113" i="43"/>
  <c r="O113" i="43"/>
  <c r="M113" i="43"/>
  <c r="L113" i="43"/>
  <c r="S112" i="43"/>
  <c r="T112" i="43"/>
  <c r="O112" i="43"/>
  <c r="M112" i="43"/>
  <c r="L112" i="43"/>
  <c r="S111" i="43"/>
  <c r="T111" i="43"/>
  <c r="O111" i="43"/>
  <c r="M111" i="43"/>
  <c r="L111" i="43"/>
  <c r="S110" i="43"/>
  <c r="T110" i="43"/>
  <c r="O110" i="43"/>
  <c r="M110" i="43"/>
  <c r="L110" i="43"/>
  <c r="S109" i="43"/>
  <c r="T109" i="43"/>
  <c r="O109" i="43"/>
  <c r="M109" i="43"/>
  <c r="L109" i="43"/>
  <c r="S108" i="43"/>
  <c r="T108" i="43"/>
  <c r="O108" i="43"/>
  <c r="M108" i="43"/>
  <c r="L108" i="43"/>
  <c r="S107" i="43"/>
  <c r="T107" i="43"/>
  <c r="O107" i="43"/>
  <c r="M107" i="43"/>
  <c r="L107" i="43"/>
  <c r="S106" i="43"/>
  <c r="T106" i="43"/>
  <c r="O106" i="43"/>
  <c r="M106" i="43"/>
  <c r="L106" i="43"/>
  <c r="S105" i="43"/>
  <c r="T105" i="43"/>
  <c r="O105" i="43"/>
  <c r="M105" i="43"/>
  <c r="L105" i="43"/>
  <c r="S104" i="43"/>
  <c r="T104" i="43"/>
  <c r="O104" i="43"/>
  <c r="M104" i="43"/>
  <c r="L104" i="43"/>
  <c r="S103" i="43"/>
  <c r="T103" i="43"/>
  <c r="O103" i="43"/>
  <c r="M103" i="43"/>
  <c r="L103" i="43"/>
  <c r="S102" i="43"/>
  <c r="T102" i="43"/>
  <c r="O102" i="43"/>
  <c r="M102" i="43"/>
  <c r="L102" i="43"/>
  <c r="S101" i="43"/>
  <c r="T101" i="43"/>
  <c r="O101" i="43"/>
  <c r="M101" i="43"/>
  <c r="L101" i="43"/>
  <c r="S100" i="43"/>
  <c r="T100" i="43"/>
  <c r="O100" i="43"/>
  <c r="M100" i="43"/>
  <c r="L100" i="43"/>
  <c r="S99" i="43"/>
  <c r="T99" i="43"/>
  <c r="O99" i="43"/>
  <c r="M99" i="43"/>
  <c r="L99" i="43"/>
  <c r="S98" i="43"/>
  <c r="T98" i="43"/>
  <c r="O98" i="43"/>
  <c r="M98" i="43"/>
  <c r="L98" i="43"/>
  <c r="S97" i="43"/>
  <c r="T97" i="43"/>
  <c r="O97" i="43"/>
  <c r="M97" i="43"/>
  <c r="L97" i="43"/>
  <c r="S96" i="43"/>
  <c r="T96" i="43"/>
  <c r="O96" i="43"/>
  <c r="M96" i="43"/>
  <c r="L96" i="43"/>
  <c r="S95" i="43"/>
  <c r="T95" i="43"/>
  <c r="O95" i="43"/>
  <c r="M95" i="43"/>
  <c r="L95" i="43"/>
  <c r="S94" i="43"/>
  <c r="T94" i="43"/>
  <c r="O94" i="43"/>
  <c r="M94" i="43"/>
  <c r="L94" i="43"/>
  <c r="S93" i="43"/>
  <c r="T93" i="43"/>
  <c r="O93" i="43"/>
  <c r="M93" i="43"/>
  <c r="L93" i="43"/>
  <c r="S92" i="43"/>
  <c r="T92" i="43"/>
  <c r="O92" i="43"/>
  <c r="M92" i="43"/>
  <c r="L92" i="43"/>
  <c r="S91" i="43"/>
  <c r="T91" i="43"/>
  <c r="O91" i="43"/>
  <c r="M91" i="43"/>
  <c r="L91" i="43"/>
  <c r="S90" i="43"/>
  <c r="T90" i="43"/>
  <c r="O90" i="43"/>
  <c r="M90" i="43"/>
  <c r="L90" i="43"/>
  <c r="S89" i="43"/>
  <c r="T89" i="43"/>
  <c r="O89" i="43"/>
  <c r="M89" i="43"/>
  <c r="L89" i="43"/>
  <c r="S88" i="43"/>
  <c r="T88" i="43"/>
  <c r="O88" i="43"/>
  <c r="M88" i="43"/>
  <c r="L88" i="43"/>
  <c r="S87" i="43"/>
  <c r="T87" i="43"/>
  <c r="O87" i="43"/>
  <c r="M87" i="43"/>
  <c r="L87" i="43"/>
  <c r="S86" i="43"/>
  <c r="T86" i="43"/>
  <c r="O86" i="43"/>
  <c r="M86" i="43"/>
  <c r="L86" i="43"/>
  <c r="S85" i="43"/>
  <c r="T85" i="43"/>
  <c r="O85" i="43"/>
  <c r="M85" i="43"/>
  <c r="L85" i="43"/>
  <c r="S84" i="43"/>
  <c r="T84" i="43"/>
  <c r="O84" i="43"/>
  <c r="M84" i="43"/>
  <c r="L84" i="43"/>
  <c r="S83" i="43"/>
  <c r="T83" i="43"/>
  <c r="O83" i="43"/>
  <c r="M83" i="43"/>
  <c r="L83" i="43"/>
  <c r="S82" i="43"/>
  <c r="T82" i="43"/>
  <c r="O82" i="43"/>
  <c r="M82" i="43"/>
  <c r="L82" i="43"/>
  <c r="S81" i="43"/>
  <c r="T81" i="43"/>
  <c r="O81" i="43"/>
  <c r="M81" i="43"/>
  <c r="L81" i="43"/>
  <c r="T80" i="43"/>
  <c r="S80" i="43"/>
  <c r="O80" i="43"/>
  <c r="M80" i="43"/>
  <c r="L80" i="43"/>
  <c r="S79" i="43"/>
  <c r="T79" i="43"/>
  <c r="O79" i="43"/>
  <c r="M79" i="43"/>
  <c r="L79" i="43"/>
  <c r="S78" i="43"/>
  <c r="T78" i="43"/>
  <c r="O78" i="43"/>
  <c r="M78" i="43"/>
  <c r="L78" i="43"/>
  <c r="S77" i="43"/>
  <c r="T77" i="43"/>
  <c r="O77" i="43"/>
  <c r="M77" i="43"/>
  <c r="L77" i="43"/>
  <c r="S76" i="43"/>
  <c r="T76" i="43"/>
  <c r="O76" i="43"/>
  <c r="M76" i="43"/>
  <c r="L76" i="43"/>
  <c r="S75" i="43"/>
  <c r="T75" i="43"/>
  <c r="O75" i="43"/>
  <c r="M75" i="43"/>
  <c r="L75" i="43"/>
  <c r="S74" i="43"/>
  <c r="T74" i="43"/>
  <c r="O74" i="43"/>
  <c r="M74" i="43"/>
  <c r="L74" i="43"/>
  <c r="S73" i="43"/>
  <c r="T73" i="43"/>
  <c r="O73" i="43"/>
  <c r="M73" i="43"/>
  <c r="L73" i="43"/>
  <c r="S72" i="43"/>
  <c r="T72" i="43"/>
  <c r="O72" i="43"/>
  <c r="M72" i="43"/>
  <c r="L72" i="43"/>
  <c r="S71" i="43"/>
  <c r="T71" i="43"/>
  <c r="O71" i="43"/>
  <c r="M71" i="43"/>
  <c r="L71" i="43"/>
  <c r="S70" i="43"/>
  <c r="T70" i="43"/>
  <c r="O70" i="43"/>
  <c r="M70" i="43"/>
  <c r="L70" i="43"/>
  <c r="S69" i="43"/>
  <c r="T69" i="43"/>
  <c r="O69" i="43"/>
  <c r="M69" i="43"/>
  <c r="L69" i="43"/>
  <c r="S68" i="43"/>
  <c r="T68" i="43"/>
  <c r="O68" i="43"/>
  <c r="M68" i="43"/>
  <c r="L68" i="43"/>
  <c r="S67" i="43"/>
  <c r="T67" i="43"/>
  <c r="O67" i="43"/>
  <c r="M67" i="43"/>
  <c r="L67" i="43"/>
  <c r="S66" i="43"/>
  <c r="T66" i="43"/>
  <c r="O66" i="43"/>
  <c r="M66" i="43"/>
  <c r="L66" i="43"/>
  <c r="S65" i="43"/>
  <c r="T65" i="43"/>
  <c r="O65" i="43"/>
  <c r="M65" i="43"/>
  <c r="L65" i="43"/>
  <c r="S64" i="43"/>
  <c r="T64" i="43"/>
  <c r="O64" i="43"/>
  <c r="M64" i="43"/>
  <c r="L64" i="43"/>
  <c r="S63" i="43"/>
  <c r="T63" i="43"/>
  <c r="O63" i="43"/>
  <c r="M63" i="43"/>
  <c r="L63" i="43"/>
  <c r="S62" i="43"/>
  <c r="T62" i="43"/>
  <c r="O62" i="43"/>
  <c r="M62" i="43"/>
  <c r="L62" i="43"/>
  <c r="S61" i="43"/>
  <c r="T61" i="43"/>
  <c r="O61" i="43"/>
  <c r="M61" i="43"/>
  <c r="L61" i="43"/>
  <c r="S60" i="43"/>
  <c r="T60" i="43"/>
  <c r="O60" i="43"/>
  <c r="M60" i="43"/>
  <c r="L60" i="43"/>
  <c r="S59" i="43"/>
  <c r="T59" i="43"/>
  <c r="O59" i="43"/>
  <c r="M59" i="43"/>
  <c r="L59" i="43"/>
  <c r="S58" i="43"/>
  <c r="T58" i="43"/>
  <c r="O58" i="43"/>
  <c r="M58" i="43"/>
  <c r="L58" i="43"/>
  <c r="S57" i="43"/>
  <c r="T57" i="43"/>
  <c r="O57" i="43"/>
  <c r="M57" i="43"/>
  <c r="L57" i="43"/>
  <c r="S56" i="43"/>
  <c r="T56" i="43"/>
  <c r="O56" i="43"/>
  <c r="M56" i="43"/>
  <c r="L56" i="43"/>
  <c r="S55" i="43"/>
  <c r="T55" i="43"/>
  <c r="O55" i="43"/>
  <c r="M55" i="43"/>
  <c r="L55" i="43"/>
  <c r="S54" i="43"/>
  <c r="T54" i="43"/>
  <c r="O54" i="43"/>
  <c r="M54" i="43"/>
  <c r="L54" i="43"/>
  <c r="S53" i="43"/>
  <c r="T53" i="43"/>
  <c r="O53" i="43"/>
  <c r="M53" i="43"/>
  <c r="L53" i="43"/>
  <c r="T52" i="43"/>
  <c r="S52" i="43"/>
  <c r="O52" i="43"/>
  <c r="M52" i="43"/>
  <c r="L52" i="43"/>
  <c r="S51" i="43"/>
  <c r="T51" i="43"/>
  <c r="O51" i="43"/>
  <c r="M51" i="43"/>
  <c r="L51" i="43"/>
  <c r="S50" i="43"/>
  <c r="T50" i="43"/>
  <c r="O50" i="43"/>
  <c r="M50" i="43"/>
  <c r="L50" i="43"/>
  <c r="S49" i="43"/>
  <c r="T49" i="43"/>
  <c r="O49" i="43"/>
  <c r="M49" i="43"/>
  <c r="L49" i="43"/>
  <c r="S48" i="43"/>
  <c r="T48" i="43"/>
  <c r="O48" i="43"/>
  <c r="M48" i="43"/>
  <c r="L48" i="43"/>
  <c r="S47" i="43"/>
  <c r="T47" i="43"/>
  <c r="O47" i="43"/>
  <c r="M47" i="43"/>
  <c r="L47" i="43"/>
  <c r="S46" i="43"/>
  <c r="T46" i="43"/>
  <c r="O46" i="43"/>
  <c r="M46" i="43"/>
  <c r="L46" i="43"/>
  <c r="S45" i="43"/>
  <c r="T45" i="43"/>
  <c r="O45" i="43"/>
  <c r="M45" i="43"/>
  <c r="L45" i="43"/>
  <c r="S44" i="43"/>
  <c r="T44" i="43"/>
  <c r="O44" i="43"/>
  <c r="M44" i="43"/>
  <c r="L44" i="43"/>
  <c r="S43" i="43"/>
  <c r="T43" i="43"/>
  <c r="O43" i="43"/>
  <c r="M43" i="43"/>
  <c r="L43" i="43"/>
  <c r="S42" i="43"/>
  <c r="T42" i="43"/>
  <c r="O42" i="43"/>
  <c r="M42" i="43"/>
  <c r="L42" i="43"/>
  <c r="S41" i="43"/>
  <c r="T41" i="43"/>
  <c r="O41" i="43"/>
  <c r="M41" i="43"/>
  <c r="L41" i="43"/>
  <c r="S40" i="43"/>
  <c r="T40" i="43"/>
  <c r="O40" i="43"/>
  <c r="M40" i="43"/>
  <c r="L40" i="43"/>
  <c r="S39" i="43"/>
  <c r="T39" i="43"/>
  <c r="O39" i="43"/>
  <c r="M39" i="43"/>
  <c r="L39" i="43"/>
  <c r="S38" i="43"/>
  <c r="T38" i="43"/>
  <c r="O38" i="43"/>
  <c r="M38" i="43"/>
  <c r="L38" i="43"/>
  <c r="S37" i="43"/>
  <c r="T37" i="43"/>
  <c r="O37" i="43"/>
  <c r="M37" i="43"/>
  <c r="L37" i="43"/>
  <c r="S36" i="43"/>
  <c r="T36" i="43"/>
  <c r="O36" i="43"/>
  <c r="M36" i="43"/>
  <c r="L36" i="43"/>
  <c r="S35" i="43"/>
  <c r="T35" i="43"/>
  <c r="O35" i="43"/>
  <c r="M35" i="43"/>
  <c r="L35" i="43"/>
  <c r="S34" i="43"/>
  <c r="T34" i="43"/>
  <c r="O34" i="43"/>
  <c r="M34" i="43"/>
  <c r="L34" i="43"/>
  <c r="S33" i="43"/>
  <c r="T33" i="43"/>
  <c r="O33" i="43"/>
  <c r="M33" i="43"/>
  <c r="L33" i="43"/>
  <c r="S32" i="43"/>
  <c r="T32" i="43"/>
  <c r="O32" i="43"/>
  <c r="M32" i="43"/>
  <c r="L32" i="43"/>
  <c r="S31" i="43"/>
  <c r="T31" i="43"/>
  <c r="O31" i="43"/>
  <c r="M31" i="43"/>
  <c r="L31" i="43"/>
  <c r="T30" i="43"/>
  <c r="S30" i="43"/>
  <c r="O30" i="43"/>
  <c r="M30" i="43"/>
  <c r="L30" i="43"/>
  <c r="S29" i="43"/>
  <c r="T29" i="43"/>
  <c r="O29" i="43"/>
  <c r="M29" i="43"/>
  <c r="L29" i="43"/>
  <c r="S28" i="43"/>
  <c r="T28" i="43"/>
  <c r="O28" i="43"/>
  <c r="M28" i="43"/>
  <c r="L28" i="43"/>
  <c r="S27" i="43"/>
  <c r="T27" i="43"/>
  <c r="O27" i="43"/>
  <c r="M27" i="43"/>
  <c r="L27" i="43"/>
  <c r="S26" i="43"/>
  <c r="T26" i="43"/>
  <c r="O26" i="43"/>
  <c r="M26" i="43"/>
  <c r="L26" i="43"/>
  <c r="S25" i="43"/>
  <c r="T25" i="43"/>
  <c r="O25" i="43"/>
  <c r="M25" i="43"/>
  <c r="L25" i="43"/>
  <c r="S24" i="43"/>
  <c r="T24" i="43"/>
  <c r="O24" i="43"/>
  <c r="M24" i="43"/>
  <c r="L24" i="43"/>
  <c r="S23" i="43"/>
  <c r="T23" i="43"/>
  <c r="O23" i="43"/>
  <c r="M23" i="43"/>
  <c r="L23" i="43"/>
  <c r="S22" i="43"/>
  <c r="T22" i="43"/>
  <c r="O22" i="43"/>
  <c r="M22" i="43"/>
  <c r="L22" i="43"/>
  <c r="S21" i="43"/>
  <c r="T21" i="43"/>
  <c r="O21" i="43"/>
  <c r="M21" i="43"/>
  <c r="L21" i="43"/>
  <c r="S20" i="43"/>
  <c r="T20" i="43"/>
  <c r="O20" i="43"/>
  <c r="M20" i="43"/>
  <c r="L20" i="43"/>
  <c r="S19" i="43"/>
  <c r="T19" i="43"/>
  <c r="O19" i="43"/>
  <c r="M19" i="43"/>
  <c r="L19" i="43"/>
  <c r="S18" i="43"/>
  <c r="T18" i="43"/>
  <c r="O18" i="43"/>
  <c r="M18" i="43"/>
  <c r="L18" i="43"/>
  <c r="S17" i="43"/>
  <c r="T17" i="43"/>
  <c r="O17" i="43"/>
  <c r="M17" i="43"/>
  <c r="L17" i="43"/>
  <c r="S16" i="43"/>
  <c r="T16" i="43"/>
  <c r="O16" i="43"/>
  <c r="M16" i="43"/>
  <c r="L16" i="43"/>
  <c r="S15" i="43"/>
  <c r="T15" i="43"/>
  <c r="O15" i="43"/>
  <c r="M15" i="43"/>
  <c r="L15" i="43"/>
  <c r="S14" i="43"/>
  <c r="T14" i="43"/>
  <c r="O14" i="43"/>
  <c r="M14" i="43"/>
  <c r="L14" i="43"/>
  <c r="S13" i="43"/>
  <c r="T13" i="43"/>
  <c r="O13" i="43"/>
  <c r="M13" i="43"/>
  <c r="L13" i="43"/>
  <c r="S12" i="43"/>
  <c r="T12" i="43"/>
  <c r="O12" i="43"/>
  <c r="M12" i="43"/>
  <c r="L12" i="43"/>
  <c r="S11" i="43"/>
  <c r="T11" i="43"/>
  <c r="O11" i="43"/>
  <c r="M11" i="43"/>
  <c r="L11" i="43"/>
  <c r="S10" i="43"/>
  <c r="T10" i="43"/>
  <c r="O10" i="43"/>
  <c r="M10" i="43"/>
  <c r="L10" i="43"/>
  <c r="S9" i="43"/>
  <c r="T9" i="43"/>
  <c r="O9" i="43"/>
  <c r="M9" i="43"/>
  <c r="L9" i="43"/>
  <c r="S8" i="43"/>
  <c r="T8" i="43"/>
  <c r="O8" i="43"/>
  <c r="M8" i="43"/>
  <c r="L8" i="43"/>
  <c r="S7" i="43"/>
  <c r="T7" i="43"/>
  <c r="O7" i="43"/>
  <c r="M7" i="43"/>
  <c r="L7" i="43"/>
  <c r="S6" i="43"/>
  <c r="T6" i="43"/>
  <c r="O6" i="43"/>
  <c r="M6" i="43"/>
  <c r="L6" i="43"/>
  <c r="S5" i="43"/>
  <c r="T5" i="43"/>
  <c r="O5" i="43"/>
  <c r="M5" i="43"/>
  <c r="L5" i="43"/>
  <c r="S4" i="43"/>
  <c r="T4" i="43"/>
  <c r="O4" i="43"/>
  <c r="M4" i="43"/>
  <c r="L4" i="43"/>
  <c r="D2" i="43" a="1"/>
  <c r="D2" i="43" s="1"/>
  <c r="R188" i="42"/>
  <c r="Q188" i="42"/>
  <c r="P188" i="42"/>
  <c r="N188" i="42"/>
  <c r="K188" i="42"/>
  <c r="AT187" i="42"/>
  <c r="AS187" i="42"/>
  <c r="AR187" i="42"/>
  <c r="AQ187" i="42"/>
  <c r="AP187" i="42"/>
  <c r="AO187" i="42"/>
  <c r="AN187" i="42"/>
  <c r="AM187" i="42"/>
  <c r="AL187" i="42"/>
  <c r="AK187" i="42"/>
  <c r="AJ187" i="42"/>
  <c r="AI187" i="42"/>
  <c r="AH187" i="42"/>
  <c r="AG187" i="42"/>
  <c r="AF187" i="42"/>
  <c r="AE187" i="42"/>
  <c r="AD187" i="42"/>
  <c r="AC187" i="42"/>
  <c r="AB187" i="42"/>
  <c r="AA187" i="42"/>
  <c r="Z187" i="42"/>
  <c r="Y187" i="42"/>
  <c r="X187" i="42"/>
  <c r="W187" i="42"/>
  <c r="V187" i="42"/>
  <c r="U187" i="42"/>
  <c r="K187" i="42"/>
  <c r="S186" i="42"/>
  <c r="T186" i="42"/>
  <c r="O186" i="42"/>
  <c r="M186" i="42"/>
  <c r="L186" i="42"/>
  <c r="S185" i="42"/>
  <c r="T185" i="42"/>
  <c r="O185" i="42"/>
  <c r="M185" i="42"/>
  <c r="L185" i="42"/>
  <c r="S184" i="42"/>
  <c r="T184" i="42"/>
  <c r="O184" i="42"/>
  <c r="M184" i="42"/>
  <c r="L184" i="42"/>
  <c r="S183" i="42"/>
  <c r="T183" i="42"/>
  <c r="O183" i="42"/>
  <c r="M183" i="42"/>
  <c r="L183" i="42"/>
  <c r="T182" i="42"/>
  <c r="S182" i="42"/>
  <c r="O182" i="42"/>
  <c r="M182" i="42"/>
  <c r="L182" i="42"/>
  <c r="S181" i="42"/>
  <c r="T181" i="42"/>
  <c r="O181" i="42"/>
  <c r="M181" i="42"/>
  <c r="L181" i="42"/>
  <c r="S180" i="42"/>
  <c r="T180" i="42"/>
  <c r="O180" i="42"/>
  <c r="M180" i="42"/>
  <c r="L180" i="42"/>
  <c r="S179" i="42"/>
  <c r="T179" i="42"/>
  <c r="O179" i="42"/>
  <c r="M179" i="42"/>
  <c r="L179" i="42"/>
  <c r="S178" i="42"/>
  <c r="T178" i="42"/>
  <c r="O178" i="42"/>
  <c r="M178" i="42"/>
  <c r="L178" i="42"/>
  <c r="S177" i="42"/>
  <c r="T177" i="42"/>
  <c r="O177" i="42"/>
  <c r="M177" i="42"/>
  <c r="L177" i="42"/>
  <c r="S176" i="42"/>
  <c r="T176" i="42"/>
  <c r="O176" i="42"/>
  <c r="M176" i="42"/>
  <c r="L176" i="42"/>
  <c r="S175" i="42"/>
  <c r="T175" i="42"/>
  <c r="O175" i="42"/>
  <c r="M175" i="42"/>
  <c r="L175" i="42"/>
  <c r="T174" i="42"/>
  <c r="S174" i="42"/>
  <c r="O174" i="42"/>
  <c r="M174" i="42"/>
  <c r="L174" i="42"/>
  <c r="S173" i="42"/>
  <c r="T173" i="42"/>
  <c r="O173" i="42"/>
  <c r="M173" i="42"/>
  <c r="L173" i="42"/>
  <c r="S172" i="42"/>
  <c r="T172" i="42"/>
  <c r="O172" i="42"/>
  <c r="M172" i="42"/>
  <c r="L172" i="42"/>
  <c r="S171" i="42"/>
  <c r="T171" i="42"/>
  <c r="O171" i="42"/>
  <c r="M171" i="42"/>
  <c r="L171" i="42"/>
  <c r="S170" i="42"/>
  <c r="T170" i="42"/>
  <c r="O170" i="42"/>
  <c r="M170" i="42"/>
  <c r="L170" i="42"/>
  <c r="S169" i="42"/>
  <c r="T169" i="42"/>
  <c r="O169" i="42"/>
  <c r="M169" i="42"/>
  <c r="L169" i="42"/>
  <c r="S168" i="42"/>
  <c r="T168" i="42"/>
  <c r="O168" i="42"/>
  <c r="M168" i="42"/>
  <c r="L168" i="42"/>
  <c r="S167" i="42"/>
  <c r="T167" i="42"/>
  <c r="O167" i="42"/>
  <c r="M167" i="42"/>
  <c r="L167" i="42"/>
  <c r="T166" i="42"/>
  <c r="S166" i="42"/>
  <c r="O166" i="42"/>
  <c r="M166" i="42"/>
  <c r="L166" i="42"/>
  <c r="S165" i="42"/>
  <c r="T165" i="42"/>
  <c r="O165" i="42"/>
  <c r="M165" i="42"/>
  <c r="L165" i="42"/>
  <c r="S164" i="42"/>
  <c r="T164" i="42"/>
  <c r="O164" i="42"/>
  <c r="M164" i="42"/>
  <c r="L164" i="42"/>
  <c r="S163" i="42"/>
  <c r="T163" i="42"/>
  <c r="O163" i="42"/>
  <c r="M163" i="42"/>
  <c r="L163" i="42"/>
  <c r="S162" i="42"/>
  <c r="T162" i="42"/>
  <c r="O162" i="42"/>
  <c r="M162" i="42"/>
  <c r="L162" i="42"/>
  <c r="S161" i="42"/>
  <c r="T161" i="42"/>
  <c r="O161" i="42"/>
  <c r="M161" i="42"/>
  <c r="L161" i="42"/>
  <c r="S160" i="42"/>
  <c r="T160" i="42"/>
  <c r="O160" i="42"/>
  <c r="M160" i="42"/>
  <c r="L160" i="42"/>
  <c r="S159" i="42"/>
  <c r="T159" i="42"/>
  <c r="O159" i="42"/>
  <c r="M159" i="42"/>
  <c r="L159" i="42"/>
  <c r="T158" i="42"/>
  <c r="S158" i="42"/>
  <c r="O158" i="42"/>
  <c r="M158" i="42"/>
  <c r="L158" i="42"/>
  <c r="S157" i="42"/>
  <c r="T157" i="42"/>
  <c r="O157" i="42"/>
  <c r="M157" i="42"/>
  <c r="L157" i="42"/>
  <c r="S156" i="42"/>
  <c r="T156" i="42"/>
  <c r="O156" i="42"/>
  <c r="M156" i="42"/>
  <c r="L156" i="42"/>
  <c r="S155" i="42"/>
  <c r="T155" i="42"/>
  <c r="O155" i="42"/>
  <c r="M155" i="42"/>
  <c r="L155" i="42"/>
  <c r="S154" i="42"/>
  <c r="T154" i="42"/>
  <c r="O154" i="42"/>
  <c r="M154" i="42"/>
  <c r="L154" i="42"/>
  <c r="S153" i="42"/>
  <c r="T153" i="42"/>
  <c r="O153" i="42"/>
  <c r="M153" i="42"/>
  <c r="L153" i="42"/>
  <c r="T152" i="42"/>
  <c r="S152" i="42"/>
  <c r="O152" i="42"/>
  <c r="M152" i="42"/>
  <c r="L152" i="42"/>
  <c r="S151" i="42"/>
  <c r="T151" i="42"/>
  <c r="O151" i="42"/>
  <c r="M151" i="42"/>
  <c r="L151" i="42"/>
  <c r="S150" i="42"/>
  <c r="T150" i="42"/>
  <c r="O150" i="42"/>
  <c r="M150" i="42"/>
  <c r="L150" i="42"/>
  <c r="S149" i="42"/>
  <c r="T149" i="42"/>
  <c r="O149" i="42"/>
  <c r="M149" i="42"/>
  <c r="L149" i="42"/>
  <c r="S148" i="42"/>
  <c r="T148" i="42"/>
  <c r="O148" i="42"/>
  <c r="M148" i="42"/>
  <c r="L148" i="42"/>
  <c r="S147" i="42"/>
  <c r="T147" i="42"/>
  <c r="O147" i="42"/>
  <c r="M147" i="42"/>
  <c r="L147" i="42"/>
  <c r="S146" i="42"/>
  <c r="T146" i="42"/>
  <c r="O146" i="42"/>
  <c r="M146" i="42"/>
  <c r="L146" i="42"/>
  <c r="T145" i="42"/>
  <c r="S145" i="42"/>
  <c r="O145" i="42"/>
  <c r="M145" i="42"/>
  <c r="L145" i="42"/>
  <c r="S144" i="42"/>
  <c r="T144" i="42"/>
  <c r="O144" i="42"/>
  <c r="M144" i="42"/>
  <c r="L144" i="42"/>
  <c r="S143" i="42"/>
  <c r="T143" i="42"/>
  <c r="O143" i="42"/>
  <c r="M143" i="42"/>
  <c r="L143" i="42"/>
  <c r="S142" i="42"/>
  <c r="T142" i="42"/>
  <c r="O142" i="42"/>
  <c r="M142" i="42"/>
  <c r="L142" i="42"/>
  <c r="S141" i="42"/>
  <c r="T141" i="42"/>
  <c r="O141" i="42"/>
  <c r="M141" i="42"/>
  <c r="L141" i="42"/>
  <c r="S140" i="42"/>
  <c r="T140" i="42"/>
  <c r="O140" i="42"/>
  <c r="M140" i="42"/>
  <c r="L140" i="42"/>
  <c r="S139" i="42"/>
  <c r="T139" i="42"/>
  <c r="O139" i="42"/>
  <c r="M139" i="42"/>
  <c r="L139" i="42"/>
  <c r="S138" i="42"/>
  <c r="T138" i="42"/>
  <c r="O138" i="42"/>
  <c r="M138" i="42"/>
  <c r="L138" i="42"/>
  <c r="T137" i="42"/>
  <c r="S137" i="42"/>
  <c r="O137" i="42"/>
  <c r="M137" i="42"/>
  <c r="L137" i="42"/>
  <c r="S136" i="42"/>
  <c r="T136" i="42"/>
  <c r="O136" i="42"/>
  <c r="M136" i="42"/>
  <c r="L136" i="42"/>
  <c r="S135" i="42"/>
  <c r="T135" i="42"/>
  <c r="O135" i="42"/>
  <c r="M135" i="42"/>
  <c r="L135" i="42"/>
  <c r="T134" i="42"/>
  <c r="S134" i="42"/>
  <c r="O134" i="42"/>
  <c r="M134" i="42"/>
  <c r="L134" i="42"/>
  <c r="S133" i="42"/>
  <c r="T133" i="42"/>
  <c r="O133" i="42"/>
  <c r="M133" i="42"/>
  <c r="L133" i="42"/>
  <c r="S132" i="42"/>
  <c r="T132" i="42"/>
  <c r="O132" i="42"/>
  <c r="M132" i="42"/>
  <c r="L132" i="42"/>
  <c r="S131" i="42"/>
  <c r="T131" i="42"/>
  <c r="O131" i="42"/>
  <c r="M131" i="42"/>
  <c r="L131" i="42"/>
  <c r="S130" i="42"/>
  <c r="T130" i="42"/>
  <c r="O130" i="42"/>
  <c r="M130" i="42"/>
  <c r="L130" i="42"/>
  <c r="S129" i="42"/>
  <c r="T129" i="42"/>
  <c r="O129" i="42"/>
  <c r="M129" i="42"/>
  <c r="L129" i="42"/>
  <c r="S128" i="42"/>
  <c r="T128" i="42"/>
  <c r="O128" i="42"/>
  <c r="M128" i="42"/>
  <c r="L128" i="42"/>
  <c r="S127" i="42"/>
  <c r="T127" i="42"/>
  <c r="O127" i="42"/>
  <c r="M127" i="42"/>
  <c r="L127" i="42"/>
  <c r="T126" i="42"/>
  <c r="S126" i="42"/>
  <c r="O126" i="42"/>
  <c r="M126" i="42"/>
  <c r="L126" i="42"/>
  <c r="S125" i="42"/>
  <c r="T125" i="42"/>
  <c r="O125" i="42"/>
  <c r="M125" i="42"/>
  <c r="L125" i="42"/>
  <c r="S124" i="42"/>
  <c r="T124" i="42"/>
  <c r="O124" i="42"/>
  <c r="M124" i="42"/>
  <c r="L124" i="42"/>
  <c r="S123" i="42"/>
  <c r="T123" i="42"/>
  <c r="O123" i="42"/>
  <c r="M123" i="42"/>
  <c r="L123" i="42"/>
  <c r="S122" i="42"/>
  <c r="T122" i="42"/>
  <c r="O122" i="42"/>
  <c r="M122" i="42"/>
  <c r="L122" i="42"/>
  <c r="S121" i="42"/>
  <c r="T121" i="42"/>
  <c r="O121" i="42"/>
  <c r="M121" i="42"/>
  <c r="L121" i="42"/>
  <c r="T120" i="42"/>
  <c r="S120" i="42"/>
  <c r="O120" i="42"/>
  <c r="M120" i="42"/>
  <c r="L120" i="42"/>
  <c r="S119" i="42"/>
  <c r="T119" i="42"/>
  <c r="O119" i="42"/>
  <c r="M119" i="42"/>
  <c r="L119" i="42"/>
  <c r="S118" i="42"/>
  <c r="T118" i="42"/>
  <c r="O118" i="42"/>
  <c r="M118" i="42"/>
  <c r="L118" i="42"/>
  <c r="S117" i="42"/>
  <c r="T117" i="42"/>
  <c r="O117" i="42"/>
  <c r="M117" i="42"/>
  <c r="L117" i="42"/>
  <c r="S116" i="42"/>
  <c r="T116" i="42"/>
  <c r="O116" i="42"/>
  <c r="M116" i="42"/>
  <c r="L116" i="42"/>
  <c r="S115" i="42"/>
  <c r="T115" i="42"/>
  <c r="O115" i="42"/>
  <c r="M115" i="42"/>
  <c r="L115" i="42"/>
  <c r="S114" i="42"/>
  <c r="T114" i="42"/>
  <c r="O114" i="42"/>
  <c r="M114" i="42"/>
  <c r="L114" i="42"/>
  <c r="T113" i="42"/>
  <c r="S113" i="42"/>
  <c r="O113" i="42"/>
  <c r="M113" i="42"/>
  <c r="L113" i="42"/>
  <c r="S112" i="42"/>
  <c r="T112" i="42"/>
  <c r="O112" i="42"/>
  <c r="M112" i="42"/>
  <c r="L112" i="42"/>
  <c r="S111" i="42"/>
  <c r="T111" i="42"/>
  <c r="O111" i="42"/>
  <c r="M111" i="42"/>
  <c r="L111" i="42"/>
  <c r="S110" i="42"/>
  <c r="T110" i="42"/>
  <c r="O110" i="42"/>
  <c r="M110" i="42"/>
  <c r="L110" i="42"/>
  <c r="S109" i="42"/>
  <c r="T109" i="42"/>
  <c r="O109" i="42"/>
  <c r="M109" i="42"/>
  <c r="L109" i="42"/>
  <c r="S108" i="42"/>
  <c r="T108" i="42"/>
  <c r="O108" i="42"/>
  <c r="M108" i="42"/>
  <c r="L108" i="42"/>
  <c r="S107" i="42"/>
  <c r="T107" i="42"/>
  <c r="O107" i="42"/>
  <c r="M107" i="42"/>
  <c r="L107" i="42"/>
  <c r="S106" i="42"/>
  <c r="T106" i="42"/>
  <c r="O106" i="42"/>
  <c r="M106" i="42"/>
  <c r="L106" i="42"/>
  <c r="T105" i="42"/>
  <c r="S105" i="42"/>
  <c r="O105" i="42"/>
  <c r="M105" i="42"/>
  <c r="L105" i="42"/>
  <c r="T104" i="42"/>
  <c r="S104" i="42"/>
  <c r="O104" i="42"/>
  <c r="M104" i="42"/>
  <c r="L104" i="42"/>
  <c r="S103" i="42"/>
  <c r="T103" i="42"/>
  <c r="O103" i="42"/>
  <c r="M103" i="42"/>
  <c r="L103" i="42"/>
  <c r="T102" i="42"/>
  <c r="S102" i="42"/>
  <c r="O102" i="42"/>
  <c r="M102" i="42"/>
  <c r="L102" i="42"/>
  <c r="S101" i="42"/>
  <c r="T101" i="42"/>
  <c r="O101" i="42"/>
  <c r="M101" i="42"/>
  <c r="L101" i="42"/>
  <c r="S100" i="42"/>
  <c r="T100" i="42"/>
  <c r="O100" i="42"/>
  <c r="M100" i="42"/>
  <c r="L100" i="42"/>
  <c r="S99" i="42"/>
  <c r="T99" i="42"/>
  <c r="O99" i="42"/>
  <c r="M99" i="42"/>
  <c r="L99" i="42"/>
  <c r="S98" i="42"/>
  <c r="T98" i="42"/>
  <c r="O98" i="42"/>
  <c r="M98" i="42"/>
  <c r="L98" i="42"/>
  <c r="S97" i="42"/>
  <c r="T97" i="42"/>
  <c r="O97" i="42"/>
  <c r="M97" i="42"/>
  <c r="L97" i="42"/>
  <c r="S96" i="42"/>
  <c r="T96" i="42"/>
  <c r="O96" i="42"/>
  <c r="M96" i="42"/>
  <c r="L96" i="42"/>
  <c r="S95" i="42"/>
  <c r="T95" i="42"/>
  <c r="O95" i="42"/>
  <c r="M95" i="42"/>
  <c r="L95" i="42"/>
  <c r="T94" i="42"/>
  <c r="S94" i="42"/>
  <c r="O94" i="42"/>
  <c r="M94" i="42"/>
  <c r="L94" i="42"/>
  <c r="S93" i="42"/>
  <c r="T93" i="42"/>
  <c r="O93" i="42"/>
  <c r="M93" i="42"/>
  <c r="L93" i="42"/>
  <c r="S92" i="42"/>
  <c r="T92" i="42"/>
  <c r="O92" i="42"/>
  <c r="M92" i="42"/>
  <c r="L92" i="42"/>
  <c r="S91" i="42"/>
  <c r="T91" i="42"/>
  <c r="O91" i="42"/>
  <c r="M91" i="42"/>
  <c r="L91" i="42"/>
  <c r="S90" i="42"/>
  <c r="T90" i="42"/>
  <c r="O90" i="42"/>
  <c r="M90" i="42"/>
  <c r="L90" i="42"/>
  <c r="T89" i="42"/>
  <c r="S89" i="42"/>
  <c r="O89" i="42"/>
  <c r="M89" i="42"/>
  <c r="L89" i="42"/>
  <c r="T88" i="42"/>
  <c r="S88" i="42"/>
  <c r="O88" i="42"/>
  <c r="M88" i="42"/>
  <c r="L88" i="42"/>
  <c r="S87" i="42"/>
  <c r="T87" i="42"/>
  <c r="O87" i="42"/>
  <c r="M87" i="42"/>
  <c r="L87" i="42"/>
  <c r="S86" i="42"/>
  <c r="T86" i="42"/>
  <c r="O86" i="42"/>
  <c r="M86" i="42"/>
  <c r="L86" i="42"/>
  <c r="S85" i="42"/>
  <c r="T85" i="42"/>
  <c r="O85" i="42"/>
  <c r="M85" i="42"/>
  <c r="L85" i="42"/>
  <c r="S84" i="42"/>
  <c r="T84" i="42"/>
  <c r="O84" i="42"/>
  <c r="M84" i="42"/>
  <c r="L84" i="42"/>
  <c r="S83" i="42"/>
  <c r="T83" i="42"/>
  <c r="O83" i="42"/>
  <c r="M83" i="42"/>
  <c r="L83" i="42"/>
  <c r="S82" i="42"/>
  <c r="T82" i="42"/>
  <c r="O82" i="42"/>
  <c r="M82" i="42"/>
  <c r="L82" i="42"/>
  <c r="S81" i="42"/>
  <c r="T81" i="42"/>
  <c r="O81" i="42"/>
  <c r="M81" i="42"/>
  <c r="L81" i="42"/>
  <c r="S80" i="42"/>
  <c r="T80" i="42"/>
  <c r="O80" i="42"/>
  <c r="M80" i="42"/>
  <c r="L80" i="42"/>
  <c r="S79" i="42"/>
  <c r="T79" i="42"/>
  <c r="O79" i="42"/>
  <c r="M79" i="42"/>
  <c r="L79" i="42"/>
  <c r="T78" i="42"/>
  <c r="S78" i="42"/>
  <c r="O78" i="42"/>
  <c r="M78" i="42"/>
  <c r="L78" i="42"/>
  <c r="S77" i="42"/>
  <c r="T77" i="42"/>
  <c r="O77" i="42"/>
  <c r="M77" i="42"/>
  <c r="L77" i="42"/>
  <c r="S76" i="42"/>
  <c r="T76" i="42"/>
  <c r="O76" i="42"/>
  <c r="M76" i="42"/>
  <c r="L76" i="42"/>
  <c r="S75" i="42"/>
  <c r="T75" i="42"/>
  <c r="O75" i="42"/>
  <c r="M75" i="42"/>
  <c r="L75" i="42"/>
  <c r="S74" i="42"/>
  <c r="T74" i="42"/>
  <c r="O74" i="42"/>
  <c r="M74" i="42"/>
  <c r="L74" i="42"/>
  <c r="S73" i="42"/>
  <c r="T73" i="42"/>
  <c r="O73" i="42"/>
  <c r="M73" i="42"/>
  <c r="L73" i="42"/>
  <c r="T72" i="42"/>
  <c r="S72" i="42"/>
  <c r="O72" i="42"/>
  <c r="M72" i="42"/>
  <c r="L72" i="42"/>
  <c r="S71" i="42"/>
  <c r="T71" i="42"/>
  <c r="O71" i="42"/>
  <c r="M71" i="42"/>
  <c r="L71" i="42"/>
  <c r="S70" i="42"/>
  <c r="T70" i="42"/>
  <c r="O70" i="42"/>
  <c r="M70" i="42"/>
  <c r="L70" i="42"/>
  <c r="S69" i="42"/>
  <c r="T69" i="42"/>
  <c r="O69" i="42"/>
  <c r="M69" i="42"/>
  <c r="L69" i="42"/>
  <c r="S68" i="42"/>
  <c r="T68" i="42"/>
  <c r="O68" i="42"/>
  <c r="M68" i="42"/>
  <c r="L68" i="42"/>
  <c r="S67" i="42"/>
  <c r="T67" i="42"/>
  <c r="O67" i="42"/>
  <c r="M67" i="42"/>
  <c r="L67" i="42"/>
  <c r="S66" i="42"/>
  <c r="T66" i="42"/>
  <c r="O66" i="42"/>
  <c r="M66" i="42"/>
  <c r="L66" i="42"/>
  <c r="T65" i="42"/>
  <c r="S65" i="42"/>
  <c r="O65" i="42"/>
  <c r="M65" i="42"/>
  <c r="L65" i="42"/>
  <c r="S64" i="42"/>
  <c r="T64" i="42"/>
  <c r="O64" i="42"/>
  <c r="M64" i="42"/>
  <c r="L64" i="42"/>
  <c r="S63" i="42"/>
  <c r="T63" i="42"/>
  <c r="O63" i="42"/>
  <c r="M63" i="42"/>
  <c r="L63" i="42"/>
  <c r="S62" i="42"/>
  <c r="T62" i="42"/>
  <c r="O62" i="42"/>
  <c r="M62" i="42"/>
  <c r="L62" i="42"/>
  <c r="S61" i="42"/>
  <c r="T61" i="42"/>
  <c r="O61" i="42"/>
  <c r="M61" i="42"/>
  <c r="L61" i="42"/>
  <c r="S60" i="42"/>
  <c r="T60" i="42"/>
  <c r="O60" i="42"/>
  <c r="M60" i="42"/>
  <c r="L60" i="42"/>
  <c r="S59" i="42"/>
  <c r="T59" i="42"/>
  <c r="O59" i="42"/>
  <c r="M59" i="42"/>
  <c r="L59" i="42"/>
  <c r="S58" i="42"/>
  <c r="T58" i="42"/>
  <c r="O58" i="42"/>
  <c r="M58" i="42"/>
  <c r="L58" i="42"/>
  <c r="T57" i="42"/>
  <c r="S57" i="42"/>
  <c r="O57" i="42"/>
  <c r="M57" i="42"/>
  <c r="L57" i="42"/>
  <c r="S56" i="42"/>
  <c r="T56" i="42"/>
  <c r="O56" i="42"/>
  <c r="M56" i="42"/>
  <c r="L56" i="42"/>
  <c r="S55" i="42"/>
  <c r="T55" i="42"/>
  <c r="O55" i="42"/>
  <c r="M55" i="42"/>
  <c r="L55" i="42"/>
  <c r="T54" i="42"/>
  <c r="S54" i="42"/>
  <c r="O54" i="42"/>
  <c r="M54" i="42"/>
  <c r="L54" i="42"/>
  <c r="S53" i="42"/>
  <c r="T53" i="42"/>
  <c r="O53" i="42"/>
  <c r="M53" i="42"/>
  <c r="L53" i="42"/>
  <c r="S52" i="42"/>
  <c r="T52" i="42"/>
  <c r="O52" i="42"/>
  <c r="M52" i="42"/>
  <c r="L52" i="42"/>
  <c r="S51" i="42"/>
  <c r="T51" i="42"/>
  <c r="O51" i="42"/>
  <c r="M51" i="42"/>
  <c r="L51" i="42"/>
  <c r="S50" i="42"/>
  <c r="T50" i="42"/>
  <c r="O50" i="42"/>
  <c r="M50" i="42"/>
  <c r="L50" i="42"/>
  <c r="S49" i="42"/>
  <c r="T49" i="42"/>
  <c r="O49" i="42"/>
  <c r="M49" i="42"/>
  <c r="L49" i="42"/>
  <c r="S48" i="42"/>
  <c r="T48" i="42"/>
  <c r="O48" i="42"/>
  <c r="M48" i="42"/>
  <c r="L48" i="42"/>
  <c r="S47" i="42"/>
  <c r="T47" i="42"/>
  <c r="O47" i="42"/>
  <c r="M47" i="42"/>
  <c r="L47" i="42"/>
  <c r="T46" i="42"/>
  <c r="S46" i="42"/>
  <c r="O46" i="42"/>
  <c r="M46" i="42"/>
  <c r="L46" i="42"/>
  <c r="S45" i="42"/>
  <c r="T45" i="42"/>
  <c r="O45" i="42"/>
  <c r="M45" i="42"/>
  <c r="L45" i="42"/>
  <c r="S44" i="42"/>
  <c r="T44" i="42"/>
  <c r="O44" i="42"/>
  <c r="M44" i="42"/>
  <c r="L44" i="42"/>
  <c r="S43" i="42"/>
  <c r="T43" i="42"/>
  <c r="O43" i="42"/>
  <c r="M43" i="42"/>
  <c r="L43" i="42"/>
  <c r="S42" i="42"/>
  <c r="T42" i="42"/>
  <c r="O42" i="42"/>
  <c r="M42" i="42"/>
  <c r="L42" i="42"/>
  <c r="S41" i="42"/>
  <c r="T41" i="42"/>
  <c r="O41" i="42"/>
  <c r="M41" i="42"/>
  <c r="L41" i="42"/>
  <c r="T40" i="42"/>
  <c r="S40" i="42"/>
  <c r="O40" i="42"/>
  <c r="M40" i="42"/>
  <c r="L40" i="42"/>
  <c r="S39" i="42"/>
  <c r="T39" i="42"/>
  <c r="O39" i="42"/>
  <c r="M39" i="42"/>
  <c r="L39" i="42"/>
  <c r="S38" i="42"/>
  <c r="T38" i="42"/>
  <c r="O38" i="42"/>
  <c r="M38" i="42"/>
  <c r="L38" i="42"/>
  <c r="S37" i="42"/>
  <c r="T37" i="42"/>
  <c r="O37" i="42"/>
  <c r="M37" i="42"/>
  <c r="L37" i="42"/>
  <c r="S36" i="42"/>
  <c r="T36" i="42"/>
  <c r="O36" i="42"/>
  <c r="M36" i="42"/>
  <c r="L36" i="42"/>
  <c r="S35" i="42"/>
  <c r="T35" i="42"/>
  <c r="O35" i="42"/>
  <c r="M35" i="42"/>
  <c r="L35" i="42"/>
  <c r="S34" i="42"/>
  <c r="T34" i="42"/>
  <c r="O34" i="42"/>
  <c r="M34" i="42"/>
  <c r="L34" i="42"/>
  <c r="T33" i="42"/>
  <c r="S33" i="42"/>
  <c r="O33" i="42"/>
  <c r="M33" i="42"/>
  <c r="L33" i="42"/>
  <c r="S32" i="42"/>
  <c r="T32" i="42"/>
  <c r="O32" i="42"/>
  <c r="M32" i="42"/>
  <c r="L32" i="42"/>
  <c r="S31" i="42"/>
  <c r="T31" i="42"/>
  <c r="O31" i="42"/>
  <c r="M31" i="42"/>
  <c r="L31" i="42"/>
  <c r="S30" i="42"/>
  <c r="T30" i="42"/>
  <c r="O30" i="42"/>
  <c r="M30" i="42"/>
  <c r="L30" i="42"/>
  <c r="S29" i="42"/>
  <c r="T29" i="42"/>
  <c r="O29" i="42"/>
  <c r="M29" i="42"/>
  <c r="L29" i="42"/>
  <c r="S28" i="42"/>
  <c r="T28" i="42"/>
  <c r="O28" i="42"/>
  <c r="M28" i="42"/>
  <c r="L28" i="42"/>
  <c r="S27" i="42"/>
  <c r="T27" i="42"/>
  <c r="O27" i="42"/>
  <c r="M27" i="42"/>
  <c r="L27" i="42"/>
  <c r="S26" i="42"/>
  <c r="T26" i="42"/>
  <c r="O26" i="42"/>
  <c r="M26" i="42"/>
  <c r="L26" i="42"/>
  <c r="T25" i="42"/>
  <c r="S25" i="42"/>
  <c r="O25" i="42"/>
  <c r="M25" i="42"/>
  <c r="L25" i="42"/>
  <c r="S24" i="42"/>
  <c r="T24" i="42"/>
  <c r="O24" i="42"/>
  <c r="M24" i="42"/>
  <c r="L24" i="42"/>
  <c r="S23" i="42"/>
  <c r="T23" i="42"/>
  <c r="O23" i="42"/>
  <c r="M23" i="42"/>
  <c r="L23" i="42"/>
  <c r="T22" i="42"/>
  <c r="S22" i="42"/>
  <c r="O22" i="42"/>
  <c r="M22" i="42"/>
  <c r="L22" i="42"/>
  <c r="S21" i="42"/>
  <c r="T21" i="42"/>
  <c r="O21" i="42"/>
  <c r="M21" i="42"/>
  <c r="L21" i="42"/>
  <c r="S20" i="42"/>
  <c r="T20" i="42"/>
  <c r="O20" i="42"/>
  <c r="M20" i="42"/>
  <c r="L20" i="42"/>
  <c r="S19" i="42"/>
  <c r="T19" i="42"/>
  <c r="O19" i="42"/>
  <c r="M19" i="42"/>
  <c r="L19" i="42"/>
  <c r="S18" i="42"/>
  <c r="T18" i="42"/>
  <c r="O18" i="42"/>
  <c r="M18" i="42"/>
  <c r="L18" i="42"/>
  <c r="S17" i="42"/>
  <c r="T17" i="42"/>
  <c r="O17" i="42"/>
  <c r="M17" i="42"/>
  <c r="L17" i="42"/>
  <c r="S16" i="42"/>
  <c r="T16" i="42"/>
  <c r="O16" i="42"/>
  <c r="M16" i="42"/>
  <c r="L16" i="42"/>
  <c r="S15" i="42"/>
  <c r="T15" i="42"/>
  <c r="O15" i="42"/>
  <c r="M15" i="42"/>
  <c r="L15" i="42"/>
  <c r="T14" i="42"/>
  <c r="S14" i="42"/>
  <c r="O14" i="42"/>
  <c r="M14" i="42"/>
  <c r="L14" i="42"/>
  <c r="S13" i="42"/>
  <c r="T13" i="42"/>
  <c r="O13" i="42"/>
  <c r="M13" i="42"/>
  <c r="L13" i="42"/>
  <c r="S12" i="42"/>
  <c r="T12" i="42"/>
  <c r="O12" i="42"/>
  <c r="M12" i="42"/>
  <c r="L12" i="42"/>
  <c r="S11" i="42"/>
  <c r="T11" i="42"/>
  <c r="O11" i="42"/>
  <c r="M11" i="42"/>
  <c r="L11" i="42"/>
  <c r="S10" i="42"/>
  <c r="T10" i="42"/>
  <c r="O10" i="42"/>
  <c r="M10" i="42"/>
  <c r="L10" i="42"/>
  <c r="S9" i="42"/>
  <c r="T9" i="42"/>
  <c r="O9" i="42"/>
  <c r="M9" i="42"/>
  <c r="L9" i="42"/>
  <c r="T8" i="42"/>
  <c r="S8" i="42"/>
  <c r="O8" i="42"/>
  <c r="M8" i="42"/>
  <c r="L8" i="42"/>
  <c r="S7" i="42"/>
  <c r="T7" i="42"/>
  <c r="O7" i="42"/>
  <c r="M7" i="42"/>
  <c r="L7" i="42"/>
  <c r="S6" i="42"/>
  <c r="T6" i="42"/>
  <c r="O6" i="42"/>
  <c r="M6" i="42"/>
  <c r="L6" i="42"/>
  <c r="S5" i="42"/>
  <c r="T5" i="42"/>
  <c r="O5" i="42"/>
  <c r="M5" i="42"/>
  <c r="L5" i="42"/>
  <c r="S4" i="42"/>
  <c r="O4" i="42"/>
  <c r="M4" i="42"/>
  <c r="L4" i="42"/>
  <c r="D2" i="42" a="1"/>
  <c r="D2" i="42" s="1"/>
  <c r="R188" i="41"/>
  <c r="Q188" i="41"/>
  <c r="P188" i="41"/>
  <c r="N188" i="41"/>
  <c r="K188" i="41"/>
  <c r="AT187" i="41"/>
  <c r="AS187" i="41"/>
  <c r="AR187" i="41"/>
  <c r="AQ187" i="41"/>
  <c r="AP187" i="41"/>
  <c r="AO187" i="41"/>
  <c r="AN187" i="41"/>
  <c r="AM187" i="41"/>
  <c r="AL187" i="41"/>
  <c r="AK187" i="41"/>
  <c r="AJ187" i="41"/>
  <c r="K187" i="41"/>
  <c r="S186" i="41"/>
  <c r="T186" i="41"/>
  <c r="O186" i="41"/>
  <c r="M186" i="41"/>
  <c r="L186" i="41"/>
  <c r="S185" i="41"/>
  <c r="T185" i="41"/>
  <c r="O185" i="41"/>
  <c r="M185" i="41"/>
  <c r="L185" i="41"/>
  <c r="S184" i="41"/>
  <c r="T184" i="41"/>
  <c r="O184" i="41"/>
  <c r="M184" i="41"/>
  <c r="L184" i="41"/>
  <c r="S183" i="41"/>
  <c r="T183" i="41"/>
  <c r="O183" i="41"/>
  <c r="M183" i="41"/>
  <c r="L183" i="41"/>
  <c r="S182" i="41"/>
  <c r="T182" i="41"/>
  <c r="O182" i="41"/>
  <c r="M182" i="41"/>
  <c r="L182" i="41"/>
  <c r="S181" i="41"/>
  <c r="T181" i="41"/>
  <c r="O181" i="41"/>
  <c r="M181" i="41"/>
  <c r="L181" i="41"/>
  <c r="S180" i="41"/>
  <c r="T180" i="41"/>
  <c r="O180" i="41"/>
  <c r="M180" i="41"/>
  <c r="L180" i="41"/>
  <c r="S179" i="41"/>
  <c r="T179" i="41"/>
  <c r="O179" i="41"/>
  <c r="M179" i="41"/>
  <c r="L179" i="41"/>
  <c r="S178" i="41"/>
  <c r="T178" i="41"/>
  <c r="O178" i="41"/>
  <c r="M178" i="41"/>
  <c r="L178" i="41"/>
  <c r="S177" i="41"/>
  <c r="T177" i="41"/>
  <c r="O177" i="41"/>
  <c r="M177" i="41"/>
  <c r="L177" i="41"/>
  <c r="S176" i="41"/>
  <c r="T176" i="41"/>
  <c r="O176" i="41"/>
  <c r="M176" i="41"/>
  <c r="L176" i="41"/>
  <c r="S175" i="41"/>
  <c r="T175" i="41"/>
  <c r="O175" i="41"/>
  <c r="M175" i="41"/>
  <c r="L175" i="41"/>
  <c r="S174" i="41"/>
  <c r="T174" i="41"/>
  <c r="O174" i="41"/>
  <c r="M174" i="41"/>
  <c r="L174" i="41"/>
  <c r="S173" i="41"/>
  <c r="T173" i="41"/>
  <c r="O173" i="41"/>
  <c r="M173" i="41"/>
  <c r="L173" i="41"/>
  <c r="S172" i="41"/>
  <c r="T172" i="41"/>
  <c r="O172" i="41"/>
  <c r="M172" i="41"/>
  <c r="L172" i="41"/>
  <c r="S171" i="41"/>
  <c r="T171" i="41"/>
  <c r="O171" i="41"/>
  <c r="M171" i="41"/>
  <c r="L171" i="41"/>
  <c r="S170" i="41"/>
  <c r="T170" i="41"/>
  <c r="O170" i="41"/>
  <c r="M170" i="41"/>
  <c r="L170" i="41"/>
  <c r="S169" i="41"/>
  <c r="T169" i="41"/>
  <c r="O169" i="41"/>
  <c r="M169" i="41"/>
  <c r="L169" i="41"/>
  <c r="S168" i="41"/>
  <c r="T168" i="41"/>
  <c r="O168" i="41"/>
  <c r="M168" i="41"/>
  <c r="L168" i="41"/>
  <c r="S167" i="41"/>
  <c r="T167" i="41"/>
  <c r="O167" i="41"/>
  <c r="M167" i="41"/>
  <c r="L167" i="41"/>
  <c r="S166" i="41"/>
  <c r="T166" i="41"/>
  <c r="O166" i="41"/>
  <c r="M166" i="41"/>
  <c r="L166" i="41"/>
  <c r="S165" i="41"/>
  <c r="T165" i="41"/>
  <c r="O165" i="41"/>
  <c r="M165" i="41"/>
  <c r="L165" i="41"/>
  <c r="S164" i="41"/>
  <c r="T164" i="41"/>
  <c r="O164" i="41"/>
  <c r="M164" i="41"/>
  <c r="L164" i="41"/>
  <c r="S163" i="41"/>
  <c r="T163" i="41"/>
  <c r="O163" i="41"/>
  <c r="M163" i="41"/>
  <c r="L163" i="41"/>
  <c r="T162" i="41"/>
  <c r="S162" i="41"/>
  <c r="O162" i="41"/>
  <c r="M162" i="41"/>
  <c r="L162" i="41"/>
  <c r="S161" i="41"/>
  <c r="T161" i="41"/>
  <c r="O161" i="41"/>
  <c r="M161" i="41"/>
  <c r="L161" i="41"/>
  <c r="S160" i="41"/>
  <c r="T160" i="41"/>
  <c r="O160" i="41"/>
  <c r="M160" i="41"/>
  <c r="L160" i="41"/>
  <c r="S159" i="41"/>
  <c r="T159" i="41"/>
  <c r="O159" i="41"/>
  <c r="M159" i="41"/>
  <c r="L159" i="41"/>
  <c r="S158" i="41"/>
  <c r="T158" i="41"/>
  <c r="O158" i="41"/>
  <c r="M158" i="41"/>
  <c r="L158" i="41"/>
  <c r="S157" i="41"/>
  <c r="T157" i="41"/>
  <c r="O157" i="41"/>
  <c r="M157" i="41"/>
  <c r="L157" i="41"/>
  <c r="S156" i="41"/>
  <c r="T156" i="41"/>
  <c r="O156" i="41"/>
  <c r="M156" i="41"/>
  <c r="L156" i="41"/>
  <c r="S155" i="41"/>
  <c r="T155" i="41"/>
  <c r="O155" i="41"/>
  <c r="M155" i="41"/>
  <c r="L155" i="41"/>
  <c r="S154" i="41"/>
  <c r="T154" i="41"/>
  <c r="O154" i="41"/>
  <c r="M154" i="41"/>
  <c r="L154" i="41"/>
  <c r="S153" i="41"/>
  <c r="T153" i="41"/>
  <c r="O153" i="41"/>
  <c r="M153" i="41"/>
  <c r="L153" i="41"/>
  <c r="S152" i="41"/>
  <c r="T152" i="41"/>
  <c r="O152" i="41"/>
  <c r="M152" i="41"/>
  <c r="L152" i="41"/>
  <c r="S151" i="41"/>
  <c r="T151" i="41"/>
  <c r="O151" i="41"/>
  <c r="M151" i="41"/>
  <c r="L151" i="41"/>
  <c r="S150" i="41"/>
  <c r="T150" i="41"/>
  <c r="O150" i="41"/>
  <c r="M150" i="41"/>
  <c r="L150" i="41"/>
  <c r="S149" i="41"/>
  <c r="T149" i="41"/>
  <c r="O149" i="41"/>
  <c r="M149" i="41"/>
  <c r="L149" i="41"/>
  <c r="S148" i="41"/>
  <c r="T148" i="41"/>
  <c r="O148" i="41"/>
  <c r="M148" i="41"/>
  <c r="L148" i="41"/>
  <c r="S147" i="41"/>
  <c r="T147" i="41"/>
  <c r="O147" i="41"/>
  <c r="M147" i="41"/>
  <c r="L147" i="41"/>
  <c r="S146" i="41"/>
  <c r="T146" i="41"/>
  <c r="O146" i="41"/>
  <c r="M146" i="41"/>
  <c r="L146" i="41"/>
  <c r="S145" i="41"/>
  <c r="T145" i="41"/>
  <c r="O145" i="41"/>
  <c r="M145" i="41"/>
  <c r="L145" i="41"/>
  <c r="S144" i="41"/>
  <c r="T144" i="41"/>
  <c r="O144" i="41"/>
  <c r="M144" i="41"/>
  <c r="L144" i="41"/>
  <c r="S143" i="41"/>
  <c r="T143" i="41"/>
  <c r="O143" i="41"/>
  <c r="M143" i="41"/>
  <c r="L143" i="41"/>
  <c r="S142" i="41"/>
  <c r="T142" i="41"/>
  <c r="O142" i="41"/>
  <c r="M142" i="41"/>
  <c r="L142" i="41"/>
  <c r="S141" i="41"/>
  <c r="T141" i="41"/>
  <c r="O141" i="41"/>
  <c r="M141" i="41"/>
  <c r="L141" i="41"/>
  <c r="S140" i="41"/>
  <c r="T140" i="41"/>
  <c r="O140" i="41"/>
  <c r="M140" i="41"/>
  <c r="L140" i="41"/>
  <c r="S139" i="41"/>
  <c r="T139" i="41"/>
  <c r="O139" i="41"/>
  <c r="M139" i="41"/>
  <c r="L139" i="41"/>
  <c r="S138" i="41"/>
  <c r="T138" i="41"/>
  <c r="O138" i="41"/>
  <c r="M138" i="41"/>
  <c r="L138" i="41"/>
  <c r="S137" i="41"/>
  <c r="T137" i="41"/>
  <c r="O137" i="41"/>
  <c r="M137" i="41"/>
  <c r="L137" i="41"/>
  <c r="S136" i="41"/>
  <c r="T136" i="41"/>
  <c r="O136" i="41"/>
  <c r="M136" i="41"/>
  <c r="L136" i="41"/>
  <c r="S135" i="41"/>
  <c r="T135" i="41"/>
  <c r="O135" i="41"/>
  <c r="M135" i="41"/>
  <c r="L135" i="41"/>
  <c r="S134" i="41"/>
  <c r="T134" i="41"/>
  <c r="O134" i="41"/>
  <c r="M134" i="41"/>
  <c r="L134" i="41"/>
  <c r="S133" i="41"/>
  <c r="T133" i="41"/>
  <c r="O133" i="41"/>
  <c r="M133" i="41"/>
  <c r="L133" i="41"/>
  <c r="S132" i="41"/>
  <c r="T132" i="41"/>
  <c r="O132" i="41"/>
  <c r="M132" i="41"/>
  <c r="L132" i="41"/>
  <c r="S131" i="41"/>
  <c r="T131" i="41"/>
  <c r="O131" i="41"/>
  <c r="M131" i="41"/>
  <c r="L131" i="41"/>
  <c r="S130" i="41"/>
  <c r="T130" i="41"/>
  <c r="O130" i="41"/>
  <c r="M130" i="41"/>
  <c r="L130" i="41"/>
  <c r="S129" i="41"/>
  <c r="T129" i="41"/>
  <c r="O129" i="41"/>
  <c r="M129" i="41"/>
  <c r="L129" i="41"/>
  <c r="S128" i="41"/>
  <c r="T128" i="41"/>
  <c r="O128" i="41"/>
  <c r="M128" i="41"/>
  <c r="L128" i="41"/>
  <c r="S127" i="41"/>
  <c r="T127" i="41"/>
  <c r="O127" i="41"/>
  <c r="M127" i="41"/>
  <c r="L127" i="41"/>
  <c r="S126" i="41"/>
  <c r="T126" i="41"/>
  <c r="O126" i="41"/>
  <c r="M126" i="41"/>
  <c r="L126" i="41"/>
  <c r="S125" i="41"/>
  <c r="T125" i="41"/>
  <c r="O125" i="41"/>
  <c r="M125" i="41"/>
  <c r="L125" i="41"/>
  <c r="S124" i="41"/>
  <c r="T124" i="41"/>
  <c r="O124" i="41"/>
  <c r="M124" i="41"/>
  <c r="L124" i="41"/>
  <c r="S123" i="41"/>
  <c r="T123" i="41"/>
  <c r="O123" i="41"/>
  <c r="M123" i="41"/>
  <c r="L123" i="41"/>
  <c r="S122" i="41"/>
  <c r="T122" i="41"/>
  <c r="O122" i="41"/>
  <c r="M122" i="41"/>
  <c r="L122" i="41"/>
  <c r="S121" i="41"/>
  <c r="T121" i="41"/>
  <c r="O121" i="41"/>
  <c r="M121" i="41"/>
  <c r="L121" i="41"/>
  <c r="S120" i="41"/>
  <c r="T120" i="41"/>
  <c r="O120" i="41"/>
  <c r="M120" i="41"/>
  <c r="L120" i="41"/>
  <c r="S119" i="41"/>
  <c r="T119" i="41"/>
  <c r="O119" i="41"/>
  <c r="M119" i="41"/>
  <c r="L119" i="41"/>
  <c r="S118" i="41"/>
  <c r="T118" i="41"/>
  <c r="O118" i="41"/>
  <c r="M118" i="41"/>
  <c r="L118" i="41"/>
  <c r="S117" i="41"/>
  <c r="T117" i="41"/>
  <c r="O117" i="41"/>
  <c r="M117" i="41"/>
  <c r="L117" i="41"/>
  <c r="S116" i="41"/>
  <c r="T116" i="41"/>
  <c r="O116" i="41"/>
  <c r="M116" i="41"/>
  <c r="L116" i="41"/>
  <c r="S115" i="41"/>
  <c r="T115" i="41"/>
  <c r="O115" i="41"/>
  <c r="M115" i="41"/>
  <c r="L115" i="41"/>
  <c r="S114" i="41"/>
  <c r="T114" i="41"/>
  <c r="O114" i="41"/>
  <c r="M114" i="41"/>
  <c r="L114" i="41"/>
  <c r="S113" i="41"/>
  <c r="T113" i="41"/>
  <c r="O113" i="41"/>
  <c r="M113" i="41"/>
  <c r="L113" i="41"/>
  <c r="S112" i="41"/>
  <c r="T112" i="41"/>
  <c r="O112" i="41"/>
  <c r="M112" i="41"/>
  <c r="L112" i="41"/>
  <c r="S111" i="41"/>
  <c r="T111" i="41"/>
  <c r="O111" i="41"/>
  <c r="M111" i="41"/>
  <c r="L111" i="41"/>
  <c r="S110" i="41"/>
  <c r="T110" i="41"/>
  <c r="O110" i="41"/>
  <c r="M110" i="41"/>
  <c r="L110" i="41"/>
  <c r="S109" i="41"/>
  <c r="T109" i="41"/>
  <c r="O109" i="41"/>
  <c r="M109" i="41"/>
  <c r="L109" i="41"/>
  <c r="S108" i="41"/>
  <c r="T108" i="41"/>
  <c r="O108" i="41"/>
  <c r="M108" i="41"/>
  <c r="L108" i="41"/>
  <c r="S107" i="41"/>
  <c r="T107" i="41"/>
  <c r="O107" i="41"/>
  <c r="M107" i="41"/>
  <c r="L107" i="41"/>
  <c r="S106" i="41"/>
  <c r="T106" i="41"/>
  <c r="O106" i="41"/>
  <c r="M106" i="41"/>
  <c r="L106" i="41"/>
  <c r="S105" i="41"/>
  <c r="T105" i="41"/>
  <c r="O105" i="41"/>
  <c r="M105" i="41"/>
  <c r="L105" i="41"/>
  <c r="S104" i="41"/>
  <c r="T104" i="41"/>
  <c r="O104" i="41"/>
  <c r="M104" i="41"/>
  <c r="L104" i="41"/>
  <c r="S103" i="41"/>
  <c r="T103" i="41"/>
  <c r="O103" i="41"/>
  <c r="M103" i="41"/>
  <c r="L103" i="41"/>
  <c r="S102" i="41"/>
  <c r="T102" i="41"/>
  <c r="O102" i="41"/>
  <c r="M102" i="41"/>
  <c r="L102" i="41"/>
  <c r="S101" i="41"/>
  <c r="T101" i="41"/>
  <c r="O101" i="41"/>
  <c r="M101" i="41"/>
  <c r="L101" i="41"/>
  <c r="S100" i="41"/>
  <c r="T100" i="41"/>
  <c r="O100" i="41"/>
  <c r="M100" i="41"/>
  <c r="L100" i="41"/>
  <c r="S99" i="41"/>
  <c r="T99" i="41"/>
  <c r="O99" i="41"/>
  <c r="M99" i="41"/>
  <c r="L99" i="41"/>
  <c r="S98" i="41"/>
  <c r="T98" i="41"/>
  <c r="O98" i="41"/>
  <c r="M98" i="41"/>
  <c r="L98" i="41"/>
  <c r="S97" i="41"/>
  <c r="T97" i="41"/>
  <c r="O97" i="41"/>
  <c r="M97" i="41"/>
  <c r="L97" i="41"/>
  <c r="S96" i="41"/>
  <c r="T96" i="41"/>
  <c r="O96" i="41"/>
  <c r="M96" i="41"/>
  <c r="L96" i="41"/>
  <c r="S95" i="41"/>
  <c r="T95" i="41"/>
  <c r="O95" i="41"/>
  <c r="M95" i="41"/>
  <c r="L95" i="41"/>
  <c r="S94" i="41"/>
  <c r="T94" i="41"/>
  <c r="O94" i="41"/>
  <c r="M94" i="41"/>
  <c r="L94" i="41"/>
  <c r="S93" i="41"/>
  <c r="T93" i="41"/>
  <c r="O93" i="41"/>
  <c r="M93" i="41"/>
  <c r="L93" i="41"/>
  <c r="S92" i="41"/>
  <c r="T92" i="41"/>
  <c r="O92" i="41"/>
  <c r="M92" i="41"/>
  <c r="L92" i="41"/>
  <c r="S91" i="41"/>
  <c r="T91" i="41"/>
  <c r="O91" i="41"/>
  <c r="M91" i="41"/>
  <c r="L91" i="41"/>
  <c r="S90" i="41"/>
  <c r="T90" i="41"/>
  <c r="O90" i="41"/>
  <c r="M90" i="41"/>
  <c r="L90" i="41"/>
  <c r="S89" i="41"/>
  <c r="T89" i="41"/>
  <c r="O89" i="41"/>
  <c r="M89" i="41"/>
  <c r="L89" i="41"/>
  <c r="S88" i="41"/>
  <c r="T88" i="41"/>
  <c r="O88" i="41"/>
  <c r="M88" i="41"/>
  <c r="L88" i="41"/>
  <c r="S87" i="41"/>
  <c r="T87" i="41"/>
  <c r="O87" i="41"/>
  <c r="M87" i="41"/>
  <c r="L87" i="41"/>
  <c r="S86" i="41"/>
  <c r="T86" i="41"/>
  <c r="O86" i="41"/>
  <c r="M86" i="41"/>
  <c r="L86" i="41"/>
  <c r="S85" i="41"/>
  <c r="T85" i="41"/>
  <c r="O85" i="41"/>
  <c r="M85" i="41"/>
  <c r="L85" i="41"/>
  <c r="S84" i="41"/>
  <c r="T84" i="41"/>
  <c r="O84" i="41"/>
  <c r="M84" i="41"/>
  <c r="L84" i="41"/>
  <c r="S83" i="41"/>
  <c r="T83" i="41"/>
  <c r="O83" i="41"/>
  <c r="M83" i="41"/>
  <c r="L83" i="41"/>
  <c r="S82" i="41"/>
  <c r="T82" i="41"/>
  <c r="O82" i="41"/>
  <c r="M82" i="41"/>
  <c r="L82" i="41"/>
  <c r="S81" i="41"/>
  <c r="T81" i="41"/>
  <c r="O81" i="41"/>
  <c r="M81" i="41"/>
  <c r="L81" i="41"/>
  <c r="S80" i="41"/>
  <c r="T80" i="41"/>
  <c r="O80" i="41"/>
  <c r="M80" i="41"/>
  <c r="L80" i="41"/>
  <c r="S79" i="41"/>
  <c r="T79" i="41"/>
  <c r="O79" i="41"/>
  <c r="M79" i="41"/>
  <c r="L79" i="41"/>
  <c r="S78" i="41"/>
  <c r="T78" i="41"/>
  <c r="O78" i="41"/>
  <c r="M78" i="41"/>
  <c r="L78" i="41"/>
  <c r="S77" i="41"/>
  <c r="T77" i="41"/>
  <c r="O77" i="41"/>
  <c r="M77" i="41"/>
  <c r="L77" i="41"/>
  <c r="S76" i="41"/>
  <c r="T76" i="41"/>
  <c r="O76" i="41"/>
  <c r="M76" i="41"/>
  <c r="L76" i="41"/>
  <c r="S75" i="41"/>
  <c r="T75" i="41"/>
  <c r="O75" i="41"/>
  <c r="M75" i="41"/>
  <c r="L75" i="41"/>
  <c r="S74" i="41"/>
  <c r="T74" i="41"/>
  <c r="O74" i="41"/>
  <c r="M74" i="41"/>
  <c r="L74" i="41"/>
  <c r="S73" i="41"/>
  <c r="T73" i="41"/>
  <c r="O73" i="41"/>
  <c r="M73" i="41"/>
  <c r="L73" i="41"/>
  <c r="S72" i="41"/>
  <c r="T72" i="41"/>
  <c r="O72" i="41"/>
  <c r="M72" i="41"/>
  <c r="L72" i="41"/>
  <c r="S71" i="41"/>
  <c r="T71" i="41"/>
  <c r="O71" i="41"/>
  <c r="M71" i="41"/>
  <c r="L71" i="41"/>
  <c r="S70" i="41"/>
  <c r="T70" i="41"/>
  <c r="O70" i="41"/>
  <c r="M70" i="41"/>
  <c r="L70" i="41"/>
  <c r="S69" i="41"/>
  <c r="T69" i="41"/>
  <c r="O69" i="41"/>
  <c r="M69" i="41"/>
  <c r="L69" i="41"/>
  <c r="S68" i="41"/>
  <c r="T68" i="41"/>
  <c r="O68" i="41"/>
  <c r="M68" i="41"/>
  <c r="L68" i="41"/>
  <c r="S67" i="41"/>
  <c r="T67" i="41"/>
  <c r="O67" i="41"/>
  <c r="M67" i="41"/>
  <c r="L67" i="41"/>
  <c r="S66" i="41"/>
  <c r="T66" i="41"/>
  <c r="O66" i="41"/>
  <c r="M66" i="41"/>
  <c r="L66" i="41"/>
  <c r="S65" i="41"/>
  <c r="T65" i="41"/>
  <c r="O65" i="41"/>
  <c r="M65" i="41"/>
  <c r="L65" i="41"/>
  <c r="S64" i="41"/>
  <c r="T64" i="41"/>
  <c r="O64" i="41"/>
  <c r="M64" i="41"/>
  <c r="L64" i="41"/>
  <c r="S63" i="41"/>
  <c r="T63" i="41"/>
  <c r="O63" i="41"/>
  <c r="M63" i="41"/>
  <c r="L63" i="41"/>
  <c r="S62" i="41"/>
  <c r="T62" i="41"/>
  <c r="O62" i="41"/>
  <c r="M62" i="41"/>
  <c r="L62" i="41"/>
  <c r="S61" i="41"/>
  <c r="T61" i="41"/>
  <c r="O61" i="41"/>
  <c r="M61" i="41"/>
  <c r="L61" i="41"/>
  <c r="S60" i="41"/>
  <c r="T60" i="41"/>
  <c r="O60" i="41"/>
  <c r="M60" i="41"/>
  <c r="L60" i="41"/>
  <c r="S59" i="41"/>
  <c r="T59" i="41"/>
  <c r="O59" i="41"/>
  <c r="M59" i="41"/>
  <c r="L59" i="41"/>
  <c r="T58" i="41"/>
  <c r="S58" i="41"/>
  <c r="O58" i="41"/>
  <c r="M58" i="41"/>
  <c r="L58" i="41"/>
  <c r="S57" i="41"/>
  <c r="T57" i="41"/>
  <c r="O57" i="41"/>
  <c r="M57" i="41"/>
  <c r="L57" i="41"/>
  <c r="S56" i="41"/>
  <c r="T56" i="41"/>
  <c r="O56" i="41"/>
  <c r="M56" i="41"/>
  <c r="L56" i="41"/>
  <c r="S55" i="41"/>
  <c r="T55" i="41"/>
  <c r="O55" i="41"/>
  <c r="M55" i="41"/>
  <c r="L55" i="41"/>
  <c r="S54" i="41"/>
  <c r="T54" i="41"/>
  <c r="O54" i="41"/>
  <c r="M54" i="41"/>
  <c r="L54" i="41"/>
  <c r="S53" i="41"/>
  <c r="T53" i="41"/>
  <c r="O53" i="41"/>
  <c r="M53" i="41"/>
  <c r="L53" i="41"/>
  <c r="S52" i="41"/>
  <c r="T52" i="41"/>
  <c r="O52" i="41"/>
  <c r="M52" i="41"/>
  <c r="L52" i="41"/>
  <c r="S51" i="41"/>
  <c r="T51" i="41"/>
  <c r="O51" i="41"/>
  <c r="M51" i="41"/>
  <c r="L51" i="41"/>
  <c r="S50" i="41"/>
  <c r="T50" i="41"/>
  <c r="O50" i="41"/>
  <c r="M50" i="41"/>
  <c r="L50" i="41"/>
  <c r="S49" i="41"/>
  <c r="T49" i="41"/>
  <c r="O49" i="41"/>
  <c r="M49" i="41"/>
  <c r="L49" i="41"/>
  <c r="S48" i="41"/>
  <c r="T48" i="41"/>
  <c r="O48" i="41"/>
  <c r="M48" i="41"/>
  <c r="L48" i="41"/>
  <c r="S47" i="41"/>
  <c r="T47" i="41"/>
  <c r="O47" i="41"/>
  <c r="M47" i="41"/>
  <c r="L47" i="41"/>
  <c r="S46" i="41"/>
  <c r="T46" i="41"/>
  <c r="O46" i="41"/>
  <c r="M46" i="41"/>
  <c r="L46" i="41"/>
  <c r="S45" i="41"/>
  <c r="T45" i="41"/>
  <c r="O45" i="41"/>
  <c r="M45" i="41"/>
  <c r="L45" i="41"/>
  <c r="S44" i="41"/>
  <c r="T44" i="41"/>
  <c r="O44" i="41"/>
  <c r="M44" i="41"/>
  <c r="L44" i="41"/>
  <c r="S43" i="41"/>
  <c r="T43" i="41"/>
  <c r="O43" i="41"/>
  <c r="M43" i="41"/>
  <c r="L43" i="41"/>
  <c r="T42" i="41"/>
  <c r="S42" i="41"/>
  <c r="O42" i="41"/>
  <c r="M42" i="41"/>
  <c r="L42" i="41"/>
  <c r="S41" i="41"/>
  <c r="T41" i="41"/>
  <c r="O41" i="41"/>
  <c r="M41" i="41"/>
  <c r="L41" i="41"/>
  <c r="S40" i="41"/>
  <c r="T40" i="41"/>
  <c r="O40" i="41"/>
  <c r="M40" i="41"/>
  <c r="L40" i="41"/>
  <c r="S39" i="41"/>
  <c r="T39" i="41"/>
  <c r="O39" i="41"/>
  <c r="M39" i="41"/>
  <c r="L39" i="41"/>
  <c r="S38" i="41"/>
  <c r="T38" i="41"/>
  <c r="O38" i="41"/>
  <c r="M38" i="41"/>
  <c r="L38" i="41"/>
  <c r="S37" i="41"/>
  <c r="T37" i="41"/>
  <c r="O37" i="41"/>
  <c r="M37" i="41"/>
  <c r="L37" i="41"/>
  <c r="S36" i="41"/>
  <c r="T36" i="41"/>
  <c r="O36" i="41"/>
  <c r="M36" i="41"/>
  <c r="L36" i="41"/>
  <c r="S35" i="41"/>
  <c r="T35" i="41"/>
  <c r="O35" i="41"/>
  <c r="M35" i="41"/>
  <c r="L35" i="41"/>
  <c r="S34" i="41"/>
  <c r="T34" i="41"/>
  <c r="O34" i="41"/>
  <c r="M34" i="41"/>
  <c r="L34" i="41"/>
  <c r="S33" i="41"/>
  <c r="T33" i="41"/>
  <c r="O33" i="41"/>
  <c r="M33" i="41"/>
  <c r="L33" i="41"/>
  <c r="S32" i="41"/>
  <c r="T32" i="41"/>
  <c r="O32" i="41"/>
  <c r="M32" i="41"/>
  <c r="L32" i="41"/>
  <c r="S31" i="41"/>
  <c r="T31" i="41"/>
  <c r="O31" i="41"/>
  <c r="M31" i="41"/>
  <c r="L31" i="41"/>
  <c r="S30" i="41"/>
  <c r="T30" i="41"/>
  <c r="O30" i="41"/>
  <c r="M30" i="41"/>
  <c r="L30" i="41"/>
  <c r="S29" i="41"/>
  <c r="T29" i="41"/>
  <c r="O29" i="41"/>
  <c r="M29" i="41"/>
  <c r="L29" i="41"/>
  <c r="S28" i="41"/>
  <c r="T28" i="41"/>
  <c r="O28" i="41"/>
  <c r="M28" i="41"/>
  <c r="L28" i="41"/>
  <c r="S27" i="41"/>
  <c r="T27" i="41"/>
  <c r="O27" i="41"/>
  <c r="M27" i="41"/>
  <c r="L27" i="41"/>
  <c r="S26" i="41"/>
  <c r="T26" i="41"/>
  <c r="O26" i="41"/>
  <c r="M26" i="41"/>
  <c r="L26" i="41"/>
  <c r="S25" i="41"/>
  <c r="T25" i="41"/>
  <c r="O25" i="41"/>
  <c r="M25" i="41"/>
  <c r="L25" i="41"/>
  <c r="S24" i="41"/>
  <c r="T24" i="41"/>
  <c r="O24" i="41"/>
  <c r="M24" i="41"/>
  <c r="L24" i="41"/>
  <c r="S23" i="41"/>
  <c r="T23" i="41"/>
  <c r="O23" i="41"/>
  <c r="M23" i="41"/>
  <c r="L23" i="41"/>
  <c r="S22" i="41"/>
  <c r="T22" i="41"/>
  <c r="O22" i="41"/>
  <c r="M22" i="41"/>
  <c r="L22" i="41"/>
  <c r="S21" i="41"/>
  <c r="T21" i="41"/>
  <c r="O21" i="41"/>
  <c r="M21" i="41"/>
  <c r="L21" i="41"/>
  <c r="S20" i="41"/>
  <c r="T20" i="41"/>
  <c r="O20" i="41"/>
  <c r="M20" i="41"/>
  <c r="L20" i="41"/>
  <c r="S19" i="41"/>
  <c r="T19" i="41"/>
  <c r="O19" i="41"/>
  <c r="M19" i="41"/>
  <c r="L19" i="41"/>
  <c r="S18" i="41"/>
  <c r="T18" i="41"/>
  <c r="O18" i="41"/>
  <c r="M18" i="41"/>
  <c r="L18" i="41"/>
  <c r="S17" i="41"/>
  <c r="T17" i="41"/>
  <c r="O17" i="41"/>
  <c r="M17" i="41"/>
  <c r="L17" i="41"/>
  <c r="S16" i="41"/>
  <c r="T16" i="41"/>
  <c r="O16" i="41"/>
  <c r="M16" i="41"/>
  <c r="L16" i="41"/>
  <c r="S15" i="41"/>
  <c r="T15" i="41"/>
  <c r="O15" i="41"/>
  <c r="M15" i="41"/>
  <c r="L15" i="41"/>
  <c r="S14" i="41"/>
  <c r="T14" i="41"/>
  <c r="O14" i="41"/>
  <c r="M14" i="41"/>
  <c r="L14" i="41"/>
  <c r="S13" i="41"/>
  <c r="T13" i="41"/>
  <c r="O13" i="41"/>
  <c r="M13" i="41"/>
  <c r="L13" i="41"/>
  <c r="S12" i="41"/>
  <c r="T12" i="41"/>
  <c r="O12" i="41"/>
  <c r="M12" i="41"/>
  <c r="L12" i="41"/>
  <c r="S11" i="41"/>
  <c r="T11" i="41"/>
  <c r="O11" i="41"/>
  <c r="M11" i="41"/>
  <c r="L11" i="41"/>
  <c r="S10" i="41"/>
  <c r="T10" i="41"/>
  <c r="O10" i="41"/>
  <c r="M10" i="41"/>
  <c r="L10" i="41"/>
  <c r="S9" i="41"/>
  <c r="T9" i="41"/>
  <c r="O9" i="41"/>
  <c r="M9" i="41"/>
  <c r="L9" i="41"/>
  <c r="S8" i="41"/>
  <c r="T8" i="41"/>
  <c r="O8" i="41"/>
  <c r="M8" i="41"/>
  <c r="L8" i="41"/>
  <c r="S7" i="41"/>
  <c r="T7" i="41"/>
  <c r="O7" i="41"/>
  <c r="M7" i="41"/>
  <c r="L7" i="41"/>
  <c r="S6" i="41"/>
  <c r="T6" i="41"/>
  <c r="O6" i="41"/>
  <c r="M6" i="41"/>
  <c r="L6" i="41"/>
  <c r="S5" i="41"/>
  <c r="T5" i="41"/>
  <c r="O5" i="41"/>
  <c r="M5" i="41"/>
  <c r="L5" i="41"/>
  <c r="S4" i="41"/>
  <c r="O4" i="41"/>
  <c r="M4" i="41"/>
  <c r="L4" i="41"/>
  <c r="D2" i="41" a="1"/>
  <c r="D2" i="41" s="1"/>
  <c r="R188" i="40"/>
  <c r="Q188" i="40"/>
  <c r="P188" i="40"/>
  <c r="N188" i="40"/>
  <c r="K188" i="40"/>
  <c r="AT187" i="40"/>
  <c r="AS187" i="40"/>
  <c r="AR187" i="40"/>
  <c r="AQ187" i="40"/>
  <c r="AP187" i="40"/>
  <c r="AO187" i="40"/>
  <c r="AN187" i="40"/>
  <c r="AM187" i="40"/>
  <c r="AL187" i="40"/>
  <c r="AK187" i="40"/>
  <c r="AJ187" i="40"/>
  <c r="AI187" i="40"/>
  <c r="AH187" i="40"/>
  <c r="AG187" i="40"/>
  <c r="AF187" i="40"/>
  <c r="AE187" i="40"/>
  <c r="AD187" i="40"/>
  <c r="AC187" i="40"/>
  <c r="AB187" i="40"/>
  <c r="AA187" i="40"/>
  <c r="Z187" i="40"/>
  <c r="Y187" i="40"/>
  <c r="X187" i="40"/>
  <c r="W187" i="40"/>
  <c r="V187" i="40"/>
  <c r="U187" i="40"/>
  <c r="K187" i="40"/>
  <c r="S186" i="40"/>
  <c r="T186" i="40"/>
  <c r="O186" i="40"/>
  <c r="M186" i="40"/>
  <c r="L186" i="40"/>
  <c r="S185" i="40"/>
  <c r="T185" i="40"/>
  <c r="O185" i="40"/>
  <c r="M185" i="40"/>
  <c r="L185" i="40"/>
  <c r="S184" i="40"/>
  <c r="T184" i="40"/>
  <c r="O184" i="40"/>
  <c r="M184" i="40"/>
  <c r="L184" i="40"/>
  <c r="S183" i="40"/>
  <c r="T183" i="40"/>
  <c r="O183" i="40"/>
  <c r="M183" i="40"/>
  <c r="L183" i="40"/>
  <c r="S182" i="40"/>
  <c r="T182" i="40"/>
  <c r="O182" i="40"/>
  <c r="M182" i="40"/>
  <c r="L182" i="40"/>
  <c r="S181" i="40"/>
  <c r="T181" i="40"/>
  <c r="O181" i="40"/>
  <c r="M181" i="40"/>
  <c r="L181" i="40"/>
  <c r="S180" i="40"/>
  <c r="T180" i="40"/>
  <c r="O180" i="40"/>
  <c r="M180" i="40"/>
  <c r="L180" i="40"/>
  <c r="S179" i="40"/>
  <c r="T179" i="40"/>
  <c r="O179" i="40"/>
  <c r="M179" i="40"/>
  <c r="L179" i="40"/>
  <c r="S178" i="40"/>
  <c r="T178" i="40"/>
  <c r="O178" i="40"/>
  <c r="M178" i="40"/>
  <c r="L178" i="40"/>
  <c r="S177" i="40"/>
  <c r="T177" i="40"/>
  <c r="O177" i="40"/>
  <c r="M177" i="40"/>
  <c r="L177" i="40"/>
  <c r="S176" i="40"/>
  <c r="T176" i="40"/>
  <c r="O176" i="40"/>
  <c r="M176" i="40"/>
  <c r="L176" i="40"/>
  <c r="S175" i="40"/>
  <c r="T175" i="40"/>
  <c r="O175" i="40"/>
  <c r="M175" i="40"/>
  <c r="L175" i="40"/>
  <c r="S174" i="40"/>
  <c r="T174" i="40"/>
  <c r="O174" i="40"/>
  <c r="M174" i="40"/>
  <c r="L174" i="40"/>
  <c r="S173" i="40"/>
  <c r="T173" i="40"/>
  <c r="O173" i="40"/>
  <c r="M173" i="40"/>
  <c r="L173" i="40"/>
  <c r="S172" i="40"/>
  <c r="T172" i="40"/>
  <c r="O172" i="40"/>
  <c r="M172" i="40"/>
  <c r="L172" i="40"/>
  <c r="S171" i="40"/>
  <c r="T171" i="40"/>
  <c r="O171" i="40"/>
  <c r="M171" i="40"/>
  <c r="L171" i="40"/>
  <c r="S170" i="40"/>
  <c r="T170" i="40"/>
  <c r="O170" i="40"/>
  <c r="M170" i="40"/>
  <c r="L170" i="40"/>
  <c r="S169" i="40"/>
  <c r="T169" i="40"/>
  <c r="O169" i="40"/>
  <c r="M169" i="40"/>
  <c r="L169" i="40"/>
  <c r="S168" i="40"/>
  <c r="T168" i="40"/>
  <c r="O168" i="40"/>
  <c r="M168" i="40"/>
  <c r="L168" i="40"/>
  <c r="S167" i="40"/>
  <c r="T167" i="40"/>
  <c r="O167" i="40"/>
  <c r="M167" i="40"/>
  <c r="L167" i="40"/>
  <c r="S166" i="40"/>
  <c r="T166" i="40"/>
  <c r="O166" i="40"/>
  <c r="M166" i="40"/>
  <c r="L166" i="40"/>
  <c r="S165" i="40"/>
  <c r="T165" i="40"/>
  <c r="O165" i="40"/>
  <c r="M165" i="40"/>
  <c r="L165" i="40"/>
  <c r="S164" i="40"/>
  <c r="T164" i="40"/>
  <c r="O164" i="40"/>
  <c r="M164" i="40"/>
  <c r="L164" i="40"/>
  <c r="S163" i="40"/>
  <c r="T163" i="40"/>
  <c r="O163" i="40"/>
  <c r="M163" i="40"/>
  <c r="L163" i="40"/>
  <c r="S162" i="40"/>
  <c r="T162" i="40"/>
  <c r="O162" i="40"/>
  <c r="M162" i="40"/>
  <c r="L162" i="40"/>
  <c r="S161" i="40"/>
  <c r="T161" i="40"/>
  <c r="O161" i="40"/>
  <c r="M161" i="40"/>
  <c r="L161" i="40"/>
  <c r="S160" i="40"/>
  <c r="T160" i="40"/>
  <c r="O160" i="40"/>
  <c r="M160" i="40"/>
  <c r="L160" i="40"/>
  <c r="S159" i="40"/>
  <c r="T159" i="40"/>
  <c r="O159" i="40"/>
  <c r="M159" i="40"/>
  <c r="L159" i="40"/>
  <c r="S158" i="40"/>
  <c r="T158" i="40"/>
  <c r="O158" i="40"/>
  <c r="M158" i="40"/>
  <c r="L158" i="40"/>
  <c r="S157" i="40"/>
  <c r="T157" i="40"/>
  <c r="O157" i="40"/>
  <c r="M157" i="40"/>
  <c r="L157" i="40"/>
  <c r="S156" i="40"/>
  <c r="T156" i="40"/>
  <c r="O156" i="40"/>
  <c r="M156" i="40"/>
  <c r="L156" i="40"/>
  <c r="S155" i="40"/>
  <c r="T155" i="40"/>
  <c r="O155" i="40"/>
  <c r="M155" i="40"/>
  <c r="L155" i="40"/>
  <c r="S154" i="40"/>
  <c r="T154" i="40"/>
  <c r="O154" i="40"/>
  <c r="M154" i="40"/>
  <c r="L154" i="40"/>
  <c r="S153" i="40"/>
  <c r="T153" i="40"/>
  <c r="O153" i="40"/>
  <c r="M153" i="40"/>
  <c r="L153" i="40"/>
  <c r="S152" i="40"/>
  <c r="T152" i="40"/>
  <c r="O152" i="40"/>
  <c r="M152" i="40"/>
  <c r="L152" i="40"/>
  <c r="S151" i="40"/>
  <c r="T151" i="40"/>
  <c r="O151" i="40"/>
  <c r="M151" i="40"/>
  <c r="L151" i="40"/>
  <c r="S150" i="40"/>
  <c r="T150" i="40"/>
  <c r="O150" i="40"/>
  <c r="M150" i="40"/>
  <c r="L150" i="40"/>
  <c r="S149" i="40"/>
  <c r="T149" i="40"/>
  <c r="O149" i="40"/>
  <c r="M149" i="40"/>
  <c r="L149" i="40"/>
  <c r="S148" i="40"/>
  <c r="T148" i="40"/>
  <c r="O148" i="40"/>
  <c r="M148" i="40"/>
  <c r="L148" i="40"/>
  <c r="S147" i="40"/>
  <c r="T147" i="40"/>
  <c r="O147" i="40"/>
  <c r="M147" i="40"/>
  <c r="L147" i="40"/>
  <c r="S146" i="40"/>
  <c r="T146" i="40"/>
  <c r="O146" i="40"/>
  <c r="M146" i="40"/>
  <c r="L146" i="40"/>
  <c r="S145" i="40"/>
  <c r="T145" i="40"/>
  <c r="O145" i="40"/>
  <c r="M145" i="40"/>
  <c r="L145" i="40"/>
  <c r="S144" i="40"/>
  <c r="T144" i="40"/>
  <c r="O144" i="40"/>
  <c r="M144" i="40"/>
  <c r="L144" i="40"/>
  <c r="S143" i="40"/>
  <c r="T143" i="40"/>
  <c r="O143" i="40"/>
  <c r="M143" i="40"/>
  <c r="L143" i="40"/>
  <c r="S142" i="40"/>
  <c r="T142" i="40"/>
  <c r="O142" i="40"/>
  <c r="M142" i="40"/>
  <c r="L142" i="40"/>
  <c r="S141" i="40"/>
  <c r="T141" i="40"/>
  <c r="O141" i="40"/>
  <c r="M141" i="40"/>
  <c r="L141" i="40"/>
  <c r="S140" i="40"/>
  <c r="T140" i="40"/>
  <c r="O140" i="40"/>
  <c r="M140" i="40"/>
  <c r="L140" i="40"/>
  <c r="S139" i="40"/>
  <c r="T139" i="40"/>
  <c r="O139" i="40"/>
  <c r="M139" i="40"/>
  <c r="L139" i="40"/>
  <c r="S138" i="40"/>
  <c r="T138" i="40"/>
  <c r="O138" i="40"/>
  <c r="M138" i="40"/>
  <c r="L138" i="40"/>
  <c r="S137" i="40"/>
  <c r="T137" i="40"/>
  <c r="O137" i="40"/>
  <c r="M137" i="40"/>
  <c r="L137" i="40"/>
  <c r="S136" i="40"/>
  <c r="T136" i="40"/>
  <c r="O136" i="40"/>
  <c r="M136" i="40"/>
  <c r="L136" i="40"/>
  <c r="S135" i="40"/>
  <c r="T135" i="40"/>
  <c r="O135" i="40"/>
  <c r="M135" i="40"/>
  <c r="L135" i="40"/>
  <c r="S134" i="40"/>
  <c r="T134" i="40"/>
  <c r="O134" i="40"/>
  <c r="M134" i="40"/>
  <c r="L134" i="40"/>
  <c r="S133" i="40"/>
  <c r="T133" i="40"/>
  <c r="O133" i="40"/>
  <c r="M133" i="40"/>
  <c r="L133" i="40"/>
  <c r="S132" i="40"/>
  <c r="T132" i="40"/>
  <c r="O132" i="40"/>
  <c r="M132" i="40"/>
  <c r="L132" i="40"/>
  <c r="S131" i="40"/>
  <c r="T131" i="40"/>
  <c r="O131" i="40"/>
  <c r="M131" i="40"/>
  <c r="L131" i="40"/>
  <c r="S130" i="40"/>
  <c r="T130" i="40"/>
  <c r="O130" i="40"/>
  <c r="M130" i="40"/>
  <c r="L130" i="40"/>
  <c r="S129" i="40"/>
  <c r="T129" i="40"/>
  <c r="O129" i="40"/>
  <c r="M129" i="40"/>
  <c r="L129" i="40"/>
  <c r="S128" i="40"/>
  <c r="T128" i="40"/>
  <c r="O128" i="40"/>
  <c r="M128" i="40"/>
  <c r="L128" i="40"/>
  <c r="S127" i="40"/>
  <c r="T127" i="40"/>
  <c r="O127" i="40"/>
  <c r="M127" i="40"/>
  <c r="L127" i="40"/>
  <c r="S126" i="40"/>
  <c r="T126" i="40"/>
  <c r="O126" i="40"/>
  <c r="M126" i="40"/>
  <c r="L126" i="40"/>
  <c r="S125" i="40"/>
  <c r="T125" i="40"/>
  <c r="O125" i="40"/>
  <c r="M125" i="40"/>
  <c r="L125" i="40"/>
  <c r="S124" i="40"/>
  <c r="T124" i="40"/>
  <c r="O124" i="40"/>
  <c r="M124" i="40"/>
  <c r="L124" i="40"/>
  <c r="S123" i="40"/>
  <c r="T123" i="40"/>
  <c r="O123" i="40"/>
  <c r="M123" i="40"/>
  <c r="L123" i="40"/>
  <c r="S122" i="40"/>
  <c r="T122" i="40"/>
  <c r="O122" i="40"/>
  <c r="M122" i="40"/>
  <c r="L122" i="40"/>
  <c r="S121" i="40"/>
  <c r="T121" i="40"/>
  <c r="O121" i="40"/>
  <c r="M121" i="40"/>
  <c r="L121" i="40"/>
  <c r="S120" i="40"/>
  <c r="T120" i="40"/>
  <c r="O120" i="40"/>
  <c r="M120" i="40"/>
  <c r="L120" i="40"/>
  <c r="S119" i="40"/>
  <c r="T119" i="40"/>
  <c r="O119" i="40"/>
  <c r="M119" i="40"/>
  <c r="L119" i="40"/>
  <c r="S118" i="40"/>
  <c r="T118" i="40"/>
  <c r="O118" i="40"/>
  <c r="M118" i="40"/>
  <c r="L118" i="40"/>
  <c r="S117" i="40"/>
  <c r="T117" i="40"/>
  <c r="O117" i="40"/>
  <c r="M117" i="40"/>
  <c r="L117" i="40"/>
  <c r="S116" i="40"/>
  <c r="T116" i="40"/>
  <c r="O116" i="40"/>
  <c r="M116" i="40"/>
  <c r="L116" i="40"/>
  <c r="S115" i="40"/>
  <c r="T115" i="40"/>
  <c r="O115" i="40"/>
  <c r="M115" i="40"/>
  <c r="L115" i="40"/>
  <c r="S114" i="40"/>
  <c r="T114" i="40"/>
  <c r="O114" i="40"/>
  <c r="M114" i="40"/>
  <c r="L114" i="40"/>
  <c r="S113" i="40"/>
  <c r="T113" i="40"/>
  <c r="O113" i="40"/>
  <c r="M113" i="40"/>
  <c r="L113" i="40"/>
  <c r="S112" i="40"/>
  <c r="T112" i="40"/>
  <c r="O112" i="40"/>
  <c r="M112" i="40"/>
  <c r="L112" i="40"/>
  <c r="S111" i="40"/>
  <c r="T111" i="40"/>
  <c r="O111" i="40"/>
  <c r="M111" i="40"/>
  <c r="L111" i="40"/>
  <c r="S110" i="40"/>
  <c r="T110" i="40"/>
  <c r="O110" i="40"/>
  <c r="M110" i="40"/>
  <c r="L110" i="40"/>
  <c r="T109" i="40"/>
  <c r="S109" i="40"/>
  <c r="O109" i="40"/>
  <c r="M109" i="40"/>
  <c r="L109" i="40"/>
  <c r="S108" i="40"/>
  <c r="T108" i="40"/>
  <c r="O108" i="40"/>
  <c r="M108" i="40"/>
  <c r="L108" i="40"/>
  <c r="S107" i="40"/>
  <c r="T107" i="40"/>
  <c r="O107" i="40"/>
  <c r="M107" i="40"/>
  <c r="L107" i="40"/>
  <c r="S106" i="40"/>
  <c r="T106" i="40"/>
  <c r="O106" i="40"/>
  <c r="M106" i="40"/>
  <c r="L106" i="40"/>
  <c r="S105" i="40"/>
  <c r="T105" i="40"/>
  <c r="O105" i="40"/>
  <c r="M105" i="40"/>
  <c r="L105" i="40"/>
  <c r="S104" i="40"/>
  <c r="T104" i="40"/>
  <c r="O104" i="40"/>
  <c r="M104" i="40"/>
  <c r="L104" i="40"/>
  <c r="S103" i="40"/>
  <c r="T103" i="40"/>
  <c r="O103" i="40"/>
  <c r="M103" i="40"/>
  <c r="L103" i="40"/>
  <c r="S102" i="40"/>
  <c r="T102" i="40"/>
  <c r="O102" i="40"/>
  <c r="M102" i="40"/>
  <c r="L102" i="40"/>
  <c r="S101" i="40"/>
  <c r="T101" i="40"/>
  <c r="O101" i="40"/>
  <c r="M101" i="40"/>
  <c r="L101" i="40"/>
  <c r="S100" i="40"/>
  <c r="T100" i="40"/>
  <c r="O100" i="40"/>
  <c r="M100" i="40"/>
  <c r="L100" i="40"/>
  <c r="S99" i="40"/>
  <c r="T99" i="40"/>
  <c r="O99" i="40"/>
  <c r="M99" i="40"/>
  <c r="L99" i="40"/>
  <c r="S98" i="40"/>
  <c r="T98" i="40"/>
  <c r="O98" i="40"/>
  <c r="M98" i="40"/>
  <c r="L98" i="40"/>
  <c r="S97" i="40"/>
  <c r="T97" i="40"/>
  <c r="O97" i="40"/>
  <c r="M97" i="40"/>
  <c r="L97" i="40"/>
  <c r="S96" i="40"/>
  <c r="T96" i="40"/>
  <c r="O96" i="40"/>
  <c r="M96" i="40"/>
  <c r="L96" i="40"/>
  <c r="S95" i="40"/>
  <c r="T95" i="40"/>
  <c r="O95" i="40"/>
  <c r="M95" i="40"/>
  <c r="L95" i="40"/>
  <c r="S94" i="40"/>
  <c r="T94" i="40"/>
  <c r="O94" i="40"/>
  <c r="M94" i="40"/>
  <c r="L94" i="40"/>
  <c r="S93" i="40"/>
  <c r="T93" i="40"/>
  <c r="O93" i="40"/>
  <c r="M93" i="40"/>
  <c r="L93" i="40"/>
  <c r="S92" i="40"/>
  <c r="T92" i="40"/>
  <c r="O92" i="40"/>
  <c r="M92" i="40"/>
  <c r="L92" i="40"/>
  <c r="S91" i="40"/>
  <c r="T91" i="40"/>
  <c r="O91" i="40"/>
  <c r="M91" i="40"/>
  <c r="L91" i="40"/>
  <c r="S90" i="40"/>
  <c r="T90" i="40"/>
  <c r="O90" i="40"/>
  <c r="M90" i="40"/>
  <c r="L90" i="40"/>
  <c r="S89" i="40"/>
  <c r="T89" i="40"/>
  <c r="O89" i="40"/>
  <c r="M89" i="40"/>
  <c r="L89" i="40"/>
  <c r="S88" i="40"/>
  <c r="T88" i="40"/>
  <c r="O88" i="40"/>
  <c r="M88" i="40"/>
  <c r="L88" i="40"/>
  <c r="S87" i="40"/>
  <c r="T87" i="40"/>
  <c r="O87" i="40"/>
  <c r="M87" i="40"/>
  <c r="L87" i="40"/>
  <c r="S86" i="40"/>
  <c r="T86" i="40"/>
  <c r="O86" i="40"/>
  <c r="M86" i="40"/>
  <c r="L86" i="40"/>
  <c r="T85" i="40"/>
  <c r="S85" i="40"/>
  <c r="O85" i="40"/>
  <c r="M85" i="40"/>
  <c r="L85" i="40"/>
  <c r="S84" i="40"/>
  <c r="T84" i="40"/>
  <c r="O84" i="40"/>
  <c r="M84" i="40"/>
  <c r="L84" i="40"/>
  <c r="S83" i="40"/>
  <c r="T83" i="40"/>
  <c r="O83" i="40"/>
  <c r="M83" i="40"/>
  <c r="L83" i="40"/>
  <c r="S82" i="40"/>
  <c r="T82" i="40"/>
  <c r="O82" i="40"/>
  <c r="M82" i="40"/>
  <c r="L82" i="40"/>
  <c r="S81" i="40"/>
  <c r="T81" i="40"/>
  <c r="O81" i="40"/>
  <c r="M81" i="40"/>
  <c r="L81" i="40"/>
  <c r="S80" i="40"/>
  <c r="T80" i="40"/>
  <c r="O80" i="40"/>
  <c r="M80" i="40"/>
  <c r="L80" i="40"/>
  <c r="S79" i="40"/>
  <c r="T79" i="40"/>
  <c r="O79" i="40"/>
  <c r="M79" i="40"/>
  <c r="L79" i="40"/>
  <c r="S78" i="40"/>
  <c r="T78" i="40"/>
  <c r="O78" i="40"/>
  <c r="M78" i="40"/>
  <c r="L78" i="40"/>
  <c r="S77" i="40"/>
  <c r="T77" i="40"/>
  <c r="O77" i="40"/>
  <c r="M77" i="40"/>
  <c r="L77" i="40"/>
  <c r="S76" i="40"/>
  <c r="T76" i="40"/>
  <c r="O76" i="40"/>
  <c r="M76" i="40"/>
  <c r="L76" i="40"/>
  <c r="S75" i="40"/>
  <c r="T75" i="40"/>
  <c r="O75" i="40"/>
  <c r="M75" i="40"/>
  <c r="L75" i="40"/>
  <c r="S74" i="40"/>
  <c r="T74" i="40"/>
  <c r="O74" i="40"/>
  <c r="M74" i="40"/>
  <c r="L74" i="40"/>
  <c r="S73" i="40"/>
  <c r="T73" i="40"/>
  <c r="O73" i="40"/>
  <c r="M73" i="40"/>
  <c r="L73" i="40"/>
  <c r="S72" i="40"/>
  <c r="T72" i="40"/>
  <c r="O72" i="40"/>
  <c r="M72" i="40"/>
  <c r="L72" i="40"/>
  <c r="S71" i="40"/>
  <c r="T71" i="40"/>
  <c r="O71" i="40"/>
  <c r="M71" i="40"/>
  <c r="L71" i="40"/>
  <c r="S70" i="40"/>
  <c r="T70" i="40"/>
  <c r="O70" i="40"/>
  <c r="M70" i="40"/>
  <c r="L70" i="40"/>
  <c r="S69" i="40"/>
  <c r="T69" i="40"/>
  <c r="O69" i="40"/>
  <c r="M69" i="40"/>
  <c r="L69" i="40"/>
  <c r="S68" i="40"/>
  <c r="T68" i="40"/>
  <c r="O68" i="40"/>
  <c r="M68" i="40"/>
  <c r="L68" i="40"/>
  <c r="S67" i="40"/>
  <c r="T67" i="40"/>
  <c r="O67" i="40"/>
  <c r="M67" i="40"/>
  <c r="L67" i="40"/>
  <c r="S66" i="40"/>
  <c r="T66" i="40"/>
  <c r="O66" i="40"/>
  <c r="M66" i="40"/>
  <c r="L66" i="40"/>
  <c r="S65" i="40"/>
  <c r="T65" i="40"/>
  <c r="O65" i="40"/>
  <c r="M65" i="40"/>
  <c r="L65" i="40"/>
  <c r="S64" i="40"/>
  <c r="T64" i="40"/>
  <c r="O64" i="40"/>
  <c r="M64" i="40"/>
  <c r="L64" i="40"/>
  <c r="S63" i="40"/>
  <c r="T63" i="40"/>
  <c r="O63" i="40"/>
  <c r="M63" i="40"/>
  <c r="L63" i="40"/>
  <c r="S62" i="40"/>
  <c r="T62" i="40"/>
  <c r="O62" i="40"/>
  <c r="M62" i="40"/>
  <c r="L62" i="40"/>
  <c r="S61" i="40"/>
  <c r="T61" i="40"/>
  <c r="O61" i="40"/>
  <c r="M61" i="40"/>
  <c r="L61" i="40"/>
  <c r="S60" i="40"/>
  <c r="T60" i="40"/>
  <c r="O60" i="40"/>
  <c r="M60" i="40"/>
  <c r="L60" i="40"/>
  <c r="S59" i="40"/>
  <c r="T59" i="40"/>
  <c r="O59" i="40"/>
  <c r="M59" i="40"/>
  <c r="L59" i="40"/>
  <c r="S58" i="40"/>
  <c r="T58" i="40"/>
  <c r="O58" i="40"/>
  <c r="M58" i="40"/>
  <c r="L58" i="40"/>
  <c r="S57" i="40"/>
  <c r="T57" i="40"/>
  <c r="O57" i="40"/>
  <c r="M57" i="40"/>
  <c r="L57" i="40"/>
  <c r="S56" i="40"/>
  <c r="T56" i="40"/>
  <c r="O56" i="40"/>
  <c r="M56" i="40"/>
  <c r="L56" i="40"/>
  <c r="S55" i="40"/>
  <c r="T55" i="40"/>
  <c r="O55" i="40"/>
  <c r="M55" i="40"/>
  <c r="L55" i="40"/>
  <c r="S54" i="40"/>
  <c r="T54" i="40"/>
  <c r="O54" i="40"/>
  <c r="M54" i="40"/>
  <c r="L54" i="40"/>
  <c r="S53" i="40"/>
  <c r="T53" i="40"/>
  <c r="O53" i="40"/>
  <c r="M53" i="40"/>
  <c r="L53" i="40"/>
  <c r="S52" i="40"/>
  <c r="T52" i="40"/>
  <c r="O52" i="40"/>
  <c r="M52" i="40"/>
  <c r="L52" i="40"/>
  <c r="S51" i="40"/>
  <c r="T51" i="40"/>
  <c r="O51" i="40"/>
  <c r="M51" i="40"/>
  <c r="L51" i="40"/>
  <c r="S50" i="40"/>
  <c r="T50" i="40"/>
  <c r="O50" i="40"/>
  <c r="M50" i="40"/>
  <c r="L50" i="40"/>
  <c r="S49" i="40"/>
  <c r="T49" i="40"/>
  <c r="O49" i="40"/>
  <c r="M49" i="40"/>
  <c r="L49" i="40"/>
  <c r="T48" i="40"/>
  <c r="S48" i="40"/>
  <c r="O48" i="40"/>
  <c r="M48" i="40"/>
  <c r="L48" i="40"/>
  <c r="S47" i="40"/>
  <c r="T47" i="40"/>
  <c r="O47" i="40"/>
  <c r="M47" i="40"/>
  <c r="L47" i="40"/>
  <c r="S46" i="40"/>
  <c r="T46" i="40"/>
  <c r="O46" i="40"/>
  <c r="M46" i="40"/>
  <c r="L46" i="40"/>
  <c r="S45" i="40"/>
  <c r="T45" i="40"/>
  <c r="O45" i="40"/>
  <c r="M45" i="40"/>
  <c r="L45" i="40"/>
  <c r="S44" i="40"/>
  <c r="T44" i="40"/>
  <c r="O44" i="40"/>
  <c r="M44" i="40"/>
  <c r="L44" i="40"/>
  <c r="S43" i="40"/>
  <c r="T43" i="40"/>
  <c r="O43" i="40"/>
  <c r="M43" i="40"/>
  <c r="L43" i="40"/>
  <c r="S42" i="40"/>
  <c r="T42" i="40"/>
  <c r="O42" i="40"/>
  <c r="M42" i="40"/>
  <c r="L42" i="40"/>
  <c r="S41" i="40"/>
  <c r="T41" i="40"/>
  <c r="O41" i="40"/>
  <c r="M41" i="40"/>
  <c r="L41" i="40"/>
  <c r="S40" i="40"/>
  <c r="T40" i="40"/>
  <c r="O40" i="40"/>
  <c r="M40" i="40"/>
  <c r="L40" i="40"/>
  <c r="S39" i="40"/>
  <c r="T39" i="40"/>
  <c r="O39" i="40"/>
  <c r="M39" i="40"/>
  <c r="L39" i="40"/>
  <c r="S38" i="40"/>
  <c r="T38" i="40"/>
  <c r="O38" i="40"/>
  <c r="M38" i="40"/>
  <c r="L38" i="40"/>
  <c r="S37" i="40"/>
  <c r="T37" i="40"/>
  <c r="O37" i="40"/>
  <c r="M37" i="40"/>
  <c r="L37" i="40"/>
  <c r="S36" i="40"/>
  <c r="T36" i="40"/>
  <c r="O36" i="40"/>
  <c r="M36" i="40"/>
  <c r="L36" i="40"/>
  <c r="S35" i="40"/>
  <c r="T35" i="40"/>
  <c r="O35" i="40"/>
  <c r="M35" i="40"/>
  <c r="L35" i="40"/>
  <c r="S34" i="40"/>
  <c r="T34" i="40"/>
  <c r="O34" i="40"/>
  <c r="M34" i="40"/>
  <c r="L34" i="40"/>
  <c r="S33" i="40"/>
  <c r="T33" i="40"/>
  <c r="O33" i="40"/>
  <c r="M33" i="40"/>
  <c r="L33" i="40"/>
  <c r="S32" i="40"/>
  <c r="T32" i="40"/>
  <c r="O32" i="40"/>
  <c r="M32" i="40"/>
  <c r="L32" i="40"/>
  <c r="S31" i="40"/>
  <c r="T31" i="40"/>
  <c r="O31" i="40"/>
  <c r="M31" i="40"/>
  <c r="L31" i="40"/>
  <c r="S30" i="40"/>
  <c r="T30" i="40"/>
  <c r="O30" i="40"/>
  <c r="M30" i="40"/>
  <c r="L30" i="40"/>
  <c r="S29" i="40"/>
  <c r="T29" i="40"/>
  <c r="O29" i="40"/>
  <c r="M29" i="40"/>
  <c r="L29" i="40"/>
  <c r="S28" i="40"/>
  <c r="T28" i="40"/>
  <c r="O28" i="40"/>
  <c r="M28" i="40"/>
  <c r="L28" i="40"/>
  <c r="S27" i="40"/>
  <c r="T27" i="40"/>
  <c r="O27" i="40"/>
  <c r="M27" i="40"/>
  <c r="L27" i="40"/>
  <c r="S26" i="40"/>
  <c r="T26" i="40"/>
  <c r="O26" i="40"/>
  <c r="M26" i="40"/>
  <c r="L26" i="40"/>
  <c r="S25" i="40"/>
  <c r="T25" i="40"/>
  <c r="O25" i="40"/>
  <c r="M25" i="40"/>
  <c r="L25" i="40"/>
  <c r="S24" i="40"/>
  <c r="T24" i="40"/>
  <c r="O24" i="40"/>
  <c r="M24" i="40"/>
  <c r="L24" i="40"/>
  <c r="S23" i="40"/>
  <c r="T23" i="40"/>
  <c r="O23" i="40"/>
  <c r="M23" i="40"/>
  <c r="L23" i="40"/>
  <c r="S22" i="40"/>
  <c r="T22" i="40"/>
  <c r="O22" i="40"/>
  <c r="M22" i="40"/>
  <c r="L22" i="40"/>
  <c r="S21" i="40"/>
  <c r="T21" i="40"/>
  <c r="O21" i="40"/>
  <c r="M21" i="40"/>
  <c r="L21" i="40"/>
  <c r="S20" i="40"/>
  <c r="T20" i="40"/>
  <c r="O20" i="40"/>
  <c r="M20" i="40"/>
  <c r="L20" i="40"/>
  <c r="S19" i="40"/>
  <c r="T19" i="40"/>
  <c r="O19" i="40"/>
  <c r="M19" i="40"/>
  <c r="L19" i="40"/>
  <c r="S18" i="40"/>
  <c r="T18" i="40"/>
  <c r="O18" i="40"/>
  <c r="M18" i="40"/>
  <c r="L18" i="40"/>
  <c r="S17" i="40"/>
  <c r="T17" i="40"/>
  <c r="O17" i="40"/>
  <c r="M17" i="40"/>
  <c r="L17" i="40"/>
  <c r="S16" i="40"/>
  <c r="T16" i="40"/>
  <c r="O16" i="40"/>
  <c r="M16" i="40"/>
  <c r="L16" i="40"/>
  <c r="S15" i="40"/>
  <c r="T15" i="40"/>
  <c r="O15" i="40"/>
  <c r="M15" i="40"/>
  <c r="L15" i="40"/>
  <c r="S14" i="40"/>
  <c r="T14" i="40"/>
  <c r="O14" i="40"/>
  <c r="M14" i="40"/>
  <c r="L14" i="40"/>
  <c r="T13" i="40"/>
  <c r="S13" i="40"/>
  <c r="O13" i="40"/>
  <c r="M13" i="40"/>
  <c r="L13" i="40"/>
  <c r="S12" i="40"/>
  <c r="T12" i="40"/>
  <c r="O12" i="40"/>
  <c r="M12" i="40"/>
  <c r="L12" i="40"/>
  <c r="S11" i="40"/>
  <c r="T11" i="40"/>
  <c r="O11" i="40"/>
  <c r="M11" i="40"/>
  <c r="L11" i="40"/>
  <c r="S10" i="40"/>
  <c r="T10" i="40"/>
  <c r="O10" i="40"/>
  <c r="M10" i="40"/>
  <c r="L10" i="40"/>
  <c r="S9" i="40"/>
  <c r="T9" i="40"/>
  <c r="O9" i="40"/>
  <c r="M9" i="40"/>
  <c r="L9" i="40"/>
  <c r="S8" i="40"/>
  <c r="T8" i="40"/>
  <c r="O8" i="40"/>
  <c r="M8" i="40"/>
  <c r="L8" i="40"/>
  <c r="S7" i="40"/>
  <c r="T7" i="40"/>
  <c r="O7" i="40"/>
  <c r="M7" i="40"/>
  <c r="L7" i="40"/>
  <c r="S6" i="40"/>
  <c r="T6" i="40"/>
  <c r="O6" i="40"/>
  <c r="M6" i="40"/>
  <c r="L6" i="40"/>
  <c r="S5" i="40"/>
  <c r="T5" i="40"/>
  <c r="O5" i="40"/>
  <c r="M5" i="40"/>
  <c r="L5" i="40"/>
  <c r="S4" i="40"/>
  <c r="O4" i="40"/>
  <c r="M4" i="40"/>
  <c r="L4" i="40"/>
  <c r="D2" i="40" a="1"/>
  <c r="D2" i="40" s="1"/>
  <c r="R188" i="39"/>
  <c r="Q188" i="39"/>
  <c r="P188" i="39"/>
  <c r="N188" i="39"/>
  <c r="K188" i="39"/>
  <c r="AT187" i="39"/>
  <c r="AS187" i="39"/>
  <c r="AR187" i="39"/>
  <c r="AQ187" i="39"/>
  <c r="AP187" i="39"/>
  <c r="AO187" i="39"/>
  <c r="AN187" i="39"/>
  <c r="AM187" i="39"/>
  <c r="AL187" i="39"/>
  <c r="AK187" i="39"/>
  <c r="AJ187" i="39"/>
  <c r="AI187" i="39"/>
  <c r="AH187" i="39"/>
  <c r="AG187" i="39"/>
  <c r="AF187" i="39"/>
  <c r="AE187" i="39"/>
  <c r="AD187" i="39"/>
  <c r="AC187" i="39"/>
  <c r="AB187" i="39"/>
  <c r="K187" i="39"/>
  <c r="S186" i="39"/>
  <c r="T186" i="39"/>
  <c r="O186" i="39"/>
  <c r="M186" i="39"/>
  <c r="L186" i="39"/>
  <c r="S185" i="39"/>
  <c r="T185" i="39"/>
  <c r="O185" i="39"/>
  <c r="M185" i="39"/>
  <c r="L185" i="39"/>
  <c r="S184" i="39"/>
  <c r="T184" i="39"/>
  <c r="O184" i="39"/>
  <c r="M184" i="39"/>
  <c r="L184" i="39"/>
  <c r="S183" i="39"/>
  <c r="T183" i="39"/>
  <c r="O183" i="39"/>
  <c r="M183" i="39"/>
  <c r="L183" i="39"/>
  <c r="S182" i="39"/>
  <c r="T182" i="39"/>
  <c r="O182" i="39"/>
  <c r="M182" i="39"/>
  <c r="L182" i="39"/>
  <c r="S181" i="39"/>
  <c r="T181" i="39"/>
  <c r="O181" i="39"/>
  <c r="M181" i="39"/>
  <c r="L181" i="39"/>
  <c r="S180" i="39"/>
  <c r="T180" i="39"/>
  <c r="O180" i="39"/>
  <c r="M180" i="39"/>
  <c r="L180" i="39"/>
  <c r="S179" i="39"/>
  <c r="T179" i="39"/>
  <c r="O179" i="39"/>
  <c r="M179" i="39"/>
  <c r="L179" i="39"/>
  <c r="T178" i="39"/>
  <c r="S178" i="39"/>
  <c r="O178" i="39"/>
  <c r="M178" i="39"/>
  <c r="L178" i="39"/>
  <c r="S177" i="39"/>
  <c r="T177" i="39"/>
  <c r="O177" i="39"/>
  <c r="M177" i="39"/>
  <c r="L177" i="39"/>
  <c r="S176" i="39"/>
  <c r="T176" i="39"/>
  <c r="O176" i="39"/>
  <c r="M176" i="39"/>
  <c r="L176" i="39"/>
  <c r="S175" i="39"/>
  <c r="T175" i="39"/>
  <c r="O175" i="39"/>
  <c r="M175" i="39"/>
  <c r="L175" i="39"/>
  <c r="S174" i="39"/>
  <c r="T174" i="39"/>
  <c r="O174" i="39"/>
  <c r="M174" i="39"/>
  <c r="L174" i="39"/>
  <c r="S173" i="39"/>
  <c r="T173" i="39"/>
  <c r="O173" i="39"/>
  <c r="M173" i="39"/>
  <c r="L173" i="39"/>
  <c r="S172" i="39"/>
  <c r="T172" i="39"/>
  <c r="O172" i="39"/>
  <c r="M172" i="39"/>
  <c r="L172" i="39"/>
  <c r="S171" i="39"/>
  <c r="T171" i="39"/>
  <c r="O171" i="39"/>
  <c r="M171" i="39"/>
  <c r="L171" i="39"/>
  <c r="S170" i="39"/>
  <c r="T170" i="39"/>
  <c r="O170" i="39"/>
  <c r="M170" i="39"/>
  <c r="L170" i="39"/>
  <c r="S169" i="39"/>
  <c r="T169" i="39"/>
  <c r="O169" i="39"/>
  <c r="M169" i="39"/>
  <c r="L169" i="39"/>
  <c r="S168" i="39"/>
  <c r="T168" i="39"/>
  <c r="O168" i="39"/>
  <c r="M168" i="39"/>
  <c r="L168" i="39"/>
  <c r="S167" i="39"/>
  <c r="T167" i="39"/>
  <c r="O167" i="39"/>
  <c r="M167" i="39"/>
  <c r="L167" i="39"/>
  <c r="S166" i="39"/>
  <c r="T166" i="39"/>
  <c r="O166" i="39"/>
  <c r="M166" i="39"/>
  <c r="L166" i="39"/>
  <c r="S165" i="39"/>
  <c r="T165" i="39"/>
  <c r="O165" i="39"/>
  <c r="M165" i="39"/>
  <c r="L165" i="39"/>
  <c r="S164" i="39"/>
  <c r="T164" i="39"/>
  <c r="O164" i="39"/>
  <c r="M164" i="39"/>
  <c r="L164" i="39"/>
  <c r="S163" i="39"/>
  <c r="T163" i="39"/>
  <c r="O163" i="39"/>
  <c r="M163" i="39"/>
  <c r="L163" i="39"/>
  <c r="T162" i="39"/>
  <c r="S162" i="39"/>
  <c r="O162" i="39"/>
  <c r="M162" i="39"/>
  <c r="L162" i="39"/>
  <c r="S161" i="39"/>
  <c r="T161" i="39"/>
  <c r="O161" i="39"/>
  <c r="M161" i="39"/>
  <c r="L161" i="39"/>
  <c r="S160" i="39"/>
  <c r="T160" i="39"/>
  <c r="O160" i="39"/>
  <c r="M160" i="39"/>
  <c r="L160" i="39"/>
  <c r="S159" i="39"/>
  <c r="T159" i="39"/>
  <c r="O159" i="39"/>
  <c r="M159" i="39"/>
  <c r="L159" i="39"/>
  <c r="S158" i="39"/>
  <c r="T158" i="39"/>
  <c r="O158" i="39"/>
  <c r="M158" i="39"/>
  <c r="L158" i="39"/>
  <c r="S157" i="39"/>
  <c r="T157" i="39"/>
  <c r="O157" i="39"/>
  <c r="M157" i="39"/>
  <c r="L157" i="39"/>
  <c r="S156" i="39"/>
  <c r="T156" i="39"/>
  <c r="O156" i="39"/>
  <c r="M156" i="39"/>
  <c r="L156" i="39"/>
  <c r="S155" i="39"/>
  <c r="T155" i="39"/>
  <c r="O155" i="39"/>
  <c r="M155" i="39"/>
  <c r="L155" i="39"/>
  <c r="S154" i="39"/>
  <c r="T154" i="39"/>
  <c r="O154" i="39"/>
  <c r="M154" i="39"/>
  <c r="L154" i="39"/>
  <c r="S153" i="39"/>
  <c r="T153" i="39"/>
  <c r="O153" i="39"/>
  <c r="M153" i="39"/>
  <c r="L153" i="39"/>
  <c r="T152" i="39"/>
  <c r="S152" i="39"/>
  <c r="O152" i="39"/>
  <c r="M152" i="39"/>
  <c r="L152" i="39"/>
  <c r="S151" i="39"/>
  <c r="T151" i="39"/>
  <c r="O151" i="39"/>
  <c r="M151" i="39"/>
  <c r="L151" i="39"/>
  <c r="S150" i="39"/>
  <c r="T150" i="39"/>
  <c r="O150" i="39"/>
  <c r="M150" i="39"/>
  <c r="L150" i="39"/>
  <c r="S149" i="39"/>
  <c r="T149" i="39"/>
  <c r="O149" i="39"/>
  <c r="M149" i="39"/>
  <c r="L149" i="39"/>
  <c r="S148" i="39"/>
  <c r="T148" i="39"/>
  <c r="O148" i="39"/>
  <c r="M148" i="39"/>
  <c r="L148" i="39"/>
  <c r="S147" i="39"/>
  <c r="T147" i="39"/>
  <c r="O147" i="39"/>
  <c r="M147" i="39"/>
  <c r="L147" i="39"/>
  <c r="S146" i="39"/>
  <c r="T146" i="39"/>
  <c r="O146" i="39"/>
  <c r="M146" i="39"/>
  <c r="L146" i="39"/>
  <c r="S145" i="39"/>
  <c r="T145" i="39"/>
  <c r="O145" i="39"/>
  <c r="M145" i="39"/>
  <c r="L145" i="39"/>
  <c r="S144" i="39"/>
  <c r="T144" i="39"/>
  <c r="O144" i="39"/>
  <c r="M144" i="39"/>
  <c r="L144" i="39"/>
  <c r="S143" i="39"/>
  <c r="T143" i="39"/>
  <c r="O143" i="39"/>
  <c r="M143" i="39"/>
  <c r="L143" i="39"/>
  <c r="S142" i="39"/>
  <c r="T142" i="39"/>
  <c r="O142" i="39"/>
  <c r="M142" i="39"/>
  <c r="L142" i="39"/>
  <c r="S141" i="39"/>
  <c r="T141" i="39"/>
  <c r="O141" i="39"/>
  <c r="M141" i="39"/>
  <c r="L141" i="39"/>
  <c r="S140" i="39"/>
  <c r="T140" i="39"/>
  <c r="O140" i="39"/>
  <c r="M140" i="39"/>
  <c r="L140" i="39"/>
  <c r="S139" i="39"/>
  <c r="T139" i="39"/>
  <c r="O139" i="39"/>
  <c r="M139" i="39"/>
  <c r="L139" i="39"/>
  <c r="S138" i="39"/>
  <c r="T138" i="39"/>
  <c r="O138" i="39"/>
  <c r="M138" i="39"/>
  <c r="L138" i="39"/>
  <c r="S137" i="39"/>
  <c r="T137" i="39"/>
  <c r="O137" i="39"/>
  <c r="M137" i="39"/>
  <c r="L137" i="39"/>
  <c r="S136" i="39"/>
  <c r="T136" i="39"/>
  <c r="O136" i="39"/>
  <c r="M136" i="39"/>
  <c r="L136" i="39"/>
  <c r="S135" i="39"/>
  <c r="T135" i="39"/>
  <c r="O135" i="39"/>
  <c r="M135" i="39"/>
  <c r="L135" i="39"/>
  <c r="S134" i="39"/>
  <c r="T134" i="39"/>
  <c r="O134" i="39"/>
  <c r="M134" i="39"/>
  <c r="L134" i="39"/>
  <c r="S133" i="39"/>
  <c r="T133" i="39"/>
  <c r="O133" i="39"/>
  <c r="M133" i="39"/>
  <c r="L133" i="39"/>
  <c r="S132" i="39"/>
  <c r="T132" i="39"/>
  <c r="O132" i="39"/>
  <c r="M132" i="39"/>
  <c r="L132" i="39"/>
  <c r="S131" i="39"/>
  <c r="T131" i="39"/>
  <c r="O131" i="39"/>
  <c r="M131" i="39"/>
  <c r="L131" i="39"/>
  <c r="S130" i="39"/>
  <c r="T130" i="39"/>
  <c r="O130" i="39"/>
  <c r="M130" i="39"/>
  <c r="L130" i="39"/>
  <c r="S129" i="39"/>
  <c r="T129" i="39"/>
  <c r="O129" i="39"/>
  <c r="M129" i="39"/>
  <c r="L129" i="39"/>
  <c r="S128" i="39"/>
  <c r="T128" i="39"/>
  <c r="O128" i="39"/>
  <c r="M128" i="39"/>
  <c r="L128" i="39"/>
  <c r="T127" i="39"/>
  <c r="S127" i="39"/>
  <c r="O127" i="39"/>
  <c r="M127" i="39"/>
  <c r="L127" i="39"/>
  <c r="S126" i="39"/>
  <c r="T126" i="39"/>
  <c r="O126" i="39"/>
  <c r="M126" i="39"/>
  <c r="L126" i="39"/>
  <c r="S125" i="39"/>
  <c r="T125" i="39"/>
  <c r="O125" i="39"/>
  <c r="M125" i="39"/>
  <c r="L125" i="39"/>
  <c r="S124" i="39"/>
  <c r="T124" i="39"/>
  <c r="O124" i="39"/>
  <c r="M124" i="39"/>
  <c r="L124" i="39"/>
  <c r="S123" i="39"/>
  <c r="T123" i="39"/>
  <c r="O123" i="39"/>
  <c r="M123" i="39"/>
  <c r="L123" i="39"/>
  <c r="S122" i="39"/>
  <c r="T122" i="39"/>
  <c r="O122" i="39"/>
  <c r="M122" i="39"/>
  <c r="L122" i="39"/>
  <c r="S121" i="39"/>
  <c r="T121" i="39"/>
  <c r="O121" i="39"/>
  <c r="M121" i="39"/>
  <c r="L121" i="39"/>
  <c r="S120" i="39"/>
  <c r="T120" i="39"/>
  <c r="O120" i="39"/>
  <c r="M120" i="39"/>
  <c r="L120" i="39"/>
  <c r="S119" i="39"/>
  <c r="T119" i="39"/>
  <c r="O119" i="39"/>
  <c r="M119" i="39"/>
  <c r="L119" i="39"/>
  <c r="S118" i="39"/>
  <c r="T118" i="39"/>
  <c r="O118" i="39"/>
  <c r="M118" i="39"/>
  <c r="L118" i="39"/>
  <c r="S117" i="39"/>
  <c r="T117" i="39"/>
  <c r="O117" i="39"/>
  <c r="M117" i="39"/>
  <c r="L117" i="39"/>
  <c r="S116" i="39"/>
  <c r="T116" i="39"/>
  <c r="O116" i="39"/>
  <c r="M116" i="39"/>
  <c r="L116" i="39"/>
  <c r="S115" i="39"/>
  <c r="T115" i="39"/>
  <c r="O115" i="39"/>
  <c r="M115" i="39"/>
  <c r="L115" i="39"/>
  <c r="S114" i="39"/>
  <c r="T114" i="39"/>
  <c r="O114" i="39"/>
  <c r="M114" i="39"/>
  <c r="L114" i="39"/>
  <c r="S113" i="39"/>
  <c r="T113" i="39"/>
  <c r="O113" i="39"/>
  <c r="M113" i="39"/>
  <c r="L113" i="39"/>
  <c r="T112" i="39"/>
  <c r="S112" i="39"/>
  <c r="O112" i="39"/>
  <c r="M112" i="39"/>
  <c r="L112" i="39"/>
  <c r="T111" i="39"/>
  <c r="S111" i="39"/>
  <c r="O111" i="39"/>
  <c r="M111" i="39"/>
  <c r="L111" i="39"/>
  <c r="S110" i="39"/>
  <c r="T110" i="39"/>
  <c r="O110" i="39"/>
  <c r="M110" i="39"/>
  <c r="L110" i="39"/>
  <c r="S109" i="39"/>
  <c r="T109" i="39"/>
  <c r="O109" i="39"/>
  <c r="M109" i="39"/>
  <c r="L109" i="39"/>
  <c r="S108" i="39"/>
  <c r="T108" i="39"/>
  <c r="O108" i="39"/>
  <c r="M108" i="39"/>
  <c r="L108" i="39"/>
  <c r="S107" i="39"/>
  <c r="T107" i="39"/>
  <c r="O107" i="39"/>
  <c r="M107" i="39"/>
  <c r="L107" i="39"/>
  <c r="S106" i="39"/>
  <c r="T106" i="39"/>
  <c r="O106" i="39"/>
  <c r="M106" i="39"/>
  <c r="L106" i="39"/>
  <c r="S105" i="39"/>
  <c r="T105" i="39"/>
  <c r="O105" i="39"/>
  <c r="M105" i="39"/>
  <c r="L105" i="39"/>
  <c r="T104" i="39"/>
  <c r="S104" i="39"/>
  <c r="O104" i="39"/>
  <c r="M104" i="39"/>
  <c r="L104" i="39"/>
  <c r="S103" i="39"/>
  <c r="T103" i="39"/>
  <c r="O103" i="39"/>
  <c r="M103" i="39"/>
  <c r="L103" i="39"/>
  <c r="S102" i="39"/>
  <c r="T102" i="39"/>
  <c r="O102" i="39"/>
  <c r="M102" i="39"/>
  <c r="L102" i="39"/>
  <c r="S101" i="39"/>
  <c r="T101" i="39"/>
  <c r="O101" i="39"/>
  <c r="M101" i="39"/>
  <c r="L101" i="39"/>
  <c r="S100" i="39"/>
  <c r="T100" i="39"/>
  <c r="O100" i="39"/>
  <c r="M100" i="39"/>
  <c r="L100" i="39"/>
  <c r="S99" i="39"/>
  <c r="T99" i="39"/>
  <c r="O99" i="39"/>
  <c r="M99" i="39"/>
  <c r="L99" i="39"/>
  <c r="S98" i="39"/>
  <c r="T98" i="39"/>
  <c r="O98" i="39"/>
  <c r="M98" i="39"/>
  <c r="L98" i="39"/>
  <c r="S97" i="39"/>
  <c r="T97" i="39"/>
  <c r="O97" i="39"/>
  <c r="M97" i="39"/>
  <c r="L97" i="39"/>
  <c r="S96" i="39"/>
  <c r="T96" i="39"/>
  <c r="O96" i="39"/>
  <c r="M96" i="39"/>
  <c r="L96" i="39"/>
  <c r="S95" i="39"/>
  <c r="T95" i="39"/>
  <c r="O95" i="39"/>
  <c r="M95" i="39"/>
  <c r="L95" i="39"/>
  <c r="S94" i="39"/>
  <c r="T94" i="39"/>
  <c r="O94" i="39"/>
  <c r="M94" i="39"/>
  <c r="L94" i="39"/>
  <c r="S93" i="39"/>
  <c r="T93" i="39"/>
  <c r="O93" i="39"/>
  <c r="M93" i="39"/>
  <c r="L93" i="39"/>
  <c r="S92" i="39"/>
  <c r="T92" i="39"/>
  <c r="O92" i="39"/>
  <c r="M92" i="39"/>
  <c r="L92" i="39"/>
  <c r="S91" i="39"/>
  <c r="T91" i="39"/>
  <c r="O91" i="39"/>
  <c r="M91" i="39"/>
  <c r="L91" i="39"/>
  <c r="S90" i="39"/>
  <c r="T90" i="39"/>
  <c r="O90" i="39"/>
  <c r="M90" i="39"/>
  <c r="L90" i="39"/>
  <c r="S89" i="39"/>
  <c r="T89" i="39"/>
  <c r="O89" i="39"/>
  <c r="M89" i="39"/>
  <c r="L89" i="39"/>
  <c r="T88" i="39"/>
  <c r="S88" i="39"/>
  <c r="O88" i="39"/>
  <c r="M88" i="39"/>
  <c r="L88" i="39"/>
  <c r="S87" i="39"/>
  <c r="T87" i="39"/>
  <c r="O87" i="39"/>
  <c r="M87" i="39"/>
  <c r="L87" i="39"/>
  <c r="S86" i="39"/>
  <c r="T86" i="39"/>
  <c r="O86" i="39"/>
  <c r="M86" i="39"/>
  <c r="L86" i="39"/>
  <c r="S85" i="39"/>
  <c r="T85" i="39"/>
  <c r="O85" i="39"/>
  <c r="M85" i="39"/>
  <c r="L85" i="39"/>
  <c r="S84" i="39"/>
  <c r="T84" i="39"/>
  <c r="O84" i="39"/>
  <c r="M84" i="39"/>
  <c r="L84" i="39"/>
  <c r="S83" i="39"/>
  <c r="T83" i="39"/>
  <c r="O83" i="39"/>
  <c r="M83" i="39"/>
  <c r="L83" i="39"/>
  <c r="S82" i="39"/>
  <c r="T82" i="39"/>
  <c r="O82" i="39"/>
  <c r="M82" i="39"/>
  <c r="L82" i="39"/>
  <c r="S81" i="39"/>
  <c r="T81" i="39"/>
  <c r="O81" i="39"/>
  <c r="M81" i="39"/>
  <c r="L81" i="39"/>
  <c r="S80" i="39"/>
  <c r="T80" i="39"/>
  <c r="O80" i="39"/>
  <c r="M80" i="39"/>
  <c r="L80" i="39"/>
  <c r="S79" i="39"/>
  <c r="T79" i="39"/>
  <c r="O79" i="39"/>
  <c r="M79" i="39"/>
  <c r="L79" i="39"/>
  <c r="S78" i="39"/>
  <c r="T78" i="39"/>
  <c r="O78" i="39"/>
  <c r="M78" i="39"/>
  <c r="L78" i="39"/>
  <c r="S77" i="39"/>
  <c r="T77" i="39"/>
  <c r="O77" i="39"/>
  <c r="M77" i="39"/>
  <c r="L77" i="39"/>
  <c r="S76" i="39"/>
  <c r="T76" i="39"/>
  <c r="O76" i="39"/>
  <c r="M76" i="39"/>
  <c r="L76" i="39"/>
  <c r="S75" i="39"/>
  <c r="T75" i="39"/>
  <c r="O75" i="39"/>
  <c r="M75" i="39"/>
  <c r="L75" i="39"/>
  <c r="T74" i="39"/>
  <c r="S74" i="39"/>
  <c r="O74" i="39"/>
  <c r="M74" i="39"/>
  <c r="L74" i="39"/>
  <c r="S73" i="39"/>
  <c r="T73" i="39"/>
  <c r="O73" i="39"/>
  <c r="M73" i="39"/>
  <c r="L73" i="39"/>
  <c r="S72" i="39"/>
  <c r="T72" i="39"/>
  <c r="O72" i="39"/>
  <c r="M72" i="39"/>
  <c r="L72" i="39"/>
  <c r="S71" i="39"/>
  <c r="T71" i="39"/>
  <c r="O71" i="39"/>
  <c r="M71" i="39"/>
  <c r="L71" i="39"/>
  <c r="S70" i="39"/>
  <c r="T70" i="39"/>
  <c r="O70" i="39"/>
  <c r="M70" i="39"/>
  <c r="L70" i="39"/>
  <c r="S69" i="39"/>
  <c r="T69" i="39"/>
  <c r="O69" i="39"/>
  <c r="M69" i="39"/>
  <c r="L69" i="39"/>
  <c r="S68" i="39"/>
  <c r="T68" i="39"/>
  <c r="O68" i="39"/>
  <c r="M68" i="39"/>
  <c r="L68" i="39"/>
  <c r="S67" i="39"/>
  <c r="T67" i="39"/>
  <c r="O67" i="39"/>
  <c r="M67" i="39"/>
  <c r="L67" i="39"/>
  <c r="S66" i="39"/>
  <c r="T66" i="39"/>
  <c r="O66" i="39"/>
  <c r="M66" i="39"/>
  <c r="L66" i="39"/>
  <c r="S65" i="39"/>
  <c r="T65" i="39"/>
  <c r="O65" i="39"/>
  <c r="M65" i="39"/>
  <c r="L65" i="39"/>
  <c r="S64" i="39"/>
  <c r="T64" i="39"/>
  <c r="O64" i="39"/>
  <c r="M64" i="39"/>
  <c r="L64" i="39"/>
  <c r="S63" i="39"/>
  <c r="T63" i="39"/>
  <c r="O63" i="39"/>
  <c r="M63" i="39"/>
  <c r="L63" i="39"/>
  <c r="S62" i="39"/>
  <c r="T62" i="39"/>
  <c r="O62" i="39"/>
  <c r="M62" i="39"/>
  <c r="L62" i="39"/>
  <c r="S61" i="39"/>
  <c r="T61" i="39"/>
  <c r="O61" i="39"/>
  <c r="M61" i="39"/>
  <c r="L61" i="39"/>
  <c r="S60" i="39"/>
  <c r="T60" i="39"/>
  <c r="O60" i="39"/>
  <c r="M60" i="39"/>
  <c r="L60" i="39"/>
  <c r="S59" i="39"/>
  <c r="T59" i="39"/>
  <c r="O59" i="39"/>
  <c r="M59" i="39"/>
  <c r="L59" i="39"/>
  <c r="S58" i="39"/>
  <c r="T58" i="39"/>
  <c r="O58" i="39"/>
  <c r="M58" i="39"/>
  <c r="L58" i="39"/>
  <c r="S57" i="39"/>
  <c r="T57" i="39"/>
  <c r="O57" i="39"/>
  <c r="M57" i="39"/>
  <c r="L57" i="39"/>
  <c r="S56" i="39"/>
  <c r="T56" i="39"/>
  <c r="O56" i="39"/>
  <c r="M56" i="39"/>
  <c r="L56" i="39"/>
  <c r="S55" i="39"/>
  <c r="T55" i="39"/>
  <c r="O55" i="39"/>
  <c r="M55" i="39"/>
  <c r="L55" i="39"/>
  <c r="S54" i="39"/>
  <c r="T54" i="39"/>
  <c r="O54" i="39"/>
  <c r="M54" i="39"/>
  <c r="L54" i="39"/>
  <c r="S53" i="39"/>
  <c r="T53" i="39"/>
  <c r="O53" i="39"/>
  <c r="M53" i="39"/>
  <c r="L53" i="39"/>
  <c r="S52" i="39"/>
  <c r="T52" i="39"/>
  <c r="O52" i="39"/>
  <c r="M52" i="39"/>
  <c r="L52" i="39"/>
  <c r="S51" i="39"/>
  <c r="T51" i="39"/>
  <c r="O51" i="39"/>
  <c r="M51" i="39"/>
  <c r="L51" i="39"/>
  <c r="T50" i="39"/>
  <c r="S50" i="39"/>
  <c r="O50" i="39"/>
  <c r="M50" i="39"/>
  <c r="L50" i="39"/>
  <c r="S49" i="39"/>
  <c r="T49" i="39"/>
  <c r="O49" i="39"/>
  <c r="M49" i="39"/>
  <c r="L49" i="39"/>
  <c r="T48" i="39"/>
  <c r="S48" i="39"/>
  <c r="O48" i="39"/>
  <c r="M48" i="39"/>
  <c r="L48" i="39"/>
  <c r="S47" i="39"/>
  <c r="T47" i="39"/>
  <c r="O47" i="39"/>
  <c r="M47" i="39"/>
  <c r="L47" i="39"/>
  <c r="S46" i="39"/>
  <c r="T46" i="39"/>
  <c r="O46" i="39"/>
  <c r="M46" i="39"/>
  <c r="L46" i="39"/>
  <c r="S45" i="39"/>
  <c r="T45" i="39"/>
  <c r="O45" i="39"/>
  <c r="M45" i="39"/>
  <c r="L45" i="39"/>
  <c r="S44" i="39"/>
  <c r="T44" i="39"/>
  <c r="O44" i="39"/>
  <c r="M44" i="39"/>
  <c r="L44" i="39"/>
  <c r="S43" i="39"/>
  <c r="T43" i="39"/>
  <c r="O43" i="39"/>
  <c r="M43" i="39"/>
  <c r="L43" i="39"/>
  <c r="S42" i="39"/>
  <c r="T42" i="39"/>
  <c r="O42" i="39"/>
  <c r="M42" i="39"/>
  <c r="L42" i="39"/>
  <c r="S41" i="39"/>
  <c r="T41" i="39"/>
  <c r="O41" i="39"/>
  <c r="M41" i="39"/>
  <c r="L41" i="39"/>
  <c r="S40" i="39"/>
  <c r="T40" i="39"/>
  <c r="O40" i="39"/>
  <c r="M40" i="39"/>
  <c r="L40" i="39"/>
  <c r="S39" i="39"/>
  <c r="T39" i="39"/>
  <c r="O39" i="39"/>
  <c r="M39" i="39"/>
  <c r="L39" i="39"/>
  <c r="S38" i="39"/>
  <c r="T38" i="39"/>
  <c r="O38" i="39"/>
  <c r="M38" i="39"/>
  <c r="L38" i="39"/>
  <c r="S37" i="39"/>
  <c r="T37" i="39"/>
  <c r="O37" i="39"/>
  <c r="M37" i="39"/>
  <c r="L37" i="39"/>
  <c r="S36" i="39"/>
  <c r="T36" i="39"/>
  <c r="O36" i="39"/>
  <c r="M36" i="39"/>
  <c r="L36" i="39"/>
  <c r="S35" i="39"/>
  <c r="T35" i="39"/>
  <c r="O35" i="39"/>
  <c r="M35" i="39"/>
  <c r="L35" i="39"/>
  <c r="S34" i="39"/>
  <c r="T34" i="39"/>
  <c r="O34" i="39"/>
  <c r="M34" i="39"/>
  <c r="L34" i="39"/>
  <c r="S33" i="39"/>
  <c r="T33" i="39"/>
  <c r="O33" i="39"/>
  <c r="M33" i="39"/>
  <c r="L33" i="39"/>
  <c r="S32" i="39"/>
  <c r="T32" i="39"/>
  <c r="O32" i="39"/>
  <c r="M32" i="39"/>
  <c r="L32" i="39"/>
  <c r="S31" i="39"/>
  <c r="T31" i="39"/>
  <c r="O31" i="39"/>
  <c r="M31" i="39"/>
  <c r="L31" i="39"/>
  <c r="S30" i="39"/>
  <c r="T30" i="39"/>
  <c r="O30" i="39"/>
  <c r="M30" i="39"/>
  <c r="L30" i="39"/>
  <c r="S29" i="39"/>
  <c r="T29" i="39"/>
  <c r="O29" i="39"/>
  <c r="M29" i="39"/>
  <c r="L29" i="39"/>
  <c r="S28" i="39"/>
  <c r="T28" i="39"/>
  <c r="O28" i="39"/>
  <c r="M28" i="39"/>
  <c r="L28" i="39"/>
  <c r="S27" i="39"/>
  <c r="T27" i="39"/>
  <c r="O27" i="39"/>
  <c r="M27" i="39"/>
  <c r="L27" i="39"/>
  <c r="S26" i="39"/>
  <c r="T26" i="39"/>
  <c r="O26" i="39"/>
  <c r="M26" i="39"/>
  <c r="L26" i="39"/>
  <c r="S25" i="39"/>
  <c r="T25" i="39"/>
  <c r="O25" i="39"/>
  <c r="M25" i="39"/>
  <c r="L25" i="39"/>
  <c r="T24" i="39"/>
  <c r="S24" i="39"/>
  <c r="O24" i="39"/>
  <c r="M24" i="39"/>
  <c r="L24" i="39"/>
  <c r="S23" i="39"/>
  <c r="T23" i="39"/>
  <c r="O23" i="39"/>
  <c r="M23" i="39"/>
  <c r="L23" i="39"/>
  <c r="S22" i="39"/>
  <c r="T22" i="39"/>
  <c r="O22" i="39"/>
  <c r="M22" i="39"/>
  <c r="L22" i="39"/>
  <c r="S21" i="39"/>
  <c r="T21" i="39"/>
  <c r="O21" i="39"/>
  <c r="M21" i="39"/>
  <c r="L21" i="39"/>
  <c r="S20" i="39"/>
  <c r="T20" i="39"/>
  <c r="O20" i="39"/>
  <c r="M20" i="39"/>
  <c r="L20" i="39"/>
  <c r="S19" i="39"/>
  <c r="T19" i="39"/>
  <c r="O19" i="39"/>
  <c r="M19" i="39"/>
  <c r="L19" i="39"/>
  <c r="T18" i="39"/>
  <c r="S18" i="39"/>
  <c r="O18" i="39"/>
  <c r="M18" i="39"/>
  <c r="L18" i="39"/>
  <c r="S17" i="39"/>
  <c r="T17" i="39"/>
  <c r="O17" i="39"/>
  <c r="M17" i="39"/>
  <c r="L17" i="39"/>
  <c r="S16" i="39"/>
  <c r="T16" i="39"/>
  <c r="O16" i="39"/>
  <c r="M16" i="39"/>
  <c r="L16" i="39"/>
  <c r="S15" i="39"/>
  <c r="T15" i="39"/>
  <c r="O15" i="39"/>
  <c r="M15" i="39"/>
  <c r="L15" i="39"/>
  <c r="S14" i="39"/>
  <c r="T14" i="39"/>
  <c r="O14" i="39"/>
  <c r="M14" i="39"/>
  <c r="L14" i="39"/>
  <c r="S13" i="39"/>
  <c r="T13" i="39"/>
  <c r="O13" i="39"/>
  <c r="M13" i="39"/>
  <c r="L13" i="39"/>
  <c r="S12" i="39"/>
  <c r="T12" i="39"/>
  <c r="O12" i="39"/>
  <c r="M12" i="39"/>
  <c r="L12" i="39"/>
  <c r="S11" i="39"/>
  <c r="T11" i="39"/>
  <c r="O11" i="39"/>
  <c r="M11" i="39"/>
  <c r="L11" i="39"/>
  <c r="T10" i="39"/>
  <c r="S10" i="39"/>
  <c r="O10" i="39"/>
  <c r="M10" i="39"/>
  <c r="L10" i="39"/>
  <c r="S9" i="39"/>
  <c r="T9" i="39"/>
  <c r="O9" i="39"/>
  <c r="M9" i="39"/>
  <c r="L9" i="39"/>
  <c r="S8" i="39"/>
  <c r="T8" i="39"/>
  <c r="O8" i="39"/>
  <c r="M8" i="39"/>
  <c r="L8" i="39"/>
  <c r="S7" i="39"/>
  <c r="T7" i="39"/>
  <c r="O7" i="39"/>
  <c r="M7" i="39"/>
  <c r="L7" i="39"/>
  <c r="S6" i="39"/>
  <c r="T6" i="39"/>
  <c r="O6" i="39"/>
  <c r="M6" i="39"/>
  <c r="L6" i="39"/>
  <c r="S5" i="39"/>
  <c r="T5" i="39"/>
  <c r="O5" i="39"/>
  <c r="M5" i="39"/>
  <c r="L5" i="39"/>
  <c r="S4" i="39"/>
  <c r="O4" i="39"/>
  <c r="M4" i="39"/>
  <c r="L4" i="39"/>
  <c r="D2" i="39" a="1"/>
  <c r="D2" i="39" s="1"/>
  <c r="R188" i="38"/>
  <c r="Q188" i="38"/>
  <c r="P188" i="38"/>
  <c r="N188" i="38"/>
  <c r="K188" i="38"/>
  <c r="AT187" i="38"/>
  <c r="AS187" i="38"/>
  <c r="AR187" i="38"/>
  <c r="AQ187" i="38"/>
  <c r="AP187" i="38"/>
  <c r="AO187" i="38"/>
  <c r="AN187" i="38"/>
  <c r="AM187" i="38"/>
  <c r="AL187" i="38"/>
  <c r="AK187" i="38"/>
  <c r="AJ187" i="38"/>
  <c r="AI187" i="38"/>
  <c r="AH187" i="38"/>
  <c r="AG187" i="38"/>
  <c r="AF187" i="38"/>
  <c r="AE187" i="38"/>
  <c r="AD187" i="38"/>
  <c r="K187" i="38"/>
  <c r="S186" i="38"/>
  <c r="T186" i="38"/>
  <c r="O186" i="38"/>
  <c r="M186" i="38"/>
  <c r="L186" i="38"/>
  <c r="S185" i="38"/>
  <c r="T185" i="38"/>
  <c r="O185" i="38"/>
  <c r="M185" i="38"/>
  <c r="L185" i="38"/>
  <c r="T184" i="38"/>
  <c r="S184" i="38"/>
  <c r="O184" i="38"/>
  <c r="M184" i="38"/>
  <c r="L184" i="38"/>
  <c r="S183" i="38"/>
  <c r="T183" i="38"/>
  <c r="O183" i="38"/>
  <c r="M183" i="38"/>
  <c r="L183" i="38"/>
  <c r="S182" i="38"/>
  <c r="T182" i="38"/>
  <c r="O182" i="38"/>
  <c r="M182" i="38"/>
  <c r="L182" i="38"/>
  <c r="S181" i="38"/>
  <c r="T181" i="38"/>
  <c r="O181" i="38"/>
  <c r="M181" i="38"/>
  <c r="L181" i="38"/>
  <c r="S180" i="38"/>
  <c r="T180" i="38"/>
  <c r="O180" i="38"/>
  <c r="M180" i="38"/>
  <c r="L180" i="38"/>
  <c r="S179" i="38"/>
  <c r="T179" i="38"/>
  <c r="O179" i="38"/>
  <c r="M179" i="38"/>
  <c r="L179" i="38"/>
  <c r="S178" i="38"/>
  <c r="T178" i="38"/>
  <c r="O178" i="38"/>
  <c r="M178" i="38"/>
  <c r="L178" i="38"/>
  <c r="S177" i="38"/>
  <c r="T177" i="38"/>
  <c r="O177" i="38"/>
  <c r="M177" i="38"/>
  <c r="L177" i="38"/>
  <c r="S176" i="38"/>
  <c r="T176" i="38"/>
  <c r="O176" i="38"/>
  <c r="M176" i="38"/>
  <c r="L176" i="38"/>
  <c r="S175" i="38"/>
  <c r="T175" i="38"/>
  <c r="O175" i="38"/>
  <c r="M175" i="38"/>
  <c r="L175" i="38"/>
  <c r="S174" i="38"/>
  <c r="T174" i="38"/>
  <c r="O174" i="38"/>
  <c r="M174" i="38"/>
  <c r="L174" i="38"/>
  <c r="S173" i="38"/>
  <c r="T173" i="38"/>
  <c r="O173" i="38"/>
  <c r="M173" i="38"/>
  <c r="L173" i="38"/>
  <c r="S172" i="38"/>
  <c r="T172" i="38"/>
  <c r="O172" i="38"/>
  <c r="M172" i="38"/>
  <c r="L172" i="38"/>
  <c r="S171" i="38"/>
  <c r="T171" i="38"/>
  <c r="O171" i="38"/>
  <c r="M171" i="38"/>
  <c r="L171" i="38"/>
  <c r="S170" i="38"/>
  <c r="T170" i="38"/>
  <c r="O170" i="38"/>
  <c r="M170" i="38"/>
  <c r="L170" i="38"/>
  <c r="S169" i="38"/>
  <c r="T169" i="38"/>
  <c r="O169" i="38"/>
  <c r="M169" i="38"/>
  <c r="L169" i="38"/>
  <c r="T168" i="38"/>
  <c r="S168" i="38"/>
  <c r="O168" i="38"/>
  <c r="M168" i="38"/>
  <c r="L168" i="38"/>
  <c r="S167" i="38"/>
  <c r="T167" i="38"/>
  <c r="O167" i="38"/>
  <c r="M167" i="38"/>
  <c r="L167" i="38"/>
  <c r="S166" i="38"/>
  <c r="T166" i="38"/>
  <c r="O166" i="38"/>
  <c r="M166" i="38"/>
  <c r="L166" i="38"/>
  <c r="S165" i="38"/>
  <c r="T165" i="38"/>
  <c r="O165" i="38"/>
  <c r="M165" i="38"/>
  <c r="L165" i="38"/>
  <c r="S164" i="38"/>
  <c r="T164" i="38"/>
  <c r="O164" i="38"/>
  <c r="M164" i="38"/>
  <c r="L164" i="38"/>
  <c r="S163" i="38"/>
  <c r="T163" i="38"/>
  <c r="O163" i="38"/>
  <c r="M163" i="38"/>
  <c r="L163" i="38"/>
  <c r="S162" i="38"/>
  <c r="T162" i="38"/>
  <c r="O162" i="38"/>
  <c r="M162" i="38"/>
  <c r="L162" i="38"/>
  <c r="S161" i="38"/>
  <c r="T161" i="38"/>
  <c r="O161" i="38"/>
  <c r="M161" i="38"/>
  <c r="L161" i="38"/>
  <c r="S160" i="38"/>
  <c r="T160" i="38"/>
  <c r="O160" i="38"/>
  <c r="M160" i="38"/>
  <c r="L160" i="38"/>
  <c r="S159" i="38"/>
  <c r="T159" i="38"/>
  <c r="O159" i="38"/>
  <c r="M159" i="38"/>
  <c r="L159" i="38"/>
  <c r="S158" i="38"/>
  <c r="T158" i="38"/>
  <c r="O158" i="38"/>
  <c r="M158" i="38"/>
  <c r="L158" i="38"/>
  <c r="S157" i="38"/>
  <c r="T157" i="38"/>
  <c r="O157" i="38"/>
  <c r="M157" i="38"/>
  <c r="L157" i="38"/>
  <c r="S156" i="38"/>
  <c r="T156" i="38"/>
  <c r="O156" i="38"/>
  <c r="M156" i="38"/>
  <c r="L156" i="38"/>
  <c r="S155" i="38"/>
  <c r="T155" i="38"/>
  <c r="O155" i="38"/>
  <c r="M155" i="38"/>
  <c r="L155" i="38"/>
  <c r="S154" i="38"/>
  <c r="T154" i="38"/>
  <c r="O154" i="38"/>
  <c r="M154" i="38"/>
  <c r="L154" i="38"/>
  <c r="S153" i="38"/>
  <c r="T153" i="38"/>
  <c r="O153" i="38"/>
  <c r="M153" i="38"/>
  <c r="L153" i="38"/>
  <c r="T152" i="38"/>
  <c r="S152" i="38"/>
  <c r="O152" i="38"/>
  <c r="M152" i="38"/>
  <c r="L152" i="38"/>
  <c r="S151" i="38"/>
  <c r="T151" i="38"/>
  <c r="O151" i="38"/>
  <c r="M151" i="38"/>
  <c r="L151" i="38"/>
  <c r="S150" i="38"/>
  <c r="T150" i="38"/>
  <c r="O150" i="38"/>
  <c r="M150" i="38"/>
  <c r="L150" i="38"/>
  <c r="S149" i="38"/>
  <c r="T149" i="38"/>
  <c r="O149" i="38"/>
  <c r="M149" i="38"/>
  <c r="L149" i="38"/>
  <c r="S148" i="38"/>
  <c r="T148" i="38"/>
  <c r="O148" i="38"/>
  <c r="M148" i="38"/>
  <c r="L148" i="38"/>
  <c r="S147" i="38"/>
  <c r="T147" i="38"/>
  <c r="O147" i="38"/>
  <c r="M147" i="38"/>
  <c r="L147" i="38"/>
  <c r="S146" i="38"/>
  <c r="T146" i="38"/>
  <c r="O146" i="38"/>
  <c r="M146" i="38"/>
  <c r="L146" i="38"/>
  <c r="S145" i="38"/>
  <c r="T145" i="38"/>
  <c r="O145" i="38"/>
  <c r="M145" i="38"/>
  <c r="L145" i="38"/>
  <c r="S144" i="38"/>
  <c r="T144" i="38"/>
  <c r="O144" i="38"/>
  <c r="M144" i="38"/>
  <c r="L144" i="38"/>
  <c r="S143" i="38"/>
  <c r="T143" i="38"/>
  <c r="O143" i="38"/>
  <c r="M143" i="38"/>
  <c r="L143" i="38"/>
  <c r="S142" i="38"/>
  <c r="T142" i="38"/>
  <c r="O142" i="38"/>
  <c r="M142" i="38"/>
  <c r="L142" i="38"/>
  <c r="S141" i="38"/>
  <c r="T141" i="38"/>
  <c r="O141" i="38"/>
  <c r="M141" i="38"/>
  <c r="L141" i="38"/>
  <c r="S140" i="38"/>
  <c r="T140" i="38"/>
  <c r="O140" i="38"/>
  <c r="M140" i="38"/>
  <c r="L140" i="38"/>
  <c r="S139" i="38"/>
  <c r="T139" i="38"/>
  <c r="O139" i="38"/>
  <c r="M139" i="38"/>
  <c r="L139" i="38"/>
  <c r="S138" i="38"/>
  <c r="T138" i="38"/>
  <c r="O138" i="38"/>
  <c r="M138" i="38"/>
  <c r="L138" i="38"/>
  <c r="S137" i="38"/>
  <c r="T137" i="38"/>
  <c r="O137" i="38"/>
  <c r="M137" i="38"/>
  <c r="L137" i="38"/>
  <c r="T136" i="38"/>
  <c r="S136" i="38"/>
  <c r="O136" i="38"/>
  <c r="M136" i="38"/>
  <c r="L136" i="38"/>
  <c r="S135" i="38"/>
  <c r="T135" i="38"/>
  <c r="O135" i="38"/>
  <c r="M135" i="38"/>
  <c r="L135" i="38"/>
  <c r="S134" i="38"/>
  <c r="T134" i="38"/>
  <c r="O134" i="38"/>
  <c r="M134" i="38"/>
  <c r="L134" i="38"/>
  <c r="S133" i="38"/>
  <c r="T133" i="38"/>
  <c r="O133" i="38"/>
  <c r="M133" i="38"/>
  <c r="L133" i="38"/>
  <c r="S132" i="38"/>
  <c r="T132" i="38"/>
  <c r="O132" i="38"/>
  <c r="M132" i="38"/>
  <c r="L132" i="38"/>
  <c r="S131" i="38"/>
  <c r="T131" i="38"/>
  <c r="O131" i="38"/>
  <c r="M131" i="38"/>
  <c r="L131" i="38"/>
  <c r="S130" i="38"/>
  <c r="T130" i="38"/>
  <c r="O130" i="38"/>
  <c r="M130" i="38"/>
  <c r="L130" i="38"/>
  <c r="S129" i="38"/>
  <c r="T129" i="38"/>
  <c r="O129" i="38"/>
  <c r="M129" i="38"/>
  <c r="L129" i="38"/>
  <c r="S128" i="38"/>
  <c r="T128" i="38"/>
  <c r="O128" i="38"/>
  <c r="M128" i="38"/>
  <c r="L128" i="38"/>
  <c r="S127" i="38"/>
  <c r="T127" i="38"/>
  <c r="O127" i="38"/>
  <c r="M127" i="38"/>
  <c r="L127" i="38"/>
  <c r="S126" i="38"/>
  <c r="T126" i="38"/>
  <c r="O126" i="38"/>
  <c r="M126" i="38"/>
  <c r="L126" i="38"/>
  <c r="S125" i="38"/>
  <c r="T125" i="38"/>
  <c r="O125" i="38"/>
  <c r="M125" i="38"/>
  <c r="L125" i="38"/>
  <c r="S124" i="38"/>
  <c r="T124" i="38"/>
  <c r="O124" i="38"/>
  <c r="M124" i="38"/>
  <c r="L124" i="38"/>
  <c r="S123" i="38"/>
  <c r="T123" i="38"/>
  <c r="O123" i="38"/>
  <c r="M123" i="38"/>
  <c r="L123" i="38"/>
  <c r="S122" i="38"/>
  <c r="T122" i="38"/>
  <c r="O122" i="38"/>
  <c r="M122" i="38"/>
  <c r="L122" i="38"/>
  <c r="S121" i="38"/>
  <c r="T121" i="38"/>
  <c r="O121" i="38"/>
  <c r="M121" i="38"/>
  <c r="L121" i="38"/>
  <c r="S120" i="38"/>
  <c r="T120" i="38"/>
  <c r="O120" i="38"/>
  <c r="M120" i="38"/>
  <c r="L120" i="38"/>
  <c r="S119" i="38"/>
  <c r="T119" i="38"/>
  <c r="O119" i="38"/>
  <c r="M119" i="38"/>
  <c r="L119" i="38"/>
  <c r="S118" i="38"/>
  <c r="T118" i="38"/>
  <c r="O118" i="38"/>
  <c r="M118" i="38"/>
  <c r="L118" i="38"/>
  <c r="S117" i="38"/>
  <c r="T117" i="38"/>
  <c r="O117" i="38"/>
  <c r="M117" i="38"/>
  <c r="L117" i="38"/>
  <c r="T116" i="38"/>
  <c r="S116" i="38"/>
  <c r="O116" i="38"/>
  <c r="M116" i="38"/>
  <c r="L116" i="38"/>
  <c r="S115" i="38"/>
  <c r="T115" i="38"/>
  <c r="O115" i="38"/>
  <c r="M115" i="38"/>
  <c r="L115" i="38"/>
  <c r="S114" i="38"/>
  <c r="T114" i="38"/>
  <c r="O114" i="38"/>
  <c r="M114" i="38"/>
  <c r="L114" i="38"/>
  <c r="S113" i="38"/>
  <c r="T113" i="38"/>
  <c r="O113" i="38"/>
  <c r="M113" i="38"/>
  <c r="L113" i="38"/>
  <c r="S112" i="38"/>
  <c r="T112" i="38"/>
  <c r="O112" i="38"/>
  <c r="M112" i="38"/>
  <c r="L112" i="38"/>
  <c r="S111" i="38"/>
  <c r="T111" i="38"/>
  <c r="O111" i="38"/>
  <c r="M111" i="38"/>
  <c r="L111" i="38"/>
  <c r="S110" i="38"/>
  <c r="T110" i="38"/>
  <c r="O110" i="38"/>
  <c r="M110" i="38"/>
  <c r="L110" i="38"/>
  <c r="S109" i="38"/>
  <c r="T109" i="38"/>
  <c r="O109" i="38"/>
  <c r="M109" i="38"/>
  <c r="L109" i="38"/>
  <c r="S108" i="38"/>
  <c r="T108" i="38"/>
  <c r="O108" i="38"/>
  <c r="M108" i="38"/>
  <c r="L108" i="38"/>
  <c r="S107" i="38"/>
  <c r="T107" i="38"/>
  <c r="O107" i="38"/>
  <c r="M107" i="38"/>
  <c r="L107" i="38"/>
  <c r="S106" i="38"/>
  <c r="T106" i="38"/>
  <c r="O106" i="38"/>
  <c r="M106" i="38"/>
  <c r="L106" i="38"/>
  <c r="S105" i="38"/>
  <c r="T105" i="38"/>
  <c r="O105" i="38"/>
  <c r="M105" i="38"/>
  <c r="L105" i="38"/>
  <c r="S104" i="38"/>
  <c r="T104" i="38"/>
  <c r="O104" i="38"/>
  <c r="M104" i="38"/>
  <c r="L104" i="38"/>
  <c r="S103" i="38"/>
  <c r="T103" i="38"/>
  <c r="O103" i="38"/>
  <c r="M103" i="38"/>
  <c r="L103" i="38"/>
  <c r="S102" i="38"/>
  <c r="T102" i="38"/>
  <c r="O102" i="38"/>
  <c r="M102" i="38"/>
  <c r="L102" i="38"/>
  <c r="S101" i="38"/>
  <c r="T101" i="38"/>
  <c r="O101" i="38"/>
  <c r="M101" i="38"/>
  <c r="L101" i="38"/>
  <c r="S100" i="38"/>
  <c r="T100" i="38"/>
  <c r="O100" i="38"/>
  <c r="M100" i="38"/>
  <c r="L100" i="38"/>
  <c r="S99" i="38"/>
  <c r="T99" i="38"/>
  <c r="O99" i="38"/>
  <c r="M99" i="38"/>
  <c r="L99" i="38"/>
  <c r="S98" i="38"/>
  <c r="T98" i="38"/>
  <c r="O98" i="38"/>
  <c r="M98" i="38"/>
  <c r="L98" i="38"/>
  <c r="S97" i="38"/>
  <c r="T97" i="38"/>
  <c r="O97" i="38"/>
  <c r="M97" i="38"/>
  <c r="L97" i="38"/>
  <c r="S96" i="38"/>
  <c r="T96" i="38"/>
  <c r="O96" i="38"/>
  <c r="M96" i="38"/>
  <c r="L96" i="38"/>
  <c r="S95" i="38"/>
  <c r="T95" i="38"/>
  <c r="O95" i="38"/>
  <c r="M95" i="38"/>
  <c r="L95" i="38"/>
  <c r="S94" i="38"/>
  <c r="T94" i="38"/>
  <c r="O94" i="38"/>
  <c r="M94" i="38"/>
  <c r="L94" i="38"/>
  <c r="S93" i="38"/>
  <c r="T93" i="38"/>
  <c r="O93" i="38"/>
  <c r="M93" i="38"/>
  <c r="L93" i="38"/>
  <c r="S92" i="38"/>
  <c r="T92" i="38"/>
  <c r="O92" i="38"/>
  <c r="M92" i="38"/>
  <c r="L92" i="38"/>
  <c r="S91" i="38"/>
  <c r="T91" i="38"/>
  <c r="O91" i="38"/>
  <c r="M91" i="38"/>
  <c r="L91" i="38"/>
  <c r="S90" i="38"/>
  <c r="T90" i="38"/>
  <c r="O90" i="38"/>
  <c r="M90" i="38"/>
  <c r="L90" i="38"/>
  <c r="S89" i="38"/>
  <c r="T89" i="38"/>
  <c r="O89" i="38"/>
  <c r="M89" i="38"/>
  <c r="L89" i="38"/>
  <c r="T88" i="38"/>
  <c r="S88" i="38"/>
  <c r="O88" i="38"/>
  <c r="M88" i="38"/>
  <c r="L88" i="38"/>
  <c r="S87" i="38"/>
  <c r="T87" i="38"/>
  <c r="O87" i="38"/>
  <c r="M87" i="38"/>
  <c r="L87" i="38"/>
  <c r="S86" i="38"/>
  <c r="T86" i="38"/>
  <c r="O86" i="38"/>
  <c r="M86" i="38"/>
  <c r="L86" i="38"/>
  <c r="S85" i="38"/>
  <c r="T85" i="38"/>
  <c r="O85" i="38"/>
  <c r="M85" i="38"/>
  <c r="L85" i="38"/>
  <c r="S84" i="38"/>
  <c r="T84" i="38"/>
  <c r="O84" i="38"/>
  <c r="M84" i="38"/>
  <c r="L84" i="38"/>
  <c r="S83" i="38"/>
  <c r="T83" i="38"/>
  <c r="O83" i="38"/>
  <c r="M83" i="38"/>
  <c r="L83" i="38"/>
  <c r="S82" i="38"/>
  <c r="T82" i="38"/>
  <c r="O82" i="38"/>
  <c r="M82" i="38"/>
  <c r="L82" i="38"/>
  <c r="S81" i="38"/>
  <c r="T81" i="38"/>
  <c r="O81" i="38"/>
  <c r="M81" i="38"/>
  <c r="L81" i="38"/>
  <c r="S80" i="38"/>
  <c r="T80" i="38"/>
  <c r="O80" i="38"/>
  <c r="M80" i="38"/>
  <c r="L80" i="38"/>
  <c r="S79" i="38"/>
  <c r="T79" i="38"/>
  <c r="O79" i="38"/>
  <c r="M79" i="38"/>
  <c r="L79" i="38"/>
  <c r="S78" i="38"/>
  <c r="T78" i="38"/>
  <c r="O78" i="38"/>
  <c r="M78" i="38"/>
  <c r="L78" i="38"/>
  <c r="S77" i="38"/>
  <c r="T77" i="38"/>
  <c r="O77" i="38"/>
  <c r="M77" i="38"/>
  <c r="L77" i="38"/>
  <c r="S76" i="38"/>
  <c r="T76" i="38"/>
  <c r="O76" i="38"/>
  <c r="M76" i="38"/>
  <c r="L76" i="38"/>
  <c r="S75" i="38"/>
  <c r="T75" i="38"/>
  <c r="O75" i="38"/>
  <c r="M75" i="38"/>
  <c r="L75" i="38"/>
  <c r="S74" i="38"/>
  <c r="T74" i="38"/>
  <c r="O74" i="38"/>
  <c r="M74" i="38"/>
  <c r="L74" i="38"/>
  <c r="S73" i="38"/>
  <c r="T73" i="38"/>
  <c r="O73" i="38"/>
  <c r="M73" i="38"/>
  <c r="L73" i="38"/>
  <c r="T72" i="38"/>
  <c r="S72" i="38"/>
  <c r="O72" i="38"/>
  <c r="M72" i="38"/>
  <c r="L72" i="38"/>
  <c r="S71" i="38"/>
  <c r="T71" i="38"/>
  <c r="O71" i="38"/>
  <c r="M71" i="38"/>
  <c r="L71" i="38"/>
  <c r="S70" i="38"/>
  <c r="T70" i="38"/>
  <c r="O70" i="38"/>
  <c r="M70" i="38"/>
  <c r="L70" i="38"/>
  <c r="S69" i="38"/>
  <c r="T69" i="38"/>
  <c r="O69" i="38"/>
  <c r="M69" i="38"/>
  <c r="L69" i="38"/>
  <c r="S68" i="38"/>
  <c r="T68" i="38"/>
  <c r="O68" i="38"/>
  <c r="M68" i="38"/>
  <c r="L68" i="38"/>
  <c r="S67" i="38"/>
  <c r="T67" i="38"/>
  <c r="O67" i="38"/>
  <c r="M67" i="38"/>
  <c r="L67" i="38"/>
  <c r="S66" i="38"/>
  <c r="T66" i="38"/>
  <c r="O66" i="38"/>
  <c r="M66" i="38"/>
  <c r="L66" i="38"/>
  <c r="S65" i="38"/>
  <c r="T65" i="38"/>
  <c r="O65" i="38"/>
  <c r="M65" i="38"/>
  <c r="L65" i="38"/>
  <c r="S64" i="38"/>
  <c r="T64" i="38"/>
  <c r="O64" i="38"/>
  <c r="M64" i="38"/>
  <c r="L64" i="38"/>
  <c r="S63" i="38"/>
  <c r="T63" i="38"/>
  <c r="O63" i="38"/>
  <c r="M63" i="38"/>
  <c r="L63" i="38"/>
  <c r="S62" i="38"/>
  <c r="T62" i="38"/>
  <c r="O62" i="38"/>
  <c r="M62" i="38"/>
  <c r="L62" i="38"/>
  <c r="S61" i="38"/>
  <c r="T61" i="38"/>
  <c r="O61" i="38"/>
  <c r="M61" i="38"/>
  <c r="L61" i="38"/>
  <c r="S60" i="38"/>
  <c r="T60" i="38"/>
  <c r="O60" i="38"/>
  <c r="M60" i="38"/>
  <c r="L60" i="38"/>
  <c r="S59" i="38"/>
  <c r="T59" i="38"/>
  <c r="O59" i="38"/>
  <c r="M59" i="38"/>
  <c r="L59" i="38"/>
  <c r="S58" i="38"/>
  <c r="T58" i="38"/>
  <c r="O58" i="38"/>
  <c r="M58" i="38"/>
  <c r="L58" i="38"/>
  <c r="S57" i="38"/>
  <c r="T57" i="38"/>
  <c r="O57" i="38"/>
  <c r="M57" i="38"/>
  <c r="L57" i="38"/>
  <c r="S56" i="38"/>
  <c r="T56" i="38"/>
  <c r="O56" i="38"/>
  <c r="M56" i="38"/>
  <c r="L56" i="38"/>
  <c r="S55" i="38"/>
  <c r="T55" i="38"/>
  <c r="O55" i="38"/>
  <c r="M55" i="38"/>
  <c r="L55" i="38"/>
  <c r="S54" i="38"/>
  <c r="T54" i="38"/>
  <c r="O54" i="38"/>
  <c r="M54" i="38"/>
  <c r="L54" i="38"/>
  <c r="S53" i="38"/>
  <c r="T53" i="38"/>
  <c r="O53" i="38"/>
  <c r="M53" i="38"/>
  <c r="L53" i="38"/>
  <c r="T52" i="38"/>
  <c r="S52" i="38"/>
  <c r="O52" i="38"/>
  <c r="M52" i="38"/>
  <c r="L52" i="38"/>
  <c r="S51" i="38"/>
  <c r="T51" i="38"/>
  <c r="O51" i="38"/>
  <c r="M51" i="38"/>
  <c r="L51" i="38"/>
  <c r="S50" i="38"/>
  <c r="T50" i="38"/>
  <c r="O50" i="38"/>
  <c r="M50" i="38"/>
  <c r="L50" i="38"/>
  <c r="S49" i="38"/>
  <c r="T49" i="38"/>
  <c r="O49" i="38"/>
  <c r="M49" i="38"/>
  <c r="L49" i="38"/>
  <c r="S48" i="38"/>
  <c r="T48" i="38"/>
  <c r="O48" i="38"/>
  <c r="M48" i="38"/>
  <c r="L48" i="38"/>
  <c r="S47" i="38"/>
  <c r="T47" i="38"/>
  <c r="O47" i="38"/>
  <c r="M47" i="38"/>
  <c r="L47" i="38"/>
  <c r="S46" i="38"/>
  <c r="T46" i="38"/>
  <c r="O46" i="38"/>
  <c r="M46" i="38"/>
  <c r="L46" i="38"/>
  <c r="S45" i="38"/>
  <c r="T45" i="38"/>
  <c r="O45" i="38"/>
  <c r="M45" i="38"/>
  <c r="L45" i="38"/>
  <c r="S44" i="38"/>
  <c r="T44" i="38"/>
  <c r="O44" i="38"/>
  <c r="M44" i="38"/>
  <c r="L44" i="38"/>
  <c r="S43" i="38"/>
  <c r="T43" i="38"/>
  <c r="O43" i="38"/>
  <c r="M43" i="38"/>
  <c r="L43" i="38"/>
  <c r="S42" i="38"/>
  <c r="T42" i="38"/>
  <c r="O42" i="38"/>
  <c r="M42" i="38"/>
  <c r="L42" i="38"/>
  <c r="S41" i="38"/>
  <c r="T41" i="38"/>
  <c r="O41" i="38"/>
  <c r="M41" i="38"/>
  <c r="L41" i="38"/>
  <c r="S40" i="38"/>
  <c r="T40" i="38"/>
  <c r="O40" i="38"/>
  <c r="M40" i="38"/>
  <c r="L40" i="38"/>
  <c r="S39" i="38"/>
  <c r="T39" i="38"/>
  <c r="O39" i="38"/>
  <c r="M39" i="38"/>
  <c r="L39" i="38"/>
  <c r="S38" i="38"/>
  <c r="T38" i="38"/>
  <c r="O38" i="38"/>
  <c r="M38" i="38"/>
  <c r="L38" i="38"/>
  <c r="S37" i="38"/>
  <c r="T37" i="38"/>
  <c r="O37" i="38"/>
  <c r="M37" i="38"/>
  <c r="L37" i="38"/>
  <c r="S36" i="38"/>
  <c r="T36" i="38"/>
  <c r="O36" i="38"/>
  <c r="M36" i="38"/>
  <c r="L36" i="38"/>
  <c r="S35" i="38"/>
  <c r="T35" i="38"/>
  <c r="O35" i="38"/>
  <c r="M35" i="38"/>
  <c r="L35" i="38"/>
  <c r="S34" i="38"/>
  <c r="T34" i="38"/>
  <c r="O34" i="38"/>
  <c r="M34" i="38"/>
  <c r="L34" i="38"/>
  <c r="S33" i="38"/>
  <c r="T33" i="38"/>
  <c r="O33" i="38"/>
  <c r="M33" i="38"/>
  <c r="L33" i="38"/>
  <c r="S32" i="38"/>
  <c r="T32" i="38"/>
  <c r="O32" i="38"/>
  <c r="M32" i="38"/>
  <c r="L32" i="38"/>
  <c r="S31" i="38"/>
  <c r="T31" i="38"/>
  <c r="O31" i="38"/>
  <c r="M31" i="38"/>
  <c r="L31" i="38"/>
  <c r="S30" i="38"/>
  <c r="T30" i="38"/>
  <c r="O30" i="38"/>
  <c r="M30" i="38"/>
  <c r="L30" i="38"/>
  <c r="S29" i="38"/>
  <c r="T29" i="38"/>
  <c r="O29" i="38"/>
  <c r="M29" i="38"/>
  <c r="L29" i="38"/>
  <c r="T28" i="38"/>
  <c r="S28" i="38"/>
  <c r="O28" i="38"/>
  <c r="M28" i="38"/>
  <c r="L28" i="38"/>
  <c r="S27" i="38"/>
  <c r="T27" i="38"/>
  <c r="O27" i="38"/>
  <c r="M27" i="38"/>
  <c r="L27" i="38"/>
  <c r="S26" i="38"/>
  <c r="T26" i="38"/>
  <c r="O26" i="38"/>
  <c r="M26" i="38"/>
  <c r="L26" i="38"/>
  <c r="S25" i="38"/>
  <c r="T25" i="38"/>
  <c r="O25" i="38"/>
  <c r="M25" i="38"/>
  <c r="L25" i="38"/>
  <c r="S24" i="38"/>
  <c r="T24" i="38"/>
  <c r="O24" i="38"/>
  <c r="M24" i="38"/>
  <c r="L24" i="38"/>
  <c r="S23" i="38"/>
  <c r="T23" i="38"/>
  <c r="O23" i="38"/>
  <c r="M23" i="38"/>
  <c r="L23" i="38"/>
  <c r="S22" i="38"/>
  <c r="T22" i="38"/>
  <c r="O22" i="38"/>
  <c r="M22" i="38"/>
  <c r="L22" i="38"/>
  <c r="S21" i="38"/>
  <c r="T21" i="38"/>
  <c r="O21" i="38"/>
  <c r="M21" i="38"/>
  <c r="L21" i="38"/>
  <c r="S20" i="38"/>
  <c r="T20" i="38"/>
  <c r="O20" i="38"/>
  <c r="M20" i="38"/>
  <c r="L20" i="38"/>
  <c r="S19" i="38"/>
  <c r="T19" i="38"/>
  <c r="O19" i="38"/>
  <c r="M19" i="38"/>
  <c r="L19" i="38"/>
  <c r="S18" i="38"/>
  <c r="T18" i="38"/>
  <c r="O18" i="38"/>
  <c r="M18" i="38"/>
  <c r="L18" i="38"/>
  <c r="S17" i="38"/>
  <c r="T17" i="38"/>
  <c r="O17" i="38"/>
  <c r="M17" i="38"/>
  <c r="L17" i="38"/>
  <c r="S16" i="38"/>
  <c r="T16" i="38"/>
  <c r="O16" i="38"/>
  <c r="M16" i="38"/>
  <c r="L16" i="38"/>
  <c r="S15" i="38"/>
  <c r="T15" i="38"/>
  <c r="O15" i="38"/>
  <c r="M15" i="38"/>
  <c r="L15" i="38"/>
  <c r="S14" i="38"/>
  <c r="T14" i="38"/>
  <c r="O14" i="38"/>
  <c r="M14" i="38"/>
  <c r="L14" i="38"/>
  <c r="S13" i="38"/>
  <c r="T13" i="38"/>
  <c r="O13" i="38"/>
  <c r="M13" i="38"/>
  <c r="L13" i="38"/>
  <c r="S12" i="38"/>
  <c r="T12" i="38"/>
  <c r="O12" i="38"/>
  <c r="M12" i="38"/>
  <c r="L12" i="38"/>
  <c r="S11" i="38"/>
  <c r="T11" i="38"/>
  <c r="O11" i="38"/>
  <c r="M11" i="38"/>
  <c r="L11" i="38"/>
  <c r="S10" i="38"/>
  <c r="T10" i="38"/>
  <c r="O10" i="38"/>
  <c r="M10" i="38"/>
  <c r="L10" i="38"/>
  <c r="S9" i="38"/>
  <c r="T9" i="38"/>
  <c r="O9" i="38"/>
  <c r="M9" i="38"/>
  <c r="L9" i="38"/>
  <c r="S8" i="38"/>
  <c r="T8" i="38"/>
  <c r="O8" i="38"/>
  <c r="M8" i="38"/>
  <c r="L8" i="38"/>
  <c r="S7" i="38"/>
  <c r="T7" i="38"/>
  <c r="O7" i="38"/>
  <c r="M7" i="38"/>
  <c r="L7" i="38"/>
  <c r="S6" i="38"/>
  <c r="T6" i="38"/>
  <c r="O6" i="38"/>
  <c r="M6" i="38"/>
  <c r="L6" i="38"/>
  <c r="S5" i="38"/>
  <c r="T5" i="38"/>
  <c r="O5" i="38"/>
  <c r="M5" i="38"/>
  <c r="L5" i="38"/>
  <c r="S4" i="38"/>
  <c r="T4" i="38"/>
  <c r="O4" i="38"/>
  <c r="M4" i="38"/>
  <c r="L4" i="38"/>
  <c r="D2" i="38" a="1"/>
  <c r="D2" i="38" s="1"/>
  <c r="R188" i="37"/>
  <c r="Q188" i="37"/>
  <c r="P188" i="37"/>
  <c r="N188" i="37"/>
  <c r="K188" i="37"/>
  <c r="AS187" i="37"/>
  <c r="AR187" i="37"/>
  <c r="AQ187" i="37"/>
  <c r="AP187" i="37"/>
  <c r="AO187" i="37"/>
  <c r="AN187" i="37"/>
  <c r="AM187" i="37"/>
  <c r="AL187" i="37"/>
  <c r="AK187" i="37"/>
  <c r="AJ187" i="37"/>
  <c r="AI187" i="37"/>
  <c r="AH187" i="37"/>
  <c r="AG187" i="37"/>
  <c r="AF187" i="37"/>
  <c r="AE187" i="37"/>
  <c r="AD187" i="37"/>
  <c r="K187" i="37"/>
  <c r="S186" i="37"/>
  <c r="T186" i="37"/>
  <c r="O186" i="37"/>
  <c r="M186" i="37"/>
  <c r="L186" i="37"/>
  <c r="S185" i="37"/>
  <c r="T185" i="37"/>
  <c r="O185" i="37"/>
  <c r="M185" i="37"/>
  <c r="L185" i="37"/>
  <c r="S184" i="37"/>
  <c r="T184" i="37"/>
  <c r="O184" i="37"/>
  <c r="M184" i="37"/>
  <c r="L184" i="37"/>
  <c r="S183" i="37"/>
  <c r="T183" i="37"/>
  <c r="O183" i="37"/>
  <c r="M183" i="37"/>
  <c r="L183" i="37"/>
  <c r="S182" i="37"/>
  <c r="T182" i="37"/>
  <c r="O182" i="37"/>
  <c r="M182" i="37"/>
  <c r="L182" i="37"/>
  <c r="S181" i="37"/>
  <c r="T181" i="37"/>
  <c r="O181" i="37"/>
  <c r="M181" i="37"/>
  <c r="L181" i="37"/>
  <c r="S180" i="37"/>
  <c r="T180" i="37"/>
  <c r="O180" i="37"/>
  <c r="M180" i="37"/>
  <c r="L180" i="37"/>
  <c r="S179" i="37"/>
  <c r="T179" i="37"/>
  <c r="O179" i="37"/>
  <c r="M179" i="37"/>
  <c r="L179" i="37"/>
  <c r="S178" i="37"/>
  <c r="T178" i="37"/>
  <c r="O178" i="37"/>
  <c r="M178" i="37"/>
  <c r="L178" i="37"/>
  <c r="S177" i="37"/>
  <c r="T177" i="37"/>
  <c r="O177" i="37"/>
  <c r="M177" i="37"/>
  <c r="L177" i="37"/>
  <c r="S176" i="37"/>
  <c r="T176" i="37"/>
  <c r="O176" i="37"/>
  <c r="M176" i="37"/>
  <c r="L176" i="37"/>
  <c r="S175" i="37"/>
  <c r="T175" i="37"/>
  <c r="O175" i="37"/>
  <c r="M175" i="37"/>
  <c r="L175" i="37"/>
  <c r="S174" i="37"/>
  <c r="T174" i="37"/>
  <c r="O174" i="37"/>
  <c r="M174" i="37"/>
  <c r="L174" i="37"/>
  <c r="S173" i="37"/>
  <c r="T173" i="37"/>
  <c r="O173" i="37"/>
  <c r="M173" i="37"/>
  <c r="L173" i="37"/>
  <c r="S172" i="37"/>
  <c r="T172" i="37"/>
  <c r="O172" i="37"/>
  <c r="M172" i="37"/>
  <c r="L172" i="37"/>
  <c r="S171" i="37"/>
  <c r="T171" i="37"/>
  <c r="O171" i="37"/>
  <c r="M171" i="37"/>
  <c r="L171" i="37"/>
  <c r="S170" i="37"/>
  <c r="T170" i="37"/>
  <c r="O170" i="37"/>
  <c r="M170" i="37"/>
  <c r="L170" i="37"/>
  <c r="S169" i="37"/>
  <c r="T169" i="37"/>
  <c r="O169" i="37"/>
  <c r="M169" i="37"/>
  <c r="L169" i="37"/>
  <c r="S168" i="37"/>
  <c r="T168" i="37"/>
  <c r="O168" i="37"/>
  <c r="M168" i="37"/>
  <c r="L168" i="37"/>
  <c r="S167" i="37"/>
  <c r="T167" i="37"/>
  <c r="O167" i="37"/>
  <c r="M167" i="37"/>
  <c r="L167" i="37"/>
  <c r="S166" i="37"/>
  <c r="T166" i="37"/>
  <c r="O166" i="37"/>
  <c r="M166" i="37"/>
  <c r="L166" i="37"/>
  <c r="S165" i="37"/>
  <c r="T165" i="37"/>
  <c r="O165" i="37"/>
  <c r="M165" i="37"/>
  <c r="L165" i="37"/>
  <c r="S164" i="37"/>
  <c r="T164" i="37"/>
  <c r="O164" i="37"/>
  <c r="M164" i="37"/>
  <c r="L164" i="37"/>
  <c r="S163" i="37"/>
  <c r="T163" i="37"/>
  <c r="O163" i="37"/>
  <c r="M163" i="37"/>
  <c r="L163" i="37"/>
  <c r="S162" i="37"/>
  <c r="T162" i="37"/>
  <c r="O162" i="37"/>
  <c r="M162" i="37"/>
  <c r="L162" i="37"/>
  <c r="S161" i="37"/>
  <c r="T161" i="37"/>
  <c r="O161" i="37"/>
  <c r="M161" i="37"/>
  <c r="L161" i="37"/>
  <c r="S160" i="37"/>
  <c r="T160" i="37"/>
  <c r="O160" i="37"/>
  <c r="M160" i="37"/>
  <c r="L160" i="37"/>
  <c r="S159" i="37"/>
  <c r="T159" i="37"/>
  <c r="O159" i="37"/>
  <c r="M159" i="37"/>
  <c r="L159" i="37"/>
  <c r="S158" i="37"/>
  <c r="T158" i="37"/>
  <c r="O158" i="37"/>
  <c r="M158" i="37"/>
  <c r="L158" i="37"/>
  <c r="S157" i="37"/>
  <c r="T157" i="37"/>
  <c r="O157" i="37"/>
  <c r="M157" i="37"/>
  <c r="L157" i="37"/>
  <c r="S156" i="37"/>
  <c r="T156" i="37"/>
  <c r="O156" i="37"/>
  <c r="M156" i="37"/>
  <c r="L156" i="37"/>
  <c r="S155" i="37"/>
  <c r="T155" i="37"/>
  <c r="O155" i="37"/>
  <c r="M155" i="37"/>
  <c r="L155" i="37"/>
  <c r="S154" i="37"/>
  <c r="T154" i="37"/>
  <c r="O154" i="37"/>
  <c r="M154" i="37"/>
  <c r="L154" i="37"/>
  <c r="S153" i="37"/>
  <c r="T153" i="37"/>
  <c r="O153" i="37"/>
  <c r="M153" i="37"/>
  <c r="L153" i="37"/>
  <c r="S152" i="37"/>
  <c r="T152" i="37"/>
  <c r="O152" i="37"/>
  <c r="M152" i="37"/>
  <c r="L152" i="37"/>
  <c r="S151" i="37"/>
  <c r="T151" i="37"/>
  <c r="O151" i="37"/>
  <c r="M151" i="37"/>
  <c r="L151" i="37"/>
  <c r="S150" i="37"/>
  <c r="T150" i="37"/>
  <c r="O150" i="37"/>
  <c r="M150" i="37"/>
  <c r="L150" i="37"/>
  <c r="S149" i="37"/>
  <c r="T149" i="37"/>
  <c r="O149" i="37"/>
  <c r="M149" i="37"/>
  <c r="L149" i="37"/>
  <c r="S148" i="37"/>
  <c r="T148" i="37"/>
  <c r="O148" i="37"/>
  <c r="M148" i="37"/>
  <c r="L148" i="37"/>
  <c r="S147" i="37"/>
  <c r="T147" i="37"/>
  <c r="O147" i="37"/>
  <c r="M147" i="37"/>
  <c r="L147" i="37"/>
  <c r="S146" i="37"/>
  <c r="T146" i="37"/>
  <c r="O146" i="37"/>
  <c r="M146" i="37"/>
  <c r="L146" i="37"/>
  <c r="S145" i="37"/>
  <c r="T145" i="37"/>
  <c r="O145" i="37"/>
  <c r="M145" i="37"/>
  <c r="L145" i="37"/>
  <c r="S144" i="37"/>
  <c r="T144" i="37"/>
  <c r="O144" i="37"/>
  <c r="M144" i="37"/>
  <c r="L144" i="37"/>
  <c r="S143" i="37"/>
  <c r="T143" i="37"/>
  <c r="O143" i="37"/>
  <c r="M143" i="37"/>
  <c r="L143" i="37"/>
  <c r="S142" i="37"/>
  <c r="T142" i="37"/>
  <c r="O142" i="37"/>
  <c r="M142" i="37"/>
  <c r="L142" i="37"/>
  <c r="S141" i="37"/>
  <c r="T141" i="37"/>
  <c r="O141" i="37"/>
  <c r="M141" i="37"/>
  <c r="L141" i="37"/>
  <c r="S140" i="37"/>
  <c r="T140" i="37"/>
  <c r="O140" i="37"/>
  <c r="M140" i="37"/>
  <c r="L140" i="37"/>
  <c r="S139" i="37"/>
  <c r="T139" i="37"/>
  <c r="O139" i="37"/>
  <c r="M139" i="37"/>
  <c r="L139" i="37"/>
  <c r="S138" i="37"/>
  <c r="T138" i="37"/>
  <c r="O138" i="37"/>
  <c r="M138" i="37"/>
  <c r="L138" i="37"/>
  <c r="S137" i="37"/>
  <c r="T137" i="37"/>
  <c r="O137" i="37"/>
  <c r="M137" i="37"/>
  <c r="L137" i="37"/>
  <c r="S136" i="37"/>
  <c r="T136" i="37"/>
  <c r="O136" i="37"/>
  <c r="M136" i="37"/>
  <c r="L136" i="37"/>
  <c r="S135" i="37"/>
  <c r="T135" i="37"/>
  <c r="O135" i="37"/>
  <c r="M135" i="37"/>
  <c r="L135" i="37"/>
  <c r="S134" i="37"/>
  <c r="T134" i="37"/>
  <c r="O134" i="37"/>
  <c r="M134" i="37"/>
  <c r="L134" i="37"/>
  <c r="S133" i="37"/>
  <c r="T133" i="37"/>
  <c r="O133" i="37"/>
  <c r="M133" i="37"/>
  <c r="L133" i="37"/>
  <c r="S132" i="37"/>
  <c r="T132" i="37"/>
  <c r="O132" i="37"/>
  <c r="M132" i="37"/>
  <c r="L132" i="37"/>
  <c r="S131" i="37"/>
  <c r="T131" i="37"/>
  <c r="O131" i="37"/>
  <c r="M131" i="37"/>
  <c r="L131" i="37"/>
  <c r="S130" i="37"/>
  <c r="T130" i="37"/>
  <c r="O130" i="37"/>
  <c r="M130" i="37"/>
  <c r="L130" i="37"/>
  <c r="S129" i="37"/>
  <c r="T129" i="37"/>
  <c r="O129" i="37"/>
  <c r="M129" i="37"/>
  <c r="L129" i="37"/>
  <c r="S128" i="37"/>
  <c r="T128" i="37"/>
  <c r="O128" i="37"/>
  <c r="M128" i="37"/>
  <c r="L128" i="37"/>
  <c r="S127" i="37"/>
  <c r="T127" i="37"/>
  <c r="O127" i="37"/>
  <c r="M127" i="37"/>
  <c r="L127" i="37"/>
  <c r="S126" i="37"/>
  <c r="T126" i="37"/>
  <c r="O126" i="37"/>
  <c r="M126" i="37"/>
  <c r="L126" i="37"/>
  <c r="S125" i="37"/>
  <c r="T125" i="37"/>
  <c r="O125" i="37"/>
  <c r="M125" i="37"/>
  <c r="L125" i="37"/>
  <c r="S124" i="37"/>
  <c r="T124" i="37"/>
  <c r="O124" i="37"/>
  <c r="M124" i="37"/>
  <c r="L124" i="37"/>
  <c r="S123" i="37"/>
  <c r="T123" i="37"/>
  <c r="O123" i="37"/>
  <c r="M123" i="37"/>
  <c r="L123" i="37"/>
  <c r="S122" i="37"/>
  <c r="T122" i="37"/>
  <c r="O122" i="37"/>
  <c r="M122" i="37"/>
  <c r="L122" i="37"/>
  <c r="S121" i="37"/>
  <c r="T121" i="37"/>
  <c r="O121" i="37"/>
  <c r="M121" i="37"/>
  <c r="L121" i="37"/>
  <c r="S120" i="37"/>
  <c r="T120" i="37"/>
  <c r="O120" i="37"/>
  <c r="M120" i="37"/>
  <c r="L120" i="37"/>
  <c r="S119" i="37"/>
  <c r="T119" i="37"/>
  <c r="O119" i="37"/>
  <c r="M119" i="37"/>
  <c r="L119" i="37"/>
  <c r="S118" i="37"/>
  <c r="T118" i="37"/>
  <c r="O118" i="37"/>
  <c r="M118" i="37"/>
  <c r="L118" i="37"/>
  <c r="S117" i="37"/>
  <c r="T117" i="37"/>
  <c r="O117" i="37"/>
  <c r="M117" i="37"/>
  <c r="L117" i="37"/>
  <c r="S116" i="37"/>
  <c r="T116" i="37"/>
  <c r="O116" i="37"/>
  <c r="M116" i="37"/>
  <c r="L116" i="37"/>
  <c r="S115" i="37"/>
  <c r="T115" i="37"/>
  <c r="O115" i="37"/>
  <c r="M115" i="37"/>
  <c r="L115" i="37"/>
  <c r="S114" i="37"/>
  <c r="T114" i="37"/>
  <c r="O114" i="37"/>
  <c r="M114" i="37"/>
  <c r="L114" i="37"/>
  <c r="S113" i="37"/>
  <c r="T113" i="37"/>
  <c r="O113" i="37"/>
  <c r="M113" i="37"/>
  <c r="L113" i="37"/>
  <c r="S112" i="37"/>
  <c r="T112" i="37"/>
  <c r="O112" i="37"/>
  <c r="M112" i="37"/>
  <c r="L112" i="37"/>
  <c r="S111" i="37"/>
  <c r="T111" i="37"/>
  <c r="O111" i="37"/>
  <c r="M111" i="37"/>
  <c r="L111" i="37"/>
  <c r="S110" i="37"/>
  <c r="T110" i="37"/>
  <c r="O110" i="37"/>
  <c r="M110" i="37"/>
  <c r="L110" i="37"/>
  <c r="S109" i="37"/>
  <c r="T109" i="37"/>
  <c r="O109" i="37"/>
  <c r="M109" i="37"/>
  <c r="L109" i="37"/>
  <c r="S108" i="37"/>
  <c r="T108" i="37"/>
  <c r="O108" i="37"/>
  <c r="M108" i="37"/>
  <c r="L108" i="37"/>
  <c r="S107" i="37"/>
  <c r="T107" i="37"/>
  <c r="O107" i="37"/>
  <c r="M107" i="37"/>
  <c r="L107" i="37"/>
  <c r="S106" i="37"/>
  <c r="T106" i="37"/>
  <c r="O106" i="37"/>
  <c r="M106" i="37"/>
  <c r="L106" i="37"/>
  <c r="S105" i="37"/>
  <c r="T105" i="37"/>
  <c r="O105" i="37"/>
  <c r="M105" i="37"/>
  <c r="L105" i="37"/>
  <c r="S104" i="37"/>
  <c r="T104" i="37"/>
  <c r="O104" i="37"/>
  <c r="M104" i="37"/>
  <c r="L104" i="37"/>
  <c r="S103" i="37"/>
  <c r="T103" i="37"/>
  <c r="O103" i="37"/>
  <c r="M103" i="37"/>
  <c r="L103" i="37"/>
  <c r="S102" i="37"/>
  <c r="T102" i="37"/>
  <c r="O102" i="37"/>
  <c r="M102" i="37"/>
  <c r="L102" i="37"/>
  <c r="S101" i="37"/>
  <c r="T101" i="37"/>
  <c r="O101" i="37"/>
  <c r="M101" i="37"/>
  <c r="L101" i="37"/>
  <c r="S100" i="37"/>
  <c r="T100" i="37"/>
  <c r="O100" i="37"/>
  <c r="M100" i="37"/>
  <c r="L100" i="37"/>
  <c r="S99" i="37"/>
  <c r="T99" i="37"/>
  <c r="O99" i="37"/>
  <c r="M99" i="37"/>
  <c r="L99" i="37"/>
  <c r="S98" i="37"/>
  <c r="T98" i="37"/>
  <c r="O98" i="37"/>
  <c r="M98" i="37"/>
  <c r="L98" i="37"/>
  <c r="S97" i="37"/>
  <c r="T97" i="37"/>
  <c r="O97" i="37"/>
  <c r="M97" i="37"/>
  <c r="L97" i="37"/>
  <c r="S96" i="37"/>
  <c r="T96" i="37"/>
  <c r="O96" i="37"/>
  <c r="M96" i="37"/>
  <c r="L96" i="37"/>
  <c r="S95" i="37"/>
  <c r="T95" i="37"/>
  <c r="O95" i="37"/>
  <c r="M95" i="37"/>
  <c r="L95" i="37"/>
  <c r="S94" i="37"/>
  <c r="T94" i="37"/>
  <c r="O94" i="37"/>
  <c r="M94" i="37"/>
  <c r="L94" i="37"/>
  <c r="S93" i="37"/>
  <c r="T93" i="37"/>
  <c r="O93" i="37"/>
  <c r="M93" i="37"/>
  <c r="L93" i="37"/>
  <c r="S92" i="37"/>
  <c r="T92" i="37"/>
  <c r="O92" i="37"/>
  <c r="M92" i="37"/>
  <c r="L92" i="37"/>
  <c r="S91" i="37"/>
  <c r="T91" i="37"/>
  <c r="O91" i="37"/>
  <c r="M91" i="37"/>
  <c r="L91" i="37"/>
  <c r="S90" i="37"/>
  <c r="T90" i="37"/>
  <c r="O90" i="37"/>
  <c r="M90" i="37"/>
  <c r="L90" i="37"/>
  <c r="S89" i="37"/>
  <c r="T89" i="37"/>
  <c r="O89" i="37"/>
  <c r="M89" i="37"/>
  <c r="L89" i="37"/>
  <c r="S88" i="37"/>
  <c r="T88" i="37"/>
  <c r="O88" i="37"/>
  <c r="M88" i="37"/>
  <c r="L88" i="37"/>
  <c r="S87" i="37"/>
  <c r="T87" i="37"/>
  <c r="O87" i="37"/>
  <c r="M87" i="37"/>
  <c r="L87" i="37"/>
  <c r="S86" i="37"/>
  <c r="T86" i="37"/>
  <c r="O86" i="37"/>
  <c r="M86" i="37"/>
  <c r="L86" i="37"/>
  <c r="S85" i="37"/>
  <c r="T85" i="37"/>
  <c r="O85" i="37"/>
  <c r="M85" i="37"/>
  <c r="L85" i="37"/>
  <c r="S84" i="37"/>
  <c r="T84" i="37"/>
  <c r="O84" i="37"/>
  <c r="M84" i="37"/>
  <c r="L84" i="37"/>
  <c r="S83" i="37"/>
  <c r="T83" i="37"/>
  <c r="O83" i="37"/>
  <c r="M83" i="37"/>
  <c r="L83" i="37"/>
  <c r="S82" i="37"/>
  <c r="T82" i="37"/>
  <c r="O82" i="37"/>
  <c r="M82" i="37"/>
  <c r="L82" i="37"/>
  <c r="S81" i="37"/>
  <c r="T81" i="37"/>
  <c r="O81" i="37"/>
  <c r="M81" i="37"/>
  <c r="L81" i="37"/>
  <c r="S80" i="37"/>
  <c r="T80" i="37"/>
  <c r="O80" i="37"/>
  <c r="M80" i="37"/>
  <c r="L80" i="37"/>
  <c r="S79" i="37"/>
  <c r="T79" i="37"/>
  <c r="O79" i="37"/>
  <c r="M79" i="37"/>
  <c r="L79" i="37"/>
  <c r="S78" i="37"/>
  <c r="T78" i="37"/>
  <c r="O78" i="37"/>
  <c r="M78" i="37"/>
  <c r="L78" i="37"/>
  <c r="S77" i="37"/>
  <c r="T77" i="37"/>
  <c r="O77" i="37"/>
  <c r="M77" i="37"/>
  <c r="L77" i="37"/>
  <c r="S76" i="37"/>
  <c r="T76" i="37"/>
  <c r="O76" i="37"/>
  <c r="M76" i="37"/>
  <c r="L76" i="37"/>
  <c r="S75" i="37"/>
  <c r="T75" i="37"/>
  <c r="O75" i="37"/>
  <c r="M75" i="37"/>
  <c r="L75" i="37"/>
  <c r="S74" i="37"/>
  <c r="T74" i="37"/>
  <c r="O74" i="37"/>
  <c r="M74" i="37"/>
  <c r="L74" i="37"/>
  <c r="S73" i="37"/>
  <c r="T73" i="37"/>
  <c r="O73" i="37"/>
  <c r="M73" i="37"/>
  <c r="L73" i="37"/>
  <c r="S72" i="37"/>
  <c r="T72" i="37"/>
  <c r="O72" i="37"/>
  <c r="M72" i="37"/>
  <c r="L72" i="37"/>
  <c r="S71" i="37"/>
  <c r="T71" i="37"/>
  <c r="O71" i="37"/>
  <c r="M71" i="37"/>
  <c r="L71" i="37"/>
  <c r="S70" i="37"/>
  <c r="T70" i="37"/>
  <c r="O70" i="37"/>
  <c r="M70" i="37"/>
  <c r="L70" i="37"/>
  <c r="S69" i="37"/>
  <c r="T69" i="37"/>
  <c r="O69" i="37"/>
  <c r="M69" i="37"/>
  <c r="L69" i="37"/>
  <c r="S68" i="37"/>
  <c r="T68" i="37"/>
  <c r="O68" i="37"/>
  <c r="M68" i="37"/>
  <c r="L68" i="37"/>
  <c r="S67" i="37"/>
  <c r="T67" i="37"/>
  <c r="O67" i="37"/>
  <c r="M67" i="37"/>
  <c r="L67" i="37"/>
  <c r="S66" i="37"/>
  <c r="T66" i="37"/>
  <c r="O66" i="37"/>
  <c r="M66" i="37"/>
  <c r="L66" i="37"/>
  <c r="S65" i="37"/>
  <c r="T65" i="37"/>
  <c r="O65" i="37"/>
  <c r="M65" i="37"/>
  <c r="L65" i="37"/>
  <c r="S64" i="37"/>
  <c r="T64" i="37"/>
  <c r="O64" i="37"/>
  <c r="M64" i="37"/>
  <c r="L64" i="37"/>
  <c r="S63" i="37"/>
  <c r="T63" i="37"/>
  <c r="O63" i="37"/>
  <c r="M63" i="37"/>
  <c r="L63" i="37"/>
  <c r="S62" i="37"/>
  <c r="T62" i="37"/>
  <c r="O62" i="37"/>
  <c r="M62" i="37"/>
  <c r="L62" i="37"/>
  <c r="S61" i="37"/>
  <c r="T61" i="37"/>
  <c r="O61" i="37"/>
  <c r="M61" i="37"/>
  <c r="L61" i="37"/>
  <c r="S60" i="37"/>
  <c r="T60" i="37"/>
  <c r="O60" i="37"/>
  <c r="M60" i="37"/>
  <c r="L60" i="37"/>
  <c r="S59" i="37"/>
  <c r="T59" i="37"/>
  <c r="O59" i="37"/>
  <c r="M59" i="37"/>
  <c r="L59" i="37"/>
  <c r="S58" i="37"/>
  <c r="T58" i="37"/>
  <c r="O58" i="37"/>
  <c r="M58" i="37"/>
  <c r="L58" i="37"/>
  <c r="S57" i="37"/>
  <c r="T57" i="37"/>
  <c r="O57" i="37"/>
  <c r="M57" i="37"/>
  <c r="L57" i="37"/>
  <c r="S56" i="37"/>
  <c r="T56" i="37"/>
  <c r="O56" i="37"/>
  <c r="M56" i="37"/>
  <c r="L56" i="37"/>
  <c r="S55" i="37"/>
  <c r="T55" i="37"/>
  <c r="O55" i="37"/>
  <c r="M55" i="37"/>
  <c r="L55" i="37"/>
  <c r="S54" i="37"/>
  <c r="T54" i="37"/>
  <c r="O54" i="37"/>
  <c r="M54" i="37"/>
  <c r="L54" i="37"/>
  <c r="S53" i="37"/>
  <c r="T53" i="37"/>
  <c r="O53" i="37"/>
  <c r="M53" i="37"/>
  <c r="L53" i="37"/>
  <c r="S52" i="37"/>
  <c r="T52" i="37"/>
  <c r="O52" i="37"/>
  <c r="M52" i="37"/>
  <c r="L52" i="37"/>
  <c r="S51" i="37"/>
  <c r="T51" i="37"/>
  <c r="O51" i="37"/>
  <c r="M51" i="37"/>
  <c r="L51" i="37"/>
  <c r="S50" i="37"/>
  <c r="T50" i="37"/>
  <c r="O50" i="37"/>
  <c r="M50" i="37"/>
  <c r="L50" i="37"/>
  <c r="S49" i="37"/>
  <c r="T49" i="37"/>
  <c r="O49" i="37"/>
  <c r="M49" i="37"/>
  <c r="L49" i="37"/>
  <c r="S48" i="37"/>
  <c r="T48" i="37"/>
  <c r="O48" i="37"/>
  <c r="M48" i="37"/>
  <c r="L48" i="37"/>
  <c r="S47" i="37"/>
  <c r="T47" i="37"/>
  <c r="O47" i="37"/>
  <c r="M47" i="37"/>
  <c r="L47" i="37"/>
  <c r="S46" i="37"/>
  <c r="T46" i="37"/>
  <c r="O46" i="37"/>
  <c r="M46" i="37"/>
  <c r="L46" i="37"/>
  <c r="S45" i="37"/>
  <c r="T45" i="37"/>
  <c r="O45" i="37"/>
  <c r="M45" i="37"/>
  <c r="L45" i="37"/>
  <c r="S44" i="37"/>
  <c r="T44" i="37"/>
  <c r="O44" i="37"/>
  <c r="M44" i="37"/>
  <c r="L44" i="37"/>
  <c r="S43" i="37"/>
  <c r="T43" i="37"/>
  <c r="O43" i="37"/>
  <c r="M43" i="37"/>
  <c r="L43" i="37"/>
  <c r="S42" i="37"/>
  <c r="T42" i="37"/>
  <c r="O42" i="37"/>
  <c r="M42" i="37"/>
  <c r="L42" i="37"/>
  <c r="S41" i="37"/>
  <c r="T41" i="37"/>
  <c r="O41" i="37"/>
  <c r="M41" i="37"/>
  <c r="L41" i="37"/>
  <c r="S40" i="37"/>
  <c r="T40" i="37"/>
  <c r="O40" i="37"/>
  <c r="M40" i="37"/>
  <c r="L40" i="37"/>
  <c r="S39" i="37"/>
  <c r="T39" i="37"/>
  <c r="O39" i="37"/>
  <c r="M39" i="37"/>
  <c r="L39" i="37"/>
  <c r="S38" i="37"/>
  <c r="T38" i="37"/>
  <c r="O38" i="37"/>
  <c r="M38" i="37"/>
  <c r="L38" i="37"/>
  <c r="S37" i="37"/>
  <c r="T37" i="37"/>
  <c r="O37" i="37"/>
  <c r="M37" i="37"/>
  <c r="L37" i="37"/>
  <c r="S36" i="37"/>
  <c r="T36" i="37"/>
  <c r="O36" i="37"/>
  <c r="M36" i="37"/>
  <c r="L36" i="37"/>
  <c r="S35" i="37"/>
  <c r="T35" i="37"/>
  <c r="O35" i="37"/>
  <c r="M35" i="37"/>
  <c r="L35" i="37"/>
  <c r="S34" i="37"/>
  <c r="T34" i="37"/>
  <c r="O34" i="37"/>
  <c r="M34" i="37"/>
  <c r="L34" i="37"/>
  <c r="S33" i="37"/>
  <c r="T33" i="37"/>
  <c r="O33" i="37"/>
  <c r="M33" i="37"/>
  <c r="L33" i="37"/>
  <c r="S32" i="37"/>
  <c r="T32" i="37"/>
  <c r="O32" i="37"/>
  <c r="M32" i="37"/>
  <c r="L32" i="37"/>
  <c r="S31" i="37"/>
  <c r="T31" i="37"/>
  <c r="O31" i="37"/>
  <c r="M31" i="37"/>
  <c r="L31" i="37"/>
  <c r="S30" i="37"/>
  <c r="T30" i="37"/>
  <c r="O30" i="37"/>
  <c r="M30" i="37"/>
  <c r="L30" i="37"/>
  <c r="S29" i="37"/>
  <c r="T29" i="37"/>
  <c r="O29" i="37"/>
  <c r="M29" i="37"/>
  <c r="L29" i="37"/>
  <c r="S28" i="37"/>
  <c r="T28" i="37"/>
  <c r="O28" i="37"/>
  <c r="M28" i="37"/>
  <c r="L28" i="37"/>
  <c r="S27" i="37"/>
  <c r="T27" i="37"/>
  <c r="O27" i="37"/>
  <c r="M27" i="37"/>
  <c r="L27" i="37"/>
  <c r="S26" i="37"/>
  <c r="T26" i="37"/>
  <c r="O26" i="37"/>
  <c r="M26" i="37"/>
  <c r="L26" i="37"/>
  <c r="S25" i="37"/>
  <c r="T25" i="37"/>
  <c r="O25" i="37"/>
  <c r="M25" i="37"/>
  <c r="L25" i="37"/>
  <c r="S24" i="37"/>
  <c r="T24" i="37"/>
  <c r="O24" i="37"/>
  <c r="M24" i="37"/>
  <c r="L24" i="37"/>
  <c r="S23" i="37"/>
  <c r="T23" i="37"/>
  <c r="O23" i="37"/>
  <c r="M23" i="37"/>
  <c r="L23" i="37"/>
  <c r="S22" i="37"/>
  <c r="T22" i="37"/>
  <c r="O22" i="37"/>
  <c r="M22" i="37"/>
  <c r="L22" i="37"/>
  <c r="S21" i="37"/>
  <c r="T21" i="37"/>
  <c r="O21" i="37"/>
  <c r="M21" i="37"/>
  <c r="L21" i="37"/>
  <c r="S20" i="37"/>
  <c r="T20" i="37"/>
  <c r="O20" i="37"/>
  <c r="M20" i="37"/>
  <c r="L20" i="37"/>
  <c r="S19" i="37"/>
  <c r="T19" i="37"/>
  <c r="O19" i="37"/>
  <c r="M19" i="37"/>
  <c r="L19" i="37"/>
  <c r="S18" i="37"/>
  <c r="T18" i="37"/>
  <c r="O18" i="37"/>
  <c r="M18" i="37"/>
  <c r="L18" i="37"/>
  <c r="S17" i="37"/>
  <c r="T17" i="37"/>
  <c r="O17" i="37"/>
  <c r="M17" i="37"/>
  <c r="L17" i="37"/>
  <c r="S16" i="37"/>
  <c r="T16" i="37"/>
  <c r="O16" i="37"/>
  <c r="M16" i="37"/>
  <c r="L16" i="37"/>
  <c r="S15" i="37"/>
  <c r="T15" i="37"/>
  <c r="O15" i="37"/>
  <c r="M15" i="37"/>
  <c r="L15" i="37"/>
  <c r="S14" i="37"/>
  <c r="T14" i="37"/>
  <c r="O14" i="37"/>
  <c r="M14" i="37"/>
  <c r="L14" i="37"/>
  <c r="S13" i="37"/>
  <c r="T13" i="37"/>
  <c r="O13" i="37"/>
  <c r="M13" i="37"/>
  <c r="L13" i="37"/>
  <c r="S12" i="37"/>
  <c r="T12" i="37"/>
  <c r="O12" i="37"/>
  <c r="M12" i="37"/>
  <c r="L12" i="37"/>
  <c r="S11" i="37"/>
  <c r="T11" i="37"/>
  <c r="O11" i="37"/>
  <c r="M11" i="37"/>
  <c r="L11" i="37"/>
  <c r="S10" i="37"/>
  <c r="T10" i="37"/>
  <c r="O10" i="37"/>
  <c r="M10" i="37"/>
  <c r="L10" i="37"/>
  <c r="S9" i="37"/>
  <c r="T9" i="37"/>
  <c r="O9" i="37"/>
  <c r="M9" i="37"/>
  <c r="L9" i="37"/>
  <c r="S8" i="37"/>
  <c r="T8" i="37"/>
  <c r="O8" i="37"/>
  <c r="M8" i="37"/>
  <c r="L8" i="37"/>
  <c r="S7" i="37"/>
  <c r="T7" i="37"/>
  <c r="O7" i="37"/>
  <c r="M7" i="37"/>
  <c r="L7" i="37"/>
  <c r="S6" i="37"/>
  <c r="T6" i="37"/>
  <c r="O6" i="37"/>
  <c r="M6" i="37"/>
  <c r="L6" i="37"/>
  <c r="S5" i="37"/>
  <c r="T5" i="37"/>
  <c r="O5" i="37"/>
  <c r="M5" i="37"/>
  <c r="L5" i="37"/>
  <c r="S4" i="37"/>
  <c r="O4" i="37"/>
  <c r="M4" i="37"/>
  <c r="L4" i="37"/>
  <c r="D2" i="37" a="1"/>
  <c r="D2" i="37" s="1"/>
  <c r="R188" i="36"/>
  <c r="Q188" i="36"/>
  <c r="P188" i="36"/>
  <c r="N188" i="36"/>
  <c r="K188" i="36"/>
  <c r="AT187" i="36"/>
  <c r="AS187" i="36"/>
  <c r="AR187" i="36"/>
  <c r="AQ187" i="36"/>
  <c r="AP187" i="36"/>
  <c r="AO187" i="36"/>
  <c r="AN187" i="36"/>
  <c r="AM187" i="36"/>
  <c r="AL187" i="36"/>
  <c r="AK187" i="36"/>
  <c r="AJ187" i="36"/>
  <c r="AI187" i="36"/>
  <c r="AH187" i="36"/>
  <c r="AG187" i="36"/>
  <c r="AF187" i="36"/>
  <c r="AE187" i="36"/>
  <c r="AD187" i="36"/>
  <c r="AC187" i="36"/>
  <c r="AB187" i="36"/>
  <c r="AA187" i="36"/>
  <c r="Z187" i="36"/>
  <c r="Y187" i="36"/>
  <c r="X187" i="36"/>
  <c r="W187" i="36"/>
  <c r="V187" i="36"/>
  <c r="U187" i="36"/>
  <c r="K187" i="36"/>
  <c r="S186" i="36"/>
  <c r="T186" i="36"/>
  <c r="O186" i="36"/>
  <c r="M186" i="36"/>
  <c r="L186" i="36"/>
  <c r="S185" i="36"/>
  <c r="T185" i="36"/>
  <c r="O185" i="36"/>
  <c r="M185" i="36"/>
  <c r="L185" i="36"/>
  <c r="S184" i="36"/>
  <c r="T184" i="36"/>
  <c r="O184" i="36"/>
  <c r="M184" i="36"/>
  <c r="L184" i="36"/>
  <c r="S183" i="36"/>
  <c r="T183" i="36"/>
  <c r="O183" i="36"/>
  <c r="M183" i="36"/>
  <c r="L183" i="36"/>
  <c r="S182" i="36"/>
  <c r="T182" i="36"/>
  <c r="O182" i="36"/>
  <c r="M182" i="36"/>
  <c r="L182" i="36"/>
  <c r="S181" i="36"/>
  <c r="T181" i="36"/>
  <c r="O181" i="36"/>
  <c r="M181" i="36"/>
  <c r="L181" i="36"/>
  <c r="S180" i="36"/>
  <c r="T180" i="36"/>
  <c r="O180" i="36"/>
  <c r="M180" i="36"/>
  <c r="L180" i="36"/>
  <c r="S179" i="36"/>
  <c r="T179" i="36"/>
  <c r="O179" i="36"/>
  <c r="M179" i="36"/>
  <c r="L179" i="36"/>
  <c r="T178" i="36"/>
  <c r="S178" i="36"/>
  <c r="O178" i="36"/>
  <c r="M178" i="36"/>
  <c r="L178" i="36"/>
  <c r="T177" i="36"/>
  <c r="S177" i="36"/>
  <c r="O177" i="36"/>
  <c r="M177" i="36"/>
  <c r="L177" i="36"/>
  <c r="S176" i="36"/>
  <c r="T176" i="36"/>
  <c r="O176" i="36"/>
  <c r="M176" i="36"/>
  <c r="L176" i="36"/>
  <c r="S175" i="36"/>
  <c r="T175" i="36"/>
  <c r="O175" i="36"/>
  <c r="M175" i="36"/>
  <c r="L175" i="36"/>
  <c r="S174" i="36"/>
  <c r="T174" i="36"/>
  <c r="O174" i="36"/>
  <c r="M174" i="36"/>
  <c r="L174" i="36"/>
  <c r="S173" i="36"/>
  <c r="T173" i="36"/>
  <c r="O173" i="36"/>
  <c r="M173" i="36"/>
  <c r="L173" i="36"/>
  <c r="T172" i="36"/>
  <c r="S172" i="36"/>
  <c r="O172" i="36"/>
  <c r="M172" i="36"/>
  <c r="L172" i="36"/>
  <c r="S171" i="36"/>
  <c r="T171" i="36"/>
  <c r="O171" i="36"/>
  <c r="M171" i="36"/>
  <c r="L171" i="36"/>
  <c r="S170" i="36"/>
  <c r="T170" i="36"/>
  <c r="O170" i="36"/>
  <c r="M170" i="36"/>
  <c r="L170" i="36"/>
  <c r="S169" i="36"/>
  <c r="T169" i="36"/>
  <c r="O169" i="36"/>
  <c r="M169" i="36"/>
  <c r="L169" i="36"/>
  <c r="S168" i="36"/>
  <c r="T168" i="36"/>
  <c r="O168" i="36"/>
  <c r="M168" i="36"/>
  <c r="L168" i="36"/>
  <c r="S167" i="36"/>
  <c r="T167" i="36"/>
  <c r="O167" i="36"/>
  <c r="M167" i="36"/>
  <c r="L167" i="36"/>
  <c r="S166" i="36"/>
  <c r="T166" i="36"/>
  <c r="O166" i="36"/>
  <c r="M166" i="36"/>
  <c r="L166" i="36"/>
  <c r="S165" i="36"/>
  <c r="T165" i="36"/>
  <c r="O165" i="36"/>
  <c r="M165" i="36"/>
  <c r="L165" i="36"/>
  <c r="S164" i="36"/>
  <c r="T164" i="36"/>
  <c r="O164" i="36"/>
  <c r="M164" i="36"/>
  <c r="L164" i="36"/>
  <c r="S163" i="36"/>
  <c r="T163" i="36"/>
  <c r="O163" i="36"/>
  <c r="M163" i="36"/>
  <c r="L163" i="36"/>
  <c r="T162" i="36"/>
  <c r="S162" i="36"/>
  <c r="O162" i="36"/>
  <c r="M162" i="36"/>
  <c r="L162" i="36"/>
  <c r="S161" i="36"/>
  <c r="T161" i="36"/>
  <c r="O161" i="36"/>
  <c r="M161" i="36"/>
  <c r="L161" i="36"/>
  <c r="S160" i="36"/>
  <c r="T160" i="36"/>
  <c r="O160" i="36"/>
  <c r="M160" i="36"/>
  <c r="L160" i="36"/>
  <c r="S159" i="36"/>
  <c r="T159" i="36"/>
  <c r="O159" i="36"/>
  <c r="M159" i="36"/>
  <c r="L159" i="36"/>
  <c r="S158" i="36"/>
  <c r="T158" i="36"/>
  <c r="O158" i="36"/>
  <c r="M158" i="36"/>
  <c r="L158" i="36"/>
  <c r="S157" i="36"/>
  <c r="T157" i="36"/>
  <c r="O157" i="36"/>
  <c r="M157" i="36"/>
  <c r="L157" i="36"/>
  <c r="S156" i="36"/>
  <c r="T156" i="36"/>
  <c r="O156" i="36"/>
  <c r="M156" i="36"/>
  <c r="L156" i="36"/>
  <c r="S155" i="36"/>
  <c r="T155" i="36"/>
  <c r="O155" i="36"/>
  <c r="M155" i="36"/>
  <c r="L155" i="36"/>
  <c r="S154" i="36"/>
  <c r="T154" i="36"/>
  <c r="O154" i="36"/>
  <c r="M154" i="36"/>
  <c r="L154" i="36"/>
  <c r="S153" i="36"/>
  <c r="T153" i="36"/>
  <c r="O153" i="36"/>
  <c r="M153" i="36"/>
  <c r="L153" i="36"/>
  <c r="S152" i="36"/>
  <c r="T152" i="36"/>
  <c r="O152" i="36"/>
  <c r="M152" i="36"/>
  <c r="L152" i="36"/>
  <c r="S151" i="36"/>
  <c r="T151" i="36"/>
  <c r="O151" i="36"/>
  <c r="M151" i="36"/>
  <c r="L151" i="36"/>
  <c r="S150" i="36"/>
  <c r="T150" i="36"/>
  <c r="O150" i="36"/>
  <c r="M150" i="36"/>
  <c r="L150" i="36"/>
  <c r="S149" i="36"/>
  <c r="T149" i="36"/>
  <c r="O149" i="36"/>
  <c r="M149" i="36"/>
  <c r="L149" i="36"/>
  <c r="S148" i="36"/>
  <c r="T148" i="36"/>
  <c r="O148" i="36"/>
  <c r="M148" i="36"/>
  <c r="L148" i="36"/>
  <c r="S147" i="36"/>
  <c r="T147" i="36"/>
  <c r="O147" i="36"/>
  <c r="M147" i="36"/>
  <c r="L147" i="36"/>
  <c r="T146" i="36"/>
  <c r="S146" i="36"/>
  <c r="O146" i="36"/>
  <c r="M146" i="36"/>
  <c r="L146" i="36"/>
  <c r="S145" i="36"/>
  <c r="T145" i="36"/>
  <c r="O145" i="36"/>
  <c r="M145" i="36"/>
  <c r="L145" i="36"/>
  <c r="S144" i="36"/>
  <c r="T144" i="36"/>
  <c r="O144" i="36"/>
  <c r="M144" i="36"/>
  <c r="L144" i="36"/>
  <c r="S143" i="36"/>
  <c r="T143" i="36"/>
  <c r="O143" i="36"/>
  <c r="M143" i="36"/>
  <c r="L143" i="36"/>
  <c r="S142" i="36"/>
  <c r="T142" i="36"/>
  <c r="O142" i="36"/>
  <c r="M142" i="36"/>
  <c r="L142" i="36"/>
  <c r="S141" i="36"/>
  <c r="T141" i="36"/>
  <c r="O141" i="36"/>
  <c r="M141" i="36"/>
  <c r="L141" i="36"/>
  <c r="T140" i="36"/>
  <c r="S140" i="36"/>
  <c r="O140" i="36"/>
  <c r="M140" i="36"/>
  <c r="L140" i="36"/>
  <c r="S139" i="36"/>
  <c r="T139" i="36"/>
  <c r="O139" i="36"/>
  <c r="M139" i="36"/>
  <c r="L139" i="36"/>
  <c r="S138" i="36"/>
  <c r="T138" i="36"/>
  <c r="O138" i="36"/>
  <c r="M138" i="36"/>
  <c r="L138" i="36"/>
  <c r="S137" i="36"/>
  <c r="T137" i="36"/>
  <c r="O137" i="36"/>
  <c r="M137" i="36"/>
  <c r="L137" i="36"/>
  <c r="S136" i="36"/>
  <c r="T136" i="36"/>
  <c r="O136" i="36"/>
  <c r="M136" i="36"/>
  <c r="L136" i="36"/>
  <c r="S135" i="36"/>
  <c r="T135" i="36"/>
  <c r="O135" i="36"/>
  <c r="M135" i="36"/>
  <c r="L135" i="36"/>
  <c r="S134" i="36"/>
  <c r="T134" i="36"/>
  <c r="O134" i="36"/>
  <c r="M134" i="36"/>
  <c r="L134" i="36"/>
  <c r="S133" i="36"/>
  <c r="T133" i="36"/>
  <c r="O133" i="36"/>
  <c r="M133" i="36"/>
  <c r="L133" i="36"/>
  <c r="S132" i="36"/>
  <c r="T132" i="36"/>
  <c r="O132" i="36"/>
  <c r="M132" i="36"/>
  <c r="L132" i="36"/>
  <c r="S131" i="36"/>
  <c r="T131" i="36"/>
  <c r="O131" i="36"/>
  <c r="M131" i="36"/>
  <c r="L131" i="36"/>
  <c r="T130" i="36"/>
  <c r="S130" i="36"/>
  <c r="O130" i="36"/>
  <c r="M130" i="36"/>
  <c r="L130" i="36"/>
  <c r="S129" i="36"/>
  <c r="T129" i="36"/>
  <c r="O129" i="36"/>
  <c r="M129" i="36"/>
  <c r="L129" i="36"/>
  <c r="S128" i="36"/>
  <c r="T128" i="36"/>
  <c r="O128" i="36"/>
  <c r="M128" i="36"/>
  <c r="L128" i="36"/>
  <c r="S127" i="36"/>
  <c r="T127" i="36"/>
  <c r="O127" i="36"/>
  <c r="M127" i="36"/>
  <c r="L127" i="36"/>
  <c r="S126" i="36"/>
  <c r="T126" i="36"/>
  <c r="O126" i="36"/>
  <c r="M126" i="36"/>
  <c r="L126" i="36"/>
  <c r="S125" i="36"/>
  <c r="T125" i="36"/>
  <c r="O125" i="36"/>
  <c r="M125" i="36"/>
  <c r="L125" i="36"/>
  <c r="S124" i="36"/>
  <c r="T124" i="36"/>
  <c r="O124" i="36"/>
  <c r="M124" i="36"/>
  <c r="L124" i="36"/>
  <c r="S123" i="36"/>
  <c r="T123" i="36"/>
  <c r="O123" i="36"/>
  <c r="M123" i="36"/>
  <c r="L123" i="36"/>
  <c r="S122" i="36"/>
  <c r="T122" i="36"/>
  <c r="O122" i="36"/>
  <c r="M122" i="36"/>
  <c r="L122" i="36"/>
  <c r="S121" i="36"/>
  <c r="T121" i="36"/>
  <c r="O121" i="36"/>
  <c r="M121" i="36"/>
  <c r="L121" i="36"/>
  <c r="S120" i="36"/>
  <c r="T120" i="36"/>
  <c r="O120" i="36"/>
  <c r="M120" i="36"/>
  <c r="L120" i="36"/>
  <c r="S119" i="36"/>
  <c r="T119" i="36"/>
  <c r="O119" i="36"/>
  <c r="M119" i="36"/>
  <c r="L119" i="36"/>
  <c r="S118" i="36"/>
  <c r="T118" i="36"/>
  <c r="O118" i="36"/>
  <c r="M118" i="36"/>
  <c r="L118" i="36"/>
  <c r="S117" i="36"/>
  <c r="T117" i="36"/>
  <c r="O117" i="36"/>
  <c r="M117" i="36"/>
  <c r="L117" i="36"/>
  <c r="S116" i="36"/>
  <c r="T116" i="36"/>
  <c r="O116" i="36"/>
  <c r="M116" i="36"/>
  <c r="L116" i="36"/>
  <c r="S115" i="36"/>
  <c r="T115" i="36"/>
  <c r="O115" i="36"/>
  <c r="M115" i="36"/>
  <c r="L115" i="36"/>
  <c r="T114" i="36"/>
  <c r="S114" i="36"/>
  <c r="O114" i="36"/>
  <c r="M114" i="36"/>
  <c r="L114" i="36"/>
  <c r="S113" i="36"/>
  <c r="T113" i="36"/>
  <c r="O113" i="36"/>
  <c r="M113" i="36"/>
  <c r="L113" i="36"/>
  <c r="S112" i="36"/>
  <c r="T112" i="36"/>
  <c r="O112" i="36"/>
  <c r="M112" i="36"/>
  <c r="L112" i="36"/>
  <c r="S111" i="36"/>
  <c r="T111" i="36"/>
  <c r="O111" i="36"/>
  <c r="M111" i="36"/>
  <c r="L111" i="36"/>
  <c r="S110" i="36"/>
  <c r="T110" i="36"/>
  <c r="O110" i="36"/>
  <c r="M110" i="36"/>
  <c r="L110" i="36"/>
  <c r="S109" i="36"/>
  <c r="T109" i="36"/>
  <c r="O109" i="36"/>
  <c r="M109" i="36"/>
  <c r="L109" i="36"/>
  <c r="T108" i="36"/>
  <c r="S108" i="36"/>
  <c r="O108" i="36"/>
  <c r="M108" i="36"/>
  <c r="L108" i="36"/>
  <c r="S107" i="36"/>
  <c r="T107" i="36"/>
  <c r="O107" i="36"/>
  <c r="M107" i="36"/>
  <c r="L107" i="36"/>
  <c r="S106" i="36"/>
  <c r="T106" i="36"/>
  <c r="O106" i="36"/>
  <c r="M106" i="36"/>
  <c r="L106" i="36"/>
  <c r="S105" i="36"/>
  <c r="T105" i="36"/>
  <c r="O105" i="36"/>
  <c r="M105" i="36"/>
  <c r="L105" i="36"/>
  <c r="S104" i="36"/>
  <c r="T104" i="36"/>
  <c r="O104" i="36"/>
  <c r="M104" i="36"/>
  <c r="L104" i="36"/>
  <c r="S103" i="36"/>
  <c r="T103" i="36"/>
  <c r="O103" i="36"/>
  <c r="M103" i="36"/>
  <c r="L103" i="36"/>
  <c r="S102" i="36"/>
  <c r="T102" i="36"/>
  <c r="O102" i="36"/>
  <c r="M102" i="36"/>
  <c r="L102" i="36"/>
  <c r="S101" i="36"/>
  <c r="T101" i="36"/>
  <c r="O101" i="36"/>
  <c r="M101" i="36"/>
  <c r="L101" i="36"/>
  <c r="S100" i="36"/>
  <c r="T100" i="36"/>
  <c r="O100" i="36"/>
  <c r="M100" i="36"/>
  <c r="L100" i="36"/>
  <c r="S99" i="36"/>
  <c r="T99" i="36"/>
  <c r="O99" i="36"/>
  <c r="M99" i="36"/>
  <c r="L99" i="36"/>
  <c r="T98" i="36"/>
  <c r="S98" i="36"/>
  <c r="O98" i="36"/>
  <c r="M98" i="36"/>
  <c r="L98" i="36"/>
  <c r="S97" i="36"/>
  <c r="T97" i="36"/>
  <c r="O97" i="36"/>
  <c r="M97" i="36"/>
  <c r="L97" i="36"/>
  <c r="S96" i="36"/>
  <c r="T96" i="36"/>
  <c r="O96" i="36"/>
  <c r="M96" i="36"/>
  <c r="L96" i="36"/>
  <c r="S95" i="36"/>
  <c r="T95" i="36"/>
  <c r="O95" i="36"/>
  <c r="M95" i="36"/>
  <c r="L95" i="36"/>
  <c r="S94" i="36"/>
  <c r="T94" i="36"/>
  <c r="O94" i="36"/>
  <c r="M94" i="36"/>
  <c r="L94" i="36"/>
  <c r="S93" i="36"/>
  <c r="T93" i="36"/>
  <c r="O93" i="36"/>
  <c r="M93" i="36"/>
  <c r="L93" i="36"/>
  <c r="S92" i="36"/>
  <c r="T92" i="36"/>
  <c r="O92" i="36"/>
  <c r="M92" i="36"/>
  <c r="L92" i="36"/>
  <c r="S91" i="36"/>
  <c r="T91" i="36"/>
  <c r="O91" i="36"/>
  <c r="M91" i="36"/>
  <c r="L91" i="36"/>
  <c r="S90" i="36"/>
  <c r="T90" i="36"/>
  <c r="O90" i="36"/>
  <c r="M90" i="36"/>
  <c r="L90" i="36"/>
  <c r="S89" i="36"/>
  <c r="T89" i="36"/>
  <c r="O89" i="36"/>
  <c r="M89" i="36"/>
  <c r="L89" i="36"/>
  <c r="S88" i="36"/>
  <c r="T88" i="36"/>
  <c r="O88" i="36"/>
  <c r="M88" i="36"/>
  <c r="L88" i="36"/>
  <c r="S87" i="36"/>
  <c r="T87" i="36"/>
  <c r="O87" i="36"/>
  <c r="M87" i="36"/>
  <c r="L87" i="36"/>
  <c r="S86" i="36"/>
  <c r="T86" i="36"/>
  <c r="O86" i="36"/>
  <c r="M86" i="36"/>
  <c r="L86" i="36"/>
  <c r="S85" i="36"/>
  <c r="T85" i="36"/>
  <c r="O85" i="36"/>
  <c r="M85" i="36"/>
  <c r="L85" i="36"/>
  <c r="S84" i="36"/>
  <c r="T84" i="36"/>
  <c r="O84" i="36"/>
  <c r="M84" i="36"/>
  <c r="L84" i="36"/>
  <c r="S83" i="36"/>
  <c r="T83" i="36"/>
  <c r="O83" i="36"/>
  <c r="M83" i="36"/>
  <c r="L83" i="36"/>
  <c r="S82" i="36"/>
  <c r="T82" i="36"/>
  <c r="O82" i="36"/>
  <c r="M82" i="36"/>
  <c r="L82" i="36"/>
  <c r="S81" i="36"/>
  <c r="T81" i="36"/>
  <c r="O81" i="36"/>
  <c r="M81" i="36"/>
  <c r="L81" i="36"/>
  <c r="S80" i="36"/>
  <c r="T80" i="36"/>
  <c r="O80" i="36"/>
  <c r="M80" i="36"/>
  <c r="L80" i="36"/>
  <c r="S79" i="36"/>
  <c r="T79" i="36"/>
  <c r="O79" i="36"/>
  <c r="M79" i="36"/>
  <c r="L79" i="36"/>
  <c r="S78" i="36"/>
  <c r="T78" i="36"/>
  <c r="O78" i="36"/>
  <c r="M78" i="36"/>
  <c r="L78" i="36"/>
  <c r="S77" i="36"/>
  <c r="T77" i="36"/>
  <c r="O77" i="36"/>
  <c r="M77" i="36"/>
  <c r="L77" i="36"/>
  <c r="T76" i="36"/>
  <c r="S76" i="36"/>
  <c r="O76" i="36"/>
  <c r="M76" i="36"/>
  <c r="L76" i="36"/>
  <c r="S75" i="36"/>
  <c r="T75" i="36"/>
  <c r="O75" i="36"/>
  <c r="M75" i="36"/>
  <c r="L75" i="36"/>
  <c r="T74" i="36"/>
  <c r="S74" i="36"/>
  <c r="O74" i="36"/>
  <c r="M74" i="36"/>
  <c r="L74" i="36"/>
  <c r="S73" i="36"/>
  <c r="T73" i="36"/>
  <c r="O73" i="36"/>
  <c r="M73" i="36"/>
  <c r="L73" i="36"/>
  <c r="S72" i="36"/>
  <c r="T72" i="36"/>
  <c r="O72" i="36"/>
  <c r="M72" i="36"/>
  <c r="L72" i="36"/>
  <c r="S71" i="36"/>
  <c r="T71" i="36"/>
  <c r="O71" i="36"/>
  <c r="M71" i="36"/>
  <c r="L71" i="36"/>
  <c r="S70" i="36"/>
  <c r="T70" i="36"/>
  <c r="O70" i="36"/>
  <c r="M70" i="36"/>
  <c r="L70" i="36"/>
  <c r="S69" i="36"/>
  <c r="T69" i="36"/>
  <c r="O69" i="36"/>
  <c r="M69" i="36"/>
  <c r="L69" i="36"/>
  <c r="S68" i="36"/>
  <c r="T68" i="36"/>
  <c r="O68" i="36"/>
  <c r="M68" i="36"/>
  <c r="L68" i="36"/>
  <c r="S67" i="36"/>
  <c r="T67" i="36"/>
  <c r="O67" i="36"/>
  <c r="M67" i="36"/>
  <c r="L67" i="36"/>
  <c r="T66" i="36"/>
  <c r="S66" i="36"/>
  <c r="O66" i="36"/>
  <c r="M66" i="36"/>
  <c r="L66" i="36"/>
  <c r="S65" i="36"/>
  <c r="T65" i="36"/>
  <c r="O65" i="36"/>
  <c r="M65" i="36"/>
  <c r="L65" i="36"/>
  <c r="S64" i="36"/>
  <c r="T64" i="36"/>
  <c r="O64" i="36"/>
  <c r="M64" i="36"/>
  <c r="L64" i="36"/>
  <c r="S63" i="36"/>
  <c r="T63" i="36"/>
  <c r="O63" i="36"/>
  <c r="M63" i="36"/>
  <c r="L63" i="36"/>
  <c r="S62" i="36"/>
  <c r="T62" i="36"/>
  <c r="O62" i="36"/>
  <c r="M62" i="36"/>
  <c r="L62" i="36"/>
  <c r="S61" i="36"/>
  <c r="T61" i="36"/>
  <c r="O61" i="36"/>
  <c r="M61" i="36"/>
  <c r="L61" i="36"/>
  <c r="S60" i="36"/>
  <c r="T60" i="36"/>
  <c r="O60" i="36"/>
  <c r="M60" i="36"/>
  <c r="L60" i="36"/>
  <c r="S59" i="36"/>
  <c r="T59" i="36"/>
  <c r="O59" i="36"/>
  <c r="M59" i="36"/>
  <c r="L59" i="36"/>
  <c r="T58" i="36"/>
  <c r="S58" i="36"/>
  <c r="O58" i="36"/>
  <c r="M58" i="36"/>
  <c r="L58" i="36"/>
  <c r="S57" i="36"/>
  <c r="T57" i="36"/>
  <c r="O57" i="36"/>
  <c r="M57" i="36"/>
  <c r="L57" i="36"/>
  <c r="S56" i="36"/>
  <c r="T56" i="36"/>
  <c r="O56" i="36"/>
  <c r="M56" i="36"/>
  <c r="L56" i="36"/>
  <c r="S55" i="36"/>
  <c r="T55" i="36"/>
  <c r="O55" i="36"/>
  <c r="M55" i="36"/>
  <c r="L55" i="36"/>
  <c r="S54" i="36"/>
  <c r="T54" i="36"/>
  <c r="O54" i="36"/>
  <c r="M54" i="36"/>
  <c r="L54" i="36"/>
  <c r="S53" i="36"/>
  <c r="T53" i="36"/>
  <c r="O53" i="36"/>
  <c r="M53" i="36"/>
  <c r="L53" i="36"/>
  <c r="S52" i="36"/>
  <c r="T52" i="36"/>
  <c r="O52" i="36"/>
  <c r="M52" i="36"/>
  <c r="L52" i="36"/>
  <c r="S51" i="36"/>
  <c r="T51" i="36"/>
  <c r="O51" i="36"/>
  <c r="M51" i="36"/>
  <c r="L51" i="36"/>
  <c r="S50" i="36"/>
  <c r="T50" i="36"/>
  <c r="O50" i="36"/>
  <c r="M50" i="36"/>
  <c r="L50" i="36"/>
  <c r="S49" i="36"/>
  <c r="T49" i="36"/>
  <c r="O49" i="36"/>
  <c r="M49" i="36"/>
  <c r="L49" i="36"/>
  <c r="S48" i="36"/>
  <c r="T48" i="36"/>
  <c r="O48" i="36"/>
  <c r="M48" i="36"/>
  <c r="L48" i="36"/>
  <c r="S47" i="36"/>
  <c r="T47" i="36"/>
  <c r="O47" i="36"/>
  <c r="M47" i="36"/>
  <c r="L47" i="36"/>
  <c r="S46" i="36"/>
  <c r="T46" i="36"/>
  <c r="O46" i="36"/>
  <c r="M46" i="36"/>
  <c r="L46" i="36"/>
  <c r="S45" i="36"/>
  <c r="T45" i="36"/>
  <c r="O45" i="36"/>
  <c r="M45" i="36"/>
  <c r="L45" i="36"/>
  <c r="T44" i="36"/>
  <c r="S44" i="36"/>
  <c r="O44" i="36"/>
  <c r="M44" i="36"/>
  <c r="L44" i="36"/>
  <c r="S43" i="36"/>
  <c r="T43" i="36"/>
  <c r="O43" i="36"/>
  <c r="M43" i="36"/>
  <c r="L43" i="36"/>
  <c r="S42" i="36"/>
  <c r="T42" i="36"/>
  <c r="O42" i="36"/>
  <c r="M42" i="36"/>
  <c r="L42" i="36"/>
  <c r="S41" i="36"/>
  <c r="T41" i="36"/>
  <c r="O41" i="36"/>
  <c r="M41" i="36"/>
  <c r="L41" i="36"/>
  <c r="T40" i="36"/>
  <c r="S40" i="36"/>
  <c r="O40" i="36"/>
  <c r="M40" i="36"/>
  <c r="L40" i="36"/>
  <c r="S39" i="36"/>
  <c r="T39" i="36"/>
  <c r="O39" i="36"/>
  <c r="M39" i="36"/>
  <c r="L39" i="36"/>
  <c r="S38" i="36"/>
  <c r="T38" i="36"/>
  <c r="O38" i="36"/>
  <c r="M38" i="36"/>
  <c r="L38" i="36"/>
  <c r="S37" i="36"/>
  <c r="T37" i="36"/>
  <c r="O37" i="36"/>
  <c r="M37" i="36"/>
  <c r="L37" i="36"/>
  <c r="S36" i="36"/>
  <c r="T36" i="36"/>
  <c r="O36" i="36"/>
  <c r="M36" i="36"/>
  <c r="L36" i="36"/>
  <c r="S35" i="36"/>
  <c r="T35" i="36"/>
  <c r="O35" i="36"/>
  <c r="M35" i="36"/>
  <c r="L35" i="36"/>
  <c r="S34" i="36"/>
  <c r="T34" i="36"/>
  <c r="O34" i="36"/>
  <c r="M34" i="36"/>
  <c r="L34" i="36"/>
  <c r="T33" i="36"/>
  <c r="S33" i="36"/>
  <c r="O33" i="36"/>
  <c r="M33" i="36"/>
  <c r="L33" i="36"/>
  <c r="S32" i="36"/>
  <c r="T32" i="36"/>
  <c r="O32" i="36"/>
  <c r="M32" i="36"/>
  <c r="L32" i="36"/>
  <c r="S31" i="36"/>
  <c r="T31" i="36"/>
  <c r="O31" i="36"/>
  <c r="M31" i="36"/>
  <c r="L31" i="36"/>
  <c r="S30" i="36"/>
  <c r="T30" i="36"/>
  <c r="O30" i="36"/>
  <c r="M30" i="36"/>
  <c r="L30" i="36"/>
  <c r="S29" i="36"/>
  <c r="T29" i="36"/>
  <c r="O29" i="36"/>
  <c r="M29" i="36"/>
  <c r="L29" i="36"/>
  <c r="S28" i="36"/>
  <c r="T28" i="36"/>
  <c r="O28" i="36"/>
  <c r="M28" i="36"/>
  <c r="L28" i="36"/>
  <c r="S27" i="36"/>
  <c r="T27" i="36"/>
  <c r="O27" i="36"/>
  <c r="M27" i="36"/>
  <c r="L27" i="36"/>
  <c r="S26" i="36"/>
  <c r="T26" i="36"/>
  <c r="O26" i="36"/>
  <c r="M26" i="36"/>
  <c r="L26" i="36"/>
  <c r="S25" i="36"/>
  <c r="T25" i="36"/>
  <c r="O25" i="36"/>
  <c r="M25" i="36"/>
  <c r="L25" i="36"/>
  <c r="S24" i="36"/>
  <c r="T24" i="36"/>
  <c r="O24" i="36"/>
  <c r="M24" i="36"/>
  <c r="L24" i="36"/>
  <c r="S23" i="36"/>
  <c r="T23" i="36"/>
  <c r="O23" i="36"/>
  <c r="M23" i="36"/>
  <c r="L23" i="36"/>
  <c r="S22" i="36"/>
  <c r="T22" i="36"/>
  <c r="O22" i="36"/>
  <c r="M22" i="36"/>
  <c r="L22" i="36"/>
  <c r="S21" i="36"/>
  <c r="T21" i="36"/>
  <c r="O21" i="36"/>
  <c r="M21" i="36"/>
  <c r="L21" i="36"/>
  <c r="S20" i="36"/>
  <c r="T20" i="36"/>
  <c r="O20" i="36"/>
  <c r="M20" i="36"/>
  <c r="L20" i="36"/>
  <c r="S19" i="36"/>
  <c r="T19" i="36"/>
  <c r="O19" i="36"/>
  <c r="M19" i="36"/>
  <c r="L19" i="36"/>
  <c r="S18" i="36"/>
  <c r="T18" i="36"/>
  <c r="O18" i="36"/>
  <c r="M18" i="36"/>
  <c r="L18" i="36"/>
  <c r="S17" i="36"/>
  <c r="T17" i="36"/>
  <c r="O17" i="36"/>
  <c r="M17" i="36"/>
  <c r="L17" i="36"/>
  <c r="S16" i="36"/>
  <c r="T16" i="36"/>
  <c r="O16" i="36"/>
  <c r="M16" i="36"/>
  <c r="L16" i="36"/>
  <c r="S15" i="36"/>
  <c r="T15" i="36"/>
  <c r="O15" i="36"/>
  <c r="M15" i="36"/>
  <c r="L15" i="36"/>
  <c r="T14" i="36"/>
  <c r="S14" i="36"/>
  <c r="O14" i="36"/>
  <c r="M14" i="36"/>
  <c r="L14" i="36"/>
  <c r="S13" i="36"/>
  <c r="T13" i="36"/>
  <c r="O13" i="36"/>
  <c r="M13" i="36"/>
  <c r="L13" i="36"/>
  <c r="S12" i="36"/>
  <c r="T12" i="36"/>
  <c r="O12" i="36"/>
  <c r="M12" i="36"/>
  <c r="L12" i="36"/>
  <c r="S11" i="36"/>
  <c r="T11" i="36"/>
  <c r="O11" i="36"/>
  <c r="M11" i="36"/>
  <c r="L11" i="36"/>
  <c r="S10" i="36"/>
  <c r="T10" i="36"/>
  <c r="O10" i="36"/>
  <c r="M10" i="36"/>
  <c r="L10" i="36"/>
  <c r="S9" i="36"/>
  <c r="T9" i="36"/>
  <c r="O9" i="36"/>
  <c r="M9" i="36"/>
  <c r="L9" i="36"/>
  <c r="T8" i="36"/>
  <c r="S8" i="36"/>
  <c r="O8" i="36"/>
  <c r="M8" i="36"/>
  <c r="L8" i="36"/>
  <c r="S7" i="36"/>
  <c r="T7" i="36"/>
  <c r="O7" i="36"/>
  <c r="M7" i="36"/>
  <c r="L7" i="36"/>
  <c r="S6" i="36"/>
  <c r="T6" i="36"/>
  <c r="O6" i="36"/>
  <c r="M6" i="36"/>
  <c r="L6" i="36"/>
  <c r="S5" i="36"/>
  <c r="T5" i="36"/>
  <c r="O5" i="36"/>
  <c r="M5" i="36"/>
  <c r="L5" i="36"/>
  <c r="S4" i="36"/>
  <c r="O4" i="36"/>
  <c r="M4" i="36"/>
  <c r="L4" i="36"/>
  <c r="D2" i="36" a="1"/>
  <c r="D2" i="36" s="1"/>
  <c r="R188" i="35"/>
  <c r="Q188" i="35"/>
  <c r="P188" i="35"/>
  <c r="N188" i="35"/>
  <c r="K188" i="35"/>
  <c r="AT187" i="35"/>
  <c r="AS187" i="35"/>
  <c r="AR187" i="35"/>
  <c r="AQ187" i="35"/>
  <c r="AP187" i="35"/>
  <c r="AO187" i="35"/>
  <c r="AN187" i="35"/>
  <c r="AM187" i="35"/>
  <c r="AL187" i="35"/>
  <c r="AK187" i="35"/>
  <c r="AJ187" i="35"/>
  <c r="AI187" i="35"/>
  <c r="AH187" i="35"/>
  <c r="AG187" i="35"/>
  <c r="AF187" i="35"/>
  <c r="AE187" i="35"/>
  <c r="AD187" i="35"/>
  <c r="AC187" i="35"/>
  <c r="AB187" i="35"/>
  <c r="AA187" i="35"/>
  <c r="Z187" i="35"/>
  <c r="Y187" i="35"/>
  <c r="X187" i="35"/>
  <c r="W187" i="35"/>
  <c r="V187" i="35"/>
  <c r="U187" i="35"/>
  <c r="K187" i="35"/>
  <c r="S186" i="35"/>
  <c r="T186" i="35"/>
  <c r="O186" i="35"/>
  <c r="M186" i="35"/>
  <c r="L186" i="35"/>
  <c r="S185" i="35"/>
  <c r="T185" i="35"/>
  <c r="O185" i="35"/>
  <c r="M185" i="35"/>
  <c r="L185" i="35"/>
  <c r="T184" i="35"/>
  <c r="S184" i="35"/>
  <c r="O184" i="35"/>
  <c r="M184" i="35"/>
  <c r="L184" i="35"/>
  <c r="T183" i="35"/>
  <c r="S183" i="35"/>
  <c r="O183" i="35"/>
  <c r="M183" i="35"/>
  <c r="L183" i="35"/>
  <c r="S182" i="35"/>
  <c r="T182" i="35"/>
  <c r="O182" i="35"/>
  <c r="M182" i="35"/>
  <c r="L182" i="35"/>
  <c r="S181" i="35"/>
  <c r="T181" i="35"/>
  <c r="O181" i="35"/>
  <c r="M181" i="35"/>
  <c r="L181" i="35"/>
  <c r="S180" i="35"/>
  <c r="T180" i="35"/>
  <c r="O180" i="35"/>
  <c r="M180" i="35"/>
  <c r="L180" i="35"/>
  <c r="S179" i="35"/>
  <c r="T179" i="35"/>
  <c r="O179" i="35"/>
  <c r="M179" i="35"/>
  <c r="L179" i="35"/>
  <c r="T178" i="35"/>
  <c r="S178" i="35"/>
  <c r="O178" i="35"/>
  <c r="M178" i="35"/>
  <c r="L178" i="35"/>
  <c r="S177" i="35"/>
  <c r="T177" i="35"/>
  <c r="O177" i="35"/>
  <c r="M177" i="35"/>
  <c r="L177" i="35"/>
  <c r="S176" i="35"/>
  <c r="T176" i="35"/>
  <c r="O176" i="35"/>
  <c r="M176" i="35"/>
  <c r="L176" i="35"/>
  <c r="S175" i="35"/>
  <c r="T175" i="35"/>
  <c r="O175" i="35"/>
  <c r="M175" i="35"/>
  <c r="L175" i="35"/>
  <c r="S174" i="35"/>
  <c r="T174" i="35"/>
  <c r="O174" i="35"/>
  <c r="M174" i="35"/>
  <c r="L174" i="35"/>
  <c r="S173" i="35"/>
  <c r="T173" i="35"/>
  <c r="O173" i="35"/>
  <c r="M173" i="35"/>
  <c r="L173" i="35"/>
  <c r="S172" i="35"/>
  <c r="T172" i="35"/>
  <c r="O172" i="35"/>
  <c r="M172" i="35"/>
  <c r="L172" i="35"/>
  <c r="S171" i="35"/>
  <c r="T171" i="35"/>
  <c r="O171" i="35"/>
  <c r="M171" i="35"/>
  <c r="L171" i="35"/>
  <c r="T170" i="35"/>
  <c r="S170" i="35"/>
  <c r="O170" i="35"/>
  <c r="M170" i="35"/>
  <c r="L170" i="35"/>
  <c r="T169" i="35"/>
  <c r="S169" i="35"/>
  <c r="O169" i="35"/>
  <c r="M169" i="35"/>
  <c r="L169" i="35"/>
  <c r="T168" i="35"/>
  <c r="S168" i="35"/>
  <c r="O168" i="35"/>
  <c r="M168" i="35"/>
  <c r="L168" i="35"/>
  <c r="S167" i="35"/>
  <c r="T167" i="35"/>
  <c r="O167" i="35"/>
  <c r="M167" i="35"/>
  <c r="L167" i="35"/>
  <c r="S166" i="35"/>
  <c r="T166" i="35"/>
  <c r="O166" i="35"/>
  <c r="M166" i="35"/>
  <c r="L166" i="35"/>
  <c r="S165" i="35"/>
  <c r="T165" i="35"/>
  <c r="O165" i="35"/>
  <c r="M165" i="35"/>
  <c r="L165" i="35"/>
  <c r="S164" i="35"/>
  <c r="T164" i="35"/>
  <c r="O164" i="35"/>
  <c r="M164" i="35"/>
  <c r="L164" i="35"/>
  <c r="S163" i="35"/>
  <c r="T163" i="35"/>
  <c r="O163" i="35"/>
  <c r="M163" i="35"/>
  <c r="L163" i="35"/>
  <c r="T162" i="35"/>
  <c r="S162" i="35"/>
  <c r="O162" i="35"/>
  <c r="M162" i="35"/>
  <c r="L162" i="35"/>
  <c r="S161" i="35"/>
  <c r="T161" i="35"/>
  <c r="O161" i="35"/>
  <c r="M161" i="35"/>
  <c r="L161" i="35"/>
  <c r="S160" i="35"/>
  <c r="T160" i="35"/>
  <c r="O160" i="35"/>
  <c r="M160" i="35"/>
  <c r="L160" i="35"/>
  <c r="S159" i="35"/>
  <c r="T159" i="35"/>
  <c r="O159" i="35"/>
  <c r="M159" i="35"/>
  <c r="L159" i="35"/>
  <c r="S158" i="35"/>
  <c r="T158" i="35"/>
  <c r="O158" i="35"/>
  <c r="M158" i="35"/>
  <c r="L158" i="35"/>
  <c r="S157" i="35"/>
  <c r="T157" i="35"/>
  <c r="O157" i="35"/>
  <c r="M157" i="35"/>
  <c r="L157" i="35"/>
  <c r="S156" i="35"/>
  <c r="T156" i="35"/>
  <c r="O156" i="35"/>
  <c r="M156" i="35"/>
  <c r="L156" i="35"/>
  <c r="S155" i="35"/>
  <c r="T155" i="35"/>
  <c r="O155" i="35"/>
  <c r="M155" i="35"/>
  <c r="L155" i="35"/>
  <c r="T154" i="35"/>
  <c r="S154" i="35"/>
  <c r="O154" i="35"/>
  <c r="M154" i="35"/>
  <c r="L154" i="35"/>
  <c r="T153" i="35"/>
  <c r="S153" i="35"/>
  <c r="O153" i="35"/>
  <c r="M153" i="35"/>
  <c r="L153" i="35"/>
  <c r="S152" i="35"/>
  <c r="T152" i="35"/>
  <c r="O152" i="35"/>
  <c r="M152" i="35"/>
  <c r="L152" i="35"/>
  <c r="T151" i="35"/>
  <c r="S151" i="35"/>
  <c r="O151" i="35"/>
  <c r="M151" i="35"/>
  <c r="L151" i="35"/>
  <c r="S150" i="35"/>
  <c r="T150" i="35"/>
  <c r="O150" i="35"/>
  <c r="M150" i="35"/>
  <c r="L150" i="35"/>
  <c r="S149" i="35"/>
  <c r="T149" i="35"/>
  <c r="O149" i="35"/>
  <c r="M149" i="35"/>
  <c r="L149" i="35"/>
  <c r="S148" i="35"/>
  <c r="T148" i="35"/>
  <c r="O148" i="35"/>
  <c r="M148" i="35"/>
  <c r="L148" i="35"/>
  <c r="S147" i="35"/>
  <c r="T147" i="35"/>
  <c r="O147" i="35"/>
  <c r="M147" i="35"/>
  <c r="L147" i="35"/>
  <c r="S146" i="35"/>
  <c r="T146" i="35"/>
  <c r="O146" i="35"/>
  <c r="M146" i="35"/>
  <c r="L146" i="35"/>
  <c r="S145" i="35"/>
  <c r="T145" i="35"/>
  <c r="O145" i="35"/>
  <c r="M145" i="35"/>
  <c r="L145" i="35"/>
  <c r="S144" i="35"/>
  <c r="T144" i="35"/>
  <c r="O144" i="35"/>
  <c r="M144" i="35"/>
  <c r="L144" i="35"/>
  <c r="S143" i="35"/>
  <c r="T143" i="35"/>
  <c r="O143" i="35"/>
  <c r="M143" i="35"/>
  <c r="L143" i="35"/>
  <c r="S142" i="35"/>
  <c r="T142" i="35"/>
  <c r="O142" i="35"/>
  <c r="M142" i="35"/>
  <c r="L142" i="35"/>
  <c r="S141" i="35"/>
  <c r="T141" i="35"/>
  <c r="O141" i="35"/>
  <c r="M141" i="35"/>
  <c r="L141" i="35"/>
  <c r="S140" i="35"/>
  <c r="T140" i="35"/>
  <c r="O140" i="35"/>
  <c r="M140" i="35"/>
  <c r="L140" i="35"/>
  <c r="S139" i="35"/>
  <c r="T139" i="35"/>
  <c r="O139" i="35"/>
  <c r="M139" i="35"/>
  <c r="L139" i="35"/>
  <c r="T138" i="35"/>
  <c r="S138" i="35"/>
  <c r="O138" i="35"/>
  <c r="M138" i="35"/>
  <c r="L138" i="35"/>
  <c r="S137" i="35"/>
  <c r="T137" i="35"/>
  <c r="O137" i="35"/>
  <c r="M137" i="35"/>
  <c r="L137" i="35"/>
  <c r="T136" i="35"/>
  <c r="S136" i="35"/>
  <c r="O136" i="35"/>
  <c r="M136" i="35"/>
  <c r="L136" i="35"/>
  <c r="S135" i="35"/>
  <c r="T135" i="35"/>
  <c r="O135" i="35"/>
  <c r="M135" i="35"/>
  <c r="L135" i="35"/>
  <c r="S134" i="35"/>
  <c r="T134" i="35"/>
  <c r="O134" i="35"/>
  <c r="M134" i="35"/>
  <c r="L134" i="35"/>
  <c r="S133" i="35"/>
  <c r="T133" i="35"/>
  <c r="O133" i="35"/>
  <c r="M133" i="35"/>
  <c r="L133" i="35"/>
  <c r="S132" i="35"/>
  <c r="T132" i="35"/>
  <c r="O132" i="35"/>
  <c r="M132" i="35"/>
  <c r="L132" i="35"/>
  <c r="S131" i="35"/>
  <c r="T131" i="35"/>
  <c r="O131" i="35"/>
  <c r="M131" i="35"/>
  <c r="L131" i="35"/>
  <c r="S130" i="35"/>
  <c r="T130" i="35"/>
  <c r="O130" i="35"/>
  <c r="M130" i="35"/>
  <c r="L130" i="35"/>
  <c r="S129" i="35"/>
  <c r="T129" i="35"/>
  <c r="O129" i="35"/>
  <c r="M129" i="35"/>
  <c r="L129" i="35"/>
  <c r="S128" i="35"/>
  <c r="T128" i="35"/>
  <c r="O128" i="35"/>
  <c r="M128" i="35"/>
  <c r="L128" i="35"/>
  <c r="S127" i="35"/>
  <c r="T127" i="35"/>
  <c r="O127" i="35"/>
  <c r="M127" i="35"/>
  <c r="L127" i="35"/>
  <c r="S126" i="35"/>
  <c r="T126" i="35"/>
  <c r="O126" i="35"/>
  <c r="M126" i="35"/>
  <c r="L126" i="35"/>
  <c r="S125" i="35"/>
  <c r="T125" i="35"/>
  <c r="O125" i="35"/>
  <c r="M125" i="35"/>
  <c r="L125" i="35"/>
  <c r="S124" i="35"/>
  <c r="T124" i="35"/>
  <c r="O124" i="35"/>
  <c r="M124" i="35"/>
  <c r="L124" i="35"/>
  <c r="S123" i="35"/>
  <c r="T123" i="35"/>
  <c r="O123" i="35"/>
  <c r="M123" i="35"/>
  <c r="L123" i="35"/>
  <c r="T122" i="35"/>
  <c r="S122" i="35"/>
  <c r="O122" i="35"/>
  <c r="M122" i="35"/>
  <c r="L122" i="35"/>
  <c r="T121" i="35"/>
  <c r="S121" i="35"/>
  <c r="O121" i="35"/>
  <c r="M121" i="35"/>
  <c r="L121" i="35"/>
  <c r="S120" i="35"/>
  <c r="T120" i="35"/>
  <c r="O120" i="35"/>
  <c r="M120" i="35"/>
  <c r="L120" i="35"/>
  <c r="S119" i="35"/>
  <c r="T119" i="35"/>
  <c r="O119" i="35"/>
  <c r="M119" i="35"/>
  <c r="L119" i="35"/>
  <c r="S118" i="35"/>
  <c r="T118" i="35"/>
  <c r="O118" i="35"/>
  <c r="M118" i="35"/>
  <c r="L118" i="35"/>
  <c r="S117" i="35"/>
  <c r="T117" i="35"/>
  <c r="O117" i="35"/>
  <c r="M117" i="35"/>
  <c r="L117" i="35"/>
  <c r="S116" i="35"/>
  <c r="T116" i="35"/>
  <c r="O116" i="35"/>
  <c r="M116" i="35"/>
  <c r="L116" i="35"/>
  <c r="S115" i="35"/>
  <c r="T115" i="35"/>
  <c r="O115" i="35"/>
  <c r="M115" i="35"/>
  <c r="L115" i="35"/>
  <c r="S114" i="35"/>
  <c r="T114" i="35"/>
  <c r="O114" i="35"/>
  <c r="M114" i="35"/>
  <c r="L114" i="35"/>
  <c r="S113" i="35"/>
  <c r="T113" i="35"/>
  <c r="O113" i="35"/>
  <c r="M113" i="35"/>
  <c r="L113" i="35"/>
  <c r="S112" i="35"/>
  <c r="T112" i="35"/>
  <c r="O112" i="35"/>
  <c r="M112" i="35"/>
  <c r="L112" i="35"/>
  <c r="S111" i="35"/>
  <c r="T111" i="35"/>
  <c r="O111" i="35"/>
  <c r="M111" i="35"/>
  <c r="L111" i="35"/>
  <c r="S110" i="35"/>
  <c r="T110" i="35"/>
  <c r="O110" i="35"/>
  <c r="M110" i="35"/>
  <c r="L110" i="35"/>
  <c r="S109" i="35"/>
  <c r="T109" i="35"/>
  <c r="O109" i="35"/>
  <c r="M109" i="35"/>
  <c r="L109" i="35"/>
  <c r="S108" i="35"/>
  <c r="T108" i="35"/>
  <c r="O108" i="35"/>
  <c r="M108" i="35"/>
  <c r="L108" i="35"/>
  <c r="S107" i="35"/>
  <c r="T107" i="35"/>
  <c r="O107" i="35"/>
  <c r="M107" i="35"/>
  <c r="L107" i="35"/>
  <c r="T106" i="35"/>
  <c r="S106" i="35"/>
  <c r="O106" i="35"/>
  <c r="M106" i="35"/>
  <c r="L106" i="35"/>
  <c r="S105" i="35"/>
  <c r="T105" i="35"/>
  <c r="O105" i="35"/>
  <c r="M105" i="35"/>
  <c r="L105" i="35"/>
  <c r="S104" i="35"/>
  <c r="T104" i="35"/>
  <c r="O104" i="35"/>
  <c r="M104" i="35"/>
  <c r="L104" i="35"/>
  <c r="S103" i="35"/>
  <c r="T103" i="35"/>
  <c r="O103" i="35"/>
  <c r="M103" i="35"/>
  <c r="L103" i="35"/>
  <c r="S102" i="35"/>
  <c r="T102" i="35"/>
  <c r="O102" i="35"/>
  <c r="M102" i="35"/>
  <c r="L102" i="35"/>
  <c r="S101" i="35"/>
  <c r="T101" i="35"/>
  <c r="O101" i="35"/>
  <c r="M101" i="35"/>
  <c r="L101" i="35"/>
  <c r="S100" i="35"/>
  <c r="T100" i="35"/>
  <c r="O100" i="35"/>
  <c r="M100" i="35"/>
  <c r="L100" i="35"/>
  <c r="S99" i="35"/>
  <c r="T99" i="35"/>
  <c r="O99" i="35"/>
  <c r="M99" i="35"/>
  <c r="L99" i="35"/>
  <c r="T98" i="35"/>
  <c r="S98" i="35"/>
  <c r="O98" i="35"/>
  <c r="M98" i="35"/>
  <c r="L98" i="35"/>
  <c r="S97" i="35"/>
  <c r="T97" i="35"/>
  <c r="O97" i="35"/>
  <c r="M97" i="35"/>
  <c r="L97" i="35"/>
  <c r="S96" i="35"/>
  <c r="T96" i="35"/>
  <c r="O96" i="35"/>
  <c r="M96" i="35"/>
  <c r="L96" i="35"/>
  <c r="S95" i="35"/>
  <c r="T95" i="35"/>
  <c r="O95" i="35"/>
  <c r="M95" i="35"/>
  <c r="L95" i="35"/>
  <c r="S94" i="35"/>
  <c r="T94" i="35"/>
  <c r="O94" i="35"/>
  <c r="M94" i="35"/>
  <c r="L94" i="35"/>
  <c r="S93" i="35"/>
  <c r="T93" i="35"/>
  <c r="O93" i="35"/>
  <c r="M93" i="35"/>
  <c r="L93" i="35"/>
  <c r="S92" i="35"/>
  <c r="T92" i="35"/>
  <c r="O92" i="35"/>
  <c r="M92" i="35"/>
  <c r="L92" i="35"/>
  <c r="S91" i="35"/>
  <c r="T91" i="35"/>
  <c r="O91" i="35"/>
  <c r="M91" i="35"/>
  <c r="L91" i="35"/>
  <c r="S90" i="35"/>
  <c r="T90" i="35"/>
  <c r="O90" i="35"/>
  <c r="M90" i="35"/>
  <c r="L90" i="35"/>
  <c r="S89" i="35"/>
  <c r="T89" i="35"/>
  <c r="O89" i="35"/>
  <c r="M89" i="35"/>
  <c r="L89" i="35"/>
  <c r="S88" i="35"/>
  <c r="T88" i="35"/>
  <c r="O88" i="35"/>
  <c r="M88" i="35"/>
  <c r="L88" i="35"/>
  <c r="T87" i="35"/>
  <c r="S87" i="35"/>
  <c r="O87" i="35"/>
  <c r="M87" i="35"/>
  <c r="L87" i="35"/>
  <c r="S86" i="35"/>
  <c r="T86" i="35"/>
  <c r="O86" i="35"/>
  <c r="M86" i="35"/>
  <c r="L86" i="35"/>
  <c r="S85" i="35"/>
  <c r="T85" i="35"/>
  <c r="O85" i="35"/>
  <c r="M85" i="35"/>
  <c r="L85" i="35"/>
  <c r="S84" i="35"/>
  <c r="T84" i="35"/>
  <c r="O84" i="35"/>
  <c r="M84" i="35"/>
  <c r="L84" i="35"/>
  <c r="S83" i="35"/>
  <c r="T83" i="35"/>
  <c r="O83" i="35"/>
  <c r="M83" i="35"/>
  <c r="L83" i="35"/>
  <c r="T82" i="35"/>
  <c r="S82" i="35"/>
  <c r="O82" i="35"/>
  <c r="M82" i="35"/>
  <c r="L82" i="35"/>
  <c r="S81" i="35"/>
  <c r="T81" i="35"/>
  <c r="O81" i="35"/>
  <c r="M81" i="35"/>
  <c r="L81" i="35"/>
  <c r="S80" i="35"/>
  <c r="T80" i="35"/>
  <c r="O80" i="35"/>
  <c r="M80" i="35"/>
  <c r="L80" i="35"/>
  <c r="S79" i="35"/>
  <c r="T79" i="35"/>
  <c r="O79" i="35"/>
  <c r="M79" i="35"/>
  <c r="L79" i="35"/>
  <c r="S78" i="35"/>
  <c r="T78" i="35"/>
  <c r="O78" i="35"/>
  <c r="M78" i="35"/>
  <c r="L78" i="35"/>
  <c r="S77" i="35"/>
  <c r="T77" i="35"/>
  <c r="O77" i="35"/>
  <c r="M77" i="35"/>
  <c r="L77" i="35"/>
  <c r="S76" i="35"/>
  <c r="T76" i="35"/>
  <c r="O76" i="35"/>
  <c r="M76" i="35"/>
  <c r="L76" i="35"/>
  <c r="S75" i="35"/>
  <c r="T75" i="35"/>
  <c r="O75" i="35"/>
  <c r="M75" i="35"/>
  <c r="L75" i="35"/>
  <c r="S74" i="35"/>
  <c r="T74" i="35"/>
  <c r="O74" i="35"/>
  <c r="M74" i="35"/>
  <c r="L74" i="35"/>
  <c r="S73" i="35"/>
  <c r="T73" i="35"/>
  <c r="O73" i="35"/>
  <c r="M73" i="35"/>
  <c r="L73" i="35"/>
  <c r="S72" i="35"/>
  <c r="T72" i="35"/>
  <c r="O72" i="35"/>
  <c r="M72" i="35"/>
  <c r="L72" i="35"/>
  <c r="T71" i="35"/>
  <c r="S71" i="35"/>
  <c r="O71" i="35"/>
  <c r="M71" i="35"/>
  <c r="L71" i="35"/>
  <c r="S70" i="35"/>
  <c r="T70" i="35"/>
  <c r="O70" i="35"/>
  <c r="M70" i="35"/>
  <c r="L70" i="35"/>
  <c r="S69" i="35"/>
  <c r="T69" i="35"/>
  <c r="O69" i="35"/>
  <c r="M69" i="35"/>
  <c r="L69" i="35"/>
  <c r="S68" i="35"/>
  <c r="T68" i="35"/>
  <c r="O68" i="35"/>
  <c r="M68" i="35"/>
  <c r="L68" i="35"/>
  <c r="S67" i="35"/>
  <c r="T67" i="35"/>
  <c r="O67" i="35"/>
  <c r="M67" i="35"/>
  <c r="L67" i="35"/>
  <c r="T66" i="35"/>
  <c r="S66" i="35"/>
  <c r="O66" i="35"/>
  <c r="M66" i="35"/>
  <c r="L66" i="35"/>
  <c r="S65" i="35"/>
  <c r="T65" i="35"/>
  <c r="O65" i="35"/>
  <c r="M65" i="35"/>
  <c r="L65" i="35"/>
  <c r="S64" i="35"/>
  <c r="T64" i="35"/>
  <c r="O64" i="35"/>
  <c r="M64" i="35"/>
  <c r="L64" i="35"/>
  <c r="S63" i="35"/>
  <c r="T63" i="35"/>
  <c r="O63" i="35"/>
  <c r="M63" i="35"/>
  <c r="L63" i="35"/>
  <c r="S62" i="35"/>
  <c r="T62" i="35"/>
  <c r="O62" i="35"/>
  <c r="M62" i="35"/>
  <c r="L62" i="35"/>
  <c r="S61" i="35"/>
  <c r="T61" i="35"/>
  <c r="O61" i="35"/>
  <c r="M61" i="35"/>
  <c r="L61" i="35"/>
  <c r="S60" i="35"/>
  <c r="T60" i="35"/>
  <c r="O60" i="35"/>
  <c r="M60" i="35"/>
  <c r="L60" i="35"/>
  <c r="S59" i="35"/>
  <c r="T59" i="35"/>
  <c r="O59" i="35"/>
  <c r="M59" i="35"/>
  <c r="L59" i="35"/>
  <c r="T58" i="35"/>
  <c r="S58" i="35"/>
  <c r="O58" i="35"/>
  <c r="M58" i="35"/>
  <c r="L58" i="35"/>
  <c r="S57" i="35"/>
  <c r="T57" i="35"/>
  <c r="O57" i="35"/>
  <c r="M57" i="35"/>
  <c r="L57" i="35"/>
  <c r="T56" i="35"/>
  <c r="S56" i="35"/>
  <c r="O56" i="35"/>
  <c r="M56" i="35"/>
  <c r="L56" i="35"/>
  <c r="T55" i="35"/>
  <c r="S55" i="35"/>
  <c r="O55" i="35"/>
  <c r="M55" i="35"/>
  <c r="L55" i="35"/>
  <c r="S54" i="35"/>
  <c r="T54" i="35"/>
  <c r="O54" i="35"/>
  <c r="M54" i="35"/>
  <c r="L54" i="35"/>
  <c r="S53" i="35"/>
  <c r="T53" i="35"/>
  <c r="O53" i="35"/>
  <c r="M53" i="35"/>
  <c r="L53" i="35"/>
  <c r="S52" i="35"/>
  <c r="T52" i="35"/>
  <c r="O52" i="35"/>
  <c r="M52" i="35"/>
  <c r="L52" i="35"/>
  <c r="S51" i="35"/>
  <c r="T51" i="35"/>
  <c r="O51" i="35"/>
  <c r="M51" i="35"/>
  <c r="L51" i="35"/>
  <c r="T50" i="35"/>
  <c r="S50" i="35"/>
  <c r="O50" i="35"/>
  <c r="M50" i="35"/>
  <c r="L50" i="35"/>
  <c r="S49" i="35"/>
  <c r="T49" i="35"/>
  <c r="O49" i="35"/>
  <c r="M49" i="35"/>
  <c r="L49" i="35"/>
  <c r="S48" i="35"/>
  <c r="T48" i="35"/>
  <c r="O48" i="35"/>
  <c r="M48" i="35"/>
  <c r="L48" i="35"/>
  <c r="S47" i="35"/>
  <c r="T47" i="35"/>
  <c r="O47" i="35"/>
  <c r="M47" i="35"/>
  <c r="L47" i="35"/>
  <c r="S46" i="35"/>
  <c r="T46" i="35"/>
  <c r="O46" i="35"/>
  <c r="M46" i="35"/>
  <c r="L46" i="35"/>
  <c r="S45" i="35"/>
  <c r="T45" i="35"/>
  <c r="O45" i="35"/>
  <c r="M45" i="35"/>
  <c r="L45" i="35"/>
  <c r="S44" i="35"/>
  <c r="T44" i="35"/>
  <c r="O44" i="35"/>
  <c r="M44" i="35"/>
  <c r="L44" i="35"/>
  <c r="S43" i="35"/>
  <c r="T43" i="35"/>
  <c r="O43" i="35"/>
  <c r="M43" i="35"/>
  <c r="L43" i="35"/>
  <c r="T42" i="35"/>
  <c r="S42" i="35"/>
  <c r="O42" i="35"/>
  <c r="M42" i="35"/>
  <c r="L42" i="35"/>
  <c r="T41" i="35"/>
  <c r="S41" i="35"/>
  <c r="O41" i="35"/>
  <c r="M41" i="35"/>
  <c r="L41" i="35"/>
  <c r="T40" i="35"/>
  <c r="S40" i="35"/>
  <c r="O40" i="35"/>
  <c r="M40" i="35"/>
  <c r="L40" i="35"/>
  <c r="T39" i="35"/>
  <c r="S39" i="35"/>
  <c r="O39" i="35"/>
  <c r="M39" i="35"/>
  <c r="L39" i="35"/>
  <c r="S38" i="35"/>
  <c r="T38" i="35"/>
  <c r="O38" i="35"/>
  <c r="M38" i="35"/>
  <c r="L38" i="35"/>
  <c r="S37" i="35"/>
  <c r="T37" i="35"/>
  <c r="O37" i="35"/>
  <c r="M37" i="35"/>
  <c r="L37" i="35"/>
  <c r="S36" i="35"/>
  <c r="T36" i="35"/>
  <c r="O36" i="35"/>
  <c r="M36" i="35"/>
  <c r="L36" i="35"/>
  <c r="S35" i="35"/>
  <c r="T35" i="35"/>
  <c r="O35" i="35"/>
  <c r="M35" i="35"/>
  <c r="L35" i="35"/>
  <c r="T34" i="35"/>
  <c r="S34" i="35"/>
  <c r="O34" i="35"/>
  <c r="M34" i="35"/>
  <c r="L34" i="35"/>
  <c r="S33" i="35"/>
  <c r="T33" i="35"/>
  <c r="O33" i="35"/>
  <c r="M33" i="35"/>
  <c r="L33" i="35"/>
  <c r="S32" i="35"/>
  <c r="T32" i="35"/>
  <c r="O32" i="35"/>
  <c r="M32" i="35"/>
  <c r="L32" i="35"/>
  <c r="S31" i="35"/>
  <c r="T31" i="35"/>
  <c r="O31" i="35"/>
  <c r="M31" i="35"/>
  <c r="L31" i="35"/>
  <c r="S30" i="35"/>
  <c r="T30" i="35"/>
  <c r="O30" i="35"/>
  <c r="M30" i="35"/>
  <c r="L30" i="35"/>
  <c r="S29" i="35"/>
  <c r="T29" i="35"/>
  <c r="O29" i="35"/>
  <c r="M29" i="35"/>
  <c r="L29" i="35"/>
  <c r="S28" i="35"/>
  <c r="T28" i="35"/>
  <c r="O28" i="35"/>
  <c r="M28" i="35"/>
  <c r="L28" i="35"/>
  <c r="S27" i="35"/>
  <c r="T27" i="35"/>
  <c r="O27" i="35"/>
  <c r="M27" i="35"/>
  <c r="L27" i="35"/>
  <c r="T26" i="35"/>
  <c r="S26" i="35"/>
  <c r="O26" i="35"/>
  <c r="M26" i="35"/>
  <c r="L26" i="35"/>
  <c r="T25" i="35"/>
  <c r="S25" i="35"/>
  <c r="O25" i="35"/>
  <c r="M25" i="35"/>
  <c r="L25" i="35"/>
  <c r="S24" i="35"/>
  <c r="T24" i="35"/>
  <c r="O24" i="35"/>
  <c r="M24" i="35"/>
  <c r="L24" i="35"/>
  <c r="T23" i="35"/>
  <c r="S23" i="35"/>
  <c r="O23" i="35"/>
  <c r="M23" i="35"/>
  <c r="L23" i="35"/>
  <c r="S22" i="35"/>
  <c r="T22" i="35"/>
  <c r="O22" i="35"/>
  <c r="M22" i="35"/>
  <c r="L22" i="35"/>
  <c r="S21" i="35"/>
  <c r="T21" i="35"/>
  <c r="O21" i="35"/>
  <c r="M21" i="35"/>
  <c r="L21" i="35"/>
  <c r="S20" i="35"/>
  <c r="T20" i="35"/>
  <c r="O20" i="35"/>
  <c r="M20" i="35"/>
  <c r="L20" i="35"/>
  <c r="S19" i="35"/>
  <c r="T19" i="35"/>
  <c r="O19" i="35"/>
  <c r="M19" i="35"/>
  <c r="L19" i="35"/>
  <c r="S18" i="35"/>
  <c r="T18" i="35"/>
  <c r="O18" i="35"/>
  <c r="M18" i="35"/>
  <c r="L18" i="35"/>
  <c r="S17" i="35"/>
  <c r="T17" i="35"/>
  <c r="O17" i="35"/>
  <c r="M17" i="35"/>
  <c r="L17" i="35"/>
  <c r="S16" i="35"/>
  <c r="T16" i="35"/>
  <c r="O16" i="35"/>
  <c r="M16" i="35"/>
  <c r="L16" i="35"/>
  <c r="S15" i="35"/>
  <c r="T15" i="35"/>
  <c r="O15" i="35"/>
  <c r="M15" i="35"/>
  <c r="L15" i="35"/>
  <c r="S14" i="35"/>
  <c r="T14" i="35"/>
  <c r="O14" i="35"/>
  <c r="M14" i="35"/>
  <c r="L14" i="35"/>
  <c r="S13" i="35"/>
  <c r="T13" i="35"/>
  <c r="O13" i="35"/>
  <c r="M13" i="35"/>
  <c r="L13" i="35"/>
  <c r="S12" i="35"/>
  <c r="T12" i="35"/>
  <c r="O12" i="35"/>
  <c r="M12" i="35"/>
  <c r="L12" i="35"/>
  <c r="S11" i="35"/>
  <c r="T11" i="35"/>
  <c r="O11" i="35"/>
  <c r="M11" i="35"/>
  <c r="L11" i="35"/>
  <c r="T10" i="35"/>
  <c r="S10" i="35"/>
  <c r="O10" i="35"/>
  <c r="M10" i="35"/>
  <c r="L10" i="35"/>
  <c r="S9" i="35"/>
  <c r="T9" i="35"/>
  <c r="O9" i="35"/>
  <c r="M9" i="35"/>
  <c r="L9" i="35"/>
  <c r="T8" i="35"/>
  <c r="S8" i="35"/>
  <c r="O8" i="35"/>
  <c r="M8" i="35"/>
  <c r="L8" i="35"/>
  <c r="S7" i="35"/>
  <c r="T7" i="35"/>
  <c r="O7" i="35"/>
  <c r="M7" i="35"/>
  <c r="L7" i="35"/>
  <c r="S6" i="35"/>
  <c r="T6" i="35"/>
  <c r="O6" i="35"/>
  <c r="M6" i="35"/>
  <c r="L6" i="35"/>
  <c r="S5" i="35"/>
  <c r="T5" i="35"/>
  <c r="O5" i="35"/>
  <c r="M5" i="35"/>
  <c r="L5" i="35"/>
  <c r="S4" i="35"/>
  <c r="O4" i="35"/>
  <c r="M4" i="35"/>
  <c r="L4" i="35"/>
  <c r="D2" i="35" a="1"/>
  <c r="D2" i="35" s="1"/>
  <c r="R188" i="34"/>
  <c r="Q188" i="34"/>
  <c r="P188" i="34"/>
  <c r="N188" i="34"/>
  <c r="K188" i="34"/>
  <c r="AT187" i="34"/>
  <c r="AS187" i="34"/>
  <c r="AR187" i="34"/>
  <c r="AQ187" i="34"/>
  <c r="AP187" i="34"/>
  <c r="AO187" i="34"/>
  <c r="AN187" i="34"/>
  <c r="AM187" i="34"/>
  <c r="AL187" i="34"/>
  <c r="AK187" i="34"/>
  <c r="AJ187" i="34"/>
  <c r="AI187" i="34"/>
  <c r="AH187" i="34"/>
  <c r="AG187" i="34"/>
  <c r="AF187" i="34"/>
  <c r="AE187" i="34"/>
  <c r="AD187" i="34"/>
  <c r="AC187" i="34"/>
  <c r="AB187" i="34"/>
  <c r="AA187" i="34"/>
  <c r="Z187" i="34"/>
  <c r="Y187" i="34"/>
  <c r="X187" i="34"/>
  <c r="W187" i="34"/>
  <c r="V187" i="34"/>
  <c r="U187" i="34"/>
  <c r="K187" i="34"/>
  <c r="S186" i="34"/>
  <c r="T186" i="34"/>
  <c r="O186" i="34"/>
  <c r="M186" i="34"/>
  <c r="L186" i="34"/>
  <c r="S185" i="34"/>
  <c r="T185" i="34"/>
  <c r="O185" i="34"/>
  <c r="M185" i="34"/>
  <c r="L185" i="34"/>
  <c r="S184" i="34"/>
  <c r="T184" i="34"/>
  <c r="O184" i="34"/>
  <c r="M184" i="34"/>
  <c r="L184" i="34"/>
  <c r="T183" i="34"/>
  <c r="S183" i="34"/>
  <c r="O183" i="34"/>
  <c r="M183" i="34"/>
  <c r="L183" i="34"/>
  <c r="T182" i="34"/>
  <c r="S182" i="34"/>
  <c r="O182" i="34"/>
  <c r="M182" i="34"/>
  <c r="L182" i="34"/>
  <c r="S181" i="34"/>
  <c r="T181" i="34"/>
  <c r="O181" i="34"/>
  <c r="M181" i="34"/>
  <c r="L181" i="34"/>
  <c r="S180" i="34"/>
  <c r="T180" i="34"/>
  <c r="O180" i="34"/>
  <c r="M180" i="34"/>
  <c r="L180" i="34"/>
  <c r="S179" i="34"/>
  <c r="T179" i="34"/>
  <c r="O179" i="34"/>
  <c r="M179" i="34"/>
  <c r="L179" i="34"/>
  <c r="S178" i="34"/>
  <c r="T178" i="34"/>
  <c r="O178" i="34"/>
  <c r="M178" i="34"/>
  <c r="L178" i="34"/>
  <c r="S177" i="34"/>
  <c r="T177" i="34"/>
  <c r="O177" i="34"/>
  <c r="M177" i="34"/>
  <c r="L177" i="34"/>
  <c r="S176" i="34"/>
  <c r="T176" i="34"/>
  <c r="O176" i="34"/>
  <c r="M176" i="34"/>
  <c r="L176" i="34"/>
  <c r="S175" i="34"/>
  <c r="T175" i="34"/>
  <c r="O175" i="34"/>
  <c r="M175" i="34"/>
  <c r="L175" i="34"/>
  <c r="T174" i="34"/>
  <c r="S174" i="34"/>
  <c r="O174" i="34"/>
  <c r="M174" i="34"/>
  <c r="L174" i="34"/>
  <c r="S173" i="34"/>
  <c r="T173" i="34"/>
  <c r="O173" i="34"/>
  <c r="M173" i="34"/>
  <c r="L173" i="34"/>
  <c r="S172" i="34"/>
  <c r="T172" i="34"/>
  <c r="O172" i="34"/>
  <c r="M172" i="34"/>
  <c r="L172" i="34"/>
  <c r="S171" i="34"/>
  <c r="T171" i="34"/>
  <c r="O171" i="34"/>
  <c r="M171" i="34"/>
  <c r="L171" i="34"/>
  <c r="S170" i="34"/>
  <c r="T170" i="34"/>
  <c r="O170" i="34"/>
  <c r="M170" i="34"/>
  <c r="L170" i="34"/>
  <c r="S169" i="34"/>
  <c r="T169" i="34"/>
  <c r="O169" i="34"/>
  <c r="M169" i="34"/>
  <c r="L169" i="34"/>
  <c r="S168" i="34"/>
  <c r="T168" i="34"/>
  <c r="O168" i="34"/>
  <c r="M168" i="34"/>
  <c r="L168" i="34"/>
  <c r="S167" i="34"/>
  <c r="T167" i="34"/>
  <c r="O167" i="34"/>
  <c r="M167" i="34"/>
  <c r="L167" i="34"/>
  <c r="S166" i="34"/>
  <c r="T166" i="34"/>
  <c r="O166" i="34"/>
  <c r="M166" i="34"/>
  <c r="L166" i="34"/>
  <c r="S165" i="34"/>
  <c r="T165" i="34"/>
  <c r="O165" i="34"/>
  <c r="M165" i="34"/>
  <c r="L165" i="34"/>
  <c r="S164" i="34"/>
  <c r="T164" i="34"/>
  <c r="O164" i="34"/>
  <c r="M164" i="34"/>
  <c r="L164" i="34"/>
  <c r="S163" i="34"/>
  <c r="T163" i="34"/>
  <c r="O163" i="34"/>
  <c r="M163" i="34"/>
  <c r="L163" i="34"/>
  <c r="S162" i="34"/>
  <c r="T162" i="34"/>
  <c r="O162" i="34"/>
  <c r="M162" i="34"/>
  <c r="L162" i="34"/>
  <c r="S161" i="34"/>
  <c r="T161" i="34"/>
  <c r="O161" i="34"/>
  <c r="M161" i="34"/>
  <c r="L161" i="34"/>
  <c r="S160" i="34"/>
  <c r="T160" i="34"/>
  <c r="O160" i="34"/>
  <c r="M160" i="34"/>
  <c r="L160" i="34"/>
  <c r="S159" i="34"/>
  <c r="T159" i="34"/>
  <c r="O159" i="34"/>
  <c r="M159" i="34"/>
  <c r="L159" i="34"/>
  <c r="S158" i="34"/>
  <c r="T158" i="34"/>
  <c r="O158" i="34"/>
  <c r="M158" i="34"/>
  <c r="L158" i="34"/>
  <c r="S157" i="34"/>
  <c r="T157" i="34"/>
  <c r="O157" i="34"/>
  <c r="M157" i="34"/>
  <c r="L157" i="34"/>
  <c r="S156" i="34"/>
  <c r="T156" i="34"/>
  <c r="O156" i="34"/>
  <c r="M156" i="34"/>
  <c r="L156" i="34"/>
  <c r="S155" i="34"/>
  <c r="T155" i="34"/>
  <c r="O155" i="34"/>
  <c r="M155" i="34"/>
  <c r="L155" i="34"/>
  <c r="S154" i="34"/>
  <c r="T154" i="34"/>
  <c r="O154" i="34"/>
  <c r="M154" i="34"/>
  <c r="L154" i="34"/>
  <c r="S153" i="34"/>
  <c r="T153" i="34"/>
  <c r="O153" i="34"/>
  <c r="M153" i="34"/>
  <c r="L153" i="34"/>
  <c r="S152" i="34"/>
  <c r="T152" i="34"/>
  <c r="O152" i="34"/>
  <c r="M152" i="34"/>
  <c r="L152" i="34"/>
  <c r="S151" i="34"/>
  <c r="T151" i="34"/>
  <c r="O151" i="34"/>
  <c r="M151" i="34"/>
  <c r="L151" i="34"/>
  <c r="S150" i="34"/>
  <c r="T150" i="34"/>
  <c r="O150" i="34"/>
  <c r="M150" i="34"/>
  <c r="L150" i="34"/>
  <c r="S149" i="34"/>
  <c r="T149" i="34"/>
  <c r="O149" i="34"/>
  <c r="M149" i="34"/>
  <c r="L149" i="34"/>
  <c r="S148" i="34"/>
  <c r="T148" i="34"/>
  <c r="O148" i="34"/>
  <c r="M148" i="34"/>
  <c r="L148" i="34"/>
  <c r="S147" i="34"/>
  <c r="T147" i="34"/>
  <c r="O147" i="34"/>
  <c r="M147" i="34"/>
  <c r="L147" i="34"/>
  <c r="S146" i="34"/>
  <c r="T146" i="34"/>
  <c r="O146" i="34"/>
  <c r="M146" i="34"/>
  <c r="L146" i="34"/>
  <c r="S145" i="34"/>
  <c r="T145" i="34"/>
  <c r="O145" i="34"/>
  <c r="M145" i="34"/>
  <c r="L145" i="34"/>
  <c r="S144" i="34"/>
  <c r="T144" i="34"/>
  <c r="O144" i="34"/>
  <c r="M144" i="34"/>
  <c r="L144" i="34"/>
  <c r="S143" i="34"/>
  <c r="T143" i="34"/>
  <c r="O143" i="34"/>
  <c r="M143" i="34"/>
  <c r="L143" i="34"/>
  <c r="S142" i="34"/>
  <c r="T142" i="34"/>
  <c r="O142" i="34"/>
  <c r="M142" i="34"/>
  <c r="L142" i="34"/>
  <c r="S141" i="34"/>
  <c r="T141" i="34"/>
  <c r="O141" i="34"/>
  <c r="M141" i="34"/>
  <c r="L141" i="34"/>
  <c r="S140" i="34"/>
  <c r="T140" i="34"/>
  <c r="O140" i="34"/>
  <c r="M140" i="34"/>
  <c r="L140" i="34"/>
  <c r="S139" i="34"/>
  <c r="T139" i="34"/>
  <c r="O139" i="34"/>
  <c r="M139" i="34"/>
  <c r="L139" i="34"/>
  <c r="S138" i="34"/>
  <c r="T138" i="34"/>
  <c r="O138" i="34"/>
  <c r="M138" i="34"/>
  <c r="L138" i="34"/>
  <c r="S137" i="34"/>
  <c r="T137" i="34"/>
  <c r="O137" i="34"/>
  <c r="M137" i="34"/>
  <c r="L137" i="34"/>
  <c r="T136" i="34"/>
  <c r="S136" i="34"/>
  <c r="O136" i="34"/>
  <c r="M136" i="34"/>
  <c r="L136" i="34"/>
  <c r="T135" i="34"/>
  <c r="S135" i="34"/>
  <c r="O135" i="34"/>
  <c r="M135" i="34"/>
  <c r="L135" i="34"/>
  <c r="S134" i="34"/>
  <c r="T134" i="34"/>
  <c r="O134" i="34"/>
  <c r="M134" i="34"/>
  <c r="L134" i="34"/>
  <c r="S133" i="34"/>
  <c r="T133" i="34"/>
  <c r="O133" i="34"/>
  <c r="M133" i="34"/>
  <c r="L133" i="34"/>
  <c r="S132" i="34"/>
  <c r="T132" i="34"/>
  <c r="O132" i="34"/>
  <c r="M132" i="34"/>
  <c r="L132" i="34"/>
  <c r="S131" i="34"/>
  <c r="T131" i="34"/>
  <c r="O131" i="34"/>
  <c r="M131" i="34"/>
  <c r="L131" i="34"/>
  <c r="S130" i="34"/>
  <c r="T130" i="34"/>
  <c r="O130" i="34"/>
  <c r="M130" i="34"/>
  <c r="L130" i="34"/>
  <c r="S129" i="34"/>
  <c r="T129" i="34"/>
  <c r="O129" i="34"/>
  <c r="M129" i="34"/>
  <c r="L129" i="34"/>
  <c r="S128" i="34"/>
  <c r="T128" i="34"/>
  <c r="O128" i="34"/>
  <c r="M128" i="34"/>
  <c r="L128" i="34"/>
  <c r="S127" i="34"/>
  <c r="T127" i="34"/>
  <c r="O127" i="34"/>
  <c r="M127" i="34"/>
  <c r="L127" i="34"/>
  <c r="S126" i="34"/>
  <c r="T126" i="34"/>
  <c r="O126" i="34"/>
  <c r="M126" i="34"/>
  <c r="L126" i="34"/>
  <c r="S125" i="34"/>
  <c r="T125" i="34"/>
  <c r="O125" i="34"/>
  <c r="M125" i="34"/>
  <c r="L125" i="34"/>
  <c r="S124" i="34"/>
  <c r="T124" i="34"/>
  <c r="O124" i="34"/>
  <c r="M124" i="34"/>
  <c r="L124" i="34"/>
  <c r="S123" i="34"/>
  <c r="T123" i="34"/>
  <c r="O123" i="34"/>
  <c r="M123" i="34"/>
  <c r="L123" i="34"/>
  <c r="S122" i="34"/>
  <c r="T122" i="34"/>
  <c r="O122" i="34"/>
  <c r="M122" i="34"/>
  <c r="L122" i="34"/>
  <c r="S121" i="34"/>
  <c r="T121" i="34"/>
  <c r="O121" i="34"/>
  <c r="M121" i="34"/>
  <c r="L121" i="34"/>
  <c r="S120" i="34"/>
  <c r="T120" i="34"/>
  <c r="O120" i="34"/>
  <c r="M120" i="34"/>
  <c r="L120" i="34"/>
  <c r="S119" i="34"/>
  <c r="T119" i="34"/>
  <c r="O119" i="34"/>
  <c r="M119" i="34"/>
  <c r="L119" i="34"/>
  <c r="S118" i="34"/>
  <c r="T118" i="34"/>
  <c r="O118" i="34"/>
  <c r="M118" i="34"/>
  <c r="L118" i="34"/>
  <c r="S117" i="34"/>
  <c r="T117" i="34"/>
  <c r="O117" i="34"/>
  <c r="M117" i="34"/>
  <c r="L117" i="34"/>
  <c r="S116" i="34"/>
  <c r="T116" i="34"/>
  <c r="O116" i="34"/>
  <c r="M116" i="34"/>
  <c r="L116" i="34"/>
  <c r="S115" i="34"/>
  <c r="T115" i="34"/>
  <c r="O115" i="34"/>
  <c r="M115" i="34"/>
  <c r="L115" i="34"/>
  <c r="S114" i="34"/>
  <c r="T114" i="34"/>
  <c r="O114" i="34"/>
  <c r="M114" i="34"/>
  <c r="L114" i="34"/>
  <c r="S113" i="34"/>
  <c r="T113" i="34"/>
  <c r="O113" i="34"/>
  <c r="M113" i="34"/>
  <c r="L113" i="34"/>
  <c r="S112" i="34"/>
  <c r="T112" i="34"/>
  <c r="O112" i="34"/>
  <c r="M112" i="34"/>
  <c r="L112" i="34"/>
  <c r="S111" i="34"/>
  <c r="T111" i="34"/>
  <c r="O111" i="34"/>
  <c r="M111" i="34"/>
  <c r="L111" i="34"/>
  <c r="S110" i="34"/>
  <c r="T110" i="34"/>
  <c r="O110" i="34"/>
  <c r="M110" i="34"/>
  <c r="L110" i="34"/>
  <c r="S109" i="34"/>
  <c r="T109" i="34"/>
  <c r="O109" i="34"/>
  <c r="M109" i="34"/>
  <c r="L109" i="34"/>
  <c r="S108" i="34"/>
  <c r="T108" i="34"/>
  <c r="O108" i="34"/>
  <c r="M108" i="34"/>
  <c r="L108" i="34"/>
  <c r="S107" i="34"/>
  <c r="T107" i="34"/>
  <c r="O107" i="34"/>
  <c r="M107" i="34"/>
  <c r="L107" i="34"/>
  <c r="S106" i="34"/>
  <c r="T106" i="34"/>
  <c r="O106" i="34"/>
  <c r="M106" i="34"/>
  <c r="L106" i="34"/>
  <c r="S105" i="34"/>
  <c r="T105" i="34"/>
  <c r="O105" i="34"/>
  <c r="M105" i="34"/>
  <c r="L105" i="34"/>
  <c r="S104" i="34"/>
  <c r="T104" i="34"/>
  <c r="O104" i="34"/>
  <c r="M104" i="34"/>
  <c r="L104" i="34"/>
  <c r="S103" i="34"/>
  <c r="T103" i="34"/>
  <c r="O103" i="34"/>
  <c r="M103" i="34"/>
  <c r="L103" i="34"/>
  <c r="S102" i="34"/>
  <c r="T102" i="34"/>
  <c r="O102" i="34"/>
  <c r="M102" i="34"/>
  <c r="L102" i="34"/>
  <c r="S101" i="34"/>
  <c r="T101" i="34"/>
  <c r="O101" i="34"/>
  <c r="M101" i="34"/>
  <c r="L101" i="34"/>
  <c r="S100" i="34"/>
  <c r="T100" i="34"/>
  <c r="O100" i="34"/>
  <c r="M100" i="34"/>
  <c r="L100" i="34"/>
  <c r="S99" i="34"/>
  <c r="T99" i="34"/>
  <c r="O99" i="34"/>
  <c r="M99" i="34"/>
  <c r="L99" i="34"/>
  <c r="S98" i="34"/>
  <c r="T98" i="34"/>
  <c r="O98" i="34"/>
  <c r="M98" i="34"/>
  <c r="L98" i="34"/>
  <c r="S97" i="34"/>
  <c r="T97" i="34"/>
  <c r="O97" i="34"/>
  <c r="M97" i="34"/>
  <c r="L97" i="34"/>
  <c r="S96" i="34"/>
  <c r="T96" i="34"/>
  <c r="O96" i="34"/>
  <c r="M96" i="34"/>
  <c r="L96" i="34"/>
  <c r="S95" i="34"/>
  <c r="T95" i="34"/>
  <c r="O95" i="34"/>
  <c r="M95" i="34"/>
  <c r="L95" i="34"/>
  <c r="S94" i="34"/>
  <c r="T94" i="34"/>
  <c r="O94" i="34"/>
  <c r="M94" i="34"/>
  <c r="L94" i="34"/>
  <c r="S93" i="34"/>
  <c r="T93" i="34"/>
  <c r="O93" i="34"/>
  <c r="M93" i="34"/>
  <c r="L93" i="34"/>
  <c r="S92" i="34"/>
  <c r="T92" i="34"/>
  <c r="O92" i="34"/>
  <c r="M92" i="34"/>
  <c r="L92" i="34"/>
  <c r="S91" i="34"/>
  <c r="T91" i="34"/>
  <c r="O91" i="34"/>
  <c r="M91" i="34"/>
  <c r="L91" i="34"/>
  <c r="S90" i="34"/>
  <c r="T90" i="34"/>
  <c r="O90" i="34"/>
  <c r="M90" i="34"/>
  <c r="L90" i="34"/>
  <c r="S89" i="34"/>
  <c r="T89" i="34"/>
  <c r="O89" i="34"/>
  <c r="M89" i="34"/>
  <c r="L89" i="34"/>
  <c r="S88" i="34"/>
  <c r="T88" i="34"/>
  <c r="O88" i="34"/>
  <c r="M88" i="34"/>
  <c r="L88" i="34"/>
  <c r="S87" i="34"/>
  <c r="T87" i="34"/>
  <c r="O87" i="34"/>
  <c r="M87" i="34"/>
  <c r="L87" i="34"/>
  <c r="S86" i="34"/>
  <c r="T86" i="34"/>
  <c r="O86" i="34"/>
  <c r="M86" i="34"/>
  <c r="L86" i="34"/>
  <c r="S85" i="34"/>
  <c r="T85" i="34"/>
  <c r="O85" i="34"/>
  <c r="M85" i="34"/>
  <c r="L85" i="34"/>
  <c r="S84" i="34"/>
  <c r="T84" i="34"/>
  <c r="O84" i="34"/>
  <c r="M84" i="34"/>
  <c r="L84" i="34"/>
  <c r="S83" i="34"/>
  <c r="T83" i="34"/>
  <c r="O83" i="34"/>
  <c r="M83" i="34"/>
  <c r="L83" i="34"/>
  <c r="S82" i="34"/>
  <c r="T82" i="34"/>
  <c r="O82" i="34"/>
  <c r="M82" i="34"/>
  <c r="L82" i="34"/>
  <c r="S81" i="34"/>
  <c r="T81" i="34"/>
  <c r="O81" i="34"/>
  <c r="M81" i="34"/>
  <c r="L81" i="34"/>
  <c r="T80" i="34"/>
  <c r="S80" i="34"/>
  <c r="O80" i="34"/>
  <c r="M80" i="34"/>
  <c r="L80" i="34"/>
  <c r="S79" i="34"/>
  <c r="T79" i="34"/>
  <c r="O79" i="34"/>
  <c r="M79" i="34"/>
  <c r="L79" i="34"/>
  <c r="S78" i="34"/>
  <c r="T78" i="34"/>
  <c r="O78" i="34"/>
  <c r="M78" i="34"/>
  <c r="L78" i="34"/>
  <c r="S77" i="34"/>
  <c r="T77" i="34"/>
  <c r="O77" i="34"/>
  <c r="M77" i="34"/>
  <c r="L77" i="34"/>
  <c r="S76" i="34"/>
  <c r="T76" i="34"/>
  <c r="O76" i="34"/>
  <c r="M76" i="34"/>
  <c r="L76" i="34"/>
  <c r="S75" i="34"/>
  <c r="T75" i="34"/>
  <c r="O75" i="34"/>
  <c r="M75" i="34"/>
  <c r="L75" i="34"/>
  <c r="S74" i="34"/>
  <c r="T74" i="34"/>
  <c r="O74" i="34"/>
  <c r="M74" i="34"/>
  <c r="L74" i="34"/>
  <c r="S73" i="34"/>
  <c r="T73" i="34"/>
  <c r="O73" i="34"/>
  <c r="M73" i="34"/>
  <c r="L73" i="34"/>
  <c r="S72" i="34"/>
  <c r="T72" i="34"/>
  <c r="O72" i="34"/>
  <c r="M72" i="34"/>
  <c r="L72" i="34"/>
  <c r="S71" i="34"/>
  <c r="T71" i="34"/>
  <c r="O71" i="34"/>
  <c r="M71" i="34"/>
  <c r="L71" i="34"/>
  <c r="S70" i="34"/>
  <c r="T70" i="34"/>
  <c r="O70" i="34"/>
  <c r="M70" i="34"/>
  <c r="L70" i="34"/>
  <c r="S69" i="34"/>
  <c r="T69" i="34"/>
  <c r="O69" i="34"/>
  <c r="M69" i="34"/>
  <c r="L69" i="34"/>
  <c r="S68" i="34"/>
  <c r="T68" i="34"/>
  <c r="O68" i="34"/>
  <c r="M68" i="34"/>
  <c r="L68" i="34"/>
  <c r="S67" i="34"/>
  <c r="T67" i="34"/>
  <c r="O67" i="34"/>
  <c r="M67" i="34"/>
  <c r="L67" i="34"/>
  <c r="S66" i="34"/>
  <c r="T66" i="34"/>
  <c r="O66" i="34"/>
  <c r="M66" i="34"/>
  <c r="L66" i="34"/>
  <c r="S65" i="34"/>
  <c r="T65" i="34"/>
  <c r="O65" i="34"/>
  <c r="M65" i="34"/>
  <c r="L65" i="34"/>
  <c r="S64" i="34"/>
  <c r="T64" i="34"/>
  <c r="O64" i="34"/>
  <c r="M64" i="34"/>
  <c r="L64" i="34"/>
  <c r="T63" i="34"/>
  <c r="S63" i="34"/>
  <c r="O63" i="34"/>
  <c r="M63" i="34"/>
  <c r="L63" i="34"/>
  <c r="T62" i="34"/>
  <c r="S62" i="34"/>
  <c r="O62" i="34"/>
  <c r="M62" i="34"/>
  <c r="L62" i="34"/>
  <c r="S61" i="34"/>
  <c r="T61" i="34"/>
  <c r="O61" i="34"/>
  <c r="M61" i="34"/>
  <c r="L61" i="34"/>
  <c r="S60" i="34"/>
  <c r="T60" i="34"/>
  <c r="O60" i="34"/>
  <c r="M60" i="34"/>
  <c r="L60" i="34"/>
  <c r="S59" i="34"/>
  <c r="T59" i="34"/>
  <c r="O59" i="34"/>
  <c r="M59" i="34"/>
  <c r="L59" i="34"/>
  <c r="S58" i="34"/>
  <c r="T58" i="34"/>
  <c r="O58" i="34"/>
  <c r="M58" i="34"/>
  <c r="L58" i="34"/>
  <c r="S57" i="34"/>
  <c r="T57" i="34"/>
  <c r="O57" i="34"/>
  <c r="M57" i="34"/>
  <c r="L57" i="34"/>
  <c r="S56" i="34"/>
  <c r="T56" i="34"/>
  <c r="O56" i="34"/>
  <c r="M56" i="34"/>
  <c r="L56" i="34"/>
  <c r="S55" i="34"/>
  <c r="T55" i="34"/>
  <c r="O55" i="34"/>
  <c r="M55" i="34"/>
  <c r="L55" i="34"/>
  <c r="S54" i="34"/>
  <c r="T54" i="34"/>
  <c r="O54" i="34"/>
  <c r="M54" i="34"/>
  <c r="L54" i="34"/>
  <c r="S53" i="34"/>
  <c r="T53" i="34"/>
  <c r="O53" i="34"/>
  <c r="M53" i="34"/>
  <c r="L53" i="34"/>
  <c r="S52" i="34"/>
  <c r="T52" i="34"/>
  <c r="O52" i="34"/>
  <c r="M52" i="34"/>
  <c r="L52" i="34"/>
  <c r="S51" i="34"/>
  <c r="T51" i="34"/>
  <c r="O51" i="34"/>
  <c r="M51" i="34"/>
  <c r="L51" i="34"/>
  <c r="S50" i="34"/>
  <c r="T50" i="34"/>
  <c r="O50" i="34"/>
  <c r="M50" i="34"/>
  <c r="L50" i="34"/>
  <c r="S49" i="34"/>
  <c r="T49" i="34"/>
  <c r="O49" i="34"/>
  <c r="M49" i="34"/>
  <c r="L49" i="34"/>
  <c r="S48" i="34"/>
  <c r="T48" i="34"/>
  <c r="O48" i="34"/>
  <c r="M48" i="34"/>
  <c r="L48" i="34"/>
  <c r="S47" i="34"/>
  <c r="T47" i="34"/>
  <c r="O47" i="34"/>
  <c r="M47" i="34"/>
  <c r="L47" i="34"/>
  <c r="T46" i="34"/>
  <c r="S46" i="34"/>
  <c r="O46" i="34"/>
  <c r="M46" i="34"/>
  <c r="L46" i="34"/>
  <c r="S45" i="34"/>
  <c r="T45" i="34"/>
  <c r="O45" i="34"/>
  <c r="M45" i="34"/>
  <c r="L45" i="34"/>
  <c r="S44" i="34"/>
  <c r="T44" i="34"/>
  <c r="O44" i="34"/>
  <c r="M44" i="34"/>
  <c r="L44" i="34"/>
  <c r="S43" i="34"/>
  <c r="T43" i="34"/>
  <c r="O43" i="34"/>
  <c r="M43" i="34"/>
  <c r="L43" i="34"/>
  <c r="S42" i="34"/>
  <c r="T42" i="34"/>
  <c r="O42" i="34"/>
  <c r="M42" i="34"/>
  <c r="L42" i="34"/>
  <c r="S41" i="34"/>
  <c r="T41" i="34"/>
  <c r="O41" i="34"/>
  <c r="M41" i="34"/>
  <c r="L41" i="34"/>
  <c r="S40" i="34"/>
  <c r="T40" i="34"/>
  <c r="O40" i="34"/>
  <c r="M40" i="34"/>
  <c r="L40" i="34"/>
  <c r="S39" i="34"/>
  <c r="T39" i="34"/>
  <c r="O39" i="34"/>
  <c r="M39" i="34"/>
  <c r="L39" i="34"/>
  <c r="S38" i="34"/>
  <c r="T38" i="34"/>
  <c r="O38" i="34"/>
  <c r="M38" i="34"/>
  <c r="L38" i="34"/>
  <c r="S37" i="34"/>
  <c r="T37" i="34"/>
  <c r="O37" i="34"/>
  <c r="M37" i="34"/>
  <c r="L37" i="34"/>
  <c r="S36" i="34"/>
  <c r="T36" i="34"/>
  <c r="O36" i="34"/>
  <c r="M36" i="34"/>
  <c r="L36" i="34"/>
  <c r="S35" i="34"/>
  <c r="T35" i="34"/>
  <c r="O35" i="34"/>
  <c r="M35" i="34"/>
  <c r="L35" i="34"/>
  <c r="S34" i="34"/>
  <c r="T34" i="34"/>
  <c r="O34" i="34"/>
  <c r="M34" i="34"/>
  <c r="L34" i="34"/>
  <c r="S33" i="34"/>
  <c r="T33" i="34"/>
  <c r="O33" i="34"/>
  <c r="M33" i="34"/>
  <c r="L33" i="34"/>
  <c r="S32" i="34"/>
  <c r="T32" i="34"/>
  <c r="O32" i="34"/>
  <c r="M32" i="34"/>
  <c r="L32" i="34"/>
  <c r="S31" i="34"/>
  <c r="T31" i="34"/>
  <c r="O31" i="34"/>
  <c r="M31" i="34"/>
  <c r="L31" i="34"/>
  <c r="S30" i="34"/>
  <c r="T30" i="34"/>
  <c r="O30" i="34"/>
  <c r="M30" i="34"/>
  <c r="L30" i="34"/>
  <c r="S29" i="34"/>
  <c r="T29" i="34"/>
  <c r="O29" i="34"/>
  <c r="M29" i="34"/>
  <c r="L29" i="34"/>
  <c r="S28" i="34"/>
  <c r="T28" i="34"/>
  <c r="O28" i="34"/>
  <c r="M28" i="34"/>
  <c r="L28" i="34"/>
  <c r="S27" i="34"/>
  <c r="T27" i="34"/>
  <c r="O27" i="34"/>
  <c r="M27" i="34"/>
  <c r="L27" i="34"/>
  <c r="S26" i="34"/>
  <c r="T26" i="34"/>
  <c r="O26" i="34"/>
  <c r="M26" i="34"/>
  <c r="L26" i="34"/>
  <c r="S25" i="34"/>
  <c r="T25" i="34"/>
  <c r="O25" i="34"/>
  <c r="M25" i="34"/>
  <c r="L25" i="34"/>
  <c r="S24" i="34"/>
  <c r="T24" i="34"/>
  <c r="O24" i="34"/>
  <c r="M24" i="34"/>
  <c r="L24" i="34"/>
  <c r="S23" i="34"/>
  <c r="T23" i="34"/>
  <c r="O23" i="34"/>
  <c r="M23" i="34"/>
  <c r="L23" i="34"/>
  <c r="S22" i="34"/>
  <c r="T22" i="34"/>
  <c r="O22" i="34"/>
  <c r="M22" i="34"/>
  <c r="L22" i="34"/>
  <c r="S21" i="34"/>
  <c r="T21" i="34"/>
  <c r="O21" i="34"/>
  <c r="M21" i="34"/>
  <c r="L21" i="34"/>
  <c r="S20" i="34"/>
  <c r="T20" i="34"/>
  <c r="O20" i="34"/>
  <c r="M20" i="34"/>
  <c r="L20" i="34"/>
  <c r="S19" i="34"/>
  <c r="T19" i="34"/>
  <c r="O19" i="34"/>
  <c r="M19" i="34"/>
  <c r="L19" i="34"/>
  <c r="S18" i="34"/>
  <c r="T18" i="34"/>
  <c r="O18" i="34"/>
  <c r="M18" i="34"/>
  <c r="L18" i="34"/>
  <c r="S17" i="34"/>
  <c r="T17" i="34"/>
  <c r="O17" i="34"/>
  <c r="M17" i="34"/>
  <c r="L17" i="34"/>
  <c r="S16" i="34"/>
  <c r="T16" i="34"/>
  <c r="O16" i="34"/>
  <c r="M16" i="34"/>
  <c r="L16" i="34"/>
  <c r="S15" i="34"/>
  <c r="T15" i="34"/>
  <c r="O15" i="34"/>
  <c r="M15" i="34"/>
  <c r="L15" i="34"/>
  <c r="S14" i="34"/>
  <c r="T14" i="34"/>
  <c r="O14" i="34"/>
  <c r="M14" i="34"/>
  <c r="L14" i="34"/>
  <c r="S13" i="34"/>
  <c r="T13" i="34"/>
  <c r="O13" i="34"/>
  <c r="M13" i="34"/>
  <c r="L13" i="34"/>
  <c r="S12" i="34"/>
  <c r="T12" i="34"/>
  <c r="O12" i="34"/>
  <c r="M12" i="34"/>
  <c r="L12" i="34"/>
  <c r="S11" i="34"/>
  <c r="T11" i="34"/>
  <c r="O11" i="34"/>
  <c r="M11" i="34"/>
  <c r="L11" i="34"/>
  <c r="S10" i="34"/>
  <c r="T10" i="34"/>
  <c r="O10" i="34"/>
  <c r="M10" i="34"/>
  <c r="L10" i="34"/>
  <c r="S9" i="34"/>
  <c r="T9" i="34"/>
  <c r="O9" i="34"/>
  <c r="M9" i="34"/>
  <c r="L9" i="34"/>
  <c r="S8" i="34"/>
  <c r="T8" i="34"/>
  <c r="O8" i="34"/>
  <c r="M8" i="34"/>
  <c r="L8" i="34"/>
  <c r="S7" i="34"/>
  <c r="T7" i="34"/>
  <c r="O7" i="34"/>
  <c r="M7" i="34"/>
  <c r="L7" i="34"/>
  <c r="S6" i="34"/>
  <c r="T6" i="34"/>
  <c r="O6" i="34"/>
  <c r="M6" i="34"/>
  <c r="L6" i="34"/>
  <c r="S5" i="34"/>
  <c r="T5" i="34"/>
  <c r="O5" i="34"/>
  <c r="M5" i="34"/>
  <c r="L5" i="34"/>
  <c r="S4" i="34"/>
  <c r="O4" i="34"/>
  <c r="M4" i="34"/>
  <c r="L4" i="34"/>
  <c r="D2" i="34" a="1"/>
  <c r="D2" i="34" s="1"/>
  <c r="R188" i="33"/>
  <c r="Q188" i="33"/>
  <c r="P188" i="33"/>
  <c r="N188" i="33"/>
  <c r="K188" i="33"/>
  <c r="AT187" i="33"/>
  <c r="AS187" i="33"/>
  <c r="AR187" i="33"/>
  <c r="AQ187" i="33"/>
  <c r="AP187" i="33"/>
  <c r="AO187" i="33"/>
  <c r="AN187" i="33"/>
  <c r="AM187" i="33"/>
  <c r="AL187" i="33"/>
  <c r="AK187" i="33"/>
  <c r="AJ187" i="33"/>
  <c r="AI187" i="33"/>
  <c r="AH187" i="33"/>
  <c r="AG187" i="33"/>
  <c r="AF187" i="33"/>
  <c r="AE187" i="33"/>
  <c r="AD187" i="33"/>
  <c r="AC187" i="33"/>
  <c r="AB187" i="33"/>
  <c r="AA187" i="33"/>
  <c r="Z187" i="33"/>
  <c r="Y187" i="33"/>
  <c r="X187" i="33"/>
  <c r="W187" i="33"/>
  <c r="V187" i="33"/>
  <c r="U187" i="33"/>
  <c r="K187" i="33"/>
  <c r="S186" i="33"/>
  <c r="T186" i="33"/>
  <c r="O186" i="33"/>
  <c r="M186" i="33"/>
  <c r="L186" i="33"/>
  <c r="S185" i="33"/>
  <c r="T185" i="33"/>
  <c r="O185" i="33"/>
  <c r="M185" i="33"/>
  <c r="L185" i="33"/>
  <c r="S184" i="33"/>
  <c r="T184" i="33"/>
  <c r="O184" i="33"/>
  <c r="M184" i="33"/>
  <c r="L184" i="33"/>
  <c r="S183" i="33"/>
  <c r="T183" i="33"/>
  <c r="O183" i="33"/>
  <c r="M183" i="33"/>
  <c r="L183" i="33"/>
  <c r="T182" i="33"/>
  <c r="S182" i="33"/>
  <c r="O182" i="33"/>
  <c r="M182" i="33"/>
  <c r="L182" i="33"/>
  <c r="S181" i="33"/>
  <c r="T181" i="33"/>
  <c r="O181" i="33"/>
  <c r="M181" i="33"/>
  <c r="L181" i="33"/>
  <c r="S180" i="33"/>
  <c r="T180" i="33"/>
  <c r="O180" i="33"/>
  <c r="M180" i="33"/>
  <c r="L180" i="33"/>
  <c r="S179" i="33"/>
  <c r="T179" i="33"/>
  <c r="O179" i="33"/>
  <c r="M179" i="33"/>
  <c r="L179" i="33"/>
  <c r="S178" i="33"/>
  <c r="T178" i="33"/>
  <c r="O178" i="33"/>
  <c r="M178" i="33"/>
  <c r="L178" i="33"/>
  <c r="S177" i="33"/>
  <c r="T177" i="33"/>
  <c r="O177" i="33"/>
  <c r="M177" i="33"/>
  <c r="L177" i="33"/>
  <c r="S176" i="33"/>
  <c r="T176" i="33"/>
  <c r="O176" i="33"/>
  <c r="M176" i="33"/>
  <c r="L176" i="33"/>
  <c r="S175" i="33"/>
  <c r="T175" i="33"/>
  <c r="O175" i="33"/>
  <c r="M175" i="33"/>
  <c r="L175" i="33"/>
  <c r="S174" i="33"/>
  <c r="T174" i="33"/>
  <c r="O174" i="33"/>
  <c r="M174" i="33"/>
  <c r="L174" i="33"/>
  <c r="S173" i="33"/>
  <c r="T173" i="33"/>
  <c r="O173" i="33"/>
  <c r="M173" i="33"/>
  <c r="L173" i="33"/>
  <c r="S172" i="33"/>
  <c r="T172" i="33"/>
  <c r="O172" i="33"/>
  <c r="M172" i="33"/>
  <c r="L172" i="33"/>
  <c r="S171" i="33"/>
  <c r="T171" i="33"/>
  <c r="O171" i="33"/>
  <c r="M171" i="33"/>
  <c r="L171" i="33"/>
  <c r="S170" i="33"/>
  <c r="T170" i="33"/>
  <c r="O170" i="33"/>
  <c r="M170" i="33"/>
  <c r="L170" i="33"/>
  <c r="S169" i="33"/>
  <c r="T169" i="33"/>
  <c r="O169" i="33"/>
  <c r="M169" i="33"/>
  <c r="L169" i="33"/>
  <c r="S168" i="33"/>
  <c r="T168" i="33"/>
  <c r="O168" i="33"/>
  <c r="M168" i="33"/>
  <c r="L168" i="33"/>
  <c r="S167" i="33"/>
  <c r="T167" i="33"/>
  <c r="O167" i="33"/>
  <c r="M167" i="33"/>
  <c r="L167" i="33"/>
  <c r="T166" i="33"/>
  <c r="S166" i="33"/>
  <c r="O166" i="33"/>
  <c r="M166" i="33"/>
  <c r="L166" i="33"/>
  <c r="S165" i="33"/>
  <c r="T165" i="33"/>
  <c r="O165" i="33"/>
  <c r="M165" i="33"/>
  <c r="L165" i="33"/>
  <c r="S164" i="33"/>
  <c r="T164" i="33"/>
  <c r="O164" i="33"/>
  <c r="M164" i="33"/>
  <c r="L164" i="33"/>
  <c r="S163" i="33"/>
  <c r="T163" i="33"/>
  <c r="O163" i="33"/>
  <c r="M163" i="33"/>
  <c r="L163" i="33"/>
  <c r="S162" i="33"/>
  <c r="T162" i="33"/>
  <c r="O162" i="33"/>
  <c r="M162" i="33"/>
  <c r="L162" i="33"/>
  <c r="S161" i="33"/>
  <c r="T161" i="33"/>
  <c r="O161" i="33"/>
  <c r="M161" i="33"/>
  <c r="L161" i="33"/>
  <c r="T160" i="33"/>
  <c r="S160" i="33"/>
  <c r="O160" i="33"/>
  <c r="M160" i="33"/>
  <c r="L160" i="33"/>
  <c r="S159" i="33"/>
  <c r="T159" i="33"/>
  <c r="O159" i="33"/>
  <c r="M159" i="33"/>
  <c r="L159" i="33"/>
  <c r="S158" i="33"/>
  <c r="T158" i="33"/>
  <c r="O158" i="33"/>
  <c r="M158" i="33"/>
  <c r="L158" i="33"/>
  <c r="S157" i="33"/>
  <c r="T157" i="33"/>
  <c r="O157" i="33"/>
  <c r="M157" i="33"/>
  <c r="L157" i="33"/>
  <c r="S156" i="33"/>
  <c r="T156" i="33"/>
  <c r="O156" i="33"/>
  <c r="M156" i="33"/>
  <c r="L156" i="33"/>
  <c r="S155" i="33"/>
  <c r="T155" i="33"/>
  <c r="O155" i="33"/>
  <c r="M155" i="33"/>
  <c r="L155" i="33"/>
  <c r="S154" i="33"/>
  <c r="T154" i="33"/>
  <c r="O154" i="33"/>
  <c r="M154" i="33"/>
  <c r="L154" i="33"/>
  <c r="S153" i="33"/>
  <c r="T153" i="33"/>
  <c r="O153" i="33"/>
  <c r="M153" i="33"/>
  <c r="L153" i="33"/>
  <c r="T152" i="33"/>
  <c r="S152" i="33"/>
  <c r="O152" i="33"/>
  <c r="M152" i="33"/>
  <c r="L152" i="33"/>
  <c r="S151" i="33"/>
  <c r="T151" i="33"/>
  <c r="O151" i="33"/>
  <c r="M151" i="33"/>
  <c r="L151" i="33"/>
  <c r="T150" i="33"/>
  <c r="S150" i="33"/>
  <c r="O150" i="33"/>
  <c r="M150" i="33"/>
  <c r="L150" i="33"/>
  <c r="S149" i="33"/>
  <c r="T149" i="33"/>
  <c r="O149" i="33"/>
  <c r="M149" i="33"/>
  <c r="L149" i="33"/>
  <c r="S148" i="33"/>
  <c r="T148" i="33"/>
  <c r="O148" i="33"/>
  <c r="M148" i="33"/>
  <c r="L148" i="33"/>
  <c r="S147" i="33"/>
  <c r="T147" i="33"/>
  <c r="O147" i="33"/>
  <c r="M147" i="33"/>
  <c r="L147" i="33"/>
  <c r="S146" i="33"/>
  <c r="T146" i="33"/>
  <c r="O146" i="33"/>
  <c r="M146" i="33"/>
  <c r="L146" i="33"/>
  <c r="S145" i="33"/>
  <c r="T145" i="33"/>
  <c r="O145" i="33"/>
  <c r="M145" i="33"/>
  <c r="L145" i="33"/>
  <c r="S144" i="33"/>
  <c r="T144" i="33"/>
  <c r="O144" i="33"/>
  <c r="M144" i="33"/>
  <c r="L144" i="33"/>
  <c r="S143" i="33"/>
  <c r="T143" i="33"/>
  <c r="O143" i="33"/>
  <c r="M143" i="33"/>
  <c r="L143" i="33"/>
  <c r="S142" i="33"/>
  <c r="T142" i="33"/>
  <c r="O142" i="33"/>
  <c r="M142" i="33"/>
  <c r="L142" i="33"/>
  <c r="S141" i="33"/>
  <c r="T141" i="33"/>
  <c r="O141" i="33"/>
  <c r="M141" i="33"/>
  <c r="L141" i="33"/>
  <c r="S140" i="33"/>
  <c r="T140" i="33"/>
  <c r="O140" i="33"/>
  <c r="M140" i="33"/>
  <c r="L140" i="33"/>
  <c r="S139" i="33"/>
  <c r="T139" i="33"/>
  <c r="O139" i="33"/>
  <c r="M139" i="33"/>
  <c r="L139" i="33"/>
  <c r="S138" i="33"/>
  <c r="T138" i="33"/>
  <c r="O138" i="33"/>
  <c r="M138" i="33"/>
  <c r="L138" i="33"/>
  <c r="S137" i="33"/>
  <c r="T137" i="33"/>
  <c r="O137" i="33"/>
  <c r="M137" i="33"/>
  <c r="L137" i="33"/>
  <c r="S136" i="33"/>
  <c r="T136" i="33"/>
  <c r="O136" i="33"/>
  <c r="M136" i="33"/>
  <c r="L136" i="33"/>
  <c r="S135" i="33"/>
  <c r="T135" i="33"/>
  <c r="O135" i="33"/>
  <c r="M135" i="33"/>
  <c r="L135" i="33"/>
  <c r="T134" i="33"/>
  <c r="S134" i="33"/>
  <c r="O134" i="33"/>
  <c r="M134" i="33"/>
  <c r="L134" i="33"/>
  <c r="S133" i="33"/>
  <c r="T133" i="33"/>
  <c r="O133" i="33"/>
  <c r="M133" i="33"/>
  <c r="L133" i="33"/>
  <c r="S132" i="33"/>
  <c r="T132" i="33"/>
  <c r="O132" i="33"/>
  <c r="M132" i="33"/>
  <c r="L132" i="33"/>
  <c r="S131" i="33"/>
  <c r="T131" i="33"/>
  <c r="O131" i="33"/>
  <c r="M131" i="33"/>
  <c r="L131" i="33"/>
  <c r="S130" i="33"/>
  <c r="T130" i="33"/>
  <c r="O130" i="33"/>
  <c r="M130" i="33"/>
  <c r="L130" i="33"/>
  <c r="S129" i="33"/>
  <c r="T129" i="33"/>
  <c r="O129" i="33"/>
  <c r="M129" i="33"/>
  <c r="L129" i="33"/>
  <c r="T128" i="33"/>
  <c r="S128" i="33"/>
  <c r="O128" i="33"/>
  <c r="M128" i="33"/>
  <c r="L128" i="33"/>
  <c r="S127" i="33"/>
  <c r="T127" i="33"/>
  <c r="O127" i="33"/>
  <c r="M127" i="33"/>
  <c r="L127" i="33"/>
  <c r="S126" i="33"/>
  <c r="T126" i="33"/>
  <c r="O126" i="33"/>
  <c r="M126" i="33"/>
  <c r="L126" i="33"/>
  <c r="S125" i="33"/>
  <c r="T125" i="33"/>
  <c r="O125" i="33"/>
  <c r="M125" i="33"/>
  <c r="L125" i="33"/>
  <c r="S124" i="33"/>
  <c r="T124" i="33"/>
  <c r="O124" i="33"/>
  <c r="M124" i="33"/>
  <c r="L124" i="33"/>
  <c r="S123" i="33"/>
  <c r="T123" i="33"/>
  <c r="O123" i="33"/>
  <c r="M123" i="33"/>
  <c r="L123" i="33"/>
  <c r="S122" i="33"/>
  <c r="T122" i="33"/>
  <c r="O122" i="33"/>
  <c r="M122" i="33"/>
  <c r="L122" i="33"/>
  <c r="S121" i="33"/>
  <c r="T121" i="33"/>
  <c r="O121" i="33"/>
  <c r="M121" i="33"/>
  <c r="L121" i="33"/>
  <c r="T120" i="33"/>
  <c r="S120" i="33"/>
  <c r="O120" i="33"/>
  <c r="M120" i="33"/>
  <c r="L120" i="33"/>
  <c r="S119" i="33"/>
  <c r="T119" i="33"/>
  <c r="O119" i="33"/>
  <c r="M119" i="33"/>
  <c r="L119" i="33"/>
  <c r="T118" i="33"/>
  <c r="S118" i="33"/>
  <c r="O118" i="33"/>
  <c r="M118" i="33"/>
  <c r="L118" i="33"/>
  <c r="S117" i="33"/>
  <c r="T117" i="33"/>
  <c r="O117" i="33"/>
  <c r="M117" i="33"/>
  <c r="L117" i="33"/>
  <c r="S116" i="33"/>
  <c r="T116" i="33"/>
  <c r="O116" i="33"/>
  <c r="M116" i="33"/>
  <c r="L116" i="33"/>
  <c r="S115" i="33"/>
  <c r="T115" i="33"/>
  <c r="O115" i="33"/>
  <c r="M115" i="33"/>
  <c r="L115" i="33"/>
  <c r="S114" i="33"/>
  <c r="T114" i="33"/>
  <c r="O114" i="33"/>
  <c r="M114" i="33"/>
  <c r="L114" i="33"/>
  <c r="S113" i="33"/>
  <c r="T113" i="33"/>
  <c r="O113" i="33"/>
  <c r="M113" i="33"/>
  <c r="L113" i="33"/>
  <c r="S112" i="33"/>
  <c r="T112" i="33"/>
  <c r="O112" i="33"/>
  <c r="M112" i="33"/>
  <c r="L112" i="33"/>
  <c r="S111" i="33"/>
  <c r="T111" i="33"/>
  <c r="O111" i="33"/>
  <c r="M111" i="33"/>
  <c r="L111" i="33"/>
  <c r="S110" i="33"/>
  <c r="T110" i="33"/>
  <c r="O110" i="33"/>
  <c r="M110" i="33"/>
  <c r="L110" i="33"/>
  <c r="S109" i="33"/>
  <c r="T109" i="33"/>
  <c r="O109" i="33"/>
  <c r="M109" i="33"/>
  <c r="L109" i="33"/>
  <c r="S108" i="33"/>
  <c r="T108" i="33"/>
  <c r="O108" i="33"/>
  <c r="M108" i="33"/>
  <c r="L108" i="33"/>
  <c r="S107" i="33"/>
  <c r="T107" i="33"/>
  <c r="O107" i="33"/>
  <c r="M107" i="33"/>
  <c r="L107" i="33"/>
  <c r="S106" i="33"/>
  <c r="T106" i="33"/>
  <c r="O106" i="33"/>
  <c r="M106" i="33"/>
  <c r="L106" i="33"/>
  <c r="S105" i="33"/>
  <c r="T105" i="33"/>
  <c r="O105" i="33"/>
  <c r="M105" i="33"/>
  <c r="L105" i="33"/>
  <c r="S104" i="33"/>
  <c r="T104" i="33"/>
  <c r="O104" i="33"/>
  <c r="M104" i="33"/>
  <c r="L104" i="33"/>
  <c r="S103" i="33"/>
  <c r="T103" i="33"/>
  <c r="O103" i="33"/>
  <c r="M103" i="33"/>
  <c r="L103" i="33"/>
  <c r="T102" i="33"/>
  <c r="S102" i="33"/>
  <c r="O102" i="33"/>
  <c r="M102" i="33"/>
  <c r="L102" i="33"/>
  <c r="S101" i="33"/>
  <c r="T101" i="33"/>
  <c r="O101" i="33"/>
  <c r="M101" i="33"/>
  <c r="L101" i="33"/>
  <c r="S100" i="33"/>
  <c r="T100" i="33"/>
  <c r="O100" i="33"/>
  <c r="M100" i="33"/>
  <c r="L100" i="33"/>
  <c r="S99" i="33"/>
  <c r="T99" i="33"/>
  <c r="O99" i="33"/>
  <c r="M99" i="33"/>
  <c r="L99" i="33"/>
  <c r="S98" i="33"/>
  <c r="T98" i="33"/>
  <c r="O98" i="33"/>
  <c r="M98" i="33"/>
  <c r="L98" i="33"/>
  <c r="S97" i="33"/>
  <c r="T97" i="33"/>
  <c r="O97" i="33"/>
  <c r="M97" i="33"/>
  <c r="L97" i="33"/>
  <c r="S96" i="33"/>
  <c r="T96" i="33"/>
  <c r="O96" i="33"/>
  <c r="M96" i="33"/>
  <c r="L96" i="33"/>
  <c r="S95" i="33"/>
  <c r="T95" i="33"/>
  <c r="O95" i="33"/>
  <c r="M95" i="33"/>
  <c r="L95" i="33"/>
  <c r="S94" i="33"/>
  <c r="T94" i="33"/>
  <c r="O94" i="33"/>
  <c r="M94" i="33"/>
  <c r="L94" i="33"/>
  <c r="S93" i="33"/>
  <c r="T93" i="33"/>
  <c r="O93" i="33"/>
  <c r="M93" i="33"/>
  <c r="L93" i="33"/>
  <c r="T92" i="33"/>
  <c r="S92" i="33"/>
  <c r="O92" i="33"/>
  <c r="M92" i="33"/>
  <c r="L92" i="33"/>
  <c r="S91" i="33"/>
  <c r="T91" i="33"/>
  <c r="O91" i="33"/>
  <c r="M91" i="33"/>
  <c r="L91" i="33"/>
  <c r="S90" i="33"/>
  <c r="T90" i="33"/>
  <c r="O90" i="33"/>
  <c r="M90" i="33"/>
  <c r="L90" i="33"/>
  <c r="S89" i="33"/>
  <c r="T89" i="33"/>
  <c r="O89" i="33"/>
  <c r="M89" i="33"/>
  <c r="L89" i="33"/>
  <c r="T88" i="33"/>
  <c r="S88" i="33"/>
  <c r="O88" i="33"/>
  <c r="M88" i="33"/>
  <c r="L88" i="33"/>
  <c r="S87" i="33"/>
  <c r="T87" i="33"/>
  <c r="O87" i="33"/>
  <c r="M87" i="33"/>
  <c r="L87" i="33"/>
  <c r="T86" i="33"/>
  <c r="S86" i="33"/>
  <c r="O86" i="33"/>
  <c r="M86" i="33"/>
  <c r="L86" i="33"/>
  <c r="S85" i="33"/>
  <c r="T85" i="33"/>
  <c r="O85" i="33"/>
  <c r="M85" i="33"/>
  <c r="L85" i="33"/>
  <c r="S84" i="33"/>
  <c r="T84" i="33"/>
  <c r="O84" i="33"/>
  <c r="M84" i="33"/>
  <c r="L84" i="33"/>
  <c r="S83" i="33"/>
  <c r="T83" i="33"/>
  <c r="O83" i="33"/>
  <c r="M83" i="33"/>
  <c r="L83" i="33"/>
  <c r="S82" i="33"/>
  <c r="T82" i="33"/>
  <c r="O82" i="33"/>
  <c r="M82" i="33"/>
  <c r="L82" i="33"/>
  <c r="S81" i="33"/>
  <c r="T81" i="33"/>
  <c r="O81" i="33"/>
  <c r="M81" i="33"/>
  <c r="L81" i="33"/>
  <c r="S80" i="33"/>
  <c r="T80" i="33"/>
  <c r="O80" i="33"/>
  <c r="M80" i="33"/>
  <c r="L80" i="33"/>
  <c r="S79" i="33"/>
  <c r="T79" i="33"/>
  <c r="O79" i="33"/>
  <c r="M79" i="33"/>
  <c r="L79" i="33"/>
  <c r="S78" i="33"/>
  <c r="T78" i="33"/>
  <c r="O78" i="33"/>
  <c r="M78" i="33"/>
  <c r="L78" i="33"/>
  <c r="S77" i="33"/>
  <c r="T77" i="33"/>
  <c r="O77" i="33"/>
  <c r="M77" i="33"/>
  <c r="L77" i="33"/>
  <c r="S76" i="33"/>
  <c r="T76" i="33"/>
  <c r="O76" i="33"/>
  <c r="M76" i="33"/>
  <c r="L76" i="33"/>
  <c r="S75" i="33"/>
  <c r="T75" i="33"/>
  <c r="O75" i="33"/>
  <c r="M75" i="33"/>
  <c r="L75" i="33"/>
  <c r="S74" i="33"/>
  <c r="T74" i="33"/>
  <c r="O74" i="33"/>
  <c r="M74" i="33"/>
  <c r="L74" i="33"/>
  <c r="S73" i="33"/>
  <c r="T73" i="33"/>
  <c r="O73" i="33"/>
  <c r="M73" i="33"/>
  <c r="L73" i="33"/>
  <c r="S72" i="33"/>
  <c r="T72" i="33"/>
  <c r="O72" i="33"/>
  <c r="M72" i="33"/>
  <c r="L72" i="33"/>
  <c r="S71" i="33"/>
  <c r="T71" i="33"/>
  <c r="O71" i="33"/>
  <c r="M71" i="33"/>
  <c r="L71" i="33"/>
  <c r="T70" i="33"/>
  <c r="S70" i="33"/>
  <c r="O70" i="33"/>
  <c r="M70" i="33"/>
  <c r="L70" i="33"/>
  <c r="S69" i="33"/>
  <c r="T69" i="33"/>
  <c r="O69" i="33"/>
  <c r="M69" i="33"/>
  <c r="L69" i="33"/>
  <c r="S68" i="33"/>
  <c r="T68" i="33"/>
  <c r="O68" i="33"/>
  <c r="M68" i="33"/>
  <c r="L68" i="33"/>
  <c r="S67" i="33"/>
  <c r="T67" i="33"/>
  <c r="O67" i="33"/>
  <c r="M67" i="33"/>
  <c r="L67" i="33"/>
  <c r="S66" i="33"/>
  <c r="T66" i="33"/>
  <c r="O66" i="33"/>
  <c r="M66" i="33"/>
  <c r="L66" i="33"/>
  <c r="S65" i="33"/>
  <c r="T65" i="33"/>
  <c r="O65" i="33"/>
  <c r="M65" i="33"/>
  <c r="L65" i="33"/>
  <c r="T64" i="33"/>
  <c r="S64" i="33"/>
  <c r="O64" i="33"/>
  <c r="M64" i="33"/>
  <c r="L64" i="33"/>
  <c r="S63" i="33"/>
  <c r="T63" i="33"/>
  <c r="O63" i="33"/>
  <c r="M63" i="33"/>
  <c r="L63" i="33"/>
  <c r="S62" i="33"/>
  <c r="T62" i="33"/>
  <c r="O62" i="33"/>
  <c r="M62" i="33"/>
  <c r="L62" i="33"/>
  <c r="S61" i="33"/>
  <c r="T61" i="33"/>
  <c r="O61" i="33"/>
  <c r="M61" i="33"/>
  <c r="L61" i="33"/>
  <c r="T60" i="33"/>
  <c r="S60" i="33"/>
  <c r="O60" i="33"/>
  <c r="M60" i="33"/>
  <c r="L60" i="33"/>
  <c r="S59" i="33"/>
  <c r="T59" i="33"/>
  <c r="O59" i="33"/>
  <c r="M59" i="33"/>
  <c r="L59" i="33"/>
  <c r="S58" i="33"/>
  <c r="T58" i="33"/>
  <c r="O58" i="33"/>
  <c r="M58" i="33"/>
  <c r="L58" i="33"/>
  <c r="S57" i="33"/>
  <c r="T57" i="33"/>
  <c r="O57" i="33"/>
  <c r="M57" i="33"/>
  <c r="L57" i="33"/>
  <c r="T56" i="33"/>
  <c r="S56" i="33"/>
  <c r="O56" i="33"/>
  <c r="M56" i="33"/>
  <c r="L56" i="33"/>
  <c r="S55" i="33"/>
  <c r="T55" i="33"/>
  <c r="O55" i="33"/>
  <c r="M55" i="33"/>
  <c r="L55" i="33"/>
  <c r="S54" i="33"/>
  <c r="T54" i="33"/>
  <c r="O54" i="33"/>
  <c r="M54" i="33"/>
  <c r="L54" i="33"/>
  <c r="S53" i="33"/>
  <c r="T53" i="33"/>
  <c r="O53" i="33"/>
  <c r="M53" i="33"/>
  <c r="L53" i="33"/>
  <c r="S52" i="33"/>
  <c r="T52" i="33"/>
  <c r="O52" i="33"/>
  <c r="M52" i="33"/>
  <c r="L52" i="33"/>
  <c r="S51" i="33"/>
  <c r="T51" i="33"/>
  <c r="O51" i="33"/>
  <c r="M51" i="33"/>
  <c r="L51" i="33"/>
  <c r="S50" i="33"/>
  <c r="T50" i="33"/>
  <c r="O50" i="33"/>
  <c r="M50" i="33"/>
  <c r="L50" i="33"/>
  <c r="S49" i="33"/>
  <c r="T49" i="33"/>
  <c r="O49" i="33"/>
  <c r="M49" i="33"/>
  <c r="L49" i="33"/>
  <c r="S48" i="33"/>
  <c r="T48" i="33"/>
  <c r="O48" i="33"/>
  <c r="M48" i="33"/>
  <c r="L48" i="33"/>
  <c r="S47" i="33"/>
  <c r="T47" i="33"/>
  <c r="O47" i="33"/>
  <c r="M47" i="33"/>
  <c r="L47" i="33"/>
  <c r="S46" i="33"/>
  <c r="T46" i="33"/>
  <c r="O46" i="33"/>
  <c r="M46" i="33"/>
  <c r="L46" i="33"/>
  <c r="S45" i="33"/>
  <c r="T45" i="33"/>
  <c r="O45" i="33"/>
  <c r="M45" i="33"/>
  <c r="L45" i="33"/>
  <c r="S44" i="33"/>
  <c r="T44" i="33"/>
  <c r="O44" i="33"/>
  <c r="M44" i="33"/>
  <c r="L44" i="33"/>
  <c r="S43" i="33"/>
  <c r="T43" i="33"/>
  <c r="O43" i="33"/>
  <c r="M43" i="33"/>
  <c r="L43" i="33"/>
  <c r="S42" i="33"/>
  <c r="T42" i="33"/>
  <c r="O42" i="33"/>
  <c r="M42" i="33"/>
  <c r="L42" i="33"/>
  <c r="S41" i="33"/>
  <c r="T41" i="33"/>
  <c r="O41" i="33"/>
  <c r="M41" i="33"/>
  <c r="L41" i="33"/>
  <c r="S40" i="33"/>
  <c r="T40" i="33"/>
  <c r="O40" i="33"/>
  <c r="M40" i="33"/>
  <c r="L40" i="33"/>
  <c r="S39" i="33"/>
  <c r="T39" i="33"/>
  <c r="O39" i="33"/>
  <c r="M39" i="33"/>
  <c r="L39" i="33"/>
  <c r="T38" i="33"/>
  <c r="S38" i="33"/>
  <c r="O38" i="33"/>
  <c r="M38" i="33"/>
  <c r="L38" i="33"/>
  <c r="S37" i="33"/>
  <c r="T37" i="33"/>
  <c r="O37" i="33"/>
  <c r="M37" i="33"/>
  <c r="L37" i="33"/>
  <c r="S36" i="33"/>
  <c r="T36" i="33"/>
  <c r="O36" i="33"/>
  <c r="M36" i="33"/>
  <c r="L36" i="33"/>
  <c r="S35" i="33"/>
  <c r="T35" i="33"/>
  <c r="O35" i="33"/>
  <c r="M35" i="33"/>
  <c r="L35" i="33"/>
  <c r="S34" i="33"/>
  <c r="T34" i="33"/>
  <c r="O34" i="33"/>
  <c r="M34" i="33"/>
  <c r="L34" i="33"/>
  <c r="S33" i="33"/>
  <c r="T33" i="33"/>
  <c r="O33" i="33"/>
  <c r="M33" i="33"/>
  <c r="L33" i="33"/>
  <c r="T32" i="33"/>
  <c r="S32" i="33"/>
  <c r="O32" i="33"/>
  <c r="M32" i="33"/>
  <c r="L32" i="33"/>
  <c r="S31" i="33"/>
  <c r="T31" i="33"/>
  <c r="O31" i="33"/>
  <c r="M31" i="33"/>
  <c r="L31" i="33"/>
  <c r="S30" i="33"/>
  <c r="T30" i="33"/>
  <c r="O30" i="33"/>
  <c r="M30" i="33"/>
  <c r="L30" i="33"/>
  <c r="S29" i="33"/>
  <c r="T29" i="33"/>
  <c r="O29" i="33"/>
  <c r="M29" i="33"/>
  <c r="L29" i="33"/>
  <c r="T28" i="33"/>
  <c r="S28" i="33"/>
  <c r="O28" i="33"/>
  <c r="M28" i="33"/>
  <c r="L28" i="33"/>
  <c r="S27" i="33"/>
  <c r="T27" i="33"/>
  <c r="O27" i="33"/>
  <c r="M27" i="33"/>
  <c r="L27" i="33"/>
  <c r="S26" i="33"/>
  <c r="T26" i="33"/>
  <c r="O26" i="33"/>
  <c r="M26" i="33"/>
  <c r="L26" i="33"/>
  <c r="S25" i="33"/>
  <c r="T25" i="33"/>
  <c r="O25" i="33"/>
  <c r="M25" i="33"/>
  <c r="L25" i="33"/>
  <c r="T24" i="33"/>
  <c r="S24" i="33"/>
  <c r="O24" i="33"/>
  <c r="M24" i="33"/>
  <c r="L24" i="33"/>
  <c r="S23" i="33"/>
  <c r="T23" i="33"/>
  <c r="O23" i="33"/>
  <c r="M23" i="33"/>
  <c r="L23" i="33"/>
  <c r="S22" i="33"/>
  <c r="T22" i="33"/>
  <c r="O22" i="33"/>
  <c r="M22" i="33"/>
  <c r="L22" i="33"/>
  <c r="S21" i="33"/>
  <c r="T21" i="33"/>
  <c r="O21" i="33"/>
  <c r="M21" i="33"/>
  <c r="L21" i="33"/>
  <c r="S20" i="33"/>
  <c r="T20" i="33"/>
  <c r="O20" i="33"/>
  <c r="M20" i="33"/>
  <c r="L20" i="33"/>
  <c r="S19" i="33"/>
  <c r="T19" i="33"/>
  <c r="O19" i="33"/>
  <c r="M19" i="33"/>
  <c r="L19" i="33"/>
  <c r="S18" i="33"/>
  <c r="T18" i="33"/>
  <c r="O18" i="33"/>
  <c r="M18" i="33"/>
  <c r="L18" i="33"/>
  <c r="S17" i="33"/>
  <c r="T17" i="33"/>
  <c r="O17" i="33"/>
  <c r="M17" i="33"/>
  <c r="L17" i="33"/>
  <c r="S16" i="33"/>
  <c r="T16" i="33"/>
  <c r="O16" i="33"/>
  <c r="M16" i="33"/>
  <c r="L16" i="33"/>
  <c r="S15" i="33"/>
  <c r="T15" i="33"/>
  <c r="O15" i="33"/>
  <c r="M15" i="33"/>
  <c r="L15" i="33"/>
  <c r="S14" i="33"/>
  <c r="T14" i="33"/>
  <c r="O14" i="33"/>
  <c r="M14" i="33"/>
  <c r="L14" i="33"/>
  <c r="S13" i="33"/>
  <c r="T13" i="33"/>
  <c r="O13" i="33"/>
  <c r="M13" i="33"/>
  <c r="L13" i="33"/>
  <c r="S12" i="33"/>
  <c r="T12" i="33"/>
  <c r="O12" i="33"/>
  <c r="M12" i="33"/>
  <c r="L12" i="33"/>
  <c r="S11" i="33"/>
  <c r="T11" i="33"/>
  <c r="O11" i="33"/>
  <c r="M11" i="33"/>
  <c r="L11" i="33"/>
  <c r="S10" i="33"/>
  <c r="T10" i="33"/>
  <c r="O10" i="33"/>
  <c r="M10" i="33"/>
  <c r="L10" i="33"/>
  <c r="S9" i="33"/>
  <c r="T9" i="33"/>
  <c r="O9" i="33"/>
  <c r="M9" i="33"/>
  <c r="L9" i="33"/>
  <c r="S8" i="33"/>
  <c r="T8" i="33"/>
  <c r="O8" i="33"/>
  <c r="M8" i="33"/>
  <c r="L8" i="33"/>
  <c r="S7" i="33"/>
  <c r="T7" i="33"/>
  <c r="O7" i="33"/>
  <c r="M7" i="33"/>
  <c r="L7" i="33"/>
  <c r="T6" i="33"/>
  <c r="S6" i="33"/>
  <c r="O6" i="33"/>
  <c r="M6" i="33"/>
  <c r="L6" i="33"/>
  <c r="S5" i="33"/>
  <c r="T5" i="33"/>
  <c r="O5" i="33"/>
  <c r="M5" i="33"/>
  <c r="L5" i="33"/>
  <c r="S4" i="33"/>
  <c r="O4" i="33"/>
  <c r="M4" i="33"/>
  <c r="L4" i="33"/>
  <c r="D2" i="33" a="1"/>
  <c r="D2" i="33" s="1"/>
  <c r="R188" i="32"/>
  <c r="Q188" i="32"/>
  <c r="P188" i="32"/>
  <c r="N188" i="32"/>
  <c r="K188" i="32"/>
  <c r="AT187" i="32"/>
  <c r="AS187" i="32"/>
  <c r="AR187" i="32"/>
  <c r="AQ187" i="32"/>
  <c r="AP187" i="32"/>
  <c r="AO187" i="32"/>
  <c r="AN187" i="32"/>
  <c r="AM187" i="32"/>
  <c r="AL187" i="32"/>
  <c r="AK187" i="32"/>
  <c r="AJ187" i="32"/>
  <c r="AI187" i="32"/>
  <c r="AH187" i="32"/>
  <c r="AG187" i="32"/>
  <c r="AF187" i="32"/>
  <c r="AE187" i="32"/>
  <c r="AD187" i="32"/>
  <c r="AC187" i="32"/>
  <c r="AB187" i="32"/>
  <c r="AA187" i="32"/>
  <c r="Z187" i="32"/>
  <c r="Y187" i="32"/>
  <c r="X187" i="32"/>
  <c r="W187" i="32"/>
  <c r="V187" i="32"/>
  <c r="U187" i="32"/>
  <c r="K187" i="32"/>
  <c r="S186" i="32"/>
  <c r="T186" i="32"/>
  <c r="O186" i="32"/>
  <c r="M186" i="32"/>
  <c r="L186" i="32"/>
  <c r="S185" i="32"/>
  <c r="T185" i="32"/>
  <c r="O185" i="32"/>
  <c r="M185" i="32"/>
  <c r="L185" i="32"/>
  <c r="S184" i="32"/>
  <c r="T184" i="32"/>
  <c r="O184" i="32"/>
  <c r="M184" i="32"/>
  <c r="L184" i="32"/>
  <c r="S183" i="32"/>
  <c r="T183" i="32"/>
  <c r="O183" i="32"/>
  <c r="M183" i="32"/>
  <c r="L183" i="32"/>
  <c r="S182" i="32"/>
  <c r="T182" i="32"/>
  <c r="O182" i="32"/>
  <c r="M182" i="32"/>
  <c r="L182" i="32"/>
  <c r="S181" i="32"/>
  <c r="T181" i="32"/>
  <c r="O181" i="32"/>
  <c r="M181" i="32"/>
  <c r="L181" i="32"/>
  <c r="S180" i="32"/>
  <c r="T180" i="32"/>
  <c r="O180" i="32"/>
  <c r="M180" i="32"/>
  <c r="L180" i="32"/>
  <c r="S179" i="32"/>
  <c r="T179" i="32"/>
  <c r="O179" i="32"/>
  <c r="M179" i="32"/>
  <c r="L179" i="32"/>
  <c r="S178" i="32"/>
  <c r="T178" i="32"/>
  <c r="O178" i="32"/>
  <c r="M178" i="32"/>
  <c r="L178" i="32"/>
  <c r="S177" i="32"/>
  <c r="T177" i="32"/>
  <c r="O177" i="32"/>
  <c r="M177" i="32"/>
  <c r="L177" i="32"/>
  <c r="S176" i="32"/>
  <c r="T176" i="32"/>
  <c r="O176" i="32"/>
  <c r="M176" i="32"/>
  <c r="L176" i="32"/>
  <c r="S175" i="32"/>
  <c r="T175" i="32"/>
  <c r="O175" i="32"/>
  <c r="M175" i="32"/>
  <c r="L175" i="32"/>
  <c r="S174" i="32"/>
  <c r="T174" i="32"/>
  <c r="O174" i="32"/>
  <c r="M174" i="32"/>
  <c r="L174" i="32"/>
  <c r="S173" i="32"/>
  <c r="T173" i="32"/>
  <c r="O173" i="32"/>
  <c r="M173" i="32"/>
  <c r="L173" i="32"/>
  <c r="S172" i="32"/>
  <c r="T172" i="32"/>
  <c r="O172" i="32"/>
  <c r="M172" i="32"/>
  <c r="L172" i="32"/>
  <c r="S171" i="32"/>
  <c r="T171" i="32"/>
  <c r="O171" i="32"/>
  <c r="M171" i="32"/>
  <c r="L171" i="32"/>
  <c r="S170" i="32"/>
  <c r="T170" i="32"/>
  <c r="O170" i="32"/>
  <c r="M170" i="32"/>
  <c r="L170" i="32"/>
  <c r="S169" i="32"/>
  <c r="T169" i="32"/>
  <c r="O169" i="32"/>
  <c r="M169" i="32"/>
  <c r="L169" i="32"/>
  <c r="S168" i="32"/>
  <c r="T168" i="32"/>
  <c r="O168" i="32"/>
  <c r="M168" i="32"/>
  <c r="L168" i="32"/>
  <c r="S167" i="32"/>
  <c r="T167" i="32"/>
  <c r="O167" i="32"/>
  <c r="M167" i="32"/>
  <c r="L167" i="32"/>
  <c r="S166" i="32"/>
  <c r="T166" i="32"/>
  <c r="O166" i="32"/>
  <c r="M166" i="32"/>
  <c r="L166" i="32"/>
  <c r="S165" i="32"/>
  <c r="T165" i="32"/>
  <c r="O165" i="32"/>
  <c r="M165" i="32"/>
  <c r="L165" i="32"/>
  <c r="S164" i="32"/>
  <c r="T164" i="32"/>
  <c r="O164" i="32"/>
  <c r="M164" i="32"/>
  <c r="L164" i="32"/>
  <c r="S163" i="32"/>
  <c r="T163" i="32"/>
  <c r="O163" i="32"/>
  <c r="M163" i="32"/>
  <c r="L163" i="32"/>
  <c r="S162" i="32"/>
  <c r="T162" i="32"/>
  <c r="O162" i="32"/>
  <c r="M162" i="32"/>
  <c r="L162" i="32"/>
  <c r="S161" i="32"/>
  <c r="T161" i="32"/>
  <c r="O161" i="32"/>
  <c r="M161" i="32"/>
  <c r="L161" i="32"/>
  <c r="S160" i="32"/>
  <c r="T160" i="32"/>
  <c r="O160" i="32"/>
  <c r="M160" i="32"/>
  <c r="L160" i="32"/>
  <c r="S159" i="32"/>
  <c r="T159" i="32"/>
  <c r="O159" i="32"/>
  <c r="M159" i="32"/>
  <c r="L159" i="32"/>
  <c r="S158" i="32"/>
  <c r="T158" i="32"/>
  <c r="O158" i="32"/>
  <c r="M158" i="32"/>
  <c r="L158" i="32"/>
  <c r="S157" i="32"/>
  <c r="T157" i="32"/>
  <c r="O157" i="32"/>
  <c r="M157" i="32"/>
  <c r="L157" i="32"/>
  <c r="S156" i="32"/>
  <c r="T156" i="32"/>
  <c r="O156" i="32"/>
  <c r="M156" i="32"/>
  <c r="L156" i="32"/>
  <c r="S155" i="32"/>
  <c r="T155" i="32"/>
  <c r="O155" i="32"/>
  <c r="M155" i="32"/>
  <c r="L155" i="32"/>
  <c r="S154" i="32"/>
  <c r="T154" i="32"/>
  <c r="O154" i="32"/>
  <c r="M154" i="32"/>
  <c r="L154" i="32"/>
  <c r="S153" i="32"/>
  <c r="T153" i="32"/>
  <c r="O153" i="32"/>
  <c r="M153" i="32"/>
  <c r="L153" i="32"/>
  <c r="S152" i="32"/>
  <c r="T152" i="32"/>
  <c r="O152" i="32"/>
  <c r="M152" i="32"/>
  <c r="L152" i="32"/>
  <c r="S151" i="32"/>
  <c r="T151" i="32"/>
  <c r="O151" i="32"/>
  <c r="M151" i="32"/>
  <c r="L151" i="32"/>
  <c r="S150" i="32"/>
  <c r="T150" i="32"/>
  <c r="O150" i="32"/>
  <c r="M150" i="32"/>
  <c r="L150" i="32"/>
  <c r="S149" i="32"/>
  <c r="T149" i="32"/>
  <c r="O149" i="32"/>
  <c r="M149" i="32"/>
  <c r="L149" i="32"/>
  <c r="S148" i="32"/>
  <c r="T148" i="32"/>
  <c r="O148" i="32"/>
  <c r="M148" i="32"/>
  <c r="L148" i="32"/>
  <c r="S147" i="32"/>
  <c r="T147" i="32"/>
  <c r="O147" i="32"/>
  <c r="M147" i="32"/>
  <c r="L147" i="32"/>
  <c r="S146" i="32"/>
  <c r="T146" i="32"/>
  <c r="O146" i="32"/>
  <c r="M146" i="32"/>
  <c r="L146" i="32"/>
  <c r="S145" i="32"/>
  <c r="T145" i="32"/>
  <c r="O145" i="32"/>
  <c r="M145" i="32"/>
  <c r="L145" i="32"/>
  <c r="S144" i="32"/>
  <c r="T144" i="32"/>
  <c r="O144" i="32"/>
  <c r="M144" i="32"/>
  <c r="L144" i="32"/>
  <c r="S143" i="32"/>
  <c r="T143" i="32"/>
  <c r="O143" i="32"/>
  <c r="M143" i="32"/>
  <c r="L143" i="32"/>
  <c r="S142" i="32"/>
  <c r="T142" i="32"/>
  <c r="O142" i="32"/>
  <c r="M142" i="32"/>
  <c r="L142" i="32"/>
  <c r="S141" i="32"/>
  <c r="T141" i="32"/>
  <c r="O141" i="32"/>
  <c r="M141" i="32"/>
  <c r="L141" i="32"/>
  <c r="S140" i="32"/>
  <c r="T140" i="32"/>
  <c r="O140" i="32"/>
  <c r="M140" i="32"/>
  <c r="L140" i="32"/>
  <c r="S139" i="32"/>
  <c r="T139" i="32"/>
  <c r="O139" i="32"/>
  <c r="M139" i="32"/>
  <c r="L139" i="32"/>
  <c r="S138" i="32"/>
  <c r="T138" i="32"/>
  <c r="O138" i="32"/>
  <c r="M138" i="32"/>
  <c r="L138" i="32"/>
  <c r="S137" i="32"/>
  <c r="T137" i="32"/>
  <c r="O137" i="32"/>
  <c r="M137" i="32"/>
  <c r="L137" i="32"/>
  <c r="S136" i="32"/>
  <c r="T136" i="32"/>
  <c r="O136" i="32"/>
  <c r="M136" i="32"/>
  <c r="L136" i="32"/>
  <c r="S135" i="32"/>
  <c r="T135" i="32"/>
  <c r="O135" i="32"/>
  <c r="M135" i="32"/>
  <c r="L135" i="32"/>
  <c r="S134" i="32"/>
  <c r="T134" i="32"/>
  <c r="O134" i="32"/>
  <c r="M134" i="32"/>
  <c r="L134" i="32"/>
  <c r="S133" i="32"/>
  <c r="T133" i="32"/>
  <c r="O133" i="32"/>
  <c r="M133" i="32"/>
  <c r="L133" i="32"/>
  <c r="S132" i="32"/>
  <c r="T132" i="32"/>
  <c r="O132" i="32"/>
  <c r="M132" i="32"/>
  <c r="L132" i="32"/>
  <c r="S131" i="32"/>
  <c r="T131" i="32"/>
  <c r="O131" i="32"/>
  <c r="M131" i="32"/>
  <c r="L131" i="32"/>
  <c r="S130" i="32"/>
  <c r="T130" i="32"/>
  <c r="O130" i="32"/>
  <c r="M130" i="32"/>
  <c r="L130" i="32"/>
  <c r="S129" i="32"/>
  <c r="T129" i="32"/>
  <c r="O129" i="32"/>
  <c r="M129" i="32"/>
  <c r="L129" i="32"/>
  <c r="S128" i="32"/>
  <c r="T128" i="32"/>
  <c r="O128" i="32"/>
  <c r="M128" i="32"/>
  <c r="L128" i="32"/>
  <c r="S127" i="32"/>
  <c r="T127" i="32"/>
  <c r="O127" i="32"/>
  <c r="M127" i="32"/>
  <c r="L127" i="32"/>
  <c r="S126" i="32"/>
  <c r="T126" i="32"/>
  <c r="O126" i="32"/>
  <c r="M126" i="32"/>
  <c r="L126" i="32"/>
  <c r="S125" i="32"/>
  <c r="T125" i="32"/>
  <c r="O125" i="32"/>
  <c r="M125" i="32"/>
  <c r="L125" i="32"/>
  <c r="S124" i="32"/>
  <c r="T124" i="32"/>
  <c r="O124" i="32"/>
  <c r="M124" i="32"/>
  <c r="L124" i="32"/>
  <c r="S123" i="32"/>
  <c r="T123" i="32"/>
  <c r="O123" i="32"/>
  <c r="M123" i="32"/>
  <c r="L123" i="32"/>
  <c r="S122" i="32"/>
  <c r="T122" i="32"/>
  <c r="O122" i="32"/>
  <c r="M122" i="32"/>
  <c r="L122" i="32"/>
  <c r="S121" i="32"/>
  <c r="T121" i="32"/>
  <c r="O121" i="32"/>
  <c r="M121" i="32"/>
  <c r="L121" i="32"/>
  <c r="S120" i="32"/>
  <c r="T120" i="32"/>
  <c r="O120" i="32"/>
  <c r="M120" i="32"/>
  <c r="L120" i="32"/>
  <c r="S119" i="32"/>
  <c r="T119" i="32"/>
  <c r="O119" i="32"/>
  <c r="M119" i="32"/>
  <c r="L119" i="32"/>
  <c r="S118" i="32"/>
  <c r="T118" i="32"/>
  <c r="O118" i="32"/>
  <c r="M118" i="32"/>
  <c r="L118" i="32"/>
  <c r="S117" i="32"/>
  <c r="T117" i="32"/>
  <c r="O117" i="32"/>
  <c r="M117" i="32"/>
  <c r="L117" i="32"/>
  <c r="S116" i="32"/>
  <c r="T116" i="32"/>
  <c r="O116" i="32"/>
  <c r="M116" i="32"/>
  <c r="L116" i="32"/>
  <c r="S115" i="32"/>
  <c r="T115" i="32"/>
  <c r="O115" i="32"/>
  <c r="M115" i="32"/>
  <c r="L115" i="32"/>
  <c r="S114" i="32"/>
  <c r="T114" i="32"/>
  <c r="O114" i="32"/>
  <c r="M114" i="32"/>
  <c r="L114" i="32"/>
  <c r="S113" i="32"/>
  <c r="T113" i="32"/>
  <c r="O113" i="32"/>
  <c r="M113" i="32"/>
  <c r="L113" i="32"/>
  <c r="S112" i="32"/>
  <c r="T112" i="32"/>
  <c r="O112" i="32"/>
  <c r="M112" i="32"/>
  <c r="L112" i="32"/>
  <c r="S111" i="32"/>
  <c r="T111" i="32"/>
  <c r="O111" i="32"/>
  <c r="M111" i="32"/>
  <c r="L111" i="32"/>
  <c r="S110" i="32"/>
  <c r="T110" i="32"/>
  <c r="O110" i="32"/>
  <c r="M110" i="32"/>
  <c r="L110" i="32"/>
  <c r="S109" i="32"/>
  <c r="T109" i="32"/>
  <c r="O109" i="32"/>
  <c r="M109" i="32"/>
  <c r="L109" i="32"/>
  <c r="S108" i="32"/>
  <c r="T108" i="32"/>
  <c r="O108" i="32"/>
  <c r="M108" i="32"/>
  <c r="L108" i="32"/>
  <c r="S107" i="32"/>
  <c r="T107" i="32"/>
  <c r="O107" i="32"/>
  <c r="M107" i="32"/>
  <c r="L107" i="32"/>
  <c r="T106" i="32"/>
  <c r="S106" i="32"/>
  <c r="O106" i="32"/>
  <c r="M106" i="32"/>
  <c r="L106" i="32"/>
  <c r="T105" i="32"/>
  <c r="S105" i="32"/>
  <c r="O105" i="32"/>
  <c r="M105" i="32"/>
  <c r="L105" i="32"/>
  <c r="S104" i="32"/>
  <c r="T104" i="32"/>
  <c r="O104" i="32"/>
  <c r="M104" i="32"/>
  <c r="L104" i="32"/>
  <c r="S103" i="32"/>
  <c r="T103" i="32"/>
  <c r="O103" i="32"/>
  <c r="M103" i="32"/>
  <c r="L103" i="32"/>
  <c r="S102" i="32"/>
  <c r="T102" i="32"/>
  <c r="O102" i="32"/>
  <c r="M102" i="32"/>
  <c r="L102" i="32"/>
  <c r="S101" i="32"/>
  <c r="T101" i="32"/>
  <c r="O101" i="32"/>
  <c r="M101" i="32"/>
  <c r="L101" i="32"/>
  <c r="S100" i="32"/>
  <c r="T100" i="32"/>
  <c r="O100" i="32"/>
  <c r="M100" i="32"/>
  <c r="L100" i="32"/>
  <c r="S99" i="32"/>
  <c r="T99" i="32"/>
  <c r="O99" i="32"/>
  <c r="M99" i="32"/>
  <c r="L99" i="32"/>
  <c r="S98" i="32"/>
  <c r="T98" i="32"/>
  <c r="O98" i="32"/>
  <c r="M98" i="32"/>
  <c r="L98" i="32"/>
  <c r="S97" i="32"/>
  <c r="T97" i="32"/>
  <c r="O97" i="32"/>
  <c r="M97" i="32"/>
  <c r="L97" i="32"/>
  <c r="S96" i="32"/>
  <c r="T96" i="32"/>
  <c r="O96" i="32"/>
  <c r="M96" i="32"/>
  <c r="L96" i="32"/>
  <c r="S95" i="32"/>
  <c r="T95" i="32"/>
  <c r="O95" i="32"/>
  <c r="M95" i="32"/>
  <c r="L95" i="32"/>
  <c r="S94" i="32"/>
  <c r="T94" i="32"/>
  <c r="O94" i="32"/>
  <c r="M94" i="32"/>
  <c r="L94" i="32"/>
  <c r="S93" i="32"/>
  <c r="T93" i="32"/>
  <c r="O93" i="32"/>
  <c r="M93" i="32"/>
  <c r="L93" i="32"/>
  <c r="S92" i="32"/>
  <c r="T92" i="32"/>
  <c r="O92" i="32"/>
  <c r="M92" i="32"/>
  <c r="L92" i="32"/>
  <c r="S91" i="32"/>
  <c r="T91" i="32"/>
  <c r="O91" i="32"/>
  <c r="M91" i="32"/>
  <c r="L91" i="32"/>
  <c r="T90" i="32"/>
  <c r="S90" i="32"/>
  <c r="O90" i="32"/>
  <c r="M90" i="32"/>
  <c r="L90" i="32"/>
  <c r="S89" i="32"/>
  <c r="T89" i="32"/>
  <c r="O89" i="32"/>
  <c r="M89" i="32"/>
  <c r="L89" i="32"/>
  <c r="S88" i="32"/>
  <c r="T88" i="32"/>
  <c r="O88" i="32"/>
  <c r="M88" i="32"/>
  <c r="L88" i="32"/>
  <c r="S87" i="32"/>
  <c r="T87" i="32"/>
  <c r="O87" i="32"/>
  <c r="M87" i="32"/>
  <c r="L87" i="32"/>
  <c r="S86" i="32"/>
  <c r="T86" i="32"/>
  <c r="O86" i="32"/>
  <c r="M86" i="32"/>
  <c r="L86" i="32"/>
  <c r="S85" i="32"/>
  <c r="T85" i="32"/>
  <c r="O85" i="32"/>
  <c r="M85" i="32"/>
  <c r="L85" i="32"/>
  <c r="S84" i="32"/>
  <c r="T84" i="32"/>
  <c r="O84" i="32"/>
  <c r="M84" i="32"/>
  <c r="L84" i="32"/>
  <c r="S83" i="32"/>
  <c r="T83" i="32"/>
  <c r="O83" i="32"/>
  <c r="M83" i="32"/>
  <c r="L83" i="32"/>
  <c r="S82" i="32"/>
  <c r="T82" i="32"/>
  <c r="O82" i="32"/>
  <c r="M82" i="32"/>
  <c r="L82" i="32"/>
  <c r="S81" i="32"/>
  <c r="T81" i="32"/>
  <c r="O81" i="32"/>
  <c r="M81" i="32"/>
  <c r="L81" i="32"/>
  <c r="S80" i="32"/>
  <c r="T80" i="32"/>
  <c r="O80" i="32"/>
  <c r="M80" i="32"/>
  <c r="L80" i="32"/>
  <c r="S79" i="32"/>
  <c r="T79" i="32"/>
  <c r="O79" i="32"/>
  <c r="M79" i="32"/>
  <c r="L79" i="32"/>
  <c r="S78" i="32"/>
  <c r="T78" i="32"/>
  <c r="O78" i="32"/>
  <c r="M78" i="32"/>
  <c r="L78" i="32"/>
  <c r="S77" i="32"/>
  <c r="T77" i="32"/>
  <c r="O77" i="32"/>
  <c r="M77" i="32"/>
  <c r="L77" i="32"/>
  <c r="S76" i="32"/>
  <c r="T76" i="32"/>
  <c r="O76" i="32"/>
  <c r="M76" i="32"/>
  <c r="L76" i="32"/>
  <c r="S75" i="32"/>
  <c r="T75" i="32"/>
  <c r="O75" i="32"/>
  <c r="M75" i="32"/>
  <c r="L75" i="32"/>
  <c r="S74" i="32"/>
  <c r="T74" i="32"/>
  <c r="O74" i="32"/>
  <c r="M74" i="32"/>
  <c r="L74" i="32"/>
  <c r="S73" i="32"/>
  <c r="T73" i="32"/>
  <c r="O73" i="32"/>
  <c r="M73" i="32"/>
  <c r="L73" i="32"/>
  <c r="S72" i="32"/>
  <c r="T72" i="32"/>
  <c r="O72" i="32"/>
  <c r="M72" i="32"/>
  <c r="L72" i="32"/>
  <c r="S71" i="32"/>
  <c r="T71" i="32"/>
  <c r="O71" i="32"/>
  <c r="M71" i="32"/>
  <c r="L71" i="32"/>
  <c r="S70" i="32"/>
  <c r="T70" i="32"/>
  <c r="O70" i="32"/>
  <c r="M70" i="32"/>
  <c r="L70" i="32"/>
  <c r="S69" i="32"/>
  <c r="T69" i="32"/>
  <c r="O69" i="32"/>
  <c r="M69" i="32"/>
  <c r="L69" i="32"/>
  <c r="S68" i="32"/>
  <c r="T68" i="32"/>
  <c r="O68" i="32"/>
  <c r="M68" i="32"/>
  <c r="L68" i="32"/>
  <c r="S67" i="32"/>
  <c r="T67" i="32"/>
  <c r="O67" i="32"/>
  <c r="M67" i="32"/>
  <c r="L67" i="32"/>
  <c r="S66" i="32"/>
  <c r="T66" i="32"/>
  <c r="O66" i="32"/>
  <c r="M66" i="32"/>
  <c r="L66" i="32"/>
  <c r="S65" i="32"/>
  <c r="T65" i="32"/>
  <c r="O65" i="32"/>
  <c r="M65" i="32"/>
  <c r="L65" i="32"/>
  <c r="S64" i="32"/>
  <c r="T64" i="32"/>
  <c r="O64" i="32"/>
  <c r="M64" i="32"/>
  <c r="L64" i="32"/>
  <c r="S63" i="32"/>
  <c r="T63" i="32"/>
  <c r="O63" i="32"/>
  <c r="M63" i="32"/>
  <c r="L63" i="32"/>
  <c r="S62" i="32"/>
  <c r="T62" i="32"/>
  <c r="O62" i="32"/>
  <c r="M62" i="32"/>
  <c r="L62" i="32"/>
  <c r="S61" i="32"/>
  <c r="T61" i="32"/>
  <c r="O61" i="32"/>
  <c r="M61" i="32"/>
  <c r="L61" i="32"/>
  <c r="S60" i="32"/>
  <c r="T60" i="32"/>
  <c r="O60" i="32"/>
  <c r="M60" i="32"/>
  <c r="L60" i="32"/>
  <c r="S59" i="32"/>
  <c r="T59" i="32"/>
  <c r="O59" i="32"/>
  <c r="M59" i="32"/>
  <c r="L59" i="32"/>
  <c r="S58" i="32"/>
  <c r="T58" i="32"/>
  <c r="O58" i="32"/>
  <c r="M58" i="32"/>
  <c r="L58" i="32"/>
  <c r="S57" i="32"/>
  <c r="T57" i="32"/>
  <c r="O57" i="32"/>
  <c r="M57" i="32"/>
  <c r="L57" i="32"/>
  <c r="S56" i="32"/>
  <c r="T56" i="32"/>
  <c r="O56" i="32"/>
  <c r="M56" i="32"/>
  <c r="L56" i="32"/>
  <c r="S55" i="32"/>
  <c r="T55" i="32"/>
  <c r="O55" i="32"/>
  <c r="M55" i="32"/>
  <c r="L55" i="32"/>
  <c r="S54" i="32"/>
  <c r="T54" i="32"/>
  <c r="O54" i="32"/>
  <c r="M54" i="32"/>
  <c r="L54" i="32"/>
  <c r="S53" i="32"/>
  <c r="T53" i="32"/>
  <c r="O53" i="32"/>
  <c r="M53" i="32"/>
  <c r="L53" i="32"/>
  <c r="S52" i="32"/>
  <c r="T52" i="32"/>
  <c r="O52" i="32"/>
  <c r="M52" i="32"/>
  <c r="L52" i="32"/>
  <c r="S51" i="32"/>
  <c r="T51" i="32"/>
  <c r="O51" i="32"/>
  <c r="M51" i="32"/>
  <c r="L51" i="32"/>
  <c r="S50" i="32"/>
  <c r="T50" i="32"/>
  <c r="O50" i="32"/>
  <c r="M50" i="32"/>
  <c r="L50" i="32"/>
  <c r="S49" i="32"/>
  <c r="T49" i="32"/>
  <c r="O49" i="32"/>
  <c r="M49" i="32"/>
  <c r="L49" i="32"/>
  <c r="S48" i="32"/>
  <c r="T48" i="32"/>
  <c r="O48" i="32"/>
  <c r="M48" i="32"/>
  <c r="L48" i="32"/>
  <c r="S47" i="32"/>
  <c r="T47" i="32"/>
  <c r="O47" i="32"/>
  <c r="M47" i="32"/>
  <c r="L47" i="32"/>
  <c r="S46" i="32"/>
  <c r="T46" i="32"/>
  <c r="O46" i="32"/>
  <c r="M46" i="32"/>
  <c r="L46" i="32"/>
  <c r="S45" i="32"/>
  <c r="T45" i="32"/>
  <c r="O45" i="32"/>
  <c r="M45" i="32"/>
  <c r="L45" i="32"/>
  <c r="S44" i="32"/>
  <c r="T44" i="32"/>
  <c r="O44" i="32"/>
  <c r="M44" i="32"/>
  <c r="L44" i="32"/>
  <c r="S43" i="32"/>
  <c r="T43" i="32"/>
  <c r="O43" i="32"/>
  <c r="M43" i="32"/>
  <c r="L43" i="32"/>
  <c r="S42" i="32"/>
  <c r="T42" i="32"/>
  <c r="O42" i="32"/>
  <c r="M42" i="32"/>
  <c r="L42" i="32"/>
  <c r="S41" i="32"/>
  <c r="T41" i="32"/>
  <c r="O41" i="32"/>
  <c r="M41" i="32"/>
  <c r="L41" i="32"/>
  <c r="S40" i="32"/>
  <c r="T40" i="32"/>
  <c r="O40" i="32"/>
  <c r="M40" i="32"/>
  <c r="L40" i="32"/>
  <c r="S39" i="32"/>
  <c r="T39" i="32"/>
  <c r="O39" i="32"/>
  <c r="M39" i="32"/>
  <c r="L39" i="32"/>
  <c r="S38" i="32"/>
  <c r="T38" i="32"/>
  <c r="O38" i="32"/>
  <c r="M38" i="32"/>
  <c r="L38" i="32"/>
  <c r="S37" i="32"/>
  <c r="T37" i="32"/>
  <c r="O37" i="32"/>
  <c r="M37" i="32"/>
  <c r="L37" i="32"/>
  <c r="S36" i="32"/>
  <c r="T36" i="32"/>
  <c r="O36" i="32"/>
  <c r="M36" i="32"/>
  <c r="L36" i="32"/>
  <c r="S35" i="32"/>
  <c r="T35" i="32"/>
  <c r="O35" i="32"/>
  <c r="M35" i="32"/>
  <c r="L35" i="32"/>
  <c r="S34" i="32"/>
  <c r="T34" i="32"/>
  <c r="O34" i="32"/>
  <c r="M34" i="32"/>
  <c r="L34" i="32"/>
  <c r="S33" i="32"/>
  <c r="T33" i="32"/>
  <c r="O33" i="32"/>
  <c r="M33" i="32"/>
  <c r="L33" i="32"/>
  <c r="S32" i="32"/>
  <c r="T32" i="32"/>
  <c r="O32" i="32"/>
  <c r="M32" i="32"/>
  <c r="L32" i="32"/>
  <c r="S31" i="32"/>
  <c r="T31" i="32"/>
  <c r="O31" i="32"/>
  <c r="M31" i="32"/>
  <c r="L31" i="32"/>
  <c r="S30" i="32"/>
  <c r="T30" i="32"/>
  <c r="O30" i="32"/>
  <c r="M30" i="32"/>
  <c r="L30" i="32"/>
  <c r="S29" i="32"/>
  <c r="T29" i="32"/>
  <c r="O29" i="32"/>
  <c r="M29" i="32"/>
  <c r="L29" i="32"/>
  <c r="S28" i="32"/>
  <c r="T28" i="32"/>
  <c r="O28" i="32"/>
  <c r="M28" i="32"/>
  <c r="L28" i="32"/>
  <c r="S27" i="32"/>
  <c r="T27" i="32"/>
  <c r="O27" i="32"/>
  <c r="M27" i="32"/>
  <c r="L27" i="32"/>
  <c r="S26" i="32"/>
  <c r="T26" i="32"/>
  <c r="O26" i="32"/>
  <c r="M26" i="32"/>
  <c r="L26" i="32"/>
  <c r="S25" i="32"/>
  <c r="T25" i="32"/>
  <c r="O25" i="32"/>
  <c r="M25" i="32"/>
  <c r="L25" i="32"/>
  <c r="S24" i="32"/>
  <c r="T24" i="32"/>
  <c r="O24" i="32"/>
  <c r="M24" i="32"/>
  <c r="L24" i="32"/>
  <c r="S23" i="32"/>
  <c r="T23" i="32"/>
  <c r="O23" i="32"/>
  <c r="M23" i="32"/>
  <c r="L23" i="32"/>
  <c r="S22" i="32"/>
  <c r="T22" i="32"/>
  <c r="O22" i="32"/>
  <c r="M22" i="32"/>
  <c r="L22" i="32"/>
  <c r="S21" i="32"/>
  <c r="T21" i="32"/>
  <c r="O21" i="32"/>
  <c r="M21" i="32"/>
  <c r="L21" i="32"/>
  <c r="S20" i="32"/>
  <c r="T20" i="32"/>
  <c r="O20" i="32"/>
  <c r="M20" i="32"/>
  <c r="L20" i="32"/>
  <c r="S19" i="32"/>
  <c r="T19" i="32"/>
  <c r="O19" i="32"/>
  <c r="M19" i="32"/>
  <c r="L19" i="32"/>
  <c r="S18" i="32"/>
  <c r="T18" i="32"/>
  <c r="O18" i="32"/>
  <c r="M18" i="32"/>
  <c r="L18" i="32"/>
  <c r="S17" i="32"/>
  <c r="T17" i="32"/>
  <c r="O17" i="32"/>
  <c r="M17" i="32"/>
  <c r="L17" i="32"/>
  <c r="S16" i="32"/>
  <c r="T16" i="32"/>
  <c r="O16" i="32"/>
  <c r="M16" i="32"/>
  <c r="L16" i="32"/>
  <c r="S15" i="32"/>
  <c r="T15" i="32"/>
  <c r="O15" i="32"/>
  <c r="M15" i="32"/>
  <c r="L15" i="32"/>
  <c r="S14" i="32"/>
  <c r="T14" i="32"/>
  <c r="O14" i="32"/>
  <c r="M14" i="32"/>
  <c r="L14" i="32"/>
  <c r="S13" i="32"/>
  <c r="T13" i="32"/>
  <c r="O13" i="32"/>
  <c r="M13" i="32"/>
  <c r="L13" i="32"/>
  <c r="S12" i="32"/>
  <c r="T12" i="32"/>
  <c r="O12" i="32"/>
  <c r="M12" i="32"/>
  <c r="L12" i="32"/>
  <c r="S11" i="32"/>
  <c r="T11" i="32"/>
  <c r="O11" i="32"/>
  <c r="M11" i="32"/>
  <c r="L11" i="32"/>
  <c r="S10" i="32"/>
  <c r="T10" i="32"/>
  <c r="O10" i="32"/>
  <c r="M10" i="32"/>
  <c r="L10" i="32"/>
  <c r="S9" i="32"/>
  <c r="T9" i="32"/>
  <c r="O9" i="32"/>
  <c r="M9" i="32"/>
  <c r="L9" i="32"/>
  <c r="S8" i="32"/>
  <c r="T8" i="32"/>
  <c r="O8" i="32"/>
  <c r="M8" i="32"/>
  <c r="L8" i="32"/>
  <c r="S7" i="32"/>
  <c r="T7" i="32"/>
  <c r="O7" i="32"/>
  <c r="M7" i="32"/>
  <c r="L7" i="32"/>
  <c r="S6" i="32"/>
  <c r="T6" i="32"/>
  <c r="O6" i="32"/>
  <c r="M6" i="32"/>
  <c r="L6" i="32"/>
  <c r="S5" i="32"/>
  <c r="T5" i="32"/>
  <c r="O5" i="32"/>
  <c r="M5" i="32"/>
  <c r="L5" i="32"/>
  <c r="S4" i="32"/>
  <c r="O4" i="32"/>
  <c r="M4" i="32"/>
  <c r="L4" i="32"/>
  <c r="D2" i="32" a="1"/>
  <c r="D2" i="32" s="1"/>
  <c r="R188" i="31"/>
  <c r="Q188" i="31"/>
  <c r="P188" i="31"/>
  <c r="N188" i="31"/>
  <c r="K188" i="31"/>
  <c r="AT187" i="31"/>
  <c r="AS187" i="31"/>
  <c r="AR187" i="31"/>
  <c r="AQ187" i="31"/>
  <c r="AP187" i="31"/>
  <c r="AO187" i="31"/>
  <c r="AN187" i="31"/>
  <c r="AM187" i="31"/>
  <c r="AL187" i="31"/>
  <c r="AK187" i="31"/>
  <c r="AJ187" i="31"/>
  <c r="AI187" i="31"/>
  <c r="AH187" i="31"/>
  <c r="AG187" i="31"/>
  <c r="AF187" i="31"/>
  <c r="AE187" i="31"/>
  <c r="AD187" i="31"/>
  <c r="AC187" i="31"/>
  <c r="AB187" i="31"/>
  <c r="AA187" i="31"/>
  <c r="Z187" i="31"/>
  <c r="Y187" i="31"/>
  <c r="X187" i="31"/>
  <c r="W187" i="31"/>
  <c r="V187" i="31"/>
  <c r="U187" i="31"/>
  <c r="K187" i="31"/>
  <c r="S186" i="31"/>
  <c r="T186" i="31"/>
  <c r="O186" i="31"/>
  <c r="M186" i="31"/>
  <c r="L186" i="31"/>
  <c r="S185" i="31"/>
  <c r="T185" i="31"/>
  <c r="O185" i="31"/>
  <c r="M185" i="31"/>
  <c r="L185" i="31"/>
  <c r="S184" i="31"/>
  <c r="T184" i="31"/>
  <c r="O184" i="31"/>
  <c r="M184" i="31"/>
  <c r="L184" i="31"/>
  <c r="S183" i="31"/>
  <c r="T183" i="31"/>
  <c r="O183" i="31"/>
  <c r="M183" i="31"/>
  <c r="L183" i="31"/>
  <c r="S182" i="31"/>
  <c r="T182" i="31"/>
  <c r="O182" i="31"/>
  <c r="M182" i="31"/>
  <c r="L182" i="31"/>
  <c r="S181" i="31"/>
  <c r="T181" i="31"/>
  <c r="O181" i="31"/>
  <c r="M181" i="31"/>
  <c r="L181" i="31"/>
  <c r="S180" i="31"/>
  <c r="T180" i="31"/>
  <c r="O180" i="31"/>
  <c r="M180" i="31"/>
  <c r="L180" i="31"/>
  <c r="S179" i="31"/>
  <c r="T179" i="31"/>
  <c r="O179" i="31"/>
  <c r="M179" i="31"/>
  <c r="L179" i="31"/>
  <c r="S178" i="31"/>
  <c r="T178" i="31"/>
  <c r="O178" i="31"/>
  <c r="M178" i="31"/>
  <c r="L178" i="31"/>
  <c r="T177" i="31"/>
  <c r="S177" i="31"/>
  <c r="O177" i="31"/>
  <c r="M177" i="31"/>
  <c r="L177" i="31"/>
  <c r="S176" i="31"/>
  <c r="T176" i="31"/>
  <c r="O176" i="31"/>
  <c r="M176" i="31"/>
  <c r="L176" i="31"/>
  <c r="S175" i="31"/>
  <c r="T175" i="31"/>
  <c r="O175" i="31"/>
  <c r="M175" i="31"/>
  <c r="L175" i="31"/>
  <c r="S174" i="31"/>
  <c r="T174" i="31"/>
  <c r="O174" i="31"/>
  <c r="M174" i="31"/>
  <c r="L174" i="31"/>
  <c r="S173" i="31"/>
  <c r="T173" i="31"/>
  <c r="O173" i="31"/>
  <c r="M173" i="31"/>
  <c r="L173" i="31"/>
  <c r="S172" i="31"/>
  <c r="T172" i="31"/>
  <c r="O172" i="31"/>
  <c r="M172" i="31"/>
  <c r="L172" i="31"/>
  <c r="S171" i="31"/>
  <c r="T171" i="31"/>
  <c r="O171" i="31"/>
  <c r="M171" i="31"/>
  <c r="L171" i="31"/>
  <c r="S170" i="31"/>
  <c r="T170" i="31"/>
  <c r="O170" i="31"/>
  <c r="M170" i="31"/>
  <c r="L170" i="31"/>
  <c r="S169" i="31"/>
  <c r="T169" i="31"/>
  <c r="O169" i="31"/>
  <c r="M169" i="31"/>
  <c r="L169" i="31"/>
  <c r="S168" i="31"/>
  <c r="T168" i="31"/>
  <c r="O168" i="31"/>
  <c r="M168" i="31"/>
  <c r="L168" i="31"/>
  <c r="S167" i="31"/>
  <c r="T167" i="31"/>
  <c r="O167" i="31"/>
  <c r="M167" i="31"/>
  <c r="L167" i="31"/>
  <c r="S166" i="31"/>
  <c r="T166" i="31"/>
  <c r="O166" i="31"/>
  <c r="M166" i="31"/>
  <c r="L166" i="31"/>
  <c r="S165" i="31"/>
  <c r="T165" i="31"/>
  <c r="O165" i="31"/>
  <c r="M165" i="31"/>
  <c r="L165" i="31"/>
  <c r="S164" i="31"/>
  <c r="T164" i="31"/>
  <c r="O164" i="31"/>
  <c r="M164" i="31"/>
  <c r="L164" i="31"/>
  <c r="S163" i="31"/>
  <c r="T163" i="31"/>
  <c r="O163" i="31"/>
  <c r="M163" i="31"/>
  <c r="L163" i="31"/>
  <c r="S162" i="31"/>
  <c r="T162" i="31"/>
  <c r="O162" i="31"/>
  <c r="M162" i="31"/>
  <c r="L162" i="31"/>
  <c r="S161" i="31"/>
  <c r="T161" i="31"/>
  <c r="O161" i="31"/>
  <c r="M161" i="31"/>
  <c r="L161" i="31"/>
  <c r="S160" i="31"/>
  <c r="T160" i="31"/>
  <c r="O160" i="31"/>
  <c r="M160" i="31"/>
  <c r="L160" i="31"/>
  <c r="S159" i="31"/>
  <c r="T159" i="31"/>
  <c r="O159" i="31"/>
  <c r="M159" i="31"/>
  <c r="L159" i="31"/>
  <c r="S158" i="31"/>
  <c r="T158" i="31"/>
  <c r="O158" i="31"/>
  <c r="M158" i="31"/>
  <c r="L158" i="31"/>
  <c r="S157" i="31"/>
  <c r="T157" i="31"/>
  <c r="O157" i="31"/>
  <c r="M157" i="31"/>
  <c r="L157" i="31"/>
  <c r="S156" i="31"/>
  <c r="T156" i="31"/>
  <c r="O156" i="31"/>
  <c r="M156" i="31"/>
  <c r="L156" i="31"/>
  <c r="S155" i="31"/>
  <c r="T155" i="31"/>
  <c r="O155" i="31"/>
  <c r="M155" i="31"/>
  <c r="L155" i="31"/>
  <c r="S154" i="31"/>
  <c r="T154" i="31"/>
  <c r="O154" i="31"/>
  <c r="M154" i="31"/>
  <c r="L154" i="31"/>
  <c r="S153" i="31"/>
  <c r="T153" i="31"/>
  <c r="O153" i="31"/>
  <c r="M153" i="31"/>
  <c r="L153" i="31"/>
  <c r="S152" i="31"/>
  <c r="T152" i="31"/>
  <c r="O152" i="31"/>
  <c r="M152" i="31"/>
  <c r="L152" i="31"/>
  <c r="S151" i="31"/>
  <c r="T151" i="31"/>
  <c r="O151" i="31"/>
  <c r="M151" i="31"/>
  <c r="L151" i="31"/>
  <c r="S150" i="31"/>
  <c r="T150" i="31"/>
  <c r="O150" i="31"/>
  <c r="M150" i="31"/>
  <c r="L150" i="31"/>
  <c r="S149" i="31"/>
  <c r="T149" i="31"/>
  <c r="O149" i="31"/>
  <c r="M149" i="31"/>
  <c r="L149" i="31"/>
  <c r="S148" i="31"/>
  <c r="T148" i="31"/>
  <c r="O148" i="31"/>
  <c r="M148" i="31"/>
  <c r="L148" i="31"/>
  <c r="S147" i="31"/>
  <c r="T147" i="31"/>
  <c r="O147" i="31"/>
  <c r="M147" i="31"/>
  <c r="L147" i="31"/>
  <c r="S146" i="31"/>
  <c r="T146" i="31"/>
  <c r="O146" i="31"/>
  <c r="M146" i="31"/>
  <c r="L146" i="31"/>
  <c r="S145" i="31"/>
  <c r="T145" i="31"/>
  <c r="O145" i="31"/>
  <c r="M145" i="31"/>
  <c r="L145" i="31"/>
  <c r="S144" i="31"/>
  <c r="T144" i="31"/>
  <c r="O144" i="31"/>
  <c r="M144" i="31"/>
  <c r="L144" i="31"/>
  <c r="S143" i="31"/>
  <c r="T143" i="31"/>
  <c r="O143" i="31"/>
  <c r="M143" i="31"/>
  <c r="L143" i="31"/>
  <c r="S142" i="31"/>
  <c r="T142" i="31"/>
  <c r="O142" i="31"/>
  <c r="M142" i="31"/>
  <c r="L142" i="31"/>
  <c r="S141" i="31"/>
  <c r="T141" i="31"/>
  <c r="O141" i="31"/>
  <c r="M141" i="31"/>
  <c r="L141" i="31"/>
  <c r="S140" i="31"/>
  <c r="T140" i="31"/>
  <c r="O140" i="31"/>
  <c r="M140" i="31"/>
  <c r="L140" i="31"/>
  <c r="S139" i="31"/>
  <c r="T139" i="31"/>
  <c r="O139" i="31"/>
  <c r="M139" i="31"/>
  <c r="L139" i="31"/>
  <c r="S138" i="31"/>
  <c r="T138" i="31"/>
  <c r="O138" i="31"/>
  <c r="M138" i="31"/>
  <c r="L138" i="31"/>
  <c r="S137" i="31"/>
  <c r="T137" i="31"/>
  <c r="O137" i="31"/>
  <c r="M137" i="31"/>
  <c r="L137" i="31"/>
  <c r="S136" i="31"/>
  <c r="T136" i="31"/>
  <c r="O136" i="31"/>
  <c r="M136" i="31"/>
  <c r="L136" i="31"/>
  <c r="S135" i="31"/>
  <c r="T135" i="31"/>
  <c r="O135" i="31"/>
  <c r="M135" i="31"/>
  <c r="L135" i="31"/>
  <c r="S134" i="31"/>
  <c r="T134" i="31"/>
  <c r="O134" i="31"/>
  <c r="M134" i="31"/>
  <c r="L134" i="31"/>
  <c r="S133" i="31"/>
  <c r="T133" i="31"/>
  <c r="O133" i="31"/>
  <c r="M133" i="31"/>
  <c r="L133" i="31"/>
  <c r="S132" i="31"/>
  <c r="T132" i="31"/>
  <c r="O132" i="31"/>
  <c r="M132" i="31"/>
  <c r="L132" i="31"/>
  <c r="S131" i="31"/>
  <c r="T131" i="31"/>
  <c r="O131" i="31"/>
  <c r="M131" i="31"/>
  <c r="L131" i="31"/>
  <c r="S130" i="31"/>
  <c r="T130" i="31"/>
  <c r="O130" i="31"/>
  <c r="M130" i="31"/>
  <c r="L130" i="31"/>
  <c r="S129" i="31"/>
  <c r="T129" i="31"/>
  <c r="O129" i="31"/>
  <c r="M129" i="31"/>
  <c r="L129" i="31"/>
  <c r="S128" i="31"/>
  <c r="T128" i="31"/>
  <c r="O128" i="31"/>
  <c r="M128" i="31"/>
  <c r="L128" i="31"/>
  <c r="S127" i="31"/>
  <c r="T127" i="31"/>
  <c r="O127" i="31"/>
  <c r="M127" i="31"/>
  <c r="L127" i="31"/>
  <c r="S126" i="31"/>
  <c r="T126" i="31"/>
  <c r="O126" i="31"/>
  <c r="M126" i="31"/>
  <c r="L126" i="31"/>
  <c r="S125" i="31"/>
  <c r="T125" i="31"/>
  <c r="O125" i="31"/>
  <c r="M125" i="31"/>
  <c r="L125" i="31"/>
  <c r="S124" i="31"/>
  <c r="T124" i="31"/>
  <c r="O124" i="31"/>
  <c r="M124" i="31"/>
  <c r="L124" i="31"/>
  <c r="S123" i="31"/>
  <c r="T123" i="31"/>
  <c r="O123" i="31"/>
  <c r="M123" i="31"/>
  <c r="L123" i="31"/>
  <c r="S122" i="31"/>
  <c r="T122" i="31"/>
  <c r="O122" i="31"/>
  <c r="M122" i="31"/>
  <c r="L122" i="31"/>
  <c r="S121" i="31"/>
  <c r="T121" i="31"/>
  <c r="O121" i="31"/>
  <c r="M121" i="31"/>
  <c r="L121" i="31"/>
  <c r="S120" i="31"/>
  <c r="T120" i="31"/>
  <c r="O120" i="31"/>
  <c r="M120" i="31"/>
  <c r="L120" i="31"/>
  <c r="S119" i="31"/>
  <c r="T119" i="31"/>
  <c r="O119" i="31"/>
  <c r="M119" i="31"/>
  <c r="L119" i="31"/>
  <c r="S118" i="31"/>
  <c r="T118" i="31"/>
  <c r="O118" i="31"/>
  <c r="M118" i="31"/>
  <c r="L118" i="31"/>
  <c r="S117" i="31"/>
  <c r="T117" i="31"/>
  <c r="O117" i="31"/>
  <c r="M117" i="31"/>
  <c r="L117" i="31"/>
  <c r="S116" i="31"/>
  <c r="T116" i="31"/>
  <c r="O116" i="31"/>
  <c r="M116" i="31"/>
  <c r="L116" i="31"/>
  <c r="S115" i="31"/>
  <c r="T115" i="31"/>
  <c r="O115" i="31"/>
  <c r="M115" i="31"/>
  <c r="L115" i="31"/>
  <c r="S114" i="31"/>
  <c r="T114" i="31"/>
  <c r="O114" i="31"/>
  <c r="M114" i="31"/>
  <c r="L114" i="31"/>
  <c r="S113" i="31"/>
  <c r="T113" i="31"/>
  <c r="O113" i="31"/>
  <c r="M113" i="31"/>
  <c r="L113" i="31"/>
  <c r="S112" i="31"/>
  <c r="T112" i="31"/>
  <c r="O112" i="31"/>
  <c r="M112" i="31"/>
  <c r="L112" i="31"/>
  <c r="S111" i="31"/>
  <c r="T111" i="31"/>
  <c r="O111" i="31"/>
  <c r="M111" i="31"/>
  <c r="L111" i="31"/>
  <c r="S110" i="31"/>
  <c r="T110" i="31"/>
  <c r="O110" i="31"/>
  <c r="M110" i="31"/>
  <c r="L110" i="31"/>
  <c r="S109" i="31"/>
  <c r="T109" i="31"/>
  <c r="O109" i="31"/>
  <c r="M109" i="31"/>
  <c r="L109" i="31"/>
  <c r="S108" i="31"/>
  <c r="T108" i="31"/>
  <c r="O108" i="31"/>
  <c r="M108" i="31"/>
  <c r="L108" i="31"/>
  <c r="S107" i="31"/>
  <c r="T107" i="31"/>
  <c r="O107" i="31"/>
  <c r="M107" i="31"/>
  <c r="L107" i="31"/>
  <c r="S106" i="31"/>
  <c r="T106" i="31"/>
  <c r="O106" i="31"/>
  <c r="M106" i="31"/>
  <c r="L106" i="31"/>
  <c r="S105" i="31"/>
  <c r="T105" i="31"/>
  <c r="O105" i="31"/>
  <c r="M105" i="31"/>
  <c r="L105" i="31"/>
  <c r="S104" i="31"/>
  <c r="T104" i="31"/>
  <c r="O104" i="31"/>
  <c r="M104" i="31"/>
  <c r="L104" i="31"/>
  <c r="S103" i="31"/>
  <c r="T103" i="31"/>
  <c r="O103" i="31"/>
  <c r="M103" i="31"/>
  <c r="L103" i="31"/>
  <c r="S102" i="31"/>
  <c r="T102" i="31"/>
  <c r="O102" i="31"/>
  <c r="M102" i="31"/>
  <c r="L102" i="31"/>
  <c r="S101" i="31"/>
  <c r="T101" i="31"/>
  <c r="O101" i="31"/>
  <c r="M101" i="31"/>
  <c r="L101" i="31"/>
  <c r="S100" i="31"/>
  <c r="T100" i="31"/>
  <c r="O100" i="31"/>
  <c r="M100" i="31"/>
  <c r="L100" i="31"/>
  <c r="S99" i="31"/>
  <c r="T99" i="31"/>
  <c r="O99" i="31"/>
  <c r="M99" i="31"/>
  <c r="L99" i="31"/>
  <c r="S98" i="31"/>
  <c r="T98" i="31"/>
  <c r="O98" i="31"/>
  <c r="M98" i="31"/>
  <c r="L98" i="31"/>
  <c r="S97" i="31"/>
  <c r="T97" i="31"/>
  <c r="O97" i="31"/>
  <c r="M97" i="31"/>
  <c r="L97" i="31"/>
  <c r="S96" i="31"/>
  <c r="T96" i="31"/>
  <c r="O96" i="31"/>
  <c r="M96" i="31"/>
  <c r="L96" i="31"/>
  <c r="S95" i="31"/>
  <c r="T95" i="31"/>
  <c r="O95" i="31"/>
  <c r="M95" i="31"/>
  <c r="L95" i="31"/>
  <c r="S94" i="31"/>
  <c r="T94" i="31"/>
  <c r="O94" i="31"/>
  <c r="M94" i="31"/>
  <c r="L94" i="31"/>
  <c r="S93" i="31"/>
  <c r="T93" i="31"/>
  <c r="O93" i="31"/>
  <c r="M93" i="31"/>
  <c r="L93" i="31"/>
  <c r="S92" i="31"/>
  <c r="T92" i="31"/>
  <c r="O92" i="31"/>
  <c r="M92" i="31"/>
  <c r="L92" i="31"/>
  <c r="S91" i="31"/>
  <c r="T91" i="31"/>
  <c r="O91" i="31"/>
  <c r="M91" i="31"/>
  <c r="L91" i="31"/>
  <c r="S90" i="31"/>
  <c r="T90" i="31"/>
  <c r="O90" i="31"/>
  <c r="M90" i="31"/>
  <c r="L90" i="31"/>
  <c r="S89" i="31"/>
  <c r="T89" i="31"/>
  <c r="O89" i="31"/>
  <c r="M89" i="31"/>
  <c r="L89" i="31"/>
  <c r="S88" i="31"/>
  <c r="T88" i="31"/>
  <c r="O88" i="31"/>
  <c r="M88" i="31"/>
  <c r="L88" i="31"/>
  <c r="S87" i="31"/>
  <c r="T87" i="31"/>
  <c r="O87" i="31"/>
  <c r="M87" i="31"/>
  <c r="L87" i="31"/>
  <c r="S86" i="31"/>
  <c r="T86" i="31"/>
  <c r="O86" i="31"/>
  <c r="M86" i="31"/>
  <c r="L86" i="31"/>
  <c r="S85" i="31"/>
  <c r="T85" i="31"/>
  <c r="O85" i="31"/>
  <c r="M85" i="31"/>
  <c r="L85" i="31"/>
  <c r="S84" i="31"/>
  <c r="T84" i="31"/>
  <c r="O84" i="31"/>
  <c r="M84" i="31"/>
  <c r="L84" i="31"/>
  <c r="S83" i="31"/>
  <c r="T83" i="31"/>
  <c r="O83" i="31"/>
  <c r="M83" i="31"/>
  <c r="L83" i="31"/>
  <c r="S82" i="31"/>
  <c r="T82" i="31"/>
  <c r="O82" i="31"/>
  <c r="M82" i="31"/>
  <c r="L82" i="31"/>
  <c r="S81" i="31"/>
  <c r="T81" i="31"/>
  <c r="O81" i="31"/>
  <c r="M81" i="31"/>
  <c r="L81" i="31"/>
  <c r="S80" i="31"/>
  <c r="T80" i="31"/>
  <c r="O80" i="31"/>
  <c r="M80" i="31"/>
  <c r="L80" i="31"/>
  <c r="S79" i="31"/>
  <c r="T79" i="31"/>
  <c r="O79" i="31"/>
  <c r="M79" i="31"/>
  <c r="L79" i="31"/>
  <c r="S78" i="31"/>
  <c r="T78" i="31"/>
  <c r="O78" i="31"/>
  <c r="M78" i="31"/>
  <c r="L78" i="31"/>
  <c r="S77" i="31"/>
  <c r="T77" i="31"/>
  <c r="O77" i="31"/>
  <c r="M77" i="31"/>
  <c r="L77" i="31"/>
  <c r="S76" i="31"/>
  <c r="T76" i="31"/>
  <c r="O76" i="31"/>
  <c r="M76" i="31"/>
  <c r="L76" i="31"/>
  <c r="S75" i="31"/>
  <c r="T75" i="31"/>
  <c r="O75" i="31"/>
  <c r="M75" i="31"/>
  <c r="L75" i="31"/>
  <c r="S74" i="31"/>
  <c r="T74" i="31"/>
  <c r="O74" i="31"/>
  <c r="M74" i="31"/>
  <c r="L74" i="31"/>
  <c r="S73" i="31"/>
  <c r="T73" i="31"/>
  <c r="O73" i="31"/>
  <c r="M73" i="31"/>
  <c r="L73" i="31"/>
  <c r="S72" i="31"/>
  <c r="T72" i="31"/>
  <c r="O72" i="31"/>
  <c r="M72" i="31"/>
  <c r="L72" i="31"/>
  <c r="S71" i="31"/>
  <c r="T71" i="31"/>
  <c r="O71" i="31"/>
  <c r="M71" i="31"/>
  <c r="L71" i="31"/>
  <c r="S70" i="31"/>
  <c r="T70" i="31"/>
  <c r="O70" i="31"/>
  <c r="M70" i="31"/>
  <c r="L70" i="31"/>
  <c r="S69" i="31"/>
  <c r="T69" i="31"/>
  <c r="O69" i="31"/>
  <c r="M69" i="31"/>
  <c r="L69" i="31"/>
  <c r="S68" i="31"/>
  <c r="T68" i="31"/>
  <c r="O68" i="31"/>
  <c r="M68" i="31"/>
  <c r="L68" i="31"/>
  <c r="S67" i="31"/>
  <c r="T67" i="31"/>
  <c r="O67" i="31"/>
  <c r="M67" i="31"/>
  <c r="L67" i="31"/>
  <c r="S66" i="31"/>
  <c r="T66" i="31"/>
  <c r="O66" i="31"/>
  <c r="M66" i="31"/>
  <c r="L66" i="31"/>
  <c r="S65" i="31"/>
  <c r="T65" i="31"/>
  <c r="O65" i="31"/>
  <c r="M65" i="31"/>
  <c r="L65" i="31"/>
  <c r="S64" i="31"/>
  <c r="T64" i="31"/>
  <c r="O64" i="31"/>
  <c r="M64" i="31"/>
  <c r="L64" i="31"/>
  <c r="S63" i="31"/>
  <c r="T63" i="31"/>
  <c r="O63" i="31"/>
  <c r="M63" i="31"/>
  <c r="L63" i="31"/>
  <c r="S62" i="31"/>
  <c r="T62" i="31"/>
  <c r="O62" i="31"/>
  <c r="M62" i="31"/>
  <c r="L62" i="31"/>
  <c r="S61" i="31"/>
  <c r="T61" i="31"/>
  <c r="O61" i="31"/>
  <c r="M61" i="31"/>
  <c r="L61" i="31"/>
  <c r="S60" i="31"/>
  <c r="T60" i="31"/>
  <c r="O60" i="31"/>
  <c r="M60" i="31"/>
  <c r="L60" i="31"/>
  <c r="S59" i="31"/>
  <c r="T59" i="31"/>
  <c r="O59" i="31"/>
  <c r="M59" i="31"/>
  <c r="L59" i="31"/>
  <c r="S58" i="31"/>
  <c r="T58" i="31"/>
  <c r="O58" i="31"/>
  <c r="M58" i="31"/>
  <c r="L58" i="31"/>
  <c r="S57" i="31"/>
  <c r="T57" i="31"/>
  <c r="O57" i="31"/>
  <c r="M57" i="31"/>
  <c r="L57" i="31"/>
  <c r="S56" i="31"/>
  <c r="T56" i="31"/>
  <c r="O56" i="31"/>
  <c r="M56" i="31"/>
  <c r="L56" i="31"/>
  <c r="S55" i="31"/>
  <c r="T55" i="31"/>
  <c r="O55" i="31"/>
  <c r="M55" i="31"/>
  <c r="L55" i="31"/>
  <c r="S54" i="31"/>
  <c r="T54" i="31"/>
  <c r="O54" i="31"/>
  <c r="M54" i="31"/>
  <c r="L54" i="31"/>
  <c r="S53" i="31"/>
  <c r="T53" i="31"/>
  <c r="O53" i="31"/>
  <c r="M53" i="31"/>
  <c r="L53" i="31"/>
  <c r="S52" i="31"/>
  <c r="T52" i="31"/>
  <c r="O52" i="31"/>
  <c r="M52" i="31"/>
  <c r="L52" i="31"/>
  <c r="S51" i="31"/>
  <c r="T51" i="31"/>
  <c r="O51" i="31"/>
  <c r="M51" i="31"/>
  <c r="L51" i="31"/>
  <c r="S50" i="31"/>
  <c r="T50" i="31"/>
  <c r="O50" i="31"/>
  <c r="M50" i="31"/>
  <c r="L50" i="31"/>
  <c r="S49" i="31"/>
  <c r="T49" i="31"/>
  <c r="O49" i="31"/>
  <c r="M49" i="31"/>
  <c r="L49" i="31"/>
  <c r="S48" i="31"/>
  <c r="T48" i="31"/>
  <c r="O48" i="31"/>
  <c r="M48" i="31"/>
  <c r="L48" i="31"/>
  <c r="S47" i="31"/>
  <c r="T47" i="31"/>
  <c r="O47" i="31"/>
  <c r="M47" i="31"/>
  <c r="L47" i="31"/>
  <c r="S46" i="31"/>
  <c r="T46" i="31"/>
  <c r="O46" i="31"/>
  <c r="M46" i="31"/>
  <c r="L46" i="31"/>
  <c r="S45" i="31"/>
  <c r="T45" i="31"/>
  <c r="O45" i="31"/>
  <c r="M45" i="31"/>
  <c r="L45" i="31"/>
  <c r="S44" i="31"/>
  <c r="T44" i="31"/>
  <c r="O44" i="31"/>
  <c r="M44" i="31"/>
  <c r="L44" i="31"/>
  <c r="S43" i="31"/>
  <c r="T43" i="31"/>
  <c r="O43" i="31"/>
  <c r="M43" i="31"/>
  <c r="L43" i="31"/>
  <c r="S42" i="31"/>
  <c r="T42" i="31"/>
  <c r="O42" i="31"/>
  <c r="M42" i="31"/>
  <c r="L42" i="31"/>
  <c r="S41" i="31"/>
  <c r="T41" i="31"/>
  <c r="O41" i="31"/>
  <c r="M41" i="31"/>
  <c r="L41" i="31"/>
  <c r="S40" i="31"/>
  <c r="T40" i="31"/>
  <c r="O40" i="31"/>
  <c r="M40" i="31"/>
  <c r="L40" i="31"/>
  <c r="S39" i="31"/>
  <c r="T39" i="31"/>
  <c r="O39" i="31"/>
  <c r="M39" i="31"/>
  <c r="L39" i="31"/>
  <c r="S38" i="31"/>
  <c r="T38" i="31"/>
  <c r="O38" i="31"/>
  <c r="M38" i="31"/>
  <c r="L38" i="31"/>
  <c r="S37" i="31"/>
  <c r="T37" i="31"/>
  <c r="O37" i="31"/>
  <c r="M37" i="31"/>
  <c r="L37" i="31"/>
  <c r="S36" i="31"/>
  <c r="T36" i="31"/>
  <c r="O36" i="31"/>
  <c r="M36" i="31"/>
  <c r="L36" i="31"/>
  <c r="S35" i="31"/>
  <c r="T35" i="31"/>
  <c r="O35" i="31"/>
  <c r="M35" i="31"/>
  <c r="L35" i="31"/>
  <c r="S34" i="31"/>
  <c r="T34" i="31"/>
  <c r="O34" i="31"/>
  <c r="M34" i="31"/>
  <c r="L34" i="31"/>
  <c r="S33" i="31"/>
  <c r="T33" i="31"/>
  <c r="O33" i="31"/>
  <c r="M33" i="31"/>
  <c r="L33" i="31"/>
  <c r="S32" i="31"/>
  <c r="T32" i="31"/>
  <c r="O32" i="31"/>
  <c r="M32" i="31"/>
  <c r="L32" i="31"/>
  <c r="S31" i="31"/>
  <c r="T31" i="31"/>
  <c r="O31" i="31"/>
  <c r="M31" i="31"/>
  <c r="L31" i="31"/>
  <c r="S30" i="31"/>
  <c r="T30" i="31"/>
  <c r="O30" i="31"/>
  <c r="M30" i="31"/>
  <c r="L30" i="31"/>
  <c r="S29" i="31"/>
  <c r="T29" i="31"/>
  <c r="O29" i="31"/>
  <c r="M29" i="31"/>
  <c r="L29" i="31"/>
  <c r="S28" i="31"/>
  <c r="T28" i="31"/>
  <c r="O28" i="31"/>
  <c r="M28" i="31"/>
  <c r="L28" i="31"/>
  <c r="S27" i="31"/>
  <c r="T27" i="31"/>
  <c r="O27" i="31"/>
  <c r="M27" i="31"/>
  <c r="L27" i="31"/>
  <c r="S26" i="31"/>
  <c r="T26" i="31"/>
  <c r="O26" i="31"/>
  <c r="M26" i="31"/>
  <c r="L26" i="31"/>
  <c r="S25" i="31"/>
  <c r="T25" i="31"/>
  <c r="O25" i="31"/>
  <c r="M25" i="31"/>
  <c r="L25" i="31"/>
  <c r="S24" i="31"/>
  <c r="T24" i="31"/>
  <c r="O24" i="31"/>
  <c r="M24" i="31"/>
  <c r="L24" i="31"/>
  <c r="S23" i="31"/>
  <c r="T23" i="31"/>
  <c r="O23" i="31"/>
  <c r="M23" i="31"/>
  <c r="L23" i="31"/>
  <c r="S22" i="31"/>
  <c r="T22" i="31"/>
  <c r="O22" i="31"/>
  <c r="M22" i="31"/>
  <c r="L22" i="31"/>
  <c r="S21" i="31"/>
  <c r="T21" i="31"/>
  <c r="O21" i="31"/>
  <c r="M21" i="31"/>
  <c r="L21" i="31"/>
  <c r="S20" i="31"/>
  <c r="T20" i="31"/>
  <c r="O20" i="31"/>
  <c r="M20" i="31"/>
  <c r="L20" i="31"/>
  <c r="S19" i="31"/>
  <c r="T19" i="31"/>
  <c r="O19" i="31"/>
  <c r="M19" i="31"/>
  <c r="L19" i="31"/>
  <c r="S18" i="31"/>
  <c r="T18" i="31"/>
  <c r="O18" i="31"/>
  <c r="M18" i="31"/>
  <c r="L18" i="31"/>
  <c r="S17" i="31"/>
  <c r="T17" i="31"/>
  <c r="O17" i="31"/>
  <c r="M17" i="31"/>
  <c r="L17" i="31"/>
  <c r="S16" i="31"/>
  <c r="T16" i="31"/>
  <c r="O16" i="31"/>
  <c r="M16" i="31"/>
  <c r="L16" i="31"/>
  <c r="S15" i="31"/>
  <c r="T15" i="31"/>
  <c r="O15" i="31"/>
  <c r="M15" i="31"/>
  <c r="L15" i="31"/>
  <c r="S14" i="31"/>
  <c r="T14" i="31"/>
  <c r="O14" i="31"/>
  <c r="M14" i="31"/>
  <c r="L14" i="31"/>
  <c r="S13" i="31"/>
  <c r="T13" i="31"/>
  <c r="O13" i="31"/>
  <c r="M13" i="31"/>
  <c r="L13" i="31"/>
  <c r="S12" i="31"/>
  <c r="T12" i="31"/>
  <c r="O12" i="31"/>
  <c r="M12" i="31"/>
  <c r="L12" i="31"/>
  <c r="S11" i="31"/>
  <c r="T11" i="31"/>
  <c r="O11" i="31"/>
  <c r="M11" i="31"/>
  <c r="L11" i="31"/>
  <c r="S10" i="31"/>
  <c r="T10" i="31"/>
  <c r="O10" i="31"/>
  <c r="M10" i="31"/>
  <c r="L10" i="31"/>
  <c r="S9" i="31"/>
  <c r="T9" i="31"/>
  <c r="O9" i="31"/>
  <c r="M9" i="31"/>
  <c r="L9" i="31"/>
  <c r="S8" i="31"/>
  <c r="T8" i="31"/>
  <c r="O8" i="31"/>
  <c r="M8" i="31"/>
  <c r="L8" i="31"/>
  <c r="S7" i="31"/>
  <c r="T7" i="31"/>
  <c r="O7" i="31"/>
  <c r="M7" i="31"/>
  <c r="L7" i="31"/>
  <c r="S6" i="31"/>
  <c r="T6" i="31"/>
  <c r="O6" i="31"/>
  <c r="M6" i="31"/>
  <c r="L6" i="31"/>
  <c r="S5" i="31"/>
  <c r="T5" i="31"/>
  <c r="O5" i="31"/>
  <c r="M5" i="31"/>
  <c r="L5" i="31"/>
  <c r="S4" i="31"/>
  <c r="O4" i="31"/>
  <c r="M4" i="31"/>
  <c r="L4" i="31"/>
  <c r="D2" i="31" a="1"/>
  <c r="D2" i="31" s="1"/>
  <c r="R188" i="30"/>
  <c r="Q188" i="30"/>
  <c r="P188" i="30"/>
  <c r="N188" i="30"/>
  <c r="K188" i="30"/>
  <c r="AT187" i="30"/>
  <c r="AS187" i="30"/>
  <c r="AR187" i="30"/>
  <c r="AQ187" i="30"/>
  <c r="AP187" i="30"/>
  <c r="AO187" i="30"/>
  <c r="AN187" i="30"/>
  <c r="AM187" i="30"/>
  <c r="AL187" i="30"/>
  <c r="AK187" i="30"/>
  <c r="AJ187" i="30"/>
  <c r="AI187" i="30"/>
  <c r="AH187" i="30"/>
  <c r="AG187" i="30"/>
  <c r="K187" i="30"/>
  <c r="S186" i="30"/>
  <c r="T186" i="30"/>
  <c r="O186" i="30"/>
  <c r="M186" i="30"/>
  <c r="L186" i="30"/>
  <c r="S185" i="30"/>
  <c r="T185" i="30"/>
  <c r="O185" i="30"/>
  <c r="M185" i="30"/>
  <c r="L185" i="30"/>
  <c r="S184" i="30"/>
  <c r="T184" i="30"/>
  <c r="O184" i="30"/>
  <c r="M184" i="30"/>
  <c r="L184" i="30"/>
  <c r="S183" i="30"/>
  <c r="T183" i="30"/>
  <c r="O183" i="30"/>
  <c r="M183" i="30"/>
  <c r="L183" i="30"/>
  <c r="S182" i="30"/>
  <c r="T182" i="30"/>
  <c r="O182" i="30"/>
  <c r="M182" i="30"/>
  <c r="L182" i="30"/>
  <c r="S181" i="30"/>
  <c r="T181" i="30"/>
  <c r="O181" i="30"/>
  <c r="M181" i="30"/>
  <c r="L181" i="30"/>
  <c r="S180" i="30"/>
  <c r="T180" i="30"/>
  <c r="O180" i="30"/>
  <c r="M180" i="30"/>
  <c r="L180" i="30"/>
  <c r="S179" i="30"/>
  <c r="T179" i="30"/>
  <c r="O179" i="30"/>
  <c r="M179" i="30"/>
  <c r="L179" i="30"/>
  <c r="S178" i="30"/>
  <c r="T178" i="30"/>
  <c r="O178" i="30"/>
  <c r="M178" i="30"/>
  <c r="L178" i="30"/>
  <c r="S177" i="30"/>
  <c r="T177" i="30"/>
  <c r="O177" i="30"/>
  <c r="M177" i="30"/>
  <c r="L177" i="30"/>
  <c r="S176" i="30"/>
  <c r="T176" i="30"/>
  <c r="O176" i="30"/>
  <c r="M176" i="30"/>
  <c r="L176" i="30"/>
  <c r="S175" i="30"/>
  <c r="T175" i="30"/>
  <c r="O175" i="30"/>
  <c r="M175" i="30"/>
  <c r="L175" i="30"/>
  <c r="S174" i="30"/>
  <c r="T174" i="30"/>
  <c r="O174" i="30"/>
  <c r="M174" i="30"/>
  <c r="L174" i="30"/>
  <c r="S173" i="30"/>
  <c r="T173" i="30"/>
  <c r="O173" i="30"/>
  <c r="M173" i="30"/>
  <c r="L173" i="30"/>
  <c r="S172" i="30"/>
  <c r="T172" i="30"/>
  <c r="O172" i="30"/>
  <c r="M172" i="30"/>
  <c r="L172" i="30"/>
  <c r="S171" i="30"/>
  <c r="T171" i="30"/>
  <c r="O171" i="30"/>
  <c r="M171" i="30"/>
  <c r="L171" i="30"/>
  <c r="S170" i="30"/>
  <c r="T170" i="30"/>
  <c r="O170" i="30"/>
  <c r="M170" i="30"/>
  <c r="L170" i="30"/>
  <c r="S169" i="30"/>
  <c r="T169" i="30"/>
  <c r="O169" i="30"/>
  <c r="M169" i="30"/>
  <c r="L169" i="30"/>
  <c r="S168" i="30"/>
  <c r="T168" i="30"/>
  <c r="O168" i="30"/>
  <c r="M168" i="30"/>
  <c r="L168" i="30"/>
  <c r="S167" i="30"/>
  <c r="T167" i="30"/>
  <c r="O167" i="30"/>
  <c r="M167" i="30"/>
  <c r="L167" i="30"/>
  <c r="S166" i="30"/>
  <c r="T166" i="30"/>
  <c r="O166" i="30"/>
  <c r="M166" i="30"/>
  <c r="L166" i="30"/>
  <c r="S165" i="30"/>
  <c r="T165" i="30"/>
  <c r="O165" i="30"/>
  <c r="M165" i="30"/>
  <c r="L165" i="30"/>
  <c r="S164" i="30"/>
  <c r="T164" i="30"/>
  <c r="O164" i="30"/>
  <c r="M164" i="30"/>
  <c r="L164" i="30"/>
  <c r="S163" i="30"/>
  <c r="T163" i="30"/>
  <c r="O163" i="30"/>
  <c r="M163" i="30"/>
  <c r="L163" i="30"/>
  <c r="S162" i="30"/>
  <c r="T162" i="30"/>
  <c r="O162" i="30"/>
  <c r="M162" i="30"/>
  <c r="L162" i="30"/>
  <c r="S161" i="30"/>
  <c r="T161" i="30"/>
  <c r="O161" i="30"/>
  <c r="M161" i="30"/>
  <c r="L161" i="30"/>
  <c r="S160" i="30"/>
  <c r="T160" i="30"/>
  <c r="O160" i="30"/>
  <c r="M160" i="30"/>
  <c r="L160" i="30"/>
  <c r="S159" i="30"/>
  <c r="T159" i="30"/>
  <c r="O159" i="30"/>
  <c r="M159" i="30"/>
  <c r="L159" i="30"/>
  <c r="S158" i="30"/>
  <c r="T158" i="30"/>
  <c r="O158" i="30"/>
  <c r="M158" i="30"/>
  <c r="L158" i="30"/>
  <c r="S157" i="30"/>
  <c r="T157" i="30"/>
  <c r="O157" i="30"/>
  <c r="M157" i="30"/>
  <c r="L157" i="30"/>
  <c r="S156" i="30"/>
  <c r="T156" i="30"/>
  <c r="O156" i="30"/>
  <c r="M156" i="30"/>
  <c r="L156" i="30"/>
  <c r="S155" i="30"/>
  <c r="T155" i="30"/>
  <c r="O155" i="30"/>
  <c r="M155" i="30"/>
  <c r="L155" i="30"/>
  <c r="S154" i="30"/>
  <c r="T154" i="30"/>
  <c r="O154" i="30"/>
  <c r="M154" i="30"/>
  <c r="L154" i="30"/>
  <c r="S153" i="30"/>
  <c r="T153" i="30"/>
  <c r="O153" i="30"/>
  <c r="M153" i="30"/>
  <c r="L153" i="30"/>
  <c r="S152" i="30"/>
  <c r="T152" i="30"/>
  <c r="O152" i="30"/>
  <c r="M152" i="30"/>
  <c r="L152" i="30"/>
  <c r="S151" i="30"/>
  <c r="T151" i="30"/>
  <c r="O151" i="30"/>
  <c r="M151" i="30"/>
  <c r="L151" i="30"/>
  <c r="S150" i="30"/>
  <c r="T150" i="30"/>
  <c r="O150" i="30"/>
  <c r="M150" i="30"/>
  <c r="L150" i="30"/>
  <c r="S149" i="30"/>
  <c r="T149" i="30"/>
  <c r="O149" i="30"/>
  <c r="M149" i="30"/>
  <c r="L149" i="30"/>
  <c r="S148" i="30"/>
  <c r="T148" i="30"/>
  <c r="O148" i="30"/>
  <c r="M148" i="30"/>
  <c r="L148" i="30"/>
  <c r="S147" i="30"/>
  <c r="T147" i="30"/>
  <c r="O147" i="30"/>
  <c r="M147" i="30"/>
  <c r="L147" i="30"/>
  <c r="S146" i="30"/>
  <c r="T146" i="30"/>
  <c r="O146" i="30"/>
  <c r="M146" i="30"/>
  <c r="L146" i="30"/>
  <c r="S145" i="30"/>
  <c r="T145" i="30"/>
  <c r="O145" i="30"/>
  <c r="M145" i="30"/>
  <c r="L145" i="30"/>
  <c r="S144" i="30"/>
  <c r="T144" i="30"/>
  <c r="O144" i="30"/>
  <c r="M144" i="30"/>
  <c r="L144" i="30"/>
  <c r="S143" i="30"/>
  <c r="T143" i="30"/>
  <c r="O143" i="30"/>
  <c r="M143" i="30"/>
  <c r="L143" i="30"/>
  <c r="S142" i="30"/>
  <c r="T142" i="30"/>
  <c r="O142" i="30"/>
  <c r="M142" i="30"/>
  <c r="L142" i="30"/>
  <c r="S141" i="30"/>
  <c r="T141" i="30"/>
  <c r="O141" i="30"/>
  <c r="M141" i="30"/>
  <c r="L141" i="30"/>
  <c r="S140" i="30"/>
  <c r="T140" i="30"/>
  <c r="O140" i="30"/>
  <c r="M140" i="30"/>
  <c r="L140" i="30"/>
  <c r="S139" i="30"/>
  <c r="T139" i="30"/>
  <c r="O139" i="30"/>
  <c r="M139" i="30"/>
  <c r="L139" i="30"/>
  <c r="S138" i="30"/>
  <c r="T138" i="30"/>
  <c r="O138" i="30"/>
  <c r="M138" i="30"/>
  <c r="L138" i="30"/>
  <c r="S137" i="30"/>
  <c r="T137" i="30"/>
  <c r="O137" i="30"/>
  <c r="M137" i="30"/>
  <c r="L137" i="30"/>
  <c r="S136" i="30"/>
  <c r="T136" i="30"/>
  <c r="O136" i="30"/>
  <c r="M136" i="30"/>
  <c r="L136" i="30"/>
  <c r="S135" i="30"/>
  <c r="T135" i="30"/>
  <c r="O135" i="30"/>
  <c r="M135" i="30"/>
  <c r="L135" i="30"/>
  <c r="S134" i="30"/>
  <c r="T134" i="30"/>
  <c r="O134" i="30"/>
  <c r="M134" i="30"/>
  <c r="L134" i="30"/>
  <c r="S133" i="30"/>
  <c r="T133" i="30"/>
  <c r="O133" i="30"/>
  <c r="M133" i="30"/>
  <c r="L133" i="30"/>
  <c r="S132" i="30"/>
  <c r="T132" i="30"/>
  <c r="O132" i="30"/>
  <c r="M132" i="30"/>
  <c r="L132" i="30"/>
  <c r="S131" i="30"/>
  <c r="T131" i="30"/>
  <c r="O131" i="30"/>
  <c r="M131" i="30"/>
  <c r="L131" i="30"/>
  <c r="S130" i="30"/>
  <c r="T130" i="30"/>
  <c r="O130" i="30"/>
  <c r="M130" i="30"/>
  <c r="L130" i="30"/>
  <c r="S129" i="30"/>
  <c r="T129" i="30"/>
  <c r="O129" i="30"/>
  <c r="M129" i="30"/>
  <c r="L129" i="30"/>
  <c r="S128" i="30"/>
  <c r="T128" i="30"/>
  <c r="O128" i="30"/>
  <c r="M128" i="30"/>
  <c r="L128" i="30"/>
  <c r="S127" i="30"/>
  <c r="T127" i="30"/>
  <c r="O127" i="30"/>
  <c r="M127" i="30"/>
  <c r="L127" i="30"/>
  <c r="S126" i="30"/>
  <c r="T126" i="30"/>
  <c r="O126" i="30"/>
  <c r="M126" i="30"/>
  <c r="L126" i="30"/>
  <c r="S125" i="30"/>
  <c r="T125" i="30"/>
  <c r="O125" i="30"/>
  <c r="M125" i="30"/>
  <c r="L125" i="30"/>
  <c r="S124" i="30"/>
  <c r="T124" i="30"/>
  <c r="O124" i="30"/>
  <c r="M124" i="30"/>
  <c r="L124" i="30"/>
  <c r="S123" i="30"/>
  <c r="T123" i="30"/>
  <c r="O123" i="30"/>
  <c r="M123" i="30"/>
  <c r="L123" i="30"/>
  <c r="S122" i="30"/>
  <c r="T122" i="30"/>
  <c r="O122" i="30"/>
  <c r="M122" i="30"/>
  <c r="L122" i="30"/>
  <c r="S121" i="30"/>
  <c r="T121" i="30"/>
  <c r="O121" i="30"/>
  <c r="M121" i="30"/>
  <c r="L121" i="30"/>
  <c r="S120" i="30"/>
  <c r="T120" i="30"/>
  <c r="O120" i="30"/>
  <c r="M120" i="30"/>
  <c r="L120" i="30"/>
  <c r="S119" i="30"/>
  <c r="T119" i="30"/>
  <c r="O119" i="30"/>
  <c r="M119" i="30"/>
  <c r="L119" i="30"/>
  <c r="S118" i="30"/>
  <c r="T118" i="30"/>
  <c r="O118" i="30"/>
  <c r="M118" i="30"/>
  <c r="L118" i="30"/>
  <c r="S117" i="30"/>
  <c r="T117" i="30"/>
  <c r="O117" i="30"/>
  <c r="M117" i="30"/>
  <c r="L117" i="30"/>
  <c r="S116" i="30"/>
  <c r="T116" i="30"/>
  <c r="O116" i="30"/>
  <c r="M116" i="30"/>
  <c r="L116" i="30"/>
  <c r="S115" i="30"/>
  <c r="T115" i="30"/>
  <c r="O115" i="30"/>
  <c r="M115" i="30"/>
  <c r="L115" i="30"/>
  <c r="S114" i="30"/>
  <c r="T114" i="30"/>
  <c r="O114" i="30"/>
  <c r="M114" i="30"/>
  <c r="L114" i="30"/>
  <c r="S113" i="30"/>
  <c r="T113" i="30"/>
  <c r="O113" i="30"/>
  <c r="M113" i="30"/>
  <c r="L113" i="30"/>
  <c r="S112" i="30"/>
  <c r="T112" i="30"/>
  <c r="O112" i="30"/>
  <c r="M112" i="30"/>
  <c r="L112" i="30"/>
  <c r="S111" i="30"/>
  <c r="T111" i="30"/>
  <c r="O111" i="30"/>
  <c r="M111" i="30"/>
  <c r="L111" i="30"/>
  <c r="S110" i="30"/>
  <c r="T110" i="30"/>
  <c r="O110" i="30"/>
  <c r="M110" i="30"/>
  <c r="L110" i="30"/>
  <c r="S109" i="30"/>
  <c r="T109" i="30"/>
  <c r="O109" i="30"/>
  <c r="M109" i="30"/>
  <c r="L109" i="30"/>
  <c r="S108" i="30"/>
  <c r="T108" i="30"/>
  <c r="O108" i="30"/>
  <c r="M108" i="30"/>
  <c r="L108" i="30"/>
  <c r="S107" i="30"/>
  <c r="T107" i="30"/>
  <c r="O107" i="30"/>
  <c r="M107" i="30"/>
  <c r="L107" i="30"/>
  <c r="S106" i="30"/>
  <c r="T106" i="30"/>
  <c r="O106" i="30"/>
  <c r="M106" i="30"/>
  <c r="L106" i="30"/>
  <c r="S105" i="30"/>
  <c r="T105" i="30"/>
  <c r="O105" i="30"/>
  <c r="M105" i="30"/>
  <c r="L105" i="30"/>
  <c r="S104" i="30"/>
  <c r="T104" i="30"/>
  <c r="O104" i="30"/>
  <c r="M104" i="30"/>
  <c r="L104" i="30"/>
  <c r="S103" i="30"/>
  <c r="T103" i="30"/>
  <c r="O103" i="30"/>
  <c r="M103" i="30"/>
  <c r="L103" i="30"/>
  <c r="S102" i="30"/>
  <c r="T102" i="30"/>
  <c r="O102" i="30"/>
  <c r="M102" i="30"/>
  <c r="L102" i="30"/>
  <c r="S101" i="30"/>
  <c r="T101" i="30"/>
  <c r="O101" i="30"/>
  <c r="M101" i="30"/>
  <c r="L101" i="30"/>
  <c r="S100" i="30"/>
  <c r="T100" i="30"/>
  <c r="O100" i="30"/>
  <c r="M100" i="30"/>
  <c r="L100" i="30"/>
  <c r="S99" i="30"/>
  <c r="T99" i="30"/>
  <c r="O99" i="30"/>
  <c r="M99" i="30"/>
  <c r="L99" i="30"/>
  <c r="S98" i="30"/>
  <c r="T98" i="30"/>
  <c r="O98" i="30"/>
  <c r="M98" i="30"/>
  <c r="L98" i="30"/>
  <c r="S97" i="30"/>
  <c r="T97" i="30"/>
  <c r="O97" i="30"/>
  <c r="M97" i="30"/>
  <c r="L97" i="30"/>
  <c r="S96" i="30"/>
  <c r="T96" i="30"/>
  <c r="O96" i="30"/>
  <c r="M96" i="30"/>
  <c r="L96" i="30"/>
  <c r="S95" i="30"/>
  <c r="T95" i="30"/>
  <c r="O95" i="30"/>
  <c r="M95" i="30"/>
  <c r="L95" i="30"/>
  <c r="S94" i="30"/>
  <c r="T94" i="30"/>
  <c r="O94" i="30"/>
  <c r="M94" i="30"/>
  <c r="L94" i="30"/>
  <c r="S93" i="30"/>
  <c r="T93" i="30"/>
  <c r="O93" i="30"/>
  <c r="M93" i="30"/>
  <c r="L93" i="30"/>
  <c r="S92" i="30"/>
  <c r="T92" i="30"/>
  <c r="O92" i="30"/>
  <c r="M92" i="30"/>
  <c r="L92" i="30"/>
  <c r="S91" i="30"/>
  <c r="T91" i="30"/>
  <c r="O91" i="30"/>
  <c r="M91" i="30"/>
  <c r="L91" i="30"/>
  <c r="S90" i="30"/>
  <c r="T90" i="30"/>
  <c r="O90" i="30"/>
  <c r="M90" i="30"/>
  <c r="L90" i="30"/>
  <c r="S89" i="30"/>
  <c r="T89" i="30"/>
  <c r="O89" i="30"/>
  <c r="M89" i="30"/>
  <c r="L89" i="30"/>
  <c r="S88" i="30"/>
  <c r="T88" i="30"/>
  <c r="O88" i="30"/>
  <c r="M88" i="30"/>
  <c r="L88" i="30"/>
  <c r="S87" i="30"/>
  <c r="T87" i="30"/>
  <c r="O87" i="30"/>
  <c r="M87" i="30"/>
  <c r="L87" i="30"/>
  <c r="S86" i="30"/>
  <c r="T86" i="30"/>
  <c r="O86" i="30"/>
  <c r="M86" i="30"/>
  <c r="L86" i="30"/>
  <c r="S85" i="30"/>
  <c r="T85" i="30"/>
  <c r="O85" i="30"/>
  <c r="M85" i="30"/>
  <c r="L85" i="30"/>
  <c r="S84" i="30"/>
  <c r="T84" i="30"/>
  <c r="O84" i="30"/>
  <c r="M84" i="30"/>
  <c r="L84" i="30"/>
  <c r="S83" i="30"/>
  <c r="T83" i="30"/>
  <c r="O83" i="30"/>
  <c r="M83" i="30"/>
  <c r="L83" i="30"/>
  <c r="S82" i="30"/>
  <c r="T82" i="30"/>
  <c r="O82" i="30"/>
  <c r="M82" i="30"/>
  <c r="L82" i="30"/>
  <c r="S81" i="30"/>
  <c r="T81" i="30"/>
  <c r="O81" i="30"/>
  <c r="M81" i="30"/>
  <c r="L81" i="30"/>
  <c r="S80" i="30"/>
  <c r="T80" i="30"/>
  <c r="O80" i="30"/>
  <c r="M80" i="30"/>
  <c r="L80" i="30"/>
  <c r="S79" i="30"/>
  <c r="T79" i="30"/>
  <c r="O79" i="30"/>
  <c r="M79" i="30"/>
  <c r="L79" i="30"/>
  <c r="S78" i="30"/>
  <c r="T78" i="30"/>
  <c r="O78" i="30"/>
  <c r="M78" i="30"/>
  <c r="L78" i="30"/>
  <c r="S77" i="30"/>
  <c r="T77" i="30"/>
  <c r="O77" i="30"/>
  <c r="M77" i="30"/>
  <c r="L77" i="30"/>
  <c r="S76" i="30"/>
  <c r="T76" i="30"/>
  <c r="O76" i="30"/>
  <c r="M76" i="30"/>
  <c r="L76" i="30"/>
  <c r="S75" i="30"/>
  <c r="T75" i="30"/>
  <c r="O75" i="30"/>
  <c r="M75" i="30"/>
  <c r="L75" i="30"/>
  <c r="S74" i="30"/>
  <c r="T74" i="30"/>
  <c r="O74" i="30"/>
  <c r="M74" i="30"/>
  <c r="L74" i="30"/>
  <c r="S73" i="30"/>
  <c r="T73" i="30"/>
  <c r="O73" i="30"/>
  <c r="M73" i="30"/>
  <c r="L73" i="30"/>
  <c r="S72" i="30"/>
  <c r="T72" i="30"/>
  <c r="O72" i="30"/>
  <c r="M72" i="30"/>
  <c r="L72" i="30"/>
  <c r="S71" i="30"/>
  <c r="T71" i="30"/>
  <c r="O71" i="30"/>
  <c r="M71" i="30"/>
  <c r="L71" i="30"/>
  <c r="S70" i="30"/>
  <c r="T70" i="30"/>
  <c r="O70" i="30"/>
  <c r="M70" i="30"/>
  <c r="L70" i="30"/>
  <c r="S69" i="30"/>
  <c r="T69" i="30"/>
  <c r="O69" i="30"/>
  <c r="M69" i="30"/>
  <c r="L69" i="30"/>
  <c r="S68" i="30"/>
  <c r="T68" i="30"/>
  <c r="O68" i="30"/>
  <c r="M68" i="30"/>
  <c r="L68" i="30"/>
  <c r="S67" i="30"/>
  <c r="T67" i="30"/>
  <c r="O67" i="30"/>
  <c r="M67" i="30"/>
  <c r="L67" i="30"/>
  <c r="S66" i="30"/>
  <c r="T66" i="30"/>
  <c r="O66" i="30"/>
  <c r="M66" i="30"/>
  <c r="L66" i="30"/>
  <c r="S65" i="30"/>
  <c r="T65" i="30"/>
  <c r="O65" i="30"/>
  <c r="M65" i="30"/>
  <c r="L65" i="30"/>
  <c r="S64" i="30"/>
  <c r="T64" i="30"/>
  <c r="O64" i="30"/>
  <c r="M64" i="30"/>
  <c r="L64" i="30"/>
  <c r="S63" i="30"/>
  <c r="T63" i="30"/>
  <c r="O63" i="30"/>
  <c r="M63" i="30"/>
  <c r="L63" i="30"/>
  <c r="S62" i="30"/>
  <c r="T62" i="30"/>
  <c r="O62" i="30"/>
  <c r="M62" i="30"/>
  <c r="L62" i="30"/>
  <c r="S61" i="30"/>
  <c r="T61" i="30"/>
  <c r="O61" i="30"/>
  <c r="M61" i="30"/>
  <c r="L61" i="30"/>
  <c r="S60" i="30"/>
  <c r="T60" i="30"/>
  <c r="O60" i="30"/>
  <c r="M60" i="30"/>
  <c r="L60" i="30"/>
  <c r="S59" i="30"/>
  <c r="T59" i="30"/>
  <c r="O59" i="30"/>
  <c r="M59" i="30"/>
  <c r="L59" i="30"/>
  <c r="S58" i="30"/>
  <c r="T58" i="30"/>
  <c r="O58" i="30"/>
  <c r="M58" i="30"/>
  <c r="L58" i="30"/>
  <c r="S57" i="30"/>
  <c r="T57" i="30"/>
  <c r="O57" i="30"/>
  <c r="M57" i="30"/>
  <c r="L57" i="30"/>
  <c r="S56" i="30"/>
  <c r="T56" i="30"/>
  <c r="O56" i="30"/>
  <c r="M56" i="30"/>
  <c r="L56" i="30"/>
  <c r="S55" i="30"/>
  <c r="T55" i="30"/>
  <c r="O55" i="30"/>
  <c r="M55" i="30"/>
  <c r="L55" i="30"/>
  <c r="S54" i="30"/>
  <c r="T54" i="30"/>
  <c r="O54" i="30"/>
  <c r="M54" i="30"/>
  <c r="L54" i="30"/>
  <c r="S53" i="30"/>
  <c r="T53" i="30"/>
  <c r="O53" i="30"/>
  <c r="M53" i="30"/>
  <c r="L53" i="30"/>
  <c r="S52" i="30"/>
  <c r="T52" i="30"/>
  <c r="O52" i="30"/>
  <c r="M52" i="30"/>
  <c r="L52" i="30"/>
  <c r="S51" i="30"/>
  <c r="T51" i="30"/>
  <c r="O51" i="30"/>
  <c r="M51" i="30"/>
  <c r="L51" i="30"/>
  <c r="S50" i="30"/>
  <c r="T50" i="30"/>
  <c r="O50" i="30"/>
  <c r="M50" i="30"/>
  <c r="L50" i="30"/>
  <c r="S49" i="30"/>
  <c r="T49" i="30"/>
  <c r="O49" i="30"/>
  <c r="M49" i="30"/>
  <c r="L49" i="30"/>
  <c r="S48" i="30"/>
  <c r="T48" i="30"/>
  <c r="O48" i="30"/>
  <c r="M48" i="30"/>
  <c r="L48" i="30"/>
  <c r="S47" i="30"/>
  <c r="T47" i="30"/>
  <c r="O47" i="30"/>
  <c r="M47" i="30"/>
  <c r="L47" i="30"/>
  <c r="S46" i="30"/>
  <c r="T46" i="30"/>
  <c r="O46" i="30"/>
  <c r="M46" i="30"/>
  <c r="L46" i="30"/>
  <c r="S45" i="30"/>
  <c r="T45" i="30"/>
  <c r="O45" i="30"/>
  <c r="M45" i="30"/>
  <c r="L45" i="30"/>
  <c r="S44" i="30"/>
  <c r="T44" i="30"/>
  <c r="O44" i="30"/>
  <c r="M44" i="30"/>
  <c r="L44" i="30"/>
  <c r="S43" i="30"/>
  <c r="T43" i="30"/>
  <c r="O43" i="30"/>
  <c r="M43" i="30"/>
  <c r="L43" i="30"/>
  <c r="S42" i="30"/>
  <c r="T42" i="30"/>
  <c r="O42" i="30"/>
  <c r="M42" i="30"/>
  <c r="L42" i="30"/>
  <c r="S41" i="30"/>
  <c r="T41" i="30"/>
  <c r="O41" i="30"/>
  <c r="M41" i="30"/>
  <c r="L41" i="30"/>
  <c r="S40" i="30"/>
  <c r="T40" i="30"/>
  <c r="O40" i="30"/>
  <c r="M40" i="30"/>
  <c r="L40" i="30"/>
  <c r="S39" i="30"/>
  <c r="T39" i="30"/>
  <c r="O39" i="30"/>
  <c r="M39" i="30"/>
  <c r="L39" i="30"/>
  <c r="S38" i="30"/>
  <c r="T38" i="30"/>
  <c r="O38" i="30"/>
  <c r="M38" i="30"/>
  <c r="L38" i="30"/>
  <c r="S37" i="30"/>
  <c r="T37" i="30"/>
  <c r="O37" i="30"/>
  <c r="M37" i="30"/>
  <c r="L37" i="30"/>
  <c r="S36" i="30"/>
  <c r="T36" i="30"/>
  <c r="O36" i="30"/>
  <c r="M36" i="30"/>
  <c r="L36" i="30"/>
  <c r="S35" i="30"/>
  <c r="T35" i="30"/>
  <c r="O35" i="30"/>
  <c r="M35" i="30"/>
  <c r="L35" i="30"/>
  <c r="S34" i="30"/>
  <c r="T34" i="30"/>
  <c r="O34" i="30"/>
  <c r="M34" i="30"/>
  <c r="L34" i="30"/>
  <c r="S33" i="30"/>
  <c r="T33" i="30"/>
  <c r="O33" i="30"/>
  <c r="M33" i="30"/>
  <c r="L33" i="30"/>
  <c r="S32" i="30"/>
  <c r="T32" i="30"/>
  <c r="O32" i="30"/>
  <c r="M32" i="30"/>
  <c r="L32" i="30"/>
  <c r="S31" i="30"/>
  <c r="T31" i="30"/>
  <c r="O31" i="30"/>
  <c r="M31" i="30"/>
  <c r="L31" i="30"/>
  <c r="S30" i="30"/>
  <c r="T30" i="30"/>
  <c r="O30" i="30"/>
  <c r="M30" i="30"/>
  <c r="L30" i="30"/>
  <c r="S29" i="30"/>
  <c r="T29" i="30"/>
  <c r="O29" i="30"/>
  <c r="M29" i="30"/>
  <c r="L29" i="30"/>
  <c r="S28" i="30"/>
  <c r="T28" i="30"/>
  <c r="O28" i="30"/>
  <c r="M28" i="30"/>
  <c r="L28" i="30"/>
  <c r="S27" i="30"/>
  <c r="T27" i="30"/>
  <c r="O27" i="30"/>
  <c r="M27" i="30"/>
  <c r="L27" i="30"/>
  <c r="S26" i="30"/>
  <c r="T26" i="30"/>
  <c r="O26" i="30"/>
  <c r="M26" i="30"/>
  <c r="L26" i="30"/>
  <c r="S25" i="30"/>
  <c r="T25" i="30"/>
  <c r="O25" i="30"/>
  <c r="M25" i="30"/>
  <c r="L25" i="30"/>
  <c r="S24" i="30"/>
  <c r="T24" i="30"/>
  <c r="O24" i="30"/>
  <c r="M24" i="30"/>
  <c r="L24" i="30"/>
  <c r="S23" i="30"/>
  <c r="T23" i="30"/>
  <c r="O23" i="30"/>
  <c r="M23" i="30"/>
  <c r="L23" i="30"/>
  <c r="S22" i="30"/>
  <c r="T22" i="30"/>
  <c r="O22" i="30"/>
  <c r="M22" i="30"/>
  <c r="L22" i="30"/>
  <c r="S21" i="30"/>
  <c r="T21" i="30"/>
  <c r="O21" i="30"/>
  <c r="M21" i="30"/>
  <c r="L21" i="30"/>
  <c r="S20" i="30"/>
  <c r="T20" i="30"/>
  <c r="O20" i="30"/>
  <c r="M20" i="30"/>
  <c r="L20" i="30"/>
  <c r="S19" i="30"/>
  <c r="T19" i="30"/>
  <c r="O19" i="30"/>
  <c r="M19" i="30"/>
  <c r="L19" i="30"/>
  <c r="S18" i="30"/>
  <c r="T18" i="30"/>
  <c r="O18" i="30"/>
  <c r="M18" i="30"/>
  <c r="L18" i="30"/>
  <c r="S17" i="30"/>
  <c r="T17" i="30"/>
  <c r="O17" i="30"/>
  <c r="M17" i="30"/>
  <c r="L17" i="30"/>
  <c r="S16" i="30"/>
  <c r="T16" i="30"/>
  <c r="O16" i="30"/>
  <c r="M16" i="30"/>
  <c r="L16" i="30"/>
  <c r="S15" i="30"/>
  <c r="T15" i="30"/>
  <c r="O15" i="30"/>
  <c r="M15" i="30"/>
  <c r="L15" i="30"/>
  <c r="S14" i="30"/>
  <c r="T14" i="30"/>
  <c r="O14" i="30"/>
  <c r="M14" i="30"/>
  <c r="L14" i="30"/>
  <c r="S13" i="30"/>
  <c r="T13" i="30"/>
  <c r="O13" i="30"/>
  <c r="M13" i="30"/>
  <c r="L13" i="30"/>
  <c r="S12" i="30"/>
  <c r="T12" i="30"/>
  <c r="O12" i="30"/>
  <c r="M12" i="30"/>
  <c r="L12" i="30"/>
  <c r="S11" i="30"/>
  <c r="T11" i="30"/>
  <c r="O11" i="30"/>
  <c r="M11" i="30"/>
  <c r="L11" i="30"/>
  <c r="S10" i="30"/>
  <c r="T10" i="30"/>
  <c r="O10" i="30"/>
  <c r="M10" i="30"/>
  <c r="L10" i="30"/>
  <c r="S9" i="30"/>
  <c r="T9" i="30"/>
  <c r="O9" i="30"/>
  <c r="M9" i="30"/>
  <c r="L9" i="30"/>
  <c r="S8" i="30"/>
  <c r="T8" i="30"/>
  <c r="O8" i="30"/>
  <c r="M8" i="30"/>
  <c r="L8" i="30"/>
  <c r="S7" i="30"/>
  <c r="T7" i="30"/>
  <c r="O7" i="30"/>
  <c r="M7" i="30"/>
  <c r="L7" i="30"/>
  <c r="S6" i="30"/>
  <c r="T6" i="30"/>
  <c r="O6" i="30"/>
  <c r="M6" i="30"/>
  <c r="L6" i="30"/>
  <c r="S5" i="30"/>
  <c r="T5" i="30"/>
  <c r="O5" i="30"/>
  <c r="M5" i="30"/>
  <c r="L5" i="30"/>
  <c r="S4" i="30"/>
  <c r="O4" i="30"/>
  <c r="M4" i="30"/>
  <c r="L4" i="30"/>
  <c r="D2" i="30" a="1"/>
  <c r="D2" i="30" s="1"/>
  <c r="R188" i="29"/>
  <c r="Q188" i="29"/>
  <c r="P188" i="29"/>
  <c r="N188" i="29"/>
  <c r="K188" i="29"/>
  <c r="AT187" i="29"/>
  <c r="AS187" i="29"/>
  <c r="AR187" i="29"/>
  <c r="AQ187" i="29"/>
  <c r="AP187" i="29"/>
  <c r="AO187" i="29"/>
  <c r="AN187" i="29"/>
  <c r="AM187" i="29"/>
  <c r="AL187" i="29"/>
  <c r="AK187" i="29"/>
  <c r="AJ187" i="29"/>
  <c r="AI187" i="29"/>
  <c r="AH187" i="29"/>
  <c r="AG187" i="29"/>
  <c r="AF187" i="29"/>
  <c r="AE187" i="29"/>
  <c r="AD187" i="29"/>
  <c r="AC187" i="29"/>
  <c r="AB187" i="29"/>
  <c r="AA187" i="29"/>
  <c r="Z187" i="29"/>
  <c r="Y187" i="29"/>
  <c r="X187" i="29"/>
  <c r="W187" i="29"/>
  <c r="V187" i="29"/>
  <c r="U187" i="29"/>
  <c r="K187" i="29"/>
  <c r="S186" i="29"/>
  <c r="T186" i="29"/>
  <c r="O186" i="29"/>
  <c r="M186" i="29"/>
  <c r="L186" i="29"/>
  <c r="S185" i="29"/>
  <c r="T185" i="29"/>
  <c r="O185" i="29"/>
  <c r="M185" i="29"/>
  <c r="L185" i="29"/>
  <c r="S184" i="29"/>
  <c r="T184" i="29"/>
  <c r="O184" i="29"/>
  <c r="M184" i="29"/>
  <c r="L184" i="29"/>
  <c r="S183" i="29"/>
  <c r="T183" i="29"/>
  <c r="O183" i="29"/>
  <c r="M183" i="29"/>
  <c r="L183" i="29"/>
  <c r="S182" i="29"/>
  <c r="T182" i="29"/>
  <c r="O182" i="29"/>
  <c r="M182" i="29"/>
  <c r="L182" i="29"/>
  <c r="S181" i="29"/>
  <c r="T181" i="29"/>
  <c r="O181" i="29"/>
  <c r="M181" i="29"/>
  <c r="L181" i="29"/>
  <c r="S180" i="29"/>
  <c r="T180" i="29"/>
  <c r="O180" i="29"/>
  <c r="M180" i="29"/>
  <c r="L180" i="29"/>
  <c r="S179" i="29"/>
  <c r="T179" i="29"/>
  <c r="O179" i="29"/>
  <c r="M179" i="29"/>
  <c r="L179" i="29"/>
  <c r="S178" i="29"/>
  <c r="T178" i="29"/>
  <c r="O178" i="29"/>
  <c r="M178" i="29"/>
  <c r="L178" i="29"/>
  <c r="T177" i="29"/>
  <c r="S177" i="29"/>
  <c r="O177" i="29"/>
  <c r="M177" i="29"/>
  <c r="L177" i="29"/>
  <c r="S176" i="29"/>
  <c r="T176" i="29"/>
  <c r="O176" i="29"/>
  <c r="M176" i="29"/>
  <c r="L176" i="29"/>
  <c r="S175" i="29"/>
  <c r="T175" i="29"/>
  <c r="O175" i="29"/>
  <c r="M175" i="29"/>
  <c r="L175" i="29"/>
  <c r="S174" i="29"/>
  <c r="T174" i="29"/>
  <c r="O174" i="29"/>
  <c r="M174" i="29"/>
  <c r="L174" i="29"/>
  <c r="S173" i="29"/>
  <c r="T173" i="29"/>
  <c r="O173" i="29"/>
  <c r="M173" i="29"/>
  <c r="L173" i="29"/>
  <c r="S172" i="29"/>
  <c r="T172" i="29"/>
  <c r="O172" i="29"/>
  <c r="M172" i="29"/>
  <c r="L172" i="29"/>
  <c r="S171" i="29"/>
  <c r="T171" i="29"/>
  <c r="O171" i="29"/>
  <c r="M171" i="29"/>
  <c r="L171" i="29"/>
  <c r="S170" i="29"/>
  <c r="T170" i="29"/>
  <c r="O170" i="29"/>
  <c r="M170" i="29"/>
  <c r="L170" i="29"/>
  <c r="S169" i="29"/>
  <c r="T169" i="29"/>
  <c r="O169" i="29"/>
  <c r="M169" i="29"/>
  <c r="L169" i="29"/>
  <c r="S168" i="29"/>
  <c r="T168" i="29"/>
  <c r="O168" i="29"/>
  <c r="M168" i="29"/>
  <c r="L168" i="29"/>
  <c r="S167" i="29"/>
  <c r="T167" i="29"/>
  <c r="O167" i="29"/>
  <c r="M167" i="29"/>
  <c r="L167" i="29"/>
  <c r="S166" i="29"/>
  <c r="T166" i="29"/>
  <c r="O166" i="29"/>
  <c r="M166" i="29"/>
  <c r="L166" i="29"/>
  <c r="S165" i="29"/>
  <c r="T165" i="29"/>
  <c r="O165" i="29"/>
  <c r="M165" i="29"/>
  <c r="L165" i="29"/>
  <c r="S164" i="29"/>
  <c r="T164" i="29"/>
  <c r="O164" i="29"/>
  <c r="M164" i="29"/>
  <c r="L164" i="29"/>
  <c r="S163" i="29"/>
  <c r="T163" i="29"/>
  <c r="O163" i="29"/>
  <c r="M163" i="29"/>
  <c r="L163" i="29"/>
  <c r="S162" i="29"/>
  <c r="T162" i="29"/>
  <c r="O162" i="29"/>
  <c r="M162" i="29"/>
  <c r="L162" i="29"/>
  <c r="S161" i="29"/>
  <c r="T161" i="29"/>
  <c r="O161" i="29"/>
  <c r="M161" i="29"/>
  <c r="L161" i="29"/>
  <c r="S160" i="29"/>
  <c r="T160" i="29"/>
  <c r="O160" i="29"/>
  <c r="M160" i="29"/>
  <c r="L160" i="29"/>
  <c r="S159" i="29"/>
  <c r="T159" i="29"/>
  <c r="O159" i="29"/>
  <c r="M159" i="29"/>
  <c r="L159" i="29"/>
  <c r="S158" i="29"/>
  <c r="T158" i="29"/>
  <c r="O158" i="29"/>
  <c r="M158" i="29"/>
  <c r="L158" i="29"/>
  <c r="S157" i="29"/>
  <c r="T157" i="29"/>
  <c r="O157" i="29"/>
  <c r="M157" i="29"/>
  <c r="L157" i="29"/>
  <c r="S156" i="29"/>
  <c r="T156" i="29"/>
  <c r="O156" i="29"/>
  <c r="M156" i="29"/>
  <c r="L156" i="29"/>
  <c r="S155" i="29"/>
  <c r="T155" i="29"/>
  <c r="O155" i="29"/>
  <c r="M155" i="29"/>
  <c r="L155" i="29"/>
  <c r="S154" i="29"/>
  <c r="T154" i="29"/>
  <c r="O154" i="29"/>
  <c r="M154" i="29"/>
  <c r="L154" i="29"/>
  <c r="S153" i="29"/>
  <c r="T153" i="29"/>
  <c r="O153" i="29"/>
  <c r="M153" i="29"/>
  <c r="L153" i="29"/>
  <c r="S152" i="29"/>
  <c r="T152" i="29"/>
  <c r="O152" i="29"/>
  <c r="M152" i="29"/>
  <c r="L152" i="29"/>
  <c r="S151" i="29"/>
  <c r="T151" i="29"/>
  <c r="O151" i="29"/>
  <c r="M151" i="29"/>
  <c r="L151" i="29"/>
  <c r="S150" i="29"/>
  <c r="T150" i="29"/>
  <c r="O150" i="29"/>
  <c r="M150" i="29"/>
  <c r="L150" i="29"/>
  <c r="S149" i="29"/>
  <c r="T149" i="29"/>
  <c r="O149" i="29"/>
  <c r="M149" i="29"/>
  <c r="L149" i="29"/>
  <c r="S148" i="29"/>
  <c r="T148" i="29"/>
  <c r="O148" i="29"/>
  <c r="M148" i="29"/>
  <c r="L148" i="29"/>
  <c r="S147" i="29"/>
  <c r="T147" i="29"/>
  <c r="O147" i="29"/>
  <c r="M147" i="29"/>
  <c r="L147" i="29"/>
  <c r="S146" i="29"/>
  <c r="T146" i="29"/>
  <c r="O146" i="29"/>
  <c r="M146" i="29"/>
  <c r="L146" i="29"/>
  <c r="S145" i="29"/>
  <c r="T145" i="29"/>
  <c r="O145" i="29"/>
  <c r="M145" i="29"/>
  <c r="L145" i="29"/>
  <c r="S144" i="29"/>
  <c r="T144" i="29"/>
  <c r="O144" i="29"/>
  <c r="M144" i="29"/>
  <c r="L144" i="29"/>
  <c r="S143" i="29"/>
  <c r="T143" i="29"/>
  <c r="O143" i="29"/>
  <c r="M143" i="29"/>
  <c r="L143" i="29"/>
  <c r="S142" i="29"/>
  <c r="T142" i="29"/>
  <c r="O142" i="29"/>
  <c r="M142" i="29"/>
  <c r="L142" i="29"/>
  <c r="S141" i="29"/>
  <c r="T141" i="29"/>
  <c r="O141" i="29"/>
  <c r="M141" i="29"/>
  <c r="L141" i="29"/>
  <c r="S140" i="29"/>
  <c r="T140" i="29"/>
  <c r="O140" i="29"/>
  <c r="M140" i="29"/>
  <c r="L140" i="29"/>
  <c r="S139" i="29"/>
  <c r="T139" i="29"/>
  <c r="O139" i="29"/>
  <c r="M139" i="29"/>
  <c r="L139" i="29"/>
  <c r="S138" i="29"/>
  <c r="T138" i="29"/>
  <c r="O138" i="29"/>
  <c r="M138" i="29"/>
  <c r="L138" i="29"/>
  <c r="S137" i="29"/>
  <c r="T137" i="29"/>
  <c r="O137" i="29"/>
  <c r="M137" i="29"/>
  <c r="L137" i="29"/>
  <c r="S136" i="29"/>
  <c r="T136" i="29"/>
  <c r="O136" i="29"/>
  <c r="M136" i="29"/>
  <c r="L136" i="29"/>
  <c r="S135" i="29"/>
  <c r="T135" i="29"/>
  <c r="O135" i="29"/>
  <c r="M135" i="29"/>
  <c r="L135" i="29"/>
  <c r="S134" i="29"/>
  <c r="T134" i="29"/>
  <c r="O134" i="29"/>
  <c r="M134" i="29"/>
  <c r="L134" i="29"/>
  <c r="S133" i="29"/>
  <c r="T133" i="29"/>
  <c r="O133" i="29"/>
  <c r="M133" i="29"/>
  <c r="L133" i="29"/>
  <c r="S132" i="29"/>
  <c r="T132" i="29"/>
  <c r="O132" i="29"/>
  <c r="M132" i="29"/>
  <c r="L132" i="29"/>
  <c r="S131" i="29"/>
  <c r="T131" i="29"/>
  <c r="O131" i="29"/>
  <c r="M131" i="29"/>
  <c r="L131" i="29"/>
  <c r="S130" i="29"/>
  <c r="T130" i="29"/>
  <c r="O130" i="29"/>
  <c r="M130" i="29"/>
  <c r="L130" i="29"/>
  <c r="S129" i="29"/>
  <c r="T129" i="29"/>
  <c r="O129" i="29"/>
  <c r="M129" i="29"/>
  <c r="L129" i="29"/>
  <c r="S128" i="29"/>
  <c r="T128" i="29"/>
  <c r="O128" i="29"/>
  <c r="M128" i="29"/>
  <c r="L128" i="29"/>
  <c r="S127" i="29"/>
  <c r="T127" i="29"/>
  <c r="O127" i="29"/>
  <c r="M127" i="29"/>
  <c r="L127" i="29"/>
  <c r="S126" i="29"/>
  <c r="T126" i="29"/>
  <c r="O126" i="29"/>
  <c r="M126" i="29"/>
  <c r="L126" i="29"/>
  <c r="S125" i="29"/>
  <c r="T125" i="29"/>
  <c r="O125" i="29"/>
  <c r="M125" i="29"/>
  <c r="L125" i="29"/>
  <c r="S124" i="29"/>
  <c r="T124" i="29"/>
  <c r="O124" i="29"/>
  <c r="M124" i="29"/>
  <c r="L124" i="29"/>
  <c r="S123" i="29"/>
  <c r="T123" i="29"/>
  <c r="O123" i="29"/>
  <c r="M123" i="29"/>
  <c r="L123" i="29"/>
  <c r="S122" i="29"/>
  <c r="T122" i="29"/>
  <c r="O122" i="29"/>
  <c r="M122" i="29"/>
  <c r="L122" i="29"/>
  <c r="S121" i="29"/>
  <c r="T121" i="29"/>
  <c r="O121" i="29"/>
  <c r="M121" i="29"/>
  <c r="L121" i="29"/>
  <c r="S120" i="29"/>
  <c r="T120" i="29"/>
  <c r="O120" i="29"/>
  <c r="M120" i="29"/>
  <c r="L120" i="29"/>
  <c r="S119" i="29"/>
  <c r="T119" i="29"/>
  <c r="O119" i="29"/>
  <c r="M119" i="29"/>
  <c r="L119" i="29"/>
  <c r="S118" i="29"/>
  <c r="T118" i="29"/>
  <c r="O118" i="29"/>
  <c r="M118" i="29"/>
  <c r="L118" i="29"/>
  <c r="S117" i="29"/>
  <c r="T117" i="29"/>
  <c r="O117" i="29"/>
  <c r="M117" i="29"/>
  <c r="L117" i="29"/>
  <c r="S116" i="29"/>
  <c r="T116" i="29"/>
  <c r="O116" i="29"/>
  <c r="M116" i="29"/>
  <c r="L116" i="29"/>
  <c r="S115" i="29"/>
  <c r="T115" i="29"/>
  <c r="O115" i="29"/>
  <c r="M115" i="29"/>
  <c r="L115" i="29"/>
  <c r="S114" i="29"/>
  <c r="T114" i="29"/>
  <c r="O114" i="29"/>
  <c r="M114" i="29"/>
  <c r="L114" i="29"/>
  <c r="S113" i="29"/>
  <c r="T113" i="29"/>
  <c r="O113" i="29"/>
  <c r="M113" i="29"/>
  <c r="L113" i="29"/>
  <c r="S112" i="29"/>
  <c r="T112" i="29"/>
  <c r="O112" i="29"/>
  <c r="M112" i="29"/>
  <c r="L112" i="29"/>
  <c r="S111" i="29"/>
  <c r="T111" i="29"/>
  <c r="O111" i="29"/>
  <c r="M111" i="29"/>
  <c r="L111" i="29"/>
  <c r="S110" i="29"/>
  <c r="T110" i="29"/>
  <c r="O110" i="29"/>
  <c r="M110" i="29"/>
  <c r="L110" i="29"/>
  <c r="S109" i="29"/>
  <c r="T109" i="29"/>
  <c r="O109" i="29"/>
  <c r="M109" i="29"/>
  <c r="L109" i="29"/>
  <c r="S108" i="29"/>
  <c r="T108" i="29"/>
  <c r="O108" i="29"/>
  <c r="M108" i="29"/>
  <c r="L108" i="29"/>
  <c r="S107" i="29"/>
  <c r="T107" i="29"/>
  <c r="O107" i="29"/>
  <c r="M107" i="29"/>
  <c r="L107" i="29"/>
  <c r="S106" i="29"/>
  <c r="T106" i="29"/>
  <c r="O106" i="29"/>
  <c r="M106" i="29"/>
  <c r="L106" i="29"/>
  <c r="S105" i="29"/>
  <c r="T105" i="29"/>
  <c r="O105" i="29"/>
  <c r="M105" i="29"/>
  <c r="L105" i="29"/>
  <c r="S104" i="29"/>
  <c r="T104" i="29"/>
  <c r="O104" i="29"/>
  <c r="M104" i="29"/>
  <c r="L104" i="29"/>
  <c r="S103" i="29"/>
  <c r="T103" i="29"/>
  <c r="O103" i="29"/>
  <c r="M103" i="29"/>
  <c r="L103" i="29"/>
  <c r="S102" i="29"/>
  <c r="T102" i="29"/>
  <c r="O102" i="29"/>
  <c r="M102" i="29"/>
  <c r="L102" i="29"/>
  <c r="S101" i="29"/>
  <c r="T101" i="29"/>
  <c r="O101" i="29"/>
  <c r="M101" i="29"/>
  <c r="L101" i="29"/>
  <c r="S100" i="29"/>
  <c r="T100" i="29"/>
  <c r="O100" i="29"/>
  <c r="M100" i="29"/>
  <c r="L100" i="29"/>
  <c r="S99" i="29"/>
  <c r="T99" i="29"/>
  <c r="O99" i="29"/>
  <c r="M99" i="29"/>
  <c r="L99" i="29"/>
  <c r="S98" i="29"/>
  <c r="T98" i="29"/>
  <c r="O98" i="29"/>
  <c r="M98" i="29"/>
  <c r="L98" i="29"/>
  <c r="S97" i="29"/>
  <c r="T97" i="29"/>
  <c r="O97" i="29"/>
  <c r="M97" i="29"/>
  <c r="L97" i="29"/>
  <c r="S96" i="29"/>
  <c r="T96" i="29"/>
  <c r="O96" i="29"/>
  <c r="M96" i="29"/>
  <c r="L96" i="29"/>
  <c r="S95" i="29"/>
  <c r="T95" i="29"/>
  <c r="O95" i="29"/>
  <c r="M95" i="29"/>
  <c r="L95" i="29"/>
  <c r="S94" i="29"/>
  <c r="T94" i="29"/>
  <c r="O94" i="29"/>
  <c r="M94" i="29"/>
  <c r="L94" i="29"/>
  <c r="S93" i="29"/>
  <c r="T93" i="29"/>
  <c r="O93" i="29"/>
  <c r="M93" i="29"/>
  <c r="L93" i="29"/>
  <c r="S92" i="29"/>
  <c r="T92" i="29"/>
  <c r="O92" i="29"/>
  <c r="M92" i="29"/>
  <c r="L92" i="29"/>
  <c r="S91" i="29"/>
  <c r="T91" i="29"/>
  <c r="O91" i="29"/>
  <c r="M91" i="29"/>
  <c r="L91" i="29"/>
  <c r="S90" i="29"/>
  <c r="T90" i="29"/>
  <c r="O90" i="29"/>
  <c r="M90" i="29"/>
  <c r="L90" i="29"/>
  <c r="S89" i="29"/>
  <c r="T89" i="29"/>
  <c r="O89" i="29"/>
  <c r="M89" i="29"/>
  <c r="L89" i="29"/>
  <c r="S88" i="29"/>
  <c r="T88" i="29"/>
  <c r="O88" i="29"/>
  <c r="M88" i="29"/>
  <c r="L88" i="29"/>
  <c r="S87" i="29"/>
  <c r="T87" i="29"/>
  <c r="O87" i="29"/>
  <c r="M87" i="29"/>
  <c r="L87" i="29"/>
  <c r="S86" i="29"/>
  <c r="T86" i="29"/>
  <c r="O86" i="29"/>
  <c r="M86" i="29"/>
  <c r="L86" i="29"/>
  <c r="S85" i="29"/>
  <c r="T85" i="29"/>
  <c r="O85" i="29"/>
  <c r="M85" i="29"/>
  <c r="L85" i="29"/>
  <c r="S84" i="29"/>
  <c r="T84" i="29"/>
  <c r="O84" i="29"/>
  <c r="M84" i="29"/>
  <c r="L84" i="29"/>
  <c r="S83" i="29"/>
  <c r="T83" i="29"/>
  <c r="O83" i="29"/>
  <c r="M83" i="29"/>
  <c r="L83" i="29"/>
  <c r="S82" i="29"/>
  <c r="T82" i="29"/>
  <c r="O82" i="29"/>
  <c r="M82" i="29"/>
  <c r="L82" i="29"/>
  <c r="S81" i="29"/>
  <c r="T81" i="29"/>
  <c r="O81" i="29"/>
  <c r="M81" i="29"/>
  <c r="L81" i="29"/>
  <c r="S80" i="29"/>
  <c r="T80" i="29"/>
  <c r="O80" i="29"/>
  <c r="M80" i="29"/>
  <c r="L80" i="29"/>
  <c r="S79" i="29"/>
  <c r="T79" i="29"/>
  <c r="O79" i="29"/>
  <c r="M79" i="29"/>
  <c r="L79" i="29"/>
  <c r="S78" i="29"/>
  <c r="T78" i="29"/>
  <c r="O78" i="29"/>
  <c r="M78" i="29"/>
  <c r="L78" i="29"/>
  <c r="S77" i="29"/>
  <c r="T77" i="29"/>
  <c r="O77" i="29"/>
  <c r="M77" i="29"/>
  <c r="L77" i="29"/>
  <c r="S76" i="29"/>
  <c r="T76" i="29"/>
  <c r="O76" i="29"/>
  <c r="M76" i="29"/>
  <c r="L76" i="29"/>
  <c r="S75" i="29"/>
  <c r="T75" i="29"/>
  <c r="O75" i="29"/>
  <c r="M75" i="29"/>
  <c r="L75" i="29"/>
  <c r="S74" i="29"/>
  <c r="T74" i="29"/>
  <c r="O74" i="29"/>
  <c r="M74" i="29"/>
  <c r="L74" i="29"/>
  <c r="S73" i="29"/>
  <c r="T73" i="29"/>
  <c r="O73" i="29"/>
  <c r="M73" i="29"/>
  <c r="L73" i="29"/>
  <c r="S72" i="29"/>
  <c r="T72" i="29"/>
  <c r="O72" i="29"/>
  <c r="M72" i="29"/>
  <c r="L72" i="29"/>
  <c r="S71" i="29"/>
  <c r="T71" i="29"/>
  <c r="O71" i="29"/>
  <c r="M71" i="29"/>
  <c r="L71" i="29"/>
  <c r="S70" i="29"/>
  <c r="T70" i="29"/>
  <c r="O70" i="29"/>
  <c r="M70" i="29"/>
  <c r="L70" i="29"/>
  <c r="S69" i="29"/>
  <c r="T69" i="29"/>
  <c r="O69" i="29"/>
  <c r="M69" i="29"/>
  <c r="L69" i="29"/>
  <c r="S68" i="29"/>
  <c r="T68" i="29"/>
  <c r="O68" i="29"/>
  <c r="M68" i="29"/>
  <c r="L68" i="29"/>
  <c r="T67" i="29"/>
  <c r="S67" i="29"/>
  <c r="O67" i="29"/>
  <c r="M67" i="29"/>
  <c r="L67" i="29"/>
  <c r="S66" i="29"/>
  <c r="T66" i="29"/>
  <c r="O66" i="29"/>
  <c r="M66" i="29"/>
  <c r="L66" i="29"/>
  <c r="S65" i="29"/>
  <c r="T65" i="29"/>
  <c r="O65" i="29"/>
  <c r="M65" i="29"/>
  <c r="L65" i="29"/>
  <c r="S64" i="29"/>
  <c r="T64" i="29"/>
  <c r="O64" i="29"/>
  <c r="M64" i="29"/>
  <c r="L64" i="29"/>
  <c r="S63" i="29"/>
  <c r="T63" i="29"/>
  <c r="O63" i="29"/>
  <c r="M63" i="29"/>
  <c r="L63" i="29"/>
  <c r="S62" i="29"/>
  <c r="T62" i="29"/>
  <c r="O62" i="29"/>
  <c r="M62" i="29"/>
  <c r="L62" i="29"/>
  <c r="S61" i="29"/>
  <c r="T61" i="29"/>
  <c r="O61" i="29"/>
  <c r="M61" i="29"/>
  <c r="L61" i="29"/>
  <c r="S60" i="29"/>
  <c r="T60" i="29"/>
  <c r="O60" i="29"/>
  <c r="M60" i="29"/>
  <c r="L60" i="29"/>
  <c r="S59" i="29"/>
  <c r="T59" i="29"/>
  <c r="O59" i="29"/>
  <c r="M59" i="29"/>
  <c r="L59" i="29"/>
  <c r="S58" i="29"/>
  <c r="T58" i="29"/>
  <c r="O58" i="29"/>
  <c r="M58" i="29"/>
  <c r="L58" i="29"/>
  <c r="S57" i="29"/>
  <c r="T57" i="29"/>
  <c r="O57" i="29"/>
  <c r="M57" i="29"/>
  <c r="L57" i="29"/>
  <c r="S56" i="29"/>
  <c r="T56" i="29"/>
  <c r="O56" i="29"/>
  <c r="M56" i="29"/>
  <c r="L56" i="29"/>
  <c r="S55" i="29"/>
  <c r="T55" i="29"/>
  <c r="O55" i="29"/>
  <c r="M55" i="29"/>
  <c r="L55" i="29"/>
  <c r="S54" i="29"/>
  <c r="T54" i="29"/>
  <c r="O54" i="29"/>
  <c r="M54" i="29"/>
  <c r="L54" i="29"/>
  <c r="S53" i="29"/>
  <c r="T53" i="29"/>
  <c r="O53" i="29"/>
  <c r="M53" i="29"/>
  <c r="L53" i="29"/>
  <c r="S52" i="29"/>
  <c r="T52" i="29"/>
  <c r="O52" i="29"/>
  <c r="M52" i="29"/>
  <c r="L52" i="29"/>
  <c r="S51" i="29"/>
  <c r="T51" i="29"/>
  <c r="O51" i="29"/>
  <c r="M51" i="29"/>
  <c r="L51" i="29"/>
  <c r="S50" i="29"/>
  <c r="T50" i="29"/>
  <c r="O50" i="29"/>
  <c r="M50" i="29"/>
  <c r="L50" i="29"/>
  <c r="S49" i="29"/>
  <c r="T49" i="29"/>
  <c r="O49" i="29"/>
  <c r="M49" i="29"/>
  <c r="L49" i="29"/>
  <c r="S48" i="29"/>
  <c r="T48" i="29"/>
  <c r="O48" i="29"/>
  <c r="M48" i="29"/>
  <c r="L48" i="29"/>
  <c r="S47" i="29"/>
  <c r="T47" i="29"/>
  <c r="O47" i="29"/>
  <c r="M47" i="29"/>
  <c r="L47" i="29"/>
  <c r="S46" i="29"/>
  <c r="T46" i="29"/>
  <c r="O46" i="29"/>
  <c r="M46" i="29"/>
  <c r="L46" i="29"/>
  <c r="S45" i="29"/>
  <c r="T45" i="29"/>
  <c r="O45" i="29"/>
  <c r="M45" i="29"/>
  <c r="L45" i="29"/>
  <c r="S44" i="29"/>
  <c r="T44" i="29"/>
  <c r="O44" i="29"/>
  <c r="M44" i="29"/>
  <c r="L44" i="29"/>
  <c r="S43" i="29"/>
  <c r="T43" i="29"/>
  <c r="O43" i="29"/>
  <c r="M43" i="29"/>
  <c r="L43" i="29"/>
  <c r="S42" i="29"/>
  <c r="T42" i="29"/>
  <c r="O42" i="29"/>
  <c r="M42" i="29"/>
  <c r="L42" i="29"/>
  <c r="S41" i="29"/>
  <c r="T41" i="29"/>
  <c r="O41" i="29"/>
  <c r="M41" i="29"/>
  <c r="L41" i="29"/>
  <c r="S40" i="29"/>
  <c r="T40" i="29"/>
  <c r="O40" i="29"/>
  <c r="M40" i="29"/>
  <c r="L40" i="29"/>
  <c r="S39" i="29"/>
  <c r="T39" i="29"/>
  <c r="O39" i="29"/>
  <c r="M39" i="29"/>
  <c r="L39" i="29"/>
  <c r="S38" i="29"/>
  <c r="T38" i="29"/>
  <c r="O38" i="29"/>
  <c r="M38" i="29"/>
  <c r="L38" i="29"/>
  <c r="S37" i="29"/>
  <c r="T37" i="29"/>
  <c r="O37" i="29"/>
  <c r="M37" i="29"/>
  <c r="L37" i="29"/>
  <c r="S36" i="29"/>
  <c r="T36" i="29"/>
  <c r="O36" i="29"/>
  <c r="M36" i="29"/>
  <c r="L36" i="29"/>
  <c r="S35" i="29"/>
  <c r="T35" i="29"/>
  <c r="O35" i="29"/>
  <c r="M35" i="29"/>
  <c r="L35" i="29"/>
  <c r="S34" i="29"/>
  <c r="T34" i="29"/>
  <c r="O34" i="29"/>
  <c r="M34" i="29"/>
  <c r="L34" i="29"/>
  <c r="S33" i="29"/>
  <c r="T33" i="29"/>
  <c r="O33" i="29"/>
  <c r="M33" i="29"/>
  <c r="L33" i="29"/>
  <c r="S32" i="29"/>
  <c r="T32" i="29"/>
  <c r="O32" i="29"/>
  <c r="M32" i="29"/>
  <c r="L32" i="29"/>
  <c r="S31" i="29"/>
  <c r="T31" i="29"/>
  <c r="O31" i="29"/>
  <c r="M31" i="29"/>
  <c r="L31" i="29"/>
  <c r="S30" i="29"/>
  <c r="T30" i="29"/>
  <c r="O30" i="29"/>
  <c r="M30" i="29"/>
  <c r="L30" i="29"/>
  <c r="S29" i="29"/>
  <c r="T29" i="29"/>
  <c r="O29" i="29"/>
  <c r="M29" i="29"/>
  <c r="L29" i="29"/>
  <c r="S28" i="29"/>
  <c r="T28" i="29"/>
  <c r="O28" i="29"/>
  <c r="M28" i="29"/>
  <c r="L28" i="29"/>
  <c r="S27" i="29"/>
  <c r="T27" i="29"/>
  <c r="O27" i="29"/>
  <c r="M27" i="29"/>
  <c r="L27" i="29"/>
  <c r="S26" i="29"/>
  <c r="T26" i="29"/>
  <c r="O26" i="29"/>
  <c r="M26" i="29"/>
  <c r="L26" i="29"/>
  <c r="S25" i="29"/>
  <c r="T25" i="29"/>
  <c r="O25" i="29"/>
  <c r="M25" i="29"/>
  <c r="L25" i="29"/>
  <c r="S24" i="29"/>
  <c r="T24" i="29"/>
  <c r="O24" i="29"/>
  <c r="M24" i="29"/>
  <c r="L24" i="29"/>
  <c r="S23" i="29"/>
  <c r="T23" i="29"/>
  <c r="O23" i="29"/>
  <c r="M23" i="29"/>
  <c r="L23" i="29"/>
  <c r="S22" i="29"/>
  <c r="T22" i="29"/>
  <c r="O22" i="29"/>
  <c r="M22" i="29"/>
  <c r="L22" i="29"/>
  <c r="S21" i="29"/>
  <c r="T21" i="29"/>
  <c r="O21" i="29"/>
  <c r="M21" i="29"/>
  <c r="L21" i="29"/>
  <c r="S20" i="29"/>
  <c r="T20" i="29"/>
  <c r="O20" i="29"/>
  <c r="M20" i="29"/>
  <c r="L20" i="29"/>
  <c r="S19" i="29"/>
  <c r="T19" i="29"/>
  <c r="O19" i="29"/>
  <c r="M19" i="29"/>
  <c r="L19" i="29"/>
  <c r="S18" i="29"/>
  <c r="T18" i="29"/>
  <c r="O18" i="29"/>
  <c r="M18" i="29"/>
  <c r="L18" i="29"/>
  <c r="S17" i="29"/>
  <c r="T17" i="29"/>
  <c r="O17" i="29"/>
  <c r="M17" i="29"/>
  <c r="L17" i="29"/>
  <c r="S16" i="29"/>
  <c r="T16" i="29"/>
  <c r="O16" i="29"/>
  <c r="M16" i="29"/>
  <c r="L16" i="29"/>
  <c r="S15" i="29"/>
  <c r="T15" i="29"/>
  <c r="O15" i="29"/>
  <c r="M15" i="29"/>
  <c r="L15" i="29"/>
  <c r="S14" i="29"/>
  <c r="T14" i="29"/>
  <c r="O14" i="29"/>
  <c r="M14" i="29"/>
  <c r="L14" i="29"/>
  <c r="S13" i="29"/>
  <c r="T13" i="29"/>
  <c r="O13" i="29"/>
  <c r="M13" i="29"/>
  <c r="L13" i="29"/>
  <c r="S12" i="29"/>
  <c r="T12" i="29"/>
  <c r="O12" i="29"/>
  <c r="M12" i="29"/>
  <c r="L12" i="29"/>
  <c r="S11" i="29"/>
  <c r="T11" i="29"/>
  <c r="O11" i="29"/>
  <c r="M11" i="29"/>
  <c r="L11" i="29"/>
  <c r="S10" i="29"/>
  <c r="T10" i="29"/>
  <c r="O10" i="29"/>
  <c r="M10" i="29"/>
  <c r="L10" i="29"/>
  <c r="S9" i="29"/>
  <c r="T9" i="29"/>
  <c r="O9" i="29"/>
  <c r="M9" i="29"/>
  <c r="L9" i="29"/>
  <c r="S8" i="29"/>
  <c r="T8" i="29"/>
  <c r="O8" i="29"/>
  <c r="M8" i="29"/>
  <c r="L8" i="29"/>
  <c r="S7" i="29"/>
  <c r="T7" i="29"/>
  <c r="O7" i="29"/>
  <c r="M7" i="29"/>
  <c r="L7" i="29"/>
  <c r="S6" i="29"/>
  <c r="T6" i="29"/>
  <c r="O6" i="29"/>
  <c r="M6" i="29"/>
  <c r="L6" i="29"/>
  <c r="S5" i="29"/>
  <c r="T5" i="29"/>
  <c r="O5" i="29"/>
  <c r="M5" i="29"/>
  <c r="L5" i="29"/>
  <c r="S4" i="29"/>
  <c r="O4" i="29"/>
  <c r="M4" i="29"/>
  <c r="L4" i="29"/>
  <c r="D2" i="29" a="1"/>
  <c r="D2" i="29" s="1"/>
  <c r="R188" i="28"/>
  <c r="Q188" i="28"/>
  <c r="P188" i="28"/>
  <c r="N188" i="28"/>
  <c r="K188" i="28"/>
  <c r="AT187" i="28"/>
  <c r="AS187" i="28"/>
  <c r="AR187" i="28"/>
  <c r="AQ187" i="28"/>
  <c r="AP187" i="28"/>
  <c r="AO187" i="28"/>
  <c r="AN187" i="28"/>
  <c r="AM187" i="28"/>
  <c r="AL187" i="28"/>
  <c r="AK187" i="28"/>
  <c r="AJ187" i="28"/>
  <c r="AI187" i="28"/>
  <c r="AH187" i="28"/>
  <c r="AG187" i="28"/>
  <c r="AF187" i="28"/>
  <c r="AE187" i="28"/>
  <c r="AD187" i="28"/>
  <c r="AC187" i="28"/>
  <c r="AB187" i="28"/>
  <c r="AA187" i="28"/>
  <c r="Z187" i="28"/>
  <c r="Y187" i="28"/>
  <c r="X187" i="28"/>
  <c r="W187" i="28"/>
  <c r="K187" i="28"/>
  <c r="S186" i="28"/>
  <c r="T186" i="28"/>
  <c r="O186" i="28"/>
  <c r="M186" i="28"/>
  <c r="L186" i="28"/>
  <c r="S185" i="28"/>
  <c r="T185" i="28"/>
  <c r="O185" i="28"/>
  <c r="M185" i="28"/>
  <c r="L185" i="28"/>
  <c r="S184" i="28"/>
  <c r="T184" i="28"/>
  <c r="O184" i="28"/>
  <c r="M184" i="28"/>
  <c r="L184" i="28"/>
  <c r="S183" i="28"/>
  <c r="T183" i="28"/>
  <c r="O183" i="28"/>
  <c r="M183" i="28"/>
  <c r="L183" i="28"/>
  <c r="S182" i="28"/>
  <c r="T182" i="28"/>
  <c r="O182" i="28"/>
  <c r="M182" i="28"/>
  <c r="L182" i="28"/>
  <c r="S181" i="28"/>
  <c r="T181" i="28"/>
  <c r="O181" i="28"/>
  <c r="M181" i="28"/>
  <c r="L181" i="28"/>
  <c r="S180" i="28"/>
  <c r="T180" i="28"/>
  <c r="O180" i="28"/>
  <c r="M180" i="28"/>
  <c r="L180" i="28"/>
  <c r="S179" i="28"/>
  <c r="T179" i="28"/>
  <c r="O179" i="28"/>
  <c r="M179" i="28"/>
  <c r="L179" i="28"/>
  <c r="T178" i="28"/>
  <c r="S178" i="28"/>
  <c r="O178" i="28"/>
  <c r="M178" i="28"/>
  <c r="L178" i="28"/>
  <c r="S177" i="28"/>
  <c r="T177" i="28"/>
  <c r="O177" i="28"/>
  <c r="M177" i="28"/>
  <c r="L177" i="28"/>
  <c r="S176" i="28"/>
  <c r="T176" i="28"/>
  <c r="O176" i="28"/>
  <c r="M176" i="28"/>
  <c r="L176" i="28"/>
  <c r="S175" i="28"/>
  <c r="T175" i="28"/>
  <c r="O175" i="28"/>
  <c r="M175" i="28"/>
  <c r="L175" i="28"/>
  <c r="S174" i="28"/>
  <c r="T174" i="28"/>
  <c r="O174" i="28"/>
  <c r="M174" i="28"/>
  <c r="L174" i="28"/>
  <c r="S173" i="28"/>
  <c r="T173" i="28"/>
  <c r="O173" i="28"/>
  <c r="M173" i="28"/>
  <c r="L173" i="28"/>
  <c r="S172" i="28"/>
  <c r="T172" i="28"/>
  <c r="O172" i="28"/>
  <c r="M172" i="28"/>
  <c r="L172" i="28"/>
  <c r="S171" i="28"/>
  <c r="T171" i="28"/>
  <c r="O171" i="28"/>
  <c r="M171" i="28"/>
  <c r="L171" i="28"/>
  <c r="S170" i="28"/>
  <c r="T170" i="28"/>
  <c r="O170" i="28"/>
  <c r="M170" i="28"/>
  <c r="L170" i="28"/>
  <c r="S169" i="28"/>
  <c r="T169" i="28"/>
  <c r="O169" i="28"/>
  <c r="M169" i="28"/>
  <c r="L169" i="28"/>
  <c r="S168" i="28"/>
  <c r="T168" i="28"/>
  <c r="O168" i="28"/>
  <c r="M168" i="28"/>
  <c r="L168" i="28"/>
  <c r="S167" i="28"/>
  <c r="T167" i="28"/>
  <c r="O167" i="28"/>
  <c r="M167" i="28"/>
  <c r="L167" i="28"/>
  <c r="T166" i="28"/>
  <c r="S166" i="28"/>
  <c r="O166" i="28"/>
  <c r="M166" i="28"/>
  <c r="L166" i="28"/>
  <c r="S165" i="28"/>
  <c r="T165" i="28"/>
  <c r="O165" i="28"/>
  <c r="M165" i="28"/>
  <c r="L165" i="28"/>
  <c r="S164" i="28"/>
  <c r="T164" i="28"/>
  <c r="O164" i="28"/>
  <c r="M164" i="28"/>
  <c r="L164" i="28"/>
  <c r="S163" i="28"/>
  <c r="T163" i="28"/>
  <c r="O163" i="28"/>
  <c r="M163" i="28"/>
  <c r="L163" i="28"/>
  <c r="S162" i="28"/>
  <c r="T162" i="28"/>
  <c r="O162" i="28"/>
  <c r="M162" i="28"/>
  <c r="L162" i="28"/>
  <c r="S161" i="28"/>
  <c r="T161" i="28"/>
  <c r="O161" i="28"/>
  <c r="M161" i="28"/>
  <c r="L161" i="28"/>
  <c r="S160" i="28"/>
  <c r="T160" i="28"/>
  <c r="O160" i="28"/>
  <c r="M160" i="28"/>
  <c r="L160" i="28"/>
  <c r="S159" i="28"/>
  <c r="T159" i="28"/>
  <c r="O159" i="28"/>
  <c r="M159" i="28"/>
  <c r="L159" i="28"/>
  <c r="T158" i="28"/>
  <c r="S158" i="28"/>
  <c r="O158" i="28"/>
  <c r="M158" i="28"/>
  <c r="L158" i="28"/>
  <c r="S157" i="28"/>
  <c r="T157" i="28"/>
  <c r="O157" i="28"/>
  <c r="M157" i="28"/>
  <c r="L157" i="28"/>
  <c r="S156" i="28"/>
  <c r="T156" i="28"/>
  <c r="O156" i="28"/>
  <c r="M156" i="28"/>
  <c r="L156" i="28"/>
  <c r="S155" i="28"/>
  <c r="T155" i="28"/>
  <c r="O155" i="28"/>
  <c r="M155" i="28"/>
  <c r="L155" i="28"/>
  <c r="S154" i="28"/>
  <c r="T154" i="28"/>
  <c r="O154" i="28"/>
  <c r="M154" i="28"/>
  <c r="L154" i="28"/>
  <c r="S153" i="28"/>
  <c r="T153" i="28"/>
  <c r="O153" i="28"/>
  <c r="M153" i="28"/>
  <c r="L153" i="28"/>
  <c r="S152" i="28"/>
  <c r="T152" i="28"/>
  <c r="O152" i="28"/>
  <c r="M152" i="28"/>
  <c r="L152" i="28"/>
  <c r="S151" i="28"/>
  <c r="T151" i="28"/>
  <c r="O151" i="28"/>
  <c r="M151" i="28"/>
  <c r="L151" i="28"/>
  <c r="S150" i="28"/>
  <c r="T150" i="28"/>
  <c r="O150" i="28"/>
  <c r="M150" i="28"/>
  <c r="L150" i="28"/>
  <c r="S149" i="28"/>
  <c r="T149" i="28"/>
  <c r="O149" i="28"/>
  <c r="M149" i="28"/>
  <c r="L149" i="28"/>
  <c r="S148" i="28"/>
  <c r="T148" i="28"/>
  <c r="O148" i="28"/>
  <c r="M148" i="28"/>
  <c r="L148" i="28"/>
  <c r="S147" i="28"/>
  <c r="T147" i="28"/>
  <c r="O147" i="28"/>
  <c r="M147" i="28"/>
  <c r="L147" i="28"/>
  <c r="S146" i="28"/>
  <c r="T146" i="28"/>
  <c r="O146" i="28"/>
  <c r="M146" i="28"/>
  <c r="L146" i="28"/>
  <c r="S145" i="28"/>
  <c r="T145" i="28"/>
  <c r="O145" i="28"/>
  <c r="M145" i="28"/>
  <c r="L145" i="28"/>
  <c r="S144" i="28"/>
  <c r="T144" i="28"/>
  <c r="O144" i="28"/>
  <c r="M144" i="28"/>
  <c r="L144" i="28"/>
  <c r="S143" i="28"/>
  <c r="T143" i="28"/>
  <c r="O143" i="28"/>
  <c r="M143" i="28"/>
  <c r="L143" i="28"/>
  <c r="S142" i="28"/>
  <c r="T142" i="28"/>
  <c r="O142" i="28"/>
  <c r="M142" i="28"/>
  <c r="L142" i="28"/>
  <c r="S141" i="28"/>
  <c r="T141" i="28"/>
  <c r="O141" i="28"/>
  <c r="M141" i="28"/>
  <c r="L141" i="28"/>
  <c r="S140" i="28"/>
  <c r="T140" i="28"/>
  <c r="O140" i="28"/>
  <c r="M140" i="28"/>
  <c r="L140" i="28"/>
  <c r="S139" i="28"/>
  <c r="T139" i="28"/>
  <c r="O139" i="28"/>
  <c r="M139" i="28"/>
  <c r="L139" i="28"/>
  <c r="S138" i="28"/>
  <c r="T138" i="28"/>
  <c r="O138" i="28"/>
  <c r="M138" i="28"/>
  <c r="L138" i="28"/>
  <c r="S137" i="28"/>
  <c r="T137" i="28"/>
  <c r="O137" i="28"/>
  <c r="M137" i="28"/>
  <c r="L137" i="28"/>
  <c r="S136" i="28"/>
  <c r="T136" i="28"/>
  <c r="O136" i="28"/>
  <c r="M136" i="28"/>
  <c r="L136" i="28"/>
  <c r="S135" i="28"/>
  <c r="T135" i="28"/>
  <c r="O135" i="28"/>
  <c r="M135" i="28"/>
  <c r="L135" i="28"/>
  <c r="S134" i="28"/>
  <c r="T134" i="28"/>
  <c r="O134" i="28"/>
  <c r="M134" i="28"/>
  <c r="L134" i="28"/>
  <c r="S133" i="28"/>
  <c r="T133" i="28"/>
  <c r="O133" i="28"/>
  <c r="M133" i="28"/>
  <c r="L133" i="28"/>
  <c r="S132" i="28"/>
  <c r="T132" i="28"/>
  <c r="O132" i="28"/>
  <c r="M132" i="28"/>
  <c r="L132" i="28"/>
  <c r="S131" i="28"/>
  <c r="T131" i="28"/>
  <c r="O131" i="28"/>
  <c r="M131" i="28"/>
  <c r="L131" i="28"/>
  <c r="S130" i="28"/>
  <c r="T130" i="28"/>
  <c r="O130" i="28"/>
  <c r="M130" i="28"/>
  <c r="L130" i="28"/>
  <c r="S129" i="28"/>
  <c r="T129" i="28"/>
  <c r="O129" i="28"/>
  <c r="M129" i="28"/>
  <c r="L129" i="28"/>
  <c r="S128" i="28"/>
  <c r="T128" i="28"/>
  <c r="O128" i="28"/>
  <c r="M128" i="28"/>
  <c r="L128" i="28"/>
  <c r="S127" i="28"/>
  <c r="T127" i="28"/>
  <c r="O127" i="28"/>
  <c r="M127" i="28"/>
  <c r="L127" i="28"/>
  <c r="S126" i="28"/>
  <c r="T126" i="28"/>
  <c r="O126" i="28"/>
  <c r="M126" i="28"/>
  <c r="L126" i="28"/>
  <c r="S125" i="28"/>
  <c r="T125" i="28"/>
  <c r="O125" i="28"/>
  <c r="M125" i="28"/>
  <c r="L125" i="28"/>
  <c r="S124" i="28"/>
  <c r="T124" i="28"/>
  <c r="O124" i="28"/>
  <c r="M124" i="28"/>
  <c r="L124" i="28"/>
  <c r="S123" i="28"/>
  <c r="T123" i="28"/>
  <c r="O123" i="28"/>
  <c r="M123" i="28"/>
  <c r="L123" i="28"/>
  <c r="S122" i="28"/>
  <c r="T122" i="28"/>
  <c r="O122" i="28"/>
  <c r="M122" i="28"/>
  <c r="L122" i="28"/>
  <c r="S121" i="28"/>
  <c r="T121" i="28"/>
  <c r="O121" i="28"/>
  <c r="M121" i="28"/>
  <c r="L121" i="28"/>
  <c r="S120" i="28"/>
  <c r="T120" i="28"/>
  <c r="O120" i="28"/>
  <c r="M120" i="28"/>
  <c r="L120" i="28"/>
  <c r="S119" i="28"/>
  <c r="T119" i="28"/>
  <c r="O119" i="28"/>
  <c r="M119" i="28"/>
  <c r="L119" i="28"/>
  <c r="S118" i="28"/>
  <c r="T118" i="28"/>
  <c r="O118" i="28"/>
  <c r="M118" i="28"/>
  <c r="L118" i="28"/>
  <c r="S117" i="28"/>
  <c r="T117" i="28"/>
  <c r="O117" i="28"/>
  <c r="M117" i="28"/>
  <c r="L117" i="28"/>
  <c r="S116" i="28"/>
  <c r="T116" i="28"/>
  <c r="O116" i="28"/>
  <c r="M116" i="28"/>
  <c r="L116" i="28"/>
  <c r="S115" i="28"/>
  <c r="T115" i="28"/>
  <c r="O115" i="28"/>
  <c r="M115" i="28"/>
  <c r="L115" i="28"/>
  <c r="T114" i="28"/>
  <c r="S114" i="28"/>
  <c r="O114" i="28"/>
  <c r="M114" i="28"/>
  <c r="L114" i="28"/>
  <c r="S113" i="28"/>
  <c r="T113" i="28"/>
  <c r="O113" i="28"/>
  <c r="M113" i="28"/>
  <c r="L113" i="28"/>
  <c r="S112" i="28"/>
  <c r="T112" i="28"/>
  <c r="O112" i="28"/>
  <c r="M112" i="28"/>
  <c r="L112" i="28"/>
  <c r="S111" i="28"/>
  <c r="T111" i="28"/>
  <c r="O111" i="28"/>
  <c r="M111" i="28"/>
  <c r="L111" i="28"/>
  <c r="S110" i="28"/>
  <c r="T110" i="28"/>
  <c r="O110" i="28"/>
  <c r="M110" i="28"/>
  <c r="L110" i="28"/>
  <c r="S109" i="28"/>
  <c r="T109" i="28"/>
  <c r="O109" i="28"/>
  <c r="M109" i="28"/>
  <c r="L109" i="28"/>
  <c r="S108" i="28"/>
  <c r="T108" i="28"/>
  <c r="O108" i="28"/>
  <c r="M108" i="28"/>
  <c r="L108" i="28"/>
  <c r="S107" i="28"/>
  <c r="T107" i="28"/>
  <c r="O107" i="28"/>
  <c r="M107" i="28"/>
  <c r="L107" i="28"/>
  <c r="T106" i="28"/>
  <c r="S106" i="28"/>
  <c r="O106" i="28"/>
  <c r="M106" i="28"/>
  <c r="L106" i="28"/>
  <c r="S105" i="28"/>
  <c r="T105" i="28"/>
  <c r="O105" i="28"/>
  <c r="M105" i="28"/>
  <c r="L105" i="28"/>
  <c r="S104" i="28"/>
  <c r="T104" i="28"/>
  <c r="O104" i="28"/>
  <c r="M104" i="28"/>
  <c r="L104" i="28"/>
  <c r="S103" i="28"/>
  <c r="T103" i="28"/>
  <c r="O103" i="28"/>
  <c r="M103" i="28"/>
  <c r="L103" i="28"/>
  <c r="S102" i="28"/>
  <c r="T102" i="28"/>
  <c r="O102" i="28"/>
  <c r="M102" i="28"/>
  <c r="L102" i="28"/>
  <c r="S101" i="28"/>
  <c r="T101" i="28"/>
  <c r="O101" i="28"/>
  <c r="M101" i="28"/>
  <c r="L101" i="28"/>
  <c r="S100" i="28"/>
  <c r="T100" i="28"/>
  <c r="O100" i="28"/>
  <c r="M100" i="28"/>
  <c r="L100" i="28"/>
  <c r="S99" i="28"/>
  <c r="T99" i="28"/>
  <c r="O99" i="28"/>
  <c r="M99" i="28"/>
  <c r="L99" i="28"/>
  <c r="S98" i="28"/>
  <c r="T98" i="28"/>
  <c r="O98" i="28"/>
  <c r="M98" i="28"/>
  <c r="L98" i="28"/>
  <c r="S97" i="28"/>
  <c r="T97" i="28"/>
  <c r="O97" i="28"/>
  <c r="M97" i="28"/>
  <c r="L97" i="28"/>
  <c r="S96" i="28"/>
  <c r="T96" i="28"/>
  <c r="O96" i="28"/>
  <c r="M96" i="28"/>
  <c r="L96" i="28"/>
  <c r="S95" i="28"/>
  <c r="T95" i="28"/>
  <c r="O95" i="28"/>
  <c r="M95" i="28"/>
  <c r="L95" i="28"/>
  <c r="T94" i="28"/>
  <c r="S94" i="28"/>
  <c r="O94" i="28"/>
  <c r="M94" i="28"/>
  <c r="L94" i="28"/>
  <c r="S93" i="28"/>
  <c r="T93" i="28"/>
  <c r="O93" i="28"/>
  <c r="M93" i="28"/>
  <c r="L93" i="28"/>
  <c r="S92" i="28"/>
  <c r="T92" i="28"/>
  <c r="O92" i="28"/>
  <c r="M92" i="28"/>
  <c r="L92" i="28"/>
  <c r="S91" i="28"/>
  <c r="T91" i="28"/>
  <c r="O91" i="28"/>
  <c r="M91" i="28"/>
  <c r="L91" i="28"/>
  <c r="S90" i="28"/>
  <c r="T90" i="28"/>
  <c r="O90" i="28"/>
  <c r="M90" i="28"/>
  <c r="L90" i="28"/>
  <c r="S89" i="28"/>
  <c r="T89" i="28"/>
  <c r="O89" i="28"/>
  <c r="M89" i="28"/>
  <c r="L89" i="28"/>
  <c r="S88" i="28"/>
  <c r="T88" i="28"/>
  <c r="O88" i="28"/>
  <c r="M88" i="28"/>
  <c r="L88" i="28"/>
  <c r="S87" i="28"/>
  <c r="T87" i="28"/>
  <c r="O87" i="28"/>
  <c r="M87" i="28"/>
  <c r="L87" i="28"/>
  <c r="S86" i="28"/>
  <c r="T86" i="28"/>
  <c r="O86" i="28"/>
  <c r="M86" i="28"/>
  <c r="L86" i="28"/>
  <c r="S85" i="28"/>
  <c r="T85" i="28"/>
  <c r="O85" i="28"/>
  <c r="M85" i="28"/>
  <c r="L85" i="28"/>
  <c r="S84" i="28"/>
  <c r="T84" i="28"/>
  <c r="O84" i="28"/>
  <c r="M84" i="28"/>
  <c r="L84" i="28"/>
  <c r="S83" i="28"/>
  <c r="T83" i="28"/>
  <c r="O83" i="28"/>
  <c r="M83" i="28"/>
  <c r="L83" i="28"/>
  <c r="S82" i="28"/>
  <c r="T82" i="28"/>
  <c r="O82" i="28"/>
  <c r="M82" i="28"/>
  <c r="L82" i="28"/>
  <c r="T81" i="28"/>
  <c r="S81" i="28"/>
  <c r="O81" i="28"/>
  <c r="M81" i="28"/>
  <c r="L81" i="28"/>
  <c r="S80" i="28"/>
  <c r="T80" i="28"/>
  <c r="O80" i="28"/>
  <c r="M80" i="28"/>
  <c r="L80" i="28"/>
  <c r="S79" i="28"/>
  <c r="T79" i="28"/>
  <c r="O79" i="28"/>
  <c r="M79" i="28"/>
  <c r="L79" i="28"/>
  <c r="T78" i="28"/>
  <c r="S78" i="28"/>
  <c r="O78" i="28"/>
  <c r="M78" i="28"/>
  <c r="L78" i="28"/>
  <c r="S77" i="28"/>
  <c r="T77" i="28"/>
  <c r="O77" i="28"/>
  <c r="M77" i="28"/>
  <c r="L77" i="28"/>
  <c r="S76" i="28"/>
  <c r="T76" i="28"/>
  <c r="O76" i="28"/>
  <c r="M76" i="28"/>
  <c r="L76" i="28"/>
  <c r="S75" i="28"/>
  <c r="T75" i="28"/>
  <c r="O75" i="28"/>
  <c r="M75" i="28"/>
  <c r="L75" i="28"/>
  <c r="S74" i="28"/>
  <c r="T74" i="28"/>
  <c r="O74" i="28"/>
  <c r="M74" i="28"/>
  <c r="L74" i="28"/>
  <c r="S73" i="28"/>
  <c r="T73" i="28"/>
  <c r="O73" i="28"/>
  <c r="M73" i="28"/>
  <c r="L73" i="28"/>
  <c r="S72" i="28"/>
  <c r="T72" i="28"/>
  <c r="O72" i="28"/>
  <c r="M72" i="28"/>
  <c r="L72" i="28"/>
  <c r="S71" i="28"/>
  <c r="T71" i="28"/>
  <c r="O71" i="28"/>
  <c r="M71" i="28"/>
  <c r="L71" i="28"/>
  <c r="S70" i="28"/>
  <c r="T70" i="28"/>
  <c r="O70" i="28"/>
  <c r="M70" i="28"/>
  <c r="L70" i="28"/>
  <c r="S69" i="28"/>
  <c r="T69" i="28"/>
  <c r="O69" i="28"/>
  <c r="M69" i="28"/>
  <c r="L69" i="28"/>
  <c r="S68" i="28"/>
  <c r="T68" i="28"/>
  <c r="O68" i="28"/>
  <c r="M68" i="28"/>
  <c r="L68" i="28"/>
  <c r="S67" i="28"/>
  <c r="T67" i="28"/>
  <c r="O67" i="28"/>
  <c r="M67" i="28"/>
  <c r="L67" i="28"/>
  <c r="S66" i="28"/>
  <c r="T66" i="28"/>
  <c r="O66" i="28"/>
  <c r="M66" i="28"/>
  <c r="L66" i="28"/>
  <c r="S65" i="28"/>
  <c r="T65" i="28"/>
  <c r="O65" i="28"/>
  <c r="M65" i="28"/>
  <c r="L65" i="28"/>
  <c r="S64" i="28"/>
  <c r="T64" i="28"/>
  <c r="O64" i="28"/>
  <c r="M64" i="28"/>
  <c r="L64" i="28"/>
  <c r="S63" i="28"/>
  <c r="T63" i="28"/>
  <c r="O63" i="28"/>
  <c r="M63" i="28"/>
  <c r="L63" i="28"/>
  <c r="S62" i="28"/>
  <c r="T62" i="28"/>
  <c r="O62" i="28"/>
  <c r="M62" i="28"/>
  <c r="L62" i="28"/>
  <c r="S61" i="28"/>
  <c r="T61" i="28"/>
  <c r="O61" i="28"/>
  <c r="M61" i="28"/>
  <c r="L61" i="28"/>
  <c r="S60" i="28"/>
  <c r="T60" i="28"/>
  <c r="O60" i="28"/>
  <c r="M60" i="28"/>
  <c r="L60" i="28"/>
  <c r="S59" i="28"/>
  <c r="T59" i="28"/>
  <c r="O59" i="28"/>
  <c r="M59" i="28"/>
  <c r="L59" i="28"/>
  <c r="S58" i="28"/>
  <c r="T58" i="28"/>
  <c r="O58" i="28"/>
  <c r="M58" i="28"/>
  <c r="L58" i="28"/>
  <c r="S57" i="28"/>
  <c r="T57" i="28"/>
  <c r="O57" i="28"/>
  <c r="M57" i="28"/>
  <c r="L57" i="28"/>
  <c r="S56" i="28"/>
  <c r="T56" i="28"/>
  <c r="O56" i="28"/>
  <c r="M56" i="28"/>
  <c r="L56" i="28"/>
  <c r="S55" i="28"/>
  <c r="T55" i="28"/>
  <c r="O55" i="28"/>
  <c r="M55" i="28"/>
  <c r="L55" i="28"/>
  <c r="S54" i="28"/>
  <c r="T54" i="28"/>
  <c r="O54" i="28"/>
  <c r="M54" i="28"/>
  <c r="L54" i="28"/>
  <c r="S53" i="28"/>
  <c r="T53" i="28"/>
  <c r="O53" i="28"/>
  <c r="M53" i="28"/>
  <c r="L53" i="28"/>
  <c r="S52" i="28"/>
  <c r="T52" i="28"/>
  <c r="O52" i="28"/>
  <c r="M52" i="28"/>
  <c r="L52" i="28"/>
  <c r="S51" i="28"/>
  <c r="T51" i="28"/>
  <c r="O51" i="28"/>
  <c r="M51" i="28"/>
  <c r="L51" i="28"/>
  <c r="T50" i="28"/>
  <c r="S50" i="28"/>
  <c r="O50" i="28"/>
  <c r="M50" i="28"/>
  <c r="L50" i="28"/>
  <c r="T49" i="28"/>
  <c r="S49" i="28"/>
  <c r="O49" i="28"/>
  <c r="M49" i="28"/>
  <c r="L49" i="28"/>
  <c r="S48" i="28"/>
  <c r="T48" i="28"/>
  <c r="O48" i="28"/>
  <c r="M48" i="28"/>
  <c r="L48" i="28"/>
  <c r="S47" i="28"/>
  <c r="T47" i="28"/>
  <c r="O47" i="28"/>
  <c r="M47" i="28"/>
  <c r="L47" i="28"/>
  <c r="S46" i="28"/>
  <c r="T46" i="28"/>
  <c r="O46" i="28"/>
  <c r="M46" i="28"/>
  <c r="L46" i="28"/>
  <c r="S45" i="28"/>
  <c r="T45" i="28"/>
  <c r="O45" i="28"/>
  <c r="M45" i="28"/>
  <c r="L45" i="28"/>
  <c r="S44" i="28"/>
  <c r="T44" i="28"/>
  <c r="O44" i="28"/>
  <c r="M44" i="28"/>
  <c r="L44" i="28"/>
  <c r="S43" i="28"/>
  <c r="T43" i="28"/>
  <c r="O43" i="28"/>
  <c r="M43" i="28"/>
  <c r="L43" i="28"/>
  <c r="S42" i="28"/>
  <c r="T42" i="28"/>
  <c r="O42" i="28"/>
  <c r="M42" i="28"/>
  <c r="L42" i="28"/>
  <c r="S41" i="28"/>
  <c r="T41" i="28"/>
  <c r="O41" i="28"/>
  <c r="M41" i="28"/>
  <c r="L41" i="28"/>
  <c r="S40" i="28"/>
  <c r="T40" i="28"/>
  <c r="O40" i="28"/>
  <c r="M40" i="28"/>
  <c r="L40" i="28"/>
  <c r="S39" i="28"/>
  <c r="T39" i="28"/>
  <c r="O39" i="28"/>
  <c r="M39" i="28"/>
  <c r="L39" i="28"/>
  <c r="S38" i="28"/>
  <c r="T38" i="28"/>
  <c r="O38" i="28"/>
  <c r="M38" i="28"/>
  <c r="L38" i="28"/>
  <c r="S37" i="28"/>
  <c r="T37" i="28"/>
  <c r="O37" i="28"/>
  <c r="M37" i="28"/>
  <c r="L37" i="28"/>
  <c r="S36" i="28"/>
  <c r="T36" i="28"/>
  <c r="O36" i="28"/>
  <c r="M36" i="28"/>
  <c r="L36" i="28"/>
  <c r="S35" i="28"/>
  <c r="T35" i="28"/>
  <c r="O35" i="28"/>
  <c r="M35" i="28"/>
  <c r="L35" i="28"/>
  <c r="T34" i="28"/>
  <c r="S34" i="28"/>
  <c r="O34" i="28"/>
  <c r="M34" i="28"/>
  <c r="L34" i="28"/>
  <c r="T33" i="28"/>
  <c r="S33" i="28"/>
  <c r="O33" i="28"/>
  <c r="M33" i="28"/>
  <c r="L33" i="28"/>
  <c r="S32" i="28"/>
  <c r="T32" i="28"/>
  <c r="O32" i="28"/>
  <c r="M32" i="28"/>
  <c r="L32" i="28"/>
  <c r="S31" i="28"/>
  <c r="T31" i="28"/>
  <c r="O31" i="28"/>
  <c r="M31" i="28"/>
  <c r="L31" i="28"/>
  <c r="S30" i="28"/>
  <c r="T30" i="28"/>
  <c r="O30" i="28"/>
  <c r="M30" i="28"/>
  <c r="L30" i="28"/>
  <c r="S29" i="28"/>
  <c r="T29" i="28"/>
  <c r="O29" i="28"/>
  <c r="M29" i="28"/>
  <c r="L29" i="28"/>
  <c r="S28" i="28"/>
  <c r="T28" i="28"/>
  <c r="O28" i="28"/>
  <c r="M28" i="28"/>
  <c r="L28" i="28"/>
  <c r="S27" i="28"/>
  <c r="T27" i="28"/>
  <c r="O27" i="28"/>
  <c r="M27" i="28"/>
  <c r="L27" i="28"/>
  <c r="S26" i="28"/>
  <c r="T26" i="28"/>
  <c r="O26" i="28"/>
  <c r="M26" i="28"/>
  <c r="L26" i="28"/>
  <c r="S25" i="28"/>
  <c r="T25" i="28"/>
  <c r="O25" i="28"/>
  <c r="M25" i="28"/>
  <c r="L25" i="28"/>
  <c r="S24" i="28"/>
  <c r="T24" i="28"/>
  <c r="O24" i="28"/>
  <c r="M24" i="28"/>
  <c r="L24" i="28"/>
  <c r="S23" i="28"/>
  <c r="T23" i="28"/>
  <c r="O23" i="28"/>
  <c r="M23" i="28"/>
  <c r="L23" i="28"/>
  <c r="S22" i="28"/>
  <c r="T22" i="28"/>
  <c r="O22" i="28"/>
  <c r="M22" i="28"/>
  <c r="L22" i="28"/>
  <c r="S21" i="28"/>
  <c r="T21" i="28"/>
  <c r="O21" i="28"/>
  <c r="M21" i="28"/>
  <c r="L21" i="28"/>
  <c r="S20" i="28"/>
  <c r="T20" i="28"/>
  <c r="O20" i="28"/>
  <c r="M20" i="28"/>
  <c r="L20" i="28"/>
  <c r="S19" i="28"/>
  <c r="T19" i="28"/>
  <c r="O19" i="28"/>
  <c r="M19" i="28"/>
  <c r="L19" i="28"/>
  <c r="S18" i="28"/>
  <c r="T18" i="28"/>
  <c r="O18" i="28"/>
  <c r="M18" i="28"/>
  <c r="L18" i="28"/>
  <c r="S17" i="28"/>
  <c r="T17" i="28"/>
  <c r="O17" i="28"/>
  <c r="M17" i="28"/>
  <c r="L17" i="28"/>
  <c r="S16" i="28"/>
  <c r="T16" i="28"/>
  <c r="O16" i="28"/>
  <c r="M16" i="28"/>
  <c r="L16" i="28"/>
  <c r="S15" i="28"/>
  <c r="T15" i="28"/>
  <c r="O15" i="28"/>
  <c r="M15" i="28"/>
  <c r="L15" i="28"/>
  <c r="S14" i="28"/>
  <c r="T14" i="28"/>
  <c r="O14" i="28"/>
  <c r="M14" i="28"/>
  <c r="L14" i="28"/>
  <c r="S13" i="28"/>
  <c r="T13" i="28"/>
  <c r="O13" i="28"/>
  <c r="M13" i="28"/>
  <c r="L13" i="28"/>
  <c r="S12" i="28"/>
  <c r="T12" i="28"/>
  <c r="O12" i="28"/>
  <c r="M12" i="28"/>
  <c r="L12" i="28"/>
  <c r="S11" i="28"/>
  <c r="T11" i="28"/>
  <c r="O11" i="28"/>
  <c r="M11" i="28"/>
  <c r="L11" i="28"/>
  <c r="S10" i="28"/>
  <c r="T10" i="28"/>
  <c r="O10" i="28"/>
  <c r="M10" i="28"/>
  <c r="L10" i="28"/>
  <c r="S9" i="28"/>
  <c r="T9" i="28"/>
  <c r="O9" i="28"/>
  <c r="M9" i="28"/>
  <c r="L9" i="28"/>
  <c r="S8" i="28"/>
  <c r="T8" i="28"/>
  <c r="O8" i="28"/>
  <c r="M8" i="28"/>
  <c r="L8" i="28"/>
  <c r="S7" i="28"/>
  <c r="T7" i="28"/>
  <c r="O7" i="28"/>
  <c r="M7" i="28"/>
  <c r="L7" i="28"/>
  <c r="S6" i="28"/>
  <c r="T6" i="28"/>
  <c r="O6" i="28"/>
  <c r="M6" i="28"/>
  <c r="L6" i="28"/>
  <c r="S5" i="28"/>
  <c r="T5" i="28"/>
  <c r="O5" i="28"/>
  <c r="M5" i="28"/>
  <c r="L5" i="28"/>
  <c r="S4" i="28"/>
  <c r="O4" i="28"/>
  <c r="M4" i="28"/>
  <c r="L4" i="28"/>
  <c r="D2" i="28" a="1"/>
  <c r="D2" i="28" s="1"/>
  <c r="R188" i="26"/>
  <c r="Q188" i="26"/>
  <c r="P188" i="26"/>
  <c r="N188" i="26"/>
  <c r="K188" i="26"/>
  <c r="AT187" i="26"/>
  <c r="AS187" i="26"/>
  <c r="AR187" i="26"/>
  <c r="AQ187" i="26"/>
  <c r="AP187" i="26"/>
  <c r="AO187" i="26"/>
  <c r="AN187" i="26"/>
  <c r="AM187" i="26"/>
  <c r="AL187" i="26"/>
  <c r="AK187" i="26"/>
  <c r="AJ187" i="26"/>
  <c r="AI187" i="26"/>
  <c r="AH187" i="26"/>
  <c r="AG187" i="26"/>
  <c r="AF187" i="26"/>
  <c r="AE187" i="26"/>
  <c r="AD187" i="26"/>
  <c r="AC187" i="26"/>
  <c r="AB187" i="26"/>
  <c r="AA187" i="26"/>
  <c r="Z187" i="26"/>
  <c r="Y187" i="26"/>
  <c r="X187" i="26"/>
  <c r="W187" i="26"/>
  <c r="V187" i="26"/>
  <c r="U187" i="26"/>
  <c r="K187" i="26"/>
  <c r="S186" i="26"/>
  <c r="T186" i="26"/>
  <c r="O186" i="26"/>
  <c r="M186" i="26"/>
  <c r="L186" i="26"/>
  <c r="T185" i="26"/>
  <c r="S185" i="26"/>
  <c r="O185" i="26"/>
  <c r="M185" i="26"/>
  <c r="L185" i="26"/>
  <c r="S184" i="26"/>
  <c r="T184" i="26"/>
  <c r="O184" i="26"/>
  <c r="M184" i="26"/>
  <c r="L184" i="26"/>
  <c r="S183" i="26"/>
  <c r="T183" i="26"/>
  <c r="O183" i="26"/>
  <c r="M183" i="26"/>
  <c r="L183" i="26"/>
  <c r="S182" i="26"/>
  <c r="T182" i="26"/>
  <c r="O182" i="26"/>
  <c r="M182" i="26"/>
  <c r="L182" i="26"/>
  <c r="S181" i="26"/>
  <c r="T181" i="26"/>
  <c r="O181" i="26"/>
  <c r="M181" i="26"/>
  <c r="L181" i="26"/>
  <c r="T180" i="26"/>
  <c r="S180" i="26"/>
  <c r="O180" i="26"/>
  <c r="M180" i="26"/>
  <c r="L180" i="26"/>
  <c r="S179" i="26"/>
  <c r="T179" i="26"/>
  <c r="O179" i="26"/>
  <c r="M179" i="26"/>
  <c r="L179" i="26"/>
  <c r="S178" i="26"/>
  <c r="T178" i="26"/>
  <c r="O178" i="26"/>
  <c r="M178" i="26"/>
  <c r="L178" i="26"/>
  <c r="S177" i="26"/>
  <c r="T177" i="26"/>
  <c r="O177" i="26"/>
  <c r="M177" i="26"/>
  <c r="L177" i="26"/>
  <c r="S176" i="26"/>
  <c r="T176" i="26"/>
  <c r="O176" i="26"/>
  <c r="M176" i="26"/>
  <c r="L176" i="26"/>
  <c r="S175" i="26"/>
  <c r="T175" i="26"/>
  <c r="O175" i="26"/>
  <c r="M175" i="26"/>
  <c r="L175" i="26"/>
  <c r="S174" i="26"/>
  <c r="T174" i="26"/>
  <c r="O174" i="26"/>
  <c r="M174" i="26"/>
  <c r="L174" i="26"/>
  <c r="S173" i="26"/>
  <c r="T173" i="26"/>
  <c r="O173" i="26"/>
  <c r="M173" i="26"/>
  <c r="L173" i="26"/>
  <c r="T172" i="26"/>
  <c r="S172" i="26"/>
  <c r="O172" i="26"/>
  <c r="M172" i="26"/>
  <c r="L172" i="26"/>
  <c r="S171" i="26"/>
  <c r="T171" i="26"/>
  <c r="O171" i="26"/>
  <c r="M171" i="26"/>
  <c r="L171" i="26"/>
  <c r="S170" i="26"/>
  <c r="T170" i="26"/>
  <c r="O170" i="26"/>
  <c r="M170" i="26"/>
  <c r="L170" i="26"/>
  <c r="T169" i="26"/>
  <c r="S169" i="26"/>
  <c r="O169" i="26"/>
  <c r="M169" i="26"/>
  <c r="L169" i="26"/>
  <c r="S168" i="26"/>
  <c r="T168" i="26"/>
  <c r="O168" i="26"/>
  <c r="M168" i="26"/>
  <c r="L168" i="26"/>
  <c r="S167" i="26"/>
  <c r="T167" i="26"/>
  <c r="O167" i="26"/>
  <c r="M167" i="26"/>
  <c r="L167" i="26"/>
  <c r="T166" i="26"/>
  <c r="S166" i="26"/>
  <c r="O166" i="26"/>
  <c r="M166" i="26"/>
  <c r="L166" i="26"/>
  <c r="S165" i="26"/>
  <c r="T165" i="26"/>
  <c r="O165" i="26"/>
  <c r="M165" i="26"/>
  <c r="L165" i="26"/>
  <c r="S164" i="26"/>
  <c r="T164" i="26"/>
  <c r="O164" i="26"/>
  <c r="M164" i="26"/>
  <c r="L164" i="26"/>
  <c r="S163" i="26"/>
  <c r="T163" i="26"/>
  <c r="O163" i="26"/>
  <c r="M163" i="26"/>
  <c r="L163" i="26"/>
  <c r="T162" i="26"/>
  <c r="S162" i="26"/>
  <c r="O162" i="26"/>
  <c r="M162" i="26"/>
  <c r="L162" i="26"/>
  <c r="S161" i="26"/>
  <c r="T161" i="26"/>
  <c r="O161" i="26"/>
  <c r="M161" i="26"/>
  <c r="L161" i="26"/>
  <c r="S160" i="26"/>
  <c r="T160" i="26"/>
  <c r="O160" i="26"/>
  <c r="M160" i="26"/>
  <c r="L160" i="26"/>
  <c r="S159" i="26"/>
  <c r="T159" i="26"/>
  <c r="O159" i="26"/>
  <c r="M159" i="26"/>
  <c r="L159" i="26"/>
  <c r="S158" i="26"/>
  <c r="T158" i="26"/>
  <c r="O158" i="26"/>
  <c r="M158" i="26"/>
  <c r="L158" i="26"/>
  <c r="S157" i="26"/>
  <c r="T157" i="26"/>
  <c r="O157" i="26"/>
  <c r="M157" i="26"/>
  <c r="L157" i="26"/>
  <c r="S156" i="26"/>
  <c r="T156" i="26"/>
  <c r="O156" i="26"/>
  <c r="M156" i="26"/>
  <c r="L156" i="26"/>
  <c r="S155" i="26"/>
  <c r="T155" i="26"/>
  <c r="O155" i="26"/>
  <c r="M155" i="26"/>
  <c r="L155" i="26"/>
  <c r="S154" i="26"/>
  <c r="T154" i="26"/>
  <c r="O154" i="26"/>
  <c r="M154" i="26"/>
  <c r="L154" i="26"/>
  <c r="T153" i="26"/>
  <c r="S153" i="26"/>
  <c r="O153" i="26"/>
  <c r="M153" i="26"/>
  <c r="L153" i="26"/>
  <c r="S152" i="26"/>
  <c r="T152" i="26"/>
  <c r="O152" i="26"/>
  <c r="M152" i="26"/>
  <c r="L152" i="26"/>
  <c r="S151" i="26"/>
  <c r="T151" i="26"/>
  <c r="O151" i="26"/>
  <c r="M151" i="26"/>
  <c r="L151" i="26"/>
  <c r="S150" i="26"/>
  <c r="T150" i="26"/>
  <c r="O150" i="26"/>
  <c r="M150" i="26"/>
  <c r="L150" i="26"/>
  <c r="S149" i="26"/>
  <c r="T149" i="26"/>
  <c r="O149" i="26"/>
  <c r="M149" i="26"/>
  <c r="L149" i="26"/>
  <c r="S148" i="26"/>
  <c r="T148" i="26"/>
  <c r="O148" i="26"/>
  <c r="M148" i="26"/>
  <c r="L148" i="26"/>
  <c r="S147" i="26"/>
  <c r="T147" i="26"/>
  <c r="O147" i="26"/>
  <c r="M147" i="26"/>
  <c r="L147" i="26"/>
  <c r="S146" i="26"/>
  <c r="T146" i="26"/>
  <c r="O146" i="26"/>
  <c r="M146" i="26"/>
  <c r="L146" i="26"/>
  <c r="S145" i="26"/>
  <c r="T145" i="26"/>
  <c r="O145" i="26"/>
  <c r="M145" i="26"/>
  <c r="L145" i="26"/>
  <c r="S144" i="26"/>
  <c r="T144" i="26"/>
  <c r="O144" i="26"/>
  <c r="M144" i="26"/>
  <c r="L144" i="26"/>
  <c r="S143" i="26"/>
  <c r="T143" i="26"/>
  <c r="O143" i="26"/>
  <c r="M143" i="26"/>
  <c r="L143" i="26"/>
  <c r="S142" i="26"/>
  <c r="T142" i="26"/>
  <c r="O142" i="26"/>
  <c r="M142" i="26"/>
  <c r="L142" i="26"/>
  <c r="S141" i="26"/>
  <c r="T141" i="26"/>
  <c r="O141" i="26"/>
  <c r="M141" i="26"/>
  <c r="L141" i="26"/>
  <c r="S140" i="26"/>
  <c r="T140" i="26"/>
  <c r="O140" i="26"/>
  <c r="M140" i="26"/>
  <c r="L140" i="26"/>
  <c r="S139" i="26"/>
  <c r="T139" i="26"/>
  <c r="O139" i="26"/>
  <c r="M139" i="26"/>
  <c r="L139" i="26"/>
  <c r="T138" i="26"/>
  <c r="S138" i="26"/>
  <c r="O138" i="26"/>
  <c r="M138" i="26"/>
  <c r="L138" i="26"/>
  <c r="T137" i="26"/>
  <c r="S137" i="26"/>
  <c r="O137" i="26"/>
  <c r="M137" i="26"/>
  <c r="L137" i="26"/>
  <c r="S136" i="26"/>
  <c r="T136" i="26"/>
  <c r="O136" i="26"/>
  <c r="M136" i="26"/>
  <c r="L136" i="26"/>
  <c r="S135" i="26"/>
  <c r="T135" i="26"/>
  <c r="O135" i="26"/>
  <c r="M135" i="26"/>
  <c r="L135" i="26"/>
  <c r="S134" i="26"/>
  <c r="T134" i="26"/>
  <c r="O134" i="26"/>
  <c r="M134" i="26"/>
  <c r="L134" i="26"/>
  <c r="S133" i="26"/>
  <c r="T133" i="26"/>
  <c r="O133" i="26"/>
  <c r="M133" i="26"/>
  <c r="L133" i="26"/>
  <c r="T132" i="26"/>
  <c r="S132" i="26"/>
  <c r="O132" i="26"/>
  <c r="M132" i="26"/>
  <c r="L132" i="26"/>
  <c r="S131" i="26"/>
  <c r="T131" i="26"/>
  <c r="O131" i="26"/>
  <c r="M131" i="26"/>
  <c r="L131" i="26"/>
  <c r="S130" i="26"/>
  <c r="T130" i="26"/>
  <c r="O130" i="26"/>
  <c r="M130" i="26"/>
  <c r="L130" i="26"/>
  <c r="S129" i="26"/>
  <c r="T129" i="26"/>
  <c r="O129" i="26"/>
  <c r="M129" i="26"/>
  <c r="L129" i="26"/>
  <c r="S128" i="26"/>
  <c r="T128" i="26"/>
  <c r="O128" i="26"/>
  <c r="M128" i="26"/>
  <c r="L128" i="26"/>
  <c r="S127" i="26"/>
  <c r="T127" i="26"/>
  <c r="O127" i="26"/>
  <c r="M127" i="26"/>
  <c r="L127" i="26"/>
  <c r="S126" i="26"/>
  <c r="T126" i="26"/>
  <c r="O126" i="26"/>
  <c r="M126" i="26"/>
  <c r="L126" i="26"/>
  <c r="S125" i="26"/>
  <c r="T125" i="26"/>
  <c r="O125" i="26"/>
  <c r="M125" i="26"/>
  <c r="L125" i="26"/>
  <c r="S124" i="26"/>
  <c r="T124" i="26"/>
  <c r="O124" i="26"/>
  <c r="M124" i="26"/>
  <c r="L124" i="26"/>
  <c r="S123" i="26"/>
  <c r="T123" i="26"/>
  <c r="O123" i="26"/>
  <c r="M123" i="26"/>
  <c r="L123" i="26"/>
  <c r="S122" i="26"/>
  <c r="T122" i="26"/>
  <c r="O122" i="26"/>
  <c r="M122" i="26"/>
  <c r="L122" i="26"/>
  <c r="T121" i="26"/>
  <c r="S121" i="26"/>
  <c r="O121" i="26"/>
  <c r="M121" i="26"/>
  <c r="L121" i="26"/>
  <c r="S120" i="26"/>
  <c r="T120" i="26"/>
  <c r="O120" i="26"/>
  <c r="M120" i="26"/>
  <c r="L120" i="26"/>
  <c r="S119" i="26"/>
  <c r="T119" i="26"/>
  <c r="O119" i="26"/>
  <c r="M119" i="26"/>
  <c r="L119" i="26"/>
  <c r="S118" i="26"/>
  <c r="T118" i="26"/>
  <c r="O118" i="26"/>
  <c r="M118" i="26"/>
  <c r="L118" i="26"/>
  <c r="S117" i="26"/>
  <c r="T117" i="26"/>
  <c r="O117" i="26"/>
  <c r="M117" i="26"/>
  <c r="L117" i="26"/>
  <c r="S116" i="26"/>
  <c r="T116" i="26"/>
  <c r="O116" i="26"/>
  <c r="M116" i="26"/>
  <c r="L116" i="26"/>
  <c r="S115" i="26"/>
  <c r="T115" i="26"/>
  <c r="O115" i="26"/>
  <c r="M115" i="26"/>
  <c r="L115" i="26"/>
  <c r="S114" i="26"/>
  <c r="T114" i="26"/>
  <c r="O114" i="26"/>
  <c r="M114" i="26"/>
  <c r="L114" i="26"/>
  <c r="S113" i="26"/>
  <c r="T113" i="26"/>
  <c r="O113" i="26"/>
  <c r="M113" i="26"/>
  <c r="L113" i="26"/>
  <c r="S112" i="26"/>
  <c r="T112" i="26"/>
  <c r="O112" i="26"/>
  <c r="M112" i="26"/>
  <c r="L112" i="26"/>
  <c r="S111" i="26"/>
  <c r="T111" i="26"/>
  <c r="O111" i="26"/>
  <c r="M111" i="26"/>
  <c r="L111" i="26"/>
  <c r="S110" i="26"/>
  <c r="T110" i="26"/>
  <c r="O110" i="26"/>
  <c r="M110" i="26"/>
  <c r="L110" i="26"/>
  <c r="S109" i="26"/>
  <c r="T109" i="26"/>
  <c r="O109" i="26"/>
  <c r="M109" i="26"/>
  <c r="L109" i="26"/>
  <c r="S108" i="26"/>
  <c r="T108" i="26"/>
  <c r="O108" i="26"/>
  <c r="M108" i="26"/>
  <c r="L108" i="26"/>
  <c r="S107" i="26"/>
  <c r="T107" i="26"/>
  <c r="O107" i="26"/>
  <c r="M107" i="26"/>
  <c r="L107" i="26"/>
  <c r="T106" i="26"/>
  <c r="S106" i="26"/>
  <c r="O106" i="26"/>
  <c r="M106" i="26"/>
  <c r="L106" i="26"/>
  <c r="T105" i="26"/>
  <c r="S105" i="26"/>
  <c r="O105" i="26"/>
  <c r="M105" i="26"/>
  <c r="L105" i="26"/>
  <c r="S104" i="26"/>
  <c r="T104" i="26"/>
  <c r="O104" i="26"/>
  <c r="M104" i="26"/>
  <c r="L104" i="26"/>
  <c r="S103" i="26"/>
  <c r="T103" i="26"/>
  <c r="O103" i="26"/>
  <c r="M103" i="26"/>
  <c r="L103" i="26"/>
  <c r="S102" i="26"/>
  <c r="T102" i="26"/>
  <c r="O102" i="26"/>
  <c r="M102" i="26"/>
  <c r="L102" i="26"/>
  <c r="S101" i="26"/>
  <c r="T101" i="26"/>
  <c r="O101" i="26"/>
  <c r="M101" i="26"/>
  <c r="L101" i="26"/>
  <c r="S100" i="26"/>
  <c r="T100" i="26"/>
  <c r="O100" i="26"/>
  <c r="M100" i="26"/>
  <c r="L100" i="26"/>
  <c r="S99" i="26"/>
  <c r="T99" i="26"/>
  <c r="O99" i="26"/>
  <c r="M99" i="26"/>
  <c r="L99" i="26"/>
  <c r="S98" i="26"/>
  <c r="T98" i="26"/>
  <c r="O98" i="26"/>
  <c r="M98" i="26"/>
  <c r="L98" i="26"/>
  <c r="T97" i="26"/>
  <c r="S97" i="26"/>
  <c r="O97" i="26"/>
  <c r="M97" i="26"/>
  <c r="L97" i="26"/>
  <c r="S96" i="26"/>
  <c r="T96" i="26"/>
  <c r="O96" i="26"/>
  <c r="M96" i="26"/>
  <c r="L96" i="26"/>
  <c r="S95" i="26"/>
  <c r="T95" i="26"/>
  <c r="O95" i="26"/>
  <c r="M95" i="26"/>
  <c r="L95" i="26"/>
  <c r="S94" i="26"/>
  <c r="T94" i="26"/>
  <c r="O94" i="26"/>
  <c r="M94" i="26"/>
  <c r="L94" i="26"/>
  <c r="S93" i="26"/>
  <c r="T93" i="26"/>
  <c r="O93" i="26"/>
  <c r="M93" i="26"/>
  <c r="L93" i="26"/>
  <c r="S92" i="26"/>
  <c r="T92" i="26"/>
  <c r="O92" i="26"/>
  <c r="M92" i="26"/>
  <c r="L92" i="26"/>
  <c r="S91" i="26"/>
  <c r="T91" i="26"/>
  <c r="O91" i="26"/>
  <c r="M91" i="26"/>
  <c r="L91" i="26"/>
  <c r="T90" i="26"/>
  <c r="S90" i="26"/>
  <c r="O90" i="26"/>
  <c r="M90" i="26"/>
  <c r="L90" i="26"/>
  <c r="S89" i="26"/>
  <c r="T89" i="26"/>
  <c r="O89" i="26"/>
  <c r="M89" i="26"/>
  <c r="L89" i="26"/>
  <c r="S88" i="26"/>
  <c r="T88" i="26"/>
  <c r="O88" i="26"/>
  <c r="M88" i="26"/>
  <c r="L88" i="26"/>
  <c r="S87" i="26"/>
  <c r="T87" i="26"/>
  <c r="O87" i="26"/>
  <c r="M87" i="26"/>
  <c r="L87" i="26"/>
  <c r="S86" i="26"/>
  <c r="T86" i="26"/>
  <c r="O86" i="26"/>
  <c r="M86" i="26"/>
  <c r="L86" i="26"/>
  <c r="S85" i="26"/>
  <c r="T85" i="26"/>
  <c r="O85" i="26"/>
  <c r="M85" i="26"/>
  <c r="L85" i="26"/>
  <c r="T84" i="26"/>
  <c r="S84" i="26"/>
  <c r="O84" i="26"/>
  <c r="M84" i="26"/>
  <c r="L84" i="26"/>
  <c r="S83" i="26"/>
  <c r="T83" i="26"/>
  <c r="O83" i="26"/>
  <c r="M83" i="26"/>
  <c r="L83" i="26"/>
  <c r="T82" i="26"/>
  <c r="S82" i="26"/>
  <c r="O82" i="26"/>
  <c r="M82" i="26"/>
  <c r="L82" i="26"/>
  <c r="T81" i="26"/>
  <c r="S81" i="26"/>
  <c r="O81" i="26"/>
  <c r="M81" i="26"/>
  <c r="L81" i="26"/>
  <c r="S80" i="26"/>
  <c r="T80" i="26"/>
  <c r="O80" i="26"/>
  <c r="M80" i="26"/>
  <c r="L80" i="26"/>
  <c r="S79" i="26"/>
  <c r="T79" i="26"/>
  <c r="O79" i="26"/>
  <c r="M79" i="26"/>
  <c r="L79" i="26"/>
  <c r="S78" i="26"/>
  <c r="T78" i="26"/>
  <c r="O78" i="26"/>
  <c r="M78" i="26"/>
  <c r="L78" i="26"/>
  <c r="S77" i="26"/>
  <c r="T77" i="26"/>
  <c r="O77" i="26"/>
  <c r="M77" i="26"/>
  <c r="L77" i="26"/>
  <c r="S76" i="26"/>
  <c r="T76" i="26"/>
  <c r="O76" i="26"/>
  <c r="M76" i="26"/>
  <c r="L76" i="26"/>
  <c r="S75" i="26"/>
  <c r="T75" i="26"/>
  <c r="O75" i="26"/>
  <c r="M75" i="26"/>
  <c r="L75" i="26"/>
  <c r="S74" i="26"/>
  <c r="T74" i="26"/>
  <c r="O74" i="26"/>
  <c r="M74" i="26"/>
  <c r="L74" i="26"/>
  <c r="T73" i="26"/>
  <c r="S73" i="26"/>
  <c r="O73" i="26"/>
  <c r="M73" i="26"/>
  <c r="L73" i="26"/>
  <c r="S72" i="26"/>
  <c r="T72" i="26"/>
  <c r="O72" i="26"/>
  <c r="M72" i="26"/>
  <c r="L72" i="26"/>
  <c r="S71" i="26"/>
  <c r="T71" i="26"/>
  <c r="O71" i="26"/>
  <c r="M71" i="26"/>
  <c r="L71" i="26"/>
  <c r="S70" i="26"/>
  <c r="T70" i="26"/>
  <c r="O70" i="26"/>
  <c r="M70" i="26"/>
  <c r="L70" i="26"/>
  <c r="S69" i="26"/>
  <c r="T69" i="26"/>
  <c r="O69" i="26"/>
  <c r="M69" i="26"/>
  <c r="L69" i="26"/>
  <c r="T68" i="26"/>
  <c r="S68" i="26"/>
  <c r="O68" i="26"/>
  <c r="M68" i="26"/>
  <c r="L68" i="26"/>
  <c r="S67" i="26"/>
  <c r="T67" i="26"/>
  <c r="O67" i="26"/>
  <c r="M67" i="26"/>
  <c r="L67" i="26"/>
  <c r="S66" i="26"/>
  <c r="T66" i="26"/>
  <c r="O66" i="26"/>
  <c r="M66" i="26"/>
  <c r="L66" i="26"/>
  <c r="S65" i="26"/>
  <c r="T65" i="26"/>
  <c r="O65" i="26"/>
  <c r="M65" i="26"/>
  <c r="L65" i="26"/>
  <c r="S64" i="26"/>
  <c r="T64" i="26"/>
  <c r="O64" i="26"/>
  <c r="M64" i="26"/>
  <c r="L64" i="26"/>
  <c r="S63" i="26"/>
  <c r="T63" i="26"/>
  <c r="O63" i="26"/>
  <c r="M63" i="26"/>
  <c r="L63" i="26"/>
  <c r="S62" i="26"/>
  <c r="T62" i="26"/>
  <c r="O62" i="26"/>
  <c r="M62" i="26"/>
  <c r="L62" i="26"/>
  <c r="S61" i="26"/>
  <c r="T61" i="26"/>
  <c r="O61" i="26"/>
  <c r="M61" i="26"/>
  <c r="L61" i="26"/>
  <c r="S60" i="26"/>
  <c r="T60" i="26"/>
  <c r="O60" i="26"/>
  <c r="M60" i="26"/>
  <c r="L60" i="26"/>
  <c r="S59" i="26"/>
  <c r="T59" i="26"/>
  <c r="O59" i="26"/>
  <c r="M59" i="26"/>
  <c r="L59" i="26"/>
  <c r="T58" i="26"/>
  <c r="S58" i="26"/>
  <c r="O58" i="26"/>
  <c r="M58" i="26"/>
  <c r="L58" i="26"/>
  <c r="T57" i="26"/>
  <c r="S57" i="26"/>
  <c r="O57" i="26"/>
  <c r="M57" i="26"/>
  <c r="L57" i="26"/>
  <c r="S56" i="26"/>
  <c r="T56" i="26"/>
  <c r="O56" i="26"/>
  <c r="M56" i="26"/>
  <c r="L56" i="26"/>
  <c r="S55" i="26"/>
  <c r="T55" i="26"/>
  <c r="O55" i="26"/>
  <c r="M55" i="26"/>
  <c r="L55" i="26"/>
  <c r="S54" i="26"/>
  <c r="T54" i="26"/>
  <c r="O54" i="26"/>
  <c r="M54" i="26"/>
  <c r="L54" i="26"/>
  <c r="S53" i="26"/>
  <c r="T53" i="26"/>
  <c r="O53" i="26"/>
  <c r="M53" i="26"/>
  <c r="L53" i="26"/>
  <c r="S52" i="26"/>
  <c r="T52" i="26"/>
  <c r="O52" i="26"/>
  <c r="M52" i="26"/>
  <c r="L52" i="26"/>
  <c r="S51" i="26"/>
  <c r="T51" i="26"/>
  <c r="O51" i="26"/>
  <c r="M51" i="26"/>
  <c r="L51" i="26"/>
  <c r="S50" i="26"/>
  <c r="T50" i="26"/>
  <c r="O50" i="26"/>
  <c r="M50" i="26"/>
  <c r="L50" i="26"/>
  <c r="T49" i="26"/>
  <c r="S49" i="26"/>
  <c r="O49" i="26"/>
  <c r="M49" i="26"/>
  <c r="L49" i="26"/>
  <c r="S48" i="26"/>
  <c r="T48" i="26"/>
  <c r="O48" i="26"/>
  <c r="M48" i="26"/>
  <c r="L48" i="26"/>
  <c r="S47" i="26"/>
  <c r="T47" i="26"/>
  <c r="O47" i="26"/>
  <c r="M47" i="26"/>
  <c r="L47" i="26"/>
  <c r="S46" i="26"/>
  <c r="T46" i="26"/>
  <c r="O46" i="26"/>
  <c r="M46" i="26"/>
  <c r="L46" i="26"/>
  <c r="S45" i="26"/>
  <c r="T45" i="26"/>
  <c r="O45" i="26"/>
  <c r="M45" i="26"/>
  <c r="L45" i="26"/>
  <c r="S44" i="26"/>
  <c r="T44" i="26"/>
  <c r="O44" i="26"/>
  <c r="M44" i="26"/>
  <c r="L44" i="26"/>
  <c r="S43" i="26"/>
  <c r="T43" i="26"/>
  <c r="O43" i="26"/>
  <c r="M43" i="26"/>
  <c r="L43" i="26"/>
  <c r="T42" i="26"/>
  <c r="S42" i="26"/>
  <c r="O42" i="26"/>
  <c r="M42" i="26"/>
  <c r="L42" i="26"/>
  <c r="T41" i="26"/>
  <c r="S41" i="26"/>
  <c r="O41" i="26"/>
  <c r="M41" i="26"/>
  <c r="L41" i="26"/>
  <c r="S40" i="26"/>
  <c r="T40" i="26"/>
  <c r="O40" i="26"/>
  <c r="M40" i="26"/>
  <c r="L40" i="26"/>
  <c r="S39" i="26"/>
  <c r="T39" i="26"/>
  <c r="O39" i="26"/>
  <c r="M39" i="26"/>
  <c r="L39" i="26"/>
  <c r="S38" i="26"/>
  <c r="T38" i="26"/>
  <c r="O38" i="26"/>
  <c r="M38" i="26"/>
  <c r="L38" i="26"/>
  <c r="S37" i="26"/>
  <c r="T37" i="26"/>
  <c r="O37" i="26"/>
  <c r="M37" i="26"/>
  <c r="L37" i="26"/>
  <c r="S36" i="26"/>
  <c r="T36" i="26"/>
  <c r="O36" i="26"/>
  <c r="M36" i="26"/>
  <c r="L36" i="26"/>
  <c r="S35" i="26"/>
  <c r="T35" i="26"/>
  <c r="O35" i="26"/>
  <c r="M35" i="26"/>
  <c r="L35" i="26"/>
  <c r="T34" i="26"/>
  <c r="S34" i="26"/>
  <c r="O34" i="26"/>
  <c r="M34" i="26"/>
  <c r="L34" i="26"/>
  <c r="T33" i="26"/>
  <c r="S33" i="26"/>
  <c r="O33" i="26"/>
  <c r="M33" i="26"/>
  <c r="L33" i="26"/>
  <c r="S32" i="26"/>
  <c r="T32" i="26"/>
  <c r="O32" i="26"/>
  <c r="M32" i="26"/>
  <c r="L32" i="26"/>
  <c r="S31" i="26"/>
  <c r="T31" i="26"/>
  <c r="O31" i="26"/>
  <c r="M31" i="26"/>
  <c r="L31" i="26"/>
  <c r="S30" i="26"/>
  <c r="T30" i="26"/>
  <c r="O30" i="26"/>
  <c r="M30" i="26"/>
  <c r="L30" i="26"/>
  <c r="S29" i="26"/>
  <c r="T29" i="26"/>
  <c r="O29" i="26"/>
  <c r="M29" i="26"/>
  <c r="L29" i="26"/>
  <c r="S28" i="26"/>
  <c r="T28" i="26"/>
  <c r="O28" i="26"/>
  <c r="M28" i="26"/>
  <c r="L28" i="26"/>
  <c r="S27" i="26"/>
  <c r="T27" i="26"/>
  <c r="O27" i="26"/>
  <c r="M27" i="26"/>
  <c r="L27" i="26"/>
  <c r="T26" i="26"/>
  <c r="S26" i="26"/>
  <c r="O26" i="26"/>
  <c r="M26" i="26"/>
  <c r="L26" i="26"/>
  <c r="S25" i="26"/>
  <c r="T25" i="26"/>
  <c r="O25" i="26"/>
  <c r="M25" i="26"/>
  <c r="L25" i="26"/>
  <c r="S24" i="26"/>
  <c r="T24" i="26"/>
  <c r="O24" i="26"/>
  <c r="M24" i="26"/>
  <c r="L24" i="26"/>
  <c r="S23" i="26"/>
  <c r="T23" i="26"/>
  <c r="O23" i="26"/>
  <c r="M23" i="26"/>
  <c r="L23" i="26"/>
  <c r="S22" i="26"/>
  <c r="T22" i="26"/>
  <c r="O22" i="26"/>
  <c r="M22" i="26"/>
  <c r="L22" i="26"/>
  <c r="S21" i="26"/>
  <c r="T21" i="26"/>
  <c r="O21" i="26"/>
  <c r="M21" i="26"/>
  <c r="L21" i="26"/>
  <c r="S20" i="26"/>
  <c r="T20" i="26"/>
  <c r="O20" i="26"/>
  <c r="M20" i="26"/>
  <c r="L20" i="26"/>
  <c r="S19" i="26"/>
  <c r="T19" i="26"/>
  <c r="O19" i="26"/>
  <c r="M19" i="26"/>
  <c r="L19" i="26"/>
  <c r="T18" i="26"/>
  <c r="S18" i="26"/>
  <c r="O18" i="26"/>
  <c r="M18" i="26"/>
  <c r="L18" i="26"/>
  <c r="T17" i="26"/>
  <c r="S17" i="26"/>
  <c r="O17" i="26"/>
  <c r="M17" i="26"/>
  <c r="L17" i="26"/>
  <c r="S16" i="26"/>
  <c r="T16" i="26"/>
  <c r="O16" i="26"/>
  <c r="M16" i="26"/>
  <c r="L16" i="26"/>
  <c r="S15" i="26"/>
  <c r="T15" i="26"/>
  <c r="O15" i="26"/>
  <c r="M15" i="26"/>
  <c r="L15" i="26"/>
  <c r="S14" i="26"/>
  <c r="T14" i="26"/>
  <c r="O14" i="26"/>
  <c r="M14" i="26"/>
  <c r="L14" i="26"/>
  <c r="S13" i="26"/>
  <c r="T13" i="26"/>
  <c r="O13" i="26"/>
  <c r="M13" i="26"/>
  <c r="L13" i="26"/>
  <c r="S12" i="26"/>
  <c r="T12" i="26"/>
  <c r="O12" i="26"/>
  <c r="M12" i="26"/>
  <c r="L12" i="26"/>
  <c r="S11" i="26"/>
  <c r="T11" i="26"/>
  <c r="O11" i="26"/>
  <c r="M11" i="26"/>
  <c r="L11" i="26"/>
  <c r="S10" i="26"/>
  <c r="T10" i="26"/>
  <c r="O10" i="26"/>
  <c r="M10" i="26"/>
  <c r="L10" i="26"/>
  <c r="S9" i="26"/>
  <c r="T9" i="26"/>
  <c r="O9" i="26"/>
  <c r="M9" i="26"/>
  <c r="L9" i="26"/>
  <c r="S8" i="26"/>
  <c r="T8" i="26"/>
  <c r="O8" i="26"/>
  <c r="M8" i="26"/>
  <c r="L8" i="26"/>
  <c r="S7" i="26"/>
  <c r="T7" i="26"/>
  <c r="O7" i="26"/>
  <c r="M7" i="26"/>
  <c r="L7" i="26"/>
  <c r="S6" i="26"/>
  <c r="T6" i="26"/>
  <c r="O6" i="26"/>
  <c r="M6" i="26"/>
  <c r="L6" i="26"/>
  <c r="S5" i="26"/>
  <c r="T5" i="26"/>
  <c r="O5" i="26"/>
  <c r="M5" i="26"/>
  <c r="L5" i="26"/>
  <c r="T4" i="26"/>
  <c r="S4" i="26"/>
  <c r="O4" i="26"/>
  <c r="M4" i="26"/>
  <c r="L4" i="26"/>
  <c r="D2" i="26" a="1"/>
  <c r="D2" i="26" s="1"/>
  <c r="R188" i="25"/>
  <c r="Q188" i="25"/>
  <c r="P188" i="25"/>
  <c r="N188" i="25"/>
  <c r="K188" i="25"/>
  <c r="AT187" i="25"/>
  <c r="AS187" i="25"/>
  <c r="AR187" i="25"/>
  <c r="AQ187" i="25"/>
  <c r="AP187" i="25"/>
  <c r="AO187" i="25"/>
  <c r="AN187" i="25"/>
  <c r="AM187" i="25"/>
  <c r="AL187" i="25"/>
  <c r="AK187" i="25"/>
  <c r="AJ187" i="25"/>
  <c r="AI187" i="25"/>
  <c r="AH187" i="25"/>
  <c r="AG187" i="25"/>
  <c r="AF187" i="25"/>
  <c r="AE187" i="25"/>
  <c r="AD187" i="25"/>
  <c r="AC187" i="25"/>
  <c r="AB187" i="25"/>
  <c r="AA187" i="25"/>
  <c r="Z187" i="25"/>
  <c r="Y187" i="25"/>
  <c r="X187" i="25"/>
  <c r="W187" i="25"/>
  <c r="V187" i="25"/>
  <c r="U187" i="25"/>
  <c r="K187" i="25"/>
  <c r="S186" i="25"/>
  <c r="T186" i="25"/>
  <c r="O186" i="25"/>
  <c r="M186" i="25"/>
  <c r="L186" i="25"/>
  <c r="S185" i="25"/>
  <c r="T185" i="25"/>
  <c r="O185" i="25"/>
  <c r="M185" i="25"/>
  <c r="L185" i="25"/>
  <c r="S184" i="25"/>
  <c r="T184" i="25"/>
  <c r="O184" i="25"/>
  <c r="M184" i="25"/>
  <c r="L184" i="25"/>
  <c r="S183" i="25"/>
  <c r="T183" i="25"/>
  <c r="O183" i="25"/>
  <c r="M183" i="25"/>
  <c r="L183" i="25"/>
  <c r="S182" i="25"/>
  <c r="T182" i="25"/>
  <c r="O182" i="25"/>
  <c r="M182" i="25"/>
  <c r="L182" i="25"/>
  <c r="S181" i="25"/>
  <c r="T181" i="25"/>
  <c r="O181" i="25"/>
  <c r="M181" i="25"/>
  <c r="L181" i="25"/>
  <c r="S180" i="25"/>
  <c r="T180" i="25"/>
  <c r="O180" i="25"/>
  <c r="M180" i="25"/>
  <c r="L180" i="25"/>
  <c r="S179" i="25"/>
  <c r="T179" i="25"/>
  <c r="O179" i="25"/>
  <c r="M179" i="25"/>
  <c r="L179" i="25"/>
  <c r="S178" i="25"/>
  <c r="T178" i="25"/>
  <c r="O178" i="25"/>
  <c r="M178" i="25"/>
  <c r="L178" i="25"/>
  <c r="S177" i="25"/>
  <c r="T177" i="25"/>
  <c r="O177" i="25"/>
  <c r="M177" i="25"/>
  <c r="L177" i="25"/>
  <c r="S176" i="25"/>
  <c r="T176" i="25"/>
  <c r="O176" i="25"/>
  <c r="M176" i="25"/>
  <c r="L176" i="25"/>
  <c r="S175" i="25"/>
  <c r="T175" i="25"/>
  <c r="O175" i="25"/>
  <c r="M175" i="25"/>
  <c r="L175" i="25"/>
  <c r="T174" i="25"/>
  <c r="S174" i="25"/>
  <c r="O174" i="25"/>
  <c r="M174" i="25"/>
  <c r="L174" i="25"/>
  <c r="S173" i="25"/>
  <c r="T173" i="25"/>
  <c r="O173" i="25"/>
  <c r="M173" i="25"/>
  <c r="L173" i="25"/>
  <c r="S172" i="25"/>
  <c r="T172" i="25"/>
  <c r="O172" i="25"/>
  <c r="M172" i="25"/>
  <c r="L172" i="25"/>
  <c r="S171" i="25"/>
  <c r="T171" i="25"/>
  <c r="O171" i="25"/>
  <c r="M171" i="25"/>
  <c r="L171" i="25"/>
  <c r="S170" i="25"/>
  <c r="T170" i="25"/>
  <c r="O170" i="25"/>
  <c r="M170" i="25"/>
  <c r="L170" i="25"/>
  <c r="S169" i="25"/>
  <c r="T169" i="25"/>
  <c r="O169" i="25"/>
  <c r="M169" i="25"/>
  <c r="L169" i="25"/>
  <c r="S168" i="25"/>
  <c r="T168" i="25"/>
  <c r="O168" i="25"/>
  <c r="M168" i="25"/>
  <c r="L168" i="25"/>
  <c r="S167" i="25"/>
  <c r="T167" i="25"/>
  <c r="O167" i="25"/>
  <c r="M167" i="25"/>
  <c r="L167" i="25"/>
  <c r="S166" i="25"/>
  <c r="T166" i="25"/>
  <c r="O166" i="25"/>
  <c r="M166" i="25"/>
  <c r="L166" i="25"/>
  <c r="S165" i="25"/>
  <c r="T165" i="25"/>
  <c r="O165" i="25"/>
  <c r="M165" i="25"/>
  <c r="L165" i="25"/>
  <c r="S164" i="25"/>
  <c r="T164" i="25"/>
  <c r="O164" i="25"/>
  <c r="M164" i="25"/>
  <c r="L164" i="25"/>
  <c r="S163" i="25"/>
  <c r="T163" i="25"/>
  <c r="O163" i="25"/>
  <c r="M163" i="25"/>
  <c r="L163" i="25"/>
  <c r="T162" i="25"/>
  <c r="S162" i="25"/>
  <c r="O162" i="25"/>
  <c r="M162" i="25"/>
  <c r="L162" i="25"/>
  <c r="S161" i="25"/>
  <c r="T161" i="25"/>
  <c r="O161" i="25"/>
  <c r="M161" i="25"/>
  <c r="L161" i="25"/>
  <c r="S160" i="25"/>
  <c r="T160" i="25"/>
  <c r="O160" i="25"/>
  <c r="M160" i="25"/>
  <c r="L160" i="25"/>
  <c r="S159" i="25"/>
  <c r="T159" i="25"/>
  <c r="O159" i="25"/>
  <c r="M159" i="25"/>
  <c r="L159" i="25"/>
  <c r="S158" i="25"/>
  <c r="T158" i="25"/>
  <c r="O158" i="25"/>
  <c r="M158" i="25"/>
  <c r="L158" i="25"/>
  <c r="S157" i="25"/>
  <c r="T157" i="25"/>
  <c r="O157" i="25"/>
  <c r="M157" i="25"/>
  <c r="L157" i="25"/>
  <c r="S156" i="25"/>
  <c r="T156" i="25"/>
  <c r="O156" i="25"/>
  <c r="M156" i="25"/>
  <c r="L156" i="25"/>
  <c r="S155" i="25"/>
  <c r="T155" i="25"/>
  <c r="O155" i="25"/>
  <c r="M155" i="25"/>
  <c r="L155" i="25"/>
  <c r="T154" i="25"/>
  <c r="S154" i="25"/>
  <c r="O154" i="25"/>
  <c r="M154" i="25"/>
  <c r="L154" i="25"/>
  <c r="S153" i="25"/>
  <c r="T153" i="25"/>
  <c r="O153" i="25"/>
  <c r="M153" i="25"/>
  <c r="L153" i="25"/>
  <c r="S152" i="25"/>
  <c r="T152" i="25"/>
  <c r="O152" i="25"/>
  <c r="M152" i="25"/>
  <c r="L152" i="25"/>
  <c r="S151" i="25"/>
  <c r="T151" i="25"/>
  <c r="O151" i="25"/>
  <c r="M151" i="25"/>
  <c r="L151" i="25"/>
  <c r="S150" i="25"/>
  <c r="T150" i="25"/>
  <c r="O150" i="25"/>
  <c r="M150" i="25"/>
  <c r="L150" i="25"/>
  <c r="S149" i="25"/>
  <c r="T149" i="25"/>
  <c r="O149" i="25"/>
  <c r="M149" i="25"/>
  <c r="L149" i="25"/>
  <c r="T148" i="25"/>
  <c r="S148" i="25"/>
  <c r="O148" i="25"/>
  <c r="M148" i="25"/>
  <c r="L148" i="25"/>
  <c r="S147" i="25"/>
  <c r="T147" i="25"/>
  <c r="O147" i="25"/>
  <c r="M147" i="25"/>
  <c r="L147" i="25"/>
  <c r="S146" i="25"/>
  <c r="T146" i="25"/>
  <c r="O146" i="25"/>
  <c r="M146" i="25"/>
  <c r="L146" i="25"/>
  <c r="S145" i="25"/>
  <c r="T145" i="25"/>
  <c r="O145" i="25"/>
  <c r="M145" i="25"/>
  <c r="L145" i="25"/>
  <c r="S144" i="25"/>
  <c r="T144" i="25"/>
  <c r="O144" i="25"/>
  <c r="M144" i="25"/>
  <c r="L144" i="25"/>
  <c r="S143" i="25"/>
  <c r="T143" i="25"/>
  <c r="O143" i="25"/>
  <c r="M143" i="25"/>
  <c r="L143" i="25"/>
  <c r="S142" i="25"/>
  <c r="T142" i="25"/>
  <c r="O142" i="25"/>
  <c r="M142" i="25"/>
  <c r="L142" i="25"/>
  <c r="S141" i="25"/>
  <c r="T141" i="25"/>
  <c r="O141" i="25"/>
  <c r="M141" i="25"/>
  <c r="L141" i="25"/>
  <c r="S140" i="25"/>
  <c r="T140" i="25"/>
  <c r="O140" i="25"/>
  <c r="M140" i="25"/>
  <c r="L140" i="25"/>
  <c r="S139" i="25"/>
  <c r="T139" i="25"/>
  <c r="O139" i="25"/>
  <c r="M139" i="25"/>
  <c r="L139" i="25"/>
  <c r="S138" i="25"/>
  <c r="T138" i="25"/>
  <c r="O138" i="25"/>
  <c r="M138" i="25"/>
  <c r="L138" i="25"/>
  <c r="S137" i="25"/>
  <c r="T137" i="25"/>
  <c r="O137" i="25"/>
  <c r="M137" i="25"/>
  <c r="L137" i="25"/>
  <c r="S136" i="25"/>
  <c r="T136" i="25"/>
  <c r="O136" i="25"/>
  <c r="M136" i="25"/>
  <c r="L136" i="25"/>
  <c r="S135" i="25"/>
  <c r="T135" i="25"/>
  <c r="O135" i="25"/>
  <c r="M135" i="25"/>
  <c r="L135" i="25"/>
  <c r="S134" i="25"/>
  <c r="T134" i="25"/>
  <c r="O134" i="25"/>
  <c r="M134" i="25"/>
  <c r="L134" i="25"/>
  <c r="S133" i="25"/>
  <c r="T133" i="25"/>
  <c r="O133" i="25"/>
  <c r="M133" i="25"/>
  <c r="L133" i="25"/>
  <c r="S132" i="25"/>
  <c r="T132" i="25"/>
  <c r="O132" i="25"/>
  <c r="M132" i="25"/>
  <c r="L132" i="25"/>
  <c r="S131" i="25"/>
  <c r="T131" i="25"/>
  <c r="O131" i="25"/>
  <c r="M131" i="25"/>
  <c r="L131" i="25"/>
  <c r="S130" i="25"/>
  <c r="T130" i="25"/>
  <c r="O130" i="25"/>
  <c r="M130" i="25"/>
  <c r="L130" i="25"/>
  <c r="T129" i="25"/>
  <c r="S129" i="25"/>
  <c r="O129" i="25"/>
  <c r="M129" i="25"/>
  <c r="L129" i="25"/>
  <c r="S128" i="25"/>
  <c r="T128" i="25"/>
  <c r="O128" i="25"/>
  <c r="M128" i="25"/>
  <c r="L128" i="25"/>
  <c r="S127" i="25"/>
  <c r="T127" i="25"/>
  <c r="O127" i="25"/>
  <c r="M127" i="25"/>
  <c r="L127" i="25"/>
  <c r="S126" i="25"/>
  <c r="T126" i="25"/>
  <c r="O126" i="25"/>
  <c r="M126" i="25"/>
  <c r="L126" i="25"/>
  <c r="S125" i="25"/>
  <c r="T125" i="25"/>
  <c r="O125" i="25"/>
  <c r="M125" i="25"/>
  <c r="L125" i="25"/>
  <c r="S124" i="25"/>
  <c r="T124" i="25"/>
  <c r="O124" i="25"/>
  <c r="M124" i="25"/>
  <c r="L124" i="25"/>
  <c r="S123" i="25"/>
  <c r="T123" i="25"/>
  <c r="O123" i="25"/>
  <c r="M123" i="25"/>
  <c r="L123" i="25"/>
  <c r="T122" i="25"/>
  <c r="S122" i="25"/>
  <c r="O122" i="25"/>
  <c r="M122" i="25"/>
  <c r="L122" i="25"/>
  <c r="S121" i="25"/>
  <c r="T121" i="25"/>
  <c r="O121" i="25"/>
  <c r="M121" i="25"/>
  <c r="L121" i="25"/>
  <c r="S120" i="25"/>
  <c r="T120" i="25"/>
  <c r="O120" i="25"/>
  <c r="M120" i="25"/>
  <c r="L120" i="25"/>
  <c r="S119" i="25"/>
  <c r="T119" i="25"/>
  <c r="O119" i="25"/>
  <c r="M119" i="25"/>
  <c r="L119" i="25"/>
  <c r="S118" i="25"/>
  <c r="T118" i="25"/>
  <c r="O118" i="25"/>
  <c r="M118" i="25"/>
  <c r="L118" i="25"/>
  <c r="S117" i="25"/>
  <c r="T117" i="25"/>
  <c r="O117" i="25"/>
  <c r="M117" i="25"/>
  <c r="L117" i="25"/>
  <c r="S116" i="25"/>
  <c r="T116" i="25"/>
  <c r="O116" i="25"/>
  <c r="M116" i="25"/>
  <c r="L116" i="25"/>
  <c r="S115" i="25"/>
  <c r="T115" i="25"/>
  <c r="O115" i="25"/>
  <c r="M115" i="25"/>
  <c r="L115" i="25"/>
  <c r="S114" i="25"/>
  <c r="T114" i="25"/>
  <c r="O114" i="25"/>
  <c r="M114" i="25"/>
  <c r="L114" i="25"/>
  <c r="S113" i="25"/>
  <c r="T113" i="25"/>
  <c r="O113" i="25"/>
  <c r="M113" i="25"/>
  <c r="L113" i="25"/>
  <c r="S112" i="25"/>
  <c r="T112" i="25"/>
  <c r="O112" i="25"/>
  <c r="M112" i="25"/>
  <c r="L112" i="25"/>
  <c r="S111" i="25"/>
  <c r="T111" i="25"/>
  <c r="O111" i="25"/>
  <c r="M111" i="25"/>
  <c r="L111" i="25"/>
  <c r="S110" i="25"/>
  <c r="T110" i="25"/>
  <c r="O110" i="25"/>
  <c r="M110" i="25"/>
  <c r="L110" i="25"/>
  <c r="S109" i="25"/>
  <c r="T109" i="25"/>
  <c r="O109" i="25"/>
  <c r="M109" i="25"/>
  <c r="L109" i="25"/>
  <c r="S108" i="25"/>
  <c r="T108" i="25"/>
  <c r="O108" i="25"/>
  <c r="M108" i="25"/>
  <c r="L108" i="25"/>
  <c r="S107" i="25"/>
  <c r="T107" i="25"/>
  <c r="O107" i="25"/>
  <c r="M107" i="25"/>
  <c r="L107" i="25"/>
  <c r="S106" i="25"/>
  <c r="T106" i="25"/>
  <c r="O106" i="25"/>
  <c r="M106" i="25"/>
  <c r="L106" i="25"/>
  <c r="T105" i="25"/>
  <c r="S105" i="25"/>
  <c r="O105" i="25"/>
  <c r="M105" i="25"/>
  <c r="L105" i="25"/>
  <c r="S104" i="25"/>
  <c r="T104" i="25"/>
  <c r="O104" i="25"/>
  <c r="M104" i="25"/>
  <c r="L104" i="25"/>
  <c r="S103" i="25"/>
  <c r="T103" i="25"/>
  <c r="O103" i="25"/>
  <c r="M103" i="25"/>
  <c r="L103" i="25"/>
  <c r="S102" i="25"/>
  <c r="T102" i="25"/>
  <c r="O102" i="25"/>
  <c r="M102" i="25"/>
  <c r="L102" i="25"/>
  <c r="S101" i="25"/>
  <c r="T101" i="25"/>
  <c r="O101" i="25"/>
  <c r="M101" i="25"/>
  <c r="L101" i="25"/>
  <c r="S100" i="25"/>
  <c r="T100" i="25"/>
  <c r="O100" i="25"/>
  <c r="M100" i="25"/>
  <c r="L100" i="25"/>
  <c r="S99" i="25"/>
  <c r="T99" i="25"/>
  <c r="O99" i="25"/>
  <c r="M99" i="25"/>
  <c r="L99" i="25"/>
  <c r="T98" i="25"/>
  <c r="S98" i="25"/>
  <c r="O98" i="25"/>
  <c r="M98" i="25"/>
  <c r="L98" i="25"/>
  <c r="S97" i="25"/>
  <c r="T97" i="25"/>
  <c r="O97" i="25"/>
  <c r="M97" i="25"/>
  <c r="L97" i="25"/>
  <c r="S96" i="25"/>
  <c r="T96" i="25"/>
  <c r="O96" i="25"/>
  <c r="M96" i="25"/>
  <c r="L96" i="25"/>
  <c r="S95" i="25"/>
  <c r="T95" i="25"/>
  <c r="O95" i="25"/>
  <c r="M95" i="25"/>
  <c r="L95" i="25"/>
  <c r="S94" i="25"/>
  <c r="T94" i="25"/>
  <c r="O94" i="25"/>
  <c r="M94" i="25"/>
  <c r="L94" i="25"/>
  <c r="S93" i="25"/>
  <c r="T93" i="25"/>
  <c r="O93" i="25"/>
  <c r="M93" i="25"/>
  <c r="L93" i="25"/>
  <c r="S92" i="25"/>
  <c r="T92" i="25"/>
  <c r="O92" i="25"/>
  <c r="M92" i="25"/>
  <c r="L92" i="25"/>
  <c r="S91" i="25"/>
  <c r="T91" i="25"/>
  <c r="O91" i="25"/>
  <c r="M91" i="25"/>
  <c r="L91" i="25"/>
  <c r="S90" i="25"/>
  <c r="T90" i="25"/>
  <c r="O90" i="25"/>
  <c r="M90" i="25"/>
  <c r="L90" i="25"/>
  <c r="S89" i="25"/>
  <c r="T89" i="25"/>
  <c r="O89" i="25"/>
  <c r="M89" i="25"/>
  <c r="L89" i="25"/>
  <c r="S88" i="25"/>
  <c r="T88" i="25"/>
  <c r="O88" i="25"/>
  <c r="M88" i="25"/>
  <c r="L88" i="25"/>
  <c r="S87" i="25"/>
  <c r="T87" i="25"/>
  <c r="O87" i="25"/>
  <c r="M87" i="25"/>
  <c r="L87" i="25"/>
  <c r="S86" i="25"/>
  <c r="T86" i="25"/>
  <c r="O86" i="25"/>
  <c r="M86" i="25"/>
  <c r="L86" i="25"/>
  <c r="S85" i="25"/>
  <c r="T85" i="25"/>
  <c r="O85" i="25"/>
  <c r="M85" i="25"/>
  <c r="L85" i="25"/>
  <c r="S84" i="25"/>
  <c r="T84" i="25"/>
  <c r="O84" i="25"/>
  <c r="M84" i="25"/>
  <c r="L84" i="25"/>
  <c r="S83" i="25"/>
  <c r="T83" i="25"/>
  <c r="O83" i="25"/>
  <c r="M83" i="25"/>
  <c r="L83" i="25"/>
  <c r="S82" i="25"/>
  <c r="T82" i="25"/>
  <c r="O82" i="25"/>
  <c r="M82" i="25"/>
  <c r="L82" i="25"/>
  <c r="S81" i="25"/>
  <c r="T81" i="25"/>
  <c r="O81" i="25"/>
  <c r="M81" i="25"/>
  <c r="L81" i="25"/>
  <c r="S80" i="25"/>
  <c r="T80" i="25"/>
  <c r="O80" i="25"/>
  <c r="M80" i="25"/>
  <c r="L80" i="25"/>
  <c r="S79" i="25"/>
  <c r="T79" i="25"/>
  <c r="O79" i="25"/>
  <c r="M79" i="25"/>
  <c r="L79" i="25"/>
  <c r="S78" i="25"/>
  <c r="T78" i="25"/>
  <c r="O78" i="25"/>
  <c r="M78" i="25"/>
  <c r="L78" i="25"/>
  <c r="S77" i="25"/>
  <c r="T77" i="25"/>
  <c r="O77" i="25"/>
  <c r="M77" i="25"/>
  <c r="L77" i="25"/>
  <c r="T76" i="25"/>
  <c r="S76" i="25"/>
  <c r="O76" i="25"/>
  <c r="M76" i="25"/>
  <c r="L76" i="25"/>
  <c r="S75" i="25"/>
  <c r="T75" i="25"/>
  <c r="O75" i="25"/>
  <c r="M75" i="25"/>
  <c r="L75" i="25"/>
  <c r="S74" i="25"/>
  <c r="T74" i="25"/>
  <c r="O74" i="25"/>
  <c r="M74" i="25"/>
  <c r="L74" i="25"/>
  <c r="S73" i="25"/>
  <c r="T73" i="25"/>
  <c r="O73" i="25"/>
  <c r="M73" i="25"/>
  <c r="L73" i="25"/>
  <c r="S72" i="25"/>
  <c r="T72" i="25"/>
  <c r="O72" i="25"/>
  <c r="M72" i="25"/>
  <c r="L72" i="25"/>
  <c r="S71" i="25"/>
  <c r="T71" i="25"/>
  <c r="O71" i="25"/>
  <c r="M71" i="25"/>
  <c r="L71" i="25"/>
  <c r="S70" i="25"/>
  <c r="T70" i="25"/>
  <c r="O70" i="25"/>
  <c r="M70" i="25"/>
  <c r="L70" i="25"/>
  <c r="S69" i="25"/>
  <c r="T69" i="25"/>
  <c r="O69" i="25"/>
  <c r="M69" i="25"/>
  <c r="L69" i="25"/>
  <c r="S68" i="25"/>
  <c r="T68" i="25"/>
  <c r="O68" i="25"/>
  <c r="M68" i="25"/>
  <c r="L68" i="25"/>
  <c r="S67" i="25"/>
  <c r="T67" i="25"/>
  <c r="O67" i="25"/>
  <c r="M67" i="25"/>
  <c r="L67" i="25"/>
  <c r="S66" i="25"/>
  <c r="T66" i="25"/>
  <c r="O66" i="25"/>
  <c r="M66" i="25"/>
  <c r="L66" i="25"/>
  <c r="T65" i="25"/>
  <c r="S65" i="25"/>
  <c r="O65" i="25"/>
  <c r="M65" i="25"/>
  <c r="L65" i="25"/>
  <c r="S64" i="25"/>
  <c r="T64" i="25"/>
  <c r="O64" i="25"/>
  <c r="M64" i="25"/>
  <c r="L64" i="25"/>
  <c r="S63" i="25"/>
  <c r="T63" i="25"/>
  <c r="O63" i="25"/>
  <c r="M63" i="25"/>
  <c r="L63" i="25"/>
  <c r="S62" i="25"/>
  <c r="T62" i="25"/>
  <c r="O62" i="25"/>
  <c r="M62" i="25"/>
  <c r="L62" i="25"/>
  <c r="S61" i="25"/>
  <c r="T61" i="25"/>
  <c r="O61" i="25"/>
  <c r="M61" i="25"/>
  <c r="L61" i="25"/>
  <c r="T60" i="25"/>
  <c r="S60" i="25"/>
  <c r="O60" i="25"/>
  <c r="M60" i="25"/>
  <c r="L60" i="25"/>
  <c r="S59" i="25"/>
  <c r="T59" i="25"/>
  <c r="O59" i="25"/>
  <c r="M59" i="25"/>
  <c r="L59" i="25"/>
  <c r="S58" i="25"/>
  <c r="T58" i="25"/>
  <c r="O58" i="25"/>
  <c r="M58" i="25"/>
  <c r="L58" i="25"/>
  <c r="S57" i="25"/>
  <c r="T57" i="25"/>
  <c r="O57" i="25"/>
  <c r="M57" i="25"/>
  <c r="L57" i="25"/>
  <c r="S56" i="25"/>
  <c r="T56" i="25"/>
  <c r="O56" i="25"/>
  <c r="M56" i="25"/>
  <c r="L56" i="25"/>
  <c r="S55" i="25"/>
  <c r="T55" i="25"/>
  <c r="O55" i="25"/>
  <c r="M55" i="25"/>
  <c r="L55" i="25"/>
  <c r="S54" i="25"/>
  <c r="T54" i="25"/>
  <c r="O54" i="25"/>
  <c r="M54" i="25"/>
  <c r="L54" i="25"/>
  <c r="S53" i="25"/>
  <c r="T53" i="25"/>
  <c r="O53" i="25"/>
  <c r="M53" i="25"/>
  <c r="L53" i="25"/>
  <c r="S52" i="25"/>
  <c r="T52" i="25"/>
  <c r="O52" i="25"/>
  <c r="M52" i="25"/>
  <c r="L52" i="25"/>
  <c r="S51" i="25"/>
  <c r="T51" i="25"/>
  <c r="O51" i="25"/>
  <c r="M51" i="25"/>
  <c r="L51" i="25"/>
  <c r="S50" i="25"/>
  <c r="T50" i="25"/>
  <c r="O50" i="25"/>
  <c r="M50" i="25"/>
  <c r="L50" i="25"/>
  <c r="S49" i="25"/>
  <c r="T49" i="25"/>
  <c r="O49" i="25"/>
  <c r="M49" i="25"/>
  <c r="L49" i="25"/>
  <c r="T48" i="25"/>
  <c r="S48" i="25"/>
  <c r="O48" i="25"/>
  <c r="M48" i="25"/>
  <c r="L48" i="25"/>
  <c r="S47" i="25"/>
  <c r="T47" i="25"/>
  <c r="O47" i="25"/>
  <c r="M47" i="25"/>
  <c r="L47" i="25"/>
  <c r="S46" i="25"/>
  <c r="T46" i="25"/>
  <c r="O46" i="25"/>
  <c r="M46" i="25"/>
  <c r="L46" i="25"/>
  <c r="S45" i="25"/>
  <c r="T45" i="25"/>
  <c r="O45" i="25"/>
  <c r="M45" i="25"/>
  <c r="L45" i="25"/>
  <c r="S44" i="25"/>
  <c r="T44" i="25"/>
  <c r="O44" i="25"/>
  <c r="M44" i="25"/>
  <c r="L44" i="25"/>
  <c r="S43" i="25"/>
  <c r="T43" i="25"/>
  <c r="O43" i="25"/>
  <c r="M43" i="25"/>
  <c r="L43" i="25"/>
  <c r="S42" i="25"/>
  <c r="T42" i="25"/>
  <c r="O42" i="25"/>
  <c r="M42" i="25"/>
  <c r="L42" i="25"/>
  <c r="S41" i="25"/>
  <c r="T41" i="25"/>
  <c r="O41" i="25"/>
  <c r="M41" i="25"/>
  <c r="L41" i="25"/>
  <c r="S40" i="25"/>
  <c r="T40" i="25"/>
  <c r="O40" i="25"/>
  <c r="M40" i="25"/>
  <c r="L40" i="25"/>
  <c r="S39" i="25"/>
  <c r="T39" i="25"/>
  <c r="O39" i="25"/>
  <c r="M39" i="25"/>
  <c r="L39" i="25"/>
  <c r="S38" i="25"/>
  <c r="T38" i="25"/>
  <c r="O38" i="25"/>
  <c r="M38" i="25"/>
  <c r="L38" i="25"/>
  <c r="S37" i="25"/>
  <c r="T37" i="25"/>
  <c r="O37" i="25"/>
  <c r="M37" i="25"/>
  <c r="L37" i="25"/>
  <c r="S36" i="25"/>
  <c r="T36" i="25"/>
  <c r="O36" i="25"/>
  <c r="M36" i="25"/>
  <c r="L36" i="25"/>
  <c r="S35" i="25"/>
  <c r="T35" i="25"/>
  <c r="O35" i="25"/>
  <c r="M35" i="25"/>
  <c r="L35" i="25"/>
  <c r="S34" i="25"/>
  <c r="T34" i="25"/>
  <c r="O34" i="25"/>
  <c r="M34" i="25"/>
  <c r="L34" i="25"/>
  <c r="S33" i="25"/>
  <c r="T33" i="25"/>
  <c r="O33" i="25"/>
  <c r="M33" i="25"/>
  <c r="L33" i="25"/>
  <c r="S32" i="25"/>
  <c r="T32" i="25"/>
  <c r="O32" i="25"/>
  <c r="M32" i="25"/>
  <c r="L32" i="25"/>
  <c r="S31" i="25"/>
  <c r="T31" i="25"/>
  <c r="O31" i="25"/>
  <c r="M31" i="25"/>
  <c r="L31" i="25"/>
  <c r="S30" i="25"/>
  <c r="T30" i="25"/>
  <c r="O30" i="25"/>
  <c r="M30" i="25"/>
  <c r="L30" i="25"/>
  <c r="S29" i="25"/>
  <c r="T29" i="25"/>
  <c r="O29" i="25"/>
  <c r="M29" i="25"/>
  <c r="L29" i="25"/>
  <c r="S28" i="25"/>
  <c r="T28" i="25"/>
  <c r="O28" i="25"/>
  <c r="M28" i="25"/>
  <c r="L28" i="25"/>
  <c r="S27" i="25"/>
  <c r="T27" i="25"/>
  <c r="O27" i="25"/>
  <c r="M27" i="25"/>
  <c r="L27" i="25"/>
  <c r="S26" i="25"/>
  <c r="T26" i="25"/>
  <c r="O26" i="25"/>
  <c r="M26" i="25"/>
  <c r="L26" i="25"/>
  <c r="S25" i="25"/>
  <c r="T25" i="25"/>
  <c r="O25" i="25"/>
  <c r="M25" i="25"/>
  <c r="L25" i="25"/>
  <c r="S24" i="25"/>
  <c r="T24" i="25"/>
  <c r="O24" i="25"/>
  <c r="M24" i="25"/>
  <c r="L24" i="25"/>
  <c r="S23" i="25"/>
  <c r="T23" i="25"/>
  <c r="O23" i="25"/>
  <c r="M23" i="25"/>
  <c r="L23" i="25"/>
  <c r="S22" i="25"/>
  <c r="T22" i="25"/>
  <c r="O22" i="25"/>
  <c r="M22" i="25"/>
  <c r="L22" i="25"/>
  <c r="S21" i="25"/>
  <c r="T21" i="25"/>
  <c r="O21" i="25"/>
  <c r="M21" i="25"/>
  <c r="L21" i="25"/>
  <c r="T20" i="25"/>
  <c r="S20" i="25"/>
  <c r="O20" i="25"/>
  <c r="M20" i="25"/>
  <c r="L20" i="25"/>
  <c r="S19" i="25"/>
  <c r="T19" i="25"/>
  <c r="O19" i="25"/>
  <c r="M19" i="25"/>
  <c r="L19" i="25"/>
  <c r="S18" i="25"/>
  <c r="T18" i="25"/>
  <c r="O18" i="25"/>
  <c r="M18" i="25"/>
  <c r="L18" i="25"/>
  <c r="S17" i="25"/>
  <c r="T17" i="25"/>
  <c r="O17" i="25"/>
  <c r="M17" i="25"/>
  <c r="L17" i="25"/>
  <c r="S16" i="25"/>
  <c r="T16" i="25"/>
  <c r="O16" i="25"/>
  <c r="M16" i="25"/>
  <c r="L16" i="25"/>
  <c r="S15" i="25"/>
  <c r="T15" i="25"/>
  <c r="O15" i="25"/>
  <c r="M15" i="25"/>
  <c r="L15" i="25"/>
  <c r="S14" i="25"/>
  <c r="T14" i="25"/>
  <c r="O14" i="25"/>
  <c r="M14" i="25"/>
  <c r="L14" i="25"/>
  <c r="S13" i="25"/>
  <c r="T13" i="25"/>
  <c r="O13" i="25"/>
  <c r="M13" i="25"/>
  <c r="L13" i="25"/>
  <c r="S12" i="25"/>
  <c r="T12" i="25"/>
  <c r="O12" i="25"/>
  <c r="M12" i="25"/>
  <c r="L12" i="25"/>
  <c r="S11" i="25"/>
  <c r="T11" i="25"/>
  <c r="O11" i="25"/>
  <c r="M11" i="25"/>
  <c r="L11" i="25"/>
  <c r="S10" i="25"/>
  <c r="T10" i="25"/>
  <c r="O10" i="25"/>
  <c r="M10" i="25"/>
  <c r="L10" i="25"/>
  <c r="S9" i="25"/>
  <c r="T9" i="25"/>
  <c r="O9" i="25"/>
  <c r="M9" i="25"/>
  <c r="L9" i="25"/>
  <c r="S8" i="25"/>
  <c r="T8" i="25"/>
  <c r="O8" i="25"/>
  <c r="M8" i="25"/>
  <c r="L8" i="25"/>
  <c r="S7" i="25"/>
  <c r="T7" i="25"/>
  <c r="O7" i="25"/>
  <c r="M7" i="25"/>
  <c r="L7" i="25"/>
  <c r="S6" i="25"/>
  <c r="T6" i="25"/>
  <c r="O6" i="25"/>
  <c r="M6" i="25"/>
  <c r="L6" i="25"/>
  <c r="S5" i="25"/>
  <c r="T5" i="25"/>
  <c r="O5" i="25"/>
  <c r="M5" i="25"/>
  <c r="L5" i="25"/>
  <c r="S4" i="25"/>
  <c r="O4" i="25"/>
  <c r="M4" i="25"/>
  <c r="M188" i="25"/>
  <c r="L4" i="25"/>
  <c r="D2" i="25" a="1"/>
  <c r="D2" i="25" s="1"/>
  <c r="R188" i="24"/>
  <c r="Q188" i="24"/>
  <c r="P188" i="24"/>
  <c r="N188" i="24"/>
  <c r="K188" i="24"/>
  <c r="AT187" i="24"/>
  <c r="AS187" i="24"/>
  <c r="AR187" i="24"/>
  <c r="AQ187" i="24"/>
  <c r="AP187" i="24"/>
  <c r="AO187" i="24"/>
  <c r="AN187" i="24"/>
  <c r="AM187" i="24"/>
  <c r="AL187" i="24"/>
  <c r="AK187" i="24"/>
  <c r="AJ187" i="24"/>
  <c r="AI187" i="24"/>
  <c r="AH187" i="24"/>
  <c r="AG187" i="24"/>
  <c r="AF187" i="24"/>
  <c r="AE187" i="24"/>
  <c r="AD187" i="24"/>
  <c r="AC187" i="24"/>
  <c r="AB187" i="24"/>
  <c r="AA187" i="24"/>
  <c r="Z187" i="24"/>
  <c r="Y187" i="24"/>
  <c r="X187" i="24"/>
  <c r="W187" i="24"/>
  <c r="V187" i="24"/>
  <c r="U187" i="24"/>
  <c r="K187" i="24"/>
  <c r="S186" i="24"/>
  <c r="T186" i="24"/>
  <c r="O186" i="24"/>
  <c r="M186" i="24"/>
  <c r="L186" i="24"/>
  <c r="S185" i="24"/>
  <c r="T185" i="24"/>
  <c r="O185" i="24"/>
  <c r="M185" i="24"/>
  <c r="L185" i="24"/>
  <c r="S184" i="24"/>
  <c r="T184" i="24"/>
  <c r="O184" i="24"/>
  <c r="M184" i="24"/>
  <c r="L184" i="24"/>
  <c r="S183" i="24"/>
  <c r="T183" i="24"/>
  <c r="O183" i="24"/>
  <c r="M183" i="24"/>
  <c r="L183" i="24"/>
  <c r="S182" i="24"/>
  <c r="T182" i="24"/>
  <c r="O182" i="24"/>
  <c r="M182" i="24"/>
  <c r="L182" i="24"/>
  <c r="S181" i="24"/>
  <c r="T181" i="24"/>
  <c r="O181" i="24"/>
  <c r="M181" i="24"/>
  <c r="L181" i="24"/>
  <c r="T180" i="24"/>
  <c r="S180" i="24"/>
  <c r="O180" i="24"/>
  <c r="M180" i="24"/>
  <c r="L180" i="24"/>
  <c r="S179" i="24"/>
  <c r="T179" i="24"/>
  <c r="O179" i="24"/>
  <c r="M179" i="24"/>
  <c r="L179" i="24"/>
  <c r="S178" i="24"/>
  <c r="T178" i="24"/>
  <c r="O178" i="24"/>
  <c r="M178" i="24"/>
  <c r="L178" i="24"/>
  <c r="S177" i="24"/>
  <c r="T177" i="24"/>
  <c r="O177" i="24"/>
  <c r="M177" i="24"/>
  <c r="L177" i="24"/>
  <c r="S176" i="24"/>
  <c r="T176" i="24"/>
  <c r="O176" i="24"/>
  <c r="M176" i="24"/>
  <c r="L176" i="24"/>
  <c r="S175" i="24"/>
  <c r="T175" i="24"/>
  <c r="O175" i="24"/>
  <c r="M175" i="24"/>
  <c r="L175" i="24"/>
  <c r="S174" i="24"/>
  <c r="T174" i="24"/>
  <c r="O174" i="24"/>
  <c r="M174" i="24"/>
  <c r="L174" i="24"/>
  <c r="S173" i="24"/>
  <c r="T173" i="24"/>
  <c r="O173" i="24"/>
  <c r="M173" i="24"/>
  <c r="L173" i="24"/>
  <c r="S172" i="24"/>
  <c r="T172" i="24"/>
  <c r="O172" i="24"/>
  <c r="M172" i="24"/>
  <c r="L172" i="24"/>
  <c r="S171" i="24"/>
  <c r="T171" i="24"/>
  <c r="O171" i="24"/>
  <c r="M171" i="24"/>
  <c r="L171" i="24"/>
  <c r="T170" i="24"/>
  <c r="S170" i="24"/>
  <c r="O170" i="24"/>
  <c r="M170" i="24"/>
  <c r="L170" i="24"/>
  <c r="S169" i="24"/>
  <c r="T169" i="24"/>
  <c r="O169" i="24"/>
  <c r="M169" i="24"/>
  <c r="L169" i="24"/>
  <c r="S168" i="24"/>
  <c r="T168" i="24"/>
  <c r="O168" i="24"/>
  <c r="M168" i="24"/>
  <c r="L168" i="24"/>
  <c r="S167" i="24"/>
  <c r="T167" i="24"/>
  <c r="O167" i="24"/>
  <c r="M167" i="24"/>
  <c r="L167" i="24"/>
  <c r="S166" i="24"/>
  <c r="T166" i="24"/>
  <c r="O166" i="24"/>
  <c r="M166" i="24"/>
  <c r="L166" i="24"/>
  <c r="S165" i="24"/>
  <c r="T165" i="24"/>
  <c r="O165" i="24"/>
  <c r="M165" i="24"/>
  <c r="L165" i="24"/>
  <c r="S164" i="24"/>
  <c r="T164" i="24"/>
  <c r="O164" i="24"/>
  <c r="M164" i="24"/>
  <c r="L164" i="24"/>
  <c r="S163" i="24"/>
  <c r="T163" i="24"/>
  <c r="O163" i="24"/>
  <c r="M163" i="24"/>
  <c r="L163" i="24"/>
  <c r="S162" i="24"/>
  <c r="T162" i="24"/>
  <c r="O162" i="24"/>
  <c r="M162" i="24"/>
  <c r="L162" i="24"/>
  <c r="S161" i="24"/>
  <c r="T161" i="24"/>
  <c r="O161" i="24"/>
  <c r="M161" i="24"/>
  <c r="L161" i="24"/>
  <c r="S160" i="24"/>
  <c r="T160" i="24"/>
  <c r="O160" i="24"/>
  <c r="M160" i="24"/>
  <c r="L160" i="24"/>
  <c r="S159" i="24"/>
  <c r="T159" i="24"/>
  <c r="O159" i="24"/>
  <c r="M159" i="24"/>
  <c r="L159" i="24"/>
  <c r="S158" i="24"/>
  <c r="T158" i="24"/>
  <c r="O158" i="24"/>
  <c r="M158" i="24"/>
  <c r="L158" i="24"/>
  <c r="S157" i="24"/>
  <c r="T157" i="24"/>
  <c r="O157" i="24"/>
  <c r="M157" i="24"/>
  <c r="L157" i="24"/>
  <c r="S156" i="24"/>
  <c r="T156" i="24"/>
  <c r="O156" i="24"/>
  <c r="M156" i="24"/>
  <c r="L156" i="24"/>
  <c r="S155" i="24"/>
  <c r="T155" i="24"/>
  <c r="O155" i="24"/>
  <c r="M155" i="24"/>
  <c r="L155" i="24"/>
  <c r="S154" i="24"/>
  <c r="T154" i="24"/>
  <c r="O154" i="24"/>
  <c r="M154" i="24"/>
  <c r="L154" i="24"/>
  <c r="T153" i="24"/>
  <c r="S153" i="24"/>
  <c r="O153" i="24"/>
  <c r="M153" i="24"/>
  <c r="L153" i="24"/>
  <c r="S152" i="24"/>
  <c r="T152" i="24"/>
  <c r="O152" i="24"/>
  <c r="M152" i="24"/>
  <c r="L152" i="24"/>
  <c r="S151" i="24"/>
  <c r="T151" i="24"/>
  <c r="O151" i="24"/>
  <c r="M151" i="24"/>
  <c r="L151" i="24"/>
  <c r="T150" i="24"/>
  <c r="S150" i="24"/>
  <c r="O150" i="24"/>
  <c r="M150" i="24"/>
  <c r="L150" i="24"/>
  <c r="S149" i="24"/>
  <c r="T149" i="24"/>
  <c r="O149" i="24"/>
  <c r="M149" i="24"/>
  <c r="L149" i="24"/>
  <c r="S148" i="24"/>
  <c r="T148" i="24"/>
  <c r="O148" i="24"/>
  <c r="M148" i="24"/>
  <c r="L148" i="24"/>
  <c r="S147" i="24"/>
  <c r="T147" i="24"/>
  <c r="O147" i="24"/>
  <c r="M147" i="24"/>
  <c r="L147" i="24"/>
  <c r="S146" i="24"/>
  <c r="T146" i="24"/>
  <c r="O146" i="24"/>
  <c r="M146" i="24"/>
  <c r="L146" i="24"/>
  <c r="S145" i="24"/>
  <c r="T145" i="24"/>
  <c r="O145" i="24"/>
  <c r="M145" i="24"/>
  <c r="L145" i="24"/>
  <c r="S144" i="24"/>
  <c r="T144" i="24"/>
  <c r="O144" i="24"/>
  <c r="M144" i="24"/>
  <c r="L144" i="24"/>
  <c r="S143" i="24"/>
  <c r="T143" i="24"/>
  <c r="O143" i="24"/>
  <c r="M143" i="24"/>
  <c r="L143" i="24"/>
  <c r="T142" i="24"/>
  <c r="S142" i="24"/>
  <c r="O142" i="24"/>
  <c r="M142" i="24"/>
  <c r="L142" i="24"/>
  <c r="S141" i="24"/>
  <c r="T141" i="24"/>
  <c r="O141" i="24"/>
  <c r="M141" i="24"/>
  <c r="L141" i="24"/>
  <c r="S140" i="24"/>
  <c r="T140" i="24"/>
  <c r="O140" i="24"/>
  <c r="M140" i="24"/>
  <c r="L140" i="24"/>
  <c r="S139" i="24"/>
  <c r="T139" i="24"/>
  <c r="O139" i="24"/>
  <c r="M139" i="24"/>
  <c r="L139" i="24"/>
  <c r="S138" i="24"/>
  <c r="T138" i="24"/>
  <c r="O138" i="24"/>
  <c r="M138" i="24"/>
  <c r="L138" i="24"/>
  <c r="S137" i="24"/>
  <c r="T137" i="24"/>
  <c r="O137" i="24"/>
  <c r="M137" i="24"/>
  <c r="L137" i="24"/>
  <c r="S136" i="24"/>
  <c r="T136" i="24"/>
  <c r="O136" i="24"/>
  <c r="M136" i="24"/>
  <c r="L136" i="24"/>
  <c r="S135" i="24"/>
  <c r="T135" i="24"/>
  <c r="O135" i="24"/>
  <c r="M135" i="24"/>
  <c r="L135" i="24"/>
  <c r="S134" i="24"/>
  <c r="T134" i="24"/>
  <c r="O134" i="24"/>
  <c r="M134" i="24"/>
  <c r="L134" i="24"/>
  <c r="S133" i="24"/>
  <c r="T133" i="24"/>
  <c r="O133" i="24"/>
  <c r="M133" i="24"/>
  <c r="L133" i="24"/>
  <c r="S132" i="24"/>
  <c r="T132" i="24"/>
  <c r="O132" i="24"/>
  <c r="M132" i="24"/>
  <c r="L132" i="24"/>
  <c r="S131" i="24"/>
  <c r="T131" i="24"/>
  <c r="O131" i="24"/>
  <c r="M131" i="24"/>
  <c r="L131" i="24"/>
  <c r="S130" i="24"/>
  <c r="T130" i="24"/>
  <c r="O130" i="24"/>
  <c r="M130" i="24"/>
  <c r="L130" i="24"/>
  <c r="S129" i="24"/>
  <c r="T129" i="24"/>
  <c r="O129" i="24"/>
  <c r="M129" i="24"/>
  <c r="L129" i="24"/>
  <c r="S128" i="24"/>
  <c r="T128" i="24"/>
  <c r="O128" i="24"/>
  <c r="M128" i="24"/>
  <c r="L128" i="24"/>
  <c r="S127" i="24"/>
  <c r="T127" i="24"/>
  <c r="O127" i="24"/>
  <c r="M127" i="24"/>
  <c r="L127" i="24"/>
  <c r="S126" i="24"/>
  <c r="T126" i="24"/>
  <c r="O126" i="24"/>
  <c r="M126" i="24"/>
  <c r="L126" i="24"/>
  <c r="S125" i="24"/>
  <c r="T125" i="24"/>
  <c r="O125" i="24"/>
  <c r="M125" i="24"/>
  <c r="L125" i="24"/>
  <c r="T124" i="24"/>
  <c r="S124" i="24"/>
  <c r="O124" i="24"/>
  <c r="M124" i="24"/>
  <c r="L124" i="24"/>
  <c r="S123" i="24"/>
  <c r="T123" i="24"/>
  <c r="O123" i="24"/>
  <c r="M123" i="24"/>
  <c r="L123" i="24"/>
  <c r="S122" i="24"/>
  <c r="T122" i="24"/>
  <c r="O122" i="24"/>
  <c r="M122" i="24"/>
  <c r="L122" i="24"/>
  <c r="S121" i="24"/>
  <c r="T121" i="24"/>
  <c r="O121" i="24"/>
  <c r="M121" i="24"/>
  <c r="L121" i="24"/>
  <c r="S120" i="24"/>
  <c r="T120" i="24"/>
  <c r="O120" i="24"/>
  <c r="M120" i="24"/>
  <c r="L120" i="24"/>
  <c r="S119" i="24"/>
  <c r="T119" i="24"/>
  <c r="O119" i="24"/>
  <c r="M119" i="24"/>
  <c r="L119" i="24"/>
  <c r="S118" i="24"/>
  <c r="T118" i="24"/>
  <c r="O118" i="24"/>
  <c r="M118" i="24"/>
  <c r="L118" i="24"/>
  <c r="S117" i="24"/>
  <c r="T117" i="24"/>
  <c r="O117" i="24"/>
  <c r="M117" i="24"/>
  <c r="L117" i="24"/>
  <c r="S116" i="24"/>
  <c r="T116" i="24"/>
  <c r="O116" i="24"/>
  <c r="M116" i="24"/>
  <c r="L116" i="24"/>
  <c r="S115" i="24"/>
  <c r="T115" i="24"/>
  <c r="O115" i="24"/>
  <c r="M115" i="24"/>
  <c r="L115" i="24"/>
  <c r="S114" i="24"/>
  <c r="T114" i="24"/>
  <c r="O114" i="24"/>
  <c r="M114" i="24"/>
  <c r="L114" i="24"/>
  <c r="S113" i="24"/>
  <c r="T113" i="24"/>
  <c r="O113" i="24"/>
  <c r="M113" i="24"/>
  <c r="L113" i="24"/>
  <c r="S112" i="24"/>
  <c r="T112" i="24"/>
  <c r="O112" i="24"/>
  <c r="M112" i="24"/>
  <c r="L112" i="24"/>
  <c r="S111" i="24"/>
  <c r="T111" i="24"/>
  <c r="O111" i="24"/>
  <c r="M111" i="24"/>
  <c r="L111" i="24"/>
  <c r="S110" i="24"/>
  <c r="T110" i="24"/>
  <c r="O110" i="24"/>
  <c r="M110" i="24"/>
  <c r="L110" i="24"/>
  <c r="S109" i="24"/>
  <c r="T109" i="24"/>
  <c r="O109" i="24"/>
  <c r="M109" i="24"/>
  <c r="L109" i="24"/>
  <c r="S108" i="24"/>
  <c r="T108" i="24"/>
  <c r="O108" i="24"/>
  <c r="M108" i="24"/>
  <c r="L108" i="24"/>
  <c r="S107" i="24"/>
  <c r="T107" i="24"/>
  <c r="O107" i="24"/>
  <c r="M107" i="24"/>
  <c r="L107" i="24"/>
  <c r="S106" i="24"/>
  <c r="T106" i="24"/>
  <c r="O106" i="24"/>
  <c r="M106" i="24"/>
  <c r="L106" i="24"/>
  <c r="T105" i="24"/>
  <c r="S105" i="24"/>
  <c r="O105" i="24"/>
  <c r="M105" i="24"/>
  <c r="L105" i="24"/>
  <c r="S104" i="24"/>
  <c r="T104" i="24"/>
  <c r="O104" i="24"/>
  <c r="M104" i="24"/>
  <c r="L104" i="24"/>
  <c r="S103" i="24"/>
  <c r="T103" i="24"/>
  <c r="O103" i="24"/>
  <c r="M103" i="24"/>
  <c r="L103" i="24"/>
  <c r="S102" i="24"/>
  <c r="T102" i="24"/>
  <c r="O102" i="24"/>
  <c r="M102" i="24"/>
  <c r="L102" i="24"/>
  <c r="S101" i="24"/>
  <c r="T101" i="24"/>
  <c r="O101" i="24"/>
  <c r="M101" i="24"/>
  <c r="L101" i="24"/>
  <c r="S100" i="24"/>
  <c r="T100" i="24"/>
  <c r="O100" i="24"/>
  <c r="M100" i="24"/>
  <c r="L100" i="24"/>
  <c r="S99" i="24"/>
  <c r="T99" i="24"/>
  <c r="O99" i="24"/>
  <c r="M99" i="24"/>
  <c r="L99" i="24"/>
  <c r="T98" i="24"/>
  <c r="S98" i="24"/>
  <c r="O98" i="24"/>
  <c r="M98" i="24"/>
  <c r="L98" i="24"/>
  <c r="T97" i="24"/>
  <c r="S97" i="24"/>
  <c r="O97" i="24"/>
  <c r="M97" i="24"/>
  <c r="L97" i="24"/>
  <c r="T96" i="24"/>
  <c r="S96" i="24"/>
  <c r="O96" i="24"/>
  <c r="M96" i="24"/>
  <c r="L96" i="24"/>
  <c r="S95" i="24"/>
  <c r="T95" i="24"/>
  <c r="O95" i="24"/>
  <c r="M95" i="24"/>
  <c r="L95" i="24"/>
  <c r="S94" i="24"/>
  <c r="T94" i="24"/>
  <c r="O94" i="24"/>
  <c r="M94" i="24"/>
  <c r="L94" i="24"/>
  <c r="S93" i="24"/>
  <c r="T93" i="24"/>
  <c r="O93" i="24"/>
  <c r="M93" i="24"/>
  <c r="L93" i="24"/>
  <c r="S92" i="24"/>
  <c r="T92" i="24"/>
  <c r="O92" i="24"/>
  <c r="M92" i="24"/>
  <c r="L92" i="24"/>
  <c r="S91" i="24"/>
  <c r="T91" i="24"/>
  <c r="O91" i="24"/>
  <c r="M91" i="24"/>
  <c r="L91" i="24"/>
  <c r="S90" i="24"/>
  <c r="T90" i="24"/>
  <c r="O90" i="24"/>
  <c r="M90" i="24"/>
  <c r="L90" i="24"/>
  <c r="S89" i="24"/>
  <c r="T89" i="24"/>
  <c r="O89" i="24"/>
  <c r="M89" i="24"/>
  <c r="L89" i="24"/>
  <c r="S88" i="24"/>
  <c r="T88" i="24"/>
  <c r="O88" i="24"/>
  <c r="M88" i="24"/>
  <c r="L88" i="24"/>
  <c r="S87" i="24"/>
  <c r="T87" i="24"/>
  <c r="O87" i="24"/>
  <c r="M87" i="24"/>
  <c r="L87" i="24"/>
  <c r="S86" i="24"/>
  <c r="T86" i="24"/>
  <c r="O86" i="24"/>
  <c r="M86" i="24"/>
  <c r="L86" i="24"/>
  <c r="S85" i="24"/>
  <c r="T85" i="24"/>
  <c r="O85" i="24"/>
  <c r="M85" i="24"/>
  <c r="L85" i="24"/>
  <c r="S84" i="24"/>
  <c r="T84" i="24"/>
  <c r="O84" i="24"/>
  <c r="M84" i="24"/>
  <c r="L84" i="24"/>
  <c r="S83" i="24"/>
  <c r="T83" i="24"/>
  <c r="O83" i="24"/>
  <c r="M83" i="24"/>
  <c r="L83" i="24"/>
  <c r="T82" i="24"/>
  <c r="S82" i="24"/>
  <c r="O82" i="24"/>
  <c r="M82" i="24"/>
  <c r="L82" i="24"/>
  <c r="S81" i="24"/>
  <c r="T81" i="24"/>
  <c r="O81" i="24"/>
  <c r="M81" i="24"/>
  <c r="L81" i="24"/>
  <c r="S80" i="24"/>
  <c r="T80" i="24"/>
  <c r="O80" i="24"/>
  <c r="M80" i="24"/>
  <c r="L80" i="24"/>
  <c r="S79" i="24"/>
  <c r="T79" i="24"/>
  <c r="O79" i="24"/>
  <c r="M79" i="24"/>
  <c r="L79" i="24"/>
  <c r="S78" i="24"/>
  <c r="T78" i="24"/>
  <c r="O78" i="24"/>
  <c r="M78" i="24"/>
  <c r="L78" i="24"/>
  <c r="S77" i="24"/>
  <c r="T77" i="24"/>
  <c r="O77" i="24"/>
  <c r="M77" i="24"/>
  <c r="L77" i="24"/>
  <c r="S76" i="24"/>
  <c r="T76" i="24"/>
  <c r="O76" i="24"/>
  <c r="M76" i="24"/>
  <c r="L76" i="24"/>
  <c r="S75" i="24"/>
  <c r="T75" i="24"/>
  <c r="O75" i="24"/>
  <c r="M75" i="24"/>
  <c r="L75" i="24"/>
  <c r="S74" i="24"/>
  <c r="T74" i="24"/>
  <c r="O74" i="24"/>
  <c r="M74" i="24"/>
  <c r="L74" i="24"/>
  <c r="S73" i="24"/>
  <c r="T73" i="24"/>
  <c r="O73" i="24"/>
  <c r="M73" i="24"/>
  <c r="L73" i="24"/>
  <c r="S72" i="24"/>
  <c r="T72" i="24"/>
  <c r="O72" i="24"/>
  <c r="M72" i="24"/>
  <c r="L72" i="24"/>
  <c r="S71" i="24"/>
  <c r="T71" i="24"/>
  <c r="O71" i="24"/>
  <c r="M71" i="24"/>
  <c r="L71" i="24"/>
  <c r="S70" i="24"/>
  <c r="T70" i="24"/>
  <c r="O70" i="24"/>
  <c r="M70" i="24"/>
  <c r="L70" i="24"/>
  <c r="S69" i="24"/>
  <c r="T69" i="24"/>
  <c r="O69" i="24"/>
  <c r="M69" i="24"/>
  <c r="L69" i="24"/>
  <c r="S68" i="24"/>
  <c r="T68" i="24"/>
  <c r="O68" i="24"/>
  <c r="M68" i="24"/>
  <c r="L68" i="24"/>
  <c r="S67" i="24"/>
  <c r="T67" i="24"/>
  <c r="O67" i="24"/>
  <c r="M67" i="24"/>
  <c r="L67" i="24"/>
  <c r="S66" i="24"/>
  <c r="T66" i="24"/>
  <c r="O66" i="24"/>
  <c r="M66" i="24"/>
  <c r="L66" i="24"/>
  <c r="S65" i="24"/>
  <c r="T65" i="24"/>
  <c r="O65" i="24"/>
  <c r="M65" i="24"/>
  <c r="L65" i="24"/>
  <c r="S64" i="24"/>
  <c r="T64" i="24"/>
  <c r="O64" i="24"/>
  <c r="M64" i="24"/>
  <c r="L64" i="24"/>
  <c r="S63" i="24"/>
  <c r="T63" i="24"/>
  <c r="O63" i="24"/>
  <c r="M63" i="24"/>
  <c r="L63" i="24"/>
  <c r="S62" i="24"/>
  <c r="T62" i="24"/>
  <c r="O62" i="24"/>
  <c r="M62" i="24"/>
  <c r="L62" i="24"/>
  <c r="S61" i="24"/>
  <c r="T61" i="24"/>
  <c r="O61" i="24"/>
  <c r="M61" i="24"/>
  <c r="L61" i="24"/>
  <c r="S60" i="24"/>
  <c r="T60" i="24"/>
  <c r="O60" i="24"/>
  <c r="M60" i="24"/>
  <c r="L60" i="24"/>
  <c r="S59" i="24"/>
  <c r="T59" i="24"/>
  <c r="O59" i="24"/>
  <c r="M59" i="24"/>
  <c r="L59" i="24"/>
  <c r="S58" i="24"/>
  <c r="T58" i="24"/>
  <c r="O58" i="24"/>
  <c r="M58" i="24"/>
  <c r="L58" i="24"/>
  <c r="S57" i="24"/>
  <c r="T57" i="24"/>
  <c r="O57" i="24"/>
  <c r="M57" i="24"/>
  <c r="L57" i="24"/>
  <c r="S56" i="24"/>
  <c r="T56" i="24"/>
  <c r="O56" i="24"/>
  <c r="M56" i="24"/>
  <c r="L56" i="24"/>
  <c r="S55" i="24"/>
  <c r="T55" i="24"/>
  <c r="O55" i="24"/>
  <c r="M55" i="24"/>
  <c r="L55" i="24"/>
  <c r="S54" i="24"/>
  <c r="T54" i="24"/>
  <c r="O54" i="24"/>
  <c r="M54" i="24"/>
  <c r="L54" i="24"/>
  <c r="S53" i="24"/>
  <c r="T53" i="24"/>
  <c r="O53" i="24"/>
  <c r="M53" i="24"/>
  <c r="L53" i="24"/>
  <c r="T52" i="24"/>
  <c r="S52" i="24"/>
  <c r="O52" i="24"/>
  <c r="M52" i="24"/>
  <c r="L52" i="24"/>
  <c r="S51" i="24"/>
  <c r="T51" i="24"/>
  <c r="O51" i="24"/>
  <c r="M51" i="24"/>
  <c r="L51" i="24"/>
  <c r="S50" i="24"/>
  <c r="T50" i="24"/>
  <c r="O50" i="24"/>
  <c r="M50" i="24"/>
  <c r="L50" i="24"/>
  <c r="S49" i="24"/>
  <c r="T49" i="24"/>
  <c r="O49" i="24"/>
  <c r="M49" i="24"/>
  <c r="L49" i="24"/>
  <c r="T48" i="24"/>
  <c r="S48" i="24"/>
  <c r="O48" i="24"/>
  <c r="M48" i="24"/>
  <c r="L48" i="24"/>
  <c r="T47" i="24"/>
  <c r="S47" i="24"/>
  <c r="O47" i="24"/>
  <c r="M47" i="24"/>
  <c r="L47" i="24"/>
  <c r="S46" i="24"/>
  <c r="T46" i="24"/>
  <c r="O46" i="24"/>
  <c r="M46" i="24"/>
  <c r="L46" i="24"/>
  <c r="S45" i="24"/>
  <c r="T45" i="24"/>
  <c r="O45" i="24"/>
  <c r="M45" i="24"/>
  <c r="L45" i="24"/>
  <c r="S44" i="24"/>
  <c r="T44" i="24"/>
  <c r="O44" i="24"/>
  <c r="M44" i="24"/>
  <c r="L44" i="24"/>
  <c r="S43" i="24"/>
  <c r="T43" i="24"/>
  <c r="O43" i="24"/>
  <c r="M43" i="24"/>
  <c r="L43" i="24"/>
  <c r="S42" i="24"/>
  <c r="T42" i="24"/>
  <c r="O42" i="24"/>
  <c r="M42" i="24"/>
  <c r="L42" i="24"/>
  <c r="S41" i="24"/>
  <c r="T41" i="24"/>
  <c r="O41" i="24"/>
  <c r="M41" i="24"/>
  <c r="L41" i="24"/>
  <c r="S40" i="24"/>
  <c r="T40" i="24"/>
  <c r="O40" i="24"/>
  <c r="M40" i="24"/>
  <c r="L40" i="24"/>
  <c r="S39" i="24"/>
  <c r="T39" i="24"/>
  <c r="O39" i="24"/>
  <c r="M39" i="24"/>
  <c r="L39" i="24"/>
  <c r="S38" i="24"/>
  <c r="T38" i="24"/>
  <c r="O38" i="24"/>
  <c r="M38" i="24"/>
  <c r="L38" i="24"/>
  <c r="S37" i="24"/>
  <c r="T37" i="24"/>
  <c r="O37" i="24"/>
  <c r="M37" i="24"/>
  <c r="L37" i="24"/>
  <c r="S36" i="24"/>
  <c r="T36" i="24"/>
  <c r="O36" i="24"/>
  <c r="M36" i="24"/>
  <c r="L36" i="24"/>
  <c r="S35" i="24"/>
  <c r="T35" i="24"/>
  <c r="O35" i="24"/>
  <c r="M35" i="24"/>
  <c r="L35" i="24"/>
  <c r="S34" i="24"/>
  <c r="T34" i="24"/>
  <c r="O34" i="24"/>
  <c r="M34" i="24"/>
  <c r="L34" i="24"/>
  <c r="T33" i="24"/>
  <c r="S33" i="24"/>
  <c r="O33" i="24"/>
  <c r="M33" i="24"/>
  <c r="L33" i="24"/>
  <c r="S32" i="24"/>
  <c r="T32" i="24"/>
  <c r="O32" i="24"/>
  <c r="M32" i="24"/>
  <c r="L32" i="24"/>
  <c r="S31" i="24"/>
  <c r="T31" i="24"/>
  <c r="O31" i="24"/>
  <c r="M31" i="24"/>
  <c r="L31" i="24"/>
  <c r="S30" i="24"/>
  <c r="T30" i="24"/>
  <c r="O30" i="24"/>
  <c r="M30" i="24"/>
  <c r="L30" i="24"/>
  <c r="S29" i="24"/>
  <c r="T29" i="24"/>
  <c r="O29" i="24"/>
  <c r="M29" i="24"/>
  <c r="L29" i="24"/>
  <c r="S28" i="24"/>
  <c r="T28" i="24"/>
  <c r="O28" i="24"/>
  <c r="M28" i="24"/>
  <c r="L28" i="24"/>
  <c r="S27" i="24"/>
  <c r="T27" i="24"/>
  <c r="O27" i="24"/>
  <c r="M27" i="24"/>
  <c r="L27" i="24"/>
  <c r="S26" i="24"/>
  <c r="T26" i="24"/>
  <c r="O26" i="24"/>
  <c r="M26" i="24"/>
  <c r="L26" i="24"/>
  <c r="S25" i="24"/>
  <c r="T25" i="24"/>
  <c r="O25" i="24"/>
  <c r="M25" i="24"/>
  <c r="L25" i="24"/>
  <c r="S24" i="24"/>
  <c r="T24" i="24"/>
  <c r="O24" i="24"/>
  <c r="M24" i="24"/>
  <c r="L24" i="24"/>
  <c r="S23" i="24"/>
  <c r="T23" i="24"/>
  <c r="O23" i="24"/>
  <c r="M23" i="24"/>
  <c r="L23" i="24"/>
  <c r="S22" i="24"/>
  <c r="T22" i="24"/>
  <c r="O22" i="24"/>
  <c r="M22" i="24"/>
  <c r="L22" i="24"/>
  <c r="S21" i="24"/>
  <c r="T21" i="24"/>
  <c r="O21" i="24"/>
  <c r="M21" i="24"/>
  <c r="L21" i="24"/>
  <c r="S20" i="24"/>
  <c r="T20" i="24"/>
  <c r="O20" i="24"/>
  <c r="M20" i="24"/>
  <c r="L20" i="24"/>
  <c r="S19" i="24"/>
  <c r="T19" i="24"/>
  <c r="O19" i="24"/>
  <c r="M19" i="24"/>
  <c r="L19" i="24"/>
  <c r="T18" i="24"/>
  <c r="S18" i="24"/>
  <c r="O18" i="24"/>
  <c r="M18" i="24"/>
  <c r="L18" i="24"/>
  <c r="S17" i="24"/>
  <c r="T17" i="24"/>
  <c r="O17" i="24"/>
  <c r="M17" i="24"/>
  <c r="L17" i="24"/>
  <c r="S16" i="24"/>
  <c r="T16" i="24"/>
  <c r="O16" i="24"/>
  <c r="M16" i="24"/>
  <c r="L16" i="24"/>
  <c r="S15" i="24"/>
  <c r="T15" i="24"/>
  <c r="O15" i="24"/>
  <c r="M15" i="24"/>
  <c r="L15" i="24"/>
  <c r="S14" i="24"/>
  <c r="T14" i="24"/>
  <c r="O14" i="24"/>
  <c r="M14" i="24"/>
  <c r="L14" i="24"/>
  <c r="S13" i="24"/>
  <c r="T13" i="24"/>
  <c r="O13" i="24"/>
  <c r="M13" i="24"/>
  <c r="L13" i="24"/>
  <c r="S12" i="24"/>
  <c r="T12" i="24"/>
  <c r="O12" i="24"/>
  <c r="M12" i="24"/>
  <c r="L12" i="24"/>
  <c r="S11" i="24"/>
  <c r="T11" i="24"/>
  <c r="O11" i="24"/>
  <c r="M11" i="24"/>
  <c r="L11" i="24"/>
  <c r="S10" i="24"/>
  <c r="T10" i="24"/>
  <c r="O10" i="24"/>
  <c r="M10" i="24"/>
  <c r="L10" i="24"/>
  <c r="S9" i="24"/>
  <c r="T9" i="24"/>
  <c r="O9" i="24"/>
  <c r="M9" i="24"/>
  <c r="L9" i="24"/>
  <c r="S8" i="24"/>
  <c r="T8" i="24"/>
  <c r="O8" i="24"/>
  <c r="M8" i="24"/>
  <c r="L8" i="24"/>
  <c r="S7" i="24"/>
  <c r="T7" i="24"/>
  <c r="O7" i="24"/>
  <c r="M7" i="24"/>
  <c r="L7" i="24"/>
  <c r="S6" i="24"/>
  <c r="T6" i="24"/>
  <c r="O6" i="24"/>
  <c r="M6" i="24"/>
  <c r="L6" i="24"/>
  <c r="S5" i="24"/>
  <c r="T5" i="24"/>
  <c r="O5" i="24"/>
  <c r="M5" i="24"/>
  <c r="L5" i="24"/>
  <c r="S4" i="24"/>
  <c r="O4" i="24"/>
  <c r="M4" i="24"/>
  <c r="L4" i="24"/>
  <c r="D2" i="24" a="1"/>
  <c r="D2" i="24" s="1"/>
  <c r="R188" i="23"/>
  <c r="Q188" i="23"/>
  <c r="P188" i="23"/>
  <c r="N188" i="23"/>
  <c r="K188" i="23"/>
  <c r="AT187" i="23"/>
  <c r="AS187" i="23"/>
  <c r="AR187" i="23"/>
  <c r="AQ187" i="23"/>
  <c r="AP187" i="23"/>
  <c r="AO187" i="23"/>
  <c r="AN187" i="23"/>
  <c r="AM187" i="23"/>
  <c r="AL187" i="23"/>
  <c r="AK187" i="23"/>
  <c r="AJ187" i="23"/>
  <c r="AI187" i="23"/>
  <c r="AH187" i="23"/>
  <c r="AG187" i="23"/>
  <c r="AF187" i="23"/>
  <c r="AE187" i="23"/>
  <c r="AD187" i="23"/>
  <c r="AC187" i="23"/>
  <c r="AB187" i="23"/>
  <c r="AA187" i="23"/>
  <c r="Z187" i="23"/>
  <c r="Y187" i="23"/>
  <c r="X187" i="23"/>
  <c r="W187" i="23"/>
  <c r="V187" i="23"/>
  <c r="U187" i="23"/>
  <c r="K187" i="23"/>
  <c r="S186" i="23"/>
  <c r="T186" i="23"/>
  <c r="O186" i="23"/>
  <c r="M186" i="23"/>
  <c r="L186" i="23"/>
  <c r="S185" i="23"/>
  <c r="T185" i="23"/>
  <c r="O185" i="23"/>
  <c r="M185" i="23"/>
  <c r="L185" i="23"/>
  <c r="T184" i="23"/>
  <c r="S184" i="23"/>
  <c r="O184" i="23"/>
  <c r="M184" i="23"/>
  <c r="L184" i="23"/>
  <c r="S183" i="23"/>
  <c r="T183" i="23"/>
  <c r="O183" i="23"/>
  <c r="M183" i="23"/>
  <c r="L183" i="23"/>
  <c r="S182" i="23"/>
  <c r="T182" i="23"/>
  <c r="O182" i="23"/>
  <c r="M182" i="23"/>
  <c r="L182" i="23"/>
  <c r="S181" i="23"/>
  <c r="T181" i="23"/>
  <c r="O181" i="23"/>
  <c r="M181" i="23"/>
  <c r="L181" i="23"/>
  <c r="S180" i="23"/>
  <c r="T180" i="23"/>
  <c r="O180" i="23"/>
  <c r="M180" i="23"/>
  <c r="L180" i="23"/>
  <c r="S179" i="23"/>
  <c r="T179" i="23"/>
  <c r="O179" i="23"/>
  <c r="M179" i="23"/>
  <c r="L179" i="23"/>
  <c r="S178" i="23"/>
  <c r="T178" i="23"/>
  <c r="O178" i="23"/>
  <c r="M178" i="23"/>
  <c r="L178" i="23"/>
  <c r="S177" i="23"/>
  <c r="T177" i="23"/>
  <c r="O177" i="23"/>
  <c r="M177" i="23"/>
  <c r="L177" i="23"/>
  <c r="S176" i="23"/>
  <c r="T176" i="23"/>
  <c r="O176" i="23"/>
  <c r="M176" i="23"/>
  <c r="L176" i="23"/>
  <c r="S175" i="23"/>
  <c r="T175" i="23"/>
  <c r="O175" i="23"/>
  <c r="M175" i="23"/>
  <c r="L175" i="23"/>
  <c r="S174" i="23"/>
  <c r="T174" i="23"/>
  <c r="O174" i="23"/>
  <c r="M174" i="23"/>
  <c r="L174" i="23"/>
  <c r="S173" i="23"/>
  <c r="T173" i="23"/>
  <c r="O173" i="23"/>
  <c r="M173" i="23"/>
  <c r="L173" i="23"/>
  <c r="S172" i="23"/>
  <c r="T172" i="23"/>
  <c r="O172" i="23"/>
  <c r="M172" i="23"/>
  <c r="L172" i="23"/>
  <c r="S171" i="23"/>
  <c r="T171" i="23"/>
  <c r="O171" i="23"/>
  <c r="M171" i="23"/>
  <c r="L171" i="23"/>
  <c r="S170" i="23"/>
  <c r="T170" i="23"/>
  <c r="O170" i="23"/>
  <c r="M170" i="23"/>
  <c r="L170" i="23"/>
  <c r="S169" i="23"/>
  <c r="T169" i="23"/>
  <c r="O169" i="23"/>
  <c r="M169" i="23"/>
  <c r="L169" i="23"/>
  <c r="T168" i="23"/>
  <c r="S168" i="23"/>
  <c r="O168" i="23"/>
  <c r="M168" i="23"/>
  <c r="L168" i="23"/>
  <c r="S167" i="23"/>
  <c r="T167" i="23"/>
  <c r="O167" i="23"/>
  <c r="M167" i="23"/>
  <c r="L167" i="23"/>
  <c r="S166" i="23"/>
  <c r="T166" i="23"/>
  <c r="O166" i="23"/>
  <c r="M166" i="23"/>
  <c r="L166" i="23"/>
  <c r="S165" i="23"/>
  <c r="T165" i="23"/>
  <c r="O165" i="23"/>
  <c r="M165" i="23"/>
  <c r="L165" i="23"/>
  <c r="S164" i="23"/>
  <c r="T164" i="23"/>
  <c r="O164" i="23"/>
  <c r="M164" i="23"/>
  <c r="L164" i="23"/>
  <c r="S163" i="23"/>
  <c r="T163" i="23"/>
  <c r="O163" i="23"/>
  <c r="M163" i="23"/>
  <c r="L163" i="23"/>
  <c r="S162" i="23"/>
  <c r="T162" i="23"/>
  <c r="O162" i="23"/>
  <c r="M162" i="23"/>
  <c r="L162" i="23"/>
  <c r="S161" i="23"/>
  <c r="T161" i="23"/>
  <c r="O161" i="23"/>
  <c r="M161" i="23"/>
  <c r="L161" i="23"/>
  <c r="S160" i="23"/>
  <c r="T160" i="23"/>
  <c r="O160" i="23"/>
  <c r="M160" i="23"/>
  <c r="L160" i="23"/>
  <c r="S159" i="23"/>
  <c r="T159" i="23"/>
  <c r="O159" i="23"/>
  <c r="M159" i="23"/>
  <c r="L159" i="23"/>
  <c r="S158" i="23"/>
  <c r="T158" i="23"/>
  <c r="O158" i="23"/>
  <c r="M158" i="23"/>
  <c r="L158" i="23"/>
  <c r="S157" i="23"/>
  <c r="T157" i="23"/>
  <c r="O157" i="23"/>
  <c r="M157" i="23"/>
  <c r="L157" i="23"/>
  <c r="S156" i="23"/>
  <c r="T156" i="23"/>
  <c r="O156" i="23"/>
  <c r="M156" i="23"/>
  <c r="L156" i="23"/>
  <c r="S155" i="23"/>
  <c r="T155" i="23"/>
  <c r="O155" i="23"/>
  <c r="M155" i="23"/>
  <c r="L155" i="23"/>
  <c r="S154" i="23"/>
  <c r="T154" i="23"/>
  <c r="O154" i="23"/>
  <c r="M154" i="23"/>
  <c r="L154" i="23"/>
  <c r="S153" i="23"/>
  <c r="T153" i="23"/>
  <c r="O153" i="23"/>
  <c r="M153" i="23"/>
  <c r="L153" i="23"/>
  <c r="T152" i="23"/>
  <c r="S152" i="23"/>
  <c r="O152" i="23"/>
  <c r="M152" i="23"/>
  <c r="L152" i="23"/>
  <c r="S151" i="23"/>
  <c r="T151" i="23"/>
  <c r="O151" i="23"/>
  <c r="M151" i="23"/>
  <c r="L151" i="23"/>
  <c r="S150" i="23"/>
  <c r="T150" i="23"/>
  <c r="O150" i="23"/>
  <c r="M150" i="23"/>
  <c r="L150" i="23"/>
  <c r="S149" i="23"/>
  <c r="T149" i="23"/>
  <c r="O149" i="23"/>
  <c r="M149" i="23"/>
  <c r="L149" i="23"/>
  <c r="S148" i="23"/>
  <c r="T148" i="23"/>
  <c r="O148" i="23"/>
  <c r="M148" i="23"/>
  <c r="L148" i="23"/>
  <c r="S147" i="23"/>
  <c r="T147" i="23"/>
  <c r="O147" i="23"/>
  <c r="M147" i="23"/>
  <c r="L147" i="23"/>
  <c r="S146" i="23"/>
  <c r="T146" i="23"/>
  <c r="O146" i="23"/>
  <c r="M146" i="23"/>
  <c r="L146" i="23"/>
  <c r="S145" i="23"/>
  <c r="T145" i="23"/>
  <c r="O145" i="23"/>
  <c r="M145" i="23"/>
  <c r="L145" i="23"/>
  <c r="S144" i="23"/>
  <c r="T144" i="23"/>
  <c r="O144" i="23"/>
  <c r="M144" i="23"/>
  <c r="L144" i="23"/>
  <c r="S143" i="23"/>
  <c r="T143" i="23"/>
  <c r="O143" i="23"/>
  <c r="M143" i="23"/>
  <c r="L143" i="23"/>
  <c r="S142" i="23"/>
  <c r="T142" i="23"/>
  <c r="O142" i="23"/>
  <c r="M142" i="23"/>
  <c r="L142" i="23"/>
  <c r="S141" i="23"/>
  <c r="T141" i="23"/>
  <c r="O141" i="23"/>
  <c r="M141" i="23"/>
  <c r="L141" i="23"/>
  <c r="S140" i="23"/>
  <c r="T140" i="23"/>
  <c r="O140" i="23"/>
  <c r="M140" i="23"/>
  <c r="L140" i="23"/>
  <c r="S139" i="23"/>
  <c r="T139" i="23"/>
  <c r="O139" i="23"/>
  <c r="M139" i="23"/>
  <c r="L139" i="23"/>
  <c r="T138" i="23"/>
  <c r="S138" i="23"/>
  <c r="O138" i="23"/>
  <c r="M138" i="23"/>
  <c r="L138" i="23"/>
  <c r="S137" i="23"/>
  <c r="T137" i="23"/>
  <c r="O137" i="23"/>
  <c r="M137" i="23"/>
  <c r="L137" i="23"/>
  <c r="S136" i="23"/>
  <c r="T136" i="23"/>
  <c r="O136" i="23"/>
  <c r="M136" i="23"/>
  <c r="L136" i="23"/>
  <c r="S135" i="23"/>
  <c r="T135" i="23"/>
  <c r="O135" i="23"/>
  <c r="M135" i="23"/>
  <c r="L135" i="23"/>
  <c r="S134" i="23"/>
  <c r="T134" i="23"/>
  <c r="O134" i="23"/>
  <c r="M134" i="23"/>
  <c r="L134" i="23"/>
  <c r="S133" i="23"/>
  <c r="T133" i="23"/>
  <c r="O133" i="23"/>
  <c r="M133" i="23"/>
  <c r="L133" i="23"/>
  <c r="S132" i="23"/>
  <c r="T132" i="23"/>
  <c r="O132" i="23"/>
  <c r="M132" i="23"/>
  <c r="L132" i="23"/>
  <c r="S131" i="23"/>
  <c r="T131" i="23"/>
  <c r="O131" i="23"/>
  <c r="M131" i="23"/>
  <c r="L131" i="23"/>
  <c r="T130" i="23"/>
  <c r="S130" i="23"/>
  <c r="O130" i="23"/>
  <c r="M130" i="23"/>
  <c r="L130" i="23"/>
  <c r="S129" i="23"/>
  <c r="T129" i="23"/>
  <c r="O129" i="23"/>
  <c r="M129" i="23"/>
  <c r="L129" i="23"/>
  <c r="S128" i="23"/>
  <c r="T128" i="23"/>
  <c r="O128" i="23"/>
  <c r="M128" i="23"/>
  <c r="L128" i="23"/>
  <c r="S127" i="23"/>
  <c r="T127" i="23"/>
  <c r="O127" i="23"/>
  <c r="M127" i="23"/>
  <c r="L127" i="23"/>
  <c r="S126" i="23"/>
  <c r="T126" i="23"/>
  <c r="O126" i="23"/>
  <c r="M126" i="23"/>
  <c r="L126" i="23"/>
  <c r="S125" i="23"/>
  <c r="T125" i="23"/>
  <c r="O125" i="23"/>
  <c r="M125" i="23"/>
  <c r="L125" i="23"/>
  <c r="S124" i="23"/>
  <c r="T124" i="23"/>
  <c r="O124" i="23"/>
  <c r="M124" i="23"/>
  <c r="L124" i="23"/>
  <c r="S123" i="23"/>
  <c r="T123" i="23"/>
  <c r="O123" i="23"/>
  <c r="M123" i="23"/>
  <c r="L123" i="23"/>
  <c r="S122" i="23"/>
  <c r="T122" i="23"/>
  <c r="O122" i="23"/>
  <c r="M122" i="23"/>
  <c r="L122" i="23"/>
  <c r="S121" i="23"/>
  <c r="T121" i="23"/>
  <c r="O121" i="23"/>
  <c r="M121" i="23"/>
  <c r="L121" i="23"/>
  <c r="S120" i="23"/>
  <c r="T120" i="23"/>
  <c r="O120" i="23"/>
  <c r="M120" i="23"/>
  <c r="L120" i="23"/>
  <c r="S119" i="23"/>
  <c r="T119" i="23"/>
  <c r="O119" i="23"/>
  <c r="M119" i="23"/>
  <c r="L119" i="23"/>
  <c r="S118" i="23"/>
  <c r="T118" i="23"/>
  <c r="O118" i="23"/>
  <c r="M118" i="23"/>
  <c r="L118" i="23"/>
  <c r="T117" i="23"/>
  <c r="S117" i="23"/>
  <c r="O117" i="23"/>
  <c r="M117" i="23"/>
  <c r="L117" i="23"/>
  <c r="S116" i="23"/>
  <c r="T116" i="23"/>
  <c r="O116" i="23"/>
  <c r="M116" i="23"/>
  <c r="L116" i="23"/>
  <c r="S115" i="23"/>
  <c r="T115" i="23"/>
  <c r="O115" i="23"/>
  <c r="M115" i="23"/>
  <c r="L115" i="23"/>
  <c r="S114" i="23"/>
  <c r="T114" i="23"/>
  <c r="O114" i="23"/>
  <c r="M114" i="23"/>
  <c r="L114" i="23"/>
  <c r="S113" i="23"/>
  <c r="T113" i="23"/>
  <c r="O113" i="23"/>
  <c r="M113" i="23"/>
  <c r="L113" i="23"/>
  <c r="S112" i="23"/>
  <c r="T112" i="23"/>
  <c r="O112" i="23"/>
  <c r="M112" i="23"/>
  <c r="L112" i="23"/>
  <c r="S111" i="23"/>
  <c r="T111" i="23"/>
  <c r="O111" i="23"/>
  <c r="M111" i="23"/>
  <c r="L111" i="23"/>
  <c r="S110" i="23"/>
  <c r="T110" i="23"/>
  <c r="O110" i="23"/>
  <c r="M110" i="23"/>
  <c r="L110" i="23"/>
  <c r="S109" i="23"/>
  <c r="T109" i="23"/>
  <c r="O109" i="23"/>
  <c r="M109" i="23"/>
  <c r="L109" i="23"/>
  <c r="S108" i="23"/>
  <c r="T108" i="23"/>
  <c r="O108" i="23"/>
  <c r="M108" i="23"/>
  <c r="L108" i="23"/>
  <c r="S107" i="23"/>
  <c r="T107" i="23"/>
  <c r="O107" i="23"/>
  <c r="M107" i="23"/>
  <c r="L107" i="23"/>
  <c r="S106" i="23"/>
  <c r="T106" i="23"/>
  <c r="O106" i="23"/>
  <c r="M106" i="23"/>
  <c r="L106" i="23"/>
  <c r="S105" i="23"/>
  <c r="T105" i="23"/>
  <c r="O105" i="23"/>
  <c r="M105" i="23"/>
  <c r="L105" i="23"/>
  <c r="S104" i="23"/>
  <c r="T104" i="23"/>
  <c r="O104" i="23"/>
  <c r="M104" i="23"/>
  <c r="L104" i="23"/>
  <c r="S103" i="23"/>
  <c r="T103" i="23"/>
  <c r="O103" i="23"/>
  <c r="M103" i="23"/>
  <c r="L103" i="23"/>
  <c r="S102" i="23"/>
  <c r="T102" i="23"/>
  <c r="O102" i="23"/>
  <c r="M102" i="23"/>
  <c r="L102" i="23"/>
  <c r="S101" i="23"/>
  <c r="T101" i="23"/>
  <c r="O101" i="23"/>
  <c r="M101" i="23"/>
  <c r="L101" i="23"/>
  <c r="S100" i="23"/>
  <c r="T100" i="23"/>
  <c r="O100" i="23"/>
  <c r="M100" i="23"/>
  <c r="L100" i="23"/>
  <c r="S99" i="23"/>
  <c r="T99" i="23"/>
  <c r="O99" i="23"/>
  <c r="M99" i="23"/>
  <c r="L99" i="23"/>
  <c r="S98" i="23"/>
  <c r="T98" i="23"/>
  <c r="O98" i="23"/>
  <c r="M98" i="23"/>
  <c r="L98" i="23"/>
  <c r="S97" i="23"/>
  <c r="T97" i="23"/>
  <c r="O97" i="23"/>
  <c r="M97" i="23"/>
  <c r="L97" i="23"/>
  <c r="S96" i="23"/>
  <c r="T96" i="23"/>
  <c r="O96" i="23"/>
  <c r="M96" i="23"/>
  <c r="L96" i="23"/>
  <c r="S95" i="23"/>
  <c r="T95" i="23"/>
  <c r="O95" i="23"/>
  <c r="M95" i="23"/>
  <c r="L95" i="23"/>
  <c r="S94" i="23"/>
  <c r="T94" i="23"/>
  <c r="O94" i="23"/>
  <c r="M94" i="23"/>
  <c r="L94" i="23"/>
  <c r="S93" i="23"/>
  <c r="T93" i="23"/>
  <c r="O93" i="23"/>
  <c r="M93" i="23"/>
  <c r="L93" i="23"/>
  <c r="S92" i="23"/>
  <c r="T92" i="23"/>
  <c r="O92" i="23"/>
  <c r="M92" i="23"/>
  <c r="L92" i="23"/>
  <c r="S91" i="23"/>
  <c r="T91" i="23"/>
  <c r="O91" i="23"/>
  <c r="M91" i="23"/>
  <c r="L91" i="23"/>
  <c r="S90" i="23"/>
  <c r="T90" i="23"/>
  <c r="O90" i="23"/>
  <c r="M90" i="23"/>
  <c r="L90" i="23"/>
  <c r="S89" i="23"/>
  <c r="T89" i="23"/>
  <c r="O89" i="23"/>
  <c r="M89" i="23"/>
  <c r="L89" i="23"/>
  <c r="S88" i="23"/>
  <c r="T88" i="23"/>
  <c r="O88" i="23"/>
  <c r="M88" i="23"/>
  <c r="L88" i="23"/>
  <c r="S87" i="23"/>
  <c r="T87" i="23"/>
  <c r="O87" i="23"/>
  <c r="M87" i="23"/>
  <c r="L87" i="23"/>
  <c r="S86" i="23"/>
  <c r="T86" i="23"/>
  <c r="O86" i="23"/>
  <c r="M86" i="23"/>
  <c r="L86" i="23"/>
  <c r="S85" i="23"/>
  <c r="T85" i="23"/>
  <c r="O85" i="23"/>
  <c r="M85" i="23"/>
  <c r="L85" i="23"/>
  <c r="S84" i="23"/>
  <c r="T84" i="23"/>
  <c r="O84" i="23"/>
  <c r="M84" i="23"/>
  <c r="L84" i="23"/>
  <c r="S83" i="23"/>
  <c r="T83" i="23"/>
  <c r="O83" i="23"/>
  <c r="M83" i="23"/>
  <c r="L83" i="23"/>
  <c r="S82" i="23"/>
  <c r="T82" i="23"/>
  <c r="O82" i="23"/>
  <c r="M82" i="23"/>
  <c r="L82" i="23"/>
  <c r="S81" i="23"/>
  <c r="T81" i="23"/>
  <c r="O81" i="23"/>
  <c r="M81" i="23"/>
  <c r="L81" i="23"/>
  <c r="S80" i="23"/>
  <c r="T80" i="23"/>
  <c r="O80" i="23"/>
  <c r="M80" i="23"/>
  <c r="L80" i="23"/>
  <c r="S79" i="23"/>
  <c r="T79" i="23"/>
  <c r="O79" i="23"/>
  <c r="M79" i="23"/>
  <c r="L79" i="23"/>
  <c r="S78" i="23"/>
  <c r="T78" i="23"/>
  <c r="O78" i="23"/>
  <c r="M78" i="23"/>
  <c r="L78" i="23"/>
  <c r="S77" i="23"/>
  <c r="T77" i="23"/>
  <c r="O77" i="23"/>
  <c r="M77" i="23"/>
  <c r="L77" i="23"/>
  <c r="S76" i="23"/>
  <c r="T76" i="23"/>
  <c r="O76" i="23"/>
  <c r="M76" i="23"/>
  <c r="L76" i="23"/>
  <c r="S75" i="23"/>
  <c r="T75" i="23"/>
  <c r="O75" i="23"/>
  <c r="M75" i="23"/>
  <c r="L75" i="23"/>
  <c r="T74" i="23"/>
  <c r="S74" i="23"/>
  <c r="O74" i="23"/>
  <c r="M74" i="23"/>
  <c r="L74" i="23"/>
  <c r="S73" i="23"/>
  <c r="T73" i="23"/>
  <c r="O73" i="23"/>
  <c r="M73" i="23"/>
  <c r="L73" i="23"/>
  <c r="S72" i="23"/>
  <c r="T72" i="23"/>
  <c r="O72" i="23"/>
  <c r="M72" i="23"/>
  <c r="L72" i="23"/>
  <c r="S71" i="23"/>
  <c r="T71" i="23"/>
  <c r="O71" i="23"/>
  <c r="M71" i="23"/>
  <c r="L71" i="23"/>
  <c r="S70" i="23"/>
  <c r="T70" i="23"/>
  <c r="O70" i="23"/>
  <c r="M70" i="23"/>
  <c r="L70" i="23"/>
  <c r="S69" i="23"/>
  <c r="T69" i="23"/>
  <c r="O69" i="23"/>
  <c r="M69" i="23"/>
  <c r="L69" i="23"/>
  <c r="S68" i="23"/>
  <c r="T68" i="23"/>
  <c r="O68" i="23"/>
  <c r="M68" i="23"/>
  <c r="L68" i="23"/>
  <c r="S67" i="23"/>
  <c r="T67" i="23"/>
  <c r="O67" i="23"/>
  <c r="M67" i="23"/>
  <c r="L67" i="23"/>
  <c r="S66" i="23"/>
  <c r="T66" i="23"/>
  <c r="O66" i="23"/>
  <c r="M66" i="23"/>
  <c r="L66" i="23"/>
  <c r="S65" i="23"/>
  <c r="T65" i="23"/>
  <c r="O65" i="23"/>
  <c r="M65" i="23"/>
  <c r="L65" i="23"/>
  <c r="S64" i="23"/>
  <c r="T64" i="23"/>
  <c r="O64" i="23"/>
  <c r="M64" i="23"/>
  <c r="L64" i="23"/>
  <c r="S63" i="23"/>
  <c r="T63" i="23"/>
  <c r="O63" i="23"/>
  <c r="M63" i="23"/>
  <c r="L63" i="23"/>
  <c r="S62" i="23"/>
  <c r="T62" i="23"/>
  <c r="O62" i="23"/>
  <c r="M62" i="23"/>
  <c r="L62" i="23"/>
  <c r="S61" i="23"/>
  <c r="T61" i="23"/>
  <c r="O61" i="23"/>
  <c r="M61" i="23"/>
  <c r="L61" i="23"/>
  <c r="S60" i="23"/>
  <c r="T60" i="23"/>
  <c r="O60" i="23"/>
  <c r="M60" i="23"/>
  <c r="L60" i="23"/>
  <c r="S59" i="23"/>
  <c r="T59" i="23"/>
  <c r="O59" i="23"/>
  <c r="M59" i="23"/>
  <c r="L59" i="23"/>
  <c r="S58" i="23"/>
  <c r="T58" i="23"/>
  <c r="O58" i="23"/>
  <c r="M58" i="23"/>
  <c r="L58" i="23"/>
  <c r="S57" i="23"/>
  <c r="T57" i="23"/>
  <c r="O57" i="23"/>
  <c r="M57" i="23"/>
  <c r="L57" i="23"/>
  <c r="S56" i="23"/>
  <c r="T56" i="23"/>
  <c r="O56" i="23"/>
  <c r="M56" i="23"/>
  <c r="L56" i="23"/>
  <c r="S55" i="23"/>
  <c r="T55" i="23"/>
  <c r="O55" i="23"/>
  <c r="M55" i="23"/>
  <c r="L55" i="23"/>
  <c r="S54" i="23"/>
  <c r="T54" i="23"/>
  <c r="O54" i="23"/>
  <c r="M54" i="23"/>
  <c r="L54" i="23"/>
  <c r="T53" i="23"/>
  <c r="S53" i="23"/>
  <c r="O53" i="23"/>
  <c r="M53" i="23"/>
  <c r="L53" i="23"/>
  <c r="S52" i="23"/>
  <c r="T52" i="23"/>
  <c r="O52" i="23"/>
  <c r="M52" i="23"/>
  <c r="L52" i="23"/>
  <c r="S51" i="23"/>
  <c r="T51" i="23"/>
  <c r="O51" i="23"/>
  <c r="M51" i="23"/>
  <c r="L51" i="23"/>
  <c r="S50" i="23"/>
  <c r="T50" i="23"/>
  <c r="O50" i="23"/>
  <c r="M50" i="23"/>
  <c r="L50" i="23"/>
  <c r="S49" i="23"/>
  <c r="T49" i="23"/>
  <c r="O49" i="23"/>
  <c r="M49" i="23"/>
  <c r="L49" i="23"/>
  <c r="S48" i="23"/>
  <c r="T48" i="23"/>
  <c r="O48" i="23"/>
  <c r="M48" i="23"/>
  <c r="L48" i="23"/>
  <c r="S47" i="23"/>
  <c r="T47" i="23"/>
  <c r="O47" i="23"/>
  <c r="M47" i="23"/>
  <c r="L47" i="23"/>
  <c r="S46" i="23"/>
  <c r="T46" i="23"/>
  <c r="O46" i="23"/>
  <c r="M46" i="23"/>
  <c r="L46" i="23"/>
  <c r="S45" i="23"/>
  <c r="T45" i="23"/>
  <c r="O45" i="23"/>
  <c r="M45" i="23"/>
  <c r="L45" i="23"/>
  <c r="S44" i="23"/>
  <c r="T44" i="23"/>
  <c r="O44" i="23"/>
  <c r="M44" i="23"/>
  <c r="L44" i="23"/>
  <c r="S43" i="23"/>
  <c r="T43" i="23"/>
  <c r="O43" i="23"/>
  <c r="M43" i="23"/>
  <c r="L43" i="23"/>
  <c r="T42" i="23"/>
  <c r="S42" i="23"/>
  <c r="O42" i="23"/>
  <c r="M42" i="23"/>
  <c r="L42" i="23"/>
  <c r="S41" i="23"/>
  <c r="T41" i="23"/>
  <c r="O41" i="23"/>
  <c r="M41" i="23"/>
  <c r="L41" i="23"/>
  <c r="S40" i="23"/>
  <c r="T40" i="23"/>
  <c r="O40" i="23"/>
  <c r="M40" i="23"/>
  <c r="L40" i="23"/>
  <c r="S39" i="23"/>
  <c r="T39" i="23"/>
  <c r="O39" i="23"/>
  <c r="M39" i="23"/>
  <c r="L39" i="23"/>
  <c r="S38" i="23"/>
  <c r="T38" i="23"/>
  <c r="O38" i="23"/>
  <c r="M38" i="23"/>
  <c r="L38" i="23"/>
  <c r="T37" i="23"/>
  <c r="S37" i="23"/>
  <c r="O37" i="23"/>
  <c r="M37" i="23"/>
  <c r="L37" i="23"/>
  <c r="S36" i="23"/>
  <c r="T36" i="23"/>
  <c r="O36" i="23"/>
  <c r="M36" i="23"/>
  <c r="L36" i="23"/>
  <c r="S35" i="23"/>
  <c r="T35" i="23"/>
  <c r="O35" i="23"/>
  <c r="M35" i="23"/>
  <c r="L35" i="23"/>
  <c r="T34" i="23"/>
  <c r="S34" i="23"/>
  <c r="O34" i="23"/>
  <c r="M34" i="23"/>
  <c r="L34" i="23"/>
  <c r="S33" i="23"/>
  <c r="T33" i="23"/>
  <c r="O33" i="23"/>
  <c r="M33" i="23"/>
  <c r="L33" i="23"/>
  <c r="S32" i="23"/>
  <c r="T32" i="23"/>
  <c r="O32" i="23"/>
  <c r="M32" i="23"/>
  <c r="L32" i="23"/>
  <c r="S31" i="23"/>
  <c r="T31" i="23"/>
  <c r="O31" i="23"/>
  <c r="M31" i="23"/>
  <c r="L31" i="23"/>
  <c r="S30" i="23"/>
  <c r="T30" i="23"/>
  <c r="O30" i="23"/>
  <c r="M30" i="23"/>
  <c r="L30" i="23"/>
  <c r="S29" i="23"/>
  <c r="T29" i="23"/>
  <c r="O29" i="23"/>
  <c r="M29" i="23"/>
  <c r="L29" i="23"/>
  <c r="S28" i="23"/>
  <c r="T28" i="23"/>
  <c r="O28" i="23"/>
  <c r="M28" i="23"/>
  <c r="L28" i="23"/>
  <c r="S27" i="23"/>
  <c r="T27" i="23"/>
  <c r="O27" i="23"/>
  <c r="M27" i="23"/>
  <c r="L27" i="23"/>
  <c r="S26" i="23"/>
  <c r="T26" i="23"/>
  <c r="O26" i="23"/>
  <c r="M26" i="23"/>
  <c r="L26" i="23"/>
  <c r="S25" i="23"/>
  <c r="T25" i="23"/>
  <c r="O25" i="23"/>
  <c r="M25" i="23"/>
  <c r="L25" i="23"/>
  <c r="S24" i="23"/>
  <c r="T24" i="23"/>
  <c r="O24" i="23"/>
  <c r="M24" i="23"/>
  <c r="L24" i="23"/>
  <c r="S23" i="23"/>
  <c r="T23" i="23"/>
  <c r="O23" i="23"/>
  <c r="M23" i="23"/>
  <c r="L23" i="23"/>
  <c r="S22" i="23"/>
  <c r="T22" i="23"/>
  <c r="O22" i="23"/>
  <c r="M22" i="23"/>
  <c r="L22" i="23"/>
  <c r="T21" i="23"/>
  <c r="S21" i="23"/>
  <c r="O21" i="23"/>
  <c r="M21" i="23"/>
  <c r="L21" i="23"/>
  <c r="S20" i="23"/>
  <c r="T20" i="23"/>
  <c r="O20" i="23"/>
  <c r="M20" i="23"/>
  <c r="L20" i="23"/>
  <c r="S19" i="23"/>
  <c r="T19" i="23"/>
  <c r="O19" i="23"/>
  <c r="M19" i="23"/>
  <c r="L19" i="23"/>
  <c r="S18" i="23"/>
  <c r="T18" i="23"/>
  <c r="O18" i="23"/>
  <c r="M18" i="23"/>
  <c r="L18" i="23"/>
  <c r="S17" i="23"/>
  <c r="T17" i="23"/>
  <c r="O17" i="23"/>
  <c r="M17" i="23"/>
  <c r="L17" i="23"/>
  <c r="S16" i="23"/>
  <c r="T16" i="23"/>
  <c r="O16" i="23"/>
  <c r="M16" i="23"/>
  <c r="L16" i="23"/>
  <c r="S15" i="23"/>
  <c r="T15" i="23"/>
  <c r="O15" i="23"/>
  <c r="M15" i="23"/>
  <c r="L15" i="23"/>
  <c r="S14" i="23"/>
  <c r="T14" i="23"/>
  <c r="O14" i="23"/>
  <c r="M14" i="23"/>
  <c r="L14" i="23"/>
  <c r="S13" i="23"/>
  <c r="T13" i="23"/>
  <c r="O13" i="23"/>
  <c r="M13" i="23"/>
  <c r="L13" i="23"/>
  <c r="S12" i="23"/>
  <c r="T12" i="23"/>
  <c r="O12" i="23"/>
  <c r="M12" i="23"/>
  <c r="L12" i="23"/>
  <c r="S11" i="23"/>
  <c r="T11" i="23"/>
  <c r="O11" i="23"/>
  <c r="M11" i="23"/>
  <c r="L11" i="23"/>
  <c r="T10" i="23"/>
  <c r="S10" i="23"/>
  <c r="O10" i="23"/>
  <c r="M10" i="23"/>
  <c r="L10" i="23"/>
  <c r="S9" i="23"/>
  <c r="T9" i="23"/>
  <c r="O9" i="23"/>
  <c r="M9" i="23"/>
  <c r="L9" i="23"/>
  <c r="S8" i="23"/>
  <c r="T8" i="23"/>
  <c r="O8" i="23"/>
  <c r="M8" i="23"/>
  <c r="L8" i="23"/>
  <c r="S7" i="23"/>
  <c r="T7" i="23"/>
  <c r="O7" i="23"/>
  <c r="M7" i="23"/>
  <c r="L7" i="23"/>
  <c r="S6" i="23"/>
  <c r="T6" i="23"/>
  <c r="O6" i="23"/>
  <c r="M6" i="23"/>
  <c r="L6" i="23"/>
  <c r="S5" i="23"/>
  <c r="T5" i="23"/>
  <c r="O5" i="23"/>
  <c r="M5" i="23"/>
  <c r="L5" i="23"/>
  <c r="S4" i="23"/>
  <c r="O4" i="23"/>
  <c r="M4" i="23"/>
  <c r="L4" i="23"/>
  <c r="D2" i="23" a="1"/>
  <c r="D2" i="23" s="1"/>
  <c r="D2" i="1" a="1"/>
  <c r="D2" i="1" s="1"/>
  <c r="S30" i="1"/>
  <c r="T30" i="1"/>
  <c r="S31" i="1"/>
  <c r="T31" i="1"/>
  <c r="S32" i="1"/>
  <c r="T32" i="1"/>
  <c r="S33" i="1"/>
  <c r="T33" i="1"/>
  <c r="S34" i="1"/>
  <c r="T34" i="1"/>
  <c r="S35" i="1"/>
  <c r="T35" i="1"/>
  <c r="S36" i="1"/>
  <c r="T36" i="1"/>
  <c r="S37" i="1"/>
  <c r="T37" i="1"/>
  <c r="S38" i="1"/>
  <c r="T38" i="1"/>
  <c r="S39" i="1"/>
  <c r="T39" i="1"/>
  <c r="S40" i="1"/>
  <c r="T40" i="1"/>
  <c r="S41" i="1"/>
  <c r="T41" i="1"/>
  <c r="S42" i="1"/>
  <c r="T42" i="1"/>
  <c r="S43" i="1"/>
  <c r="T43" i="1"/>
  <c r="S44" i="1"/>
  <c r="T44" i="1"/>
  <c r="S45" i="1"/>
  <c r="T45" i="1"/>
  <c r="S46" i="1"/>
  <c r="T46" i="1"/>
  <c r="S47" i="1"/>
  <c r="T47" i="1"/>
  <c r="S48" i="1"/>
  <c r="T48" i="1"/>
  <c r="S49" i="1"/>
  <c r="T49" i="1"/>
  <c r="S50" i="1"/>
  <c r="T50" i="1"/>
  <c r="S51" i="1"/>
  <c r="T51" i="1"/>
  <c r="S52" i="1"/>
  <c r="T52" i="1"/>
  <c r="S53" i="1"/>
  <c r="T53" i="1"/>
  <c r="S54" i="1"/>
  <c r="T54" i="1"/>
  <c r="S55" i="1"/>
  <c r="T55" i="1"/>
  <c r="S56" i="1"/>
  <c r="T56" i="1"/>
  <c r="S57" i="1"/>
  <c r="T57" i="1"/>
  <c r="S58" i="1"/>
  <c r="T58" i="1"/>
  <c r="S59" i="1"/>
  <c r="T59" i="1"/>
  <c r="S60" i="1"/>
  <c r="T60" i="1"/>
  <c r="S61" i="1"/>
  <c r="T61" i="1"/>
  <c r="S62" i="1"/>
  <c r="T62" i="1"/>
  <c r="S63" i="1"/>
  <c r="T63" i="1"/>
  <c r="S64" i="1"/>
  <c r="T64" i="1"/>
  <c r="S65" i="1"/>
  <c r="T65" i="1"/>
  <c r="S66" i="1"/>
  <c r="T66" i="1"/>
  <c r="S67" i="1"/>
  <c r="T67" i="1"/>
  <c r="S68" i="1"/>
  <c r="T68" i="1"/>
  <c r="S69" i="1"/>
  <c r="T69" i="1"/>
  <c r="S70" i="1"/>
  <c r="T70" i="1"/>
  <c r="S71" i="1"/>
  <c r="T71" i="1"/>
  <c r="S72" i="1"/>
  <c r="T72" i="1"/>
  <c r="S73" i="1"/>
  <c r="T73" i="1"/>
  <c r="S74" i="1"/>
  <c r="T74" i="1"/>
  <c r="S75" i="1"/>
  <c r="T75" i="1"/>
  <c r="S76" i="1"/>
  <c r="T76" i="1"/>
  <c r="S77" i="1"/>
  <c r="T77" i="1"/>
  <c r="S78" i="1"/>
  <c r="T78" i="1"/>
  <c r="S79" i="1"/>
  <c r="T79" i="1"/>
  <c r="S80" i="1"/>
  <c r="T80" i="1"/>
  <c r="S81" i="1"/>
  <c r="T81" i="1"/>
  <c r="S82" i="1"/>
  <c r="T82" i="1"/>
  <c r="S83" i="1"/>
  <c r="T83" i="1"/>
  <c r="S84" i="1"/>
  <c r="T84" i="1"/>
  <c r="S85" i="1"/>
  <c r="T85" i="1"/>
  <c r="S86" i="1"/>
  <c r="T86" i="1"/>
  <c r="S87" i="1"/>
  <c r="T87" i="1"/>
  <c r="S88" i="1"/>
  <c r="T88" i="1"/>
  <c r="S89" i="1"/>
  <c r="T89" i="1"/>
  <c r="S90" i="1"/>
  <c r="T90" i="1"/>
  <c r="S91" i="1"/>
  <c r="T91" i="1"/>
  <c r="S92" i="1"/>
  <c r="T92" i="1"/>
  <c r="S93" i="1"/>
  <c r="T93" i="1"/>
  <c r="S94" i="1"/>
  <c r="T94" i="1"/>
  <c r="S95" i="1"/>
  <c r="T95" i="1"/>
  <c r="S96" i="1"/>
  <c r="T96" i="1"/>
  <c r="S97" i="1"/>
  <c r="T97" i="1"/>
  <c r="S98" i="1"/>
  <c r="T98" i="1"/>
  <c r="S99" i="1"/>
  <c r="T99" i="1"/>
  <c r="S100" i="1"/>
  <c r="T100" i="1"/>
  <c r="S101" i="1"/>
  <c r="T101" i="1"/>
  <c r="S102" i="1"/>
  <c r="T102" i="1"/>
  <c r="S103" i="1"/>
  <c r="T103" i="1"/>
  <c r="S104" i="1"/>
  <c r="T104" i="1"/>
  <c r="S105" i="1"/>
  <c r="T105" i="1"/>
  <c r="S106" i="1"/>
  <c r="T106" i="1"/>
  <c r="S107" i="1"/>
  <c r="T107" i="1"/>
  <c r="S108" i="1"/>
  <c r="T108" i="1"/>
  <c r="S109" i="1"/>
  <c r="T109" i="1"/>
  <c r="S110" i="1"/>
  <c r="T110" i="1"/>
  <c r="S111" i="1"/>
  <c r="T111" i="1"/>
  <c r="S112" i="1"/>
  <c r="T112" i="1"/>
  <c r="S113" i="1"/>
  <c r="T113" i="1"/>
  <c r="S114" i="1"/>
  <c r="T114" i="1"/>
  <c r="S115" i="1"/>
  <c r="T115" i="1"/>
  <c r="S116" i="1"/>
  <c r="T116" i="1"/>
  <c r="S117" i="1"/>
  <c r="T117" i="1"/>
  <c r="S118" i="1"/>
  <c r="T118" i="1"/>
  <c r="S119" i="1"/>
  <c r="T119" i="1"/>
  <c r="S120" i="1"/>
  <c r="T120" i="1"/>
  <c r="S121" i="1"/>
  <c r="T121" i="1"/>
  <c r="S122" i="1"/>
  <c r="T122" i="1"/>
  <c r="S123" i="1"/>
  <c r="T123" i="1"/>
  <c r="S124" i="1"/>
  <c r="T124" i="1"/>
  <c r="S125" i="1"/>
  <c r="T125" i="1"/>
  <c r="S126" i="1"/>
  <c r="T126" i="1"/>
  <c r="S127" i="1"/>
  <c r="T127" i="1"/>
  <c r="S128" i="1"/>
  <c r="T128" i="1"/>
  <c r="S129" i="1"/>
  <c r="T129" i="1"/>
  <c r="S130" i="1"/>
  <c r="T130" i="1"/>
  <c r="S131" i="1"/>
  <c r="T131" i="1"/>
  <c r="S132" i="1"/>
  <c r="T132" i="1"/>
  <c r="S133" i="1"/>
  <c r="T133" i="1"/>
  <c r="S134" i="1"/>
  <c r="T134" i="1"/>
  <c r="S135" i="1"/>
  <c r="T135" i="1"/>
  <c r="S136" i="1"/>
  <c r="T136" i="1"/>
  <c r="S137" i="1"/>
  <c r="T137" i="1"/>
  <c r="S138" i="1"/>
  <c r="T138" i="1"/>
  <c r="S139" i="1"/>
  <c r="T139" i="1"/>
  <c r="S140" i="1"/>
  <c r="T140" i="1"/>
  <c r="S141" i="1"/>
  <c r="T141" i="1"/>
  <c r="S142" i="1"/>
  <c r="T142" i="1"/>
  <c r="S143" i="1"/>
  <c r="T143" i="1"/>
  <c r="S144" i="1"/>
  <c r="T144" i="1"/>
  <c r="S145" i="1"/>
  <c r="T145" i="1"/>
  <c r="S146" i="1"/>
  <c r="T146" i="1"/>
  <c r="S147" i="1"/>
  <c r="T147" i="1"/>
  <c r="S148" i="1"/>
  <c r="T148" i="1"/>
  <c r="S149" i="1"/>
  <c r="T149" i="1"/>
  <c r="S150" i="1"/>
  <c r="T150" i="1"/>
  <c r="S151" i="1"/>
  <c r="T151" i="1"/>
  <c r="S152" i="1"/>
  <c r="T152" i="1"/>
  <c r="S153" i="1"/>
  <c r="T153" i="1"/>
  <c r="S154" i="1"/>
  <c r="T154" i="1"/>
  <c r="S155" i="1"/>
  <c r="T155" i="1"/>
  <c r="S156" i="1"/>
  <c r="T156" i="1"/>
  <c r="S157" i="1"/>
  <c r="T157" i="1"/>
  <c r="S158" i="1"/>
  <c r="T158" i="1"/>
  <c r="S159" i="1"/>
  <c r="T159" i="1"/>
  <c r="S160" i="1"/>
  <c r="T160" i="1"/>
  <c r="S161" i="1"/>
  <c r="T161" i="1"/>
  <c r="S162" i="1"/>
  <c r="T162" i="1"/>
  <c r="S163" i="1"/>
  <c r="T163" i="1"/>
  <c r="S164" i="1"/>
  <c r="T164" i="1"/>
  <c r="S165" i="1"/>
  <c r="T165" i="1"/>
  <c r="S166" i="1"/>
  <c r="T166" i="1"/>
  <c r="S167" i="1"/>
  <c r="T167" i="1"/>
  <c r="S168" i="1"/>
  <c r="T168" i="1"/>
  <c r="S169" i="1"/>
  <c r="T169" i="1"/>
  <c r="S170" i="1"/>
  <c r="T170" i="1"/>
  <c r="S171" i="1"/>
  <c r="T171" i="1"/>
  <c r="S172" i="1"/>
  <c r="T172" i="1"/>
  <c r="S173" i="1"/>
  <c r="T173" i="1"/>
  <c r="S174" i="1"/>
  <c r="T174" i="1"/>
  <c r="S175" i="1"/>
  <c r="T175" i="1"/>
  <c r="S176" i="1"/>
  <c r="T176" i="1"/>
  <c r="S177" i="1"/>
  <c r="T177" i="1"/>
  <c r="S178" i="1"/>
  <c r="T178" i="1"/>
  <c r="S179" i="1"/>
  <c r="T179" i="1"/>
  <c r="S180" i="1"/>
  <c r="T180" i="1"/>
  <c r="S181" i="1"/>
  <c r="T181" i="1"/>
  <c r="S182" i="1"/>
  <c r="T182" i="1"/>
  <c r="S183" i="1"/>
  <c r="T183" i="1"/>
  <c r="S184" i="1"/>
  <c r="T184" i="1"/>
  <c r="S185" i="1"/>
  <c r="T185" i="1"/>
  <c r="S186" i="1"/>
  <c r="T186"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35" i="1"/>
  <c r="L136" i="1"/>
  <c r="L137" i="1"/>
  <c r="L138" i="1"/>
  <c r="L139" i="1"/>
  <c r="L140" i="1"/>
  <c r="L141" i="1"/>
  <c r="L142" i="1"/>
  <c r="L143" i="1"/>
  <c r="L144" i="1"/>
  <c r="L145" i="1"/>
  <c r="L146" i="1"/>
  <c r="L147" i="1"/>
  <c r="L148" i="1"/>
  <c r="L149" i="1"/>
  <c r="L150" i="1"/>
  <c r="L151" i="1"/>
  <c r="L152" i="1"/>
  <c r="L153" i="1"/>
  <c r="L154" i="1"/>
  <c r="L155" i="1"/>
  <c r="L156" i="1"/>
  <c r="L157" i="1"/>
  <c r="L158" i="1"/>
  <c r="L159" i="1"/>
  <c r="L160" i="1"/>
  <c r="L161" i="1"/>
  <c r="L162" i="1"/>
  <c r="L163" i="1"/>
  <c r="L164" i="1"/>
  <c r="L165" i="1"/>
  <c r="L166" i="1"/>
  <c r="L167" i="1"/>
  <c r="L168" i="1"/>
  <c r="L169" i="1"/>
  <c r="L170" i="1"/>
  <c r="L171" i="1"/>
  <c r="L172" i="1"/>
  <c r="L173" i="1"/>
  <c r="L174" i="1"/>
  <c r="L175" i="1"/>
  <c r="L176" i="1"/>
  <c r="L177" i="1"/>
  <c r="L178" i="1"/>
  <c r="L179" i="1"/>
  <c r="L180" i="1"/>
  <c r="L181" i="1"/>
  <c r="L182" i="1"/>
  <c r="L183" i="1"/>
  <c r="L184" i="1"/>
  <c r="L185" i="1"/>
  <c r="L186" i="1"/>
  <c r="M187" i="30"/>
  <c r="S187" i="30"/>
  <c r="L187" i="30"/>
  <c r="M187" i="31"/>
  <c r="L187" i="32"/>
  <c r="M188" i="32"/>
  <c r="M187" i="32"/>
  <c r="O187" i="32"/>
  <c r="S187" i="32"/>
  <c r="O187" i="31"/>
  <c r="S187" i="31"/>
  <c r="L187" i="31"/>
  <c r="O187" i="30"/>
  <c r="L187" i="41"/>
  <c r="M187" i="41"/>
  <c r="O187" i="41"/>
  <c r="S187" i="41"/>
  <c r="O188" i="32"/>
  <c r="G75" i="21"/>
  <c r="G31" i="21"/>
  <c r="G33" i="21"/>
  <c r="G35" i="21"/>
  <c r="G37" i="21"/>
  <c r="G39" i="21"/>
  <c r="G41" i="21"/>
  <c r="G43" i="21"/>
  <c r="G77" i="21"/>
  <c r="G79" i="21"/>
  <c r="G81" i="21"/>
  <c r="G83" i="21"/>
  <c r="G85" i="21"/>
  <c r="G87" i="21"/>
  <c r="G89" i="21"/>
  <c r="G91" i="21"/>
  <c r="G93" i="21"/>
  <c r="G95" i="21"/>
  <c r="G97" i="21"/>
  <c r="G107" i="21"/>
  <c r="G109" i="21"/>
  <c r="G111" i="21"/>
  <c r="G113" i="21"/>
  <c r="G115" i="21"/>
  <c r="G117" i="21"/>
  <c r="G119" i="21"/>
  <c r="G121" i="21"/>
  <c r="G123" i="21"/>
  <c r="G125" i="21"/>
  <c r="G127" i="21"/>
  <c r="G129" i="21"/>
  <c r="G131" i="21"/>
  <c r="G133" i="21"/>
  <c r="G135" i="21"/>
  <c r="G137" i="21"/>
  <c r="G139" i="21"/>
  <c r="G141" i="21"/>
  <c r="G143" i="21"/>
  <c r="G145" i="21"/>
  <c r="G171" i="21"/>
  <c r="G173" i="21"/>
  <c r="G175" i="21"/>
  <c r="G177" i="21"/>
  <c r="G179" i="21"/>
  <c r="G181" i="21"/>
  <c r="G183" i="21"/>
  <c r="G185" i="21"/>
  <c r="H74" i="21"/>
  <c r="N74" i="21"/>
  <c r="H76" i="21"/>
  <c r="N76" i="21"/>
  <c r="H78" i="21"/>
  <c r="N78" i="21"/>
  <c r="H80" i="21"/>
  <c r="N80" i="21"/>
  <c r="H82" i="21"/>
  <c r="N82" i="21"/>
  <c r="H84" i="21"/>
  <c r="N84" i="21"/>
  <c r="H86" i="21"/>
  <c r="N86" i="21"/>
  <c r="H88" i="21"/>
  <c r="N88" i="21"/>
  <c r="G45" i="21"/>
  <c r="G47" i="21"/>
  <c r="G49" i="21"/>
  <c r="G51" i="21"/>
  <c r="G53" i="21"/>
  <c r="G55" i="21"/>
  <c r="G57" i="21"/>
  <c r="G59" i="21"/>
  <c r="G61" i="21"/>
  <c r="G63" i="21"/>
  <c r="G99" i="21"/>
  <c r="G101" i="21"/>
  <c r="G103" i="21"/>
  <c r="G105" i="21"/>
  <c r="G153" i="21"/>
  <c r="G155" i="21"/>
  <c r="G157" i="21"/>
  <c r="G159" i="21"/>
  <c r="G161" i="21"/>
  <c r="G163" i="21"/>
  <c r="G165" i="21"/>
  <c r="G169" i="21"/>
  <c r="H45" i="21"/>
  <c r="N45" i="21"/>
  <c r="H47" i="21"/>
  <c r="N47" i="21"/>
  <c r="H49" i="21"/>
  <c r="N49" i="21"/>
  <c r="H51" i="21"/>
  <c r="N51" i="21"/>
  <c r="H75" i="21"/>
  <c r="N75" i="21"/>
  <c r="H77" i="21"/>
  <c r="N77" i="21"/>
  <c r="H79" i="21"/>
  <c r="N79" i="21"/>
  <c r="H81" i="21"/>
  <c r="N81" i="21"/>
  <c r="H83" i="21"/>
  <c r="N83" i="21"/>
  <c r="H85" i="21"/>
  <c r="H87" i="21"/>
  <c r="N87" i="21"/>
  <c r="H89" i="21"/>
  <c r="N89" i="21"/>
  <c r="H107" i="21"/>
  <c r="N107" i="21"/>
  <c r="H109" i="21"/>
  <c r="N109" i="21"/>
  <c r="H111" i="21"/>
  <c r="N111" i="21"/>
  <c r="H113" i="21"/>
  <c r="N113" i="21"/>
  <c r="H115" i="21"/>
  <c r="N115" i="21"/>
  <c r="H117" i="21"/>
  <c r="N117" i="21"/>
  <c r="H119" i="21"/>
  <c r="N119" i="21"/>
  <c r="H121" i="21"/>
  <c r="N121" i="21"/>
  <c r="H123" i="21"/>
  <c r="N123" i="21"/>
  <c r="H125" i="21"/>
  <c r="N125" i="21"/>
  <c r="H127" i="21"/>
  <c r="N127" i="21"/>
  <c r="H129" i="21"/>
  <c r="N129" i="21"/>
  <c r="H131" i="21"/>
  <c r="N131" i="21"/>
  <c r="H133" i="21"/>
  <c r="H135" i="21"/>
  <c r="N135" i="21"/>
  <c r="G30" i="21"/>
  <c r="G32" i="21"/>
  <c r="G50" i="21"/>
  <c r="G52" i="21"/>
  <c r="G54" i="21"/>
  <c r="G56" i="21"/>
  <c r="G58" i="21"/>
  <c r="G60" i="21"/>
  <c r="G62" i="21"/>
  <c r="G64" i="21"/>
  <c r="G92" i="21"/>
  <c r="G94" i="21"/>
  <c r="G96" i="21"/>
  <c r="G98" i="21"/>
  <c r="G130" i="21"/>
  <c r="G132" i="21"/>
  <c r="G134" i="21"/>
  <c r="G136" i="21"/>
  <c r="H46" i="21"/>
  <c r="N46" i="21"/>
  <c r="H48" i="21"/>
  <c r="N48" i="21"/>
  <c r="H50" i="21"/>
  <c r="N50" i="21"/>
  <c r="H52" i="21"/>
  <c r="N52" i="21"/>
  <c r="H106" i="21"/>
  <c r="H108" i="21"/>
  <c r="N108" i="21"/>
  <c r="H110" i="21"/>
  <c r="N110" i="21"/>
  <c r="H112" i="21"/>
  <c r="N112" i="21"/>
  <c r="H114" i="21"/>
  <c r="N114" i="21"/>
  <c r="H116" i="21"/>
  <c r="N116" i="21"/>
  <c r="H118" i="21"/>
  <c r="N118" i="21"/>
  <c r="H120" i="21"/>
  <c r="N120" i="21"/>
  <c r="H122" i="21"/>
  <c r="N122" i="21"/>
  <c r="H124" i="21"/>
  <c r="N124" i="21"/>
  <c r="H126" i="21"/>
  <c r="N126" i="21"/>
  <c r="H128" i="21"/>
  <c r="N128" i="21"/>
  <c r="H31" i="21"/>
  <c r="N31" i="21"/>
  <c r="H33" i="21"/>
  <c r="N33" i="21"/>
  <c r="H35" i="21"/>
  <c r="H37" i="21"/>
  <c r="N37" i="21"/>
  <c r="H39" i="21"/>
  <c r="N39" i="21"/>
  <c r="H41" i="21"/>
  <c r="N41" i="21"/>
  <c r="H43" i="21"/>
  <c r="H53" i="21"/>
  <c r="N53" i="21"/>
  <c r="H55" i="21"/>
  <c r="N55" i="21"/>
  <c r="H57" i="21"/>
  <c r="N57" i="21"/>
  <c r="H59" i="21"/>
  <c r="H61" i="21"/>
  <c r="N61" i="21"/>
  <c r="H63" i="21"/>
  <c r="N63" i="21"/>
  <c r="H65" i="21"/>
  <c r="N65" i="21"/>
  <c r="H67" i="21"/>
  <c r="N67" i="21"/>
  <c r="H69" i="21"/>
  <c r="N69" i="21"/>
  <c r="H71" i="21"/>
  <c r="N71" i="21"/>
  <c r="H73" i="21"/>
  <c r="N73" i="21"/>
  <c r="H91" i="21"/>
  <c r="H93" i="21"/>
  <c r="H95" i="21"/>
  <c r="N95" i="21"/>
  <c r="H97" i="21"/>
  <c r="N97" i="21"/>
  <c r="H99" i="21"/>
  <c r="H101" i="21"/>
  <c r="N101" i="21"/>
  <c r="H103" i="21"/>
  <c r="N103" i="21"/>
  <c r="H105" i="21"/>
  <c r="N105" i="21"/>
  <c r="H137" i="21"/>
  <c r="N137" i="21"/>
  <c r="H139" i="21"/>
  <c r="H141" i="21"/>
  <c r="N141" i="21"/>
  <c r="H143" i="21"/>
  <c r="N143" i="21"/>
  <c r="H145" i="21"/>
  <c r="H147" i="21"/>
  <c r="N147" i="21"/>
  <c r="H149" i="21"/>
  <c r="N149" i="21"/>
  <c r="H151" i="21"/>
  <c r="N151" i="21"/>
  <c r="H153" i="21"/>
  <c r="H155" i="21"/>
  <c r="H157" i="21"/>
  <c r="N157" i="21"/>
  <c r="H159" i="21"/>
  <c r="N159" i="21"/>
  <c r="H161" i="21"/>
  <c r="H163" i="21"/>
  <c r="N163" i="21"/>
  <c r="H165" i="21"/>
  <c r="N165" i="21"/>
  <c r="H167" i="21"/>
  <c r="N167" i="21"/>
  <c r="H169" i="21"/>
  <c r="H171" i="21"/>
  <c r="H173" i="21"/>
  <c r="N173" i="21"/>
  <c r="H175" i="21"/>
  <c r="N175" i="21"/>
  <c r="H177" i="21"/>
  <c r="H179" i="21"/>
  <c r="N179" i="21"/>
  <c r="H181" i="21"/>
  <c r="N181" i="21"/>
  <c r="H183" i="21"/>
  <c r="N183" i="21"/>
  <c r="H185" i="21"/>
  <c r="G67" i="21"/>
  <c r="G151" i="21"/>
  <c r="G65" i="21"/>
  <c r="G73" i="21"/>
  <c r="G147" i="21"/>
  <c r="G34" i="21"/>
  <c r="G36" i="21"/>
  <c r="G38" i="21"/>
  <c r="G40" i="21"/>
  <c r="G42" i="21"/>
  <c r="G44" i="21"/>
  <c r="G46" i="21"/>
  <c r="G48" i="21"/>
  <c r="G66" i="21"/>
  <c r="G68" i="21"/>
  <c r="G70" i="21"/>
  <c r="G72" i="21"/>
  <c r="G74" i="21"/>
  <c r="G76" i="21"/>
  <c r="G78" i="21"/>
  <c r="G80" i="21"/>
  <c r="G82" i="21"/>
  <c r="G84" i="21"/>
  <c r="G86" i="21"/>
  <c r="G88" i="21"/>
  <c r="G100" i="21"/>
  <c r="G102" i="21"/>
  <c r="G104" i="21"/>
  <c r="G106" i="21"/>
  <c r="G108" i="21"/>
  <c r="G110" i="21"/>
  <c r="G112" i="21"/>
  <c r="G114" i="21"/>
  <c r="G116" i="21"/>
  <c r="G118" i="21"/>
  <c r="G120" i="21"/>
  <c r="G122" i="21"/>
  <c r="G124" i="21"/>
  <c r="G126" i="21"/>
  <c r="G128" i="21"/>
  <c r="G138" i="21"/>
  <c r="G140" i="21"/>
  <c r="G142" i="21"/>
  <c r="G144" i="21"/>
  <c r="G146" i="21"/>
  <c r="G148" i="21"/>
  <c r="G150" i="21"/>
  <c r="G152" i="21"/>
  <c r="G154" i="21"/>
  <c r="G156" i="21"/>
  <c r="G158" i="21"/>
  <c r="G160" i="21"/>
  <c r="G162" i="21"/>
  <c r="G164" i="21"/>
  <c r="G166" i="21"/>
  <c r="G168" i="21"/>
  <c r="G170" i="21"/>
  <c r="G172" i="21"/>
  <c r="G174" i="21"/>
  <c r="G176" i="21"/>
  <c r="G178" i="21"/>
  <c r="G180" i="21"/>
  <c r="G182" i="21"/>
  <c r="G184" i="21"/>
  <c r="G186" i="21"/>
  <c r="G69" i="21"/>
  <c r="G149" i="21"/>
  <c r="H30" i="21"/>
  <c r="N30" i="21"/>
  <c r="H34" i="21"/>
  <c r="N34" i="21"/>
  <c r="H36" i="21"/>
  <c r="N36" i="21"/>
  <c r="H38" i="21"/>
  <c r="H40" i="21"/>
  <c r="N40" i="21"/>
  <c r="H42" i="21"/>
  <c r="N42" i="21"/>
  <c r="H44" i="21"/>
  <c r="N44" i="21"/>
  <c r="H54" i="21"/>
  <c r="H56" i="21"/>
  <c r="N56" i="21"/>
  <c r="H58" i="21"/>
  <c r="N58" i="21"/>
  <c r="H60" i="21"/>
  <c r="H62" i="21"/>
  <c r="H64" i="21"/>
  <c r="N64" i="21"/>
  <c r="H66" i="21"/>
  <c r="N66" i="21"/>
  <c r="H68" i="21"/>
  <c r="N68" i="21"/>
  <c r="H70" i="21"/>
  <c r="H72" i="21"/>
  <c r="N72" i="21"/>
  <c r="H90" i="21"/>
  <c r="N90" i="21"/>
  <c r="H92" i="21"/>
  <c r="N92" i="21"/>
  <c r="H94" i="21"/>
  <c r="H96" i="21"/>
  <c r="N96" i="21"/>
  <c r="H98" i="21"/>
  <c r="N98" i="21"/>
  <c r="H100" i="21"/>
  <c r="H102" i="21"/>
  <c r="H104" i="21"/>
  <c r="H130" i="21"/>
  <c r="N130" i="21"/>
  <c r="H132" i="21"/>
  <c r="N132" i="21"/>
  <c r="H134" i="21"/>
  <c r="N134" i="21"/>
  <c r="H136" i="21"/>
  <c r="H138" i="21"/>
  <c r="N138" i="21"/>
  <c r="H140" i="21"/>
  <c r="N140" i="21"/>
  <c r="H142" i="21"/>
  <c r="H144" i="21"/>
  <c r="H146" i="21"/>
  <c r="H148" i="21"/>
  <c r="N148" i="21"/>
  <c r="H150" i="21"/>
  <c r="H152" i="21"/>
  <c r="N152" i="21"/>
  <c r="H154" i="21"/>
  <c r="N154" i="21"/>
  <c r="H156" i="21"/>
  <c r="H158" i="21"/>
  <c r="N158" i="21"/>
  <c r="H160" i="21"/>
  <c r="N160" i="21"/>
  <c r="H162" i="21"/>
  <c r="N162" i="21"/>
  <c r="H164" i="21"/>
  <c r="H166" i="21"/>
  <c r="H168" i="21"/>
  <c r="N168" i="21"/>
  <c r="H170" i="21"/>
  <c r="N170" i="21"/>
  <c r="H172" i="21"/>
  <c r="H174" i="21"/>
  <c r="N174" i="21"/>
  <c r="H176" i="21"/>
  <c r="N176" i="21"/>
  <c r="H178" i="21"/>
  <c r="N178" i="21"/>
  <c r="H180" i="21"/>
  <c r="N180" i="21"/>
  <c r="H182" i="21"/>
  <c r="H184" i="21"/>
  <c r="H186" i="21"/>
  <c r="G71" i="21"/>
  <c r="G90" i="21"/>
  <c r="H32" i="21"/>
  <c r="N32" i="21"/>
  <c r="G167" i="21"/>
  <c r="L188" i="29"/>
  <c r="L188" i="53"/>
  <c r="M188" i="53"/>
  <c r="M188" i="52"/>
  <c r="L188" i="51"/>
  <c r="M188" i="51"/>
  <c r="M188" i="50"/>
  <c r="L188" i="50"/>
  <c r="M188" i="49"/>
  <c r="L188" i="48"/>
  <c r="M188" i="48"/>
  <c r="L188" i="47"/>
  <c r="M188" i="47"/>
  <c r="M188" i="46"/>
  <c r="M188" i="45"/>
  <c r="M188" i="44"/>
  <c r="M188" i="43"/>
  <c r="L188" i="42"/>
  <c r="M188" i="42"/>
  <c r="L188" i="41"/>
  <c r="M188" i="41"/>
  <c r="M188" i="40"/>
  <c r="O188" i="40"/>
  <c r="M188" i="39"/>
  <c r="M188" i="38"/>
  <c r="L188" i="37"/>
  <c r="M188" i="37"/>
  <c r="M188" i="36"/>
  <c r="M188" i="35"/>
  <c r="M188" i="34"/>
  <c r="L188" i="33"/>
  <c r="M188" i="33"/>
  <c r="M188" i="31"/>
  <c r="M188" i="30"/>
  <c r="M188" i="29"/>
  <c r="L188" i="28"/>
  <c r="M188" i="28"/>
  <c r="M188" i="26"/>
  <c r="M188" i="24"/>
  <c r="M188" i="23"/>
  <c r="O188" i="53"/>
  <c r="S188" i="53"/>
  <c r="T4" i="53"/>
  <c r="S187" i="53"/>
  <c r="L188" i="52"/>
  <c r="O188" i="52"/>
  <c r="S188" i="52"/>
  <c r="T4" i="52"/>
  <c r="S187" i="52"/>
  <c r="O188" i="51"/>
  <c r="S188" i="51"/>
  <c r="S187" i="51"/>
  <c r="O188" i="50"/>
  <c r="S188" i="50"/>
  <c r="T4" i="50"/>
  <c r="S187" i="50"/>
  <c r="L188" i="49"/>
  <c r="O188" i="49"/>
  <c r="S188" i="49"/>
  <c r="T4" i="49"/>
  <c r="S187" i="49"/>
  <c r="O188" i="48"/>
  <c r="S188" i="48"/>
  <c r="S187" i="48"/>
  <c r="O188" i="47"/>
  <c r="S188" i="47"/>
  <c r="T4" i="47"/>
  <c r="S187" i="47"/>
  <c r="L188" i="46"/>
  <c r="O188" i="46"/>
  <c r="T4" i="46"/>
  <c r="S187" i="46"/>
  <c r="L188" i="45"/>
  <c r="O188" i="45"/>
  <c r="S188" i="45"/>
  <c r="T4" i="45"/>
  <c r="S187" i="45"/>
  <c r="L188" i="44"/>
  <c r="O188" i="44"/>
  <c r="S188" i="44"/>
  <c r="T4" i="44"/>
  <c r="S187" i="44"/>
  <c r="S188" i="43"/>
  <c r="O188" i="43"/>
  <c r="L188" i="43"/>
  <c r="S187" i="43"/>
  <c r="O188" i="42"/>
  <c r="S188" i="42"/>
  <c r="T4" i="42"/>
  <c r="S187" i="42"/>
  <c r="O188" i="41"/>
  <c r="S188" i="41"/>
  <c r="T4" i="41"/>
  <c r="S188" i="40"/>
  <c r="T4" i="40"/>
  <c r="L188" i="40"/>
  <c r="S187" i="40"/>
  <c r="L188" i="39"/>
  <c r="O188" i="39"/>
  <c r="S188" i="39"/>
  <c r="T4" i="39"/>
  <c r="S187" i="39"/>
  <c r="L188" i="38"/>
  <c r="O188" i="38"/>
  <c r="S188" i="38"/>
  <c r="S187" i="38"/>
  <c r="O188" i="37"/>
  <c r="S188" i="37"/>
  <c r="T4" i="37"/>
  <c r="S187" i="37"/>
  <c r="L188" i="36"/>
  <c r="O188" i="36"/>
  <c r="S188" i="36"/>
  <c r="T4" i="36"/>
  <c r="S187" i="36"/>
  <c r="O188" i="35"/>
  <c r="S188" i="35"/>
  <c r="L188" i="35"/>
  <c r="T4" i="35"/>
  <c r="S187" i="35"/>
  <c r="O188" i="34"/>
  <c r="S188" i="34"/>
  <c r="L188" i="34"/>
  <c r="T4" i="34"/>
  <c r="S187" i="34"/>
  <c r="O188" i="33"/>
  <c r="S188" i="33"/>
  <c r="T4" i="33"/>
  <c r="S187" i="33"/>
  <c r="S188" i="32"/>
  <c r="L188" i="32"/>
  <c r="T4" i="32"/>
  <c r="S188" i="31"/>
  <c r="O188" i="31"/>
  <c r="L188" i="31"/>
  <c r="T4" i="31"/>
  <c r="L188" i="30"/>
  <c r="O188" i="30"/>
  <c r="S188" i="30"/>
  <c r="T4" i="30"/>
  <c r="O188" i="29"/>
  <c r="S188" i="29"/>
  <c r="T4" i="29"/>
  <c r="S187" i="29"/>
  <c r="O188" i="28"/>
  <c r="S188" i="28"/>
  <c r="T4" i="28"/>
  <c r="S187" i="28"/>
  <c r="L188" i="26"/>
  <c r="O188" i="26"/>
  <c r="S188" i="26"/>
  <c r="S187" i="26"/>
  <c r="L188" i="25"/>
  <c r="O188" i="25"/>
  <c r="S188" i="25"/>
  <c r="T4" i="25"/>
  <c r="S187" i="25"/>
  <c r="L188" i="24"/>
  <c r="O188" i="24"/>
  <c r="S188" i="24"/>
  <c r="T4" i="24"/>
  <c r="S187" i="24"/>
  <c r="L188" i="23"/>
  <c r="O188" i="23"/>
  <c r="S188" i="23"/>
  <c r="T4" i="23"/>
  <c r="S187" i="23"/>
  <c r="A191" i="22"/>
  <c r="U5" i="22"/>
  <c r="U6" i="22"/>
  <c r="U7" i="22"/>
  <c r="U8" i="22"/>
  <c r="U9" i="22"/>
  <c r="U10" i="22"/>
  <c r="U11" i="22"/>
  <c r="U12" i="22"/>
  <c r="U13" i="22"/>
  <c r="U14" i="22"/>
  <c r="U15" i="22"/>
  <c r="U16" i="22"/>
  <c r="U17" i="22"/>
  <c r="U18" i="22"/>
  <c r="U19" i="22"/>
  <c r="U20" i="22"/>
  <c r="U21" i="22"/>
  <c r="U22" i="22"/>
  <c r="U23" i="22"/>
  <c r="U24" i="22"/>
  <c r="U25" i="22"/>
  <c r="U26" i="22"/>
  <c r="U27" i="22"/>
  <c r="U28" i="22"/>
  <c r="H5" i="22"/>
  <c r="K5" i="22"/>
  <c r="N5" i="22"/>
  <c r="Q5" i="22"/>
  <c r="H6" i="22"/>
  <c r="K6" i="22"/>
  <c r="N6" i="22"/>
  <c r="Q6" i="22"/>
  <c r="H7" i="22"/>
  <c r="K7" i="22"/>
  <c r="N7" i="22"/>
  <c r="Q7" i="22"/>
  <c r="H8" i="22"/>
  <c r="K8" i="22"/>
  <c r="N8" i="22"/>
  <c r="Q8" i="22"/>
  <c r="H9" i="22"/>
  <c r="K9" i="22"/>
  <c r="N9" i="22"/>
  <c r="Q9" i="22"/>
  <c r="H10" i="22"/>
  <c r="K10" i="22"/>
  <c r="N10" i="22"/>
  <c r="Q10" i="22"/>
  <c r="H11" i="22"/>
  <c r="K11" i="22"/>
  <c r="N11" i="22"/>
  <c r="Q11" i="22"/>
  <c r="H12" i="22"/>
  <c r="K12" i="22"/>
  <c r="N12" i="22"/>
  <c r="Q12" i="22"/>
  <c r="H13" i="22"/>
  <c r="K13" i="22"/>
  <c r="N13" i="22"/>
  <c r="Q13" i="22"/>
  <c r="H14" i="22"/>
  <c r="K14" i="22"/>
  <c r="N14" i="22"/>
  <c r="Q14" i="22"/>
  <c r="H15" i="22"/>
  <c r="K15" i="22"/>
  <c r="N15" i="22"/>
  <c r="Q15" i="22"/>
  <c r="H16" i="22"/>
  <c r="K16" i="22"/>
  <c r="N16" i="22"/>
  <c r="Q16" i="22"/>
  <c r="H17" i="22"/>
  <c r="K17" i="22"/>
  <c r="N17" i="22"/>
  <c r="Q17" i="22"/>
  <c r="H18" i="22"/>
  <c r="K18" i="22"/>
  <c r="N18" i="22"/>
  <c r="Q18" i="22"/>
  <c r="H19" i="22"/>
  <c r="K19" i="22"/>
  <c r="N19" i="22"/>
  <c r="Q19" i="22"/>
  <c r="H20" i="22"/>
  <c r="K20" i="22"/>
  <c r="N20" i="22"/>
  <c r="Q20" i="22"/>
  <c r="H21" i="22"/>
  <c r="K21" i="22"/>
  <c r="N21" i="22"/>
  <c r="Q21" i="22"/>
  <c r="H22" i="22"/>
  <c r="K22" i="22"/>
  <c r="N22" i="22"/>
  <c r="Q22" i="22"/>
  <c r="H23" i="22"/>
  <c r="K23" i="22"/>
  <c r="N23" i="22"/>
  <c r="Q23" i="22"/>
  <c r="H24" i="22"/>
  <c r="K24" i="22"/>
  <c r="N24" i="22"/>
  <c r="Q24" i="22"/>
  <c r="H25" i="22"/>
  <c r="K25" i="22"/>
  <c r="N25" i="22"/>
  <c r="Q25" i="22"/>
  <c r="H26" i="22"/>
  <c r="K26" i="22"/>
  <c r="N26" i="22"/>
  <c r="Q26" i="22"/>
  <c r="H27" i="22"/>
  <c r="K27" i="22"/>
  <c r="N27" i="22"/>
  <c r="Q27" i="22"/>
  <c r="H28" i="22"/>
  <c r="K28" i="22"/>
  <c r="N28" i="22"/>
  <c r="Q28" i="22"/>
  <c r="K114" i="21"/>
  <c r="K126" i="21"/>
  <c r="K76" i="21"/>
  <c r="K89" i="21"/>
  <c r="K78" i="21"/>
  <c r="K57" i="21"/>
  <c r="K51" i="21"/>
  <c r="K121" i="21"/>
  <c r="K65" i="21"/>
  <c r="K110" i="21"/>
  <c r="K97" i="21"/>
  <c r="K31" i="21"/>
  <c r="K82" i="21"/>
  <c r="K41" i="21"/>
  <c r="K143" i="21"/>
  <c r="K175" i="21"/>
  <c r="K159" i="21"/>
  <c r="K80" i="21"/>
  <c r="K75" i="21"/>
  <c r="K107" i="21"/>
  <c r="K123" i="21"/>
  <c r="K112" i="21"/>
  <c r="K67" i="21"/>
  <c r="K61" i="21"/>
  <c r="K42" i="21"/>
  <c r="K111" i="21"/>
  <c r="K129" i="21"/>
  <c r="K71" i="21"/>
  <c r="K66" i="21"/>
  <c r="K116" i="21"/>
  <c r="K79" i="21"/>
  <c r="K149" i="21"/>
  <c r="K55" i="21"/>
  <c r="K48" i="21"/>
  <c r="K165" i="21"/>
  <c r="K103" i="21"/>
  <c r="K125" i="21"/>
  <c r="K37" i="21"/>
  <c r="K117" i="21"/>
  <c r="K128" i="21"/>
  <c r="K81" i="21"/>
  <c r="K50" i="21"/>
  <c r="K167" i="21"/>
  <c r="K113" i="21"/>
  <c r="K33" i="21"/>
  <c r="K73" i="21"/>
  <c r="K151" i="21"/>
  <c r="K118" i="21"/>
  <c r="K105" i="21"/>
  <c r="K122" i="21"/>
  <c r="K46" i="21"/>
  <c r="K45" i="21"/>
  <c r="K69" i="21"/>
  <c r="K179" i="21"/>
  <c r="K163" i="21"/>
  <c r="K53" i="21"/>
  <c r="K52" i="21"/>
  <c r="K86" i="21"/>
  <c r="K137" i="21"/>
  <c r="K109" i="21"/>
  <c r="K77" i="21"/>
  <c r="K131" i="21"/>
  <c r="K120" i="21"/>
  <c r="K115" i="21"/>
  <c r="K101" i="21"/>
  <c r="K147" i="21"/>
  <c r="K83" i="21"/>
  <c r="K181" i="21"/>
  <c r="K138" i="21"/>
  <c r="K98" i="21"/>
  <c r="K158" i="21"/>
  <c r="K148" i="21"/>
  <c r="K154" i="21"/>
  <c r="K152" i="21"/>
  <c r="K140" i="21"/>
  <c r="K74" i="21"/>
  <c r="K119" i="21"/>
  <c r="K68" i="21"/>
  <c r="K36" i="21"/>
  <c r="K183" i="21"/>
  <c r="K127" i="21"/>
  <c r="K88" i="21"/>
  <c r="K84" i="21"/>
  <c r="K92" i="21"/>
  <c r="K58" i="21"/>
  <c r="K34" i="21"/>
  <c r="K64" i="21"/>
  <c r="K144" i="21"/>
  <c r="N144" i="21"/>
  <c r="K104" i="21"/>
  <c r="N104" i="21"/>
  <c r="K171" i="21"/>
  <c r="N171" i="21"/>
  <c r="K155" i="21"/>
  <c r="N155" i="21"/>
  <c r="K139" i="21"/>
  <c r="N139" i="21"/>
  <c r="K93" i="21"/>
  <c r="N93" i="21"/>
  <c r="K106" i="21"/>
  <c r="N106" i="21"/>
  <c r="K133" i="21"/>
  <c r="N133" i="21"/>
  <c r="K85" i="21"/>
  <c r="N85" i="21"/>
  <c r="K90" i="21"/>
  <c r="K162" i="21"/>
  <c r="K39" i="21"/>
  <c r="K44" i="21"/>
  <c r="K142" i="21"/>
  <c r="N142" i="21"/>
  <c r="K102" i="21"/>
  <c r="N102" i="21"/>
  <c r="K70" i="21"/>
  <c r="N70" i="21"/>
  <c r="K54" i="21"/>
  <c r="N54" i="21"/>
  <c r="K185" i="21"/>
  <c r="N185" i="21"/>
  <c r="K169" i="21"/>
  <c r="N169" i="21"/>
  <c r="K153" i="21"/>
  <c r="N153" i="21"/>
  <c r="K91" i="21"/>
  <c r="N91" i="21"/>
  <c r="K59" i="21"/>
  <c r="N59" i="21"/>
  <c r="K35" i="21"/>
  <c r="N35" i="21"/>
  <c r="K173" i="21"/>
  <c r="K135" i="21"/>
  <c r="K108" i="21"/>
  <c r="K141" i="21"/>
  <c r="K172" i="21"/>
  <c r="N172" i="21"/>
  <c r="K156" i="21"/>
  <c r="N156" i="21"/>
  <c r="K100" i="21"/>
  <c r="N100" i="21"/>
  <c r="K95" i="21"/>
  <c r="K96" i="21"/>
  <c r="K40" i="21"/>
  <c r="K186" i="21"/>
  <c r="K157" i="21"/>
  <c r="K184" i="21"/>
  <c r="N184" i="21"/>
  <c r="K146" i="21"/>
  <c r="N146" i="21"/>
  <c r="K87" i="21"/>
  <c r="K178" i="21"/>
  <c r="K136" i="21"/>
  <c r="N136" i="21"/>
  <c r="K132" i="21"/>
  <c r="K170" i="21"/>
  <c r="K182" i="21"/>
  <c r="N182" i="21"/>
  <c r="K166" i="21"/>
  <c r="N166" i="21"/>
  <c r="K150" i="21"/>
  <c r="N150" i="21"/>
  <c r="K94" i="21"/>
  <c r="N94" i="21"/>
  <c r="K62" i="21"/>
  <c r="N62" i="21"/>
  <c r="K38" i="21"/>
  <c r="N38" i="21"/>
  <c r="K177" i="21"/>
  <c r="N177" i="21"/>
  <c r="K161" i="21"/>
  <c r="N161" i="21"/>
  <c r="K145" i="21"/>
  <c r="N145" i="21"/>
  <c r="K99" i="21"/>
  <c r="N99" i="21"/>
  <c r="K43" i="21"/>
  <c r="N43" i="21"/>
  <c r="K63" i="21"/>
  <c r="K130" i="21"/>
  <c r="K124" i="21"/>
  <c r="K49" i="21"/>
  <c r="K168" i="21"/>
  <c r="K164" i="21"/>
  <c r="N164" i="21"/>
  <c r="K60" i="21"/>
  <c r="N60" i="21"/>
  <c r="K30" i="21"/>
  <c r="K47" i="21"/>
  <c r="K174" i="21"/>
  <c r="K56" i="21"/>
  <c r="K72" i="21"/>
  <c r="K180" i="21"/>
  <c r="K160" i="21"/>
  <c r="K176" i="21"/>
  <c r="K134" i="21"/>
  <c r="K32" i="21"/>
  <c r="Z187" i="22"/>
  <c r="AA187" i="22"/>
  <c r="AB187" i="22"/>
  <c r="AC187" i="22"/>
  <c r="AD187" i="22"/>
  <c r="AE187" i="22"/>
  <c r="AF187" i="22"/>
  <c r="AG187" i="22"/>
  <c r="AH187" i="22"/>
  <c r="AI187" i="22"/>
  <c r="Q4" i="22"/>
  <c r="N4" i="22"/>
  <c r="K4" i="22"/>
  <c r="H4" i="22"/>
  <c r="U4" i="22"/>
  <c r="E193" i="22"/>
  <c r="O4" i="1"/>
  <c r="L4" i="1"/>
  <c r="G4" i="21"/>
  <c r="S6" i="22"/>
  <c r="X6" i="22"/>
  <c r="S13" i="22"/>
  <c r="X13" i="22"/>
  <c r="S5" i="22"/>
  <c r="X5" i="22"/>
  <c r="S23" i="22"/>
  <c r="X23" i="22"/>
  <c r="S21" i="22"/>
  <c r="X21" i="22"/>
  <c r="S28" i="22"/>
  <c r="X28" i="22"/>
  <c r="S20" i="22"/>
  <c r="X20" i="22"/>
  <c r="S12" i="22"/>
  <c r="X12" i="22"/>
  <c r="S11" i="22"/>
  <c r="X11" i="22"/>
  <c r="S7" i="22"/>
  <c r="X7" i="22"/>
  <c r="S26" i="22"/>
  <c r="X26" i="22"/>
  <c r="S18" i="22"/>
  <c r="X18" i="22"/>
  <c r="S10" i="22"/>
  <c r="X10" i="22"/>
  <c r="S4" i="22"/>
  <c r="X4" i="22"/>
  <c r="S14" i="22"/>
  <c r="X14" i="22"/>
  <c r="S27" i="22"/>
  <c r="X27" i="22"/>
  <c r="S25" i="22"/>
  <c r="X25" i="22"/>
  <c r="S17" i="22"/>
  <c r="X17" i="22"/>
  <c r="S9" i="22"/>
  <c r="X9" i="22"/>
  <c r="S15" i="22"/>
  <c r="X15" i="22"/>
  <c r="S22" i="22"/>
  <c r="X22" i="22"/>
  <c r="S19" i="22"/>
  <c r="X19" i="22"/>
  <c r="S24" i="22"/>
  <c r="X24" i="22"/>
  <c r="S16" i="22"/>
  <c r="X16" i="22"/>
  <c r="S8" i="22"/>
  <c r="X8" i="22"/>
  <c r="E191" i="21"/>
  <c r="E190" i="21"/>
  <c r="E189" i="21"/>
  <c r="L5" i="21"/>
  <c r="L6" i="21"/>
  <c r="L7" i="21"/>
  <c r="L8" i="21"/>
  <c r="L9" i="21"/>
  <c r="L10" i="21"/>
  <c r="L11" i="21"/>
  <c r="L12" i="21"/>
  <c r="L14" i="21"/>
  <c r="L16" i="21"/>
  <c r="L17" i="21"/>
  <c r="L18" i="21"/>
  <c r="L19" i="21"/>
  <c r="L20" i="21"/>
  <c r="L21" i="21"/>
  <c r="L22" i="21"/>
  <c r="L23" i="21"/>
  <c r="L24" i="21"/>
  <c r="L25" i="21"/>
  <c r="L26" i="21"/>
  <c r="L27" i="21"/>
  <c r="L28" i="21"/>
  <c r="L186" i="21"/>
  <c r="L4" i="21"/>
  <c r="T27" i="22"/>
  <c r="T25" i="22"/>
  <c r="T23" i="22"/>
  <c r="T21" i="22"/>
  <c r="T19" i="22"/>
  <c r="T17" i="22"/>
  <c r="O5" i="1"/>
  <c r="O6" i="1"/>
  <c r="O7" i="1"/>
  <c r="O8" i="1"/>
  <c r="O9" i="1"/>
  <c r="O10" i="1"/>
  <c r="O11" i="1"/>
  <c r="O12" i="1"/>
  <c r="O13" i="1"/>
  <c r="O14" i="1"/>
  <c r="O15" i="1"/>
  <c r="O16" i="1"/>
  <c r="O17" i="1"/>
  <c r="O18" i="1"/>
  <c r="O19" i="1"/>
  <c r="O20" i="1"/>
  <c r="O21" i="1"/>
  <c r="O22" i="1"/>
  <c r="O23" i="1"/>
  <c r="O24" i="1"/>
  <c r="O25" i="1"/>
  <c r="O26" i="1"/>
  <c r="O27" i="1"/>
  <c r="O28" i="1"/>
  <c r="O29" i="1"/>
  <c r="M5" i="1"/>
  <c r="H5" i="21"/>
  <c r="K5" i="21"/>
  <c r="M6" i="1"/>
  <c r="H6" i="21"/>
  <c r="K6" i="21"/>
  <c r="M7" i="1"/>
  <c r="H7" i="21"/>
  <c r="K7" i="21"/>
  <c r="M8" i="1"/>
  <c r="H8" i="21"/>
  <c r="K8" i="21"/>
  <c r="M9" i="1"/>
  <c r="H9" i="21"/>
  <c r="K9" i="21"/>
  <c r="M10" i="1"/>
  <c r="H10" i="21"/>
  <c r="K10" i="21"/>
  <c r="M11" i="1"/>
  <c r="H11" i="21"/>
  <c r="K11" i="21"/>
  <c r="M12" i="1"/>
  <c r="H12" i="21"/>
  <c r="K12" i="21"/>
  <c r="M13" i="1"/>
  <c r="H13" i="21"/>
  <c r="K13" i="21"/>
  <c r="M14" i="1"/>
  <c r="H14" i="21"/>
  <c r="K14" i="21"/>
  <c r="M15" i="1"/>
  <c r="H15" i="21"/>
  <c r="K15" i="21"/>
  <c r="M16" i="1"/>
  <c r="H16" i="21"/>
  <c r="K16" i="21"/>
  <c r="M17" i="1"/>
  <c r="H17" i="21"/>
  <c r="K17" i="21"/>
  <c r="M18" i="1"/>
  <c r="H18" i="21"/>
  <c r="K18" i="21"/>
  <c r="M19" i="1"/>
  <c r="H19" i="21"/>
  <c r="K19" i="21"/>
  <c r="M20" i="1"/>
  <c r="H20" i="21"/>
  <c r="K20" i="21"/>
  <c r="M21" i="1"/>
  <c r="H21" i="21"/>
  <c r="K21" i="21"/>
  <c r="M22" i="1"/>
  <c r="H22" i="21"/>
  <c r="K22" i="21"/>
  <c r="M23" i="1"/>
  <c r="H23" i="21"/>
  <c r="K23" i="21"/>
  <c r="M24" i="1"/>
  <c r="H24" i="21"/>
  <c r="K24" i="21"/>
  <c r="M25" i="1"/>
  <c r="H25" i="21"/>
  <c r="K25" i="21"/>
  <c r="M26" i="1"/>
  <c r="H26" i="21"/>
  <c r="K26" i="21"/>
  <c r="M27" i="1"/>
  <c r="H27" i="21"/>
  <c r="K27" i="21"/>
  <c r="M28" i="1"/>
  <c r="H28" i="21"/>
  <c r="K28" i="21"/>
  <c r="M29" i="1"/>
  <c r="H29" i="21"/>
  <c r="K29" i="21"/>
  <c r="M4" i="1"/>
  <c r="H4" i="21"/>
  <c r="L5" i="1"/>
  <c r="G5" i="21"/>
  <c r="L6" i="1"/>
  <c r="G6" i="21"/>
  <c r="L7" i="1"/>
  <c r="G7" i="21"/>
  <c r="L8" i="1"/>
  <c r="G8" i="21"/>
  <c r="L9" i="1"/>
  <c r="G9" i="21"/>
  <c r="L10" i="1"/>
  <c r="G10" i="21"/>
  <c r="L11" i="1"/>
  <c r="G11" i="21"/>
  <c r="L12" i="1"/>
  <c r="G12" i="21"/>
  <c r="L13" i="1"/>
  <c r="G13" i="21"/>
  <c r="L14" i="1"/>
  <c r="G14" i="21"/>
  <c r="L15" i="1"/>
  <c r="G15" i="21"/>
  <c r="L16" i="1"/>
  <c r="G16" i="21"/>
  <c r="L17" i="1"/>
  <c r="G17" i="21"/>
  <c r="L18" i="1"/>
  <c r="G18" i="21"/>
  <c r="L19" i="1"/>
  <c r="G19" i="21"/>
  <c r="L20" i="1"/>
  <c r="G20" i="21"/>
  <c r="L21" i="1"/>
  <c r="G21" i="21"/>
  <c r="L22" i="1"/>
  <c r="G22" i="21"/>
  <c r="L23" i="1"/>
  <c r="G23" i="21"/>
  <c r="L24" i="1"/>
  <c r="G24" i="21"/>
  <c r="L25" i="1"/>
  <c r="G25" i="21"/>
  <c r="L26" i="1"/>
  <c r="G26" i="21"/>
  <c r="L27" i="1"/>
  <c r="G27" i="21"/>
  <c r="L28" i="1"/>
  <c r="G28" i="21"/>
  <c r="L29" i="1"/>
  <c r="G29" i="21"/>
  <c r="R188" i="1"/>
  <c r="R191" i="1"/>
  <c r="Q188" i="1"/>
  <c r="P188" i="1"/>
  <c r="K187" i="1"/>
  <c r="S29" i="1"/>
  <c r="T29" i="1"/>
  <c r="S28" i="1"/>
  <c r="T28" i="1"/>
  <c r="S27" i="1"/>
  <c r="T27" i="1"/>
  <c r="S26" i="1"/>
  <c r="T26" i="1"/>
  <c r="S25" i="1"/>
  <c r="T25" i="1"/>
  <c r="S24" i="1"/>
  <c r="T24" i="1"/>
  <c r="S23" i="1"/>
  <c r="T23" i="1"/>
  <c r="S20" i="1"/>
  <c r="T20" i="1"/>
  <c r="S19" i="1"/>
  <c r="T19" i="1"/>
  <c r="S18" i="1"/>
  <c r="T18" i="1"/>
  <c r="S17" i="1"/>
  <c r="T17" i="1"/>
  <c r="S16" i="1"/>
  <c r="T16" i="1"/>
  <c r="S15" i="1"/>
  <c r="T15" i="1"/>
  <c r="S14" i="1"/>
  <c r="T14" i="1"/>
  <c r="S13" i="1"/>
  <c r="T13" i="1"/>
  <c r="S12" i="1"/>
  <c r="T12" i="1"/>
  <c r="S11" i="1"/>
  <c r="T11" i="1"/>
  <c r="S10" i="1"/>
  <c r="T10" i="1"/>
  <c r="S9" i="1"/>
  <c r="T9" i="1"/>
  <c r="S8" i="1"/>
  <c r="T8" i="1"/>
  <c r="S7" i="1"/>
  <c r="T7" i="1"/>
  <c r="S5" i="1"/>
  <c r="T5" i="1"/>
  <c r="S4" i="1"/>
  <c r="T4" i="1"/>
  <c r="V21" i="22"/>
  <c r="P21" i="22"/>
  <c r="R21" i="22"/>
  <c r="V25" i="22"/>
  <c r="G25" i="22"/>
  <c r="I25" i="22"/>
  <c r="I187" i="21"/>
  <c r="V27" i="22"/>
  <c r="P27" i="22"/>
  <c r="R27" i="22"/>
  <c r="G187" i="21"/>
  <c r="V23" i="22"/>
  <c r="G23" i="22"/>
  <c r="I23" i="22"/>
  <c r="V17" i="22"/>
  <c r="P17" i="22"/>
  <c r="R17" i="22"/>
  <c r="V19" i="22"/>
  <c r="M19" i="22"/>
  <c r="O19" i="22"/>
  <c r="X187" i="22"/>
  <c r="E192" i="22"/>
  <c r="E194" i="22"/>
  <c r="M4" i="21"/>
  <c r="N4" i="21"/>
  <c r="T4" i="22"/>
  <c r="V4" i="22"/>
  <c r="M10" i="21"/>
  <c r="N10" i="21"/>
  <c r="T10" i="22"/>
  <c r="V10" i="22"/>
  <c r="M24" i="21"/>
  <c r="N24" i="21"/>
  <c r="T24" i="22"/>
  <c r="V24" i="22"/>
  <c r="M186" i="21"/>
  <c r="N186" i="21"/>
  <c r="M5" i="21"/>
  <c r="N5" i="21"/>
  <c r="T5" i="22"/>
  <c r="V5" i="22"/>
  <c r="M11" i="21"/>
  <c r="N11" i="21"/>
  <c r="T11" i="22"/>
  <c r="V11" i="22"/>
  <c r="M16" i="21"/>
  <c r="N16" i="21"/>
  <c r="T16" i="22"/>
  <c r="V16" i="22"/>
  <c r="M18" i="21"/>
  <c r="N18" i="21"/>
  <c r="T18" i="22"/>
  <c r="V18" i="22"/>
  <c r="M26" i="21"/>
  <c r="N26" i="21"/>
  <c r="T26" i="22"/>
  <c r="V26" i="22"/>
  <c r="M6" i="21"/>
  <c r="N6" i="21"/>
  <c r="T6" i="22"/>
  <c r="V6" i="22"/>
  <c r="M12" i="21"/>
  <c r="N12" i="21"/>
  <c r="T12" i="22"/>
  <c r="V12" i="22"/>
  <c r="M7" i="21"/>
  <c r="N7" i="21"/>
  <c r="T7" i="22"/>
  <c r="V7" i="22"/>
  <c r="M13" i="21"/>
  <c r="N13" i="21"/>
  <c r="T13" i="22"/>
  <c r="V13" i="22"/>
  <c r="M20" i="21"/>
  <c r="N20" i="21"/>
  <c r="T20" i="22"/>
  <c r="V20" i="22"/>
  <c r="M9" i="21"/>
  <c r="N9" i="21"/>
  <c r="T9" i="22"/>
  <c r="V9" i="22"/>
  <c r="M8" i="21"/>
  <c r="N8" i="21"/>
  <c r="T8" i="22"/>
  <c r="V8" i="22"/>
  <c r="M14" i="21"/>
  <c r="N14" i="21"/>
  <c r="T14" i="22"/>
  <c r="V14" i="22"/>
  <c r="M28" i="21"/>
  <c r="N28" i="21"/>
  <c r="T28" i="22"/>
  <c r="V28" i="22"/>
  <c r="G28" i="22"/>
  <c r="M15" i="21"/>
  <c r="N15" i="21"/>
  <c r="T15" i="22"/>
  <c r="V15" i="22"/>
  <c r="M22" i="21"/>
  <c r="N22" i="21"/>
  <c r="T22" i="22"/>
  <c r="V22" i="22"/>
  <c r="M29" i="21"/>
  <c r="N29" i="21"/>
  <c r="F187" i="21"/>
  <c r="J187" i="21"/>
  <c r="L13" i="21"/>
  <c r="L15" i="21"/>
  <c r="L29" i="21"/>
  <c r="M17" i="21"/>
  <c r="N17" i="21"/>
  <c r="M19" i="21"/>
  <c r="N19" i="21"/>
  <c r="M21" i="21"/>
  <c r="N21" i="21"/>
  <c r="M23" i="21"/>
  <c r="N23" i="21"/>
  <c r="M25" i="21"/>
  <c r="N25" i="21"/>
  <c r="M27" i="21"/>
  <c r="N27" i="21"/>
  <c r="N188" i="1"/>
  <c r="S21" i="1"/>
  <c r="T21" i="1"/>
  <c r="S22" i="1"/>
  <c r="T22" i="1"/>
  <c r="L188" i="1"/>
  <c r="S6" i="1"/>
  <c r="T6" i="1"/>
  <c r="N187" i="21"/>
  <c r="G21" i="22"/>
  <c r="I21" i="22"/>
  <c r="J21" i="22"/>
  <c r="L21" i="22"/>
  <c r="M21" i="22"/>
  <c r="O21" i="22"/>
  <c r="G19" i="22"/>
  <c r="I19" i="22"/>
  <c r="P19" i="22"/>
  <c r="R19" i="22"/>
  <c r="J27" i="22"/>
  <c r="L27" i="22"/>
  <c r="G27" i="22"/>
  <c r="I27" i="22"/>
  <c r="M27" i="22"/>
  <c r="O27" i="22"/>
  <c r="K4" i="21"/>
  <c r="K187" i="21"/>
  <c r="H187" i="21"/>
  <c r="J19" i="22"/>
  <c r="L19" i="22"/>
  <c r="J17" i="22"/>
  <c r="L17" i="22"/>
  <c r="M25" i="22"/>
  <c r="O25" i="22"/>
  <c r="P25" i="22"/>
  <c r="R25" i="22"/>
  <c r="P23" i="22"/>
  <c r="R23" i="22"/>
  <c r="J25" i="22"/>
  <c r="L25" i="22"/>
  <c r="M23" i="22"/>
  <c r="O23" i="22"/>
  <c r="J23" i="22"/>
  <c r="L23" i="22"/>
  <c r="M17" i="22"/>
  <c r="O17" i="22"/>
  <c r="G17" i="22"/>
  <c r="I17" i="22"/>
  <c r="P22" i="22"/>
  <c r="R22" i="22"/>
  <c r="J22" i="22"/>
  <c r="L22" i="22"/>
  <c r="M22" i="22"/>
  <c r="O22" i="22"/>
  <c r="G22" i="22"/>
  <c r="I22" i="22"/>
  <c r="M7" i="22"/>
  <c r="O7" i="22"/>
  <c r="P7" i="22"/>
  <c r="R7" i="22"/>
  <c r="G7" i="22"/>
  <c r="I7" i="22"/>
  <c r="J7" i="22"/>
  <c r="L7" i="22"/>
  <c r="G6" i="22"/>
  <c r="I6" i="22"/>
  <c r="P6" i="22"/>
  <c r="R6" i="22"/>
  <c r="M6" i="22"/>
  <c r="O6" i="22"/>
  <c r="J6" i="22"/>
  <c r="L6" i="22"/>
  <c r="G10" i="22"/>
  <c r="I10" i="22"/>
  <c r="M10" i="22"/>
  <c r="O10" i="22"/>
  <c r="J10" i="22"/>
  <c r="L10" i="22"/>
  <c r="P10" i="22"/>
  <c r="R10" i="22"/>
  <c r="P15" i="22"/>
  <c r="R15" i="22"/>
  <c r="J15" i="22"/>
  <c r="L15" i="22"/>
  <c r="G15" i="22"/>
  <c r="I15" i="22"/>
  <c r="M15" i="22"/>
  <c r="O15" i="22"/>
  <c r="J14" i="22"/>
  <c r="L14" i="22"/>
  <c r="M14" i="22"/>
  <c r="O14" i="22"/>
  <c r="P14" i="22"/>
  <c r="R14" i="22"/>
  <c r="G14" i="22"/>
  <c r="I14" i="22"/>
  <c r="P26" i="22"/>
  <c r="R26" i="22"/>
  <c r="G26" i="22"/>
  <c r="I26" i="22"/>
  <c r="M26" i="22"/>
  <c r="O26" i="22"/>
  <c r="J26" i="22"/>
  <c r="L26" i="22"/>
  <c r="G24" i="22"/>
  <c r="I24" i="22"/>
  <c r="J24" i="22"/>
  <c r="L24" i="22"/>
  <c r="M24" i="22"/>
  <c r="O24" i="22"/>
  <c r="P24" i="22"/>
  <c r="R24" i="22"/>
  <c r="G4" i="22"/>
  <c r="I4" i="22"/>
  <c r="M4" i="22"/>
  <c r="O4" i="22"/>
  <c r="P4" i="22"/>
  <c r="R4" i="22"/>
  <c r="J4" i="22"/>
  <c r="L4" i="22"/>
  <c r="M28" i="22"/>
  <c r="O28" i="22"/>
  <c r="P28" i="22"/>
  <c r="R28" i="22"/>
  <c r="J28" i="22"/>
  <c r="L28" i="22"/>
  <c r="I28" i="22"/>
  <c r="J8" i="22"/>
  <c r="L8" i="22"/>
  <c r="M8" i="22"/>
  <c r="O8" i="22"/>
  <c r="P8" i="22"/>
  <c r="R8" i="22"/>
  <c r="G8" i="22"/>
  <c r="I8" i="22"/>
  <c r="G20" i="22"/>
  <c r="I20" i="22"/>
  <c r="M20" i="22"/>
  <c r="O20" i="22"/>
  <c r="J20" i="22"/>
  <c r="L20" i="22"/>
  <c r="P20" i="22"/>
  <c r="R20" i="22"/>
  <c r="G18" i="22"/>
  <c r="I18" i="22"/>
  <c r="J18" i="22"/>
  <c r="L18" i="22"/>
  <c r="M18" i="22"/>
  <c r="O18" i="22"/>
  <c r="P18" i="22"/>
  <c r="R18" i="22"/>
  <c r="G11" i="22"/>
  <c r="I11" i="22"/>
  <c r="J11" i="22"/>
  <c r="L11" i="22"/>
  <c r="P11" i="22"/>
  <c r="R11" i="22"/>
  <c r="M11" i="22"/>
  <c r="O11" i="22"/>
  <c r="P9" i="22"/>
  <c r="R9" i="22"/>
  <c r="G9" i="22"/>
  <c r="I9" i="22"/>
  <c r="M9" i="22"/>
  <c r="O9" i="22"/>
  <c r="J9" i="22"/>
  <c r="L9" i="22"/>
  <c r="J13" i="22"/>
  <c r="L13" i="22"/>
  <c r="P13" i="22"/>
  <c r="R13" i="22"/>
  <c r="M13" i="22"/>
  <c r="O13" i="22"/>
  <c r="G13" i="22"/>
  <c r="I13" i="22"/>
  <c r="P12" i="22"/>
  <c r="R12" i="22"/>
  <c r="G12" i="22"/>
  <c r="I12" i="22"/>
  <c r="J12" i="22"/>
  <c r="L12" i="22"/>
  <c r="M12" i="22"/>
  <c r="O12" i="22"/>
  <c r="M16" i="22"/>
  <c r="O16" i="22"/>
  <c r="P16" i="22"/>
  <c r="R16" i="22"/>
  <c r="G16" i="22"/>
  <c r="I16" i="22"/>
  <c r="J16" i="22"/>
  <c r="L16" i="22"/>
  <c r="M5" i="22"/>
  <c r="O5" i="22"/>
  <c r="J5" i="22"/>
  <c r="L5" i="22"/>
  <c r="P5" i="22"/>
  <c r="R5" i="22"/>
  <c r="G5" i="22"/>
  <c r="I5" i="22"/>
  <c r="L187" i="21"/>
  <c r="M187" i="21"/>
  <c r="M188" i="1"/>
  <c r="O188" i="1"/>
  <c r="S187" i="1"/>
  <c r="S188" i="1"/>
  <c r="R4" i="21"/>
  <c r="Q187" i="21"/>
  <c r="F203" i="21" a="1"/>
  <c r="L199" i="21" a="1"/>
  <c r="I196" i="21" a="1"/>
  <c r="J195" i="21" a="1"/>
  <c r="G196" i="21" a="1"/>
  <c r="J215" i="21" a="1"/>
  <c r="F220" i="21" a="1"/>
  <c r="J196" i="21" a="1"/>
  <c r="I213" i="21" a="1"/>
  <c r="I215" i="21" a="1"/>
  <c r="L216" i="21" a="1"/>
  <c r="F196" i="21" a="1"/>
  <c r="L195" i="21" a="1"/>
  <c r="I221" i="21" a="1"/>
  <c r="F206" i="21" a="1"/>
  <c r="L198" i="21" a="1"/>
  <c r="F207" i="21" a="1"/>
  <c r="L223" i="21" a="1"/>
  <c r="L209" i="21" a="1"/>
  <c r="I203" i="21" a="1"/>
  <c r="J214" i="21" a="1"/>
  <c r="F213" i="21" a="1"/>
  <c r="G194" i="21" a="1"/>
  <c r="G200" i="21" a="1"/>
  <c r="G207" i="21" a="1"/>
  <c r="L196" i="21" a="1"/>
  <c r="G201" i="21" a="1"/>
  <c r="J212" i="21" a="1"/>
  <c r="G221" i="21" a="1"/>
  <c r="I210" i="21" a="1"/>
  <c r="I201" i="21" a="1"/>
  <c r="G204" i="21" a="1"/>
  <c r="I209" i="21" a="1"/>
  <c r="F216" i="21" a="1"/>
  <c r="J213" i="21" a="1"/>
  <c r="L220" i="21" a="1"/>
  <c r="J211" i="21" a="1"/>
  <c r="G219" i="21" a="1"/>
  <c r="J204" i="21" a="1"/>
  <c r="F221" i="21" a="1"/>
  <c r="L215" i="21" a="1"/>
  <c r="L211" i="21" a="1"/>
  <c r="I223" i="21" a="1"/>
  <c r="J193" i="21" a="1"/>
  <c r="J203" i="21" a="1"/>
  <c r="J197" i="21" a="1"/>
  <c r="I219" i="21" a="1"/>
  <c r="G199" i="21" a="1"/>
  <c r="J217" i="21" a="1"/>
  <c r="F222" i="21" a="1"/>
  <c r="J194" i="21" a="1"/>
  <c r="L203" i="21" a="1"/>
  <c r="I202" i="21" a="1"/>
  <c r="G218" i="21" a="1"/>
  <c r="I217" i="21" a="1"/>
  <c r="G210" i="21" a="1"/>
  <c r="G213" i="21" a="1"/>
  <c r="J210" i="21" a="1"/>
  <c r="L212" i="21" a="1"/>
  <c r="G223" i="21" a="1"/>
  <c r="L205" i="21" a="1"/>
  <c r="G222" i="21" a="1"/>
  <c r="J208" i="21" a="1"/>
  <c r="J206" i="21" a="1"/>
  <c r="F200" i="21" a="1"/>
  <c r="L200" i="21" a="1"/>
  <c r="F214" i="21" a="1"/>
  <c r="F202" i="21" a="1"/>
  <c r="L218" i="21" a="1"/>
  <c r="I194" i="21" a="1"/>
  <c r="J198" i="21" a="1"/>
  <c r="G193" i="21" a="1"/>
  <c r="F194" i="21" a="1"/>
  <c r="G212" i="21" a="1"/>
  <c r="L217" i="21" a="1"/>
  <c r="L204" i="21" a="1"/>
  <c r="F195" i="21" a="1"/>
  <c r="G198" i="21" a="1"/>
  <c r="J219" i="21" a="1"/>
  <c r="G203" i="21" a="1"/>
  <c r="I218" i="21" a="1"/>
  <c r="F197" i="21" a="1"/>
  <c r="G215" i="21" a="1"/>
  <c r="F198" i="21" a="1"/>
  <c r="J202" i="21" a="1"/>
  <c r="I198" i="21" a="1"/>
  <c r="F211" i="21" a="1"/>
  <c r="J223" i="21" a="1"/>
  <c r="L210" i="21" a="1"/>
  <c r="I216" i="21" a="1"/>
  <c r="G211" i="21" a="1"/>
  <c r="I214" i="21" a="1"/>
  <c r="G214" i="21" a="1"/>
  <c r="I222" i="21" a="1"/>
  <c r="G197" i="21" a="1"/>
  <c r="J200" i="21" a="1"/>
  <c r="I208" i="21" a="1"/>
  <c r="G216" i="21" a="1"/>
  <c r="I197" i="21" a="1"/>
  <c r="I205" i="21" a="1"/>
  <c r="I207" i="21" a="1"/>
  <c r="F205" i="21" a="1"/>
  <c r="J207" i="21" a="1"/>
  <c r="L206" i="21" a="1"/>
  <c r="J199" i="21" a="1"/>
  <c r="F209" i="21" a="1"/>
  <c r="L222" i="21" a="1"/>
  <c r="G195" i="21" a="1"/>
  <c r="J205" i="21" a="1"/>
  <c r="F199" i="21" a="1"/>
  <c r="L213" i="21" a="1"/>
  <c r="F212" i="21" a="1"/>
  <c r="I193" i="21" a="1"/>
  <c r="I200" i="21" a="1"/>
  <c r="G208" i="21" a="1"/>
  <c r="F217" i="21" a="1"/>
  <c r="F215" i="21" a="1"/>
  <c r="J221" i="21" a="1"/>
  <c r="G205" i="21" a="1"/>
  <c r="F218" i="21" a="1"/>
  <c r="L197" i="21" a="1"/>
  <c r="J209" i="21" a="1"/>
  <c r="G220" i="21" a="1"/>
  <c r="F208" i="21" a="1"/>
  <c r="I220" i="21" a="1"/>
  <c r="F193" i="21" a="1"/>
  <c r="I211" i="21" a="1"/>
  <c r="G217" i="21" a="1"/>
  <c r="L208" i="21" a="1"/>
  <c r="L221" i="21" a="1"/>
  <c r="L207" i="21" a="1"/>
  <c r="F219" i="21" a="1"/>
  <c r="L193" i="21" a="1"/>
  <c r="I204" i="21" a="1"/>
  <c r="G209" i="21" a="1"/>
  <c r="J220" i="21" a="1"/>
  <c r="J222" i="21" a="1"/>
  <c r="J201" i="21" a="1"/>
  <c r="G206" i="21" a="1"/>
  <c r="G202" i="21" a="1"/>
  <c r="J218" i="21" a="1"/>
  <c r="I212" i="21" a="1"/>
  <c r="I195" i="21" a="1"/>
  <c r="F204" i="21" a="1"/>
  <c r="J216" i="21" a="1"/>
  <c r="I199" i="21" a="1"/>
  <c r="L194" i="21" a="1"/>
  <c r="I206" i="21" a="1"/>
  <c r="L219" i="21" a="1"/>
  <c r="F201" i="21" a="1"/>
  <c r="L202" i="21" a="1"/>
  <c r="F210" i="21" a="1"/>
  <c r="L201" i="21" a="1"/>
  <c r="F223" i="21" a="1"/>
  <c r="L214" i="21" a="1"/>
  <c r="L214" i="21" l="1"/>
  <c r="F223" i="21"/>
  <c r="L201" i="21"/>
  <c r="F210" i="21"/>
  <c r="L202" i="21"/>
  <c r="F201" i="21"/>
  <c r="L219" i="21"/>
  <c r="I206" i="21"/>
  <c r="L194" i="21"/>
  <c r="I199" i="21"/>
  <c r="J216" i="21"/>
  <c r="F204" i="21"/>
  <c r="I195" i="21"/>
  <c r="I212" i="21"/>
  <c r="J218" i="21"/>
  <c r="G202" i="21"/>
  <c r="G206" i="21"/>
  <c r="J201" i="21"/>
  <c r="J222" i="21"/>
  <c r="J220" i="21"/>
  <c r="G209" i="21"/>
  <c r="I204" i="21"/>
  <c r="L193" i="21"/>
  <c r="F219" i="21"/>
  <c r="L207" i="21"/>
  <c r="L221" i="21"/>
  <c r="L208" i="21"/>
  <c r="G217" i="21"/>
  <c r="I211" i="21"/>
  <c r="F193" i="21"/>
  <c r="I220" i="21"/>
  <c r="F208" i="21"/>
  <c r="G220" i="21"/>
  <c r="J209" i="21"/>
  <c r="L197" i="21"/>
  <c r="F218" i="21"/>
  <c r="G205" i="21"/>
  <c r="J221" i="21"/>
  <c r="F215" i="21"/>
  <c r="F217" i="21"/>
  <c r="G208" i="21"/>
  <c r="I200" i="21"/>
  <c r="I193" i="21"/>
  <c r="F212" i="21"/>
  <c r="L213" i="21"/>
  <c r="F199" i="21"/>
  <c r="J205" i="21"/>
  <c r="G195" i="21"/>
  <c r="H195" i="21" s="1"/>
  <c r="L222" i="21"/>
  <c r="F209" i="21"/>
  <c r="J199" i="21"/>
  <c r="L206" i="21"/>
  <c r="J207" i="21"/>
  <c r="F205" i="21"/>
  <c r="I207" i="21"/>
  <c r="I205" i="21"/>
  <c r="I197" i="21"/>
  <c r="G216" i="21"/>
  <c r="I208" i="21"/>
  <c r="J200" i="21"/>
  <c r="G197" i="21"/>
  <c r="H197" i="21" s="1"/>
  <c r="I222" i="21"/>
  <c r="G214" i="21"/>
  <c r="H214" i="21" s="1"/>
  <c r="I214" i="21"/>
  <c r="G211" i="21"/>
  <c r="I216" i="21"/>
  <c r="L210" i="21"/>
  <c r="M210" i="21" s="1"/>
  <c r="J223" i="21"/>
  <c r="F211" i="21"/>
  <c r="I198" i="21"/>
  <c r="J202" i="21"/>
  <c r="F198" i="21"/>
  <c r="G215" i="21"/>
  <c r="F197" i="21"/>
  <c r="I218" i="21"/>
  <c r="G203" i="21"/>
  <c r="J219" i="21"/>
  <c r="G198" i="21"/>
  <c r="F195" i="21"/>
  <c r="L204" i="21"/>
  <c r="M204" i="21" s="1"/>
  <c r="L217" i="21"/>
  <c r="G212" i="21"/>
  <c r="F194" i="21"/>
  <c r="G193" i="21"/>
  <c r="J198" i="21"/>
  <c r="I194" i="21"/>
  <c r="L218" i="21"/>
  <c r="M218" i="21" s="1"/>
  <c r="F202" i="21"/>
  <c r="F214" i="21"/>
  <c r="L200" i="21"/>
  <c r="F200" i="21"/>
  <c r="J206" i="21"/>
  <c r="J208" i="21"/>
  <c r="G222" i="21"/>
  <c r="H222" i="21" s="1"/>
  <c r="L205" i="21"/>
  <c r="M205" i="21" s="1"/>
  <c r="G223" i="21"/>
  <c r="H223" i="21" s="1"/>
  <c r="L212" i="21"/>
  <c r="J210" i="21"/>
  <c r="G213" i="21"/>
  <c r="G210" i="21"/>
  <c r="H210" i="21" s="1"/>
  <c r="I217" i="21"/>
  <c r="G218" i="21"/>
  <c r="H218" i="21" s="1"/>
  <c r="I202" i="21"/>
  <c r="L203" i="21"/>
  <c r="M203" i="21" s="1"/>
  <c r="J194" i="21"/>
  <c r="F222" i="21"/>
  <c r="J217" i="21"/>
  <c r="G199" i="21"/>
  <c r="I219" i="21"/>
  <c r="J197" i="21"/>
  <c r="J203" i="21"/>
  <c r="J193" i="21"/>
  <c r="I223" i="21"/>
  <c r="L211" i="21"/>
  <c r="L215" i="21"/>
  <c r="F221" i="21"/>
  <c r="J204" i="21"/>
  <c r="G219" i="21"/>
  <c r="J211" i="21"/>
  <c r="L220" i="21"/>
  <c r="M220" i="21" s="1"/>
  <c r="J213" i="21"/>
  <c r="F216" i="21"/>
  <c r="I209" i="21"/>
  <c r="G204" i="21"/>
  <c r="H204" i="21" s="1"/>
  <c r="I201" i="21"/>
  <c r="I210" i="21"/>
  <c r="G221" i="21"/>
  <c r="H221" i="21" s="1"/>
  <c r="J212" i="21"/>
  <c r="G201" i="21"/>
  <c r="L196" i="21"/>
  <c r="G207" i="21"/>
  <c r="G200" i="21"/>
  <c r="H200" i="21" s="1"/>
  <c r="G194" i="21"/>
  <c r="H194" i="21" s="1"/>
  <c r="F213" i="21"/>
  <c r="J214" i="21"/>
  <c r="I203" i="21"/>
  <c r="L209" i="21"/>
  <c r="M209" i="21" s="1"/>
  <c r="L223" i="21"/>
  <c r="M223" i="21" s="1"/>
  <c r="F207" i="21"/>
  <c r="L198" i="21"/>
  <c r="F206" i="21"/>
  <c r="I221" i="21"/>
  <c r="L195" i="21"/>
  <c r="M195" i="21" s="1"/>
  <c r="F196" i="21"/>
  <c r="L216" i="21"/>
  <c r="M216" i="21" s="1"/>
  <c r="I215" i="21"/>
  <c r="I213" i="21"/>
  <c r="J196" i="21"/>
  <c r="F220" i="21"/>
  <c r="J215" i="21"/>
  <c r="G196" i="21"/>
  <c r="J195" i="21"/>
  <c r="I196" i="21"/>
  <c r="L199" i="21"/>
  <c r="F203" i="21"/>
  <c r="H209" i="21" l="1"/>
  <c r="H199" i="21"/>
  <c r="H203" i="21"/>
  <c r="H219" i="21"/>
  <c r="M197" i="21"/>
  <c r="H201" i="21"/>
  <c r="H202" i="21"/>
  <c r="H196" i="21"/>
  <c r="N214" i="21"/>
  <c r="K214" i="21"/>
  <c r="N211" i="21"/>
  <c r="K211" i="21"/>
  <c r="N203" i="21"/>
  <c r="K203" i="21"/>
  <c r="K202" i="21"/>
  <c r="N202" i="21"/>
  <c r="K205" i="21"/>
  <c r="N205" i="21"/>
  <c r="L224" i="21"/>
  <c r="M193" i="21"/>
  <c r="K218" i="21"/>
  <c r="N218" i="21"/>
  <c r="M219" i="21"/>
  <c r="N212" i="21"/>
  <c r="K212" i="21"/>
  <c r="K197" i="21"/>
  <c r="N197" i="21"/>
  <c r="H198" i="21"/>
  <c r="K221" i="21"/>
  <c r="N221" i="21"/>
  <c r="F224" i="21"/>
  <c r="M213" i="21"/>
  <c r="H205" i="21"/>
  <c r="M202" i="21"/>
  <c r="N195" i="21"/>
  <c r="K195" i="21"/>
  <c r="M198" i="21"/>
  <c r="N223" i="21"/>
  <c r="K223" i="21"/>
  <c r="K200" i="21"/>
  <c r="N200" i="21"/>
  <c r="M206" i="21"/>
  <c r="H217" i="21"/>
  <c r="N220" i="21"/>
  <c r="K220" i="21"/>
  <c r="K215" i="21"/>
  <c r="N215" i="21"/>
  <c r="K208" i="21"/>
  <c r="N208" i="21"/>
  <c r="N198" i="21"/>
  <c r="K198" i="21"/>
  <c r="N207" i="21"/>
  <c r="K207" i="21"/>
  <c r="N196" i="21"/>
  <c r="K196" i="21"/>
  <c r="I224" i="21"/>
  <c r="M208" i="21"/>
  <c r="N222" i="21"/>
  <c r="K222" i="21"/>
  <c r="K216" i="21"/>
  <c r="N216" i="21"/>
  <c r="M201" i="21"/>
  <c r="K204" i="21"/>
  <c r="N204" i="21"/>
  <c r="K206" i="21"/>
  <c r="N206" i="21"/>
  <c r="H193" i="21"/>
  <c r="G224" i="21"/>
  <c r="H207" i="21"/>
  <c r="M215" i="21"/>
  <c r="N217" i="21"/>
  <c r="K217" i="21"/>
  <c r="H213" i="21"/>
  <c r="N199" i="21"/>
  <c r="K199" i="21"/>
  <c r="M199" i="21"/>
  <c r="M196" i="21"/>
  <c r="M211" i="21"/>
  <c r="K210" i="21"/>
  <c r="N210" i="21"/>
  <c r="M200" i="21"/>
  <c r="H212" i="21"/>
  <c r="H216" i="21"/>
  <c r="N209" i="21"/>
  <c r="K209" i="21"/>
  <c r="M221" i="21"/>
  <c r="N201" i="21"/>
  <c r="K201" i="21"/>
  <c r="N193" i="21"/>
  <c r="K193" i="21"/>
  <c r="J224" i="21"/>
  <c r="N219" i="21"/>
  <c r="K219" i="21"/>
  <c r="K213" i="21"/>
  <c r="N213" i="21"/>
  <c r="K194" i="21"/>
  <c r="N194" i="21"/>
  <c r="M212" i="21"/>
  <c r="M217" i="21"/>
  <c r="H215" i="21"/>
  <c r="H211" i="21"/>
  <c r="M222" i="21"/>
  <c r="H208" i="21"/>
  <c r="H220" i="21"/>
  <c r="M207" i="21"/>
  <c r="H206" i="21"/>
  <c r="M194" i="21"/>
  <c r="M214" i="21"/>
  <c r="H224" i="21" l="1"/>
  <c r="M224" i="21"/>
  <c r="N224" i="21"/>
  <c r="K224" i="21"/>
</calcChain>
</file>

<file path=xl/comments1.xml><?xml version="1.0" encoding="utf-8"?>
<comments xmlns="http://schemas.openxmlformats.org/spreadsheetml/2006/main">
  <authors>
    <author>LETÍCIA-SEGECON/FPOLIS</author>
  </authors>
  <commentList>
    <comment ref="N160" authorId="0" shapeId="0">
      <text>
        <r>
          <rPr>
            <b/>
            <sz val="10"/>
            <color indexed="81"/>
            <rFont val="Segoe UI"/>
            <family val="2"/>
          </rPr>
          <t>LETÍCIA-SEGECON/FPOLIS:</t>
        </r>
        <r>
          <rPr>
            <sz val="10"/>
            <color indexed="81"/>
            <rFont val="Segoe UI"/>
            <family val="2"/>
          </rPr>
          <t xml:space="preserve">
24/03/2026: CEDIDO AO CAV: 01.</t>
        </r>
      </text>
    </comment>
  </commentList>
</comments>
</file>

<file path=xl/comments10.xml><?xml version="1.0" encoding="utf-8"?>
<comments xmlns="http://schemas.openxmlformats.org/spreadsheetml/2006/main">
  <authors>
    <author>LETÍCIA-SEGECON/FPOLIS</author>
  </authors>
  <commentList>
    <comment ref="Y1" authorId="0" shapeId="0">
      <text>
        <r>
          <rPr>
            <b/>
            <sz val="10"/>
            <color indexed="81"/>
            <rFont val="Segoe UI"/>
            <family val="2"/>
          </rPr>
          <t>LETÍCIA-SEGECON/FPOLIS:</t>
        </r>
        <r>
          <rPr>
            <sz val="10"/>
            <color indexed="81"/>
            <rFont val="Segoe UI"/>
            <family val="2"/>
          </rPr>
          <t xml:space="preserve">
27/01/2025: CEDIDO PARA USO DO MUSEU NESTA DATA [EMAIL: 03.</t>
        </r>
      </text>
    </comment>
  </commentList>
</comments>
</file>

<file path=xl/comments11.xml><?xml version="1.0" encoding="utf-8"?>
<comments xmlns="http://schemas.openxmlformats.org/spreadsheetml/2006/main">
  <authors>
    <author>LETÍCIA-SEGECON/FPOLIS</author>
  </authors>
  <commentList>
    <comment ref="N149" authorId="0" shapeId="0">
      <text>
        <r>
          <rPr>
            <b/>
            <sz val="10"/>
            <color indexed="81"/>
            <rFont val="Segoe UI"/>
            <family val="2"/>
          </rPr>
          <t>LETÍCIA-SEGECON/FPOLIS:</t>
        </r>
        <r>
          <rPr>
            <sz val="10"/>
            <color indexed="81"/>
            <rFont val="Segoe UI"/>
            <family val="2"/>
          </rPr>
          <t xml:space="preserve">
13/02/2026: CEDIDO PARA ESAG: 06.
25/03/2026: CEIDDO PARA REITORIA/PROEX: 09.</t>
        </r>
      </text>
    </comment>
  </commentList>
</comments>
</file>

<file path=xl/comments12.xml><?xml version="1.0" encoding="utf-8"?>
<comments xmlns="http://schemas.openxmlformats.org/spreadsheetml/2006/main">
  <authors>
    <author>LETÍCIA-SEGECON/FPOLIS</author>
  </authors>
  <commentList>
    <comment ref="Y1" authorId="0" shapeId="0">
      <text>
        <r>
          <rPr>
            <b/>
            <sz val="10"/>
            <color indexed="81"/>
            <rFont val="Segoe UI"/>
            <family val="2"/>
          </rPr>
          <t>LETÍCIA-SEGECON/FPOLIS:</t>
        </r>
        <r>
          <rPr>
            <sz val="10"/>
            <color indexed="81"/>
            <rFont val="Segoe UI"/>
            <family val="2"/>
          </rPr>
          <t xml:space="preserve">
27/01/2025: CEDIDO PARA USO DO MUSEU NESTA DATA [EMAIL: 03.</t>
        </r>
      </text>
    </comment>
  </commentList>
</comments>
</file>

<file path=xl/comments13.xml><?xml version="1.0" encoding="utf-8"?>
<comments xmlns="http://schemas.openxmlformats.org/spreadsheetml/2006/main">
  <authors>
    <author>LETÍCIA-SEGECON/FPOLIS</author>
    <author>AKAUA FLORES ARROYO</author>
  </authors>
  <commentList>
    <comment ref="N32" authorId="0" shapeId="0">
      <text>
        <r>
          <rPr>
            <b/>
            <sz val="9"/>
            <color indexed="81"/>
            <rFont val="Segoe UI"/>
            <family val="2"/>
          </rPr>
          <t>LETÍCIA-SEGECON/FPOLIS:</t>
        </r>
        <r>
          <rPr>
            <sz val="9"/>
            <color indexed="81"/>
            <rFont val="Segoe UI"/>
            <family val="2"/>
          </rPr>
          <t xml:space="preserve">
17/06/2026: CEDIDO AO CEAVI: 01.</t>
        </r>
      </text>
    </comment>
    <comment ref="N37" authorId="0" shapeId="0">
      <text>
        <r>
          <rPr>
            <b/>
            <sz val="10"/>
            <color indexed="81"/>
            <rFont val="Segoe UI"/>
            <family val="2"/>
          </rPr>
          <t>LETÍCIA-SEGECON/FPOLIS:</t>
        </r>
        <r>
          <rPr>
            <sz val="10"/>
            <color indexed="81"/>
            <rFont val="Segoe UI"/>
            <family val="2"/>
          </rPr>
          <t xml:space="preserve">
22/04/2026: CEDIDO AO CEAVI: 01.</t>
        </r>
      </text>
    </comment>
    <comment ref="N107" authorId="0" shapeId="0">
      <text>
        <r>
          <rPr>
            <b/>
            <sz val="10"/>
            <color indexed="81"/>
            <rFont val="Segoe UI"/>
            <family val="2"/>
          </rPr>
          <t>LETÍCIA-SEGECON/FPOLIS:</t>
        </r>
        <r>
          <rPr>
            <sz val="10"/>
            <color indexed="81"/>
            <rFont val="Segoe UI"/>
            <family val="2"/>
          </rPr>
          <t xml:space="preserve">
15/06/2026: CEDIDO AO CAV: 02.</t>
        </r>
      </text>
    </comment>
    <comment ref="N108" authorId="1" shapeId="0">
      <text>
        <r>
          <rPr>
            <b/>
            <sz val="9"/>
            <color indexed="81"/>
            <rFont val="Segoe UI"/>
            <family val="2"/>
          </rPr>
          <t>AKAUA FLORES ARROYO:</t>
        </r>
        <r>
          <rPr>
            <sz val="9"/>
            <color indexed="81"/>
            <rFont val="Segoe UI"/>
            <family val="2"/>
          </rPr>
          <t xml:space="preserve">
-1: 21/05/2026: Cedido ao CEAVI</t>
        </r>
      </text>
    </comment>
    <comment ref="N113" authorId="1" shapeId="0">
      <text>
        <r>
          <rPr>
            <b/>
            <sz val="9"/>
            <color indexed="81"/>
            <rFont val="Segoe UI"/>
            <family val="2"/>
          </rPr>
          <t>AKAUA FLORES ARROYO:</t>
        </r>
        <r>
          <rPr>
            <sz val="9"/>
            <color indexed="81"/>
            <rFont val="Segoe UI"/>
            <family val="2"/>
          </rPr>
          <t xml:space="preserve">
-1: 21/05/2026: Cedido ao CEAVI</t>
        </r>
      </text>
    </comment>
  </commentList>
</comments>
</file>

<file path=xl/comments14.xml><?xml version="1.0" encoding="utf-8"?>
<comments xmlns="http://schemas.openxmlformats.org/spreadsheetml/2006/main">
  <authors>
    <author>LETÍCIA-SEGECON/FPOLIS</author>
    <author>CAMILA DE ALMEIDA LUCA BATISTA</author>
    <author>AKAUA FLORES ARROYO</author>
  </authors>
  <commentList>
    <comment ref="Y1" authorId="0" shapeId="0">
      <text>
        <r>
          <rPr>
            <b/>
            <sz val="10"/>
            <color indexed="81"/>
            <rFont val="Segoe UI"/>
            <family val="2"/>
          </rPr>
          <t>LETÍCIA-SEGECON/FPOLIS:</t>
        </r>
        <r>
          <rPr>
            <sz val="10"/>
            <color indexed="81"/>
            <rFont val="Segoe UI"/>
            <family val="2"/>
          </rPr>
          <t xml:space="preserve">
27/01/2025: CEDIDO PARA USO DO MUSEU NESTA DATA [EMAIL: 03.</t>
        </r>
      </text>
    </comment>
    <comment ref="N20" authorId="1" shapeId="0">
      <text>
        <r>
          <rPr>
            <b/>
            <sz val="9"/>
            <color indexed="81"/>
            <rFont val="Segoe UI"/>
            <family val="2"/>
          </rPr>
          <t>CAMILA DE ALMEIDA LUCA BATISTA:</t>
        </r>
        <r>
          <rPr>
            <sz val="9"/>
            <color indexed="81"/>
            <rFont val="Segoe UI"/>
            <family val="2"/>
          </rPr>
          <t xml:space="preserve">
26/05/2026: RECEBIDO DO CEFID: 05.</t>
        </r>
      </text>
    </comment>
    <comment ref="N32" authorId="0" shapeId="0">
      <text>
        <r>
          <rPr>
            <b/>
            <sz val="9"/>
            <color indexed="81"/>
            <rFont val="Segoe UI"/>
            <family val="2"/>
          </rPr>
          <t>LETÍCIA-SEGECON/FPOLIS:</t>
        </r>
        <r>
          <rPr>
            <sz val="9"/>
            <color indexed="81"/>
            <rFont val="Segoe UI"/>
            <family val="2"/>
          </rPr>
          <t xml:space="preserve">
17/06/2026: RECEBIDO DO CESMO: 01.</t>
        </r>
      </text>
    </comment>
    <comment ref="N37" authorId="0" shapeId="0">
      <text>
        <r>
          <rPr>
            <b/>
            <sz val="10"/>
            <color indexed="81"/>
            <rFont val="Segoe UI"/>
            <family val="2"/>
          </rPr>
          <t>LETÍCIA-SEGECON/FPOLIS:</t>
        </r>
        <r>
          <rPr>
            <sz val="10"/>
            <color indexed="81"/>
            <rFont val="Segoe UI"/>
            <family val="2"/>
          </rPr>
          <t xml:space="preserve">
22/04/2026: RECEBIDO DO CESMO: 01.</t>
        </r>
      </text>
    </comment>
    <comment ref="N108" authorId="2" shapeId="0">
      <text>
        <r>
          <rPr>
            <b/>
            <sz val="9"/>
            <color indexed="81"/>
            <rFont val="Segoe UI"/>
            <family val="2"/>
          </rPr>
          <t>AKAUA FLORES ARROYO:</t>
        </r>
        <r>
          <rPr>
            <sz val="9"/>
            <color indexed="81"/>
            <rFont val="Segoe UI"/>
            <family val="2"/>
          </rPr>
          <t xml:space="preserve">
1: 21/05/2026 Cedido pelo CESMO
26/05/2026: RECEBIDO DO CEFID: 01.</t>
        </r>
      </text>
    </comment>
    <comment ref="N113" authorId="2" shapeId="0">
      <text>
        <r>
          <rPr>
            <b/>
            <sz val="9"/>
            <color indexed="81"/>
            <rFont val="Segoe UI"/>
            <family val="2"/>
          </rPr>
          <t>AKAUA FLORES ARROYO:</t>
        </r>
        <r>
          <rPr>
            <sz val="9"/>
            <color indexed="81"/>
            <rFont val="Segoe UI"/>
            <family val="2"/>
          </rPr>
          <t xml:space="preserve">
1: 21/05/2026 Cedido pelo CESMO
26/05/2026: RECEBIDO DO CEFID: 01
.</t>
        </r>
      </text>
    </comment>
  </commentList>
</comments>
</file>

<file path=xl/comments15.xml><?xml version="1.0" encoding="utf-8"?>
<comments xmlns="http://schemas.openxmlformats.org/spreadsheetml/2006/main">
  <authors>
    <author>LETÍCIA-SEGECON/FPOLIS</author>
  </authors>
  <commentList>
    <comment ref="Y1" authorId="0" shapeId="0">
      <text>
        <r>
          <rPr>
            <b/>
            <sz val="10"/>
            <color indexed="81"/>
            <rFont val="Segoe UI"/>
            <family val="2"/>
          </rPr>
          <t>LETÍCIA-SEGECON/FPOLIS:</t>
        </r>
        <r>
          <rPr>
            <sz val="10"/>
            <color indexed="81"/>
            <rFont val="Segoe UI"/>
            <family val="2"/>
          </rPr>
          <t xml:space="preserve">
27/01/2025: CEDIDO PARA USO DO MUSEU NESTA DATA [EMAIL: 03.</t>
        </r>
      </text>
    </comment>
  </commentList>
</comments>
</file>

<file path=xl/comments16.xml><?xml version="1.0" encoding="utf-8"?>
<comments xmlns="http://schemas.openxmlformats.org/spreadsheetml/2006/main">
  <authors>
    <author>LETÍCIA-SEGECON/FPOLIS</author>
  </authors>
  <commentList>
    <comment ref="N44" authorId="0" shapeId="0">
      <text>
        <r>
          <rPr>
            <b/>
            <sz val="10"/>
            <color indexed="81"/>
            <rFont val="Segoe UI"/>
            <family val="2"/>
          </rPr>
          <t>LETÍCIA-SEGECON/FPOLIS:</t>
        </r>
        <r>
          <rPr>
            <sz val="10"/>
            <color indexed="81"/>
            <rFont val="Segoe UI"/>
            <family val="2"/>
          </rPr>
          <t xml:space="preserve">
27/03/2026: CEDIDO PARA ESAG: 01.</t>
        </r>
      </text>
    </comment>
    <comment ref="N132" authorId="0" shapeId="0">
      <text>
        <r>
          <rPr>
            <b/>
            <sz val="10"/>
            <color indexed="81"/>
            <rFont val="Segoe UI"/>
            <family val="2"/>
          </rPr>
          <t>LETÍCIA-SEGECON/FPOLIS:</t>
        </r>
        <r>
          <rPr>
            <sz val="10"/>
            <color indexed="81"/>
            <rFont val="Segoe UI"/>
            <family val="2"/>
          </rPr>
          <t xml:space="preserve">
26/03/2026: CEDIDO AO CAV: 01.</t>
        </r>
      </text>
    </comment>
    <comment ref="N161" authorId="0" shapeId="0">
      <text>
        <r>
          <rPr>
            <b/>
            <sz val="9"/>
            <color indexed="81"/>
            <rFont val="Segoe UI"/>
            <family val="2"/>
          </rPr>
          <t>LETÍCIA-SEGECON/FPOLIS:</t>
        </r>
        <r>
          <rPr>
            <sz val="9"/>
            <color indexed="81"/>
            <rFont val="Segoe UI"/>
            <family val="2"/>
          </rPr>
          <t xml:space="preserve">
25/03/2026: CEDIDO AO CAV: 01.</t>
        </r>
      </text>
    </comment>
    <comment ref="N178" authorId="0" shapeId="0">
      <text>
        <r>
          <rPr>
            <b/>
            <sz val="10"/>
            <color indexed="81"/>
            <rFont val="Segoe UI"/>
            <family val="2"/>
          </rPr>
          <t>LETÍCIA-SEGECON/FPOLIS:</t>
        </r>
        <r>
          <rPr>
            <sz val="10"/>
            <color indexed="81"/>
            <rFont val="Segoe UI"/>
            <family val="2"/>
          </rPr>
          <t xml:space="preserve">
09/04/2026: CEDIDO AO CAV: 01.</t>
        </r>
      </text>
    </comment>
  </commentList>
</comments>
</file>

<file path=xl/comments17.xml><?xml version="1.0" encoding="utf-8"?>
<comments xmlns="http://schemas.openxmlformats.org/spreadsheetml/2006/main">
  <authors>
    <author>LETÍCIA-SEGECON/FPOLIS</author>
  </authors>
  <commentList>
    <comment ref="Y1" authorId="0" shapeId="0">
      <text>
        <r>
          <rPr>
            <b/>
            <sz val="10"/>
            <color indexed="81"/>
            <rFont val="Segoe UI"/>
            <family val="2"/>
          </rPr>
          <t>LETÍCIA-SEGECON/FPOLIS:</t>
        </r>
        <r>
          <rPr>
            <sz val="10"/>
            <color indexed="81"/>
            <rFont val="Segoe UI"/>
            <family val="2"/>
          </rPr>
          <t xml:space="preserve">
27/01/2025: CEDIDO PARA USO DO MUSEU NESTA DATA [EMAIL: 03.</t>
        </r>
      </text>
    </comment>
  </commentList>
</comments>
</file>

<file path=xl/comments18.xml><?xml version="1.0" encoding="utf-8"?>
<comments xmlns="http://schemas.openxmlformats.org/spreadsheetml/2006/main">
  <authors>
    <author>LETÍCIA-SEGECON/FPOLIS</author>
  </authors>
  <commentList>
    <comment ref="Y1" authorId="0" shapeId="0">
      <text>
        <r>
          <rPr>
            <b/>
            <sz val="10"/>
            <color indexed="81"/>
            <rFont val="Segoe UI"/>
            <family val="2"/>
          </rPr>
          <t>LETÍCIA-SEGECON/FPOLIS:</t>
        </r>
        <r>
          <rPr>
            <sz val="10"/>
            <color indexed="81"/>
            <rFont val="Segoe UI"/>
            <family val="2"/>
          </rPr>
          <t xml:space="preserve">
27/01/2025: CEDIDO PARA USO DO MUSEU NESTA DATA [EMAIL: 03.</t>
        </r>
      </text>
    </comment>
  </commentList>
</comments>
</file>

<file path=xl/comments19.xml><?xml version="1.0" encoding="utf-8"?>
<comments xmlns="http://schemas.openxmlformats.org/spreadsheetml/2006/main">
  <authors>
    <author>LETÍCIA-SEGECON/FPOLIS</author>
  </authors>
  <commentList>
    <comment ref="Y1" authorId="0" shapeId="0">
      <text>
        <r>
          <rPr>
            <b/>
            <sz val="10"/>
            <color indexed="81"/>
            <rFont val="Segoe UI"/>
            <family val="2"/>
          </rPr>
          <t>LETÍCIA-SEGECON/FPOLIS:</t>
        </r>
        <r>
          <rPr>
            <sz val="10"/>
            <color indexed="81"/>
            <rFont val="Segoe UI"/>
            <family val="2"/>
          </rPr>
          <t xml:space="preserve">
27/01/2025: CEDIDO PARA USO DO MUSEU NESTA DATA [EMAIL: 03.</t>
        </r>
      </text>
    </comment>
  </commentList>
</comments>
</file>

<file path=xl/comments2.xml><?xml version="1.0" encoding="utf-8"?>
<comments xmlns="http://schemas.openxmlformats.org/spreadsheetml/2006/main">
  <authors>
    <author>LETÍCIA-SEGECON/FPOLIS</author>
  </authors>
  <commentList>
    <comment ref="N44" authorId="0" shapeId="0">
      <text>
        <r>
          <rPr>
            <b/>
            <sz val="10"/>
            <color indexed="81"/>
            <rFont val="Segoe UI"/>
            <family val="2"/>
          </rPr>
          <t>LETÍCIA-SEGECON/FPOLIS:</t>
        </r>
        <r>
          <rPr>
            <sz val="10"/>
            <color indexed="81"/>
            <rFont val="Segoe UI"/>
            <family val="2"/>
          </rPr>
          <t xml:space="preserve">
30/03/2026: RECEBIDO DO CEAD: 01.</t>
        </r>
      </text>
    </comment>
    <comment ref="N149" authorId="0" shapeId="0">
      <text>
        <r>
          <rPr>
            <b/>
            <sz val="10"/>
            <color indexed="81"/>
            <rFont val="Segoe UI"/>
            <family val="2"/>
          </rPr>
          <t>LETÍCIA-SEGECON/FPOLIS:13/02/2026: RECEBIDO DO CCT: 06.</t>
        </r>
        <r>
          <rPr>
            <sz val="10"/>
            <color indexed="81"/>
            <rFont val="Segoe UI"/>
            <family val="2"/>
          </rPr>
          <t xml:space="preserve">
</t>
        </r>
      </text>
    </comment>
  </commentList>
</comments>
</file>

<file path=xl/comments20.xml><?xml version="1.0" encoding="utf-8"?>
<comments xmlns="http://schemas.openxmlformats.org/spreadsheetml/2006/main">
  <authors>
    <author>LETÍCIA-SEGECON/FPOLIS</author>
  </authors>
  <commentList>
    <comment ref="Y1" authorId="0" shapeId="0">
      <text>
        <r>
          <rPr>
            <b/>
            <sz val="10"/>
            <color indexed="81"/>
            <rFont val="Segoe UI"/>
            <family val="2"/>
          </rPr>
          <t>LETÍCIA-SEGECON/FPOLIS:</t>
        </r>
        <r>
          <rPr>
            <sz val="10"/>
            <color indexed="81"/>
            <rFont val="Segoe UI"/>
            <family val="2"/>
          </rPr>
          <t xml:space="preserve">
27/01/2025: CEDIDO PARA USO DO MUSEU NESTA DATA [EMAIL: 03.</t>
        </r>
      </text>
    </comment>
  </commentList>
</comments>
</file>

<file path=xl/comments21.xml><?xml version="1.0" encoding="utf-8"?>
<comments xmlns="http://schemas.openxmlformats.org/spreadsheetml/2006/main">
  <authors>
    <author>LETÍCIA-SEGECON/FPOLIS</author>
  </authors>
  <commentList>
    <comment ref="Y1" authorId="0" shapeId="0">
      <text>
        <r>
          <rPr>
            <b/>
            <sz val="10"/>
            <color indexed="81"/>
            <rFont val="Segoe UI"/>
            <family val="2"/>
          </rPr>
          <t>LETÍCIA-SEGECON/FPOLIS:</t>
        </r>
        <r>
          <rPr>
            <sz val="10"/>
            <color indexed="81"/>
            <rFont val="Segoe UI"/>
            <family val="2"/>
          </rPr>
          <t xml:space="preserve">
27/01/2025: CEDIDO PARA USO DO MUSEU NESTA DATA [EMAIL: 03.</t>
        </r>
      </text>
    </comment>
    <comment ref="N149" authorId="0" shapeId="0">
      <text>
        <r>
          <rPr>
            <b/>
            <sz val="9"/>
            <color indexed="81"/>
            <rFont val="Segoe UI"/>
            <family val="2"/>
          </rPr>
          <t>LETÍCIA-SEGECON/FPOLIS:</t>
        </r>
        <r>
          <rPr>
            <sz val="9"/>
            <color indexed="81"/>
            <rFont val="Segoe UI"/>
            <family val="2"/>
          </rPr>
          <t xml:space="preserve">
25/03/2026: RECEBIDO DO CCT: 09.</t>
        </r>
      </text>
    </comment>
  </commentList>
</comments>
</file>

<file path=xl/comments22.xml><?xml version="1.0" encoding="utf-8"?>
<comments xmlns="http://schemas.openxmlformats.org/spreadsheetml/2006/main">
  <authors>
    <author>LETÍCIA-SEGECON/FPOLIS</author>
  </authors>
  <commentList>
    <comment ref="Y1" authorId="0" shapeId="0">
      <text>
        <r>
          <rPr>
            <b/>
            <sz val="10"/>
            <color indexed="81"/>
            <rFont val="Segoe UI"/>
            <family val="2"/>
          </rPr>
          <t>LETÍCIA-SEGECON/FPOLIS:</t>
        </r>
        <r>
          <rPr>
            <sz val="10"/>
            <color indexed="81"/>
            <rFont val="Segoe UI"/>
            <family val="2"/>
          </rPr>
          <t xml:space="preserve">
27/01/2025: CEDIDO PARA USO DO MUSEU NESTA DATA [EMAIL: 03.</t>
        </r>
      </text>
    </comment>
    <comment ref="K87" authorId="0" shapeId="0">
      <text>
        <r>
          <rPr>
            <b/>
            <sz val="10"/>
            <color indexed="81"/>
            <rFont val="Segoe UI"/>
            <family val="2"/>
          </rPr>
          <t>LETÍCIA-SEGECON/FPOLIS:03/12/2025: PROPPG NÃO DEMANDOU (INFORMADO POR RAMAL)</t>
        </r>
        <r>
          <rPr>
            <sz val="10"/>
            <color indexed="81"/>
            <rFont val="Segoe UI"/>
            <family val="2"/>
          </rPr>
          <t xml:space="preserve">
</t>
        </r>
      </text>
    </comment>
  </commentList>
</comments>
</file>

<file path=xl/comments23.xml><?xml version="1.0" encoding="utf-8"?>
<comments xmlns="http://schemas.openxmlformats.org/spreadsheetml/2006/main">
  <authors>
    <author>LETÍCIA-SEGECON/FPOLIS</author>
  </authors>
  <commentList>
    <comment ref="Y1" authorId="0" shapeId="0">
      <text>
        <r>
          <rPr>
            <b/>
            <sz val="10"/>
            <color indexed="81"/>
            <rFont val="Segoe UI"/>
            <family val="2"/>
          </rPr>
          <t>LETÍCIA-SEGECON/FPOLIS:</t>
        </r>
        <r>
          <rPr>
            <sz val="10"/>
            <color indexed="81"/>
            <rFont val="Segoe UI"/>
            <family val="2"/>
          </rPr>
          <t xml:space="preserve">
27/01/2025: CEDIDO PARA USO DO MUSEU NESTA DATA [EMAIL: 03.</t>
        </r>
      </text>
    </comment>
  </commentList>
</comments>
</file>

<file path=xl/comments24.xml><?xml version="1.0" encoding="utf-8"?>
<comments xmlns="http://schemas.openxmlformats.org/spreadsheetml/2006/main">
  <authors>
    <author>LETÍCIA-SEGECON/FPOLIS</author>
  </authors>
  <commentList>
    <comment ref="N167" authorId="0" shapeId="0">
      <text>
        <r>
          <rPr>
            <b/>
            <sz val="9"/>
            <color indexed="81"/>
            <rFont val="Segoe UI"/>
            <family val="2"/>
          </rPr>
          <t>LETÍCIA-SEGECON/FPOLIS:</t>
        </r>
        <r>
          <rPr>
            <sz val="9"/>
            <color indexed="81"/>
            <rFont val="Segoe UI"/>
            <family val="2"/>
          </rPr>
          <t xml:space="preserve">
24/11/2025: CEDIDO AO CEFID: 02.</t>
        </r>
      </text>
    </comment>
  </commentList>
</comments>
</file>

<file path=xl/comments25.xml><?xml version="1.0" encoding="utf-8"?>
<comments xmlns="http://schemas.openxmlformats.org/spreadsheetml/2006/main">
  <authors>
    <author>LETÍCIA-SEGECON/FPOLIS</author>
  </authors>
  <commentList>
    <comment ref="Z183" authorId="0" shapeId="0">
      <text>
        <r>
          <rPr>
            <b/>
            <sz val="9"/>
            <color indexed="81"/>
            <rFont val="Segoe UI"/>
            <family val="2"/>
          </rPr>
          <t>LETÍCIA-SEGECON/FPOLIS:</t>
        </r>
        <r>
          <rPr>
            <sz val="9"/>
            <color indexed="81"/>
            <rFont val="Segoe UI"/>
            <family val="2"/>
          </rPr>
          <t xml:space="preserve">
ACEITE DA EMPRESA  NEGADO.</t>
        </r>
      </text>
    </comment>
  </commentList>
</comments>
</file>

<file path=xl/comments3.xml><?xml version="1.0" encoding="utf-8"?>
<comments xmlns="http://schemas.openxmlformats.org/spreadsheetml/2006/main">
  <authors>
    <author>LETÍCIA-SEGECON/FPOLIS</author>
    <author>CAMILA DE ALMEIDA LUCA BATISTA</author>
  </authors>
  <commentList>
    <comment ref="Y1" authorId="0" shapeId="0">
      <text>
        <r>
          <rPr>
            <b/>
            <sz val="10"/>
            <color indexed="81"/>
            <rFont val="Segoe UI"/>
            <family val="2"/>
          </rPr>
          <t>LETÍCIA-SEGECON/FPOLIS:</t>
        </r>
        <r>
          <rPr>
            <sz val="10"/>
            <color indexed="81"/>
            <rFont val="Segoe UI"/>
            <family val="2"/>
          </rPr>
          <t xml:space="preserve">
27/01/2025: CEDIDO PARA USO DO MUSEU NESTA DATA [EMAIL: 03.</t>
        </r>
      </text>
    </comment>
    <comment ref="K4" authorId="0" shapeId="0">
      <text>
        <r>
          <rPr>
            <b/>
            <sz val="12"/>
            <color indexed="81"/>
            <rFont val="Segoe UI"/>
            <family val="2"/>
          </rPr>
          <t>LETÍCIA-SEGECON/FPOLIS:</t>
        </r>
        <r>
          <rPr>
            <sz val="12"/>
            <color indexed="81"/>
            <rFont val="Segoe UI"/>
            <family val="2"/>
          </rPr>
          <t xml:space="preserve">
05/11/2025: DEVIDO A ERRO NO SOMATÓRIO DA PLANILHA, O QUANTITATIVO ORIGINAL DO CEFID (30) NÃO FOI COMPILADOS NO SOMATÓRIO DO ITEM PARA A LICITAÇÃO.</t>
        </r>
      </text>
    </comment>
    <comment ref="N20" authorId="1" shapeId="0">
      <text>
        <r>
          <rPr>
            <b/>
            <sz val="9"/>
            <color indexed="81"/>
            <rFont val="Segoe UI"/>
            <family val="2"/>
          </rPr>
          <t>CAMILA DE ALMEIDA LUCA BATISTA:</t>
        </r>
        <r>
          <rPr>
            <sz val="9"/>
            <color indexed="81"/>
            <rFont val="Segoe UI"/>
            <family val="2"/>
          </rPr>
          <t xml:space="preserve">
26/05/2026: CEDIDO AO CEAVI: 05.</t>
        </r>
      </text>
    </comment>
    <comment ref="N108" authorId="1" shapeId="0">
      <text>
        <r>
          <rPr>
            <b/>
            <sz val="9"/>
            <color indexed="81"/>
            <rFont val="Segoe UI"/>
            <family val="2"/>
          </rPr>
          <t>CAMILA DE ALMEIDA LUCA BATISTA:</t>
        </r>
        <r>
          <rPr>
            <sz val="9"/>
            <color indexed="81"/>
            <rFont val="Segoe UI"/>
            <family val="2"/>
          </rPr>
          <t xml:space="preserve">
26/05/2026: CEDIDO AO CEAVI: 02.</t>
        </r>
      </text>
    </comment>
    <comment ref="N113" authorId="1" shapeId="0">
      <text>
        <r>
          <rPr>
            <b/>
            <sz val="9"/>
            <color indexed="81"/>
            <rFont val="Segoe UI"/>
            <family val="2"/>
          </rPr>
          <t>CAMILA DE ALMEIDA LUCA BATISTA:</t>
        </r>
        <r>
          <rPr>
            <sz val="9"/>
            <color indexed="81"/>
            <rFont val="Segoe UI"/>
            <family val="2"/>
          </rPr>
          <t xml:space="preserve">
26/05/2026: CEDIDO AO CEAVI: 01.</t>
        </r>
      </text>
    </comment>
    <comment ref="K117" authorId="0" shapeId="0">
      <text>
        <r>
          <rPr>
            <b/>
            <sz val="12"/>
            <color indexed="81"/>
            <rFont val="Segoe UI"/>
            <family val="2"/>
          </rPr>
          <t>LETÍCIA-SEGECON/FPOLIS:</t>
        </r>
        <r>
          <rPr>
            <sz val="12"/>
            <color indexed="81"/>
            <rFont val="Segoe UI"/>
            <family val="2"/>
          </rPr>
          <t xml:space="preserve">
05/11/2025: DEVIDO A ERRO NO SOMATÓRIO DA PLANILHA, O QUANTITATIVO ORIGINAL DO CEFID (30) NÃO FOI COMPILADOS NO SOMATÓRIO DO ITEM PARA A LICITAÇÃO.</t>
        </r>
      </text>
    </comment>
    <comment ref="N167" authorId="0" shapeId="0">
      <text>
        <r>
          <rPr>
            <b/>
            <sz val="9"/>
            <color indexed="81"/>
            <rFont val="Segoe UI"/>
            <family val="2"/>
          </rPr>
          <t>LETÍCIA-SEGECON/FPOLIS:</t>
        </r>
        <r>
          <rPr>
            <sz val="9"/>
            <color indexed="81"/>
            <rFont val="Segoe UI"/>
            <family val="2"/>
          </rPr>
          <t xml:space="preserve">
24/11/2025: RECEBIDO DA BU: 02.</t>
        </r>
      </text>
    </comment>
  </commentList>
</comments>
</file>

<file path=xl/comments4.xml><?xml version="1.0" encoding="utf-8"?>
<comments xmlns="http://schemas.openxmlformats.org/spreadsheetml/2006/main">
  <authors>
    <author>AKAUA FLORES ARROYO</author>
    <author>LETÍCIA-SEGECON/FPOLIS</author>
    <author>Usuário(a)</author>
  </authors>
  <commentList>
    <comment ref="Q56" authorId="0" shapeId="0">
      <text>
        <r>
          <rPr>
            <b/>
            <sz val="9"/>
            <color indexed="81"/>
            <rFont val="Segoe UI"/>
            <family val="2"/>
          </rPr>
          <t>AKAUA FLORES ARROYO:</t>
        </r>
        <r>
          <rPr>
            <sz val="9"/>
            <color indexed="81"/>
            <rFont val="Segoe UI"/>
            <family val="2"/>
          </rPr>
          <t xml:space="preserve">
0,25: Cedido pela FAED (Pag 0011 e 0012 SGPe 16581/2026).
0,50: Cedido pelo Ceres (Pag 037 e 040 SGPe 16581/2026)
</t>
        </r>
      </text>
    </comment>
    <comment ref="N107" authorId="1" shapeId="0">
      <text>
        <r>
          <rPr>
            <b/>
            <sz val="10"/>
            <color indexed="81"/>
            <rFont val="Segoe UI"/>
            <family val="2"/>
          </rPr>
          <t>LETÍCIA-SEGECON/FPOLIS:</t>
        </r>
        <r>
          <rPr>
            <sz val="10"/>
            <color indexed="81"/>
            <rFont val="Segoe UI"/>
            <family val="2"/>
          </rPr>
          <t xml:space="preserve">
15/06/2026: RECEBIDO DO CESMO: 02.</t>
        </r>
      </text>
    </comment>
    <comment ref="N132" authorId="1" shapeId="0">
      <text>
        <r>
          <rPr>
            <b/>
            <sz val="10"/>
            <color indexed="81"/>
            <rFont val="Segoe UI"/>
            <family val="2"/>
          </rPr>
          <t>LETÍCIA-SEGECON/FPOLIS:</t>
        </r>
        <r>
          <rPr>
            <sz val="10"/>
            <color indexed="81"/>
            <rFont val="Segoe UI"/>
            <family val="2"/>
          </rPr>
          <t xml:space="preserve">
26/03/2026: RECEBIDO DO CEAD: 01.</t>
        </r>
      </text>
    </comment>
    <comment ref="N160" authorId="2" shapeId="0">
      <text>
        <r>
          <rPr>
            <b/>
            <sz val="9"/>
            <color indexed="81"/>
            <rFont val="Segoe UI"/>
            <family val="2"/>
          </rPr>
          <t>Usuário(a):</t>
        </r>
        <r>
          <rPr>
            <sz val="9"/>
            <color indexed="81"/>
            <rFont val="Segoe UI"/>
            <family val="2"/>
          </rPr>
          <t xml:space="preserve">
24/03/2026: RECEBIDO DA ESAG: 01.</t>
        </r>
      </text>
    </comment>
    <comment ref="N161" authorId="1" shapeId="0">
      <text>
        <r>
          <rPr>
            <b/>
            <sz val="10"/>
            <color indexed="81"/>
            <rFont val="Segoe UI"/>
            <family val="2"/>
          </rPr>
          <t>LETÍCIA-SEGECON/FPOLIS:</t>
        </r>
        <r>
          <rPr>
            <sz val="10"/>
            <color indexed="81"/>
            <rFont val="Segoe UI"/>
            <family val="2"/>
          </rPr>
          <t xml:space="preserve">
25/03/2026: RECEBIDO DO CEAD: 01.</t>
        </r>
      </text>
    </comment>
    <comment ref="N178" authorId="1" shapeId="0">
      <text>
        <r>
          <rPr>
            <b/>
            <sz val="10"/>
            <color indexed="81"/>
            <rFont val="Segoe UI"/>
            <family val="2"/>
          </rPr>
          <t>LETÍCIA-SEGECON/FPOLIS:</t>
        </r>
        <r>
          <rPr>
            <sz val="10"/>
            <color indexed="81"/>
            <rFont val="Segoe UI"/>
            <family val="2"/>
          </rPr>
          <t xml:space="preserve">
09/04/2026:  RECEBIDO DO CEAD: 01</t>
        </r>
      </text>
    </comment>
  </commentList>
</comments>
</file>

<file path=xl/comments5.xml><?xml version="1.0" encoding="utf-8"?>
<comments xmlns="http://schemas.openxmlformats.org/spreadsheetml/2006/main">
  <authors>
    <author>LETÍCIA-SEGECON/FPOLIS</author>
  </authors>
  <commentList>
    <comment ref="Y1" authorId="0" shapeId="0">
      <text>
        <r>
          <rPr>
            <b/>
            <sz val="10"/>
            <color indexed="81"/>
            <rFont val="Segoe UI"/>
            <family val="2"/>
          </rPr>
          <t>LETÍCIA-SEGECON/FPOLIS:</t>
        </r>
        <r>
          <rPr>
            <sz val="10"/>
            <color indexed="81"/>
            <rFont val="Segoe UI"/>
            <family val="2"/>
          </rPr>
          <t xml:space="preserve">
27/01/2025: CEDIDO PARA USO DO MUSEU NESTA DATA [EMAIL: 03.</t>
        </r>
      </text>
    </comment>
  </commentList>
</comments>
</file>

<file path=xl/comments6.xml><?xml version="1.0" encoding="utf-8"?>
<comments xmlns="http://schemas.openxmlformats.org/spreadsheetml/2006/main">
  <authors>
    <author>LETÍCIA-SEGECON/FPOLIS</author>
    <author>AKAUA FLORES ARROYO</author>
  </authors>
  <commentList>
    <comment ref="Y1" authorId="0" shapeId="0">
      <text>
        <r>
          <rPr>
            <b/>
            <sz val="10"/>
            <color indexed="81"/>
            <rFont val="Segoe UI"/>
            <family val="2"/>
          </rPr>
          <t>LETÍCIA-SEGECON/FPOLIS:</t>
        </r>
        <r>
          <rPr>
            <sz val="10"/>
            <color indexed="81"/>
            <rFont val="Segoe UI"/>
            <family val="2"/>
          </rPr>
          <t xml:space="preserve">
27/01/2025: CEDIDO PARA USO DO MUSEU NESTA DATA [EMAIL: 03.</t>
        </r>
      </text>
    </comment>
    <comment ref="Q56" authorId="1" shapeId="0">
      <text>
        <r>
          <rPr>
            <b/>
            <sz val="9"/>
            <color indexed="81"/>
            <rFont val="Segoe UI"/>
            <family val="2"/>
          </rPr>
          <t>AKAUA FLORES ARROYO:</t>
        </r>
        <r>
          <rPr>
            <sz val="9"/>
            <color indexed="81"/>
            <rFont val="Segoe UI"/>
            <family val="2"/>
          </rPr>
          <t xml:space="preserve">
0,25: Cedido pela FAED (Pag 0011 e 0012 SGPe 16581/2026).
0,50: Cedido pelo Ceres (Pag 037 e 040 SGPe 16581/2026)
0,25: Cedido pelo CAV (PROJETO 1)
</t>
        </r>
      </text>
    </comment>
  </commentList>
</comments>
</file>

<file path=xl/comments7.xml><?xml version="1.0" encoding="utf-8"?>
<comments xmlns="http://schemas.openxmlformats.org/spreadsheetml/2006/main">
  <authors>
    <author>LETÍCIA-SEGECON/FPOLIS</author>
  </authors>
  <commentList>
    <comment ref="Y1" authorId="0" shapeId="0">
      <text>
        <r>
          <rPr>
            <b/>
            <sz val="10"/>
            <color indexed="81"/>
            <rFont val="Segoe UI"/>
            <family val="2"/>
          </rPr>
          <t>LETÍCIA-SEGECON/FPOLIS:</t>
        </r>
        <r>
          <rPr>
            <sz val="10"/>
            <color indexed="81"/>
            <rFont val="Segoe UI"/>
            <family val="2"/>
          </rPr>
          <t xml:space="preserve">
27/01/2025: CEDIDO PARA USO DO MUSEU NESTA DATA [EMAIL: 03.</t>
        </r>
      </text>
    </comment>
  </commentList>
</comments>
</file>

<file path=xl/comments8.xml><?xml version="1.0" encoding="utf-8"?>
<comments xmlns="http://schemas.openxmlformats.org/spreadsheetml/2006/main">
  <authors>
    <author>LETÍCIA-SEGECON/FPOLIS</author>
  </authors>
  <commentList>
    <comment ref="Y1" authorId="0" shapeId="0">
      <text>
        <r>
          <rPr>
            <b/>
            <sz val="10"/>
            <color indexed="81"/>
            <rFont val="Segoe UI"/>
            <family val="2"/>
          </rPr>
          <t>LETÍCIA-SEGECON/FPOLIS:</t>
        </r>
        <r>
          <rPr>
            <sz val="10"/>
            <color indexed="81"/>
            <rFont val="Segoe UI"/>
            <family val="2"/>
          </rPr>
          <t xml:space="preserve">
27/01/2025: CEDIDO PARA USO DO MUSEU NESTA DATA [EMAIL: 03.</t>
        </r>
      </text>
    </comment>
  </commentList>
</comments>
</file>

<file path=xl/comments9.xml><?xml version="1.0" encoding="utf-8"?>
<comments xmlns="http://schemas.openxmlformats.org/spreadsheetml/2006/main">
  <authors>
    <author>LETÍCIA-SEGECON/FPOLIS</author>
  </authors>
  <commentList>
    <comment ref="Y1" authorId="0" shapeId="0">
      <text>
        <r>
          <rPr>
            <b/>
            <sz val="10"/>
            <color indexed="81"/>
            <rFont val="Segoe UI"/>
            <family val="2"/>
          </rPr>
          <t>LETÍCIA-SEGECON/FPOLIS:</t>
        </r>
        <r>
          <rPr>
            <sz val="10"/>
            <color indexed="81"/>
            <rFont val="Segoe UI"/>
            <family val="2"/>
          </rPr>
          <t xml:space="preserve">
27/01/2025: CEDIDO PARA USO DO MUSEU NESTA DATA [EMAIL: 03.</t>
        </r>
      </text>
    </comment>
  </commentList>
</comments>
</file>

<file path=xl/sharedStrings.xml><?xml version="1.0" encoding="utf-8"?>
<sst xmlns="http://schemas.openxmlformats.org/spreadsheetml/2006/main" count="38143" uniqueCount="956">
  <si>
    <t>Lote</t>
  </si>
  <si>
    <t>Item</t>
  </si>
  <si>
    <t>Empresa</t>
  </si>
  <si>
    <t>Descrição</t>
  </si>
  <si>
    <t>Detalhamento</t>
  </si>
  <si>
    <t>Preço Unitário</t>
  </si>
  <si>
    <t>Qtde Registrada</t>
  </si>
  <si>
    <t xml:space="preserve">QUANTIDADE UTILIZADA da Ata </t>
  </si>
  <si>
    <t>QUANTIDADE UTILIZADA Total</t>
  </si>
  <si>
    <t>Quantidade Receb/Cedida</t>
  </si>
  <si>
    <t>QUANTIDADE DISPONÍVEL PARA ADITIVAR</t>
  </si>
  <si>
    <t>Quantidade Aditivada Própria</t>
  </si>
  <si>
    <t>Quantidade Aditivos recebidos</t>
  </si>
  <si>
    <t>Quantidade Aditivos cedidos</t>
  </si>
  <si>
    <t>Saldo / Automático</t>
  </si>
  <si>
    <t>ALERTA</t>
  </si>
  <si>
    <t xml:space="preserve">__/__/____ </t>
  </si>
  <si>
    <t>Marca</t>
  </si>
  <si>
    <t>CENTRO PARTICIPANTE:</t>
  </si>
  <si>
    <t xml:space="preserve"> AF nº  /2025 (Quantidade)</t>
  </si>
  <si>
    <t>Qtde Utilizada Ata</t>
  </si>
  <si>
    <t>Quantidade Utilizada</t>
  </si>
  <si>
    <t>Quantidade disponível para aditivar</t>
  </si>
  <si>
    <t>Qtde Aditivada</t>
  </si>
  <si>
    <t>SALDO</t>
  </si>
  <si>
    <t>Valor Total Registrado</t>
  </si>
  <si>
    <t>Valor Total Aditivado</t>
  </si>
  <si>
    <t>CONTROLE DO GESTOR</t>
  </si>
  <si>
    <t>Centro</t>
  </si>
  <si>
    <t>Total Registrado</t>
  </si>
  <si>
    <t>Total Gasto da Ata</t>
  </si>
  <si>
    <t>% Gasto da Ata</t>
  </si>
  <si>
    <t>Total Cedência Recebida</t>
  </si>
  <si>
    <t>Total Aditivado</t>
  </si>
  <si>
    <t>% Aditivado</t>
  </si>
  <si>
    <t>Total Gasto Incluindo Aditivo</t>
  </si>
  <si>
    <t>% Gasto Incluindo Aditivos</t>
  </si>
  <si>
    <t>Total Registado + Aditivo</t>
  </si>
  <si>
    <t>CEAVI</t>
  </si>
  <si>
    <t>CEFID</t>
  </si>
  <si>
    <t>CESMO</t>
  </si>
  <si>
    <t>CEO</t>
  </si>
  <si>
    <t>CEPLAN</t>
  </si>
  <si>
    <t>FAED</t>
  </si>
  <si>
    <t>CEAD</t>
  </si>
  <si>
    <t>CEART</t>
  </si>
  <si>
    <t>CERES</t>
  </si>
  <si>
    <t>CCT</t>
  </si>
  <si>
    <t>TOTAL</t>
  </si>
  <si>
    <t>PROEX</t>
  </si>
  <si>
    <r>
      <t xml:space="preserve"> </t>
    </r>
    <r>
      <rPr>
        <u/>
        <sz val="14"/>
        <rFont val="Calibri"/>
        <family val="2"/>
      </rPr>
      <t>Quantidade cedida</t>
    </r>
    <r>
      <rPr>
        <sz val="14"/>
        <rFont val="Calibri"/>
        <family val="2"/>
      </rPr>
      <t xml:space="preserve"> </t>
    </r>
    <r>
      <rPr>
        <b/>
        <sz val="14"/>
        <rFont val="Calibri"/>
        <family val="2"/>
      </rPr>
      <t>por Solicitação</t>
    </r>
  </si>
  <si>
    <r>
      <t>USO EXCLUSIVO DO GESTOR - '</t>
    </r>
    <r>
      <rPr>
        <b/>
        <sz val="13"/>
        <rFont val="Calibri"/>
        <family val="2"/>
      </rPr>
      <t>REGISTRO DE CARONA PARA OUTROS ÓRGÃOS:</t>
    </r>
    <r>
      <rPr>
        <sz val="13"/>
        <rFont val="Calibri"/>
        <family val="2"/>
      </rPr>
      <t xml:space="preserve">  (</t>
    </r>
    <r>
      <rPr>
        <sz val="13"/>
        <color indexed="60"/>
        <rFont val="Calibri"/>
        <family val="2"/>
      </rPr>
      <t>ATENÇÃO</t>
    </r>
    <r>
      <rPr>
        <sz val="13"/>
        <rFont val="Calibri"/>
        <family val="2"/>
      </rPr>
      <t xml:space="preserve">: Itens com só </t>
    </r>
    <r>
      <rPr>
        <sz val="13"/>
        <color indexed="60"/>
        <rFont val="Calibri"/>
        <family val="2"/>
      </rPr>
      <t>01 unidade</t>
    </r>
    <r>
      <rPr>
        <sz val="13"/>
        <rFont val="Calibri"/>
        <family val="2"/>
      </rPr>
      <t xml:space="preserve"> registrada -</t>
    </r>
    <r>
      <rPr>
        <sz val="13"/>
        <color indexed="10"/>
        <rFont val="Calibri"/>
        <family val="2"/>
      </rPr>
      <t xml:space="preserve"> </t>
    </r>
    <r>
      <rPr>
        <sz val="13"/>
        <color indexed="60"/>
        <rFont val="Calibri"/>
        <family val="2"/>
      </rPr>
      <t>INDISPONÍVEIS</t>
    </r>
    <r>
      <rPr>
        <sz val="13"/>
        <color indexed="10"/>
        <rFont val="Calibri"/>
        <family val="2"/>
      </rPr>
      <t xml:space="preserve"> </t>
    </r>
    <r>
      <rPr>
        <sz val="13"/>
        <rFont val="Calibri"/>
        <family val="2"/>
      </rPr>
      <t>PARA CARONA!)</t>
    </r>
  </si>
  <si>
    <t>PREÇOS</t>
  </si>
  <si>
    <t>INSERIR ÓRGÃO</t>
  </si>
  <si>
    <t>Unidade</t>
  </si>
  <si>
    <r>
      <rPr>
        <b/>
        <sz val="11"/>
        <rFont val="Calibri"/>
        <family val="2"/>
      </rPr>
      <t>Qtde Registrada</t>
    </r>
    <r>
      <rPr>
        <sz val="11"/>
        <rFont val="Calibri"/>
        <family val="2"/>
      </rPr>
      <t xml:space="preserve"> UDESC</t>
    </r>
  </si>
  <si>
    <t xml:space="preserve">Passível de Carona </t>
  </si>
  <si>
    <t xml:space="preserve">Quantidade utilizada Carona </t>
  </si>
  <si>
    <t xml:space="preserve">Saldo RESTANTE para CARONA </t>
  </si>
  <si>
    <t>Quantidade Aditivada</t>
  </si>
  <si>
    <t xml:space="preserve">Quantidade TOTAL Carona </t>
  </si>
  <si>
    <t xml:space="preserve">Valor Unitário </t>
  </si>
  <si>
    <t xml:space="preserve">Total Registrado </t>
  </si>
  <si>
    <t xml:space="preserve">Valor Total da Ata </t>
  </si>
  <si>
    <t>Valor cedido para carona</t>
  </si>
  <si>
    <t>% cedido para carona</t>
  </si>
  <si>
    <r>
      <rPr>
        <b/>
        <sz val="12"/>
        <rFont val="Calibri"/>
        <family val="2"/>
      </rPr>
      <t>PE 1343/2025 SRP</t>
    </r>
    <r>
      <rPr>
        <sz val="12"/>
        <rFont val="Calibri"/>
        <family val="2"/>
      </rPr>
      <t xml:space="preserve"> (SGPE DE ORIGEM: 10500/2025)</t>
    </r>
  </si>
  <si>
    <r>
      <rPr>
        <b/>
        <sz val="12"/>
        <rFont val="Calibri"/>
        <family val="2"/>
      </rPr>
      <t xml:space="preserve">OBJETO: </t>
    </r>
    <r>
      <rPr>
        <sz val="12"/>
        <rFont val="Calibri"/>
        <family val="2"/>
      </rPr>
      <t>AQUISIÇÃO DE MATERIAIS E EQUIPAMENTOS DE ÁUDIO, VÍDEO E FOTO PARA A UDESC</t>
    </r>
  </si>
  <si>
    <r>
      <t xml:space="preserve">VIGÊNCIA DA ATA: 04/11/2025 </t>
    </r>
    <r>
      <rPr>
        <b/>
        <sz val="12"/>
        <rFont val="Calibri"/>
        <family val="2"/>
      </rPr>
      <t>até 04/11/2026</t>
    </r>
  </si>
  <si>
    <t>Modelo</t>
  </si>
  <si>
    <t>Cód. NUC</t>
  </si>
  <si>
    <t>PE 1343/2025 SRP (SGPE DE ORIGEM: 10500/2025)</t>
  </si>
  <si>
    <t>OBJETO: AQUISIÇÃO DE MATERIAIS E EQUIPAMENTOS DE ÁUDIO, VÍDEO E FOTO PARA A UDESC</t>
  </si>
  <si>
    <t>VIGÊNCIA DA ATA: 04/11/2025 até 04/11/2026</t>
  </si>
  <si>
    <t>TH7 SOLUCOES COMERCIAIS LTDA - CNPJ 44.830.963/0001-98</t>
  </si>
  <si>
    <t>Adaptador de vídeo HDMI para televisões 4k. DisplayPort 20 pinos - macho para  DisplayPort para 19 pinos HDMI Tipo A - fêmea; Comprimento do cabo de 20cm até 30cm. Suporta 4k a 60 Hz, Modelo de referência: Dell DisplayPort para HDMI 2.0 Similar ou superior</t>
  </si>
  <si>
    <t>"Ugreen "</t>
  </si>
  <si>
    <t>UGREEN DP Male to HDMI Female 4K*2K 60HZ 25cm</t>
  </si>
  <si>
    <t>504220026</t>
  </si>
  <si>
    <t>Peça</t>
  </si>
  <si>
    <t xml:space="preserve">339030.17 </t>
  </si>
  <si>
    <t>Adaptador P2/P10 estéreo usinado em latão com revestimento externo em ouro 18k e corpo em alumínio anodizado vermelho. Projetado para uso em áudio e mesas de som, possui ângulo de 180° e função de adaptação entre conectores P2 (3.5mm) e P10 (6.35mm). Compatível com fones estéreo (2 riscos). Modelo de referencia (SANTO ÂNGELO/P2/P10 ST). Similar ou superior</t>
  </si>
  <si>
    <t>Plug</t>
  </si>
  <si>
    <t>p2 (3,5mm fêmea) para P10 (6,35mm macho)</t>
  </si>
  <si>
    <t>339030.29</t>
  </si>
  <si>
    <t>Adaptador Vídeo Tipo-c Para Hdmi 4K ultra HD/Usb 3.0/Usb Tipo c. Conector de entrada: Usb Tipo c; Conectores de saída: HDMI 4K, Usb 3.0 e Usb 3.1 (Tipo c). Modelo de referência: F3 JC-TYC-301 Similar ou superior</t>
  </si>
  <si>
    <t>" Solucao"</t>
  </si>
  <si>
    <t>Conexão de entrada: USB Tipo C;</t>
  </si>
  <si>
    <t>339030.17</t>
  </si>
  <si>
    <t>ART INTEGRA LTDA - EPP - CNPJ 10.786.518/0001-56</t>
  </si>
  <si>
    <t>Amplificador de potência dual/stereo, para rack, 220v (ou bivolt), minimo 350 Wrms por canal em 4 Ohms e 210 Wrms por canal em 8 Ohms, uso profissional, altura de 2u ou 3u, ventoinha interna, Proteção contra curto circuito. Modelo de referencia (DATREL/PA 8000).Similar ou superior</t>
  </si>
  <si>
    <t>DATREL</t>
  </si>
  <si>
    <t>PA 8000</t>
  </si>
  <si>
    <t xml:space="preserve">017418002 </t>
  </si>
  <si>
    <t>449052.33</t>
  </si>
  <si>
    <t>Amplificador e Distribuidor de Áudio - Distribuidor de Áudio- 08 saídas mono ou 04 estéreo selecionáveis por botão frontal - Controle de nível de entrada de áudio no painel frontal com VU digital para monitoramento - Controle de volume independente para cada saída de áudio - 2 entradas e 8 saídas eletronicamente balanceadas sem o uso de transformadores - 2 saídas balanceadas extras (espelho da entrada) - Recurso para operação mono ou estéreo - VU digital de indicação de nível de entrada - Controle de ganho de entrada independente por canal - Controle de volume de saída independente para as 8 saídas - Fonte de alimentação digital, bivolt automática - Conectores de entrada e saída de áudio tipo XLR profissional com pinos banhados a ouro - Amplificadores operacionais que trabalham com impedâncias de 600 Ohms e mínima distorção - Filtro de RF nas entradas e saídas de áudio para operação em ambientes de alta interferência eletromagnética. Modelo de Referência: Amplificador e Distribuidor de Áudio Teletronix ADA416 Similar ou superior</t>
  </si>
  <si>
    <t>Teletronix</t>
  </si>
  <si>
    <t>ADA416</t>
  </si>
  <si>
    <t>017418002</t>
  </si>
  <si>
    <t xml:space="preserve">Amplificador- Receiver; Potência: 150W Rms por canal; 4 Canais de saída de áudio conector Borne; Potência máxima PMPO: 600 W; Resposta de frequência: 20 Hz a 20 Khz; Impedância Mínima por canal: 2 Ohms; Duas Entradas P10 para microfones ou instrumentos; Controle de volume dos Canais em par ( Volume 1: canal 1 e 2 / Volume 2: canal 3 e 4);  Controle de volume geral;  Conexões USB, Micro SD, RCA, Auxiliar; Receptor Bluetooth; Rádio FM; Entrada RCA; Pintura Eletrostática na cor preta; Fonte de alimentação interna; Comprimento do cabo de alimentação: 40 cm; Classe D; Medidas (LxPxA): 23,5 x 16,5 x 7,0 cm; Peso: 1,42 kg Modelo de Referencia Le Son SL 600 PRO, similar ou superior
</t>
  </si>
  <si>
    <t>Le Son SL</t>
  </si>
  <si>
    <t>600 PRO</t>
  </si>
  <si>
    <t>012637028</t>
  </si>
  <si>
    <t>Receiver Multi Channel Classe D- NÚMEROS DE CANAIS: 04; POTÊNCIA RMS: 400W; POTÊNCIA RMS NOMINAL DE CADA CANAL: 100W / 200W BRIDGED; ENTRADAS Bluetooth, USB, MicroSD, MP3 PLAYER, Rádio FM, AUX frontal e traseira, Entrada P2, RCA, microfone, ótica; CROSSOVER HIGH PASS (HPF): 100HZ (-12DB/8ª) FIXO; CROSSOVER LOW PASS (LPF): 100HZ (-12DB/8ª) FIXO; ROTEAMENTO R, L, R/L E L+R; TENSÃO DE SAÍDA RMS NOMINAL DE CADA CANAL: 12,2 Vrms / 28,4 Vrms Bridged; DISTORÇÃO HARMÔNICA TOTAL + RUÍDO (THD + N) NA POTÊNCIA NOMINAL DE CADA CANAL (125W) &lt;3%; IMPEDÂNCIA NOMINAL DE CADA CANAL 2 Ohms / 4 Ohms Bridged; SENSIBILIDADE DO MIC 10 mV; SENSIBILIDADE DAS ENTRADAS AUX 200 mV; IMPEDÂNCIA DE ENTRADA MIC 2,2K Ohms; IMPEDÂNCIA DAS ENTRADAS AUX 5K Ohms; RESPOSTA EM FREQUÊNCIA (EQUALIZADORES EM 0DB) 15Hz a 20KHz (-3db); ATUAÇÃO TÍPICA DO EQUALIZADOR DE 3 VIAS Low (graves) ±12dB - 80Hz; Mid (médios) ±12dB - 2KHz; High (agudos) ±12dB - 10KHz; RELAÇÃO SINAL RUÍDO &gt;70db; SISTEMA DE PROTEÇÕES Proteção nas saídas contra curto e baixa impedância; ALIMENTAÇÃO 90 a 240V AC; CONSUMO STAND BY 3,5W; CONSUMO MÁXIMO 508W; FUSÍVEL DE PROTEÇÃO INTERNO 6A; FAIXA DE FREQUÊNCIAS FM 87,5 MHz a 108MHz; DIMENSÕES 386 x 59 x 194mm; PESO 2,20Kg Modelo de Referencia Taramps Multicanal 400W RMS THS 6000 similar ou superior</t>
  </si>
  <si>
    <t>Taramps</t>
  </si>
  <si>
    <t>Multicanal 400W RMS THS 6000</t>
  </si>
  <si>
    <t>MEDIA TOOLS COMÉRCIO E IMPORTAÇÃO - CNPJ 03.246.938/0001-84</t>
  </si>
  <si>
    <t>Bateria alimentação câmera Sony - possui 2280mAh de capacidade e fornece energia para as câmeras Sony compatíveis.Pode ser recarregada ou descarregada a qualquer momento, sem o risco de desenvolver "efeito-memória". Compatível com os seguintes modelos: Sony Alpha a9; Sony Alpha a7R III; Sony Alpha a7 III. Composição Química: Lithium-Ion. Voltagem: 7,3 V. Capacidade: 2280 mAh. Modelo de referência: Sony Np-fz100 similar ou superior</t>
  </si>
  <si>
    <t>BB</t>
  </si>
  <si>
    <t>FZ100</t>
  </si>
  <si>
    <t>040240016</t>
  </si>
  <si>
    <t>Bateria alimentação câmera: Bateria extra recarregável de íons de lítio 7,2 VDC 1040 mAh compatível com o modelo de câmera. Modelo de Referência: LP-E17 Recarregável modelo de referencia Canon LP-E17 similar ou superior</t>
  </si>
  <si>
    <t>CANON</t>
  </si>
  <si>
    <t>LP-E17</t>
  </si>
  <si>
    <t>Bateria para câmeras de Alta Carga - Amperagem: 2130 mAh - Tipo: Lítio-íon Recarregável Tensão de saída: 7.2V Dimensões (L x A x P) 38.4 x 21 x 56.8 mm Peso: 90g        Modelo de Refêrencia: LP-E6NH similar ou superior</t>
  </si>
  <si>
    <t>MEMORY</t>
  </si>
  <si>
    <t>LP-E6NH</t>
  </si>
  <si>
    <t>Bateria recarregável com tecnologia InfoLITHIUM™. Capacidade: 1900 mAh (13,9 Wh). Voltagem: 7,3 Volts. Dimensões (L x A x P): 31,8 x 41,5 x 45,1 mm. Modelo de referência: NP-FV70A  (Modelo referencia Bateria para ser utilizada na Sony PXW-Z90).</t>
  </si>
  <si>
    <t>PXW-Z90</t>
  </si>
  <si>
    <t>Bateria tipo LP-E6N ou LP-E6 para câmera DSLR. Bateria de Lithium-Ion de 1800 a 1865mAh. Voltagem: 7,2v. Dimensões 3.84 x 2.1 x 5.56 cm. Modelo referencia: Compatível com câmera DSLR Canon Eos 5d Mark.</t>
  </si>
  <si>
    <t>LP-E6</t>
  </si>
  <si>
    <t>Bolsa acolchoada em nylon para equipamento fotográfico. Material :Nylon resistente a água Tipo de Fechamento: fivela de liberação rápida ou zíper. Dimensões internas: min. 25,4 x 17,8 x 11,4 cm. Opções de carregamento: Alça superior e Alça de ombro com almofada antiderrapante. Modelo de referência: Bolsa para Equipamento Fotográfico  Canon 100ES OU ATHENA 20 similar ou superior</t>
  </si>
  <si>
    <t>GREIKA</t>
  </si>
  <si>
    <t>WB-3427</t>
  </si>
  <si>
    <t>104043004</t>
  </si>
  <si>
    <t>Bolsa para acondicionamento de câmera tipo GoPro. Estrutura semirrígida e resistente ao clima, interior acolchoado macio, com divisórias personalizáveis, bolsa de malha removível para baterias, cartões SD e outros itens pequenos, alça de mão para transporte. Medidas aproximadas: 22,5 x 16,0 x 9,5cm (C x Lx A); Capacidade: 1.8L; Peso: 335g; Cor: Preto ou cinza; compatível com as todas as  câmeras  GoPro,  bem  como  outras  câmeras  de  ação  similares.  Embalagem acompanha:  01  Estojo  GoPro  Casey  e  01  Bolsa  de  Malha  Removível. Modelo referencia GoPro Casey Lite (ABSSC-002) similar ou superior</t>
  </si>
  <si>
    <t>GOPRO</t>
  </si>
  <si>
    <t>ABSSC-002</t>
  </si>
  <si>
    <t>Bolsa quadrada para acondicionamento de caixa de som. Produzida em nylon impermeável, 100% preenchida com espuma de poliuretano de 7mm, forrada internamente com tecido aveludado anti riscos, com bolso integrado para cabos e microfone, alças resistentes de mão e de ombro, compatível com JBL Partybox Encore. Modelo de referência: Bolsa Bag Polo Culture Compatível com JBL Partybox similar ou superior</t>
  </si>
  <si>
    <t>JBL</t>
  </si>
  <si>
    <t>Polo Culture</t>
  </si>
  <si>
    <t xml:space="preserve">KASA KOMPLETA COMERCIO E SERVIÇOS LTDA - CNPJ 04.932.770/0001-23 </t>
  </si>
  <si>
    <t>Cabo de audio de 10m, conexão XLR X XLR balanceado, com dupla blindagem. Comprimento 10 metros. Bitola 0,30mm². Blindagem dupla em fita de alumínio e traça em cobre estanhado 75%. Dois condutores (vermelho e branco) em cobre (OFHC) estanhado de 0,30 mm². Revestimento em PVC emborrachado. Modelo de Referência: (HAYONIK/Player) similar ou superior</t>
  </si>
  <si>
    <t>HAYONIK</t>
  </si>
  <si>
    <t>099279011</t>
  </si>
  <si>
    <t>Cabo de audio de no mínimo 5m, conexão XLR X XLR balanceado, Comprimento mínimo de 5 metros. Bitola 0,30mm². Blindagem dupla em fita de alumínio e traça em cobre estanhado 75%. Dois condutores (vermelho e branco) em cobre (OFHC) estanhado de 0,30 mm². Revestimento em PVC emborrachado. Modelo de Referência: Santo Ângelo similar ou superior</t>
  </si>
  <si>
    <t>SANTO ANGELO</t>
  </si>
  <si>
    <t>.</t>
  </si>
  <si>
    <t>Cabo de áudio P2 + 2 P10 com pelo menos 1,5m de comprimento.  Cabo de áudio com conector P2 macho stereo em uma extremidade e dois conectores P10 macho mono na outra ponta.</t>
  </si>
  <si>
    <t>Cabo de Microfone Balanceado - Rolo com 100m - Cabo de microfone balanceado com liga de Cobre OFHC (Isento de Oxigênio), blindagem trançada + fita de alumínio, bitola 0,30mm²/22AWG, revestimento PVC, diâmetro 6mm². Rolo com 100 metros. Modelo de Referência: Santo Ângelo similar ou superior</t>
  </si>
  <si>
    <t>104159010</t>
  </si>
  <si>
    <t>339030-29</t>
  </si>
  <si>
    <t>Cabo de microfone XLR + P10 5 metros. Cabo para microfone com conector XLR fêmea em uma ponta e conector P10 macho mono em outra. Comprimento mínimo: 5 metros. Modelo de Referencia (mtx/CABO MICROFONE 5METROS XLR P10) similar ou superior</t>
  </si>
  <si>
    <t>Cabo de microfone XLR + P10, 10 metros. Cabo para microfone com conector XLR fêmea em uma ponta e conector P10 macho mono em outra. Indicado: microfones desbalanceados. Modelo de referencia Hayonik/cód.81876 similar ou superior</t>
  </si>
  <si>
    <t>D&amp;B INFORMATICA COMÉRCIO DE ELETROELETRONICOS LTDA - CNPJ  29.767.790/0001-17</t>
  </si>
  <si>
    <t>Caixa de som - TRANSMISSÃO BLUETOOTH, até 24h de reprodução, integração com APP. POTENCIA MAXIMA 180 waTTS . Resposta de frequencia 40hz mode de saida de audio Stereo. . tampas laterais duplas e tecido à prova d'água e poeira. Tensão 240 Volts. Material plastico e metal. Dimensões 20P x 49L x 26A centímetros, Incluido Cabo de energia AC. Certificado ANATEL 67882207120. Diametro do subwoofer: 12 polegadas. Modelo de Referencia (JBL/BOOBOX 3 "PRETA") similar ou superior</t>
  </si>
  <si>
    <t>BOOBOX 3</t>
  </si>
  <si>
    <t>012637035</t>
  </si>
  <si>
    <t>Caixa de som à prova de respingos de água (IPX4), com rodas e alça telescópica para transporte. Transdutores: 2 x woofers de 6,5 pol. (165 mm), 2 x tweeters de domo de 1 pol. (25 mm). Potência de saída: 240 W RMS (IEC60268). Entrada de energia: 100 – 240 V - 50/60 Hz. Resposta de frequência: 40 Hz – 20 kHz (-6 dB). Relação sinal/ruído: &gt; 80 dB. Tipo de bateria: íon-lítio de 68 Wh equivalente a 7,2 V/9.444 mAh). Tempo de carga da bateria: até 3 horas (modo caixa de som desligada). Tempo de reprodução de música: até 18 horas (dependendo do volume e do tipo de som). Tipo de cabo: cabo de alimentação AC. Comprimento do cabo: 2,0 m. Saída do carregador USB: 5 V/2,1 A (máx.) (modo caixa de som desligada). Formato do USB: FAT16, FAT32. Versão do Bluetooth® : 5.4. Perfil de Bluetooth ® : A2DP V1.4, AVRCP V1.6. Intervalo de frequência do transmissor Bluetooth ® : 2.4 GHz – 2.4835 GHz. Potência do transmissor Bluetooth ®: ≤ 18 dBm (EIRP). Modulação do transmissor Bluetooth ®: GFSK, π/4 DQPSK, 8DPSK. Formatos compatíveis: .MP3, .WAV, .WMA, .FLAC. Sensibilidade de entrada: Entrada auxiliar: 250 mV RMS(conector de 3,5 mm). Entrada para microfone: 20 mV RMS. Entrada para instrumentos musicais: 100 mV RMS. Entrada Bluetooth/USB: -12 dBFS. Dimensões do produto (L x A x P): aproximadamente 335 mm x 669 mm x 385 mm. Aplicativo para conectar várias caixas de som similares. Iluminação LED adaptável. Peso líquido: 16,5 kg. Conteúdo da caixa: 1 Caixa de som, 1 guia de início rápido, Instruções de segurança e cartão de garantia, Cabo de energia AC.Modelo de referência: JBL PartyBox Stage 320 similar ou superior</t>
  </si>
  <si>
    <t>PARTY BOX STAGE 320</t>
  </si>
  <si>
    <t>Caixa de Som Amplificada 650W, com conexão bluetooth. função flash lights com diferentes modos de iluminação. Entrada AUX IN (P2) - 1 Tweeter  - 2 Alto Falante 6,5" - 1 entradas para Microfone externo (P10), Volume para microfone, Bluetooth 5.0 - Display Digital  - Equalização analógicas (Bass,Treble) - Alças e rodinhas para transporte - Suporte para tablet/smartphone no painel superior - Fonte de carregamento 12V 1,5 A  -Bateria de lithium 7,4 6000 mAh - Modos (Bluetooth, USB, TF, AUX) - Função Repeat no controle remoto (Repeat one ou ALL). Modelo de referência: Britânia BCX6800 similar ou superior</t>
  </si>
  <si>
    <t>Britânia BCX6800</t>
  </si>
  <si>
    <t>Caixa de som ativa 1000W RMS,  Caixa ativa com falante de 15”. Potência de saída: 650W RMS. Potência de saída (pico): 1300W. Resposta de frequência: 55Hz – 20KHz. SPL máximo: 128 dB. Padrão de cobertura acústica (nominal): 90° x 60°. Aplicativo disponível para IOS e Android. Supressão de microfonia e bluetooth. Modelo de referência: JBL EON 715 similar ou superior</t>
  </si>
  <si>
    <t>EON 715</t>
  </si>
  <si>
    <t>Caixa de som Ativa. Potência de Saída (W RMS) 250. Resposta de Frequência Hz (±3 dB) 70 - 16,500, SPL Máximo (Pico dB) 127, Padrão de Cobertura Acústica (Nominal) 110° x 60°, Largura (mm) 310, Altura aproximada (mm) 531, Peso aproximado (kg) 11.3, Profundidade (polegadas) 11.8, Profundidade (mm) 300, Porta USB, Bluetooth versão 5.0, Bivolt, Conexões: mínimo de 2 Entradas XLR/TRS combo mic/line, 1 Entrada Aux 3,5 mm ,1 Saida XLR pass-thru, Mínimo cinco predefinições e mais três para a aplicação, duas entradas combinadas entre microfone e instrumento com troca automática entre microfone e line conforme você gira o potenciômetro de volume. Suporte com dois ângulos para haste. Pontos M8 para içamento. Modelo referência JBL MAX 10 similar ou superior</t>
  </si>
  <si>
    <t>MAX 10</t>
  </si>
  <si>
    <t xml:space="preserve">Caixa de som para sonorização interna- Som com potência de 150 wrms, FALANTES: Transdutor de graves: 135 mm (5.25") Alto-falante de baixa frequência; Transdutor de alta frequência: Tweeter de domo feito de policarbonato com 19 mm (0,75"); RESPOSTA DE FREQUÊNCIA: 100 Hz a 18 kHz; IMPEDÂNCIA NOMINAL: 4 ohms; SPL MÁXIMO: 108 dB contínuos, 114 dB de pico; CONECTORES: Terminais de pressão; MATERIAL DO GABINETE: Polipropileno; Proteção de sobrecarga; Limitador de potência de faixa completa SonicGuard ™ para proteger o crossover e os transdutores; Sensibilidade:  87 dB SPL, 1 W, 1 m; Fator de diretividade (Q): 6,0; Índice de diretividade (DI): 7,8; Frequência de crossover: 4,2 kHz ; DIMENSÕES DE CADA CAIXA (AxLxC): 23,5 x 15,9 x 14,3 cm; PESO DE CADA CAIXA: 1,8 kg; COR DE CADA CAIXA: Preta Modelo referencia: (JBL CONTROL 1 PRO) similar ou superior
</t>
  </si>
  <si>
    <t>CONTROL 1 PRO</t>
  </si>
  <si>
    <t>504221397</t>
  </si>
  <si>
    <t>Caixa de Som Portátil Bluetooth à prova de água.  Caixa de som portátil, até 06 horas de execução ininterrupta, com alça para transporte, design à prova de respingos, jogo de luzes integrado, compatível com a tecnologia True Wireless Stereo para emparelhar outras caixas de som, com entrada para microfone cabeado P10, entrada de áudio auxiliar e porta USB. Potência de Saída (W RMS) 100, resposta de frequência dinâmica 50 Hz - 20k Hz @-6dB, bateria de lítio integrada com 3,5 horas para carregamento completo e 6 horas de reprodução de áudio contínua. Tecnologia de transmissão bluetooth A2DP 1.3, AVRCP 1.6 com faixa de frequência do emissor bluetooth de 2.4 GHz - 2.4835 GHz; potência de emissão de bluetooth ≤ 15 dBm (EIRP), versão bluetooth 5.1 ou superior. Transmissão wireless para emparelhamento com outras caixas de som similares, classificação IPx4. App para 
controle de luzes e equalização do áudio. Kit contém 01 caixa de som, 01 cabo de energia AC, 01 guia de início rápido e 01 ficha de segurança. Dimensões aproximadas: 27,6 cm x 32,7 cm x 29,3 cm, 5,9 kg. Modelo referencia: JBL Partybox Encore Essentia similar ou superior</t>
  </si>
  <si>
    <t>PARTYBOX ENCORE ESSENTIA</t>
  </si>
  <si>
    <t>Caixa de Som portátil Bluetooth, à prova d´água. Transdutor: woofer de 52 mm x 90 mm, tweeter de 20 mm - Potência nominal de saída: 30 W RMS woofer de, 10 W RMS tweeter - Resposta de frequência: 60 Hz a 20 kHz, Relação sinal-ruído: &gt; 80 dB - Tipo da bateria: Bateria de polímero íon-lítio de 27 Wh (equivalente a 3,6 V/7.500 mAh) - Tempo de recarga da bateria: 4 horas (5 V/3 A) Tempo de reprodução de música: até 20 horas, Potência USB: 5 V/2 A (no máximo) Potência do transmissor Bluetooth: 20 dBm (EIRP) Modulação do transmissor Bluetooth: GFSK, ?/4 DQPSK, 8 DPSK. Modelo de Referência: JBL Charge 5 similar ou superior</t>
  </si>
  <si>
    <t>CHARGE 6</t>
  </si>
  <si>
    <t>Caixa de som TIPO TORRE amplificada, Bluetooth, iluminação RGB led nos alto-falantes, sem bateria, entrada optical, 220v (ou bivolt), visor LCD, fonte alimentação interna, 2 entradas USB, função voice canceller, entrada para microfone, 2 alto-falantes de 8". Modelo de referência: LG XBOOM RNC9 similar ou superior</t>
  </si>
  <si>
    <t>LG XBOOM RNC9,</t>
  </si>
  <si>
    <t>CAIXA DE SOM tipo Torre:  PA de coluna a bateria Profissional Ativo com Bateria 220V com mixer digital de 5 canais, função Bluetooth, contendo 8 tweeters em forma de C e um woofer de 10", resposta de frequência Hz (±3 dB): 45 - 20,000 e potência de saída (W RMS): 400. Modelo de referência: JBL EON ONE MK2 similar ou superior</t>
  </si>
  <si>
    <t>EON ONE MK2</t>
  </si>
  <si>
    <t>Subwoofer ativo - Faixa de frequência (-10dB): 22 Hz - 160 Hz; conectores de E/S: ENTRADA: tipo XLR3-31 (balanceado) x2, PHONE (balanceado) x2 / SAÍDA: tipo XLR3-32 (balanceado) x2 (L&amp;R); Forma: Bass reflex type; Material MDF; Dimensões: 389mmX300mmX350mm; Peso 12,5Kg; Controle LEVEL, chave PHASE: NORM./REV., controle HIGH CUT (80-120Hz, clique central), controle LOW CUT (80-120Hz, clique central), chave LOW CUT (ON/OFF); Componentes: Cone 8"; Potência de saída: 150W; Consumo de energia: 70W. Modelo de referência: Yamaha HS8S similar ou superior</t>
  </si>
  <si>
    <t>Yamaha HS8S,</t>
  </si>
  <si>
    <t>ACB COMERCIAL LTDA - CNPJ 47.282.191/0001-95</t>
  </si>
  <si>
    <t>Kit Conectores tipo Cannon 20 unidades (10 machos/10 fêmeas) - Kit com 20 conectores tipo Cannon (XLR) de 3 polos, sendo 10 tipo macho e 10 tipo fêmea. Revestimento em metal. Modelo de referência: Wireconex similar ou superior</t>
  </si>
  <si>
    <t>storm</t>
  </si>
  <si>
    <t>XLR</t>
  </si>
  <si>
    <t>110639019</t>
  </si>
  <si>
    <t>Estabilizador Gimbal: Cardam Portátil estabilização em 3 Eixos Capacidade de carga bateria: 2.500mAh  Carregamento rápido de 18 W  Aplicação: Câmera fotográfica  Dimensões: 32 x 8,5 x 30,5cm  Peso: 1,900kg   Referência do modelo: Feiyu-F2C similar ou superior</t>
  </si>
  <si>
    <t>feiyutech</t>
  </si>
  <si>
    <t>Scorp-c</t>
  </si>
  <si>
    <t>030600034</t>
  </si>
  <si>
    <t>Estabilizador para câmeras DSLR e Mirrorless. Roda de carga útil, com zoom e foco. Número de eixos: 3 eixos (inclinação, rotação, guinada). Capacidade de carga: 6,49 kg. Identificador SmartSling Redesenhado. Sistema de bloqueio de eixo atualizado. Controle Remoto Movimento ViaTouch 2.0. Vem acompanhdo de: Estabilizador, Placa de liberação rápida, 2x Tubo de Suporte da Lente, 3x Baterias, Carregador de Bateria, Base para Câmera, Punho de suporte SmartSling, Braço de Extensão, 3x Chave Allen (M1.5, M2, M4). Cabo de carregamento USB-C, Cabo USB Canon Mini, Cabo USB Canon Micro, Cabo USB Lumix CTIA, Cabo USB Sony Multi, Mini Tripé, 9x Parafuso (3x 1/4" e 6x M3), Case de armazenamento (TPI) e Manual. Modelo de referencia Gimbal Crane 3S Zhiyun similar ou superior</t>
  </si>
  <si>
    <t>Zhiyun</t>
  </si>
  <si>
    <t>Crane M3S Combo</t>
  </si>
  <si>
    <t>SmallRig Gaiola A7 IV / A7S III com alça superior, punho lateral e braçadeira de cabo HDMI, kit avançado para Sony Alpha 7 IV/Alpha 7 S III. ·Compatibilidade: O SmallRig Advanced Kit projetado para Sony Alpha 7R V / Alpha 7 IV / Alpha 7S III. Ele inclui uma gaiola, uma alça superior, uma alça lateral e um grampo para cabo HDMI. O kit avançado pode reduzir a carga nos braços ao fotografar com a câmera na mão e aumentar a estabilidade. A gaiola, a alça superior e a alça lateral devem ser equipadas com vários furos roscados de 1/4"-20 para Ball Heads Magic Arm 3873, sapatas frias para microfone, luz de vídeo LED e vários furos de localização de 3/8"-16 para ARRI para Mini Side Handle 2914. Modelo de referência: Smallrig “Rhinoceros” similar ou superior</t>
  </si>
  <si>
    <t>Smallrig</t>
  </si>
  <si>
    <t>449052.39</t>
  </si>
  <si>
    <t>Câmera Com Lente De 28-70mm Mirrorless + Lente 28-70 mm f/3.5-5.6 OSS Kit. Sensor cmos exmor r full-frame de 33 mp; gravação de até 10 fps, iso 100-51200; vídeo 4k 60p em 10 bits, s-cinetone, evf de 3,68 m de pontos com taxa de atualização de 120 fps. Lcd com tela sensível ao toque de ângulo variável de 3" e 1,03 m de ponto 759-pt. Af híbrido rápido, af ocular em tempo real. Compensação de respiração focada; estabilização de imagem steadyshot de 5 eixos; aparência criativa e efeito de pele suave lente fe 28-70mm f/3.5-5.6 oss. Modelo de referência: Sony Câmera Sony A7 IV similar ou superior</t>
  </si>
  <si>
    <t>SONY</t>
  </si>
  <si>
    <t>A7 IV 28-70MM</t>
  </si>
  <si>
    <t>012645027</t>
  </si>
  <si>
    <t>Conjunto</t>
  </si>
  <si>
    <t>Camera com lente: Lente para camêra distâncial focal 16-50mm abertura f/22a 36 - 3.5 a 5.6f tipo de montagem sony E zoom 0.21x ângulo de visão 84graus tamanho de filtro 40,5mm com 7 lâminas de diagragma -Câmera mirrorless com sensor CMOS Exmor R APS-C de 26 MP. Processador BIONZ XR. Estabilização óptica de 5 eixos. Autofoco híbrido com 759 pontos de fase e 495 para vídeo, com IA para rastreamento em tempo real. Disparo contínuo até 11 fps. Visor OLED de 0,39" com 2,36M pontos. Tela LCD tátil articulável de 3" com 1,03M pontos. ISO 100-32.000 (exp. 50-102.400). Vídeo 4K até 120 fps, 10-bit 4:2:2, S-Log3, S-Cinetone. Obturador mecânico até 1/4000 s e eletrônico até 1/8000 s. Entradas USB-C, micro HDMI, microfone e fone de ouvido. Wi-Fi 2,4/5 GHz, Bluetooth 4.2. Bateria NP-FZ100 com autonomia para até 570 fotos. Dimensões: 122 × 69 × 75,1 mm. Modelo de referencia Sony Alpha 6700 similar ou superior.</t>
  </si>
  <si>
    <t>670016-50MM</t>
  </si>
  <si>
    <t>Câmera digital DSLR com 24.1 mp; Gravação em Full HD - Vídeo: Full HD Conexões Wi-Fi NFC USB 2.0 ou HDMI Tipo C; Tela Tipo: Tela LCD; Tamanho de Tela: 3" FPS: 3.0 FPS; Zoom: Zoom Óptico: 3x (lente); Recursos Sensibilidade ISSO: 100-6400; Alcance de Foco: 0,25 m. Velocidade do Obturador: 30 seg. a 1/4000 seg. Abertura: 3.5-5.6; Estabilizador de Imagem; Microfone Embutido ISO: 100-6400; Alimentação: Bateria LP-E10; Carregador de Bateria: LC-E10; Inclui Bolsa de Transporte; Modelo de Referência (Canon EOS Rebel T7) similar ou superior</t>
  </si>
  <si>
    <t>T7+</t>
  </si>
  <si>
    <t xml:space="preserve">Câmera Digital DSRL com Grip compatível BG-E21, Face Detection, Obturador Mecânico, Wi-Fi Certified, Gravação de Vídeo Full HD com múltiplas taxas de quadros e seleção de compressão IPB 1920 x 1080  4k Time Lapse, Processador de Imagem :DIG!C 7, GPS, NFC Compatível com etiquetas NFC Forum Tipo 3/4 (dinâmico), X-Sync 1/180,Lentes Compatíveis Canon EF, Velocidade do Obturador 1/4000 até 30 seg, Temporizador automático do Obturador 2 e 10 seg , Time Lapse Modo vídeo, Entrada para Microfone externo, Disparo contínuo (Burst) Até 6,5 fps,  Câmera Tipo EOS DSLR, Dual Pixel CMOS AF, Captura de áudio, Bateria compatível LP-E6, 26.2 Megapixels, Redução de Olhos Vermelhos. Modelo de Referência: Canon EOS 6D Mark II ou superior </t>
  </si>
  <si>
    <t>6D MARK II C/GRIP</t>
  </si>
  <si>
    <t>Camera digital Mirrorlens Resolução do sensor: Real: 34,4 Megapixels - Efetivo: 32,5 Megapixels - Tipo de sensor: CMOS de 22,3 x 14,8 mm (APS-C) Fator de corte: 1,6x Estabilização de imagem:       Deslocamento do Sensor, 5 Eixos - Tipo de captura: Imagens e vídeos Controle de exposição Tipo de obturador: Obturador Eletrônico, Obturador de Plano Focal Mecânico Velocidade do obturador: Obturador Mecânico 1/8000 a 30 Segundos Obturador Eletrônico 1/16000 a 30 Segundos Modo Lâmpada/Tempo: Modo de lâmpada Sensibilidade ISO: Foto 100 a 32.000 no modo manual, automático (estendido: 100 a 51.200) Método de medição: Média Ponderada ao Centro, Avaliativa, Parcial, Spot Modos de exposição: Prioridade de Abertura, Manual, Programa, Prioridade de Obturador.  Modelo de Refêrencia: Canon R7 ou superior.</t>
  </si>
  <si>
    <t>R7</t>
  </si>
  <si>
    <t>Câmera digital mirrorless (sem espelho), monitor de LCD de 3 a 4 polegadas touchscreen traseira fixo ou articulável (1.620.000 ou superior). Sensor CMOS (APS-C) de 24.2 megapixels ou superior para fotografias e vídeos H.264/H.265/MPEG-4, UHD 4K (3840 x 2160) a 23.98/25/29.97 fps, 1920 x 1080p a 23.98/25/29.97/50/59.94/100/120fps. Tipo de Câmera Digital sem espelho, Monitor/Display 3 a 4 polegadas. Resolução em Megapixels (MP) 24.2MP ou superior. Memória expansível por Cartões de Memória, Cartões de Memória Compatíveis SD - Todos os tamanhos, Sensor CMOS, Zoom Óptico 3x ou mais, Lentes com sistema de foco automático e manual, RF-S 18-45 mm f/4.5-6.3 IS STM, Detecção de fase de foto 4503, Detecção de fase de vídeo 3713, com modos de foco AF contínuo (C), AF de servo único (S) e Foco manual (M). Velocidade de disparo de até 15 fps para 28 quadros e 12 fps para 42 quadros ou superior e ISO de 100 - 32000 (modo estendido de 100 - 51200), Obturador eletrônico com variações de velocidade entre 30s -1/8000s e obturador de cortina frontal com velocidade entre 30s - 1/4000s. Compensação de exposição de -3EV a +3EV. Métodos de medição: Medição Média Ponderada Central, Medição Avaliativa, Medição Parcial, Medição Pontual. Modos de exposição: Prioridade de Abertura, Manual, Programa, Prioridade de Obturador. Modos de Balanço de Branco: Automático, Nublado, Personalizado, Luz do dia, Flash, Fluorescente (Branco), Sombra, Tungstênio. Tipo de Visor: Eletrônico integrado (OLED). Câmera com flash incorporado e sapata quente para flash externo. Conectividade: Wi-Fi, Bluetooth. Alimentação: Bateria recarregável de íons de lítio 7,2 VDC 1040 mAh. Recarregador de bateria. Cabo de conexão USB. Alça de pescoço. Recursos de Vídeo H.264/MPEG-4 / Formatos UHD 4K (3840x2160) / Full HD 1,920x1,080 / HD 1,280x720 / VGA 640x480 / VGA 640x480. Recursos de áudio Microfone embutido, estéreo / entrada para Microfone estéreo externo (opcional) / Montagem de tripé, Idiomas do Menu: Português/Inglês/Espanhol. Modelo referencia CANON EOS R50 COM LENTE RF-S 18-45MM similar ou superior</t>
  </si>
  <si>
    <t>R50 18-45MM</t>
  </si>
  <si>
    <t>Câmera DSLR com sensor CMOS full-frame de 30.4 Megapixels, faixa de ISO de 100-32000; expansível até 50-102400 (ISO equivalente). Vídeo 4K Motion JPEG (Padrão DCI para Cinema 4096 x 2160) a 30p ou 24p; captura de quadro de vídeo 4K, gerando imagens de 8,8 megapixels; múltiplas opções de vídeo, incluindo Full HD até 60p e HD de até 120p. Sistema Dual Pixel CMOS AF para autofoco rápido e suave durante gravação de vídeo ou em modo Live View; LCD com completa operação touchscreen, incluindo a seleção da área de AF. Desempenho de até 7,0 fps em disparo contínuo com o processador de imagem DIGIC 6+. 61 pontos de AF com cobertura vertical expandida de 41 pontos do tipo cruzado (compatível com diversos modelos de lentes). Sensor de medição RGB + IR de 150.000 pixels para fornecer medição de exposição precisa, ajudando a detectar luzes intermitentes e capacitando recursos como reconhecimento de cena e detecção de rostos. Tecnologias Dual Pixel RAW, otimizador digital de lentes integrado durante disparos em JPEG e correção de difração. Conectividade Wi-Fi e NFC integradas para compartilhamento fácil com dispositivos inteligentes compatíveis, sites de redes sociais e dispositivo Canon Connect Station CS100. GPS integrado para inserção de informações de georreferenciação através de sincronização automática com o Universal Time Code (UTC) via satélites. Acompanha lente EF 24-105mm f/4L IS II USM. Modelo de Referencia Canon EOS 5D Mark IV.</t>
  </si>
  <si>
    <t>5D MARK II 24-105MM</t>
  </si>
  <si>
    <t>CAMERA FOTOGRAFICA, DIGITAL, Capacidade de filme e fotografia em 360°, Abertura de pelo menos F2.0, distância focal mínima de 7 mm, Capacidades de alteração do valor de ISO, controle de pretos e brancos (WB), resolução espacial mínima para fotografia 360° de 14 Mpixel e 4K para vídeo 360°, diferente modos de aquisição de fotografia e vídeo, possibilidade de configuração da velocidade do obturador para fotografia e vídeo, giroscópio, microfone embutido, conexão via bluetooth, wi fi e cabo usb, bateria de pelo menos 1500 mAh.</t>
  </si>
  <si>
    <t>DJI</t>
  </si>
  <si>
    <t>OSMO 360</t>
  </si>
  <si>
    <t>Câmera sem lente com sensor CMOS Exmor R de quadro completo de 61 MP Full-Frame (35,9 x 23,9 mm), dois processadores de imagem BIONZ XR e uma unidade de processamento de IA independente. Gravação de vídeo 8K a 24 fps e 4K UHD até 60 fps, Codec XAVC HS (H.265) e XAVC S (H.264), S-Cinetone e S-Log3. Sistema de foco automático híbrido de alta velocidade com 759 pontos de foco e cobertura de 94% do enquadramento. Sistema de rastreamento em tempo real e AF com detecção de olhos em tempo real. Sistema de estabilização de imagem de 5 eixos integrada. Visor eletrônico OLED de 9,44 milhões de pontos. Sensibilidade entre ISO 100-51200. Disparos contínuos de até 10 fps. Obturador mecânico e eletrônico com velocidade de obturação de 1/8000 a 30 segundos. Armazenamento com slot duplo para cartões SD e CFexpress Tipo A. Conectividade por Wi-Fi, Bluetooth, USB-C e HDMI.   + Lente com alcance focal entre 24-70 mm com variação de abertura de diafragma entre f/22-2.8. Montagem Sony E. Formato compatível com Full-Frame.  + Tripé com altura variável entre 9-183 cm, capacidade de carga de 8 Kg, 3 movimentos independentes. + Painel LED RGBWW de 60W com alcance de temperatura de cor entre 2500K-7500K com iluminância de pelo menos 5900 lux a um metro (5600 K) com regulação de intensidade similar ou superior</t>
  </si>
  <si>
    <t>SONY A7R V</t>
  </si>
  <si>
    <t>A7R V-27-70MM + ACESSORIOS</t>
  </si>
  <si>
    <t>PERFORM TECNOLOGIA EIRELI - CNPJ 21.873.370/0001-03</t>
  </si>
  <si>
    <t>Cartão de memória 256GB microSD UHS-I com adaptador C10, U3, V30, A2, 200MB/s leitura 140MB/s, à prova de choque, à prova de temperatura, à prova d'água e à prova de raios X.</t>
  </si>
  <si>
    <t>SANDISK</t>
  </si>
  <si>
    <t>256GB</t>
  </si>
  <si>
    <t>Cartão de memória MicroSD com capacidade de armazenamento de 32GB. Velocidade de leitura: Até 100MB/s. Classe de velocidade 10. Modelo de Referencia Sandisk Ultra 32GB. Modelo de Referencia Sandisk Ultra 32GB  similar ou superior</t>
  </si>
  <si>
    <t>HIKSEMI</t>
  </si>
  <si>
    <t>HS-TF-C1/32G</t>
  </si>
  <si>
    <t>090190010</t>
  </si>
  <si>
    <t>Cartão de memória SDHC de no mínimo 32 GB com velocidade de leitura de no mínimo 80 MB/S para câmera digital. Compativel com camera modelo CANON EOS R50 COM LENTE RF-S 18-45MM.</t>
  </si>
  <si>
    <t>SANDIK</t>
  </si>
  <si>
    <t>ULTRA</t>
  </si>
  <si>
    <t>Cartão de memória tipo flash SDXC; capacidade de armazenamento: 128 GB; desempenho para gravação de vídeo com classificação UHS Speed Class 1 e Class 10 para vídeo Full HD (1080p); Velocidade de transferência mínima de 100MB/s. Modelo de referência: SanDisk Ultra SDXC UHS-I de 128Gb - 100Mb/s, C10, U1, Full HD similar ou superior</t>
  </si>
  <si>
    <t>KINGSTON</t>
  </si>
  <si>
    <t>SDCS2</t>
  </si>
  <si>
    <t>Cartão de memória tipo flash SDXC; capacidade de armazenamento: 256 GB; desempenho para gravação de vídeo com classificação UHS-i Speed Class 3 (U3), Class 10 (C10) para vídeo Full HD (1080p) e Video Speed Class 30 (V30); Velocidade de leitura de 200MB/s e gravação de até 140MB/s. Modelo de referência: SanDisk Extreme PRO SDXC UHS-I de 256 GB - C10, U3, V30, 4K UHD. Modelo de Referencia (KINGSTON/256GB) similar ou superior</t>
  </si>
  <si>
    <t>SDXC-UHS-I U3</t>
  </si>
  <si>
    <t>Cartão de memória tipo SDXC, com capacidade de armazenamento de 128 GB. Velocidade de leitura de 300 MB/s. Velocidade de gravação 260 MB/s. UHS-II / V90 / U3 / Classe 10. Grava Vídeos 8K, 4K e Full HD. Modelo de referencia Cartão SDXC SanDisk Extreme PRO UHS-II 128GB - 300MB/s (V90) similar ou superior</t>
  </si>
  <si>
    <t>PRO UHS-II 128GB</t>
  </si>
  <si>
    <t>Drone de Filmagem Térmico: Aeronave não tripulada para uso em ambientes extremos com as seguintes configurações: Peso de decolagem 1050g; Tempo máximo de voo 45min; distância máxima de voo: 32km; sistema de geolocalização: GPS+Galileo+BeiDou+GLONASS (GLONASS é compatível apenas quando o módulo RTK estiver habilitado); Precisão do voo estacionário Vertical: ±0,1 m (com sistema visual); ±0,5 m (com GNSS); ±0,1 m (com RTK) Horizontal: ±0,3 m (com sistema visual); ±0,5 m (com sistema de posicionamento de alta precisão); ±0,1 m (com RTK); Alcance da temperatura de funcionamento -10° a 40 °C;  Sensor: CMOS de 1/2”; Píxeis efetivos: 48 MP; Lente: FOV：84°, Formato equivalente: 24 mm, Abertura: f/2.8, Foco: 1 m a ∞; Alcance ISO 100 a 25600, Obturador eletrônico: 8-1/8000 seg. Dimensão da Imagem: 8000 × 6000; Fotos: Disparo único: 12 MP/48 MP, Temporizado: 12 MP/48 MP, JPEG: 2/3/5/7/10/15/20/30/60 seg. Resolução de vídeo H.264, 4K: 3840×2160 a 30 fps e FHD: 1920×1080 a 30 fps. Taxa: 4K: 85 Mbps FHD: 30 Mbps. Câmera Tele: Sensor CMOS de 1/2”; Píxeis efetivos: 12 MP com lente FOV：15°, Formato equivalente: 162 mm, Abertura: f/4.4, Foco: 3 m a ∞. Câmera Termográfica: Termógrafo - Microbolômetro VOx sem ventilação; Distância entre píxeis 12 μm, Taxa de quadros 30 Hz; Lente:DFOV：61°; Formato equivalente: 40 mm, Abertura: f/1.0, Foco: 5 m a ∞, Sensibilidade térmica (NETD) ≤50 mK@F1.0. Método de medição de temperatura: Medição de local, medição de área. Alcance da medição de temperatura: -20° a 150 °C (modo de Alto ganho) 0° a 500 °C (modo de Baixo ganho); Paleta: White Hot/Black Hot/Tint/Iron Red/Hot Iron/Arctic/Medical/Fulgurite/Rainbow 1/Rainbow 2. Modos de fotografia: Disparo único: 640×512, Temporizado: 640×512, JPEG: 2/3/5/7/10/15/20/30/60 seg. Zoom digital: 28×; Comprimento de onda infravermelha: 8 a 14 μm; Precisão da medição de temperatura por infravermelho: ± 2 °C ou ± 2% (usando o valor maior). Estabilização Triaxial (inclinação, rotação, giro). Detecção: Sistema visual binocular omnidirecional, complementado por um sensor infravermelho na parte inferior da aeronave. Distância máx. de transmissão: FCC: 15 km; CE: 8 km; SRRC: 8 km; MIC: 8 km. Antena 4 antenas, 2T4R; Potência de transmissão (EIRP): 2,4 GHz: &lt;33 dBm (FCC); &lt;20 dBm (CE/SRRC/MIC), 5,8 GHz: &lt;33 dBm (FCC), ＜30 dBm (SRRC), &lt;14 dBm (CE). Controle remoto com protocolo wifi e bluetooth, resolução de tela 1920x1080, dimensões de 5,5", bateria de li-ion (5000mAh a 7,2v) 3h de funcionamento. Inclusos: bateria 5000mAh, carregador 100 a 240V, carregador múltiplas entradas 3 - baterias (USB-C); Módulo RTK, Módulo Auto-falante. Modelo de referência DJI MAVIC 3T Enterprise similar ou superior</t>
  </si>
  <si>
    <t>MATRICE 4T</t>
  </si>
  <si>
    <t>Drone de filmagem. Câmera tripla: (1) Câmera com CMOS de 4/3, equivalente a 24mm f/2.8 a f/11 - 20MP. Permite tirar fotos RAW com 12 bits. Especificações de vídeo: 5,1K/50 fps; 4K/120fps.  (2) Câmera tele média com CMOS de 1/1,3", equivalente a 70 mm, zoom óptico de 3x, f/2.8, 48MP. (3) Câmera tele com CMOS de 1/2", equivalente a 166mm, zoom óptico de 7x, zoom híbrido de 28x, f/3.4, 12 MP. Armazenamento interno SSD de 1 TB. Tempo mínimo de voo: 40 minutos. Transmissão de vídeo em HD até 15 km. Detecção de obstáculos omnidirecional. Necessário haver NO MÍNIMO os seguintes itens inclusos: 1 drone, 1 controle remoto (COM TELA), 2 joysticks, 3 baterias, 1 carregador de bateria, 6 pares de hélices, 1 cobertura de proteção, 1 conjunto de filtros, 1 bolsa de transporte. Modelo referencia Drone DJI Mavic 3 Pro Fly.</t>
  </si>
  <si>
    <t>MAVIC 3 ENTERPRISE</t>
  </si>
  <si>
    <t>122238001</t>
  </si>
  <si>
    <t>Drone de Filmagem: Sistema global de navegação por satélite (GNSS): GPS + Galileo + BeiDou. CÂMERA:  Sensor: CMOS 1/1.3” Píxeis efetivos: 48 MP Lente: Campo de visão: 82,1°, Abertura: f/1.7, Formato equivalente a 35 mm: 24 mm, Alcance de foco: 1 m a ∞ 
Alcance: ISO Vídeo: 100 a 6.400 (Auto), 100 a 6.400 (Manual) Foto: 100 a 6.400 (Auto), 100 a 6.400 (Manual)  Velocidade do obturador: Obturador eletrônico: 2-1/8.000 s 
Resoluções de vídeo: 4K: 3840×2160 a 24/25/30/48/50/60 fps. 2.7K: 2720×1530 a 24/25/30/48/50/60 fps. FHD: 1920×1080 a 24/25/30/48/50/60 fps. Câmera lenta: 1920×1080 a 120 fps. Qualidade da transmissão ao vivo: 1080p/30 fps Frequência de funcionamento: 2,400-2,4835 GHz; 5,725-5,850 GHz Potência do transmissor (EIRP): 2,4 GHz: &lt;26 dBm (FCC), &lt;20 dBm (CE/SRRC/MIC); 5,8 GHz: &lt;26 dBm (FCC/SRRC), &lt;14 dBm (CE) Banda larga de comunicação: 1,4 MHz/3 MHz/10 MHz/20 MHz/40 MHz BATERIA DE VOO INTELIGENTE PLUS: Capacidade: 3850 mAh Tipo de bateria: Li-ion Dimensões máx. dos dispositivos móveis suportados: Comprimento × largura × altura: 180 mm × 86 mm × 10 mm Tipos de portas USB suportadas: Lightning, Micro USB (Tipo B), USB-C  Modelo de Refêrencia: DJI Mavic Mini 3 Pro ou superior.</t>
  </si>
  <si>
    <t>MINI 3 PRO</t>
  </si>
  <si>
    <t>Drone para imagens aéreas de alta resolução, peso máximo de decolagem entre 6,47 kg e 9,2 kg, incluindo baterias e carga útil; Sistema de posicionamento de alta precisão, com margem mínima de erro de: 1 cm + 1 ppm (horizontal) 1,5 cm + 1 ppm (vertical); Detecção de obstáculos omnidirecional, com sensores em todos os lados da aeronave, sem pontos cegos; Identificação e prevenção de colisões; ajustes configuráveis de alarmes de proximidade e distância de frenagem; Controle remoto com tela integrada, com alcance mínimo de transmissão de 20 km; Capacidade para uso de duas baterias simultâneas, com troca a quente (sem desligar a aeronave); Câmera com capacidade de operação em ambientes de baixa luminosidade (voo noturno), com imagem clara de obstáculos; Compatível com voos em grandes altitudes, com hélices adequadas para operação em regiões elevadas; Deve acompanhar: Duas baterias extras; Estação de recarga extra; Manual técnico ou catálogo do fabricante (pode estar em português ou com tradução); Garantia mínima de 12 meses; treinamento presencial (local) para operação e manutenção básica do equipamento.: Modelo de Refêrencia MATRICE 350 RTK similar ou superior</t>
  </si>
  <si>
    <t>MATRICE 350 RTK</t>
  </si>
  <si>
    <t>RBM DISTRIBUIDORA E COMÉRCIO LTDA  CNPJ 33.627.497/0001-21</t>
  </si>
  <si>
    <t>Extensor de vídeo e áudio, tipo ponto-a-ponto, até 70 metros de distância, suporta imagem 4k, estende o sinal de áudio e vídeo por meio de cabos UTP (CAT5e e CAT6), 220V, compatível com a tecnologia HDR, kit com receptor + transmissor + fontes de alimentações. Modelo de referência: Intelbras Vex 3070 4K. similar ou superior</t>
  </si>
  <si>
    <t>Intelbras</t>
  </si>
  <si>
    <t>EXTENSOR HDMI 4K VEX 3120 HDMI 4K G2</t>
  </si>
  <si>
    <t>99279011</t>
  </si>
  <si>
    <t>Extensor de vídeo e áudio, tipo TCP/IP, suporta imagem FullHD, estende o sinal de áudio e vídeo por meio de cabos UTP (CAT5e e CAT6) e por rede TCP/IP, 220V, compatível com a tecnologia , kit com receptor + transmissor + fontes de alimentações. Modelo de referência: Intelbras Vex 3120 IP similar ou superior</t>
  </si>
  <si>
    <t>EXTENSOR HDMI + INFRAVERMELHO RX VEX 3120 IP</t>
  </si>
  <si>
    <t>Extensor KVM (vídeo e dados), kit com transmissor + receptor + fontes de alimentações; Versão HDMI 1.3, Versão HDCP 1.4, Versão USB 1.1; Resolução Suportada 480i@60Hz, 480p@60Hz, 576i@50Hz, 576p@50Hz, 720p@50/60Hz, 1080i@50/60Hz, 1080p@24/25/30/50/60Hz, 3840x2160@24/30Hz; Protocolo Áudio PCM, LPCM, DTS HD, DTS Audio; Certificados FCC Parte 15, classe B; Modelo de referência: Intelbras VEX 3060 KVM G2 similar ou superior</t>
  </si>
  <si>
    <t>EXTENSOR E DIVISOR HDMI + USB TX E RX VEX 3060 KVM</t>
  </si>
  <si>
    <t>TRC COMERCIO E SERVIÇOS - CNPJ 32.699.271/0001-73</t>
  </si>
  <si>
    <t>FILMADORA PROFISSIONAL com luz de vídeo LED de brilho ajustável, com o filtro nd de quatro posições integrado, **Uso de bateria NP-F970 opcional em gravação xavc 1080/50i ou 60i, 50 Mbps, com lcd ligado. Gravação hlg (Hybrid Log-Gamma), permite gravar, editar e assistir a conteúdo hdr em hlg, s. Lente G da Sony com zoom máximo de 24xUma lente grande angular de 29-348 mm de alta qualidade com zoom óptico de 12x  sensor tipo 1.0 da Z150 e alta resolução e contraste do centro até as bordas da imagem. Modelo de referencia (Panasonic/HX-X2000) similar ou superior</t>
  </si>
  <si>
    <t>PANASONIC</t>
  </si>
  <si>
    <t>101788006</t>
  </si>
  <si>
    <t>Filmadora profissional compacta, Sensor CMOS tipo 1/2,3" . estabilização de imagem Óptica em lente.Obturador Global Eletrônico. Velocidade do obturador: 1/2000 a 1 segundo. Ganho: 0 a 24 dB (nativo). Iluminação mínima:  5 Lux a 1/30 da velocidade do obturador 0,3 Lux a 1/2 da velocidade do obturador. Comprimento focal: 3,6 a 73,4 mm (distância focal equivalente a 35 mm: 29,3 a 627 mm). Taxa de zoom óptico: 20x . Abertura Máxima: f/1.8 a 2.8 .Distância Mínima de Foco: Amplo: 1,0 cm. Alcance total do zoom: 60,0 cm. Controle de Foco (Automático, Manual). Slot de cartão de memória/mídia duplo: SD/SDHC/SDXC (UHS-I), E/S de vídeo: 1 x Saída Mini-HDMI 2.0, E/S de áudio: 2 entradas de microfone/linha XLR de 3 pinos (+48 V Phantom Power). 1 entrada de fone de ouvido estéreo TRS de 1/8"/3,5 mm,  1 entrada de microfone estéreo TRS de 1/8"/3,5 mm, E/S de energia: 1 x entrada USB-C , Outras E/S: 1 x USB-C .  Tamanhoda tela: 3,5" . Resolução: 2.760.000 pontos. Tipo de exibição LCD touchscreen articulado. Tipo Eletrônica Embutida: (LCD), Tamanho: 0,36" ,Resolução: 1.770.000 pontos. ITENS INCLUSOS: 01 Câmera de vídeo profissional UHD 4K, 01 Adaptador de alimentação 01 Pacote de bateria, 01 Tampa da lente, 01 Para-sol de lente com barreira de lente, 01 unidade de alça, 01 Unidade de Suporte de Microfone. Modelo de Referência: CANON XA60 UHD 4K similar ou superior</t>
  </si>
  <si>
    <t>XA60</t>
  </si>
  <si>
    <t>Filmadora profissional para transmissão 4k e fluxo de trabalho HDR instantâneo. Capacidade de gravar 120 quadros por segundo (fps). Lente grande angular fixa de 29 mm. Distância focal da lente: f=9,3 - 111,6 mm. Íris: F2.8 - F4.5. Sensor CMOS Exmor RS único de 1". UHD 4K (3840 x 2160) até 30p. 4K HDR com Hybrid Log-Gamma (HLG). Saída 3G-SDI, transmissão ao vivo de 2,4/5 GHz. Foco automático com detecção de fase (AF). Zoom óptico Zeiss 12x / imagem nítida 18x. Gravação XAVC HD/QFHD. Opções de imagem S-Log3/S-Gamut3. Marca referencia Sony PXW-Z90 similar ou superior</t>
  </si>
  <si>
    <t>PXW Z90</t>
  </si>
  <si>
    <t>Filtros de densidade neutra (ND) variável para lentes fotográficas com diâmetro 58mm.</t>
  </si>
  <si>
    <t>CONFORME EDITAL</t>
  </si>
  <si>
    <t>117269005</t>
  </si>
  <si>
    <t>Filtros de proteção UV para lentes fotográficas com diâmetro 49mm.</t>
  </si>
  <si>
    <t>Filtros de proteção UV para lentes fotográficas com diâmetro 58mm.</t>
  </si>
  <si>
    <t>Filtros de proteção UV para lentes fotográficas com diâmetro 67mm.</t>
  </si>
  <si>
    <t>Lente  para câmeras full-frame com montagem E. Possui distância focal de 24-105mm, abertura constante f/4, estabilização óptica (OSS) e autofoco rápido e silencioso. Sua distância mínima de foco é de 0,38 m, com diâmetro de filtro de 77 mm, peso de 663 g e construção óptica com 17 elementos em 14 grupos. Tem 9 lâminas de diafragma e é selada contra poeira e umidade, ideal para uso profissional em diversas situações, como retratos, paisagens e viagens. Modelo de referência: Sony FE 24-105mm similar ou superior</t>
  </si>
  <si>
    <t>FE 24-105MM</t>
  </si>
  <si>
    <t>080713014</t>
  </si>
  <si>
    <t>Lente camera fotografica. Dimensões: 94mm x 193mm, Construção óptica :21 elementos em 16 grupos, L-Lente :Sim, Distância Focal Mais Próxima :0.98m / 3.2 ft., Montagem :EF Sistema IS :Sim, Motor de Foco :USM, Distância Focal (Lente) :100-400mm, Fator F-stop :f/4.5-5.6L, Lente Tipo :Série L, Telefoto Modelo de Referência: Canon EF 100-400mm f/4.5-5.6L IS II USM compatível com câmera 7D Canon. similar ou superior</t>
  </si>
  <si>
    <t>EF 100-400mm f/4.5-5.6L IS II USM</t>
  </si>
  <si>
    <t>Adaptador de Lentes de RF para EF e EF-S  Montagem: RF Adaptação para: EF e EF-S - Peso: Aprox. 110g (apenas o adaptador); Resistente a poeira e a água. Produto compatível para todas câmeras com encaixe RF. Modelo de referencia (CANON/Adaptador de lentes RF para EF) similar ou superior</t>
  </si>
  <si>
    <t>Adaptador de lentes RF para EF</t>
  </si>
  <si>
    <t>110639013</t>
  </si>
  <si>
    <t>Adaptador de Montagem para anexar qualquer objetiva EF ou EF-S à câmera digital mirrorless EOS R e EOS RP.</t>
  </si>
  <si>
    <t>Filtro Polarizador para lentes fotográficas com diâmetro 49mm.</t>
  </si>
  <si>
    <t>Filtros de proteção UV para lentes fotográficas com diâmetro 77mm.</t>
  </si>
  <si>
    <t xml:space="preserve">Kit de limpeza para fotografia (lentes e câmeras). Contendo no mínimo: spray Líquido para limpeza de lentes (sem álcool); pincel para remover a poeira solta da superfície da objetiva e LCD da câmera; hastes de algodão para limpeza em partes difíceis de alcançar; pano especial de microfibra para limpeza molhada e suave; pano especial de microfibra para limpeza seca e suave; chave de fenda para aperto e desmontagem dos itens; bomba de ar para soprar poeira. Modelo de referencia EASY EC-A7106 similar ou superior </t>
  </si>
  <si>
    <t>EASY EC-A7106</t>
  </si>
  <si>
    <t>085499002</t>
  </si>
  <si>
    <t>KIT</t>
  </si>
  <si>
    <t>339030.22</t>
  </si>
  <si>
    <t>Lente de montagem RF - 50mm  Design óptico :6 elementos em 5 grupos   Dimensões :69,2mm x 40,5mm (Diâmetro x Largura) Distância Mínima de Focagem :30cm Revestimentos :Super Spectra; Motor de Foco :STM Lente Tipo :Normal Para-sol compatível :ES-65B  Peso :160g Abertura mínima :F22 Tamanho do Filtro :43mm  Montagem :RF  Distância Focal (Lente) :50mm  Foco Manual em tempo integral :Sim; Anel de controle :Sim Abertura máxima :F1.8 Sistema ótico especial :1 lente asférica Ângulo de visão (horizontal, vertical e diagonal) :40°00′, 27°30′, 46°00′ Lâminas do diafragma :7    Modelo de Refêrencia: Lente-RF-50MM-F18-STM similar ou superior</t>
  </si>
  <si>
    <t>Lente-RF-50MM-F18-STM</t>
  </si>
  <si>
    <t>Lente EF 11-24mm f/4 L USM. Peso: aproximadamente 1180 g. Dimensões: 108 x 132 mm. Distância mínima de focagem: 0,28 m. Características: ângulo de visão diagonal 126°05' - 84°00'. (Lente para ser utilizada na Canon EOS 5D Mark IV) similar ou superior</t>
  </si>
  <si>
    <t>Lente EF 11-24mm f/4 L USM</t>
  </si>
  <si>
    <t>Lente objetiva para câmera fotográfica compatível com câmera Sony FE 28-70mm f/3.5-5. Modelo de Referencia (Sony FE 28-70mm) similar ou superior</t>
  </si>
  <si>
    <t>FE 28-70MM</t>
  </si>
  <si>
    <t>FG SERVIÇOS E COMERCIO DE EQUIPAMENTOS DE SEGURANÇA E INFORMATICA - CNPJ 47.957.488/0001-03</t>
  </si>
  <si>
    <t>Flash externo para camera Canon. Opções de disparo com um número guia de 43, capacidade para flash receptor sem fios. High Speed Sync. Reciclagem rápida e silenciosa Base oculta metálica Cabeça giratória a 180 graus Luz Auxiliar AF Cabeça de zoom automático de 24 a 105 mm. Utilizado com uma câmara SLR Digital EOS compatível Canon. Detectar automaticamente o tamanho do sensor da câmara e aproxima a cabeça do flash para uma melhor cobertura de cena. Cabeça de zoom automático de 24 a 105 mm e o difusor de painel amplo de 14 mm. Cabeça giratória e inclinável que permita a utilização do ressalto do flash para criar uma iluminação mais suave ao utilizar um único flash integrado na câmara. Medição de flash E-TTL II Portátil e compacto. Acompanhar pilhas recarregáveis e recarregador. Modelo de referência: Canon 430 EX2 ou equivalente similar ou superior</t>
  </si>
  <si>
    <t>GODOX</t>
  </si>
  <si>
    <t>V860III-C</t>
  </si>
  <si>
    <t>110639017</t>
  </si>
  <si>
    <t>Flash externo para câmera Nikon. Opções de disparo com um número guia de 60, compatível com sistema sem fio. Suporte para sincronização de alta velocidade. Pés de fixação rápida, cabeça giratória a 180 graus, com inclinação a 90 graus. Luz auxiliar AF. Zoom automático de 20 a 105mm. Compatível com câmera Nikon D5300. Modo Flash E-TTL II. Acompanha pilhas recarregáveis e recarregador. Modelo de referência: FLASH YONGNUO YN968N II PARA CÂMERAS NIKON similar ou superior</t>
  </si>
  <si>
    <t>V860III-N</t>
  </si>
  <si>
    <t xml:space="preserve">RBM DISTRIBUIDORA E COMÉRCIO LTDA  CNPJ 33.627.497/0001-21 </t>
  </si>
  <si>
    <t>Tela de cromakey retrátil e portatil de 1,50m x 2,00m - Solução em estojo com alça de transporte para facilitar locomoção. O estojo deve contar com rodas de 1,5" com travas, e servirá de base para a estrutura da tela;  Armação com ajuste de altura, retrátil, em metal com abertura e recolhimento auxiliada por elevador hidráulico ou dispositivo similar de qualidade superior; Ciclo de vida do elevador: 30 mil vezes; Tela fabricada em tecido Oxford (poliester), repelente à água e resistente à dobras. Modelo de referência: Tela Verde Retrátil Modelo de referencia (Streamplify/75672)  similar ou superior</t>
  </si>
  <si>
    <t>Greika</t>
  </si>
  <si>
    <t>Greenscreen</t>
  </si>
  <si>
    <t>124117001</t>
  </si>
  <si>
    <t>33.90.30.29</t>
  </si>
  <si>
    <t>CEK INFORMATICA EIRELI ME - CNPJ 00.949.640/0001-42</t>
  </si>
  <si>
    <t>Gabinete de controle eletrônico de umidade. Gabinete 50L Dry Box Desumidificador Eletrônico Para Equipamento Fotográfico. Tecnologia de desumidificação: Refrigeração térmica. Medidas aproximadas de referência: Medida externa (LxPxA): 29*32*60,5cm
Medida interna (LxPxA): 28,8*29*53cm Capacidade: 50L Peso líquido: 9,1kg Potência: 5w Alimentação: Fonte (Bi-Volt) AC110/220V / DC 5V 2A Escala de humidade: 30%-60% (±1%). Modelo de referencia (ANDBON/AD50S)  similar ou superior</t>
  </si>
  <si>
    <t>ANDBON</t>
  </si>
  <si>
    <t>AD50S</t>
  </si>
  <si>
    <t>125148003</t>
  </si>
  <si>
    <t>44.90.52.34</t>
  </si>
  <si>
    <t>Gabinete Desumidificador 125 Litros, Bivolt: 110V/220V, desumidificação por resfriamento, hermeticamente fechado; com 5 bandejas ajustáveis com total de 5 seções internas. Potência 15W. Porta magnética com chave: 2 conjuntos de chaves fornecidos entregues juntos ao equipamento; Higrômetro: Digital (sem necessidade de baterias); Niveladores de perna ajustáveis; Peso aproximado: 19 Kg. Dimensões internas mínimas (LxPxA): 38,7x39,3x78,6cm; ajuste de nível de desumidificação de 20 a 99%. Aplicação: Usado para controle de humidade e para prevenção contra fungos em documentos diversos (exemplos: câmeras, lentes, livros, antiguidades, pinturas, plantas arquitetônicas, papel impresso, negativos, etc). Marca(s)referência: Hiniso, Andbon similar ou superior</t>
  </si>
  <si>
    <t>HINISO</t>
  </si>
  <si>
    <t>Adaptador de GoPro Para Tripé - Suporte de tripé para prender Câmera GoPro Hero a um tripé padrão. Tamanho da rosca: padrão, 1/4"-20. Compatível com TODAS as Câmeras GoPro Hero. Modelo referencia (SHOOT - XTGP159) similar ou superior</t>
  </si>
  <si>
    <t>Shoot</t>
  </si>
  <si>
    <t>XRGP159</t>
  </si>
  <si>
    <t>Bateria recarregável de alta capacidade - compatível com câmeras tipo GoPro. Bateria de alta capacidade, categoria Enduro, compatível com câmeras de ação tipo GoPro Hero 9, 10, 11 e 12. Capacidade de 1720mAh, com aumento de desempenho de 40% com relação às baterias padrão e carregamento até 13% mais rápido. Modelo de referencia Bateria Gopro Enduro ADBAT011 similar ou superior</t>
  </si>
  <si>
    <t>GOpro</t>
  </si>
  <si>
    <t>Enduro Hero</t>
  </si>
  <si>
    <t>Caixa Estanque para câmeras tipo GoPro. Caixa estanque protetora para atividades de mergulho ou que demandam proteção elevada a chuva, bem como detritos, cascalho e poeira. Lentes de vidro temperado plano para máxima nitidez, resistente a arranhões. Sistema possui trava de fácil abertura e porta traseira para acesso à tela. Sistema de montagem com liberação rápida padrão. Kit inclui 01 caixa estanque compatível com GoPro Hero 9/10/11/12, 01tampa traseira touch, 01 fivela de montagem e 01 parafuso.</t>
  </si>
  <si>
    <t>FunPRO</t>
  </si>
  <si>
    <t>Caixa Estanque</t>
  </si>
  <si>
    <t>026441213</t>
  </si>
  <si>
    <t>339030.26</t>
  </si>
  <si>
    <t>Câmera de ação portátil a prova d’água (10m) 27MP, vídeos de 5,3K60 e 2,7K240, bateria 1720mAh, micro SD, GPS, modo de câmera lenta, monitor LCD, estabilização de imagem digital, microfone embutido, alto-falante embutido, Wi-fi e Bluetooth. Modelo de Referência: GoPro Hero 11 Black. similar ou superior</t>
  </si>
  <si>
    <t>Hero 11</t>
  </si>
  <si>
    <t xml:space="preserve">012645027 </t>
  </si>
  <si>
    <t>Carregador de Baterias Duplo + Bateria Enduro para Go Pro - Carregador de baterias duplo + duas Baterias recerregáveis de Longa duração + ampla faixa de temperatura para cameras Go Pro Hero; Bateria avançada de íon-lítio de 1.720 mAh que pode ser usada como item de reposição ou sobressalente. Modelo de referência: Carregador de Baterias Duplo + Bateria Enduro Go Pro similar ou superior</t>
  </si>
  <si>
    <t>Carregador + Baterias</t>
  </si>
  <si>
    <t>104035002</t>
  </si>
  <si>
    <t>Kit Aventura para câmeras tipo GoPro. Kit de acessórios para montagem, compatíveis com sistemas GoPro Hero. Kit inclui 02 Adaptadores com Parafuso, 01 Suporte de Sucção, 01 Suporte de Punho, 01 Tripé Flexível, 01 Suporte para Peito, 01 Bastão 3Way, 01 Suporte para Cabeça, 01 Bastão Flutuável e 01 Maleta Grande. Modelo de referencia Mymax MFYF-SY-GP similar ou superior</t>
  </si>
  <si>
    <t>MYMAX</t>
  </si>
  <si>
    <t>Kit Aventura</t>
  </si>
  <si>
    <t>Gravador de voz com IA integrada Gravador de áudio com capa, controle de aplicativo, transcrição e resumo com tecnologia de IA, suporte a 112 idiomas, para aulas, reuniões, chamadas. Equipado com 64GB de espaço de armazenamento interno, tecnologia ChatGPT integrada, transcrições precisas e insights a partir das gravações, facilitando a organização e análise de áudio, conectividade Bluetooth V5.0, design ergonômico. Capacidade de armazenamento da memória de ‎64 GB, tecnologia da tela 	‎LCD, microfone embutido, porta de áudio de 3.5 milímetros, duração média da bateria de ‎30 horas, bateria de íon-lítio recarregável, peso do produto 30 g, dimensões do produto ‎8,7 x 0,3 x 5,4 cm. Modelo de referencia Plaud Note NB-100 com IA integrada similar ou superior</t>
  </si>
  <si>
    <t>PLAUD NOTE</t>
  </si>
  <si>
    <t>NB-100 IA</t>
  </si>
  <si>
    <t>059560002</t>
  </si>
  <si>
    <t>GRAVADOR DE VOZ DIGITAL com as seguintes especificações mínimas: Mini Gravador Digital Ligação direta USB para a transferência rápida de arquivos Expanda a memória com cartão microSD Pesquisa do calendário localiza rapidamente o arquivo Filtro de corte elimina o ruído indesejado Especificações: geral Carregamento Por Ligação Usb:  Formato De Reprodução: MP3/WMA/AAC-LC/L-PCM Idioma Do Menu: Alemão/inglês/espanhol/francês/italiano/russo/turco/coreano/chinês simplificado/chinês tradicional Ligação A Pc: Sim  Tipo De Bateria: Pilha seca Tipo De Bateria (Fornecido): aaa x2 gravação Scene Select: Sim Adicionar/Substituir Gravação: Sim Ajuste Manual Do Nível De Gravação. Modelo de referencia: (SONY/ICD-PX240) similar ou superior</t>
  </si>
  <si>
    <t>PX240</t>
  </si>
  <si>
    <t>Gravador Digital Handy Recorder - Gravador Digital Handy Recorder, portátil de mão que possui um sistema de microfone intercambiáveis. Inclui cápsula destacável X/Y com capacidade de sinal estendido e microfones contrachoques para redução do ruído de manuseamento; Gravação simultânea de quatro canais; Display Lcd retro iluminado; Grava diretamente em Cartão Sd e Cartão Sdhc de até 32GB; Até 24- Bit/96kHz de áudio em Wav Bwf ou uma variedade de formatos MP3; Duas entradas de mic/linha com conectores combo Trs/Xlr, cada um com alimentação fantasma selecionável e 20dB; Ganho de estilo analógico controla para cada entrada; Protetora roll-bar tipo abrange impedir o movimento acidental de controles de ganho. Efeitos integrados, incluindo filtragem de corte baixo, compressão e limitação. Afinador cromático e metrônomo. Auto registro, pré- gravação e backup-registro funções. Ms decodificação. Multicanal e estéreo Usb interface de áudio para Pc / Mac / iPad com função de loop de volta. Montável para Câmera Dslr ou Filmadoras com adaptador Sapata de montagem Hs-01. (Modelo de referência: Gravador ZOOM H5) similar ou superior</t>
  </si>
  <si>
    <t>ZOOM</t>
  </si>
  <si>
    <t>H5</t>
  </si>
  <si>
    <t>Gravador portátil com seis pistas para gravação simultânea, sendo quatro entradas combo XLR/TRS. Com knobs de controle de ganho, com pads de -20dB em todos os canais de entrada. Com cápsula de microfone XYH-6H X/Y, de sensibilidade de -41 dB (1kHz @ 1Pa), e input de ganho de até 46.5 dB. Com display LCD largo e angulado para feedback de gravação. Suporta gravações de até 24-bit/96kHz compliantes ao protocolo BWF WAV e uma variedade de formatos MP3. Com Phantom Power para todos os inputs: +12/+24/+48V. Modelo de referência: ZOOM H6. similar ou superior</t>
  </si>
  <si>
    <t>H6</t>
  </si>
  <si>
    <t>APAT SUPPLIES LTDA - CNPJ 61.289.340/0001-79</t>
  </si>
  <si>
    <t>Iluminador de Led (Ring light ) com tripé - 18 polegadas - Temperatura de cor 2700 a 6500K - Fonte de energia e suportes incluídos</t>
  </si>
  <si>
    <t>Ring Light</t>
  </si>
  <si>
    <t>YQ-460B</t>
  </si>
  <si>
    <t>44.90.52.33</t>
  </si>
  <si>
    <t>Iluminador Ring Light 14' - Ring Ligth. Cor: Preta; Dimensões: 36cm / 14 polegadas; Altura tripé: 50cm - 170cm; Tamanho: 36cm / 14 polegadas; Número de leds: 72; Consumo de energia (Max.): 36 watts; Fonte de alimentação: AC 100-240V; Brilho (Max): 2250 lúmens; Temperatura da cor: 3000K-6000K, ajuste de 4 níveis ; Nível de brilho: Ajuste de 10 níveis para cada temperatura de cor; Modo de controle: Botão frontal e controle remoto; Com Tripé: Sim; Carregamento USB: Sim;Tamanho de telefone suportado: Suporta smartphone até 76mm de largura; Tempo de Garantia: 12 meses. Modelo de referência: Ring Light 14 Streamplify similar ou superior</t>
  </si>
  <si>
    <t>Tomate</t>
  </si>
  <si>
    <t>MLG-109W</t>
  </si>
  <si>
    <t>504221115</t>
  </si>
  <si>
    <t>Moving head de no mínimo 70w de potência.  Opção de Controle por protocolo DMX512.  Mínimo de 7 gobos (Desenhos) + Aberto rotante e  7 gobos (Desenhos) + Aberto fixo. Disco de 8 cores + Branco Light. Pan 540° / Tilt 270°. Ângulo de abertura 12° a 18°. Foco motorizado. Zoom motorizado. Funcionamento DMX 14 canais. Função strobo. Display digital. Cooler de resfriamento. Funcionamento com ou sem mesa DMX.  Alimentação bivolt automática.</t>
  </si>
  <si>
    <t>SOG</t>
  </si>
  <si>
    <t>SOG-603A</t>
  </si>
  <si>
    <t>12084006</t>
  </si>
  <si>
    <t>Interface de áudio USB MIDI bivolt, com 04 canais com pré-amplificadores Midas XLR Combo, com entradas de linha P10 ¼ TRS com Phanton Power +48v; 2 in / 4 out USB interface; Conversores AD/DA de alta qualidade com taxa de amostragem de até 24-Bits/192 kHz; Monitoramento direto de zero-latência durante a gravação, Baixa latência e suporte aos sistemas operacionais: Windows, Mac OS e Linux; 02 saídas Main Master com conectores XLR e P10 ¼ TRS; 02 Saídas de monitores P10 ¼ TRS e RCA; 04 Pontos de entrada P10 ¼ TRS estéreo para conexão com equipamentos externos. MIDI Entrada / saída de MIDI DIN de 2 x 5 pinos. Saída de fone de ouvido com controle de nível e seleção de fonte de monitor A / B para cueing de estilo DJ; Controle de mistura de entrada / reprodução e interruptor estéreo / mono para monitoramento direto; Indicadores de status, sinal e clip; Software de gravação, edição e podcasting livre de áudio mais plug-ins de 150 instrumentos/efeitos para download. Modelo de referência: U-pHORIA UMC 404HD BERINGER similar ou superior</t>
  </si>
  <si>
    <t>U PHORIA</t>
  </si>
  <si>
    <t>UMC 404HD</t>
  </si>
  <si>
    <t>069620019</t>
  </si>
  <si>
    <t>449052.35</t>
  </si>
  <si>
    <t>INTERFACE DE ÁUDIO. Especificações: Configuração: Entradas – 18 (8 analógicas, 8 ADAT, 2 S/PDIF); Saídas – 10 (4 analógicas, 2x2 Fones, 2 S/PDIF); Mixagem – Números de pré-amplificadores – 4; Phantom Power embutido; Número de pads (atenuadores de ganho) – 2; Entradas de Instrumento (Hi-Z – Alta Impedância) – 2; Entradas de linha – 8; Saídas Analógicas – 4; Saídas de Fone – 2 (com controle de volume individual); Controle de alternância entre saída principal e falantes alternativos via software; Entrada Digital – S/PDIF e ADAT; Saída Digital – S/PDIF; Loopback – Possibilidade de roteamento interno da saída da própria placa; Entrada e Saída de MIDI; PSU incluso; Taxas de samples suportadas - 44.1kHz, 48kHz, 88.2kHz, 96kHz, 176.4kHz, 192kHz; Software de Controle e Roteamento da Interface (compatível com Windows e MacOS); Licença de DAW inclusa (software multi pista de áudio); 3 anos de garantia do fabricante  - 
Entradas de Microfone (4): Resposta de Frequência – 20Hz - 20kHz ± 0.1dB; Faixa dinâmica – 111dB (A-weighted); THD+N (Distorção) – &lt;0.0012%; Ruído de Entrada Equivalente (Noise EIN) – 128dBu (A-weighted); Nível máximo de entrada – - 9dBu (no ganho mínimo); Faixa de ganho – 56dB; Impedância – 3kΩ  - Entradas de Linha 1-4 (ganho variável): Resposta de frequência – 20Hz - 20kHz ± 0.1dB; Faixa dinâmica – 110.5dB (A-weighted); THD+N (Distorção) – &lt;0.002%; Nível máximo de entrada – 22dBu (no ganho mínimo); Faixa de ganho – 56dB; Impedância – 60kΩ  Entradas de Linha 5-8 (ganho fixo): Resposta de frequência – 20Hz - 20kHz ± 0.1dB; Faixa dinâmica – 110.5dB (A-weighted); THD+N (Distorção) – &lt;0.002%; Nível máximo de entrada – 18dBu (no ganho mínimo); Impedância – 44kΩ ; Entradas de Instrumento: Resposta de frequência – 20Hz - 20kHz ± 0.1dB; Faixa dinâmica – 110dB (A-weighted); THD+N (Distorção) –  &lt;0.03%; Nível máximo de entrada – 12.5dBu (no ganho mínimo); Faixa de Ganho – 56dB; Impedância – 1.5MΩ 
Saídas de Linha/Monitor: Faixa dinâmica (Saídas de linha) – 108dB; THD+N (Distorção) –  &lt;0.002%; Nível máximo de saída (0dBFS) – 15.5dBu; Impedância – 430Ω  Saídas de Fone: Faixa dinâmica – 104dB (A-weighted); THD+N (Distorção) –  &lt;0.002%; Nível máximo de saída – 7dBu; Impedância – &lt;1Ω. Modelo de Referência: Focusrite Scarlett 18i8 [3rd Gen]. similar ou superior</t>
  </si>
  <si>
    <t>FOCUSRITE</t>
  </si>
  <si>
    <t>SACRLETT 18I8</t>
  </si>
  <si>
    <t>69620019</t>
  </si>
  <si>
    <t>Leitor de Cartão de Memória para Micro Sd e Cartão Sd, Alta Performance, Ampla Compatibilidade, Compacto e Portátil, com saída USB-C e compatibilidade com computadores Apple. Modelo de referencia (Ugreen USB-C) similar ou superior</t>
  </si>
  <si>
    <t>Hub</t>
  </si>
  <si>
    <t>Hub USB-C</t>
  </si>
  <si>
    <t>125326021</t>
  </si>
  <si>
    <t>Leitor de Cartão de Memória SD, Micro SD, conexão USB. Modelo Referência: UGREEN USB 3.0 similar ou superior</t>
  </si>
  <si>
    <t>Ugreen</t>
  </si>
  <si>
    <t>Cr12</t>
  </si>
  <si>
    <t>Microfone com fio tipo gooseneck. Alimentação: 9-52V DC Phantom Power ou 2 pilhas AA 1.5V. Altura do conjunto (Haste+Base+Espuma) mínimo de 67 cm. Cápsula: Condensador de Eletreto. Comprimento da Haste de no mínimo 63 cm. Impedância de saída: 200 O ± 30% (a 1kHz). Padrão polar cardioide. Resposta de Frequência: 50 Hz a 16 kHz. Sensibilidade: -38dB ± 3dB (0dB = 1V/Pa em 1kHz) modelo de referência: Tsi Mmf303 Com Fio mmf 303 similar ou superior</t>
  </si>
  <si>
    <t>Tsi Mmf303 Com Fio mmf 303</t>
  </si>
  <si>
    <t>123544007</t>
  </si>
  <si>
    <t>MICROFONE CONDENSADOR - Cápsula: 1,00” - Chaves seletoras para padrões polares, filtro passa-alta e PAD, no corpo do microfone - Três posições variáveis para o filtro passa-alta): Flat, 40 Hz or 80 Hz  - Três posições de PAD): -0dB, -5dB, or -10dB- Resposta de Frequência: 20 Hz – 20 kHz - Sensibilidade:  -36 dB re 1Volt/Pascal (16 mV @ 94 dB SPL) +/- 2 dB @ 1kHz- Ruído:  7dBA SPL (per IEC651) - Saída Máxima: +16 dBu (@ 1kHz, 1% THD into 1 KΩ load) - Alcance dinâmico: 140 dB (per IEC651, IEC268-15) - Pressão/SPL máximo): 147 dB SPL (@ 1 kHz, 1% THD into 1 KΩ load) (157 dB with PAD at maximum)- relação sinal/ruído: 87 dB SPL - Impedância de Saída: 200 Ω - Conexão de Saída: 3 pin XLR, balanced output between Pin 2 (+), Pin 3 (-) and Pin 1 (ground) - plug de saída): XLR - Acessórios que devem estar incluídos: - suporte próprio para o microfone com pop-filter e com rosca em acordo com o padrão dos pedestais de microfone do mercado. - Cabo XLR (Balanceado) de 6 (seis) metros.- Capa protetora original para guardar o microfone. Marca referência: RØDE - MODELO: NT2-A similar ou superior</t>
  </si>
  <si>
    <t>RØDE</t>
  </si>
  <si>
    <t>NT2-A</t>
  </si>
  <si>
    <t>Microfone condensador individual USB. Instalação sem necessidade de configuração avançada, Plug N Play, com sensor de toque para silenciar e o LED indicador de microfone em mudo. Possui um pedestal de mesa ajustável compatível com a maioria das hastes. Equipamento certificado pela TeamSpeak e Discord, compatível com OBS, XSplit, Streamlabs OBS e plataformas similares.  Fonte de alimentação: 5V / 100mA (via cabo USB) Corrente de trabalho: 47mA.  USB  2.0  (velocidade  total). Taxas  de  amostragem:  48kHz,  44.1kHz,  32kHz, 16kHz, 8kHz. Profundidade de bit: 16 bits. Compatibilidade: Windows 7 e acima, Mac OS, PS4. Comprimento do cabo: 2 m. Microfone com cápsula de elemento condensador electreto.  Padrão  de  direção:  Cardioide.  Resposta  de  frequência:  20Hz-20kHz. Sensibilidade: -6dBFS (1V / Pa a  1kHz). Ruído (RMS): ≤ -74dBFS (ponderado A) Modelo de referencia: HyperX Solocast – Blue Snowball similar ou superior</t>
  </si>
  <si>
    <t>HyperX Solocast – Blue Snowball</t>
  </si>
  <si>
    <t>Microfone Condensador Lapela - Tipo condensador de eletreto; resposta de Freqüência 50 Hz a 20 kHz; Padrão Polar cardioid; impedância de saída 600 ohms @ 1 kHz, típico; Nível de saída de áudio -43,5 DBV / Pa; A relação sinal-ruído 72 dB @ 1 kHz; SPL máximo 139 dB, @ 1 kHz (1.000 ohms de carga); dynamic Range 117 dB, @ 1 kHz (1.000 ohms de carga); Ruído de saída 22 dB, típico, A-ponderada; Requerimentos poderosos +5 V DC (nominal), máxima de 10 V (bias DC); Polaridade A pressão positiva no diafragma produz voltagem positiva no pino 3 com respeito ao pino 1; Cabo 50" (1,3 m); Conector TA4F; Peso (25 g)  Receptor sem fio; Saída 1x XLR; Saída 1x P10 1/4"(6,35 mm); impedância de saída XLR: 200 ohms; 1/4 ": 50 ohms; Nível de saída de áudio XLR Connector: -27 dBV em 100 kOhms Load (Referência +/- 33 kHz, com tom de 1 kHz); P10 1/4 ": -13 dBV em 100 kOhms Load (Referência +/- 33 kHz, com tom de 1 kHz); Sensibilidade RF -105 DBm para 12 dB SINAD, típica; Rejeição de imagem &gt; 50 dB, típico; Habitação moldado ABS; Exigência de poder 12 a 15 V DC @ 160 mA, fornecido pela fonte de alimentação externa (Dica positiva); Peso (241 g)Transmissor Portátil; Entrada de áudio Gain: -16 dBV (máximo), 10 dBV (Mínimo); Faixa de Ajuste de Ganho 26 dB; impedância de entrada 1 M Ohm; saída de RF 10 mW, típica; Habitação moldado ABS; Exigência de poder Baterias 2x LR6 AA, 1,5 V alcalinas; vida útil da bateria Até 14 Horas; Peso (75 g)Microfone Condensador Lapela - Tipo condensador de eletreto; resposta de Freqüência 50 Hz a 20 kHz; Padrão Polar cardioid; impedância de saída 600 ohms @ 1 kHz, típico; Nível de saída de áudio -43,5 DBV / Pa; A relação sinal-ruído 72 dB @ 1 kHz; SPL máximo 139 dB, @ 1 kHz (1.000 ohms de carga); dynamic Range 117 dB, @ 1 kHz (1.000 ohms de carga); Ruído de saída 22 dB, típico, A-ponderada; Requerimentos poderosos +5 V DC (nominal), máxima de 10 V (bias DC); Polaridade A pressão positiva no diafragma produz oltagem positiva no pino 3 com respeito ao pino 1; Cabo 50" (1,3 m); Conector TA4F; Peso (25 g). Modelo de Referência: Microfone Shure BLX14BR M15 CVL S/Fio Lapela similar ou superior</t>
  </si>
  <si>
    <t>SHURE</t>
  </si>
  <si>
    <t>BLX14BR M15 CVL S/Fio Lapela</t>
  </si>
  <si>
    <t>123544002</t>
  </si>
  <si>
    <t>MICROFONE DE LAPELA duplo wireless sem fio para android usb tipo C, plug in play, conexão usb tipo C, alta qualidade, omnidirecional, captação 360 grau,  longo alcance (20-30 metro),  bateria com até 5h de duração, com grampo giratório  360 grau, compatível com diversos modelos de celulares android e tablets. Modelo de referencia: (LAVALIER/LAPELA DUPLO) similar ou superior</t>
  </si>
  <si>
    <t>LAVALIER/LAPELA DUPLO</t>
  </si>
  <si>
    <t>Kit microfonação de lapela - Compatibilidade TRS, USB-C e Lightning. Microfones com sensibilidade -37dB V ± 2dB em 1 KHz, 94dB SPL, modulação sem fio GFSK 2Mbps, transmissão com salto de frequência adaptável de 2,4 GHz. Alcance de transmissão de até 300 metros. Mics com padrão omnidirecional, resposta de frequência entre 20Hz e 20kHz, relação sinal/ruído de 70dB, nível de pressão sonora de 115 dB SPL, captação de 24 bits, 48kHz. Capacidade de conexão direta a um computador, dispensa placa externa ou interface de áudio. Emparelhamento automático entre mics e receptor. Tecnologia de cancelamento de ruídos. App para controle de configurações. Kit contém 2 microfones transmissores, 01 receptor para câmera, 01 receptor plug USB-C, 01 receptor com conexão lightning, 01 estojo carregador, 02 quebra-ventos, 01 cabo USB-A para USBC, 01 cabo TRS 3,5mm para TRS 3,5mm, 02 presilhas traseiras para os microfones, 04 presilhas magnéticas, 01 suporte colar de silicone, 01 kit de adesivos, 01 saco de transporte e 01 guia rápido Modelo de referência Hollyland Lark Mark 2 similar ou superior</t>
  </si>
  <si>
    <t>Hollyland Lark Mark 2</t>
  </si>
  <si>
    <t>Microfone de Lapela.  Transmissão Sem fio: Wireless Digital Transmissores Incluídos: 2 x Clip-On  Diversidade: Frequência  Largura de banda RF: 2.4GHz Faixa operacional máxima: 100m (linha de visão) Máximo de sistemas por configuração: 1
Latência: &lt;5 ms Faixa Dinâmica: 100 dBA Encriptação: Nenhum  Receptor Fator de forma: Beltpack / Portátil  Opções de montagem: Clipe de cinto (Incluído)  Antena: Fixa 1/4 Wave Wire  Número de canais de áudio: 2 Entrada / Saída de áudio:
1 x P2 1/8"/ 3.5mm TRS Fêmea Saída Linha (Não Balanceada) 1 x P2 1/8" / 3.5mm TRS Fêmea Saída Fone de Ouvido (Não Balanceada) Nível de saída de áudio: Saída de 1/8"/3.5mm: +45 dB Alimentação Phantom Power: Não; Resposta de Freqüência: 20Hz a 20kHz Conectividade USB / Lightning: USB-C Tipo C (carregamento) Energia: Bateria Recarregável Interna Capacidade da bateria interna: 530 mAh  Tempo de Carregamento: 2 horas
Tempo de Uso: 7.5 horas Dimensões: 67 x 41 x 20.5 cm Transmissor: Fator de forma: Clip / Microfone com Clip-On Potência de saída RF: 1 mW Entrada / Saída de áudio: P2 1/8"/ 3.5mm TRS Fêmea Conector de cabo incluso: 1/8"/ 3.5mm TRS Silenciar: Seletor de Mudo
Nível de entrada de áudio: -65 dBV Controle de nível automático: sim Processamento de Sinal: Nenhum Resposta de Freqüência: 20Hz a 20kHz Energia: Bateria Recarregável Interna Capacidade da bateria interna: 200 mAh Tempo de Carregamento: 1,5 horas
Tempo de Uso: 4,5 horas Conectividade USB / Lightning: USB-C Tipo C (Alimentação de Barramento, carregamento) Dimensões: 3.7 x 3.7 x 1.7 cm Peso: 20.5 g  Microfone Campo de som: Mono Cápsula: Condensador de eletreto Padrão Pola: Omnidirecional
Alcance de frequência: 20 Hz a 20 kHz SPL máximo: 100 dB SPL Sensibilidade: -42 dB Faixa Dinâmica: 100 dB  Microfone Lapela Fator de forma: Lavalier Cor: Preto Campo de som: Mono  Cápsula: ondensador de eletreto Padrão Polar: Omnidirecional
SPL máximo: Omnidirecional: 100 dB SPL   Modelo de Refêrencia: Hollyland Lark 150.</t>
  </si>
  <si>
    <t>Hollyland Lark 150.</t>
  </si>
  <si>
    <t>Microfone dinâmico com resposta de freqüência: 50 Hz a 15 kHz. Padrão polar cardióide, com sensibilidade @ 1kHz, 54.5 dBV/PA (1.85mV), 1 Pascal = 94dB SPL. Impedância: 150 Ohms (310 Ohms reais) para conexão em entradas de baixa impedância; Sistema shock-mount; Polaridade: Pressão positiva no diafragma produz tensão negativa no pino 2, em relação ao pino 3. Conector: XLR macho profissional de 3 pinos. Corpo cinza escuro em metal die-cast resistente com globo em metal e filtro anti-pop embutido. Modelo de referência: Shure SM58 ou Shure SM7B similar ou superior</t>
  </si>
  <si>
    <t>SM58</t>
  </si>
  <si>
    <t>Microfone dinâmico híbrido XLR/USB-C para podcasts. Microfone dinâmico híbrido XLR/USB-C projetado para captar áudio de alta qualidade para  podcasters,  streamers,  videoaulas  e  reuniões  online.  Possui  um  painel  LED sensível ao toquee aplicativo de desktop para gravação, mixagem e streaming criado para simplificar o fluxo de trabalho de áudio.Funções denoiser, pop-stopper e controle de  volume digitais. Microfone  com saídas USB-C  e  XLR,  conector  de  3,5mm  com monitoramento direto. Padrão de captação cardióide. Faixa de resposta de frequência: 50 Hz a 16.000 Hz. Ajuste de ganho de até +36 dB. SPL máximo de 128 dB. Áudio de alta qualidade: 48KHz e 24 bits. Impedância de saída: 350Ω a 1 kHz. Compatível com Mac, Windows, iOS e Android. Certificado para OBS e Zoom. Compatível com app da marca para controle e configurações em desktop e mobile. Suporte integrado. Cabo USB-C para USB-C de 3 metros, filtro antipuf de espuma e adaptador de rosca 5/8” para 3/8”incluídos. Modelo de Refêrencia: Shure MV7+ similar ou superior</t>
  </si>
  <si>
    <t>MV7+</t>
  </si>
  <si>
    <t>Microfone para instalação em câmera com gravação em flash. Gravação digital em flash integrada em cartões micros (arquivo no formato WAV de 24 bits/48 kHz). Ajuste de ganho de áudio de incrementos de 1 dB para até 60 dB. Suporte shoe de tamanho padrão com base em rosca de 6,3 mm para uso sobre a câmera ou fácil instalação em um pedestal. Frequência mínima: 50Hz. Frequência máxima: 20000Hz. Modelo referencia Shure VP83F LensHopper. similar ou superior</t>
  </si>
  <si>
    <t>VP83F LensHopper</t>
  </si>
  <si>
    <t>Microfone sem fio portátil com conectividade sem fio. Eentradas compatíveis com os modelos de celular Iphone e Android (conector tipo C) .</t>
  </si>
  <si>
    <t xml:space="preserve">123544007 </t>
  </si>
  <si>
    <t>Microfone sem fio Wireless. Especificações: - Distância entre o transmissor e o receptor: &gt; 10 m - Padrão polar: Cardioide - Resposta de frequência: 65 Hz a 15 kHz - Relação sinal-ruído (S/N): 60 dBA - Banda de frequência UHF: 470–960 MHz (depende do SKU)(EU 657–662 MHz) - THD: 0,5%, típico - Alcance dinâmico: 100 dB, ponderação A, típico - Potência do transmissor: &lt;10 mW, típica - Entrada do receptor: 1/4" (6,3 mm) não balanceada - Nível máximo de saída do receptor: -13 dBV, típico - Bateria recarregável do receptor: polímero de íon de lítio 3,7 WH (equivalente a 3,7 V, 1000 mAh) - Bateria do microfone: 4 alcalinas AA (incluídas). Modelo de referência:  Microfones JBL MICBR2 wireless cardioide preto similar ou superior</t>
  </si>
  <si>
    <t>JBL MICBR2 wireless cardioide preto</t>
  </si>
  <si>
    <t>Microfone Sem Fio. Transmissor Manual - Faixa de ajuste de ganho: 10dB Potência de saída de RF: 10mW (Varia conforme a região) Alojamento: Alça PC/ABS moldada; Vida útil da bateria: até 9 horas (Alcalina) Dimensões (D x C): 51,00 x 254,00mm Peso: 349grs. Receptor sem Fio - Sensibilidade: -102dBm @ 10-5 BER Rejeição de imagem: &gt;70dB; Requisitos de alimentação elétrica: 12?18V DC @ 150mA; Alojamento: ABS Dimensões (A x L x P): 40,00 x 181,00 x 104,00mm Peso: 289grs; Impedância XLR: 50O 6.35mm (¼"): 50O; Microfone s/ Fio com faixa de ajuste de ganho de 10dB e Resposta da frequência de áudio: 20Hz - 20kHz. Modelo de Referência: Shure PGXD24 SM58-X8. similar ou superior</t>
  </si>
  <si>
    <t>PGXD24 SM58-X8</t>
  </si>
  <si>
    <t>Microfone Unidirecional: com impedância de 1Khz para curta distância e 2,3Khz para longa distância. Frequência de resposta de 100Hz a 16000Hz. Sensibilidade de -5 a 10MV/PA para curta distância e de 10 a 15 MV/PA para longas distâncias. Alimentação com pilha AA (1,5V) com itens inclusos: Microfone, cachimbo em filmadora, cachimbo em pedestal, 1 cabo de 7,5m, 1 adaptador P2/P10, espuma e estojo para transporte. Modelo referência: CSR HT-81 similar ou superior</t>
  </si>
  <si>
    <t>CSR HT-81</t>
  </si>
  <si>
    <t xml:space="preserve">339030.29 </t>
  </si>
  <si>
    <t>Alto-falantes c/ microfone, tipo de mesa, para videoconferência; Compatível com Windows 11; cabo USB com adaptador USB-c; Sistema de cancelamento de ruído por inteligência artificial integrado ao equipamento; controle físico de volume, interruptor de liga/desliga microfone; indicador led; alto-falantes estéreo; 1 anos de garantia; certificado para o sistema zoom e Microsoft Teams; Modelo de referência: Dell SP3022 similar ou superior</t>
  </si>
  <si>
    <t>Dell SP3022</t>
  </si>
  <si>
    <t>504222260</t>
  </si>
  <si>
    <t>449052.06</t>
  </si>
  <si>
    <t>Espuma protetora para microfone Behringer B1 ou B2 modelo de referencia (ARTIKA/AK060)  similar ou superior</t>
  </si>
  <si>
    <t>ARTIKA/AK060</t>
  </si>
  <si>
    <t>030600022</t>
  </si>
  <si>
    <t>KIT Microfone sem Fio de Alta Performance: kit de microfones sem fio e wireless. Especificações Gerais: Frequência da portadora 2.404 a 2.478 MHz Criptografia AES – 128 Alcance de operação 30 m (100 pés) Latência &lt; 12 ms Seleção de frequência/canal Seleção de canal adaptável Resposta de frequência:50Hz a 15kHz Faixa dinâmica 100 dBA a 1 KHz Relação sinal-ruído 59 dBA THD &lt; 1% a 94 dB SPL, 200 a 10 KHz Potência de transmissão &lt; 10 dBm Nível máximo de saída do receptor &lt; 1 V RMS Dimensão da caixa do produto (L x A x P). Características Conexão estável de 2,4 GHz. Resposta de frequência: 50Hz a 15kHz. Banda de frequência UHF: 470–960 MHz (depende do SKU) (EU 657–662 MHz). Bateria recarregável do microfone: 600 mAh. Bateria de íons de lítio de 3,7 V. Bateria do dongle: bateria de íon de lítio de 3,7 V e 700 mAh. Padrão cardioide. Suporte antichoque minimiza todo o ruído indesejado Compatível com todas as caixas de som PartyBox. Até 20 horas de tempo de reprodução. Conteúdo- 02 microfones sem fio, 1x receptor sem fio, 01 manual</t>
  </si>
  <si>
    <t>Sistema de microfonação de lapela sem fio para android. Sistema de Microfone Ultracompacto 2.4Ghz para Android. Compatibilidade USB-C, garantindo  versatilidade  e  facilidade  de  uso  em  smartphones,  tablets  e  câmeras compatíveis. Design ultracompacto e leve. Microfone padrão omnidirecional, com clip, frequência deresposta entre 20 Hz e 16 kHz e sensibilidade de –42 dB. Relação sinal-ruído de 80dB. Receptor com plug tipo USB-C e alcance de até 50 metros. Sistema de autoescaneamento de frequências. Tempo para carregamento da bateria de aprox. 2 horas. Tempo de cargaem operação de aprox. 9 horas. Peso: aprox. 54 g. Dimensões: 16 x 11 x 2 cm. Embalagem contém 01 microfone/transmissor, 01 receptor, 01 cabo para carregamento e 01 protetor de espuma. Modelo de referência Boya By-v10, Wireless, Conexão Usb-c similar ou superior</t>
  </si>
  <si>
    <t>Boya By-v10, Wireless, Conexão Usb-c</t>
  </si>
  <si>
    <t>Sistema microfone/gravador sem fio, de lapela, com um receptor de canal duplo e dois transmissores compactos, clipáveis,com alcance de frequência 50 Hz - 20 KHz SPL, máximo 100 dB SPL; Os transmissores devem contar com entradas de microfone de 3,5mm para microfone de lapela convencional. Transmissão digital série IV 2,4 GHz, sem fio, criptografia de 128 bits. Receptor com saída analógica TRS de 3,5mm, saída digital USB-C Fullfeatured. Alcance de operação de 200 metros (linha de visão),  Baterias recarregáveis, Deve acompanhar 3 cabos USB-A / USB-C; 1 cabo p2/p2; 1 cabo USB-C / USB-C; 2 DeadCat Windshields Peludos e bolsa/estojo de armazenamento. Modelo de referência: Microfone Rode Wireless Go II Compact Wireless System 2.4 Ghz similar ou superior</t>
  </si>
  <si>
    <t>Rode Wireless Go II Compact Wireless System 2.4Ghz</t>
  </si>
  <si>
    <t>Mixer (MESA DE SOM) de 16 canais; 8 entradas de microfone (máx. 10); 4 entradas estéreo; 4 barramentos de grupo e 1 barramento estéreo; 4 saídas AUX (incluindo efeito); Pré-amplificador D-PRE que utiliza o circuito invertido de Darlington; 1-Potenciometro de control de compressão; Efeitos de alto nível: SPX com 24 programas; Funções Audio via USB 24-bit / 192kHz 2in / 2out; Compatível com iPad (2 ou posterior), através de adaptadores apropriados (APPLE); Incluindo o software Cubase AI DAW (download version); Chave de atenuação (PAD) nos canais mono; Phantom Power - Entrada de Mic +48V; Saída XLR balanceada; Fonte de alimentação elétrica universal interna, compatível em todo mundo; Suporte para montagem em rack (incluído); Chassis de metal; Dimensões (W×H×D): 444 mm x 130 mm x 500 mm; Peso: 6,8 Kg; Voltagem: Bivolt Automático: Modelo de referência: Yamaha MG16XU similar ou superior</t>
  </si>
  <si>
    <t>YAMAHA</t>
  </si>
  <si>
    <t>MG16XU</t>
  </si>
  <si>
    <t>504221400</t>
  </si>
  <si>
    <t>Mixer digital wireless 16 entradas, 8 entradas mic/line, 4 entradas mic em XLR e 2 entradas de linha em RCA. Conecta até 10 dispositivos via 3 redes simultaneamente. Entradada USB para playback e gravação. Controlado via tablet/pc/smartphone. Roteador wi-fi integrado. Analisador de frequência em tempo real de 120 bandas nas entradas e saídas. Modelo de referência: Mixer digital Soundcraft UI16. similar ou superior</t>
  </si>
  <si>
    <t>SOUNDCRAFT</t>
  </si>
  <si>
    <t>UI16</t>
  </si>
  <si>
    <t>Analogue Bass Machine - Teclado: Teclado multi-toque / step key Sintetizador: Tipo: Síntese analógica Estrutura: 3 VCO, 1 VCF, 1 VCA, 1 LFO, 1 EG Formas de onda de VCO: Saw, Square VCF: Cutoff, Peak, EG Int Tipo de VCF: Low Pass Filter, 12 db/oct
VCA: Eg on/off, Sustain on/off LFO: Rate, Int, Target (Amp, Pitch, Cutoff) Wave (Triangle, Square) EG: Attack, Decay/Release, Sustain Sequencer: Número de Partes: 3 Número de Passos: 16 Número de Padrões de Gravação: 8 Conectores: Saída de Áudio: Headphones (mini conector estéreo de 3.5mm) Sync: Sync In (mini conector mono de 3.5mm, nível máximo de entrada: 20V) Sync Out (mini conector mono de 3.5mm, nível máximo de entrada: 5V) MIDI:  Dimensões: 193 × 115 ×46 mm  Adaptador AC “KA-350” Acessórios incluídos: Pilhas alcalinas AA x 6 .Modelo de Referência: VOLCA BASS - Analogue Bass Machine ou similar.</t>
  </si>
  <si>
    <t>VOLCA</t>
  </si>
  <si>
    <t>VALCA BASS</t>
  </si>
  <si>
    <t>Controlador de DJ de 4 canais com jog wheels de 206 mm e display de posição da faixa. Compatível com rekordbox, Serato DJ Pro, VirtualDJ e TRAKTOR PRO 3. Inclui recursos como Merge FX, Jog Cutter, Sample Scratch e Beat FX, além de um pad de controle RGB para Hot Cues, Beat Jump, Pad FX e Sampler. Placa de som integrada com saída de áudio de 24 bits / 44,1 kHz. Alimentação via USB, com portas USB-A e USB-B. Saídas de áudio incluem RCA, saída para fone de ouvido de 1/4" e 1/8". Dimensões: 676 x 345,7 x 68,7 mm; peso: 3,8 kg. Suporte a várias camadas de efeitos e ajuste fino de beat sync. Recursos de personalização de efeitos de áudio e transições dinâmicas. Modelo referencia DDJ-FLX6-GT / PIONEER DJ. similar ou superior</t>
  </si>
  <si>
    <t>PIONNER</t>
  </si>
  <si>
    <t>DDJ-FLX6-GT</t>
  </si>
  <si>
    <t>Mesa de mistura profissional de 4 canais com conversores A/D e D/A de 32 bits. Possui faders de canal suaves, crossfader MAGVEL FADER de terceira geração e botões EQ espaçados para melhor manuseio. Inclui Sound Color FX com função Center Lock, 14 Beat FX (3 novos), entrada de microfone com phantom power e efeitos dedicados, além de conectividade ampliada com portas USB duplas tipo B e C, entrada Bluetooth e saídas duplas de auscultadores com equalizador de cabina independente. Compatível com a aplicação Stagehand para gestão remota via iPad E Compativel com unidade multimidia profissional para DJs com MPU avançado Cdj-3000. Modelo de Referencia Mixer Pioneer Dj Djm-A9. similar ou superior</t>
  </si>
  <si>
    <t>DJM-A9</t>
  </si>
  <si>
    <t>Mesa de som com 6 canais. Entradas: 4 canais XLR/P10 ; Saídas: 1 saída para fone P10; 2 saídas main out XLR. Recursos: saída USB para gravação ao vivo, efeito de delay e repetição, Bluetooth.</t>
  </si>
  <si>
    <t>ASGTFAS</t>
  </si>
  <si>
    <t xml:space="preserve">449052.33 </t>
  </si>
  <si>
    <t>Mesa Profissional Estúdio AR - Console de Áudio para estúdio do AR e gravação com no mínimo 5 ou 6 microfones e 6 linhas - Console de Áudio, até 14 canais de entrada Estéreo, 2 Saídas Estéreo –PGM, AUD, 2 Saídas Mono –Mix Minus 1 e 2 para estúdio de gravação com no mínimo 5 ou 6 microfones e 6 linhas Modelo de referencia BBTECH -MODELO-CONSOLE CA-518 similar ou superior</t>
  </si>
  <si>
    <t>BBTECH</t>
  </si>
  <si>
    <t>CA-518</t>
  </si>
  <si>
    <t>449030.33</t>
  </si>
  <si>
    <t>Mesa Profissional Estúdio Gravação - Mixer de 16 canais; 8 entradas de microfone (máx. 10); 4 entradas estéreo; 4 barramentos de grupo e 1 barramento estéreo; 4 saídas AUX (incluindo efeito); Pré-amplificador D-PRE que utiliza o circuito invertido de Darlington; 1-Potenciometro de control de compressão; Efeitos de alto nível: SPX com 24 programas; Funções Audio via USB 24-bit / 192kHz 2in / 2out; Compatível com iPad (2 ou posterior), através de adaptadores apropriados (APPLE); Incluindo o software Cubase AI DAW (download version); Chave de atenuação (PAD) nos canais mono; Phantom Power - Entrada de Mic +48V; Saída XLR balanceada; Fonte de alimentação elétrica universal interna, compatível em todo mundo; Suporte para montagem em rack (incluído); Chassis de metal; Dimensões (W×H×D): 444 mm x 130 mm x 500 mm Peso: 6,8 Kg; Voltagem: Bivolt Automático: MARCA/MODELO: Yamaha MG16XU similar ou superior</t>
  </si>
  <si>
    <t>Unidade multimídia profissional para DJs com MPU avançado. Compatível com formatos de áudio como ALAC, AAC, AIFF, FLAC, MP3 e WAV, que suporte sistemas de arquivos FAT, FAT32, exFAT e HFS+. Integração com software rekordbox, Serato DJ Pro, djay PRO AI para Mac e TRAKTOR PRO 3. Controle MIDI, Pro DJ Link e Pro DJ Link Lighting disponíveis. Dimensões: 329 mm (largura) x 453 mm (profundidade) x 118 mm (altura); peso de 5,5 kg. Conversor D/A de 32 bits, distorção inferior a 0,0018%, nível de saída de áudio de 2,0 Vrms (1 kHz, 0 dB) e faixa de frequência de 4 Hz a 40 kHz. Tela sensível ao toque LCD HD colorida de 9 polegadas, jog wheel de 206 mm com display LCD central. Recursos de desempenho incluem Hot Cue, Auto Beat Loop, Beat Jump, Beat Sync, Key Sync/Shift, modo Slip, Reverse e ajuste de velocidade vinil. Reproduz mídia de dispositivos USB, cartões SD, computadores (Mac/Windows PC) e iPhone. Conectividade: 1 porta LAN (1000Base-T), 1 porta USB A, 1 porta USB B, saídas analógica (RCA) e digital (coaxial). Entrada para microfone, controle de volume e equalização. Áudio de alta resolução, ajuste fino de pitch e suporte a mixagem de alta precisão.  Compativel com ​Mesa de mistura profissional de 4 canais Mixer pioneer DJ Djim-A9. Modelo de referencia Cdj-3000 pioneer dj. similar ou superior</t>
  </si>
  <si>
    <t>PIONER</t>
  </si>
  <si>
    <t>CDJ-3000</t>
  </si>
  <si>
    <t>065200012</t>
  </si>
  <si>
    <t>ALTA FREQUENCIA COMERCIAL LTDA - CNPJ 29.920.016/0001-02</t>
  </si>
  <si>
    <t>Monitor de Áudio de Estúdio Amplificado (Par) - Monitor Multimídia (par) Amplificado 50 watts  -50 watts de som estéreo limpo e articulado  - Falante 3″ revestido com polipropileno -Tweeter 0.75″ silk-dome - Entradas para praticamente qualquer fonte de áudio (1/4″, 1/8″, RCA) -Sistema de ventilação Custom-tuned no painel traseiro, para extensão suave dos graves -Faixa de frequência Ultra-wide perfeito para multimídia (80Hz – 20kHz) -Design e Performance com qualidade de estúdio para criações multimídia e entretenimento -Componentes profissionais para performance sonora otimizada -Botão de volume no painel frontal com anel iluminado -Entrada no painel frontal para smartphone ou fonte sonora -Saída para fones de ouvido no painel - Gabinete construído em madeira fornece características sonoras naturais superior ao plástico -Acabamento: Revestimento em vinil preto -Alimentação: 120 VAC 60Hz (cabo de energia fixo) -Potência de consumo: 72 watts máximo – Peso (par): 4,1 kg -Dimensões (L x P x A): 14 x 15,8 x 20,8 cm -Entradas e Saídas -Entradas 1/4″ TRS L e R Balanceado/Desbalanceado (painel traseiro) -Entradas RCA L e R Desbalanceado (painel traseiro) -Impedância de entrada: 20kO – balanceado, 10kO – desbalanceado -Saída 1/8″ estéreo para fones de ouvido (painel frontal) -Rendimento acústico: Resposta de frequência -3dB: 80 Hz – 20 kHz -Resposta de frequência -10dB: 70 Hz – 20 kHz -SPL máximo por par: 97dB -Frequência de crossover: 3kHz -Transdutores: Frequências Graves: 1 Woofer 3″/76mm revestido em polipropileno -Frequências Agudas: 1 Tweeter 0.75″/19mm cúpula de seda -Amplificadores: Potência: 28 watts RMS / 50 watts pico -Tipo: Classe A/B  -  As especificações abaixo são para cada um dos dois monitores que compõe o par. Os monitores devem atender exatamente as mesmas especificações. Especificações por monitor - System type: 2-way bi-amp powered studio monitor (monitor biamplificado) - Frequency Response (-10dB): 54Hz – 30kHz) - Crossover Frequency: 2kHz - Transducers: LF: 5” cone - HF: 1” dome - Output Power: Total: 70W- LF: 45W- HF: 25W - Input Sensitivity/ Impedance: -10dBu/ 10k ohms - Input Connectors (Parallel): XLR3-31 typy (balanced); PHONE (balanced) - Controls:- LEVEL control (+4dB/ center click) - EQ:- HIGH TRIM switch (+/- 2 dB at HF) MARCA/MODELO: Mackie CR3-X / Yamaha HS3 similar ou superior</t>
  </si>
  <si>
    <t>MACKIE CR3.5</t>
  </si>
  <si>
    <t>084417001</t>
  </si>
  <si>
    <t>449030-29</t>
  </si>
  <si>
    <t>Monitor de referência de áudio com cone de 5"; Tipo de alto-falante: Monitor de estúdio bi-amplificador de 2 vias; Resposta de frequência (-10dB): 54Hz - 30kHz; Resposta de frequência (-3dB): 74Hz - 24kHz; Sensibilidade de entrada: -10 dBu/10k ohms; Conectores de E/S: Tipo XLR3-31 (balanceado), PHONE (balanceado); Forma: Tipo Bass-reflex; Controle LEVEL (+4dB/clique central), EQ: interruptor HIGH TRIM (+/- 2dB em HF) / interruptor ROOM CONTROL (0/-2/-4 dB sob; Cruzamento: cúpula de 1". Modelo de referência: Yamaha Powered Studio Monitor HS5i similar ou superior</t>
  </si>
  <si>
    <t>YAMAHA HS5</t>
  </si>
  <si>
    <t xml:space="preserve">104167001 </t>
  </si>
  <si>
    <t xml:space="preserve">Monitor IPS para Cameras profissionais.  Display:  Tipo de painel: LCD IPS  Tamanho da tela: 7"  Resolução da tela: 1920x1200  Proporção da tela: 16:10  Painel IPS com ângulos de visão de 160° de largura  Ângulo de visão: 80° / 80° (L/R) 80° / 80° (U/D) Tela sensível ao toque: Sim Touchscreen Suporte 3D LUT Log   Modelo de Refêrencia: FEELWORLD 7 PRO. similar ou superior
</t>
  </si>
  <si>
    <t>Feelworld Fw759</t>
  </si>
  <si>
    <t>Óculos de realidade aumentada: Campo de visão de 110°; mínimo 256 GB de armazenamento; Resolução de 1832 x 1920 mínima por olho; Taxa de atualização de até 120 Hz; Processador Snapdragon XR2 Gen2; 8 GB de RAM; Full color passthrough (4MP, 18 PPD); Wi-fi. Acompanha cabo USB-C, adaptador de energia USB-C; Joysticks modelo de referência - Quest 3 similar ou superior</t>
  </si>
  <si>
    <t>META</t>
  </si>
  <si>
    <t>QUEST 3S 256</t>
  </si>
  <si>
    <t>125377003</t>
  </si>
  <si>
    <t>Óculos para realidade aumentada, sistema 8 core, 2.52GHz, Qualcomm Xr1, RAM de 6GB LPDDR4. memória interna de 64GB e sistema operacional Android 11.0. Conectividade: wi-fi 2.4/5GHz 802.11 a/b/g/n/ac. Bluetooth 5.0 BR/EDR/LE, Head tracking 3 eixos (acelerômetro magnetômetro e giroscópio), 1 porta USB 3.1 Gen 2/USB Tipo C. Betria: Interna 135 mAh, externa 750 mAh, extensível para 3350 mAh. Controle: 3 botôes de navegação, Voz - personalizável multi-idiomas e Touchpad de 2 eixos, touchpad com suporte multi-toque. Aúdio: alto-falante integrado (saída de até 97 dB), microfone com triplo cancelamento de ruído, BT audio (HSP/A2DP). Câmera: até 12.8 megaíxels, auto-foco aprimorado (PDAF), LED flash/iluminação de cena e leitor de código de barras e QRcode. GPS/GLONASS. Certificações: IP67, resistente a queda de 2 metros, IEC60601-1-2014 Medical Device e ISO 14644-1. Ambiente: Temperatura operacional de -20 gras Celsius a 45 graus Celsius, temperatura de armazenamento de 10 graus Celsius a 45 ggraus Celsius, Umidade Operacional e de armazenamentode 0 a 95% . Modelo de referencia (VUZIX M400/VUZIX M400) similar ou superior</t>
  </si>
  <si>
    <t>VUZIX</t>
  </si>
  <si>
    <t>M400</t>
  </si>
  <si>
    <t>Oculos: Sistema de Realidade Virtual, contendo: Óculos (headset) com resolução mínima de 2064x2208 por olho e taxa de atualização de 90Hz ou superior. Deve possuir câmeras externas de alta resolução para visão do ambiente, possibilitando uma experiência de realidade mista estereoscópica em cores. O dispositivo deve permitir ajuste interpupilar (IPD) entre 53mm e 75mm e contar com bloqueadores de luz opcionais para maior imersão. O sistema deve incluir um conjunto de controladores manuais com tecnologia de rastreamento independente do headset, permitindo movimento completo em 360º, além de suporte a rastreamento de mãos sem necessidade de controladores. Deve possuir armazenamento de no mínimo 256GB e memória RAM de 8GB ou mais. O sistema deve vir completo, incluindo óculos, carregadores, baterias, fones de ouvido, controladores e acessórios necessários para seu funcionamento, todos do mesmo fabricante e modelo.  Referências: Meta Quest 3 e Pico 4 ultra. similar ou superior</t>
  </si>
  <si>
    <t>QUEST 3 512</t>
  </si>
  <si>
    <t>Painel de Led para uso interno medindo (l x a x p) 2200mm x 1220mm x 100 mm ou maior, com exceção da profundidade, espessura do gabinete Máximo de 100 mm e caractéristicas técnicas:  Pixel Pitch: Máximo de 1,5 mm. Brilho: 1.200 a 1.500 nits (adequado para  iluminação controlada de auditóriose ambientes fechados). Taxa de Atualização: Mínimo de 3.840Hz (para evitar flicker e garantir qualidade de imagem em apresentações e vídeos). Ângulo de Visão: 160° horizontal e vertical (para ampla visibilidade). Resolução: Full  HD (1920x1080 pixels) ou superior. Cores: 16,7 milhões de cores (suporte a 10 bits de profundidade de cor). Grau de Proteção (IP): IP20 (suficiente para ambientes internos, sem necessidade de resistência a água ou poeira). Resistência a Temperaturas: Operação  estável entre 0°C e 40°C. Material do Gabinete: Alumínio de alta qualidade ou material similar, com acabamento estético para ambientes internos. Resistência a Impactos: Proteção contra danos acidentais, como toques ou pequenos impactos. Instalação: painel  modular, com montagem em parede ou suporte personalizado. Fixação: Sistema de fixação robusto, com suportes ajustáveis para nivelamento. Cabo de Alimentação: Comprimento mínimo de 3 metros, com plugue padrão brasileiro (NBR 14136). Entradas HDMI,  DisplayPort, DVI e USB. Suporte a transmissão sem fio (Wi-Fi ou Miracast). ainel modular com encaixe simples, permitindo montagem rápida e desmontagem para manutenção. Sistema de Controle Compatível com software de gerenciamento de conteúdo  reconhecido no mercado com a licença paga se for o caso. Sistema de diagnóstico em tempo real para detecção de falhas. Controle Remoto: Incluso, com funções básicas de ajuste de brilho, contraste e cor. Proteção Elétrica: Sistema de proteção contra surtos e  curto-circuitos. Garantia de 24 meses com suporte técnico especializado.</t>
  </si>
  <si>
    <t>PAINEL DE LED</t>
  </si>
  <si>
    <t>N7KKBEMTR</t>
  </si>
  <si>
    <t>012360053</t>
  </si>
  <si>
    <t>Papel fotográfico brilhante para processamento químico tradicional em preto e branco tamanho aproximadamente 18 x 24 cm, envelope contendo 10 folhas.</t>
  </si>
  <si>
    <t>027111002</t>
  </si>
  <si>
    <t>Pacote</t>
  </si>
  <si>
    <t>Rolo de papel para fundo infinito (Branco, preto e cinza: cor a definir) tamanho: 2,4 x 10m. Modelo de referencia(Greika/Rolo Papel) similar ou superior</t>
  </si>
  <si>
    <t>Greika/Rolo Papel</t>
  </si>
  <si>
    <t>504222129</t>
  </si>
  <si>
    <t>339030.16</t>
  </si>
  <si>
    <t>Passa-cabos: canaleta de proteção para fios e cabos para shows e eventos. 5 vias fabricado em material emborrachado para proteção de cabos de geradores, de som, de áudio, de rede, tubos, mangueiras, etc, antiderrapante com sapatas que aderem ao piso. Dimensões mínimas: 90cm x 45 cm x 4,8 cm.</t>
  </si>
  <si>
    <t>Mapaseg</t>
  </si>
  <si>
    <t>MP-087</t>
  </si>
  <si>
    <t xml:space="preserve">026441176 </t>
  </si>
  <si>
    <t>Pedal de Reverb para guitarra. Modelo de Referência:   Boss RV-6 1 similar ou superior</t>
  </si>
  <si>
    <t>Boss RV-6 1</t>
  </si>
  <si>
    <t>030600001</t>
  </si>
  <si>
    <t>Pedal Equalizador para guitarra. sete bandas  de freqüência, de 100Hz até 6,4 kHz.Bateira de 9V ou adaptador AC serie pca, consumo 7ma (9v DC),Indicador: Ligado/Desligado (e bateria),, Conexões: Input, Output e adap. de AC, controles 7 bandas ruido residual Menor que -100db (IHF-A) Dimenões 70x55x125mm. Peso: 450g Modelo de Referência Boss GE-7 similar ou superior</t>
  </si>
  <si>
    <t>Boss GE-7</t>
  </si>
  <si>
    <t>Pedal Loop Station. Memórias: 99 Canais: 1-track Tempo de gravação: 1.5 horas (1-track), 13 horas (memórias total) Padrões de ritmo: 57 ritmos (2 variações), 7 kits de bateria Efeito: Reverb (somente para o ritmo) Entradas: 2x 1/4 P10 (A/mono, B) Saídas: 2x 1/4 P10 (A/mono, B) MIDI I/O: 2x 1/8 P2 (entrada e saída) USB: 1x tipo B Footswitch: 1x 1/4 P10 (stop/ memory) Armazenamento: arquivo de áudio WAV (backup via USB) . Referência: Boss RC 5 Loop Station similar ou superior</t>
  </si>
  <si>
    <t>Boss RC 5 Loop Station</t>
  </si>
  <si>
    <t>Pedal Noise Supressor. Elimina ruídos e "hummys" do sinal de entrada, preservando o timbre da sua guitarra ou baixo, conexão “SEND” e “RETURN” para plugar apenas os pedais geradores de ruídos, como as distorções e compressores. Nível de entrada nominal: -20 dBu; - Impedância de entrada: 1 M ohm; - Nível de saída nominal: -20 dBu; - Impedância de saída: 1 k ohm; - Impedância de carga recomendada: 10 k ohm ou superior; - Bypass: Buffered bypass; - Controles: Chave seletora de modo, Botão decay, Botão threshold, Chave de pedal; Indicador: Indicador CHECK/MUTE (usado para indicação de verificação da bateria), Indicador de redução; - Fonte de energia: Bateria carbono-zinco (9V, 6F22), bateria alcalina (9V, 6LR61), adaptador AC; - Tração atual: 25 Ma. Conectores: - Conector Input: P10; - Conector Output: P10; - Conector Send: P10; - Conector Return: P10; - DC IN. Dimensões: - Altura: 59mm; - Largura: 73mm; - Profundidade: 129mm; - Peso: 415g. Garantia: 5 anos. Modelo de Referência Bss NS-2. similar ou superior</t>
  </si>
  <si>
    <t>Bss NS-2</t>
  </si>
  <si>
    <t>Pedal Super Chorus. Para guitarra. Timbra agudos mais limpos. Efeitop espacial. Ideal para guitarra base. Alimentação: Bateria 9V (6F22/9V), Adaptador AC (PSA-Series opcional). Consumo: 15 mA (máx.). Controles: Pedal, Effect Level, Equalizer, Modulation Rate, Modulation Depth. Indicador: Indicador CHECK (serve também como indicador de bateria). Conectores: INPUT, OUTPUT A, OUTPUT B, AC Adaptor. Ruído Residual: -95 dBm ou menos (tipo IHF-A) com o EQ ajustado para a posição central. Nível de entrada nominal: -20 dbu. Alimentação: Alcalina (9 V. 6LR61). Impedância de carga recomendada. Impedância de Entrada: 10k ohms ou mais. Carga de Impedância de Saída: 10 k ohms ou superior. Acessórios: Manual do Proprietário, Bateria 6F22/9V (carbono), Roland Service (Folha de informação). Opcionais: Adaptador AC (PSA- Series). Tamanho e Peso: - Largura: 70 mm - Profundidade: 125 mm; - Altura: 55 mm; - Peso (incluindo bateria): 400 g . Garantia 5 anos. Modelo de referencia (BOSS/CH-1). similar ou superior</t>
  </si>
  <si>
    <t>BOSS/CH-1</t>
  </si>
  <si>
    <t>Pedal tube screamer  Controles: Overdrive, Tone e Level Alimentação: Bateria 9 Volts ou adaptador AC externo (não incluído) Dimensões: A=53 mm x L=74 mm x P=124 mm Peso: 570 g Referência: Tube Screamer Ibanez TS9 similar ou superior</t>
  </si>
  <si>
    <t>Tube Screamer Ibanez TS9</t>
  </si>
  <si>
    <t>Cabo específico para contra baixo. Fabricado com liga de cobre OFHC e bitola de 1,20mm² / 16AWG (G120). Montado com conectores P10 x P10 de baixa resistência elétrica banhados a ouro 18K. Modelo de referencia (Santo Angelo/Bass 4,5m) similar ou superior</t>
  </si>
  <si>
    <t>99279009</t>
  </si>
  <si>
    <t>Cabo para interligação de instrumentos musicais, montado com G50 (0,50mm² / 20 AWG) textil na cor preta e conectores P10M x P10M banhados a ouro 18K com capa personalizada com pintura microtexturizada e gravação a laser com número sequencial. Medida 7,62m Modelo referencia (Santo Angelo/GOTHAM CABLE) similar ou superior</t>
  </si>
  <si>
    <t xml:space="preserve">BIQUAD TECNOLOGIA LTDA - CNPJ 03.922.350/0001-01 </t>
  </si>
  <si>
    <t>PROCESSADOR DE ÁUDIO multibanda, redutor de ruído, controle automatico de ganho (CAG), correção de fase,  compressor de áudio, filtros de frequência de 15, 30 e 45Htz, controle remoto completo via software, gerador de estéreo, pressets de processamento prontos com possibilidades de alterações nos seus parâmetros. Modelo de referência: Omnia 9 similar ou superior</t>
  </si>
  <si>
    <t>BIQUAD</t>
  </si>
  <si>
    <t>DAP4-FM</t>
  </si>
  <si>
    <t>110540002</t>
  </si>
  <si>
    <t>Processador de gerenciamento de alto-falantes projetado para proteger e otimizar sistemas de alto-falantes frontais, de monitor de palco, de preenchimento de atraso e de zona. Roteamento/mixagem 5 x 6  e cadeia de processamento de sinal 3 x 6. Conversores A/D e D/A de 24 bits com conversão Tipo IV e processamento interno de ponto flutuante de 32 bits e 48/96 kHz produz áudio profissional qualidade com alto headroom e ampla faixa dinâmica. Modelo referencia (DBX DriveRack VENU360) similar ou superior</t>
  </si>
  <si>
    <t>DBX</t>
  </si>
  <si>
    <t>DriveRack VENU360</t>
  </si>
  <si>
    <t>Rádio Comunicador. Unidade par. Par de Rádios comunicador bidirecional tipo Walk Talk. Possuir pelo menos 22 canais de operação, com pelo menos 121 códigos de privacidade (subcanais). Sem necessidade de licença (Banda FRS). Alcance de comunicação de pelo menos 12Km (em condições especiais). Alimentação por baterias recarregáveis de Ni MH (devem estar inclusas). Autonomia de uso de aproximadamente 9 horas de duração ou mais. Base ou carregador para reccaregamento das baterias recarregáveis com padrão de tomada elétrica NBR 14136. Display luminoso com indicador de bateria e canal em uso. Ajuste de volume. Com tecnologia Vox/iVox (hands free) e PTT (push to talk). Clip para prender em cinto. Lanterna de LED Integrada, Classificação IPX4 (ou IP54) ou superior, sendo no mínimo resistente às intempéries. Possuir alerta vibratório. Garantia 12 Meses. + Par de fone de ouvido com suporte auricular para prender no ouvido, com botão PTT e totalmente compatível com o rádio comunicador desta especificação. Um fone de ouvido para cada rádio comunicador. Modelo de referencia (Motorola T600BR + MT01/ Motorola T470BR + MT01) similar ou superior</t>
  </si>
  <si>
    <t>MOTOROLA</t>
  </si>
  <si>
    <t>T470BR + MT01</t>
  </si>
  <si>
    <t>030171043</t>
  </si>
  <si>
    <t>339030.30</t>
  </si>
  <si>
    <t>APARELHO DE RÁDIO mini system, FM&lt; CD,USB, bluetooth, 220 W RMS, bivolt, controle remoto universal,  Modelo de referência: Mini System LG XBOOM CK43N ou similar</t>
  </si>
  <si>
    <t>LG</t>
  </si>
  <si>
    <t>CK43N</t>
  </si>
  <si>
    <t>012424010</t>
  </si>
  <si>
    <t>Flash de Transmissão de rádio sem fio de 2,4 GHz.  Número guia: 131' em ISO 100 e 200 mm; Alcance do zoom: 24-200 mm (14 mm com painel); Tempo de reciclagem: 0,1-1,2 segundos. Controle estendido de 1/1 a 1/1024 Joystick, dial e LCD de alta definição. Controle remoto com aplicativo. Construção resistente a poeira e umidade. Funciona com 4 pilhas AA. saída forte e opções de conectividade estendidas, adequado para fotógrafos sem espelho. A luz pode controlar até 15 unidades Speedlite adicionais, abrindo a porta para um espectro mais brilhante. Compatível com Canon E-TTL / E-TTL II. Modelo referencia (Flash Canon Speedlite El-10) similar ou superior</t>
  </si>
  <si>
    <t>EL 10</t>
  </si>
  <si>
    <t>Sintetizador analógico semimodular alojado em um gabinete de mesa compacto. opera via USB e entrada MIDI, eliminando a necessidade de um teclado. som do instrumento com duas revisões de filtro disponíveis em um único dispositivo. Características: Construção/Número de teclas: desktop sem teclado; -Geração de som: analógico; -Polifonia: 1; -Número de botões: 36; -Interface MIDI: sim; -Interface MIDI: sim; -LINE IN: Sim; -LINE OUT: Sim; -Conexão de fone de ouvido: sim; -Fonte de alimentação: incluída; -Largura (cm): 42,4; -Altura (cm): 13,6; -Profundidade (cm): 9,4; -Peso (kg): 1,8  MODELO DE REFERÊNCIA: Sintetizador analógico monofônico Behringer K-2. similar ou superior</t>
  </si>
  <si>
    <t>BEHRINGER</t>
  </si>
  <si>
    <t>K-2</t>
  </si>
  <si>
    <t>Sintetizador Analógico semi-modular com semicondutores para recriar os timbres icônicos da síntese monofônica. possibilita usar três formas simultâneas de oscilador - para osc a, são as formas de onda saw, pulse e osc b tem formas de onda saw, triangle, pulse. circuito analógico.  Especificações: Tipo: analógico Síntese: subtrativa Osciladores: 2 Formas de onda: variável de pulso, serra para baixo, quadrado, triângulo Modulação osc: entrada, lfo, oscilador, sequenciador, sync hard Envelopes: 2 Parâmetros do envelope: ataque, decaimento, sustentação, liberação Filtros: 1 Tipos: inclinação de 24db (4 polos), passa-baixo, ressonância Modulação do filtro: envelope, entrada, botão, lfo Lfo: 1 Parâmetros lfo: saw down, square, triangle Polifonia: 1 Tuning : padrão Modos: mono Arpejador: sim Sequenciador: sim Gabinete: desktop, rack Controles: botões, interruptores, macacos de modulação 1/8 , pedal - filtro, arpejador, sequenciador Tipo de exibição: led Conexões de saída de áudio: jack de telefone de 1/8 , saída mono Portas midi: in Portas do cv: cv in, cv ou. o//Recursos; Recreação de nível superior de um synthesizer monofônico clássico; Osciladores de chips duplos do tipo 3340;Filtro de 4 pólos de 3320 do tipo 24db; Dois envelopes adsr; Sequenciador e arpejador integrados; Vasta gama de controles de modulação; Variedade de pontos de patch de cv e conexões analógicas; Conectividade midi e usb para uso com daws e software de música; Síntese: subtrativa; Osciladores: 2; Formas de onda: variável de pulso, serra para baixo, quadrado, triângulo; Modulação osc: entrada, lfo, oscilador, sequenciador, sync hard; Envelopes: 2 ;Parâmetros do envelope: ataque, decaimento, sustentação, liberação; Filtros: 1; Tipos: inclinação de 24db (4 polos), passa-baixo, ressonância; Modulação do filtro: envelope, entrada, botão, lfo; Lfo: 1; Parâmetros lfo: saw down, square, triangle; Polifonia: 1; Tuning: padrão; Modos: mono Arpejador: sim; Sequenciador: sim; Gabinete: desktop, rack; Controles: botões, interruptores, macacos de modulação 1/8, pedal - filtro, arpejador, sequenciador; Tipo de exibição: led; Conexões de saída de áudio: jack de telefone de 1/8, saída mono; Portas midi: in; Portas do cv: cv in, cv out MODELO DE REFERENCIA: Behringer Pro 1 sintetizador analógic. similar ou superior</t>
  </si>
  <si>
    <t>PRO 1 SINTETIZADOR ANALOGIC</t>
  </si>
  <si>
    <t>SINTETIZADOR ANALÓGICO SEMI-MODULAR Rack 8U. Sinal normalizado e arquitetura patch-point. Oferece uma variedade de ferramentas de design de áudio, incluindo três VCOs robustos, um VCF multimodo, montanhas de modulação e opções de roteamento inesgotáveis. Com 78 faders e switches, 93 pontos de patch e compatibilidade com Eurorack. MODELO DE REFERENCIA: BEHRINGER 2600. similar ou superior</t>
  </si>
  <si>
    <t>Sintetizador parafonico com osciladores analógicos duplos: Caminho de sinal analógico puro baseado no design de VCO para recriar o desempenho de som clássico; Arquitetura semi-modular com roteamento padrão não requer patch para desempenho imediato. O controle de forma de onda do oscilador combina entre 5 formas (tone mod, pulse, sawtooth, triangle, sine); O modo parafônico permite que ambos os osciladores sejam controlados independentemente;  VCF auto-oscilante de multimodo com saída dupla (por exemplo, LP + HP disponível em conectores);  2 geradores analógicos ADSR para modulação de VCF e VCA;  Delay analógico de múltiplos estágios baseado na  tecnologia BBD (Bucket Brigade Delay); - LFO flexível com cinco formas de formas de onda, sincronismo de clock MIDI e sincronização de teclas ; Noise generator que expande dramaticamente a geração de formas de onda; Circuito Overdrive acrescenta rico calor analógico e mordida aos seus sons; 36 controles e 7 botões dão acesso direto e em tempo real a todos os parâmetros; Funções de utilidade, incluindo atenuadores, múltiplos, limitador de taxa de variação e mistura para flexibilidade de correção criativa;  Matriz jack de 32 in/24 out para uma quantidade incrível de opções de patches, - saída de headphone com controle de volume dedicado; Entrada de áudio externa para processamento de fontes de som externas;  Implementação abrangente de USB / Midi para conexão com teclado / sequenciador MODELO DE REFERENCIA: Sintetizador Behringer Parafônico Semi Modular Dual 3340 Vco. similar ou superior</t>
  </si>
  <si>
    <t>Parafônico Semi Modular Dual 3340 Vco</t>
  </si>
  <si>
    <t>Sistema de transmissão sem fio para fones de ouvido na frequência de 2.4 GHz contendo TRANSMISSOR + RECEPTOR com transmissão de alta fidelidade com suporte à taxa de amostragem de 24 bits/48 kHz, alcance efetivo de até 30 metros,  clipe de colar, transmissor com 24 horas de autonomia, receptor com duração de 6 horas, quatro modos de operação (canal esquerdo, direito, estéreo e mudo) e funcionamento simultâneo de até quatro pares de dispositivos, com controle de volume preciso no receptor e função de mudo no transmissor. Modelo de referencia (MVAVE/Wireless In Ear Monitor System). similar ou superior</t>
  </si>
  <si>
    <t>M-VAVE</t>
  </si>
  <si>
    <t>WP-12</t>
  </si>
  <si>
    <t>030600037</t>
  </si>
  <si>
    <t>SISTEMA DE VIDEOCONFERÊNCIA - Sistema de videoconferência modular para salas grandes e extragrandes. Sistema de videoconferência composto de câmera 4K UHD, dois altofalantes, dois microfones, dois HUBs (Display e Table) e controle remoto. O sistema deve apresentar as seguintes características.
Câmera 
    Zoom: Zoom HD de 15x (5x óptico + 3x digital)
    Panorâmica: 180° (±90°)
    Inclinação: 140° (+50°/-90°)
    Campo de visão: Diagonal: 90°; Horizontal: 82°; Vertical: 52°
    Cobertura total da sala: 262° de largura x 192° de altura (campo de visão + panorâmica e inclinação)
    Resoluções a 30 fps: 4K Ultra HD, 1440p, 1080p, 900p, 720p e SD
    Resoluções a 60 fps: 1080p, 720p 
Microfone (Mic Pod)
    Faixa de alcance: 7 m de diâmetro
    Quatro microfones omnidirecionais formando oito feixes acústicos
    AEC: Cancelamento acústico de eco (AEC)
    VAD: VAD (Detector de atividade de voz)
    Supressão de ruídos do plano de fundo
    Botão Emudecer com LED de indicador de status
    Cabo cativo de 12 pinos com 2,95 m
    Encadeamento para até 7 microfones (Mic Pods)
    Frequência de resposta: 90Hz – 16kHz
    Sensibilidade: &gt;-27 dB +/-1dB @ 1Pa
    Taxa de dados do microfone: 48 kHz 
Speaker (Alto-falantes)
    Driver de 76 mm de alto desempenho com imãs de terra-rara
    O sistema de suspensão com patente pendente elimina a tremor da câmera induzido por vibração e interferência de áudio
    O cabo Mini XLR se conecta ao Display Hub para o sinal e energia
    Volume da caixa de som em 95 dB SPL @1W, 100 dB SPL @7.5W, ambos +/-2 dB em ½ metro
    Sensibilidade: 95+/-2 dB SPL em ½ metro
    Distorção: 200Hz–300Hz &lt; 2.5%, 300Hz–10kHz &lt; 1%@7.5W
    Taxa de amostragem: 48 kHz
Table Hub,     Cabo CAT6A para conexão única ao Display Hub de 5m incluído (suporta cabos fornecidos pelo cliente de até 50 m).     Cabo de hub de 5 m incluído, suporta cabos de até 50 m fornecidos pelo cliente.     Detecção de orador ativa: analisa o áudio de até sete módulos de microfone e 56 feixes a cada 8 ms.     Conector de 12 pinos para a Mic Pod
    Passagem de HDMI tipo A para o Display Hub (x2).     USB tipo C.     USB tipo A (reservado para capacidade futura)
    USB tipo B (conecta-se ao computador na sala de reunião).     RJ45 (reservado para capacidade futura)
    Entrada de energia. Display Hub.     HDMI tipo A (x2): (x2) (conecta-se às telas).     USB C (conecta-se à Camera).     USB tipo B (conecta-se ao computador na sala de reunião).     RJ45: RJ45 (conecta-se ao Table Hub).     Mini XLR: x2
    Alimenta uma ou duas Rally Speaker.     Entrada de energia. Controle remoto
    Controle infravermelho
Cabos/alimentação
        USB 3.1 tipo C para USB tipo C 3.1 de 2 m
        USB 3.1 tipo A para USB tipo B de 2 m
        Cabo de ethernet CAT6A de 5 m (suporta cabos de até 50 m fornecidos pelo cliente)
        Mini XLR de 2,95 m (suporta extensões de cabo fornecidas pelo cliente de até 3 m)
        HDMI A de 2 m
        Fiação com conector de 12 pinos para microfone (Mic Pod) com 2,95 m
Garantia de dois anos para o hardware
Modelo de Referência: Logitech Rally Plus</t>
  </si>
  <si>
    <t>LOGITECH</t>
  </si>
  <si>
    <t>RALLY PLUS</t>
  </si>
  <si>
    <t>504222012</t>
  </si>
  <si>
    <t>SISTEMA DE VIDEOCONFERÊNCIA - Sistema de videoconferência para salas pequenas e médias, contendo: Câmera, viva voz, controle remoto, dois cabos de 5m para conexão entre viva voz e hub e câmera e hub, um cabo de 3m entre hub e PC, velcro para gestão de cabos, velcro para fixação do hub à mesa, hub com alimentação, adaptador de alimentação com plug regional, guia de iniciação rápida, garantia. O sistema deve apresentar as seguintes especificações técnicas: CÂMERA Panorâmica suave motorizada, inclinação e zoom controlados de maneira remota ou diretamente na câmera. Panorâmica de 260° e inclinação de 130° Zoom HD em até 10x sem perdas. Campo de visão de 90°. Full HD 1080p 30fps. H.264 UVC 1.5 com Scalable Video Coding (SVC). Autofoco. 5 predefinições de câmera. Lente ZEISS certificadas. AUTO-FALANTE. Performance Full duplex. Cancelamento de eco acústico Tecnologia de redução de ruído. Áudio de banda ultra larga. Tecnologia sem fio Bluetooth e NFC. LCD para identificação de chamada, duração de chamada e outras respostas funcionais. LEDs para streaming do viva-voz, mudo, modo espera, e pareamento sem fio Bluetooth Controle s para inciar e finalizar chamadas, volume e mudo, Microfones (Tx) Quatro microfones omnidirecionais suportando um diâmetro de alcance de até 6 metros. Frequência de resposta: 100Hz – 11KHz. Sensitividade: -28dB +/-3dB  Distorção: &lt;1% @ 1KHz at 106dB. Auto-falantes (Rx) Frequência de resposta e: 120Hz – 14KHz . Sensitividade: 83dBSPL +/-3dB at 1W/1M Max output: 91dBSPL. Distorção: &lt;5% de 200Hz. HUB / CABO. Hub central montável para a ligação de todos os componentes. Solução adesiva incluída para montagem de baixo da mesa. Dois cabos para a conexão entre o hub e câmera/viva voz (comprimento: 5m). Um cabo USB para conexão com PC/Mac (comprimento: 3m). Adaptador de alimentação AC (comprimento: 3m). CONTROLE REMOTO Alcance de até 8.5m. Referência: Logitech GROUP Part# 960-001054 / EAN: 097855118462 Similar ou superior</t>
  </si>
  <si>
    <t>GROUP</t>
  </si>
  <si>
    <t>REPREMIG REPRESENTAÇÃO E COMERCIO DE MINAS GERAIS LTDA - CNPJ 65.149.197/0002-51</t>
  </si>
  <si>
    <t>Controle de televisão para marca Samsung. Precisa atender no mínimo os seguintes modelos: UN75RU7100G / UN75AU7700G / QN50LS03BAGXZD. Garantia mínima de 3 meses.</t>
  </si>
  <si>
    <t>SAMSUNG</t>
  </si>
  <si>
    <t>BN59-01180A</t>
  </si>
  <si>
    <t>012629002</t>
  </si>
  <si>
    <t>Smart TV 75 polegadas de LED com resolução Ultra HD (4K = 3840x2160 pixels). Aúdio com potência mínima de 20W (RMS). Suporte a espelhamento de dispositivo móvel via DLNA. Wi-Fi e bluetooth integrados. Interface ethernet (RJ-45) integrada. Suporte a Wi-Fi direct. Mínimo de 3 portas HDMI e 1 porta USB. 1 saída óptica. Entrada RF para TV digital aberta/cabo. Alimentação 100 a 240V 50/60Hz automática. Furação VESA máxima de 600x400mm. Garantia de 12 meses. Modelo de referencia (SAMSUNG/75CU7700) similar ou superior</t>
  </si>
  <si>
    <t>PHILIPS</t>
  </si>
  <si>
    <t>75PUG7908/78</t>
  </si>
  <si>
    <t>012360056</t>
  </si>
  <si>
    <t>Smart TV 85" Resolução 4K, tecnologia Crystal 4K, painel VA, 60Hz de frequência, Dolby Digital Plus, HDR, conectividade via Wi-Fi e Bluetooth , Navegador Web Browser   3 entradas HDMI e 2 USB. Garantia de 12 meses Modelo referência. Samsung UN 85BU8000. similar ou superior</t>
  </si>
  <si>
    <t>86PUG7019/78</t>
  </si>
  <si>
    <t>Smart TV LED 40 Polegadas, Ultra HD 4K, com Conversor Digital 3 HDMI 1 USB WebOS 3.0 Wi-Fi integrado Características mínimas do produto: Conexões e Entradas LAN (Rede) Conexões e Entradas HDMI Conexões e Entradas USB Informações adicionais:Pilhas AAA Garantia do Fornecedor 12 meses a contar da entrega. Conexões HDMI 2.0 (mínimo 2) Conexões USB,. Entradas - 01 RF para TV aberta (Traseira); - 01 RF para TV a cabo (Traseira) - 01 AV/Vídeo componente (Traseira) - P2; - 01 LAN RJ45 (Traseira). Saídas - 01 Saída Digital Óptica (Traseira). - 01 Saída fone de ouvido. Modelo de referencia Philco/PTV40E3ERSGB similar ou superior</t>
  </si>
  <si>
    <t>AOC</t>
  </si>
  <si>
    <t>50U7045/78G</t>
  </si>
  <si>
    <t xml:space="preserve">Smart TV LED com no mínimo 43 polegadas; Resolução: Full HD (1920x1080) ou superior; Sistema operacional: WebOS, Android TV ou equivalente; Conectividade: Wi-Fi (padrão 802.11ac ou superior) e Bluetooth integrado; Entradas e Conexões: Mínimo de 2 entradas HDMI; Mínimo de 1 porta USB; Entrada de rede (Ethernet RJ-45); Saída de áudio digital óptica; Conector para antena de TV digital. Áudio potência mínima de 10W RMS por canal (total mínimo de 20W); Alimentação: Bivolt automático (100-240V); eficiência energética: Classificação A no selo Procel; Acompanha controle remoto, base ou suporte para instalação em mesa. Modelo de referencia LG 43UR781C0SA similar ou superior </t>
  </si>
  <si>
    <t>43PUG7908/78</t>
  </si>
  <si>
    <t>Smart TV LED TELA 65' , 4K UHD, mínimo 120 Hz (taxa de atualização), Painel IPS, WI-FI, LAN, entradas HDMI mínimo 4 no total (HDMI 2.1: mínimo 2, HDMI 2.0: mínimo 2) Modelo de referencia (PHILIPS/65PUG8808/78) similar ou superior</t>
  </si>
  <si>
    <t>65PUG8808/78</t>
  </si>
  <si>
    <t>504221957</t>
  </si>
  <si>
    <t>Smart TV tela de 55 polegadas de LED com resolução Ultra HD (4K = 3840x2160 pixels). Aúdio com potência mínima de 20W (RMS). Suporte a espelhamento de dispositivo móvel via DLNA. Wi-Fi e bluetooth integrados. Interface ethernet (RJ-45) integrada. Suporte a Wi-Fi direct. Mínimo de 3 portas HDMI e 1 porta USB. 1 saída óptica. Entrada RF para TV digital aberta/cabo. Alimentação 100 a 240V 50/60Hz automática. Furação VESA máxima de 600x400mm. Garantia de 12 meses. Modelo de referencia (PHILIPS/55PUG7408) similar ou superior</t>
  </si>
  <si>
    <t>55PUG7408/78</t>
  </si>
  <si>
    <t>Braço articulado para microfone - Suporte tipo braço articulado de mesa para microfones. Estabilização feita com parafusos e possibilidade de montagem em mesas de até 5,8 cm de espessura. Suporte de braço resistente com sistema de balanço de molas integrado. Capacidade de rotacionar 360 graus na base. Capacidade de suportar microfones entre 1,6 e 2 kg. Cor preta. Material: metal. Tamanho do produto: 52 x 52 x 6 cm / 20,4 x 20,4 x 2,3 polegadas. No pacote vem o suporte articulado e braçadeira para fixação na mesa.</t>
  </si>
  <si>
    <t>WORDVIEW</t>
  </si>
  <si>
    <t>AK-45</t>
  </si>
  <si>
    <t>504221105</t>
  </si>
  <si>
    <t>Suporte de microfone low profile para mesa. Suporte de mesa para microfones de alta qualidade de construção premium totalmente em  metal  antitorção,que  fica  abaixo  da  linha  do  ombro  para  se  ter  uma  visão desobstruída e possibilitar captação de imagens para streamings, aulas online e outras atividades. Rotação de 360 graus no braço para flexibilidade máxima. Cabeça esférica para posicionamento precisodo microfone. Braçadeira acolchoada que se encaixa em mesas normais, expansível até 60 mm. Tampas magnéticas para acondicionamento e ocultação do cabo do microfone. Alcance horizontal de 740 mm. Rotação horizontal de 360º (base e articulação. Rotação vertical 90º para cima, 60º para baixo. Carga máxima de 2 kg. Caixa contém o braço articulado, adaptadores de 1/4" para 3/8" e de 1/4" para 5/8", uma chave Allen para montagem. Modelo de referencia Elgato Wave Mic Arm LP similar ou superior</t>
  </si>
  <si>
    <t>ELGATO</t>
  </si>
  <si>
    <t> MIC Arm LP</t>
  </si>
  <si>
    <t xml:space="preserve">Suporte de Microfone Pedestal de Mesa, para suportar microfones pesados – Alcance/Altura Máxima: 28 cm – Alcance/Altura Mínima: 22 cm, largura: 7cm; profundidade 5cm; peso aproximado 250g; Material
Aço, plástico e borracha; cor: preta. </t>
  </si>
  <si>
    <t>Renux</t>
  </si>
  <si>
    <t>SPP-01</t>
  </si>
  <si>
    <t>Pedestal para Microfones Girafa Preto, articulado e com altura regulável. Com base easy lock retrátil, em ferro com pés emborrachados. Peso: 1,74kg, Altura mín: 1,25 mts, Altura máx: 2,28 mts, Possui regulagem de ângulo e altura. Modelo de referência: RMV PSU0135 similar ou superior</t>
  </si>
  <si>
    <t>VECTOR</t>
  </si>
  <si>
    <t>Pmv-01-P Sht</t>
  </si>
  <si>
    <t>504222263</t>
  </si>
  <si>
    <t>Pedestal de Microfone de Mesa - Pedestal de Microfone de Mesa com base redonda de ferro fundido e ajuste de altura em zinco fundido. Equipado com rosca de 3/8" e 5/8". Comprimento do Braço Girafa: 53,5 - 91,5 cm. Altura: 24 - 37 cm. Diâmetro da Base: 15 cm. Dimensões (CxLxA): 15 cm x 5.5 cm x 18 cm. Peso: 1,9 kg. Modelo de referência: Aweda AMS-822 similar ou superior</t>
  </si>
  <si>
    <t>AWEDA</t>
  </si>
  <si>
    <t>AMS-822</t>
  </si>
  <si>
    <t>Suporte de parede para Caixa de Som com mínimo de 4 regulagens de inclinação vertical (0º, 10º, 20º e 30º), permite rotação da caixa. Produzido em aço na cor preto. Suporta até pelo menos 45Kg. Modelo de referencia (Ask/ch10)  similar ou superior.</t>
  </si>
  <si>
    <t>Aks</t>
  </si>
  <si>
    <t>CH10</t>
  </si>
  <si>
    <t>504221390</t>
  </si>
  <si>
    <t>SUPORTE PARA TV: Suporte Articulado para TVs LCD, LED, Plasma, 3D e  Smart TV de 23 até 75 polegadas (com hastes extensoras para VESA máximo de 400x400mm). Permite inclinação e rotação (4 movimentos). Permite Ajustar a TV para assistir de vários ângulos. Distância mínima da parede 6,9cm. Distância máxima da parede 52cm. Com peso até 40kg. Acompanha parafusos e buchos para fixação, nível bolha e manual de instruções.</t>
  </si>
  <si>
    <t>ELG</t>
  </si>
  <si>
    <t>A02V4N</t>
  </si>
  <si>
    <t>504220487</t>
  </si>
  <si>
    <t>449052.42</t>
  </si>
  <si>
    <t>SUPORTE PARA TV: Suporte de parede Fixo para TVs de pelo menos 32 a 70 polegadas, indicado para TVs Plasma/3D/LCD/LED com peso até 50 kg e compatíveis com padrão de fixação VESA 100x100, 200x100, 200x200, 200x300, 300x200, 300x300, 400x200, 400x300, 400x400 mm (HxV). Distância Máxima da parede: 50 mm; Trava de segurança, Múltiplos pontos de fixação Sistema de encaixe rápido tipo CLIC ( Easylock ) Produzido em aço carbono com pintura eletrostática. Incluso Parafusos e buchas para fixação do suporte e Parafusos para fixação da TV / Monitor. Modelo de referencia ELG N01V4 similar ou superior</t>
  </si>
  <si>
    <t>N01V4</t>
  </si>
  <si>
    <t>027570015</t>
  </si>
  <si>
    <t>SUPORTE PARA TV: Suporte de Parede Fixo para TVs, 55" A 100" TIPO: Fixo compatível com TVs Plasma/3D, LCD, LED, Suporta até 75kg, Distância da parede: 2,3 cm, Padrão Vesa: 200x100, 200x200, 200x300, 300x200, 300x300, 400x200, 400x300, 400x400, 600x200, 600x400, 665x320 ou 800x400 mm (HxV). Material: Aço Carbono Cor: Preto. Nível bolha embutido na base. Trava de segurança tipo click (easy lock). Acessórios para instalação. Modelo de Referencia 9ELG/N01V8) similar ou superior</t>
  </si>
  <si>
    <t>N01V8</t>
  </si>
  <si>
    <t>SUPORTE PARA TV: Suporte de teto para TVs de 10" até 60''. Tipo: regulável, com braços extensores, para TVs LCD, LED, OLED, plasma. Suporte de carga: até 40kg. Padrão Vesa: 75×75; 100×100; 100×200; 200×200; 200×400; 300×400 e 400×400. Material: aço industrial. Cor: preto ou branco. Inclui conjunto de parafusos de fixação. Modelo de referencia Multiforma/MFP250 ou MFP251 similar ou superior</t>
  </si>
  <si>
    <t>Multiforma</t>
  </si>
  <si>
    <t>MFP250</t>
  </si>
  <si>
    <t>027570012</t>
  </si>
  <si>
    <t xml:space="preserve">SUPORTE PARA TV: SUPORTE PARA TELEVISAO, PEDESTAL MOVEL, Pedestal Tv Móvel 32 A 70 Com Rodízio- cor preto material em aço carbono, altura ajustável, bandejas de notebook, dvd e web cam, com kit de instalação   </t>
  </si>
  <si>
    <t>Suportaço</t>
  </si>
  <si>
    <t>PEDM02PTO</t>
  </si>
  <si>
    <t>027570013</t>
  </si>
  <si>
    <t>SUPORTE PARA TV: SUPORTE PEDESTAL PARA TELEVISAO, PEDESTAL MOVEL, Pedestal Tv Móvel Compatível com TVs de 55" a 85", suportando TVs de até 68 kg, fixação padrões VESA de 200x200 mm a 600x400 mm, cor preto,  estrutura em aço carbono ou alumínio anodizado, com rodízio, regulagem de altura eletrônica e controle remoto. Modelo de referencia (Northbayou/NB-TW85) similar ou superior</t>
  </si>
  <si>
    <t>NB</t>
  </si>
  <si>
    <t>TW85</t>
  </si>
  <si>
    <t xml:space="preserve">SUPORTE PARA TV: Suporte Tv Teto Telescópio 360˚ 40 À 85 "-  TIPO: Fixo compatível com TVs Plasma/3D, LCD, LED, Suporta até 50kg, Distância máxima do teto até o centro da TV: 92cm,Distância mínima do teto até o centro da TV: 68cm Padrão Vesa: 100x100 até 600Hx400V. Material: Aço Carbono Cor: Preto. Nível bolha embutido na base. Pontos de fixação: 4 pontos na TV e 3 pontos no teto. Giro da Tv em 360°. Modelo de referencia (Avatron Spf-60ttg-b) similar ou superior
</t>
  </si>
  <si>
    <t>Avatron</t>
  </si>
  <si>
    <t>Spf-60ttg-b</t>
  </si>
  <si>
    <t>Tripé articulado multifuncional para câmera em alumínio com cabeça esférica de 360º, coluna central. Modelos de Referência: Kingjoy VT-890H,  T254A8+BH-28L(SA254T1) similar ou superior</t>
  </si>
  <si>
    <t>WT3716</t>
  </si>
  <si>
    <t>12688004</t>
  </si>
  <si>
    <t>409052.33</t>
  </si>
  <si>
    <t>TRIPE DE ALUMINIO 3 ESTAGIOS COM PINO 5/8" - TRIPE DE ALUMINIO 3 ESTAGIOS; TAMANHO FECHADO 1170 MM; TAMANHO ABERTO 3350 MM; TAMANHO DESCANDO - - 1090 MM; RARIO - 650 MM; PESO 3,60 KGS; CAPACIDADE CARGA - Mínimo 10 KGS. Modelo Referencia (ATEK/AT096 Tripé Cadetão - 3 estágios) similar ou superior</t>
  </si>
  <si>
    <t>ATK</t>
  </si>
  <si>
    <t>AT096</t>
  </si>
  <si>
    <t xml:space="preserve">Tripé em T, suporte para iluminação cênica. Com regulagem de altura. Altura máxima maior ou igual a 1,80m. Suporte de até 20kg distribuidos na trave. Comprimento mínimo da trave de 70cm. Em aço ou alumínio. </t>
  </si>
  <si>
    <t>Chic</t>
  </si>
  <si>
    <t>tripé T</t>
  </si>
  <si>
    <t>Tripé Profissional para câmera: Cabeça Hidráulica mínimo 1,77m. Modelo referencia (GREIKA /WT-6734) similar ou superior</t>
  </si>
  <si>
    <t>WT6734</t>
  </si>
  <si>
    <t>Tripé Profissional para Câmeras e Celulares - Tripe Profissional Semi-Hidraulica 170cm Para Cameras E Celulares Ideal Para Estabilizar Videos E Fotos - Com Tres Monopes Com Trava. Modelo de referencia (B-MAX - BMG13) similar ou superior</t>
  </si>
  <si>
    <t>Bmax</t>
  </si>
  <si>
    <t>BMG13</t>
  </si>
  <si>
    <t>Case rack 12u + 2 gavetas, com tampa para monitor e tampas que viram bancadas laterais. Dimensoes externas 52 x 65 x 100cm altura. Modelo de Referência: Universal Cases "CASE RACK 12U + 2 GAVETAS COM TAMPA PARA MONITOR" similar ou superior</t>
  </si>
  <si>
    <t>UNIVERSAL CASES</t>
  </si>
  <si>
    <t>"Case Rack 12u + 2 gavetas Com tampa para monitor"</t>
  </si>
  <si>
    <t>023582012</t>
  </si>
  <si>
    <t>CABINE ACÚSTICA. Medida aproximada de 1,60 X 1,60 X 2,00 (L X C X 
A), compatível para até 4 pessoas. Estrutura: Em MDF de alta qualidade ou 
similar. Piso: vinílico, carpet ou outro material acústico. Revestimento interno: 
MDF Eucatex perfurado, com acabamento das bordas em carpet ou similar. 
Sistema de ventilação e Iluminação. Medida mínima da porta (LXA) 70x170 - 
(LXA) com puxador interno e externo e Dobradiças Inox Resistentes. Vidro em ao 
menos um dos lados. Acompanha interruptor, tomada, passa-fio e extensão para 
alimentação de energia. Mesa: Mesa interna, podendo ser retrátil. Camadas de 
revestimento LÃ DE ROCHA / COMPOSTO ORGANICO ou similar</t>
  </si>
  <si>
    <t>Medical Company</t>
  </si>
  <si>
    <t>Cabine</t>
  </si>
  <si>
    <t>022500015</t>
  </si>
  <si>
    <t>Espuma de isolamento acústico. Tamanho mínimo 50cmx 25x 2cm ondulada, fabricada de acordo com a norma NBR 9178.  Kit com 12 unidades.</t>
  </si>
  <si>
    <t>Impakt</t>
  </si>
  <si>
    <t>Kit</t>
  </si>
  <si>
    <t>112925003</t>
  </si>
  <si>
    <t>339030.24</t>
  </si>
  <si>
    <t>OBS: LOTE 37 - CANCELADO</t>
  </si>
  <si>
    <t>ESAG PROCULT</t>
  </si>
  <si>
    <t>[</t>
  </si>
  <si>
    <t>ESAG PAEX</t>
  </si>
  <si>
    <t>ESAG 12758</t>
  </si>
  <si>
    <t>ESAG 11038</t>
  </si>
  <si>
    <t>CAV PROJETO 1</t>
  </si>
  <si>
    <t>CAV PROJETO 2 PRAPEG</t>
  </si>
  <si>
    <t>CAV PROJETO 3 PAEX</t>
  </si>
  <si>
    <t>CESFI INECO 14842</t>
  </si>
  <si>
    <t>CESFI DEX 12758</t>
  </si>
  <si>
    <t>CESFI 11038</t>
  </si>
  <si>
    <t>SECOM</t>
  </si>
  <si>
    <t>SECON</t>
  </si>
  <si>
    <t>PROPLAN</t>
  </si>
  <si>
    <t>PROPPG</t>
  </si>
  <si>
    <t>MUSEU</t>
  </si>
  <si>
    <t>BU</t>
  </si>
  <si>
    <t>RÁDIO FPOLIS</t>
  </si>
  <si>
    <t>RÁDIO LAGES</t>
  </si>
  <si>
    <t>RÁDIO JVLLE</t>
  </si>
  <si>
    <t>Resumo Atualizado em 05/11/2025</t>
  </si>
  <si>
    <r>
      <t xml:space="preserve">VIGÊNCIA DA ATA: 04/11/2025 </t>
    </r>
    <r>
      <rPr>
        <b/>
        <sz val="13"/>
        <rFont val="Calibri"/>
        <family val="2"/>
      </rPr>
      <t>até 04/11/2026</t>
    </r>
  </si>
  <si>
    <t>AF nº 2796/2025 (Quantidade)</t>
  </si>
  <si>
    <t>INTERFACE DE ÁUDIO. Especificações: Configuração: Entradas – 18 (8 analógicas, 8 ADAT, 2 S/PDIF); Saídas – 10 (4 analógicas, 2x2 Fones, 2 S/PDIF); Mixagem – Números de pré-amplificadores – 4; Phantom Power embutido; Número de pads (atenuadores de ganho) – 2; Entradas de Instrumento (Hi-Z – Alta Impedância) – 2; Entradas de linha – 8; Saídas Analógicas – 4; Saídas de Fone – 2 (com controle de volume individual); Controle de alternância entre saída principal e falantes alternativos via software; Entrada Digital – S/PDIF e ADAT; Saída Digital – S/PDIF; Loopback – Possibilidade de roteamento interno da saída da própria placa; Entrada e Saída de MIDI; PSU incluso; Taxas de samples suportadas - 44.1kHz, 48kHz, 88.2kHz, 96kHz, 176.4kHz, 192kHz; Software de Controle e Roteamento da Interface (compatível com Windows e MacOS); Licença de DAW inclusa (software multi pista de áudio); 3 anos de garantia do fabricante  -  Entradas de Microfone (4): Resposta de Frequência – 20Hz - 20kHz ± 0.1dB; Faixa dinâmica – 111dB (A-weighted); THD+N (Distorção) – &lt;0.0012%; Ruído de Entrada Equivalente (Noise EIN) – 128dBu (A-weighted); Nível máximo de entrada – - 9dBu (no ganho mínimo); Faixa de ganho – 56dB; Impedância – 3kΩ  - Entradas de Linha 1-4 (ganho variável): Resposta de frequência – 20Hz - 20kHz ± 0.1dB; Faixa dinâmica – 110.5dB (A-weighted); THD+N (Distorção) – &lt;0.002%; Nível máximo de entrada – 22dBu (no ganho mínimo); Faixa de ganho – 56dB; Impedância – 60kΩ  Entradas de Linha 5-8 (ganho fixo): Resposta de frequência – 20Hz - 20kHz ± 0.1dB; Faixa dinâmica – 110.5dB (A-weighted); THD+N (Distorção) – &lt;0.002%; Nível máximo de entrada – 18dBu (no ganho mínimo); Impedância – 44kΩ ; Entradas de Instrumento: Resposta de frequência – 20Hz - 20kHz ± 0.1dB; Faixa dinâmica – 110dB (A-weighted); THD+N (Distorção) –  &lt;0.03%; Nível máximo de entrada – 12.5dBu (no ganho mínimo); Faixa de Ganho – 56dB; Impedância – 1.5MΩ  - Saídas de Linha/Monitor: Faixa dinâmica (Saídas de linha) – 108dB; THD+N (Distorção) –  &lt;0.002%; Nível máximo de saída (0dBFS) – 15.5dBu; Impedância – 430Ω  Saídas de Fone: Faixa dinâmica – 104dB (A-weighted); THD+N (Distorção) –  &lt;0.002%; Nível máximo de saída – 7dBu; Impedância – &lt;1Ω. Modelo de Referência: Focusrite Scarlett 18i8 [3rd Gen]. similar ou superior</t>
  </si>
  <si>
    <r>
      <rPr>
        <strike/>
        <sz val="12"/>
        <color indexed="10"/>
        <rFont val="Calibri"/>
        <family val="2"/>
      </rPr>
      <t>449052.35</t>
    </r>
    <r>
      <rPr>
        <sz val="12"/>
        <color indexed="8"/>
        <rFont val="Calibri"/>
        <family val="2"/>
      </rPr>
      <t xml:space="preserve"> - </t>
    </r>
    <r>
      <rPr>
        <sz val="12"/>
        <color indexed="12"/>
        <rFont val="Calibri"/>
        <family val="2"/>
      </rPr>
      <t>449052.33</t>
    </r>
  </si>
  <si>
    <r>
      <rPr>
        <strike/>
        <sz val="12"/>
        <color indexed="10"/>
        <rFont val="Calibri"/>
        <family val="2"/>
      </rPr>
      <t xml:space="preserve">339030.29 </t>
    </r>
    <r>
      <rPr>
        <sz val="12"/>
        <color indexed="12"/>
        <rFont val="Calibri"/>
        <family val="2"/>
      </rPr>
      <t>339030.26</t>
    </r>
  </si>
  <si>
    <t>AF nº 2816/2025 (Quantidade)</t>
  </si>
  <si>
    <t>AF nº 2818/2025 (Quantidade)</t>
  </si>
  <si>
    <t>AF nº 2819/2025 (Quantidade)</t>
  </si>
  <si>
    <t>81874</t>
  </si>
  <si>
    <t>ENA</t>
  </si>
  <si>
    <t>Microfone de Lapela.  Transmissão Sem fio: Wireless Digital Transmissores Incluídos: 2 x Clip-On  Diversidade: Frequência  Largura de banda RF: 2.4GHz Faixa operacional máxima: 100m (linha de visão) Máximo de sistemas por configuração: 1
Latência: &lt;5 ms Faixa Dinâmica: 100 dBA Encriptação: Nenhum  Receptor Fator de forma: Beltpack / Portátil  Opções de montagem: Clipe de cinto (Incluído)  Antena: Fixa 1/4 Wave Wire  Número de canais de áudio: 2 Entrada / Saída de áudio:
1 x P2 1/8"/ 3.5mm TRS Fêmea Saída Linha (Não Balanceada) 1 x P2 1/8" / 3.5mm TRS Fêmea Saída Fone de Ouvido (Não Balanceada) Nível de saída de áudio: Saída de 1/8"/3.5mm: +45 dB Alimentação Phantom Power: Não; Resposta de Freqüência: 20Hz a 20kHz Conectividade USB / Lightning: USB-C Tipo C (carregamento) Energia: Bateria Recarregável Interna Capacidade da bateria interna: 530 mAh  Tempo de Carregamento: 2 horas. Tempo de Uso: 7.5 horas Dimensões: 67 x 41 x 20.5 cm Transmissor: Fator de forma: Clip / Microfone com Clip-On Potência de saída RF: 1 mW Entrada / Saída de áudio: P2 1/8"/ 3.5mm TRS Fêmea Conector de cabo incluso: 1/8"/ 3.5mm TRS Silenciar: Seletor de Mudo; Nível de entrada de áudio: -65 dBV Controle de nível automático: sim Processamento de Sinal: Nenhum Resposta de Freqüência: 20Hz a 20kHz Energia: Bateria Recarregável Interna Capacidade da bateria interna: 200 mAh Tempo de Carregamento: 1,5 horas; Tempo de Uso: 4,5 horas Conectividade USB / Lightning: USB-C Tipo C (Alimentação de Barramento, carregamento) Dimensões: 3.7 x 3.7 x 1.7 cm Peso: 20.5 g  Microfone Campo de som: Mono Cápsula: Condensador de eletreto Padrão Pola: Omnidirecional; Alcance de frequência: 20 Hz a 20 kHz SPL máximo: 100 dB SPL Sensibilidade: -42 dB Faixa Dinâmica: 100 dB  Microfone Lapela Fator de forma: Lavalier Cor: Preto Campo de som: Mono  Cápsula: ondensador de eletreto Padrão Polar: Omnidirecional
SPL máximo: Omnidirecional: 100 dB SPL   Modelo de Refêrencia: Hollyland Lark 150.</t>
  </si>
  <si>
    <t>SGPe ENA 327/2025 - [Ofício 75/2025]</t>
  </si>
  <si>
    <t>Marca/Modelo</t>
  </si>
  <si>
    <t>"Ugreen "/UGREEN DP Male to HDMI Female 4K*2K 60HZ 25cm</t>
  </si>
  <si>
    <t>Plug/p2 (3,5mm fêmea) para P10 (6,35mm macho)</t>
  </si>
  <si>
    <t>" Solucao"/Conexão de entrada: USB Tipo C;</t>
  </si>
  <si>
    <t>DATREL/PA 8000</t>
  </si>
  <si>
    <t>Teletronix/ADA416</t>
  </si>
  <si>
    <t>Le Son SL/600 PRO</t>
  </si>
  <si>
    <t>Taramps/Multicanal 400W RMS THS 6000</t>
  </si>
  <si>
    <t>BB/FZ100</t>
  </si>
  <si>
    <t>CANON/LP-E17</t>
  </si>
  <si>
    <t>MEMORY/LP-E6NH</t>
  </si>
  <si>
    <t>MEMORY/PXW-Z90</t>
  </si>
  <si>
    <t>MEMORY/LP-E6</t>
  </si>
  <si>
    <t>GREIKA/WB-3427</t>
  </si>
  <si>
    <t>GOPRO/ABSSC-002</t>
  </si>
  <si>
    <t>JBL/Polo Culture</t>
  </si>
  <si>
    <t>HAYONIK/81871</t>
  </si>
  <si>
    <t>HAYONIK/81907</t>
  </si>
  <si>
    <t>HAYONIK/81874</t>
  </si>
  <si>
    <t>HAYONIK/81876</t>
  </si>
  <si>
    <t>JBL/BOOBOX 3</t>
  </si>
  <si>
    <t>JBL/PARTY BOX STAGE 320</t>
  </si>
  <si>
    <t>Britânia BCX6800/Britânia BCX6800</t>
  </si>
  <si>
    <t>JBL/EON 715</t>
  </si>
  <si>
    <t>JBL/MAX 10</t>
  </si>
  <si>
    <t>JBL/CONTROL 1 PRO</t>
  </si>
  <si>
    <t>JBL/PARTYBOX ENCORE ESSENTIA</t>
  </si>
  <si>
    <t>JBL/CHARGE 6</t>
  </si>
  <si>
    <t>LG XBOOM RNC9/LG XBOOM RNC9</t>
  </si>
  <si>
    <t>JBL/EON ONE MK2</t>
  </si>
  <si>
    <t>Yamaha HS8S/Yamaha HS8S,</t>
  </si>
  <si>
    <t>storm/XLR</t>
  </si>
  <si>
    <t>feiyutech/Scorp-c</t>
  </si>
  <si>
    <t>Zhiyun/Crane M3S Combo</t>
  </si>
  <si>
    <t>Smallrig/3668</t>
  </si>
  <si>
    <t>SONY/A7 IV 28-70MM</t>
  </si>
  <si>
    <t>SONY/670016-50MM</t>
  </si>
  <si>
    <t>CANON/T7+</t>
  </si>
  <si>
    <t>CANON/6D MARK II C/GRIP</t>
  </si>
  <si>
    <t>CANON/R7</t>
  </si>
  <si>
    <t>CANON/R50 18-45MM</t>
  </si>
  <si>
    <t>CANON/5D MARK II 24-105MM</t>
  </si>
  <si>
    <t>DJI/OSMO 360</t>
  </si>
  <si>
    <t>SONY A7R V/A7R V-27-70MM + ACESSORIOS</t>
  </si>
  <si>
    <t>SANDISK/256GB</t>
  </si>
  <si>
    <t>HIKSEMI/HS-TF-C1/32G</t>
  </si>
  <si>
    <t>SANDIK/ULTRA</t>
  </si>
  <si>
    <t>KINGSTON/SDCS2</t>
  </si>
  <si>
    <t>SANDISK/SDXC-UHS-I U3</t>
  </si>
  <si>
    <t>SANDISK/PRO UHS-II 128GB</t>
  </si>
  <si>
    <t>DJI/MATRICE 4T</t>
  </si>
  <si>
    <t>DJI/MINI 3 PRO</t>
  </si>
  <si>
    <t>DJI/MATRICE 350 RTK</t>
  </si>
  <si>
    <t>Intelbras/EXTENSOR HDMI 4K VEX 3120 HDMI 4K G2</t>
  </si>
  <si>
    <t>Intelbras/EXTENSOR HDMI + INFRAVERMELHO RX VEX 3120 IP</t>
  </si>
  <si>
    <t>Intelbras/EXTENSOR E DIVISOR HDMI + USB TX E RX VEX 3060 KVM</t>
  </si>
  <si>
    <t>PANASONIC/PANASONIC</t>
  </si>
  <si>
    <t>CANON/XA60</t>
  </si>
  <si>
    <t>SONY/PXW Z90</t>
  </si>
  <si>
    <t>SONY/FE 24-105MM</t>
  </si>
  <si>
    <t>CANON/EF 100-400mm f/4.5-5.6L IS II USM</t>
  </si>
  <si>
    <t>CANON/Adaptador de lentes RF para EF</t>
  </si>
  <si>
    <t>EASY EC-A7106/EASY EC-A7106</t>
  </si>
  <si>
    <t>CANON/Lente-RF-50MM-F18-STM</t>
  </si>
  <si>
    <t>CANON/Lente EF 11-24mm f/4 L USM</t>
  </si>
  <si>
    <t>GODOX/V860III-N</t>
  </si>
  <si>
    <t>Greika/Greenscreen</t>
  </si>
  <si>
    <t>ANDBON/AD50S</t>
  </si>
  <si>
    <t>ANDBON/HINISO</t>
  </si>
  <si>
    <t>Shoot/XRGP159</t>
  </si>
  <si>
    <t>Gopro/Enduro Hero</t>
  </si>
  <si>
    <t>FunPRO/Caixa Estanque</t>
  </si>
  <si>
    <t>GOPRO/Hero 11</t>
  </si>
  <si>
    <t>GOPRO/Carregador + Baterias</t>
  </si>
  <si>
    <t>MYMAX/Kit Aventura</t>
  </si>
  <si>
    <t>PLAUD NOTE/NB-100 IA</t>
  </si>
  <si>
    <t>SONY/PX240</t>
  </si>
  <si>
    <t>ZOOM/H5</t>
  </si>
  <si>
    <t>ZOOM/H6</t>
  </si>
  <si>
    <t>Ring Light/YQ-460B</t>
  </si>
  <si>
    <t>Tomate/MLG-109W</t>
  </si>
  <si>
    <t>SOG/SOG-603A</t>
  </si>
  <si>
    <t>U PHORIA/UMC 404HD</t>
  </si>
  <si>
    <t>FOCUSRITE/SACRLETT 18I8</t>
  </si>
  <si>
    <t>Hub/Hub USB-C</t>
  </si>
  <si>
    <t>Ugreen/Cr12</t>
  </si>
  <si>
    <t>Tsi Mmf303 Com Fio mmf 303/Tsi Mmf303 Com Fio mmf 303</t>
  </si>
  <si>
    <t>RØDE/NT2-A</t>
  </si>
  <si>
    <t>HyperX Solocast – Blue Snowball/HyperX Solocast – Blue Snowball</t>
  </si>
  <si>
    <t>SHURE/BLX14BR M15 CVL S/Fio Lapela</t>
  </si>
  <si>
    <t>LAVALIER/LAPELA DUPLO/LAVALIER/LAPELA DUPLO</t>
  </si>
  <si>
    <t>Hollyland Lark Mark 2/Hollyland Lark Mark 2</t>
  </si>
  <si>
    <t>Hollyland Lark 150/Hollyland Lark 150.</t>
  </si>
  <si>
    <t>SHURE/SM58</t>
  </si>
  <si>
    <t>SHURE/MV7+</t>
  </si>
  <si>
    <t>SHURE/VP83F LensHopper</t>
  </si>
  <si>
    <t>JBL MICBR2 wireless cardioide preto/JBL MICBR2 wireless cardioide preto</t>
  </si>
  <si>
    <t>SHURE/PGXD24 SM58-X8</t>
  </si>
  <si>
    <t>CSR HT-81/CSR HT-81</t>
  </si>
  <si>
    <t>Dell SP3022/Dell SP3022</t>
  </si>
  <si>
    <t>ARTIKA/AK060/ARTIKA/AK060</t>
  </si>
  <si>
    <t>Boya By-v10, Wireless, Conexão Usb-c/Boya By-v10, Wireless, Conexão Usb-c</t>
  </si>
  <si>
    <t>Rode Wireless Go II Compact Wireless System 2.4Ghz/Rode Wireless Go II Compact Wireless System 2.4Ghz</t>
  </si>
  <si>
    <t>YAMAHA/MG16XU</t>
  </si>
  <si>
    <t>SOUNDCRAFT/UI16</t>
  </si>
  <si>
    <t>VOLCA/VALCA BASS</t>
  </si>
  <si>
    <t>PIONNER/DDJ-FLX6-GT</t>
  </si>
  <si>
    <t>PIONNER/DJM-A9</t>
  </si>
  <si>
    <t>YAMAHA/ASGTFAS</t>
  </si>
  <si>
    <t>BBTECH/CA-518</t>
  </si>
  <si>
    <t>PIONER/CDJ-3000</t>
  </si>
  <si>
    <t>MACKIE CR3.5/MACKIE CR3.5</t>
  </si>
  <si>
    <t>YAMAHA HS5/YAMAHA HS5</t>
  </si>
  <si>
    <t>Feelworld Fw759/Feelworld Fw759</t>
  </si>
  <si>
    <t>META/QUEST 3S 256</t>
  </si>
  <si>
    <t>VUZIX/M400</t>
  </si>
  <si>
    <t>META/QUEST 3 512</t>
  </si>
  <si>
    <t>PAINEL DE LED/N7KKBEMTR</t>
  </si>
  <si>
    <t>Greika/Rolo Pape/Greika/Rolo Papell</t>
  </si>
  <si>
    <t>Mapaseg/MP-087</t>
  </si>
  <si>
    <t>Boss RV-6 1/Boss RV-6 1</t>
  </si>
  <si>
    <t>Boss GE-7/Boss GE-7</t>
  </si>
  <si>
    <t>Boss RC 5 Loop Station/Boss RC 5 Loop Station</t>
  </si>
  <si>
    <t>Bss NS-2/Bss NS-2</t>
  </si>
  <si>
    <t>BOSS/CH-1/BOSS/CH-1</t>
  </si>
  <si>
    <t>Tube Screamer Ibanez TS9/Tube Screamer Ibanez TS9</t>
  </si>
  <si>
    <t>SANTO ANGELO/CONFORME EDITAL</t>
  </si>
  <si>
    <t>BIQUAD/DAP4-FM</t>
  </si>
  <si>
    <t>DBX/DriveRack VENU360</t>
  </si>
  <si>
    <t>MOTOROLA/T470BR + MT01</t>
  </si>
  <si>
    <t>LG/CK43N</t>
  </si>
  <si>
    <t>CANON/EL 10</t>
  </si>
  <si>
    <t>BEHRINGER/K-2</t>
  </si>
  <si>
    <t>BEHRINGER/PRO 1 SINTETIZADOR ANALOGIC</t>
  </si>
  <si>
    <t>BEHRINGER/2600</t>
  </si>
  <si>
    <t>BEHRINGER/Parafônico Semi Modular Dual 3340 Vco</t>
  </si>
  <si>
    <t>M-VAVE/WP-12</t>
  </si>
  <si>
    <t>LOGITECH/RALLY PLUS</t>
  </si>
  <si>
    <t>LOGITECH/GROUP</t>
  </si>
  <si>
    <t>SAMSUNG/BN59-01180A</t>
  </si>
  <si>
    <t>PHILIPS/75PUG7908/78</t>
  </si>
  <si>
    <t>PHILIPS/86PUG7019/78</t>
  </si>
  <si>
    <t>AOC/50U7045/78G</t>
  </si>
  <si>
    <t>PHILIPS/43PUG7908/78</t>
  </si>
  <si>
    <t>PHILIPS/65PUG8808/78</t>
  </si>
  <si>
    <t>PHILIPS/55PUG7408/78</t>
  </si>
  <si>
    <t>WORDVIEW/AK-45</t>
  </si>
  <si>
    <t>ELGATO/ MIC Arm LP</t>
  </si>
  <si>
    <t>Renux/SPP-01</t>
  </si>
  <si>
    <t>VECTOR/Pmv-01-P Sht</t>
  </si>
  <si>
    <t>AWEDA/AMS-822</t>
  </si>
  <si>
    <t>Aks/CH10</t>
  </si>
  <si>
    <t>ELG/A02V4N</t>
  </si>
  <si>
    <t>ELG/N01V4</t>
  </si>
  <si>
    <t>ELG/N01V8</t>
  </si>
  <si>
    <t>Multiforma/MFP250</t>
  </si>
  <si>
    <t>Suportaço/PEDM02PTO</t>
  </si>
  <si>
    <t>NB/TW85</t>
  </si>
  <si>
    <t>Avatron/Spf-60ttg-b</t>
  </si>
  <si>
    <t>Greika/WT3716</t>
  </si>
  <si>
    <t>ATK/AT096</t>
  </si>
  <si>
    <t>Chic/tripé T</t>
  </si>
  <si>
    <t>Greika/WT6734</t>
  </si>
  <si>
    <t>Bmax/BMG13</t>
  </si>
  <si>
    <t>UNIVERSAL CASES/"Case Rack 12u + 2 gavetas Com tampa para monitor"</t>
  </si>
  <si>
    <t>Medical Company/Cabine</t>
  </si>
  <si>
    <t>Impakt/Kit</t>
  </si>
  <si>
    <r>
      <t xml:space="preserve">339030.29 </t>
    </r>
    <r>
      <rPr>
        <sz val="12"/>
        <color indexed="12"/>
        <rFont val="Calibri"/>
        <family val="2"/>
      </rPr>
      <t>339030.17</t>
    </r>
  </si>
  <si>
    <t>AF nº 2889/2025 (Quantidade)</t>
  </si>
  <si>
    <t>AF nº 2890/2025 (Quantidade)</t>
  </si>
  <si>
    <t>AF nº 2891/2025 (Quantidade)</t>
  </si>
  <si>
    <t>AF nº 2892/2025 (Quantidade)</t>
  </si>
  <si>
    <t xml:space="preserve"> AF nº 2911/2025 (Quantidade)</t>
  </si>
  <si>
    <t>Valor Total Utilizado (com aditivo)</t>
  </si>
  <si>
    <t>AF nº  /2026 (Quantidade)</t>
  </si>
  <si>
    <t>AF nº 06/2026 (Quantidade)</t>
  </si>
  <si>
    <t>AF nº 08/2026 (Quantidade)</t>
  </si>
  <si>
    <t>AF nº 09/2026 (Quantidade)</t>
  </si>
  <si>
    <t>AF nº 10/2026 (Quantidade)</t>
  </si>
  <si>
    <r>
      <rPr>
        <strike/>
        <sz val="12"/>
        <color indexed="8"/>
        <rFont val="Calibri"/>
        <family val="2"/>
      </rPr>
      <t>44.90.52.33</t>
    </r>
    <r>
      <rPr>
        <sz val="12"/>
        <color indexed="8"/>
        <rFont val="Calibri"/>
        <family val="2"/>
      </rPr>
      <t xml:space="preserve"> </t>
    </r>
    <r>
      <rPr>
        <sz val="12"/>
        <color indexed="12"/>
        <rFont val="Calibri"/>
        <family val="2"/>
      </rPr>
      <t>339030.29</t>
    </r>
  </si>
  <si>
    <r>
      <t xml:space="preserve">339030.29 </t>
    </r>
    <r>
      <rPr>
        <sz val="12"/>
        <color indexed="12"/>
        <rFont val="Calibri"/>
        <family val="2"/>
      </rPr>
      <t>339030.26</t>
    </r>
  </si>
  <si>
    <r>
      <t xml:space="preserve">Adaptador de GoPro Para Tripé - </t>
    </r>
    <r>
      <rPr>
        <b/>
        <sz val="12"/>
        <color indexed="8"/>
        <rFont val="Calibri"/>
        <family val="2"/>
      </rPr>
      <t xml:space="preserve">Suporte de tripé </t>
    </r>
    <r>
      <rPr>
        <sz val="12"/>
        <color indexed="8"/>
        <rFont val="Calibri"/>
        <family val="2"/>
      </rPr>
      <t>para prender Câmera GoPro Hero a um tripé padrão. Tamanho da rosca: padrão, 1/4"-20. Compatível com TODAS as Câmeras GoPro Hero. Modelo referencia (SHOOT - XTGP159) similar ou superior</t>
    </r>
  </si>
  <si>
    <t>AF nº 15/2026 (Quantidade)</t>
  </si>
  <si>
    <t>AF nº 16/2026 (Quantidade)</t>
  </si>
  <si>
    <r>
      <rPr>
        <strike/>
        <sz val="12"/>
        <rFont val="Calibri"/>
        <family val="2"/>
      </rPr>
      <t>409052.33</t>
    </r>
    <r>
      <rPr>
        <sz val="12"/>
        <rFont val="Calibri"/>
        <family val="2"/>
      </rPr>
      <t xml:space="preserve"> </t>
    </r>
    <r>
      <rPr>
        <sz val="12"/>
        <color indexed="12"/>
        <rFont val="Calibri"/>
        <family val="2"/>
      </rPr>
      <t>339030.29</t>
    </r>
  </si>
  <si>
    <r>
      <rPr>
        <strike/>
        <sz val="12"/>
        <rFont val="Calibri"/>
        <family val="2"/>
      </rPr>
      <t>339030.29</t>
    </r>
    <r>
      <rPr>
        <sz val="12"/>
        <rFont val="Calibri"/>
        <family val="2"/>
      </rPr>
      <t xml:space="preserve"> </t>
    </r>
    <r>
      <rPr>
        <sz val="12"/>
        <color indexed="12"/>
        <rFont val="Calibri"/>
        <family val="2"/>
      </rPr>
      <t>339030.25</t>
    </r>
  </si>
  <si>
    <r>
      <rPr>
        <strike/>
        <sz val="12"/>
        <rFont val="Calibri"/>
        <family val="2"/>
      </rPr>
      <t>339030.29</t>
    </r>
    <r>
      <rPr>
        <sz val="12"/>
        <rFont val="Calibri"/>
        <family val="2"/>
      </rPr>
      <t xml:space="preserve"> </t>
    </r>
    <r>
      <rPr>
        <sz val="12"/>
        <color indexed="12"/>
        <rFont val="Calibri"/>
        <family val="2"/>
      </rPr>
      <t>339030.26</t>
    </r>
  </si>
  <si>
    <r>
      <rPr>
        <strike/>
        <sz val="12"/>
        <rFont val="Calibri"/>
        <family val="2"/>
      </rPr>
      <t>449030.33</t>
    </r>
    <r>
      <rPr>
        <sz val="12"/>
        <rFont val="Calibri"/>
        <family val="2"/>
      </rPr>
      <t xml:space="preserve"> </t>
    </r>
    <r>
      <rPr>
        <sz val="12"/>
        <color indexed="12"/>
        <rFont val="Calibri"/>
        <family val="2"/>
      </rPr>
      <t>449052.33</t>
    </r>
  </si>
  <si>
    <t>AF nº 126/2026 (Quantidade)</t>
  </si>
  <si>
    <t>AF nº 136/2026 (Quantidade)</t>
  </si>
  <si>
    <t>AF nº 137/2026 (Quantidade)</t>
  </si>
  <si>
    <t>AF nº 139/2026 (Quantidade)</t>
  </si>
  <si>
    <t>AF nº 140/2026 (Quantidade)</t>
  </si>
  <si>
    <t>AF nº 144/2026 (Quantidade)</t>
  </si>
  <si>
    <r>
      <t xml:space="preserve">339030.29 </t>
    </r>
    <r>
      <rPr>
        <sz val="12"/>
        <color indexed="12"/>
        <rFont val="Calibri"/>
        <family val="2"/>
      </rPr>
      <t>339030.25</t>
    </r>
  </si>
  <si>
    <t>MEDIA TOOLS COMÉRCIO E IMPORTAÇÃO LTDA - CNPJ 03.246.938/0001-84</t>
  </si>
  <si>
    <t>AF nº 170/2026 (Quantidade)</t>
  </si>
  <si>
    <r>
      <rPr>
        <b/>
        <u/>
        <sz val="12"/>
        <color indexed="8"/>
        <rFont val="Calibri"/>
        <family val="2"/>
      </rPr>
      <t xml:space="preserve">Monitor de Áudio de Estúdio Amplificado (Par) - Monitor Multimídia (par) Amplificado 50 watts </t>
    </r>
    <r>
      <rPr>
        <sz val="12"/>
        <color indexed="8"/>
        <rFont val="Calibri"/>
        <family val="2"/>
      </rPr>
      <t xml:space="preserve"> -50 watts de som estéreo limpo e articulado  - Falante 3″ revestido com polipropileno -Tweeter 0.75″ silk-dome - Entradas para praticamente qualquer fonte de áudio (1/4″, 1/8″, RCA) -Sistema de ventilação Custom-tuned no painel traseiro, para extensão suave dos graves -Faixa de frequência Ultra-wide perfeito para multimídia (80Hz – 20kHz) -Design e Performance com qualidade de estúdio para criações multimídia e entretenimento -Componentes profissionais para performance sonora otimizada -Botão de volume no painel frontal com anel iluminado -Entrada no painel frontal para smartphone ou fonte sonora -Saída para fones de ouvido no painel - Gabinete construído em madeira fornece características sonoras naturais superior ao plástico -Acabamento: Revestimento em vinil preto -Alimentação: 120 VAC 60Hz (cabo de energia fixo) -Potência de consumo: 72 watts máximo – Peso (par): 4,1 kg -Dimensões (L x P x A): 14 x 15,8 x 20,8 cm -Entradas e Saídas -Entradas 1/4″ TRS L e R Balanceado/Desbalanceado (painel traseiro) -Entradas RCA L e R Desbalanceado (painel traseiro) -Impedância de entrada: 20kO – balanceado, 10kO – desbalanceado -Saída 1/8″ estéreo para fones de ouvido (painel frontal) -Rendimento acústico: Resposta de frequência -3dB: 80 Hz – 20 kHz -Resposta de frequência -10dB: 70 Hz – 20 kHz -SPL máximo por par: 97dB -Frequência de crossover: 3kHz -Transdutores: Frequências Graves: 1 Woofer 3″/76mm revestido em polipropileno -Frequências Agudas: 1 Tweeter 0.75″/19mm cúpula de seda -Amplificadores: Potência: 28 watts RMS / 50 watts pico -Tipo: Classe A/B  -  As especificações abaixo são para cada um dos dois monitores que compõe o par. Os monitores devem atender exatamente as mesmas especificações. Especificações por monitor - System type: 2-way bi-amp powered studio monitor (monitor biamplificado) - Frequency Response (-10dB): 54Hz – 30kHz) - Crossover Frequency: 2kHz - Transducers: LF: 5” cone - HF: 1” dome - Output Power: Total: 70W- LF: 45W- HF: 25W - Input Sensitivity/ Impedance: -10dBu/ 10k ohms - Input Connectors (Parallel): XLR3-31 typy (balanced); PHONE (balanced) - Controls:- LEVEL control (+4dB/ center click) - EQ:- HIGH TRIM switch (+/- 2 dB at HF) MARCA/MODELO: Mackie CR3-X / Yamaha HS3 similar ou superior</t>
    </r>
  </si>
  <si>
    <r>
      <rPr>
        <b/>
        <strike/>
        <sz val="12"/>
        <color indexed="8"/>
        <rFont val="Calibri"/>
        <family val="2"/>
      </rPr>
      <t>449030-29</t>
    </r>
    <r>
      <rPr>
        <b/>
        <sz val="12"/>
        <color indexed="8"/>
        <rFont val="Calibri"/>
        <family val="2"/>
      </rPr>
      <t xml:space="preserve"> </t>
    </r>
    <r>
      <rPr>
        <b/>
        <sz val="12"/>
        <color indexed="12"/>
        <rFont val="Calibri"/>
        <family val="2"/>
      </rPr>
      <t>449052.33</t>
    </r>
  </si>
  <si>
    <r>
      <t xml:space="preserve"> </t>
    </r>
    <r>
      <rPr>
        <b/>
        <u/>
        <sz val="14"/>
        <rFont val="Calibri"/>
        <family val="2"/>
      </rPr>
      <t>Quantidade cedida</t>
    </r>
    <r>
      <rPr>
        <b/>
        <sz val="14"/>
        <rFont val="Calibri"/>
        <family val="2"/>
      </rPr>
      <t xml:space="preserve"> por Solicitação</t>
    </r>
  </si>
  <si>
    <t>SEPLAN</t>
  </si>
  <si>
    <t>SGPe SEPLAN 137/2026 - [Ofício 12/2026]</t>
  </si>
  <si>
    <t>AF nº  0593/2026</t>
  </si>
  <si>
    <t>AF nº  0594/2026</t>
  </si>
  <si>
    <t>AF nº  0595/2026</t>
  </si>
  <si>
    <t>AF nº  0596/2026</t>
  </si>
  <si>
    <t>AF nº  0597/2026</t>
  </si>
  <si>
    <t>AF nº  0598/2026</t>
  </si>
  <si>
    <t>AF nº  0599/2026</t>
  </si>
  <si>
    <t xml:space="preserve">AF nº  0600/2026 </t>
  </si>
  <si>
    <t xml:space="preserve"> AF nº 0610 /2026</t>
  </si>
  <si>
    <t>AF 2652  /2025 (Quantidade)</t>
  </si>
  <si>
    <t>AF nº  2757/2025 (Quantidade)</t>
  </si>
  <si>
    <t>AF nº  2758/2025 (Quantidade)</t>
  </si>
  <si>
    <t>AF nº 2777 /2025                   KASA</t>
  </si>
  <si>
    <t>AF nº 2778 /2025 PERFORM</t>
  </si>
  <si>
    <t>AF nº  2779/2025 APAT</t>
  </si>
  <si>
    <t>AF nº  2780/2025     ART INTEGRA</t>
  </si>
  <si>
    <t>Mayra</t>
  </si>
  <si>
    <t>William-ENF</t>
  </si>
  <si>
    <t xml:space="preserve"> AF nº  811/2026 (Quantidade)</t>
  </si>
  <si>
    <t>FCEE</t>
  </si>
  <si>
    <t>SGPe (ÓRGÃO) XXX/2025 - [Ofício XX/2026]</t>
  </si>
  <si>
    <t>SGPe FCEE 3856/2026 - [Ofício 18/2026]</t>
  </si>
  <si>
    <t>3º Termo Aditivo - PERFORM ITEM 53</t>
  </si>
  <si>
    <t>Quantidade</t>
  </si>
  <si>
    <t>Valor Aditivo</t>
  </si>
  <si>
    <t>% Item</t>
  </si>
  <si>
    <t>% Ata</t>
  </si>
  <si>
    <t>SCC</t>
  </si>
  <si>
    <t>SGPe SCC 10693/2026 - [Ofício 20/2026]</t>
  </si>
  <si>
    <t>AF nº  319/2026      KASA</t>
  </si>
  <si>
    <t>AF nº  461/2026      KASA</t>
  </si>
  <si>
    <t>AF nº 2704/2025 KASA KOMPLETA SGPE 46959/2025</t>
  </si>
  <si>
    <t xml:space="preserve">AF nº  2706/2025 ART INTEGRA   SGPE 46980/2025 </t>
  </si>
  <si>
    <t xml:space="preserve"> AF nº  2784/2025 D&amp;B INFORMÁTICA</t>
  </si>
  <si>
    <t>AF nº  2798/2025 KASA KOMPLETA SGPE 46959/2025</t>
  </si>
  <si>
    <t>AF nº  2800/2025 RBM SGPE 48195/2025</t>
  </si>
  <si>
    <t>AF nº  2812/2025 CEK INFORMATICA SGPE 48222/2025</t>
  </si>
  <si>
    <t>AF nº  2823/2025 REPREMING</t>
  </si>
  <si>
    <t>AF nº  2824/2025 RBM DISTRIB.</t>
  </si>
  <si>
    <t>AF nº  2825/2025 REPREMING</t>
  </si>
  <si>
    <t>AF nº  2829/2025 TH7 COMERCIAL</t>
  </si>
  <si>
    <t>AF 42/2026 KASA KOMPLETA SGPE 46959/2025</t>
  </si>
  <si>
    <t xml:space="preserve">AF nº  43/2026 ART INTEGRA SGPE 46980/2025  </t>
  </si>
  <si>
    <t xml:space="preserve"> AF nº  115/2026 TRC COMERCIO - SGPe 2394/2026</t>
  </si>
  <si>
    <t>AF nº 90 /2025 PERFORM TECNOLOGIA EIRELI sgpe 2398/2026</t>
  </si>
  <si>
    <t>AF nº 86 /2025 CEK INFORMATICA SGPE 2383/2026</t>
  </si>
  <si>
    <t>AF nº  85/2026 RBM DISTRIBUIDORA - SGPe 48195/2025</t>
  </si>
  <si>
    <t xml:space="preserve">AF nº  89/2025 ART INTEGRA  SGPE 46980/2025  </t>
  </si>
  <si>
    <t xml:space="preserve"> AF nº  95/2026 Kasa Kompleta sgpe 46959/2025</t>
  </si>
  <si>
    <t>AF nº  344/2026 PERFORM TECNOLOGIA sgpe 2398/2026</t>
  </si>
  <si>
    <t>AF nº  339/2026 SGPe 46980/2025 ART INTEGRA</t>
  </si>
  <si>
    <t>AF nº 338 /2026 SGPe 8462/2026 ABC COMERCIAL</t>
  </si>
  <si>
    <t>AF 337/2026 MEDIA TOOL SGPE 8453/2026</t>
  </si>
  <si>
    <t>AF nº 376/2026 RBM/SGPE 48195/2025</t>
  </si>
  <si>
    <t>AF nº  377/2026 TRC/SGPE 2394/2026</t>
  </si>
  <si>
    <t>AF nº  384/2026 KASA COMPLETA SGPe 46959/2025</t>
  </si>
  <si>
    <t>AF 415/2026 ACB COMERCIAL SGPe 8462/2026</t>
  </si>
  <si>
    <t>AF nº  409/2026 TH7 SOLUCÇÔES SGPe 48353/2025</t>
  </si>
  <si>
    <t>AF nº  412/2026 MEDIA TOOLS SGPe 8453/2026</t>
  </si>
  <si>
    <t>AF nº  413/2026 PERFORM /SGPE  2398/2026</t>
  </si>
  <si>
    <t>AF nº  502/2026 ART INTEGRA SGPe 46980/2025</t>
  </si>
  <si>
    <t>AF nº  2509/2025       (ACB COM.)</t>
  </si>
  <si>
    <t>AF nº  2535/2025 (KASA)</t>
  </si>
  <si>
    <t>AF nº                   2538 /2025     (D&amp;B)</t>
  </si>
  <si>
    <t>AF nº  2548/2025 (MEDIA TOOLS)</t>
  </si>
  <si>
    <t>AF nº  2550/2025 (PERFORM)</t>
  </si>
  <si>
    <t>AF nº  2653/2025 (Quantidade)</t>
  </si>
  <si>
    <t>AF nº  2654/2025 (Quantidade)</t>
  </si>
  <si>
    <t>AF nº  2655/2025 (Quantidade)</t>
  </si>
  <si>
    <t>AF nº  2675/2025 (Quantidade)</t>
  </si>
  <si>
    <t>AF nº  2676/2025 (Quantidade)</t>
  </si>
  <si>
    <t>AF nº 2868 /2025 (ART INTEGRA)</t>
  </si>
  <si>
    <t>AF nº  2870/2025 (PERFORM)</t>
  </si>
  <si>
    <t>AF nº  2897/2025 (Quantidade)</t>
  </si>
  <si>
    <t>AF nº  49167/2025 (Quantidade)</t>
  </si>
  <si>
    <t>AF nº  2899/2025 (Quantidade)</t>
  </si>
  <si>
    <t>AF nº  674/2026 (Quantidade)</t>
  </si>
  <si>
    <t>AF nº  2496/2025 (Perform)</t>
  </si>
  <si>
    <t>AF nº 2499 /2025 (Art Integra)</t>
  </si>
  <si>
    <t>AF nº  2500/2025 (RBM)</t>
  </si>
  <si>
    <t>AF nº 2501 /2025 (Kasa)</t>
  </si>
  <si>
    <t>AF nº  2506/2025 (Media Tools)</t>
  </si>
  <si>
    <t>AF nº  2508/2025 (ACB)</t>
  </si>
  <si>
    <t>AF nº  2515/2025 (TRC)</t>
  </si>
  <si>
    <t>AF nº  2527/2025 (Perform)</t>
  </si>
  <si>
    <t>AF nº 2530/2025 (D&amp;B)</t>
  </si>
  <si>
    <t>AF nº  2582/2025 (Kasa)</t>
  </si>
  <si>
    <t>AF nº  2648/2025 (Perform)</t>
  </si>
  <si>
    <t>AF nº 2735 /2025</t>
  </si>
  <si>
    <t>(ART INTEGRA)</t>
  </si>
  <si>
    <t>AF nº 2737/2025 (PERFORM)</t>
  </si>
  <si>
    <t>AF nº  572/2026 (ART INTEGRA)</t>
  </si>
  <si>
    <t xml:space="preserve"> R$ -   </t>
  </si>
  <si>
    <t>AF nº  0623/2026 (TRC)</t>
  </si>
  <si>
    <t>AF nº 234/2026 (Quantidade)</t>
  </si>
  <si>
    <t>AF nº 198/2026 (Quantidade)</t>
  </si>
  <si>
    <t>AF nº 197/2026 (Quantidade)</t>
  </si>
  <si>
    <t>AF nº 196/2026 (Quantidade)</t>
  </si>
  <si>
    <t>AF nº 195/2026 (Quantidade)</t>
  </si>
  <si>
    <t>AF nº 192/2026 (Quantidade)</t>
  </si>
  <si>
    <t>AF nº 194/2026 (Quantidade)</t>
  </si>
  <si>
    <t>AF nº 193/2026 (Quantidade)</t>
  </si>
  <si>
    <t>AF nº 477/2026 (Quantidade)</t>
  </si>
  <si>
    <t>AF nº  643/2026 (Quantidade)</t>
  </si>
  <si>
    <t>AF nº 641/2026 (Quantidade)</t>
  </si>
  <si>
    <t>Atualizado em 21/07/2026</t>
  </si>
  <si>
    <t>ESAG 3201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</si>
</sst>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8" formatCode="&quot;R$&quot;\ #,##0.00;[Red]\-&quot;R$&quot;\ #,##0.00"/>
    <numFmt numFmtId="41" formatCode="_-* #,##0_-;\-* #,##0_-;_-* &quot;-&quot;_-;_-@_-"/>
    <numFmt numFmtId="44" formatCode="_-&quot;R$&quot;\ * #,##0.00_-;\-&quot;R$&quot;\ * #,##0.00_-;_-&quot;R$&quot;\ * &quot;-&quot;??_-;_-@_-"/>
    <numFmt numFmtId="43" formatCode="_-* #,##0.00_-;\-* #,##0.00_-;_-* &quot;-&quot;??_-;_-@_-"/>
    <numFmt numFmtId="164" formatCode="_(* #,##0.00_);_(* \(#,##0.00\);_(* \-??_);_(@_)"/>
    <numFmt numFmtId="165" formatCode="#,##0;[Red]#,##0"/>
    <numFmt numFmtId="166" formatCode="#,##0_ ;[Red]\-#,##0\ "/>
    <numFmt numFmtId="167" formatCode="&quot;R$&quot;\ #,##0.00"/>
    <numFmt numFmtId="168" formatCode="00"/>
    <numFmt numFmtId="169" formatCode="_-[$R$-416]\ * #,##0.00_-;\-[$R$-416]\ * #,##0.00_-;_-[$R$-416]\ * &quot;-&quot;??_-;_-@_-"/>
    <numFmt numFmtId="170" formatCode="_-* #,##0.00\ &quot;€&quot;_-;\-* #,##0.00\ &quot;€&quot;_-;_-* &quot;-&quot;??\ &quot;€&quot;_-;_-@_-"/>
    <numFmt numFmtId="171" formatCode="#,##0.00;[Red]#,##0.00"/>
    <numFmt numFmtId="172" formatCode="0_ ;[Red]\-0\ "/>
    <numFmt numFmtId="173" formatCode="0.0000%"/>
  </numFmts>
  <fonts count="52" x14ac:knownFonts="1">
    <font>
      <sz val="11"/>
      <color theme="1"/>
      <name val="Calibri"/>
      <family val="2"/>
      <scheme val="minor"/>
    </font>
    <font>
      <sz val="11"/>
      <name val="Calibri"/>
      <family val="2"/>
    </font>
    <font>
      <b/>
      <sz val="11"/>
      <name val="Calibri"/>
      <family val="2"/>
    </font>
    <font>
      <sz val="10"/>
      <name val="Arial"/>
      <family val="2"/>
    </font>
    <font>
      <b/>
      <sz val="10"/>
      <color indexed="81"/>
      <name val="Segoe UI"/>
      <family val="2"/>
    </font>
    <font>
      <sz val="10"/>
      <color indexed="81"/>
      <name val="Segoe UI"/>
      <family val="2"/>
    </font>
    <font>
      <sz val="12"/>
      <name val="Calibri"/>
      <family val="2"/>
    </font>
    <font>
      <b/>
      <sz val="12"/>
      <name val="Calibri"/>
      <family val="2"/>
    </font>
    <font>
      <b/>
      <sz val="14"/>
      <name val="Calibri"/>
      <family val="2"/>
    </font>
    <font>
      <b/>
      <sz val="18"/>
      <color indexed="56"/>
      <name val="Cambria"/>
      <family val="2"/>
    </font>
    <font>
      <sz val="14"/>
      <name val="Calibri"/>
      <family val="2"/>
    </font>
    <font>
      <u/>
      <sz val="14"/>
      <name val="Calibri"/>
      <family val="2"/>
    </font>
    <font>
      <b/>
      <sz val="12"/>
      <color indexed="8"/>
      <name val="Calibri"/>
      <family val="2"/>
    </font>
    <font>
      <sz val="13"/>
      <name val="Calibri"/>
      <family val="2"/>
    </font>
    <font>
      <b/>
      <sz val="13"/>
      <name val="Calibri"/>
      <family val="2"/>
    </font>
    <font>
      <sz val="13"/>
      <color indexed="60"/>
      <name val="Calibri"/>
      <family val="2"/>
    </font>
    <font>
      <sz val="13"/>
      <color indexed="10"/>
      <name val="Calibri"/>
      <family val="2"/>
    </font>
    <font>
      <sz val="12"/>
      <color indexed="8"/>
      <name val="Calibri"/>
      <family val="2"/>
    </font>
    <font>
      <b/>
      <sz val="12"/>
      <color indexed="81"/>
      <name val="Segoe UI"/>
      <family val="2"/>
    </font>
    <font>
      <sz val="12"/>
      <color indexed="81"/>
      <name val="Segoe UI"/>
      <family val="2"/>
    </font>
    <font>
      <sz val="9"/>
      <color indexed="81"/>
      <name val="Segoe UI"/>
      <family val="2"/>
    </font>
    <font>
      <b/>
      <sz val="9"/>
      <color indexed="81"/>
      <name val="Segoe UI"/>
      <family val="2"/>
    </font>
    <font>
      <strike/>
      <sz val="12"/>
      <color indexed="10"/>
      <name val="Calibri"/>
      <family val="2"/>
    </font>
    <font>
      <sz val="12"/>
      <color indexed="12"/>
      <name val="Calibri"/>
      <family val="2"/>
    </font>
    <font>
      <strike/>
      <sz val="12"/>
      <color indexed="8"/>
      <name val="Calibri"/>
      <family val="2"/>
    </font>
    <font>
      <strike/>
      <sz val="12"/>
      <name val="Calibri"/>
      <family val="2"/>
    </font>
    <font>
      <b/>
      <u/>
      <sz val="12"/>
      <color indexed="8"/>
      <name val="Calibri"/>
      <family val="2"/>
    </font>
    <font>
      <b/>
      <strike/>
      <sz val="12"/>
      <color indexed="8"/>
      <name val="Calibri"/>
      <family val="2"/>
    </font>
    <font>
      <b/>
      <sz val="12"/>
      <color indexed="12"/>
      <name val="Calibri"/>
      <family val="2"/>
    </font>
    <font>
      <b/>
      <u/>
      <sz val="14"/>
      <name val="Calibri"/>
      <family val="2"/>
    </font>
    <font>
      <b/>
      <sz val="10"/>
      <name val="Arial"/>
      <family val="2"/>
    </font>
    <font>
      <sz val="11"/>
      <color theme="1"/>
      <name val="Calibri"/>
      <family val="2"/>
      <scheme val="minor"/>
    </font>
    <font>
      <sz val="12"/>
      <name val="Calibri"/>
      <family val="2"/>
      <scheme val="minor"/>
    </font>
    <font>
      <b/>
      <sz val="12"/>
      <name val="Calibri"/>
      <family val="2"/>
      <scheme val="minor"/>
    </font>
    <font>
      <sz val="11"/>
      <name val="Calibri"/>
      <family val="2"/>
      <scheme val="minor"/>
    </font>
    <font>
      <sz val="14"/>
      <name val="Calibri"/>
      <family val="2"/>
      <scheme val="minor"/>
    </font>
    <font>
      <b/>
      <sz val="12"/>
      <color theme="1"/>
      <name val="Calibri"/>
      <family val="2"/>
      <scheme val="minor"/>
    </font>
    <font>
      <u/>
      <sz val="12"/>
      <name val="Calibri"/>
      <family val="2"/>
      <scheme val="minor"/>
    </font>
    <font>
      <b/>
      <u/>
      <sz val="12"/>
      <name val="Calibri"/>
      <family val="2"/>
      <scheme val="minor"/>
    </font>
    <font>
      <b/>
      <sz val="11"/>
      <name val="Calibri"/>
      <family val="2"/>
      <scheme val="minor"/>
    </font>
    <font>
      <sz val="12"/>
      <color theme="0" tint="-0.499984740745262"/>
      <name val="Calibri"/>
      <family val="2"/>
      <scheme val="minor"/>
    </font>
    <font>
      <sz val="12"/>
      <color theme="1"/>
      <name val="Calibri"/>
      <family val="2"/>
      <scheme val="minor"/>
    </font>
    <font>
      <sz val="12"/>
      <color rgb="FFFF0000"/>
      <name val="Calibri"/>
      <family val="2"/>
      <scheme val="minor"/>
    </font>
    <font>
      <sz val="11"/>
      <color rgb="FFFF0000"/>
      <name val="Calibri"/>
      <family val="2"/>
      <scheme val="minor"/>
    </font>
    <font>
      <strike/>
      <sz val="12"/>
      <color rgb="FFFF0000"/>
      <name val="Calibri"/>
      <family val="2"/>
      <scheme val="minor"/>
    </font>
    <font>
      <b/>
      <sz val="12"/>
      <color rgb="FFFF0000"/>
      <name val="Calibri"/>
      <family val="2"/>
      <scheme val="minor"/>
    </font>
    <font>
      <strike/>
      <sz val="12"/>
      <name val="Calibri"/>
      <family val="2"/>
      <scheme val="minor"/>
    </font>
    <font>
      <strike/>
      <sz val="12"/>
      <color theme="1"/>
      <name val="Calibri"/>
      <family val="2"/>
      <scheme val="minor"/>
    </font>
    <font>
      <b/>
      <sz val="14"/>
      <name val="Calibri"/>
      <family val="2"/>
      <scheme val="minor"/>
    </font>
    <font>
      <b/>
      <sz val="11"/>
      <color theme="1"/>
      <name val="Calibri"/>
      <family val="2"/>
      <scheme val="minor"/>
    </font>
    <font>
      <b/>
      <sz val="16"/>
      <name val="Calibri"/>
      <family val="2"/>
      <scheme val="minor"/>
    </font>
    <font>
      <sz val="13"/>
      <name val="Calibri"/>
      <family val="2"/>
      <scheme val="minor"/>
    </font>
  </fonts>
  <fills count="43">
    <fill>
      <patternFill patternType="none"/>
    </fill>
    <fill>
      <patternFill patternType="gray125"/>
    </fill>
    <fill>
      <patternFill patternType="solid">
        <fgColor indexed="13"/>
        <bgColor indexed="26"/>
      </patternFill>
    </fill>
    <fill>
      <patternFill patternType="solid">
        <fgColor indexed="41"/>
        <bgColor indexed="64"/>
      </patternFill>
    </fill>
    <fill>
      <patternFill patternType="solid">
        <fgColor rgb="FFCCECFF"/>
        <bgColor indexed="64"/>
      </patternFill>
    </fill>
    <fill>
      <patternFill patternType="solid">
        <fgColor rgb="FFCCFFFF"/>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999FF"/>
        <bgColor indexed="64"/>
      </patternFill>
    </fill>
    <fill>
      <patternFill patternType="solid">
        <fgColor rgb="FFCCFF99"/>
        <bgColor indexed="64"/>
      </patternFill>
    </fill>
    <fill>
      <patternFill patternType="solid">
        <fgColor rgb="FFFDBDBB"/>
        <bgColor indexed="64"/>
      </patternFill>
    </fill>
    <fill>
      <patternFill patternType="solid">
        <fgColor rgb="FFFDBDBB"/>
        <bgColor indexed="10"/>
      </patternFill>
    </fill>
    <fill>
      <patternFill patternType="solid">
        <fgColor theme="5" tint="0.39997558519241921"/>
        <bgColor indexed="64"/>
      </patternFill>
    </fill>
    <fill>
      <patternFill patternType="solid">
        <fgColor rgb="FF78A1FC"/>
        <bgColor indexed="64"/>
      </patternFill>
    </fill>
    <fill>
      <patternFill patternType="solid">
        <fgColor theme="0" tint="-0.249977111117893"/>
        <bgColor indexed="64"/>
      </patternFill>
    </fill>
    <fill>
      <patternFill patternType="solid">
        <fgColor rgb="FFFFFF99"/>
        <bgColor indexed="64"/>
      </patternFill>
    </fill>
    <fill>
      <patternFill patternType="solid">
        <fgColor rgb="FFFFC000"/>
        <bgColor indexed="64"/>
      </patternFill>
    </fill>
    <fill>
      <patternFill patternType="solid">
        <fgColor rgb="FFCCCCFF"/>
        <bgColor indexed="64"/>
      </patternFill>
    </fill>
    <fill>
      <patternFill patternType="solid">
        <fgColor theme="4" tint="0.59999389629810485"/>
        <bgColor indexed="64"/>
      </patternFill>
    </fill>
    <fill>
      <patternFill patternType="solid">
        <fgColor rgb="FF66FF99"/>
        <bgColor indexed="64"/>
      </patternFill>
    </fill>
    <fill>
      <patternFill patternType="solid">
        <fgColor theme="0"/>
        <bgColor indexed="64"/>
      </patternFill>
    </fill>
    <fill>
      <patternFill patternType="solid">
        <fgColor theme="0"/>
        <bgColor rgb="FF000000"/>
      </patternFill>
    </fill>
    <fill>
      <patternFill patternType="solid">
        <fgColor theme="0"/>
        <bgColor rgb="FFF2F2F2"/>
      </patternFill>
    </fill>
    <fill>
      <patternFill patternType="solid">
        <fgColor rgb="FFFF5050"/>
        <bgColor indexed="10"/>
      </patternFill>
    </fill>
    <fill>
      <patternFill patternType="solid">
        <fgColor theme="5" tint="0.59999389629810485"/>
        <bgColor indexed="64"/>
      </patternFill>
    </fill>
    <fill>
      <patternFill patternType="solid">
        <fgColor rgb="FFCC99FF"/>
        <bgColor indexed="64"/>
      </patternFill>
    </fill>
    <fill>
      <patternFill patternType="solid">
        <fgColor rgb="FF92D050"/>
        <bgColor indexed="10"/>
      </patternFill>
    </fill>
    <fill>
      <patternFill patternType="solid">
        <fgColor rgb="FF92D050"/>
        <bgColor indexed="64"/>
      </patternFill>
    </fill>
    <fill>
      <patternFill patternType="solid">
        <fgColor theme="8" tint="0.59999389629810485"/>
        <bgColor indexed="64"/>
      </patternFill>
    </fill>
    <fill>
      <patternFill patternType="solid">
        <fgColor rgb="FF00B0F0"/>
        <bgColor indexed="64"/>
      </patternFill>
    </fill>
    <fill>
      <patternFill patternType="solid">
        <fgColor rgb="FF9999FF"/>
        <bgColor indexed="26"/>
      </patternFill>
    </fill>
    <fill>
      <patternFill patternType="solid">
        <fgColor rgb="FF78A1FC"/>
        <bgColor indexed="26"/>
      </patternFill>
    </fill>
    <fill>
      <patternFill patternType="solid">
        <fgColor rgb="FFCCFFFF"/>
        <bgColor rgb="FF000000"/>
      </patternFill>
    </fill>
    <fill>
      <patternFill patternType="solid">
        <fgColor rgb="FFFFFFFF"/>
        <bgColor rgb="FF000000"/>
      </patternFill>
    </fill>
    <fill>
      <patternFill patternType="solid">
        <fgColor rgb="FFFFFF99"/>
        <bgColor rgb="FF000000"/>
      </patternFill>
    </fill>
    <fill>
      <patternFill patternType="solid">
        <fgColor rgb="FFEBEBFF"/>
        <bgColor indexed="64"/>
      </patternFill>
    </fill>
    <fill>
      <patternFill patternType="solid">
        <fgColor rgb="FFCCFFFF"/>
        <bgColor indexed="26"/>
      </patternFill>
    </fill>
    <fill>
      <patternFill patternType="solid">
        <fgColor rgb="FFCCFF99"/>
        <bgColor indexed="26"/>
      </patternFill>
    </fill>
    <fill>
      <patternFill patternType="solid">
        <fgColor rgb="FFFFFF00"/>
        <bgColor rgb="FF000000"/>
      </patternFill>
    </fill>
    <fill>
      <patternFill patternType="solid">
        <fgColor rgb="FFFFFF99"/>
        <bgColor rgb="FFFFFFCC"/>
      </patternFill>
    </fill>
    <fill>
      <patternFill patternType="solid">
        <fgColor rgb="FF92D050"/>
        <bgColor rgb="FF000000"/>
      </patternFill>
    </fill>
    <fill>
      <patternFill patternType="solid">
        <fgColor rgb="FFFFFF99"/>
        <bgColor indexed="26"/>
      </patternFill>
    </fill>
    <fill>
      <patternFill patternType="solid">
        <fgColor theme="9" tint="0.79998168889431442"/>
        <bgColor indexed="64"/>
      </patternFill>
    </fill>
  </fills>
  <borders count="3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665">
    <xf numFmtId="0" fontId="0" fillId="0" borderId="0"/>
    <xf numFmtId="44" fontId="3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9" fontId="3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43" fontId="3" fillId="0" borderId="0" applyFill="0" applyBorder="0" applyAlignment="0" applyProtection="0"/>
    <xf numFmtId="164" fontId="3" fillId="0" borderId="0" applyFill="0" applyBorder="0" applyAlignment="0" applyProtection="0"/>
    <xf numFmtId="0" fontId="9"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391">
    <xf numFmtId="0" fontId="0" fillId="0" borderId="0" xfId="0"/>
    <xf numFmtId="0" fontId="32" fillId="4" borderId="1" xfId="501" applyFont="1" applyFill="1" applyBorder="1" applyAlignment="1">
      <alignment horizontal="center" vertical="center" wrapText="1"/>
    </xf>
    <xf numFmtId="0" fontId="33" fillId="4" borderId="1" xfId="501" applyFont="1" applyFill="1" applyBorder="1" applyAlignment="1">
      <alignment horizontal="center" vertical="center" wrapText="1"/>
    </xf>
    <xf numFmtId="0" fontId="32" fillId="4" borderId="2" xfId="501" applyFont="1" applyFill="1" applyBorder="1" applyAlignment="1">
      <alignment horizontal="center" vertical="center" wrapText="1"/>
    </xf>
    <xf numFmtId="0" fontId="32" fillId="4" borderId="3" xfId="501" applyFont="1" applyFill="1" applyBorder="1" applyAlignment="1">
      <alignment horizontal="center" vertical="center" wrapText="1"/>
    </xf>
    <xf numFmtId="0" fontId="32" fillId="4" borderId="4" xfId="501" applyFont="1" applyFill="1" applyBorder="1" applyAlignment="1" applyProtection="1">
      <alignment horizontal="center" vertical="center"/>
      <protection locked="0"/>
    </xf>
    <xf numFmtId="44" fontId="32" fillId="4" borderId="1" xfId="501" applyNumberFormat="1" applyFont="1" applyFill="1" applyBorder="1" applyAlignment="1" applyProtection="1">
      <alignment horizontal="center" vertical="center"/>
      <protection locked="0"/>
    </xf>
    <xf numFmtId="10" fontId="33" fillId="4" borderId="3" xfId="504" applyNumberFormat="1" applyFont="1" applyFill="1" applyBorder="1" applyAlignment="1" applyProtection="1">
      <alignment horizontal="center" vertical="center"/>
      <protection locked="0"/>
    </xf>
    <xf numFmtId="44" fontId="32" fillId="4" borderId="1" xfId="2" applyFont="1" applyFill="1" applyBorder="1" applyAlignment="1" applyProtection="1">
      <alignment horizontal="center" vertical="center"/>
      <protection locked="0"/>
    </xf>
    <xf numFmtId="10" fontId="32" fillId="4" borderId="3" xfId="504" applyNumberFormat="1" applyFont="1" applyFill="1" applyBorder="1" applyAlignment="1" applyProtection="1">
      <alignment horizontal="center" vertical="center"/>
      <protection locked="0"/>
    </xf>
    <xf numFmtId="10" fontId="32" fillId="4" borderId="1" xfId="504" applyNumberFormat="1" applyFont="1" applyFill="1" applyBorder="1" applyAlignment="1" applyProtection="1">
      <alignment horizontal="center" vertical="center"/>
      <protection locked="0"/>
    </xf>
    <xf numFmtId="169" fontId="32" fillId="4" borderId="1" xfId="501" applyNumberFormat="1" applyFont="1" applyFill="1" applyBorder="1" applyAlignment="1" applyProtection="1">
      <alignment horizontal="center" vertical="center"/>
      <protection locked="0"/>
    </xf>
    <xf numFmtId="0" fontId="32" fillId="4" borderId="5" xfId="501" applyFont="1" applyFill="1" applyBorder="1" applyAlignment="1" applyProtection="1">
      <alignment horizontal="center" vertical="center"/>
      <protection locked="0"/>
    </xf>
    <xf numFmtId="44" fontId="32" fillId="4" borderId="6" xfId="501" applyNumberFormat="1" applyFont="1" applyFill="1" applyBorder="1" applyAlignment="1" applyProtection="1">
      <alignment horizontal="center" vertical="center"/>
      <protection locked="0"/>
    </xf>
    <xf numFmtId="44" fontId="32" fillId="4" borderId="7" xfId="501" applyNumberFormat="1" applyFont="1" applyFill="1" applyBorder="1" applyAlignment="1" applyProtection="1">
      <alignment horizontal="center" vertical="center"/>
      <protection locked="0"/>
    </xf>
    <xf numFmtId="10" fontId="33" fillId="4" borderId="7" xfId="504" applyNumberFormat="1" applyFont="1" applyFill="1" applyBorder="1" applyAlignment="1" applyProtection="1">
      <alignment horizontal="center" vertical="center"/>
      <protection locked="0"/>
    </xf>
    <xf numFmtId="44" fontId="32" fillId="4" borderId="6" xfId="2" applyFont="1" applyFill="1" applyBorder="1" applyAlignment="1" applyProtection="1">
      <alignment horizontal="center" vertical="center"/>
      <protection locked="0"/>
    </xf>
    <xf numFmtId="10" fontId="32" fillId="4" borderId="7" xfId="504" applyNumberFormat="1" applyFont="1" applyFill="1" applyBorder="1" applyAlignment="1" applyProtection="1">
      <alignment horizontal="center" vertical="center"/>
      <protection locked="0"/>
    </xf>
    <xf numFmtId="10" fontId="32" fillId="4" borderId="6" xfId="504" applyNumberFormat="1" applyFont="1" applyFill="1" applyBorder="1" applyAlignment="1" applyProtection="1">
      <alignment horizontal="center" vertical="center"/>
      <protection locked="0"/>
    </xf>
    <xf numFmtId="169" fontId="32" fillId="4" borderId="6" xfId="501" applyNumberFormat="1" applyFont="1" applyFill="1" applyBorder="1" applyAlignment="1" applyProtection="1">
      <alignment horizontal="center" vertical="center"/>
      <protection locked="0"/>
    </xf>
    <xf numFmtId="0" fontId="32" fillId="4" borderId="5" xfId="501" applyFont="1" applyFill="1" applyBorder="1" applyAlignment="1">
      <alignment horizontal="center" vertical="center" wrapText="1"/>
    </xf>
    <xf numFmtId="44" fontId="32" fillId="4" borderId="6" xfId="501" applyNumberFormat="1" applyFont="1" applyFill="1" applyBorder="1" applyAlignment="1">
      <alignment horizontal="center" vertical="center"/>
    </xf>
    <xf numFmtId="44" fontId="32" fillId="4" borderId="8" xfId="501" applyNumberFormat="1" applyFont="1" applyFill="1" applyBorder="1" applyAlignment="1" applyProtection="1">
      <alignment horizontal="center" vertical="center"/>
      <protection locked="0"/>
    </xf>
    <xf numFmtId="0" fontId="3" fillId="0" borderId="0" xfId="501"/>
    <xf numFmtId="0" fontId="34" fillId="0" borderId="0" xfId="501" applyFont="1" applyAlignment="1">
      <alignment wrapText="1"/>
    </xf>
    <xf numFmtId="165" fontId="34" fillId="5" borderId="2" xfId="501" applyNumberFormat="1" applyFont="1" applyFill="1" applyBorder="1" applyAlignment="1">
      <alignment horizontal="center" vertical="center" wrapText="1"/>
    </xf>
    <xf numFmtId="3" fontId="35" fillId="2" borderId="1" xfId="501" applyNumberFormat="1" applyFont="1" applyFill="1" applyBorder="1" applyAlignment="1" applyProtection="1">
      <alignment horizontal="center" vertical="center" wrapText="1"/>
      <protection locked="0"/>
    </xf>
    <xf numFmtId="3" fontId="35" fillId="2" borderId="8" xfId="501" applyNumberFormat="1" applyFont="1" applyFill="1" applyBorder="1" applyAlignment="1" applyProtection="1">
      <alignment horizontal="center" vertical="center" wrapText="1"/>
      <protection locked="0"/>
    </xf>
    <xf numFmtId="0" fontId="36" fillId="6" borderId="2" xfId="501" applyFont="1" applyFill="1" applyBorder="1" applyAlignment="1">
      <alignment horizontal="center" vertical="center"/>
    </xf>
    <xf numFmtId="0" fontId="36" fillId="6" borderId="2" xfId="501" applyFont="1" applyFill="1" applyBorder="1" applyAlignment="1">
      <alignment horizontal="center" vertical="center" wrapText="1"/>
    </xf>
    <xf numFmtId="0" fontId="34" fillId="7" borderId="9" xfId="501" applyFont="1" applyFill="1" applyBorder="1" applyAlignment="1">
      <alignment horizontal="center" vertical="center" wrapText="1"/>
    </xf>
    <xf numFmtId="14" fontId="34" fillId="3" borderId="2" xfId="501" applyNumberFormat="1" applyFont="1" applyFill="1" applyBorder="1" applyAlignment="1" applyProtection="1">
      <alignment horizontal="center" vertical="center" wrapText="1"/>
      <protection locked="0"/>
    </xf>
    <xf numFmtId="3" fontId="34" fillId="7" borderId="9" xfId="501" applyNumberFormat="1" applyFont="1" applyFill="1" applyBorder="1" applyAlignment="1">
      <alignment horizontal="center" vertical="center" wrapText="1"/>
    </xf>
    <xf numFmtId="44" fontId="34" fillId="0" borderId="0" xfId="8" applyFont="1" applyAlignment="1">
      <alignment wrapText="1"/>
    </xf>
    <xf numFmtId="44" fontId="34" fillId="0" borderId="0" xfId="501" applyNumberFormat="1" applyFont="1" applyAlignment="1">
      <alignment wrapText="1"/>
    </xf>
    <xf numFmtId="0" fontId="36" fillId="6" borderId="9" xfId="501" applyFont="1" applyFill="1" applyBorder="1" applyAlignment="1">
      <alignment horizontal="center" vertical="center"/>
    </xf>
    <xf numFmtId="165" fontId="32" fillId="8" borderId="10" xfId="501" applyNumberFormat="1" applyFont="1" applyFill="1" applyBorder="1" applyAlignment="1">
      <alignment horizontal="center" vertical="center" wrapText="1"/>
    </xf>
    <xf numFmtId="165" fontId="34" fillId="8" borderId="2" xfId="501" applyNumberFormat="1" applyFont="1" applyFill="1" applyBorder="1" applyAlignment="1">
      <alignment horizontal="center" vertical="center" wrapText="1"/>
    </xf>
    <xf numFmtId="165" fontId="32" fillId="5" borderId="10" xfId="501" applyNumberFormat="1" applyFont="1" applyFill="1" applyBorder="1" applyAlignment="1">
      <alignment horizontal="center" vertical="center" wrapText="1"/>
    </xf>
    <xf numFmtId="165" fontId="37" fillId="5" borderId="10" xfId="501" applyNumberFormat="1" applyFont="1" applyFill="1" applyBorder="1" applyAlignment="1">
      <alignment horizontal="center" vertical="center" wrapText="1"/>
    </xf>
    <xf numFmtId="165" fontId="34" fillId="5" borderId="9" xfId="501" applyNumberFormat="1" applyFont="1" applyFill="1" applyBorder="1" applyAlignment="1">
      <alignment horizontal="center" vertical="center" wrapText="1"/>
    </xf>
    <xf numFmtId="165" fontId="32" fillId="9" borderId="10" xfId="501" applyNumberFormat="1" applyFont="1" applyFill="1" applyBorder="1" applyAlignment="1">
      <alignment horizontal="center" vertical="center" wrapText="1"/>
    </xf>
    <xf numFmtId="165" fontId="37" fillId="9" borderId="10" xfId="501" quotePrefix="1" applyNumberFormat="1" applyFont="1" applyFill="1" applyBorder="1" applyAlignment="1">
      <alignment horizontal="center" vertical="center" wrapText="1"/>
    </xf>
    <xf numFmtId="165" fontId="32" fillId="9" borderId="11" xfId="501" applyNumberFormat="1" applyFont="1" applyFill="1" applyBorder="1" applyAlignment="1">
      <alignment horizontal="center" vertical="center" wrapText="1"/>
    </xf>
    <xf numFmtId="165" fontId="34" fillId="9" borderId="2" xfId="501" applyNumberFormat="1" applyFont="1" applyFill="1" applyBorder="1" applyAlignment="1">
      <alignment horizontal="center" vertical="center" wrapText="1"/>
    </xf>
    <xf numFmtId="165" fontId="34" fillId="9" borderId="9" xfId="501" applyNumberFormat="1" applyFont="1" applyFill="1" applyBorder="1" applyAlignment="1">
      <alignment horizontal="center" vertical="center" wrapText="1"/>
    </xf>
    <xf numFmtId="165" fontId="33" fillId="10" borderId="12" xfId="501" applyNumberFormat="1" applyFont="1" applyFill="1" applyBorder="1" applyAlignment="1">
      <alignment horizontal="center" vertical="center" wrapText="1"/>
    </xf>
    <xf numFmtId="165" fontId="38" fillId="10" borderId="12" xfId="501" applyNumberFormat="1" applyFont="1" applyFill="1" applyBorder="1" applyAlignment="1">
      <alignment horizontal="center" vertical="center" wrapText="1"/>
    </xf>
    <xf numFmtId="0" fontId="33" fillId="10" borderId="2" xfId="501" applyFont="1" applyFill="1" applyBorder="1" applyAlignment="1" applyProtection="1">
      <alignment horizontal="center" vertical="center" wrapText="1"/>
      <protection locked="0"/>
    </xf>
    <xf numFmtId="165" fontId="39" fillId="10" borderId="12" xfId="501" applyNumberFormat="1" applyFont="1" applyFill="1" applyBorder="1" applyAlignment="1">
      <alignment horizontal="center" vertical="center" wrapText="1"/>
    </xf>
    <xf numFmtId="165" fontId="39" fillId="10" borderId="2" xfId="501" applyNumberFormat="1" applyFont="1" applyFill="1" applyBorder="1" applyAlignment="1">
      <alignment horizontal="center" vertical="center" wrapText="1"/>
    </xf>
    <xf numFmtId="3" fontId="39" fillId="11" borderId="9" xfId="501" applyNumberFormat="1" applyFont="1" applyFill="1" applyBorder="1" applyAlignment="1" applyProtection="1">
      <alignment horizontal="center" vertical="center" wrapText="1"/>
      <protection locked="0"/>
    </xf>
    <xf numFmtId="169" fontId="39" fillId="12" borderId="2" xfId="1558" applyNumberFormat="1" applyFont="1" applyFill="1" applyBorder="1" applyAlignment="1" applyProtection="1">
      <alignment horizontal="center" vertical="center" wrapText="1"/>
    </xf>
    <xf numFmtId="169" fontId="34" fillId="12" borderId="2" xfId="1558" applyNumberFormat="1" applyFont="1" applyFill="1" applyBorder="1" applyAlignment="1" applyProtection="1">
      <alignment horizontal="center" vertical="center" wrapText="1"/>
    </xf>
    <xf numFmtId="44" fontId="34" fillId="12" borderId="2" xfId="501" applyNumberFormat="1" applyFont="1" applyFill="1" applyBorder="1" applyAlignment="1">
      <alignment horizontal="center" vertical="center" wrapText="1"/>
    </xf>
    <xf numFmtId="165" fontId="32" fillId="13" borderId="13" xfId="501" applyNumberFormat="1" applyFont="1" applyFill="1" applyBorder="1" applyAlignment="1">
      <alignment horizontal="center" vertical="center" wrapText="1"/>
    </xf>
    <xf numFmtId="165" fontId="37" fillId="13" borderId="10" xfId="501" applyNumberFormat="1" applyFont="1" applyFill="1" applyBorder="1" applyAlignment="1">
      <alignment horizontal="center" vertical="center" wrapText="1"/>
    </xf>
    <xf numFmtId="165" fontId="32" fillId="13" borderId="10" xfId="501" applyNumberFormat="1" applyFont="1" applyFill="1" applyBorder="1" applyAlignment="1">
      <alignment horizontal="center" vertical="center" wrapText="1"/>
    </xf>
    <xf numFmtId="165" fontId="34" fillId="13" borderId="14" xfId="501" applyNumberFormat="1" applyFont="1" applyFill="1" applyBorder="1" applyAlignment="1">
      <alignment horizontal="center" vertical="center" wrapText="1"/>
    </xf>
    <xf numFmtId="165" fontId="34" fillId="13" borderId="9" xfId="501" applyNumberFormat="1" applyFont="1" applyFill="1" applyBorder="1" applyAlignment="1">
      <alignment horizontal="center" vertical="center" wrapText="1"/>
    </xf>
    <xf numFmtId="0" fontId="32" fillId="0" borderId="0" xfId="501" applyFont="1" applyAlignment="1">
      <alignment vertical="center" wrapText="1"/>
    </xf>
    <xf numFmtId="0" fontId="36" fillId="5" borderId="8" xfId="501" applyFont="1" applyFill="1" applyBorder="1" applyAlignment="1">
      <alignment horizontal="center" vertical="center" wrapText="1"/>
    </xf>
    <xf numFmtId="0" fontId="36" fillId="5" borderId="2" xfId="501" applyFont="1" applyFill="1" applyBorder="1" applyAlignment="1">
      <alignment horizontal="center" vertical="center" wrapText="1"/>
    </xf>
    <xf numFmtId="164" fontId="33" fillId="5" borderId="2" xfId="1558" applyFont="1" applyFill="1" applyBorder="1" applyAlignment="1" applyProtection="1">
      <alignment horizontal="center" vertical="center" wrapText="1"/>
    </xf>
    <xf numFmtId="1" fontId="33" fillId="5" borderId="2" xfId="501" applyNumberFormat="1" applyFont="1" applyFill="1" applyBorder="1" applyAlignment="1">
      <alignment horizontal="center" vertical="center" wrapText="1"/>
    </xf>
    <xf numFmtId="0" fontId="36" fillId="14" borderId="2" xfId="0" applyFont="1" applyFill="1" applyBorder="1" applyAlignment="1">
      <alignment horizontal="center" vertical="center" wrapText="1"/>
    </xf>
    <xf numFmtId="165" fontId="33" fillId="14" borderId="2" xfId="501" applyNumberFormat="1" applyFont="1" applyFill="1" applyBorder="1" applyAlignment="1">
      <alignment horizontal="center" vertical="center" wrapText="1"/>
    </xf>
    <xf numFmtId="14" fontId="32" fillId="3" borderId="12" xfId="501" applyNumberFormat="1" applyFont="1" applyFill="1" applyBorder="1" applyAlignment="1" applyProtection="1">
      <alignment horizontal="center" vertical="center" wrapText="1"/>
      <protection locked="0"/>
    </xf>
    <xf numFmtId="14" fontId="32" fillId="3" borderId="2" xfId="501" applyNumberFormat="1" applyFont="1" applyFill="1" applyBorder="1" applyAlignment="1" applyProtection="1">
      <alignment horizontal="center" vertical="center" wrapText="1"/>
      <protection locked="0"/>
    </xf>
    <xf numFmtId="1" fontId="32" fillId="15" borderId="2" xfId="501" applyNumberFormat="1" applyFont="1" applyFill="1" applyBorder="1" applyAlignment="1">
      <alignment horizontal="center" vertical="center" wrapText="1"/>
    </xf>
    <xf numFmtId="0" fontId="32" fillId="16" borderId="2" xfId="0" applyFont="1" applyFill="1" applyBorder="1" applyAlignment="1">
      <alignment horizontal="center" vertical="center" wrapText="1"/>
    </xf>
    <xf numFmtId="3" fontId="32" fillId="16" borderId="2" xfId="0" applyNumberFormat="1" applyFont="1" applyFill="1" applyBorder="1" applyAlignment="1">
      <alignment horizontal="center" vertical="center" wrapText="1"/>
    </xf>
    <xf numFmtId="3" fontId="32" fillId="17" borderId="2" xfId="0" applyNumberFormat="1" applyFont="1" applyFill="1" applyBorder="1" applyAlignment="1">
      <alignment horizontal="center" vertical="center" wrapText="1"/>
    </xf>
    <xf numFmtId="3" fontId="32" fillId="18" borderId="2" xfId="0" applyNumberFormat="1" applyFont="1" applyFill="1" applyBorder="1" applyAlignment="1">
      <alignment horizontal="center" vertical="center" wrapText="1"/>
    </xf>
    <xf numFmtId="166" fontId="32" fillId="19" borderId="2" xfId="0" applyNumberFormat="1" applyFont="1" applyFill="1" applyBorder="1" applyAlignment="1">
      <alignment horizontal="center" vertical="center" wrapText="1"/>
    </xf>
    <xf numFmtId="0" fontId="32" fillId="20" borderId="12" xfId="501" applyFont="1" applyFill="1" applyBorder="1" applyAlignment="1" applyProtection="1">
      <alignment horizontal="center" vertical="center" wrapText="1"/>
      <protection locked="0"/>
    </xf>
    <xf numFmtId="0" fontId="32" fillId="20" borderId="2" xfId="501" applyFont="1" applyFill="1" applyBorder="1" applyAlignment="1" applyProtection="1">
      <alignment horizontal="center" vertical="center" wrapText="1"/>
      <protection locked="0"/>
    </xf>
    <xf numFmtId="0" fontId="32" fillId="20" borderId="2" xfId="0" applyFont="1" applyFill="1" applyBorder="1" applyAlignment="1">
      <alignment horizontal="center" vertical="center" wrapText="1"/>
    </xf>
    <xf numFmtId="1" fontId="32" fillId="20" borderId="2" xfId="501" applyNumberFormat="1" applyFont="1" applyFill="1" applyBorder="1" applyAlignment="1" applyProtection="1">
      <alignment horizontal="center" vertical="center" wrapText="1"/>
      <protection locked="0"/>
    </xf>
    <xf numFmtId="43" fontId="32" fillId="0" borderId="0" xfId="501" applyNumberFormat="1" applyFont="1" applyAlignment="1">
      <alignment vertical="center" wrapText="1"/>
    </xf>
    <xf numFmtId="0" fontId="32" fillId="21" borderId="2" xfId="0" applyFont="1" applyFill="1" applyBorder="1" applyAlignment="1">
      <alignment horizontal="center" vertical="center" wrapText="1"/>
    </xf>
    <xf numFmtId="44" fontId="33" fillId="0" borderId="0" xfId="501" applyNumberFormat="1" applyFont="1" applyAlignment="1">
      <alignment vertical="center" wrapText="1"/>
    </xf>
    <xf numFmtId="0" fontId="32" fillId="20" borderId="0" xfId="0" applyFont="1" applyFill="1" applyAlignment="1">
      <alignment vertical="center" wrapText="1"/>
    </xf>
    <xf numFmtId="0" fontId="33" fillId="20" borderId="2" xfId="501" applyFont="1" applyFill="1" applyBorder="1" applyAlignment="1" applyProtection="1">
      <alignment horizontal="center" vertical="center" wrapText="1"/>
      <protection locked="0"/>
    </xf>
    <xf numFmtId="0" fontId="33" fillId="20" borderId="2" xfId="0" applyFont="1" applyFill="1" applyBorder="1" applyAlignment="1">
      <alignment horizontal="center" vertical="center" wrapText="1"/>
    </xf>
    <xf numFmtId="0" fontId="33" fillId="0" borderId="0" xfId="501" applyFont="1" applyAlignment="1">
      <alignment vertical="center" wrapText="1"/>
    </xf>
    <xf numFmtId="0" fontId="33" fillId="21" borderId="2" xfId="0" applyFont="1" applyFill="1" applyBorder="1" applyAlignment="1">
      <alignment horizontal="center" vertical="center" wrapText="1"/>
    </xf>
    <xf numFmtId="1" fontId="32" fillId="15" borderId="2" xfId="0" applyNumberFormat="1" applyFont="1" applyFill="1" applyBorder="1" applyAlignment="1">
      <alignment horizontal="center" vertical="center" wrapText="1"/>
    </xf>
    <xf numFmtId="0" fontId="32" fillId="20" borderId="2" xfId="501" applyFont="1" applyFill="1" applyBorder="1" applyAlignment="1">
      <alignment horizontal="center" vertical="center" wrapText="1"/>
    </xf>
    <xf numFmtId="0" fontId="33" fillId="20" borderId="2" xfId="501" applyFont="1" applyFill="1" applyBorder="1" applyAlignment="1">
      <alignment horizontal="center" vertical="center" wrapText="1"/>
    </xf>
    <xf numFmtId="44" fontId="32" fillId="0" borderId="0" xfId="501" applyNumberFormat="1" applyFont="1" applyAlignment="1">
      <alignment vertical="center" wrapText="1"/>
    </xf>
    <xf numFmtId="4" fontId="32" fillId="0" borderId="0" xfId="501" applyNumberFormat="1" applyFont="1" applyAlignment="1">
      <alignment vertical="center" wrapText="1"/>
    </xf>
    <xf numFmtId="0" fontId="32" fillId="0" borderId="0" xfId="501" applyFont="1" applyAlignment="1">
      <alignment horizontal="center" vertical="center" wrapText="1"/>
    </xf>
    <xf numFmtId="44" fontId="32" fillId="0" borderId="0" xfId="501" applyNumberFormat="1" applyFont="1" applyAlignment="1">
      <alignment horizontal="center" vertical="center" wrapText="1"/>
    </xf>
    <xf numFmtId="1" fontId="32" fillId="0" borderId="0" xfId="501" applyNumberFormat="1" applyFont="1" applyAlignment="1" applyProtection="1">
      <alignment horizontal="center" vertical="center" wrapText="1"/>
      <protection locked="0"/>
    </xf>
    <xf numFmtId="1" fontId="40" fillId="0" borderId="0" xfId="501" applyNumberFormat="1" applyFont="1" applyAlignment="1" applyProtection="1">
      <alignment horizontal="center" vertical="center" wrapText="1"/>
      <protection locked="0"/>
    </xf>
    <xf numFmtId="3" fontId="32" fillId="0" borderId="0" xfId="501" applyNumberFormat="1" applyFont="1" applyAlignment="1" applyProtection="1">
      <alignment vertical="center" wrapText="1"/>
      <protection locked="0"/>
    </xf>
    <xf numFmtId="44" fontId="32" fillId="0" borderId="0" xfId="11" applyFont="1" applyAlignment="1" applyProtection="1">
      <alignment vertical="center" wrapText="1"/>
      <protection locked="0"/>
    </xf>
    <xf numFmtId="167" fontId="40" fillId="0" borderId="0" xfId="501" applyNumberFormat="1" applyFont="1" applyAlignment="1" applyProtection="1">
      <alignment horizontal="center" vertical="center" wrapText="1"/>
      <protection locked="0"/>
    </xf>
    <xf numFmtId="0" fontId="32" fillId="0" borderId="0" xfId="501" applyFont="1" applyAlignment="1" applyProtection="1">
      <alignment vertical="center" wrapText="1"/>
      <protection locked="0"/>
    </xf>
    <xf numFmtId="0" fontId="32" fillId="0" borderId="0" xfId="0" applyFont="1" applyAlignment="1">
      <alignment vertical="center" wrapText="1"/>
    </xf>
    <xf numFmtId="165" fontId="32" fillId="0" borderId="0" xfId="0" applyNumberFormat="1" applyFont="1" applyAlignment="1">
      <alignment horizontal="center" vertical="center" wrapText="1"/>
    </xf>
    <xf numFmtId="44" fontId="32" fillId="0" borderId="0" xfId="501" applyNumberFormat="1" applyFont="1" applyAlignment="1" applyProtection="1">
      <alignment vertical="center" wrapText="1"/>
      <protection locked="0"/>
    </xf>
    <xf numFmtId="0" fontId="32" fillId="20" borderId="0" xfId="501" applyFont="1" applyFill="1" applyAlignment="1" applyProtection="1">
      <alignment vertical="center" wrapText="1"/>
      <protection locked="0"/>
    </xf>
    <xf numFmtId="168" fontId="36" fillId="20" borderId="2" xfId="0" applyNumberFormat="1" applyFont="1" applyFill="1" applyBorder="1" applyAlignment="1">
      <alignment horizontal="center" vertical="center"/>
    </xf>
    <xf numFmtId="0" fontId="41" fillId="20" borderId="2" xfId="0" applyFont="1" applyFill="1" applyBorder="1" applyAlignment="1">
      <alignment horizontal="justify" vertical="center" wrapText="1"/>
    </xf>
    <xf numFmtId="0" fontId="41" fillId="20" borderId="2" xfId="0" applyFont="1" applyFill="1" applyBorder="1" applyAlignment="1">
      <alignment horizontal="center" vertical="center" wrapText="1"/>
    </xf>
    <xf numFmtId="49" fontId="41" fillId="20" borderId="2" xfId="0" applyNumberFormat="1" applyFont="1" applyFill="1" applyBorder="1" applyAlignment="1">
      <alignment vertical="center" wrapText="1"/>
    </xf>
    <xf numFmtId="0" fontId="41" fillId="20" borderId="2" xfId="0" applyFont="1" applyFill="1" applyBorder="1" applyAlignment="1">
      <alignment vertical="center" wrapText="1"/>
    </xf>
    <xf numFmtId="167" fontId="41" fillId="20" borderId="2" xfId="0" applyNumberFormat="1" applyFont="1" applyFill="1" applyBorder="1" applyAlignment="1">
      <alignment vertical="center"/>
    </xf>
    <xf numFmtId="0" fontId="41" fillId="22" borderId="2" xfId="0" applyFont="1" applyFill="1" applyBorder="1" applyAlignment="1">
      <alignment horizontal="justify" vertical="center" wrapText="1"/>
    </xf>
    <xf numFmtId="0" fontId="41" fillId="22" borderId="2" xfId="0" applyFont="1" applyFill="1" applyBorder="1" applyAlignment="1">
      <alignment horizontal="center" vertical="center" wrapText="1"/>
    </xf>
    <xf numFmtId="49" fontId="41" fillId="22" borderId="2" xfId="0" applyNumberFormat="1" applyFont="1" applyFill="1" applyBorder="1" applyAlignment="1">
      <alignment vertical="center" wrapText="1"/>
    </xf>
    <xf numFmtId="0" fontId="41" fillId="22" borderId="2" xfId="0" applyFont="1" applyFill="1" applyBorder="1" applyAlignment="1">
      <alignment vertical="center" wrapText="1"/>
    </xf>
    <xf numFmtId="49" fontId="41" fillId="20" borderId="2" xfId="0" applyNumberFormat="1" applyFont="1" applyFill="1" applyBorder="1" applyAlignment="1">
      <alignment horizontal="center" vertical="center" wrapText="1"/>
    </xf>
    <xf numFmtId="0" fontId="36" fillId="5" borderId="6" xfId="501" applyFont="1" applyFill="1" applyBorder="1" applyAlignment="1">
      <alignment horizontal="center" vertical="center" wrapText="1"/>
    </xf>
    <xf numFmtId="0" fontId="36" fillId="5" borderId="15" xfId="501" applyFont="1" applyFill="1" applyBorder="1" applyAlignment="1">
      <alignment horizontal="center" vertical="center" wrapText="1"/>
    </xf>
    <xf numFmtId="0" fontId="33" fillId="5" borderId="6" xfId="501" applyFont="1" applyFill="1" applyBorder="1" applyAlignment="1">
      <alignment horizontal="center" vertical="center" wrapText="1"/>
    </xf>
    <xf numFmtId="168" fontId="36" fillId="20" borderId="2" xfId="0" applyNumberFormat="1" applyFont="1" applyFill="1" applyBorder="1" applyAlignment="1">
      <alignment vertical="center"/>
    </xf>
    <xf numFmtId="168" fontId="36" fillId="20" borderId="2" xfId="0" applyNumberFormat="1" applyFont="1" applyFill="1" applyBorder="1" applyAlignment="1">
      <alignment vertical="center" wrapText="1"/>
    </xf>
    <xf numFmtId="0" fontId="33" fillId="14" borderId="2" xfId="501" applyFont="1" applyFill="1" applyBorder="1" applyAlignment="1" applyProtection="1">
      <alignment horizontal="center" vertical="center" wrapText="1"/>
      <protection locked="0"/>
    </xf>
    <xf numFmtId="3" fontId="32" fillId="23" borderId="2" xfId="501" applyNumberFormat="1" applyFont="1" applyFill="1" applyBorder="1" applyAlignment="1" applyProtection="1">
      <alignment horizontal="center" vertical="center" wrapText="1"/>
      <protection locked="0"/>
    </xf>
    <xf numFmtId="168" fontId="33" fillId="24" borderId="12" xfId="0" applyNumberFormat="1" applyFont="1" applyFill="1" applyBorder="1" applyAlignment="1">
      <alignment vertical="center" wrapText="1"/>
    </xf>
    <xf numFmtId="167" fontId="40" fillId="16" borderId="0" xfId="501" applyNumberFormat="1" applyFont="1" applyFill="1" applyAlignment="1" applyProtection="1">
      <alignment horizontal="center" vertical="center" wrapText="1"/>
      <protection locked="0"/>
    </xf>
    <xf numFmtId="44" fontId="32" fillId="4" borderId="5" xfId="501" applyNumberFormat="1" applyFont="1" applyFill="1" applyBorder="1" applyAlignment="1" applyProtection="1">
      <alignment horizontal="center" vertical="center"/>
      <protection locked="0"/>
    </xf>
    <xf numFmtId="0" fontId="41" fillId="0" borderId="0" xfId="0" applyFont="1"/>
    <xf numFmtId="0" fontId="41" fillId="5" borderId="14" xfId="501" applyFont="1" applyFill="1" applyBorder="1" applyAlignment="1">
      <alignment horizontal="center" vertical="center" wrapText="1"/>
    </xf>
    <xf numFmtId="0" fontId="41" fillId="5" borderId="2" xfId="501" applyFont="1" applyFill="1" applyBorder="1" applyAlignment="1">
      <alignment horizontal="center" vertical="center" wrapText="1"/>
    </xf>
    <xf numFmtId="0" fontId="32" fillId="3" borderId="2" xfId="0" applyFont="1" applyFill="1" applyBorder="1" applyAlignment="1">
      <alignment horizontal="center" vertical="center" wrapText="1"/>
    </xf>
    <xf numFmtId="0" fontId="32" fillId="3" borderId="2" xfId="501" applyFont="1" applyFill="1" applyBorder="1" applyAlignment="1">
      <alignment horizontal="center" vertical="center" wrapText="1"/>
    </xf>
    <xf numFmtId="0" fontId="33" fillId="3" borderId="2" xfId="501" applyFont="1" applyFill="1" applyBorder="1" applyAlignment="1">
      <alignment horizontal="center" vertical="center" wrapText="1"/>
    </xf>
    <xf numFmtId="165" fontId="33" fillId="3" borderId="2" xfId="501" applyNumberFormat="1" applyFont="1" applyFill="1" applyBorder="1" applyAlignment="1">
      <alignment horizontal="center" vertical="center" wrapText="1"/>
    </xf>
    <xf numFmtId="0" fontId="33" fillId="3" borderId="2" xfId="501" applyFont="1" applyFill="1" applyBorder="1" applyAlignment="1" applyProtection="1">
      <alignment horizontal="center" vertical="center" wrapText="1"/>
      <protection locked="0"/>
    </xf>
    <xf numFmtId="168" fontId="41" fillId="20" borderId="2" xfId="0" applyNumberFormat="1" applyFont="1" applyFill="1" applyBorder="1" applyAlignment="1">
      <alignment horizontal="center" vertical="center"/>
    </xf>
    <xf numFmtId="41" fontId="32" fillId="7" borderId="2" xfId="0" applyNumberFormat="1" applyFont="1" applyFill="1" applyBorder="1" applyAlignment="1">
      <alignment horizontal="center" vertical="center" wrapText="1"/>
    </xf>
    <xf numFmtId="41" fontId="32" fillId="16" borderId="2" xfId="0" applyNumberFormat="1" applyFont="1" applyFill="1" applyBorder="1" applyAlignment="1">
      <alignment horizontal="center" vertical="center" wrapText="1"/>
    </xf>
    <xf numFmtId="1" fontId="32" fillId="25" borderId="2" xfId="0" applyNumberFormat="1" applyFont="1" applyFill="1" applyBorder="1" applyAlignment="1">
      <alignment horizontal="center" vertical="center" wrapText="1"/>
    </xf>
    <xf numFmtId="1" fontId="32" fillId="17" borderId="2" xfId="0" applyNumberFormat="1" applyFont="1" applyFill="1" applyBorder="1" applyAlignment="1">
      <alignment horizontal="center" vertical="center" wrapText="1"/>
    </xf>
    <xf numFmtId="3" fontId="32" fillId="26" borderId="2" xfId="501" applyNumberFormat="1" applyFont="1" applyFill="1" applyBorder="1" applyAlignment="1" applyProtection="1">
      <alignment horizontal="center" vertical="center" wrapText="1"/>
      <protection locked="0"/>
    </xf>
    <xf numFmtId="44" fontId="32" fillId="24" borderId="2" xfId="11" applyFont="1" applyFill="1" applyBorder="1" applyAlignment="1" applyProtection="1">
      <alignment vertical="center" wrapText="1"/>
      <protection locked="0"/>
    </xf>
    <xf numFmtId="167" fontId="41" fillId="20" borderId="1" xfId="0" applyNumberFormat="1" applyFont="1" applyFill="1" applyBorder="1" applyAlignment="1">
      <alignment vertical="center"/>
    </xf>
    <xf numFmtId="44" fontId="32" fillId="24" borderId="1" xfId="11" applyFont="1" applyFill="1" applyBorder="1" applyAlignment="1" applyProtection="1">
      <alignment vertical="center" wrapText="1"/>
      <protection locked="0"/>
    </xf>
    <xf numFmtId="0" fontId="41" fillId="0" borderId="16" xfId="0" applyFont="1" applyBorder="1"/>
    <xf numFmtId="0" fontId="41" fillId="0" borderId="17" xfId="0" applyFont="1" applyBorder="1"/>
    <xf numFmtId="41" fontId="41" fillId="0" borderId="17" xfId="0" applyNumberFormat="1" applyFont="1" applyBorder="1"/>
    <xf numFmtId="44" fontId="36" fillId="0" borderId="17" xfId="1" applyFont="1" applyBorder="1"/>
    <xf numFmtId="44" fontId="36" fillId="0" borderId="18" xfId="1" applyFont="1" applyBorder="1"/>
    <xf numFmtId="0" fontId="33" fillId="4" borderId="2" xfId="501" applyFont="1" applyFill="1" applyBorder="1" applyAlignment="1" applyProtection="1">
      <alignment horizontal="center" vertical="center"/>
      <protection locked="0"/>
    </xf>
    <xf numFmtId="44" fontId="33" fillId="4" borderId="2" xfId="501" applyNumberFormat="1" applyFont="1" applyFill="1" applyBorder="1" applyAlignment="1" applyProtection="1">
      <alignment horizontal="center" vertical="center"/>
      <protection locked="0"/>
    </xf>
    <xf numFmtId="44" fontId="33" fillId="4" borderId="8" xfId="501" applyNumberFormat="1" applyFont="1" applyFill="1" applyBorder="1" applyAlignment="1" applyProtection="1">
      <alignment horizontal="center" vertical="center"/>
      <protection locked="0"/>
    </xf>
    <xf numFmtId="10" fontId="33" fillId="4" borderId="2" xfId="504" applyNumberFormat="1" applyFont="1" applyFill="1" applyBorder="1" applyAlignment="1" applyProtection="1">
      <alignment horizontal="center" vertical="center"/>
      <protection locked="0"/>
    </xf>
    <xf numFmtId="44" fontId="33" fillId="4" borderId="2" xfId="2" applyFont="1" applyFill="1" applyBorder="1" applyAlignment="1" applyProtection="1">
      <alignment horizontal="center" vertical="center"/>
      <protection locked="0"/>
    </xf>
    <xf numFmtId="10" fontId="33" fillId="4" borderId="12" xfId="504" applyNumberFormat="1" applyFont="1" applyFill="1" applyBorder="1" applyAlignment="1" applyProtection="1">
      <alignment horizontal="center" vertical="center"/>
      <protection locked="0"/>
    </xf>
    <xf numFmtId="168" fontId="41" fillId="20" borderId="2" xfId="0" applyNumberFormat="1" applyFont="1" applyFill="1" applyBorder="1" applyAlignment="1">
      <alignment vertical="center"/>
    </xf>
    <xf numFmtId="168" fontId="41" fillId="20" borderId="2" xfId="0" applyNumberFormat="1" applyFont="1" applyFill="1" applyBorder="1" applyAlignment="1">
      <alignment vertical="center" wrapText="1"/>
    </xf>
    <xf numFmtId="1" fontId="42" fillId="15" borderId="2" xfId="0" applyNumberFormat="1" applyFont="1" applyFill="1" applyBorder="1" applyAlignment="1">
      <alignment horizontal="center" vertical="center" wrapText="1"/>
    </xf>
    <xf numFmtId="1" fontId="42" fillId="15" borderId="2" xfId="501" applyNumberFormat="1" applyFont="1" applyFill="1" applyBorder="1" applyAlignment="1">
      <alignment horizontal="center" vertical="center" wrapText="1"/>
    </xf>
    <xf numFmtId="167" fontId="41" fillId="0" borderId="17" xfId="0" applyNumberFormat="1" applyFont="1" applyBorder="1"/>
    <xf numFmtId="1" fontId="3" fillId="0" borderId="2" xfId="501" applyNumberFormat="1" applyBorder="1" applyAlignment="1">
      <alignment horizontal="center" vertical="center"/>
    </xf>
    <xf numFmtId="14" fontId="33" fillId="3" borderId="12" xfId="501" applyNumberFormat="1" applyFont="1" applyFill="1" applyBorder="1" applyAlignment="1" applyProtection="1">
      <alignment horizontal="center" vertical="center" wrapText="1"/>
      <protection locked="0"/>
    </xf>
    <xf numFmtId="165" fontId="32" fillId="0" borderId="0" xfId="0" applyNumberFormat="1" applyFont="1" applyAlignment="1">
      <alignment horizontal="left" vertical="center"/>
    </xf>
    <xf numFmtId="0" fontId="41" fillId="0" borderId="2" xfId="0" applyFont="1" applyBorder="1" applyAlignment="1">
      <alignment horizontal="justify" vertical="center" wrapText="1"/>
    </xf>
    <xf numFmtId="14" fontId="33" fillId="3" borderId="2" xfId="501" applyNumberFormat="1" applyFont="1" applyFill="1" applyBorder="1" applyAlignment="1" applyProtection="1">
      <alignment horizontal="center" vertical="center" wrapText="1"/>
      <protection locked="0"/>
    </xf>
    <xf numFmtId="0" fontId="41" fillId="0" borderId="2" xfId="0" applyFont="1" applyBorder="1" applyAlignment="1">
      <alignment horizontal="center" vertical="center" wrapText="1"/>
    </xf>
    <xf numFmtId="49" fontId="41" fillId="0" borderId="2" xfId="0" applyNumberFormat="1" applyFont="1" applyBorder="1" applyAlignment="1">
      <alignment vertical="center" wrapText="1"/>
    </xf>
    <xf numFmtId="0" fontId="41" fillId="0" borderId="2" xfId="0" applyFont="1" applyBorder="1" applyAlignment="1">
      <alignment vertical="center" wrapText="1"/>
    </xf>
    <xf numFmtId="171" fontId="32" fillId="0" borderId="0" xfId="0" applyNumberFormat="1" applyFont="1" applyAlignment="1">
      <alignment horizontal="left" vertical="center"/>
    </xf>
    <xf numFmtId="0" fontId="34" fillId="27" borderId="19" xfId="501" applyFont="1" applyFill="1" applyBorder="1" applyAlignment="1" applyProtection="1">
      <alignment wrapText="1"/>
      <protection locked="0"/>
    </xf>
    <xf numFmtId="0" fontId="34" fillId="27" borderId="20" xfId="501" applyFont="1" applyFill="1" applyBorder="1" applyAlignment="1" applyProtection="1">
      <alignment wrapText="1"/>
      <protection locked="0"/>
    </xf>
    <xf numFmtId="0" fontId="34" fillId="27" borderId="0" xfId="501" applyFont="1" applyFill="1" applyAlignment="1" applyProtection="1">
      <alignment wrapText="1"/>
      <protection locked="0"/>
    </xf>
    <xf numFmtId="168" fontId="42" fillId="0" borderId="2" xfId="0" applyNumberFormat="1" applyFont="1" applyBorder="1" applyAlignment="1">
      <alignment horizontal="center" vertical="center"/>
    </xf>
    <xf numFmtId="168" fontId="32" fillId="0" borderId="2" xfId="0" applyNumberFormat="1" applyFont="1" applyBorder="1" applyAlignment="1">
      <alignment horizontal="center" vertical="center"/>
    </xf>
    <xf numFmtId="0" fontId="41" fillId="0" borderId="2" xfId="0" applyFont="1" applyBorder="1" applyAlignment="1">
      <alignment horizontal="justify" vertical="top" wrapText="1"/>
    </xf>
    <xf numFmtId="14" fontId="39" fillId="3" borderId="2" xfId="501" applyNumberFormat="1" applyFont="1" applyFill="1" applyBorder="1" applyAlignment="1" applyProtection="1">
      <alignment horizontal="center" vertical="center" wrapText="1"/>
      <protection locked="0"/>
    </xf>
    <xf numFmtId="3" fontId="35" fillId="2" borderId="2" xfId="501" applyNumberFormat="1" applyFont="1" applyFill="1" applyBorder="1" applyAlignment="1" applyProtection="1">
      <alignment horizontal="center" vertical="center" wrapText="1"/>
      <protection locked="0"/>
    </xf>
    <xf numFmtId="168" fontId="41" fillId="0" borderId="2" xfId="0" applyNumberFormat="1" applyFont="1" applyBorder="1" applyAlignment="1">
      <alignment horizontal="center" vertical="center"/>
    </xf>
    <xf numFmtId="0" fontId="42" fillId="0" borderId="2" xfId="0" applyFont="1" applyBorder="1" applyAlignment="1">
      <alignment horizontal="justify" vertical="top" wrapText="1"/>
    </xf>
    <xf numFmtId="168" fontId="41" fillId="0" borderId="2" xfId="0" applyNumberFormat="1" applyFont="1" applyBorder="1" applyAlignment="1">
      <alignment vertical="center" wrapText="1"/>
    </xf>
    <xf numFmtId="0" fontId="42" fillId="0" borderId="2" xfId="0" applyFont="1" applyBorder="1" applyAlignment="1">
      <alignment horizontal="center" vertical="center" wrapText="1"/>
    </xf>
    <xf numFmtId="0" fontId="42" fillId="0" borderId="2" xfId="0" applyFont="1" applyBorder="1" applyAlignment="1">
      <alignment vertical="center" wrapText="1"/>
    </xf>
    <xf numFmtId="3" fontId="43" fillId="7" borderId="9" xfId="501" applyNumberFormat="1" applyFont="1" applyFill="1" applyBorder="1" applyAlignment="1">
      <alignment horizontal="center" vertical="center" wrapText="1"/>
    </xf>
    <xf numFmtId="168" fontId="36" fillId="0" borderId="2" xfId="0" applyNumberFormat="1" applyFont="1" applyBorder="1" applyAlignment="1">
      <alignment horizontal="center" vertical="center"/>
    </xf>
    <xf numFmtId="0" fontId="44" fillId="0" borderId="2" xfId="0" applyFont="1" applyBorder="1" applyAlignment="1">
      <alignment vertical="center" wrapText="1"/>
    </xf>
    <xf numFmtId="167" fontId="32" fillId="0" borderId="0" xfId="501" applyNumberFormat="1" applyFont="1" applyAlignment="1" applyProtection="1">
      <alignment vertical="center" wrapText="1"/>
      <protection locked="0"/>
    </xf>
    <xf numFmtId="44" fontId="41" fillId="20" borderId="2" xfId="1" applyFont="1" applyFill="1" applyBorder="1" applyAlignment="1">
      <alignment vertical="center"/>
    </xf>
    <xf numFmtId="44" fontId="41" fillId="0" borderId="2" xfId="1" applyFont="1" applyFill="1" applyBorder="1" applyAlignment="1">
      <alignment vertical="center"/>
    </xf>
    <xf numFmtId="0" fontId="42" fillId="20" borderId="2" xfId="0" applyFont="1" applyFill="1" applyBorder="1" applyAlignment="1">
      <alignment horizontal="center" vertical="center" wrapText="1"/>
    </xf>
    <xf numFmtId="0" fontId="42" fillId="16" borderId="2" xfId="0" applyFont="1" applyFill="1" applyBorder="1" applyAlignment="1">
      <alignment horizontal="center" vertical="center" wrapText="1"/>
    </xf>
    <xf numFmtId="3" fontId="42" fillId="16" borderId="2" xfId="0" applyNumberFormat="1" applyFont="1" applyFill="1" applyBorder="1" applyAlignment="1">
      <alignment horizontal="center" vertical="center" wrapText="1"/>
    </xf>
    <xf numFmtId="3" fontId="42" fillId="17" borderId="2" xfId="0" applyNumberFormat="1" applyFont="1" applyFill="1" applyBorder="1" applyAlignment="1">
      <alignment horizontal="center" vertical="center" wrapText="1"/>
    </xf>
    <xf numFmtId="3" fontId="42" fillId="18" borderId="2" xfId="0" applyNumberFormat="1" applyFont="1" applyFill="1" applyBorder="1" applyAlignment="1">
      <alignment horizontal="center" vertical="center" wrapText="1"/>
    </xf>
    <xf numFmtId="166" fontId="42" fillId="19" borderId="2" xfId="0" applyNumberFormat="1" applyFont="1" applyFill="1" applyBorder="1" applyAlignment="1">
      <alignment horizontal="center" vertical="center" wrapText="1"/>
    </xf>
    <xf numFmtId="3" fontId="42" fillId="23" borderId="2" xfId="501" applyNumberFormat="1" applyFont="1" applyFill="1" applyBorder="1" applyAlignment="1" applyProtection="1">
      <alignment horizontal="center" vertical="center" wrapText="1"/>
      <protection locked="0"/>
    </xf>
    <xf numFmtId="0" fontId="42" fillId="20" borderId="12" xfId="501" applyFont="1" applyFill="1" applyBorder="1" applyAlignment="1" applyProtection="1">
      <alignment horizontal="center" vertical="center" wrapText="1"/>
      <protection locked="0"/>
    </xf>
    <xf numFmtId="0" fontId="45" fillId="20" borderId="2" xfId="501" applyFont="1" applyFill="1" applyBorder="1" applyAlignment="1">
      <alignment horizontal="center" vertical="center" wrapText="1"/>
    </xf>
    <xf numFmtId="0" fontId="42" fillId="20" borderId="2" xfId="501" applyFont="1" applyFill="1" applyBorder="1" applyAlignment="1" applyProtection="1">
      <alignment horizontal="center" vertical="center" wrapText="1"/>
      <protection locked="0"/>
    </xf>
    <xf numFmtId="0" fontId="45" fillId="20" borderId="2" xfId="501" applyFont="1" applyFill="1" applyBorder="1" applyAlignment="1" applyProtection="1">
      <alignment horizontal="center" vertical="center" wrapText="1"/>
      <protection locked="0"/>
    </xf>
    <xf numFmtId="0" fontId="45" fillId="20" borderId="2" xfId="0" applyFont="1" applyFill="1" applyBorder="1" applyAlignment="1">
      <alignment horizontal="center" vertical="center" wrapText="1"/>
    </xf>
    <xf numFmtId="1" fontId="42" fillId="20" borderId="2" xfId="501" applyNumberFormat="1" applyFont="1" applyFill="1" applyBorder="1" applyAlignment="1" applyProtection="1">
      <alignment horizontal="center" vertical="center" wrapText="1"/>
      <protection locked="0"/>
    </xf>
    <xf numFmtId="0" fontId="45" fillId="0" borderId="0" xfId="501" applyFont="1" applyAlignment="1">
      <alignment vertical="center" wrapText="1"/>
    </xf>
    <xf numFmtId="0" fontId="42" fillId="7" borderId="2" xfId="0" applyFont="1" applyFill="1" applyBorder="1" applyAlignment="1">
      <alignment horizontal="justify" vertical="center" wrapText="1"/>
    </xf>
    <xf numFmtId="0" fontId="42" fillId="7" borderId="2" xfId="0" applyFont="1" applyFill="1" applyBorder="1" applyAlignment="1">
      <alignment horizontal="center" vertical="center" wrapText="1"/>
    </xf>
    <xf numFmtId="49" fontId="42" fillId="7" borderId="2" xfId="0" applyNumberFormat="1" applyFont="1" applyFill="1" applyBorder="1" applyAlignment="1">
      <alignment vertical="center" wrapText="1"/>
    </xf>
    <xf numFmtId="0" fontId="42" fillId="7" borderId="2" xfId="0" applyFont="1" applyFill="1" applyBorder="1" applyAlignment="1">
      <alignment vertical="center" wrapText="1"/>
    </xf>
    <xf numFmtId="167" fontId="42" fillId="7" borderId="2" xfId="0" applyNumberFormat="1" applyFont="1" applyFill="1" applyBorder="1" applyAlignment="1">
      <alignment vertical="center"/>
    </xf>
    <xf numFmtId="168" fontId="45" fillId="7" borderId="2" xfId="0" applyNumberFormat="1" applyFont="1" applyFill="1" applyBorder="1" applyAlignment="1">
      <alignment horizontal="center" vertical="center"/>
    </xf>
    <xf numFmtId="0" fontId="36" fillId="27" borderId="2" xfId="0" applyFont="1" applyFill="1" applyBorder="1" applyAlignment="1">
      <alignment horizontal="justify" vertical="center" wrapText="1"/>
    </xf>
    <xf numFmtId="0" fontId="36" fillId="27" borderId="2" xfId="0" applyFont="1" applyFill="1" applyBorder="1" applyAlignment="1">
      <alignment horizontal="center" vertical="center" wrapText="1"/>
    </xf>
    <xf numFmtId="49" fontId="36" fillId="27" borderId="2" xfId="0" applyNumberFormat="1" applyFont="1" applyFill="1" applyBorder="1" applyAlignment="1">
      <alignment vertical="center" wrapText="1"/>
    </xf>
    <xf numFmtId="0" fontId="36" fillId="27" borderId="2" xfId="0" applyFont="1" applyFill="1" applyBorder="1" applyAlignment="1">
      <alignment vertical="center" wrapText="1"/>
    </xf>
    <xf numFmtId="167" fontId="36" fillId="27" borderId="2" xfId="0" applyNumberFormat="1" applyFont="1" applyFill="1" applyBorder="1" applyAlignment="1">
      <alignment vertical="center"/>
    </xf>
    <xf numFmtId="168" fontId="36" fillId="27" borderId="2" xfId="0" applyNumberFormat="1" applyFont="1" applyFill="1" applyBorder="1" applyAlignment="1">
      <alignment horizontal="center" vertical="center"/>
    </xf>
    <xf numFmtId="169" fontId="33" fillId="3" borderId="2" xfId="1558" applyNumberFormat="1" applyFont="1" applyFill="1" applyBorder="1" applyAlignment="1" applyProtection="1">
      <alignment horizontal="center" vertical="center" wrapText="1"/>
    </xf>
    <xf numFmtId="167" fontId="32" fillId="28" borderId="0" xfId="501" applyNumberFormat="1" applyFont="1" applyFill="1" applyAlignment="1" applyProtection="1">
      <alignment vertical="center" wrapText="1"/>
      <protection locked="0"/>
    </xf>
    <xf numFmtId="167" fontId="32" fillId="10" borderId="0" xfId="501" applyNumberFormat="1" applyFont="1" applyFill="1" applyAlignment="1" applyProtection="1">
      <alignment vertical="center" wrapText="1"/>
      <protection locked="0"/>
    </xf>
    <xf numFmtId="167" fontId="32" fillId="27" borderId="0" xfId="501" applyNumberFormat="1" applyFont="1" applyFill="1" applyAlignment="1" applyProtection="1">
      <alignment vertical="center" wrapText="1"/>
      <protection locked="0"/>
    </xf>
    <xf numFmtId="167" fontId="32" fillId="24" borderId="0" xfId="501" applyNumberFormat="1" applyFont="1" applyFill="1" applyAlignment="1" applyProtection="1">
      <alignment vertical="center" wrapText="1"/>
      <protection locked="0"/>
    </xf>
    <xf numFmtId="0" fontId="42" fillId="20" borderId="2" xfId="0" applyFont="1" applyFill="1" applyBorder="1" applyAlignment="1">
      <alignment vertical="center" wrapText="1"/>
    </xf>
    <xf numFmtId="0" fontId="32" fillId="20" borderId="2" xfId="0" applyFont="1" applyFill="1" applyBorder="1" applyAlignment="1">
      <alignment vertical="center" wrapText="1"/>
    </xf>
    <xf numFmtId="0" fontId="41" fillId="20" borderId="2" xfId="0" applyFont="1" applyFill="1" applyBorder="1" applyAlignment="1">
      <alignment horizontal="justify" vertical="top" wrapText="1"/>
    </xf>
    <xf numFmtId="167" fontId="32" fillId="7" borderId="0" xfId="501" applyNumberFormat="1" applyFont="1" applyFill="1" applyAlignment="1" applyProtection="1">
      <alignment vertical="center" wrapText="1"/>
      <protection locked="0"/>
    </xf>
    <xf numFmtId="167" fontId="32" fillId="9" borderId="0" xfId="501" applyNumberFormat="1" applyFont="1" applyFill="1" applyAlignment="1" applyProtection="1">
      <alignment vertical="center" wrapText="1"/>
      <protection locked="0"/>
    </xf>
    <xf numFmtId="167" fontId="32" fillId="29" borderId="0" xfId="501" applyNumberFormat="1" applyFont="1" applyFill="1" applyAlignment="1" applyProtection="1">
      <alignment vertical="center" wrapText="1"/>
      <protection locked="0"/>
    </xf>
    <xf numFmtId="0" fontId="46" fillId="20" borderId="2" xfId="0" applyFont="1" applyFill="1" applyBorder="1" applyAlignment="1">
      <alignment vertical="center" wrapText="1"/>
    </xf>
    <xf numFmtId="0" fontId="32" fillId="20" borderId="0" xfId="501" applyFont="1" applyFill="1" applyAlignment="1">
      <alignment horizontal="center" vertical="center" wrapText="1"/>
    </xf>
    <xf numFmtId="0" fontId="47" fillId="22" borderId="2" xfId="0" applyFont="1" applyFill="1" applyBorder="1" applyAlignment="1">
      <alignment vertical="center" wrapText="1"/>
    </xf>
    <xf numFmtId="0" fontId="36" fillId="20" borderId="2" xfId="0" applyFont="1" applyFill="1" applyBorder="1" applyAlignment="1">
      <alignment vertical="center" wrapText="1"/>
    </xf>
    <xf numFmtId="0" fontId="47" fillId="20" borderId="2" xfId="0" applyFont="1" applyFill="1" applyBorder="1" applyAlignment="1">
      <alignment vertical="center" wrapText="1"/>
    </xf>
    <xf numFmtId="0" fontId="33" fillId="20" borderId="2" xfId="0" applyFont="1" applyFill="1" applyBorder="1" applyAlignment="1">
      <alignment vertical="center" wrapText="1"/>
    </xf>
    <xf numFmtId="0" fontId="33" fillId="20" borderId="2" xfId="0" applyFont="1" applyFill="1" applyBorder="1" applyAlignment="1">
      <alignment horizontal="justify" vertical="center" wrapText="1"/>
    </xf>
    <xf numFmtId="0" fontId="36" fillId="20" borderId="2" xfId="0" applyFont="1" applyFill="1" applyBorder="1" applyAlignment="1">
      <alignment horizontal="justify" vertical="center" wrapText="1"/>
    </xf>
    <xf numFmtId="3" fontId="48" fillId="2" borderId="2" xfId="501" applyNumberFormat="1" applyFont="1" applyFill="1" applyBorder="1" applyAlignment="1" applyProtection="1">
      <alignment horizontal="center" vertical="center" wrapText="1"/>
      <protection locked="0"/>
    </xf>
    <xf numFmtId="44" fontId="39" fillId="0" borderId="0" xfId="8" applyFont="1" applyAlignment="1">
      <alignment wrapText="1"/>
    </xf>
    <xf numFmtId="44" fontId="39" fillId="12" borderId="2" xfId="501" applyNumberFormat="1" applyFont="1" applyFill="1" applyBorder="1" applyAlignment="1">
      <alignment horizontal="center" vertical="center" wrapText="1"/>
    </xf>
    <xf numFmtId="165" fontId="39" fillId="8" borderId="2" xfId="501" applyNumberFormat="1" applyFont="1" applyFill="1" applyBorder="1" applyAlignment="1">
      <alignment horizontal="center" vertical="center" wrapText="1"/>
    </xf>
    <xf numFmtId="172" fontId="34" fillId="13" borderId="9" xfId="501" applyNumberFormat="1" applyFont="1" applyFill="1" applyBorder="1" applyAlignment="1">
      <alignment horizontal="center" vertical="center" wrapText="1"/>
    </xf>
    <xf numFmtId="165" fontId="38" fillId="8" borderId="10" xfId="501" applyNumberFormat="1" applyFont="1" applyFill="1" applyBorder="1" applyAlignment="1">
      <alignment horizontal="center" vertical="center" wrapText="1"/>
    </xf>
    <xf numFmtId="165" fontId="39" fillId="8" borderId="9" xfId="501" applyNumberFormat="1" applyFont="1" applyFill="1" applyBorder="1" applyAlignment="1">
      <alignment horizontal="center" vertical="center" wrapText="1"/>
    </xf>
    <xf numFmtId="0" fontId="30" fillId="0" borderId="0" xfId="501" applyFont="1"/>
    <xf numFmtId="0" fontId="49" fillId="0" borderId="0" xfId="0" applyFont="1"/>
    <xf numFmtId="3" fontId="48" fillId="30" borderId="8" xfId="501" applyNumberFormat="1" applyFont="1" applyFill="1" applyBorder="1" applyAlignment="1" applyProtection="1">
      <alignment horizontal="center" vertical="center" wrapText="1"/>
      <protection locked="0"/>
    </xf>
    <xf numFmtId="3" fontId="48" fillId="31" borderId="8" xfId="501" applyNumberFormat="1" applyFont="1" applyFill="1" applyBorder="1" applyAlignment="1" applyProtection="1">
      <alignment horizontal="center" vertical="center" wrapText="1"/>
      <protection locked="0"/>
    </xf>
    <xf numFmtId="172" fontId="34" fillId="8" borderId="9" xfId="501" applyNumberFormat="1" applyFont="1" applyFill="1" applyBorder="1" applyAlignment="1">
      <alignment horizontal="center" vertical="center" wrapText="1"/>
    </xf>
    <xf numFmtId="172" fontId="34" fillId="5" borderId="9" xfId="501" applyNumberFormat="1" applyFont="1" applyFill="1" applyBorder="1" applyAlignment="1">
      <alignment horizontal="center" vertical="center" wrapText="1"/>
    </xf>
    <xf numFmtId="172" fontId="34" fillId="9" borderId="21" xfId="501" applyNumberFormat="1" applyFont="1" applyFill="1" applyBorder="1" applyAlignment="1">
      <alignment horizontal="center" vertical="center" wrapText="1"/>
    </xf>
    <xf numFmtId="14" fontId="33" fillId="32" borderId="12" xfId="0" applyNumberFormat="1" applyFont="1" applyFill="1" applyBorder="1" applyAlignment="1">
      <alignment horizontal="center" vertical="center" wrapText="1"/>
    </xf>
    <xf numFmtId="14" fontId="33" fillId="32" borderId="2" xfId="0" applyNumberFormat="1" applyFont="1" applyFill="1" applyBorder="1" applyAlignment="1">
      <alignment horizontal="center" vertical="center" wrapText="1"/>
    </xf>
    <xf numFmtId="0" fontId="32" fillId="33" borderId="12" xfId="0" applyFont="1" applyFill="1" applyBorder="1" applyAlignment="1">
      <alignment horizontal="center" vertical="center" wrapText="1"/>
    </xf>
    <xf numFmtId="0" fontId="32" fillId="33" borderId="2" xfId="0" applyFont="1" applyFill="1" applyBorder="1" applyAlignment="1">
      <alignment horizontal="center" vertical="center" wrapText="1"/>
    </xf>
    <xf numFmtId="0" fontId="33" fillId="33" borderId="2" xfId="0" applyFont="1" applyFill="1" applyBorder="1" applyAlignment="1">
      <alignment horizontal="center" vertical="center" wrapText="1"/>
    </xf>
    <xf numFmtId="0" fontId="32" fillId="34" borderId="12" xfId="0" applyFont="1" applyFill="1" applyBorder="1" applyAlignment="1">
      <alignment horizontal="center" vertical="center" wrapText="1"/>
    </xf>
    <xf numFmtId="0" fontId="32" fillId="34" borderId="2" xfId="0" applyFont="1" applyFill="1" applyBorder="1" applyAlignment="1">
      <alignment horizontal="center" vertical="center" wrapText="1"/>
    </xf>
    <xf numFmtId="0" fontId="33" fillId="34" borderId="2" xfId="0" applyFont="1" applyFill="1" applyBorder="1" applyAlignment="1">
      <alignment horizontal="center" vertical="center" wrapText="1"/>
    </xf>
    <xf numFmtId="8" fontId="32" fillId="0" borderId="0" xfId="0" applyNumberFormat="1" applyFont="1" applyAlignment="1">
      <alignment vertical="center" wrapText="1"/>
    </xf>
    <xf numFmtId="14" fontId="33" fillId="32" borderId="22" xfId="0" applyNumberFormat="1" applyFont="1" applyFill="1" applyBorder="1" applyAlignment="1">
      <alignment horizontal="center" vertical="center" wrapText="1"/>
    </xf>
    <xf numFmtId="0" fontId="32" fillId="33" borderId="8" xfId="0" applyFont="1" applyFill="1" applyBorder="1" applyAlignment="1">
      <alignment horizontal="center" vertical="center" wrapText="1"/>
    </xf>
    <xf numFmtId="0" fontId="33" fillId="0" borderId="0" xfId="0" applyFont="1" applyAlignment="1">
      <alignment vertical="center" wrapText="1"/>
    </xf>
    <xf numFmtId="8" fontId="33" fillId="0" borderId="0" xfId="0" applyNumberFormat="1" applyFont="1" applyAlignment="1">
      <alignment vertical="center" wrapText="1"/>
    </xf>
    <xf numFmtId="0" fontId="36" fillId="20" borderId="2" xfId="0" applyFont="1" applyFill="1" applyBorder="1" applyAlignment="1">
      <alignment horizontal="center" vertical="center" wrapText="1"/>
    </xf>
    <xf numFmtId="49" fontId="36" fillId="20" borderId="2" xfId="0" applyNumberFormat="1" applyFont="1" applyFill="1" applyBorder="1" applyAlignment="1">
      <alignment vertical="center" wrapText="1"/>
    </xf>
    <xf numFmtId="167" fontId="36" fillId="20" borderId="2" xfId="0" applyNumberFormat="1" applyFont="1" applyFill="1" applyBorder="1" applyAlignment="1">
      <alignment vertical="center"/>
    </xf>
    <xf numFmtId="4" fontId="32" fillId="17" borderId="2" xfId="0" applyNumberFormat="1" applyFont="1" applyFill="1" applyBorder="1" applyAlignment="1">
      <alignment horizontal="center" vertical="center" wrapText="1"/>
    </xf>
    <xf numFmtId="169" fontId="33" fillId="3" borderId="9" xfId="1558" applyNumberFormat="1" applyFont="1" applyFill="1" applyBorder="1" applyAlignment="1" applyProtection="1">
      <alignment horizontal="center" vertical="center" wrapText="1"/>
    </xf>
    <xf numFmtId="0" fontId="41" fillId="17" borderId="2" xfId="0" applyFont="1" applyFill="1" applyBorder="1" applyAlignment="1">
      <alignment horizontal="center" vertical="center"/>
    </xf>
    <xf numFmtId="44" fontId="32" fillId="24" borderId="9" xfId="11" applyFont="1" applyFill="1" applyBorder="1" applyAlignment="1" applyProtection="1">
      <alignment vertical="center" wrapText="1"/>
      <protection locked="0"/>
    </xf>
    <xf numFmtId="0" fontId="41" fillId="35" borderId="2" xfId="0" applyFont="1" applyFill="1" applyBorder="1"/>
    <xf numFmtId="0" fontId="41" fillId="35" borderId="1" xfId="0" applyFont="1" applyFill="1" applyBorder="1"/>
    <xf numFmtId="0" fontId="41" fillId="17" borderId="16" xfId="0" applyFont="1" applyFill="1" applyBorder="1"/>
    <xf numFmtId="44" fontId="41" fillId="17" borderId="17" xfId="1" applyFont="1" applyFill="1" applyBorder="1"/>
    <xf numFmtId="0" fontId="41" fillId="35" borderId="2" xfId="0" applyFont="1" applyFill="1" applyBorder="1" applyAlignment="1">
      <alignment horizontal="center" vertical="center"/>
    </xf>
    <xf numFmtId="167" fontId="41" fillId="35" borderId="2" xfId="0" applyNumberFormat="1" applyFont="1" applyFill="1" applyBorder="1" applyAlignment="1">
      <alignment horizontal="center" vertical="center"/>
    </xf>
    <xf numFmtId="10" fontId="41" fillId="35" borderId="2" xfId="503" applyNumberFormat="1" applyFont="1" applyFill="1" applyBorder="1" applyAlignment="1">
      <alignment horizontal="center" vertical="center"/>
    </xf>
    <xf numFmtId="3" fontId="48" fillId="36" borderId="8" xfId="501" applyNumberFormat="1" applyFont="1" applyFill="1" applyBorder="1" applyAlignment="1" applyProtection="1">
      <alignment horizontal="center" vertical="center" wrapText="1"/>
      <protection locked="0"/>
    </xf>
    <xf numFmtId="3" fontId="48" fillId="37" borderId="2" xfId="501" applyNumberFormat="1" applyFont="1" applyFill="1" applyBorder="1" applyAlignment="1" applyProtection="1">
      <alignment horizontal="center" vertical="center" wrapText="1"/>
      <protection locked="0"/>
    </xf>
    <xf numFmtId="14" fontId="32" fillId="32" borderId="12" xfId="0" applyNumberFormat="1" applyFont="1" applyFill="1" applyBorder="1" applyAlignment="1">
      <alignment horizontal="center" vertical="center" wrapText="1"/>
    </xf>
    <xf numFmtId="14" fontId="32" fillId="32" borderId="2" xfId="0" applyNumberFormat="1" applyFont="1" applyFill="1" applyBorder="1" applyAlignment="1">
      <alignment horizontal="center" vertical="center" wrapText="1"/>
    </xf>
    <xf numFmtId="44" fontId="32" fillId="0" borderId="0" xfId="1" applyFont="1" applyAlignment="1" applyProtection="1">
      <alignment vertical="center" wrapText="1"/>
      <protection locked="0"/>
    </xf>
    <xf numFmtId="0" fontId="32" fillId="33" borderId="0" xfId="0" applyFont="1" applyFill="1" applyAlignment="1">
      <alignment vertical="center" wrapText="1"/>
    </xf>
    <xf numFmtId="8" fontId="32" fillId="33" borderId="0" xfId="0" applyNumberFormat="1" applyFont="1" applyFill="1" applyAlignment="1">
      <alignment vertical="center" wrapText="1"/>
    </xf>
    <xf numFmtId="0" fontId="33" fillId="38" borderId="2" xfId="0" applyFont="1" applyFill="1" applyBorder="1" applyAlignment="1">
      <alignment horizontal="center" vertical="center" wrapText="1"/>
    </xf>
    <xf numFmtId="0" fontId="33" fillId="39" borderId="1" xfId="0" applyFont="1" applyFill="1" applyBorder="1" applyAlignment="1">
      <alignment horizontal="center" vertical="center" wrapText="1"/>
    </xf>
    <xf numFmtId="0" fontId="33" fillId="39" borderId="8" xfId="0" applyFont="1" applyFill="1" applyBorder="1" applyAlignment="1">
      <alignment horizontal="center" vertical="center" wrapText="1"/>
    </xf>
    <xf numFmtId="168" fontId="36" fillId="20" borderId="2" xfId="0" applyNumberFormat="1" applyFont="1" applyFill="1" applyBorder="1" applyAlignment="1">
      <alignment horizontal="center" vertical="center"/>
    </xf>
    <xf numFmtId="8" fontId="32" fillId="40" borderId="0" xfId="0" applyNumberFormat="1" applyFont="1" applyFill="1" applyAlignment="1">
      <alignment vertical="center" wrapText="1"/>
    </xf>
    <xf numFmtId="0" fontId="32" fillId="40" borderId="0" xfId="0" applyFont="1" applyFill="1" applyAlignment="1">
      <alignment vertical="center" wrapText="1"/>
    </xf>
    <xf numFmtId="1" fontId="33" fillId="0" borderId="0" xfId="501" applyNumberFormat="1" applyFont="1" applyAlignment="1" applyProtection="1">
      <alignment horizontal="center" vertical="center" wrapText="1"/>
      <protection locked="0"/>
    </xf>
    <xf numFmtId="0" fontId="32" fillId="38" borderId="2" xfId="0" applyFont="1" applyFill="1" applyBorder="1" applyAlignment="1">
      <alignment horizontal="center" vertical="center" wrapText="1"/>
    </xf>
    <xf numFmtId="1" fontId="32" fillId="7" borderId="0" xfId="501" applyNumberFormat="1" applyFont="1" applyFill="1" applyAlignment="1" applyProtection="1">
      <alignment horizontal="center" vertical="center" wrapText="1"/>
      <protection locked="0"/>
    </xf>
    <xf numFmtId="1" fontId="32" fillId="20" borderId="0" xfId="501" applyNumberFormat="1" applyFont="1" applyFill="1" applyAlignment="1" applyProtection="1">
      <alignment horizontal="center" vertical="center" wrapText="1"/>
      <protection locked="0"/>
    </xf>
    <xf numFmtId="168" fontId="36" fillId="20" borderId="2" xfId="0" applyNumberFormat="1" applyFont="1" applyFill="1" applyBorder="1" applyAlignment="1">
      <alignment horizontal="center" vertical="center"/>
    </xf>
    <xf numFmtId="168" fontId="36" fillId="20" borderId="2" xfId="0" applyNumberFormat="1" applyFont="1" applyFill="1" applyBorder="1" applyAlignment="1">
      <alignment horizontal="center" vertical="center" wrapText="1"/>
    </xf>
    <xf numFmtId="0" fontId="33" fillId="34" borderId="1" xfId="0" applyFont="1" applyFill="1" applyBorder="1" applyAlignment="1">
      <alignment horizontal="center" vertical="center" wrapText="1"/>
    </xf>
    <xf numFmtId="0" fontId="33" fillId="34" borderId="8" xfId="0" applyFont="1" applyFill="1" applyBorder="1" applyAlignment="1">
      <alignment horizontal="center" vertical="center" wrapText="1"/>
    </xf>
    <xf numFmtId="0" fontId="32" fillId="24" borderId="23" xfId="0" applyFont="1" applyFill="1" applyBorder="1" applyAlignment="1">
      <alignment vertical="center" wrapText="1"/>
    </xf>
    <xf numFmtId="0" fontId="32" fillId="24" borderId="24" xfId="0" applyFont="1" applyFill="1" applyBorder="1" applyAlignment="1">
      <alignment vertical="center" wrapText="1"/>
    </xf>
    <xf numFmtId="0" fontId="32" fillId="24" borderId="1" xfId="0" applyFont="1" applyFill="1" applyBorder="1" applyAlignment="1">
      <alignment vertical="center" wrapText="1"/>
    </xf>
    <xf numFmtId="0" fontId="32" fillId="24" borderId="2" xfId="0" applyFont="1" applyFill="1" applyBorder="1" applyAlignment="1">
      <alignment vertical="center" wrapText="1"/>
    </xf>
    <xf numFmtId="0" fontId="32" fillId="24" borderId="2" xfId="0" applyFont="1" applyFill="1" applyBorder="1" applyAlignment="1">
      <alignment horizontal="left" vertical="center" wrapText="1"/>
    </xf>
    <xf numFmtId="3" fontId="32" fillId="41" borderId="2" xfId="501" applyNumberFormat="1" applyFont="1" applyFill="1" applyBorder="1" applyAlignment="1" applyProtection="1">
      <alignment horizontal="center" vertical="center" wrapText="1"/>
      <protection locked="0"/>
    </xf>
    <xf numFmtId="0" fontId="33" fillId="24" borderId="9" xfId="0" applyFont="1" applyFill="1" applyBorder="1" applyAlignment="1">
      <alignment horizontal="center" vertical="center" wrapText="1"/>
    </xf>
    <xf numFmtId="0" fontId="33" fillId="24" borderId="22" xfId="0" applyFont="1" applyFill="1" applyBorder="1" applyAlignment="1">
      <alignment horizontal="center" vertical="center" wrapText="1"/>
    </xf>
    <xf numFmtId="0" fontId="33" fillId="24" borderId="12" xfId="0" applyFont="1" applyFill="1" applyBorder="1" applyAlignment="1">
      <alignment horizontal="center" vertical="center" wrapText="1"/>
    </xf>
    <xf numFmtId="3" fontId="32" fillId="41" borderId="12" xfId="501" applyNumberFormat="1" applyFont="1" applyFill="1" applyBorder="1" applyAlignment="1" applyProtection="1">
      <alignment horizontal="center" vertical="center" wrapText="1"/>
      <protection locked="0"/>
    </xf>
    <xf numFmtId="0" fontId="33" fillId="39" borderId="1" xfId="0" applyFont="1" applyFill="1" applyBorder="1" applyAlignment="1">
      <alignment horizontal="center" vertical="center" wrapText="1"/>
    </xf>
    <xf numFmtId="0" fontId="33" fillId="39" borderId="8" xfId="0" applyFont="1" applyFill="1" applyBorder="1" applyAlignment="1">
      <alignment horizontal="center" vertical="center" wrapText="1"/>
    </xf>
    <xf numFmtId="0" fontId="33" fillId="39" borderId="25" xfId="0" applyFont="1" applyFill="1" applyBorder="1" applyAlignment="1">
      <alignment horizontal="center" vertical="center" wrapText="1"/>
    </xf>
    <xf numFmtId="0" fontId="32" fillId="32" borderId="16" xfId="0" applyFont="1" applyFill="1" applyBorder="1" applyAlignment="1">
      <alignment horizontal="center" vertical="center" wrapText="1"/>
    </xf>
    <xf numFmtId="0" fontId="32" fillId="32" borderId="18" xfId="0" applyFont="1" applyFill="1" applyBorder="1" applyAlignment="1">
      <alignment horizontal="center" vertical="center" wrapText="1"/>
    </xf>
    <xf numFmtId="0" fontId="32" fillId="32" borderId="17" xfId="0" applyFont="1" applyFill="1" applyBorder="1" applyAlignment="1">
      <alignment horizontal="center" vertical="center" wrapText="1"/>
    </xf>
    <xf numFmtId="3" fontId="33" fillId="41" borderId="12" xfId="501" applyNumberFormat="1" applyFont="1" applyFill="1" applyBorder="1" applyAlignment="1" applyProtection="1">
      <alignment horizontal="center" vertical="center" wrapText="1"/>
      <protection locked="0"/>
    </xf>
    <xf numFmtId="3" fontId="33" fillId="41" borderId="2" xfId="501" applyNumberFormat="1" applyFont="1" applyFill="1" applyBorder="1" applyAlignment="1" applyProtection="1">
      <alignment horizontal="center" vertical="center" wrapText="1"/>
      <protection locked="0"/>
    </xf>
    <xf numFmtId="168" fontId="36" fillId="18" borderId="2" xfId="0" applyNumberFormat="1" applyFont="1" applyFill="1" applyBorder="1" applyAlignment="1">
      <alignment horizontal="center" vertical="center"/>
    </xf>
    <xf numFmtId="168" fontId="36" fillId="0" borderId="2" xfId="0" applyNumberFormat="1" applyFont="1" applyBorder="1" applyAlignment="1">
      <alignment horizontal="center" vertical="center"/>
    </xf>
    <xf numFmtId="168" fontId="36" fillId="0" borderId="2" xfId="0" applyNumberFormat="1" applyFont="1" applyBorder="1" applyAlignment="1">
      <alignment horizontal="center" vertical="center" wrapText="1"/>
    </xf>
    <xf numFmtId="0" fontId="50" fillId="4" borderId="9" xfId="501" applyFont="1" applyFill="1" applyBorder="1" applyAlignment="1">
      <alignment horizontal="center" vertical="center" wrapText="1"/>
    </xf>
    <xf numFmtId="0" fontId="50" fillId="4" borderId="22" xfId="501" applyFont="1" applyFill="1" applyBorder="1" applyAlignment="1">
      <alignment horizontal="center" vertical="center" wrapText="1"/>
    </xf>
    <xf numFmtId="0" fontId="50" fillId="4" borderId="12" xfId="501" applyFont="1" applyFill="1" applyBorder="1" applyAlignment="1">
      <alignment horizontal="center" vertical="center" wrapText="1"/>
    </xf>
    <xf numFmtId="0" fontId="33" fillId="42" borderId="27" xfId="0" applyFont="1" applyFill="1" applyBorder="1" applyAlignment="1">
      <alignment horizontal="center" vertical="center" wrapText="1"/>
    </xf>
    <xf numFmtId="0" fontId="32" fillId="42" borderId="28" xfId="0" applyFont="1" applyFill="1" applyBorder="1" applyAlignment="1">
      <alignment horizontal="center" vertical="center" wrapText="1"/>
    </xf>
    <xf numFmtId="0" fontId="32" fillId="42" borderId="29" xfId="0" applyFont="1" applyFill="1" applyBorder="1" applyAlignment="1">
      <alignment horizontal="center" vertical="center" wrapText="1"/>
    </xf>
    <xf numFmtId="0" fontId="32" fillId="42" borderId="27" xfId="0" applyFont="1" applyFill="1" applyBorder="1" applyAlignment="1">
      <alignment horizontal="center" vertical="center" wrapText="1"/>
    </xf>
    <xf numFmtId="0" fontId="50" fillId="42" borderId="30" xfId="0" applyFont="1" applyFill="1" applyBorder="1" applyAlignment="1">
      <alignment horizontal="center" vertical="center" wrapText="1"/>
    </xf>
    <xf numFmtId="0" fontId="50" fillId="42" borderId="22" xfId="0" applyFont="1" applyFill="1" applyBorder="1" applyAlignment="1">
      <alignment horizontal="center" vertical="center" wrapText="1"/>
    </xf>
    <xf numFmtId="0" fontId="32" fillId="4" borderId="9" xfId="501" applyFont="1" applyFill="1" applyBorder="1" applyAlignment="1">
      <alignment horizontal="center" vertical="center" wrapText="1"/>
    </xf>
    <xf numFmtId="0" fontId="32" fillId="4" borderId="22" xfId="501" applyFont="1" applyFill="1" applyBorder="1" applyAlignment="1">
      <alignment horizontal="center" vertical="center" wrapText="1"/>
    </xf>
    <xf numFmtId="0" fontId="32" fillId="4" borderId="12" xfId="501" applyFont="1" applyFill="1" applyBorder="1" applyAlignment="1">
      <alignment horizontal="center" vertical="center" wrapText="1"/>
    </xf>
    <xf numFmtId="0" fontId="33" fillId="42" borderId="23" xfId="0" applyFont="1" applyFill="1" applyBorder="1" applyAlignment="1">
      <alignment vertical="center" wrapText="1"/>
    </xf>
    <xf numFmtId="0" fontId="32" fillId="42" borderId="24" xfId="0" applyFont="1" applyFill="1" applyBorder="1" applyAlignment="1">
      <alignment vertical="center" wrapText="1"/>
    </xf>
    <xf numFmtId="168" fontId="41" fillId="20" borderId="2" xfId="0" applyNumberFormat="1" applyFont="1" applyFill="1" applyBorder="1" applyAlignment="1">
      <alignment horizontal="center" vertical="center"/>
    </xf>
    <xf numFmtId="168" fontId="41" fillId="20" borderId="2" xfId="0" applyNumberFormat="1" applyFont="1" applyFill="1" applyBorder="1" applyAlignment="1">
      <alignment horizontal="center" vertical="center" wrapText="1"/>
    </xf>
    <xf numFmtId="0" fontId="41" fillId="17" borderId="2" xfId="0" applyFont="1" applyFill="1" applyBorder="1" applyAlignment="1">
      <alignment horizontal="center" vertical="center"/>
    </xf>
    <xf numFmtId="173" fontId="41" fillId="35" borderId="1" xfId="503" applyNumberFormat="1" applyFont="1" applyFill="1" applyBorder="1" applyAlignment="1">
      <alignment horizontal="center" vertical="center"/>
    </xf>
    <xf numFmtId="173" fontId="41" fillId="35" borderId="6" xfId="503" applyNumberFormat="1" applyFont="1" applyFill="1" applyBorder="1" applyAlignment="1">
      <alignment horizontal="center" vertical="center"/>
    </xf>
    <xf numFmtId="173" fontId="41" fillId="35" borderId="25" xfId="503" applyNumberFormat="1" applyFont="1" applyFill="1" applyBorder="1" applyAlignment="1">
      <alignment horizontal="center" vertical="center"/>
    </xf>
    <xf numFmtId="44" fontId="41" fillId="17" borderId="17" xfId="1" applyFont="1" applyFill="1" applyBorder="1" applyAlignment="1">
      <alignment horizontal="center"/>
    </xf>
    <xf numFmtId="44" fontId="41" fillId="17" borderId="18" xfId="1" applyFont="1" applyFill="1" applyBorder="1" applyAlignment="1">
      <alignment horizontal="center"/>
    </xf>
    <xf numFmtId="168" fontId="41" fillId="20" borderId="1" xfId="0" applyNumberFormat="1" applyFont="1" applyFill="1" applyBorder="1" applyAlignment="1">
      <alignment horizontal="center" vertical="center" wrapText="1"/>
    </xf>
    <xf numFmtId="168" fontId="41" fillId="20" borderId="25" xfId="0" applyNumberFormat="1" applyFont="1" applyFill="1" applyBorder="1" applyAlignment="1">
      <alignment horizontal="center" vertical="center" wrapText="1"/>
    </xf>
    <xf numFmtId="168" fontId="41" fillId="20" borderId="3" xfId="0" applyNumberFormat="1" applyFont="1" applyFill="1" applyBorder="1" applyAlignment="1">
      <alignment horizontal="center" vertical="center"/>
    </xf>
    <xf numFmtId="168" fontId="41" fillId="20" borderId="26" xfId="0" applyNumberFormat="1" applyFont="1" applyFill="1" applyBorder="1" applyAlignment="1">
      <alignment horizontal="center" vertical="center"/>
    </xf>
    <xf numFmtId="0" fontId="51" fillId="18" borderId="19" xfId="501" applyFont="1" applyFill="1" applyBorder="1" applyAlignment="1">
      <alignment horizontal="right" vertical="center"/>
    </xf>
    <xf numFmtId="0" fontId="51" fillId="18" borderId="32" xfId="501" applyFont="1" applyFill="1" applyBorder="1" applyAlignment="1">
      <alignment horizontal="right" vertical="center"/>
    </xf>
    <xf numFmtId="44" fontId="34" fillId="27" borderId="20" xfId="501" applyNumberFormat="1" applyFont="1" applyFill="1" applyBorder="1" applyAlignment="1" applyProtection="1">
      <alignment horizontal="center" wrapText="1"/>
      <protection locked="0"/>
    </xf>
    <xf numFmtId="0" fontId="34" fillId="27" borderId="3" xfId="501" applyFont="1" applyFill="1" applyBorder="1" applyAlignment="1" applyProtection="1">
      <alignment horizontal="center" wrapText="1"/>
      <protection locked="0"/>
    </xf>
    <xf numFmtId="44" fontId="34" fillId="27" borderId="0" xfId="501" applyNumberFormat="1" applyFont="1" applyFill="1" applyAlignment="1" applyProtection="1">
      <alignment horizontal="center" wrapText="1"/>
      <protection locked="0"/>
    </xf>
    <xf numFmtId="0" fontId="34" fillId="27" borderId="7" xfId="501" applyFont="1" applyFill="1" applyBorder="1" applyAlignment="1" applyProtection="1">
      <alignment horizontal="center" wrapText="1"/>
      <protection locked="0"/>
    </xf>
    <xf numFmtId="10" fontId="34" fillId="27" borderId="19" xfId="503" applyNumberFormat="1" applyFont="1" applyFill="1" applyBorder="1" applyAlignment="1" applyProtection="1">
      <alignment horizontal="right" wrapText="1"/>
      <protection locked="0"/>
    </xf>
    <xf numFmtId="10" fontId="34" fillId="27" borderId="32" xfId="503" applyNumberFormat="1" applyFont="1" applyFill="1" applyBorder="1" applyAlignment="1" applyProtection="1">
      <alignment horizontal="right" wrapText="1"/>
      <protection locked="0"/>
    </xf>
    <xf numFmtId="0" fontId="48" fillId="8" borderId="33" xfId="501" applyFont="1" applyFill="1" applyBorder="1" applyAlignment="1">
      <alignment horizontal="center" vertical="center" wrapText="1"/>
    </xf>
    <xf numFmtId="0" fontId="48" fillId="8" borderId="34" xfId="501" applyFont="1" applyFill="1" applyBorder="1" applyAlignment="1">
      <alignment horizontal="center" vertical="center" wrapText="1"/>
    </xf>
    <xf numFmtId="0" fontId="48" fillId="8" borderId="35" xfId="501" applyFont="1" applyFill="1" applyBorder="1" applyAlignment="1">
      <alignment horizontal="center" vertical="center" wrapText="1"/>
    </xf>
    <xf numFmtId="0" fontId="48" fillId="5" borderId="33" xfId="501" applyFont="1" applyFill="1" applyBorder="1" applyAlignment="1">
      <alignment horizontal="center" vertical="center" wrapText="1"/>
    </xf>
    <xf numFmtId="0" fontId="48" fillId="5" borderId="34" xfId="501" applyFont="1" applyFill="1" applyBorder="1" applyAlignment="1">
      <alignment horizontal="center" vertical="center" wrapText="1"/>
    </xf>
    <xf numFmtId="0" fontId="48" fillId="5" borderId="35" xfId="501" applyFont="1" applyFill="1" applyBorder="1" applyAlignment="1">
      <alignment horizontal="center" vertical="center" wrapText="1"/>
    </xf>
    <xf numFmtId="0" fontId="48" fillId="9" borderId="33" xfId="501" applyFont="1" applyFill="1" applyBorder="1" applyAlignment="1">
      <alignment horizontal="center" vertical="center" wrapText="1"/>
    </xf>
    <xf numFmtId="0" fontId="48" fillId="9" borderId="34" xfId="501" applyFont="1" applyFill="1" applyBorder="1" applyAlignment="1">
      <alignment horizontal="center" vertical="center" wrapText="1"/>
    </xf>
    <xf numFmtId="0" fontId="48" fillId="9" borderId="35" xfId="501" applyFont="1" applyFill="1" applyBorder="1" applyAlignment="1">
      <alignment horizontal="center" vertical="center" wrapText="1"/>
    </xf>
    <xf numFmtId="0" fontId="48" fillId="10" borderId="9" xfId="501" applyFont="1" applyFill="1" applyBorder="1" applyAlignment="1">
      <alignment horizontal="center" vertical="center" wrapText="1"/>
    </xf>
    <xf numFmtId="0" fontId="48" fillId="10" borderId="22" xfId="501" applyFont="1" applyFill="1" applyBorder="1" applyAlignment="1">
      <alignment horizontal="center" vertical="center" wrapText="1"/>
    </xf>
    <xf numFmtId="0" fontId="48" fillId="10" borderId="12" xfId="501" applyFont="1" applyFill="1" applyBorder="1" applyAlignment="1">
      <alignment horizontal="center" vertical="center" wrapText="1"/>
    </xf>
    <xf numFmtId="0" fontId="35" fillId="12" borderId="9" xfId="501" applyFont="1" applyFill="1" applyBorder="1" applyAlignment="1">
      <alignment horizontal="center" vertical="center" wrapText="1"/>
    </xf>
    <xf numFmtId="0" fontId="35" fillId="12" borderId="12" xfId="501" applyFont="1" applyFill="1" applyBorder="1" applyAlignment="1">
      <alignment horizontal="center" vertical="center" wrapText="1"/>
    </xf>
    <xf numFmtId="0" fontId="51" fillId="18" borderId="22" xfId="501" quotePrefix="1" applyFont="1" applyFill="1" applyBorder="1" applyAlignment="1">
      <alignment horizontal="center" vertical="center" wrapText="1"/>
    </xf>
    <xf numFmtId="0" fontId="51" fillId="18" borderId="12" xfId="501" quotePrefix="1" applyFont="1" applyFill="1" applyBorder="1" applyAlignment="1">
      <alignment horizontal="center" vertical="center" wrapText="1"/>
    </xf>
    <xf numFmtId="0" fontId="51" fillId="18" borderId="9" xfId="501" applyFont="1" applyFill="1" applyBorder="1" applyAlignment="1">
      <alignment horizontal="center" vertical="center" wrapText="1"/>
    </xf>
    <xf numFmtId="0" fontId="51" fillId="18" borderId="22" xfId="501" applyFont="1" applyFill="1" applyBorder="1" applyAlignment="1">
      <alignment horizontal="center" vertical="center" wrapText="1"/>
    </xf>
    <xf numFmtId="0" fontId="51" fillId="18" borderId="12" xfId="501" applyFont="1" applyFill="1" applyBorder="1" applyAlignment="1">
      <alignment horizontal="center" vertical="center" wrapText="1"/>
    </xf>
    <xf numFmtId="0" fontId="48" fillId="13" borderId="33" xfId="501" applyFont="1" applyFill="1" applyBorder="1" applyAlignment="1">
      <alignment horizontal="center" vertical="center" wrapText="1"/>
    </xf>
    <xf numFmtId="0" fontId="48" fillId="13" borderId="34" xfId="501" applyFont="1" applyFill="1" applyBorder="1" applyAlignment="1">
      <alignment horizontal="center" vertical="center" wrapText="1"/>
    </xf>
    <xf numFmtId="0" fontId="48" fillId="13" borderId="35" xfId="501" applyFont="1" applyFill="1" applyBorder="1" applyAlignment="1">
      <alignment horizontal="center" vertical="center" wrapText="1"/>
    </xf>
    <xf numFmtId="0" fontId="34" fillId="27" borderId="9" xfId="501" applyFont="1" applyFill="1" applyBorder="1" applyAlignment="1">
      <alignment horizontal="center" vertical="center" wrapText="1"/>
    </xf>
    <xf numFmtId="0" fontId="34" fillId="27" borderId="22" xfId="501" applyFont="1" applyFill="1" applyBorder="1" applyAlignment="1">
      <alignment horizontal="center" vertical="center" wrapText="1"/>
    </xf>
    <xf numFmtId="0" fontId="34" fillId="27" borderId="12" xfId="501" applyFont="1" applyFill="1" applyBorder="1" applyAlignment="1">
      <alignment horizontal="center" vertical="center" wrapText="1"/>
    </xf>
    <xf numFmtId="0" fontId="34" fillId="27" borderId="9" xfId="501" applyFont="1" applyFill="1" applyBorder="1" applyAlignment="1">
      <alignment vertical="center" wrapText="1"/>
    </xf>
    <xf numFmtId="0" fontId="34" fillId="27" borderId="22" xfId="501" applyFont="1" applyFill="1" applyBorder="1" applyAlignment="1">
      <alignment vertical="center" wrapText="1"/>
    </xf>
    <xf numFmtId="0" fontId="34" fillId="27" borderId="12" xfId="501" applyFont="1" applyFill="1" applyBorder="1" applyAlignment="1">
      <alignment vertical="center" wrapText="1"/>
    </xf>
    <xf numFmtId="168" fontId="41" fillId="0" borderId="2" xfId="0" applyNumberFormat="1" applyFont="1" applyBorder="1" applyAlignment="1">
      <alignment horizontal="center" vertical="center" wrapText="1"/>
    </xf>
    <xf numFmtId="0" fontId="34" fillId="27" borderId="31" xfId="501" applyFont="1" applyFill="1" applyBorder="1" applyAlignment="1" applyProtection="1">
      <alignment wrapText="1"/>
      <protection locked="0"/>
    </xf>
    <xf numFmtId="0" fontId="34" fillId="27" borderId="19" xfId="501" applyFont="1" applyFill="1" applyBorder="1" applyAlignment="1" applyProtection="1">
      <alignment wrapText="1"/>
      <protection locked="0"/>
    </xf>
    <xf numFmtId="0" fontId="34" fillId="27" borderId="32" xfId="501" applyFont="1" applyFill="1" applyBorder="1" applyAlignment="1" applyProtection="1">
      <alignment wrapText="1"/>
      <protection locked="0"/>
    </xf>
    <xf numFmtId="0" fontId="39" fillId="27" borderId="9" xfId="501" applyFont="1" applyFill="1" applyBorder="1" applyAlignment="1" applyProtection="1">
      <alignment wrapText="1"/>
      <protection locked="0"/>
    </xf>
    <xf numFmtId="0" fontId="39" fillId="27" borderId="22" xfId="501" applyFont="1" applyFill="1" applyBorder="1" applyAlignment="1" applyProtection="1">
      <alignment wrapText="1"/>
      <protection locked="0"/>
    </xf>
    <xf numFmtId="0" fontId="39" fillId="27" borderId="12" xfId="501" applyFont="1" applyFill="1" applyBorder="1" applyAlignment="1" applyProtection="1">
      <alignment wrapText="1"/>
      <protection locked="0"/>
    </xf>
    <xf numFmtId="0" fontId="34" fillId="27" borderId="4" xfId="501" applyFont="1" applyFill="1" applyBorder="1" applyAlignment="1" applyProtection="1">
      <alignment wrapText="1"/>
      <protection locked="0"/>
    </xf>
    <xf numFmtId="0" fontId="34" fillId="27" borderId="20" xfId="501" applyFont="1" applyFill="1" applyBorder="1" applyAlignment="1" applyProtection="1">
      <alignment wrapText="1"/>
      <protection locked="0"/>
    </xf>
    <xf numFmtId="0" fontId="34" fillId="27" borderId="3" xfId="501" applyFont="1" applyFill="1" applyBorder="1" applyAlignment="1" applyProtection="1">
      <alignment wrapText="1"/>
      <protection locked="0"/>
    </xf>
    <xf numFmtId="0" fontId="34" fillId="27" borderId="5" xfId="501" applyFont="1" applyFill="1" applyBorder="1" applyAlignment="1" applyProtection="1">
      <alignment wrapText="1"/>
      <protection locked="0"/>
    </xf>
    <xf numFmtId="0" fontId="34" fillId="27" borderId="0" xfId="501" applyFont="1" applyFill="1" applyAlignment="1" applyProtection="1">
      <alignment wrapText="1"/>
      <protection locked="0"/>
    </xf>
    <xf numFmtId="0" fontId="34" fillId="27" borderId="7" xfId="501" applyFont="1" applyFill="1" applyBorder="1" applyAlignment="1" applyProtection="1">
      <alignment wrapText="1"/>
      <protection locked="0"/>
    </xf>
    <xf numFmtId="168" fontId="41" fillId="0" borderId="1" xfId="0" applyNumberFormat="1" applyFont="1" applyBorder="1" applyAlignment="1">
      <alignment horizontal="center" vertical="center" wrapText="1"/>
    </xf>
    <xf numFmtId="168" fontId="41" fillId="0" borderId="25" xfId="0" applyNumberFormat="1" applyFont="1" applyBorder="1" applyAlignment="1">
      <alignment horizontal="center" vertical="center" wrapText="1"/>
    </xf>
  </cellXfs>
  <cellStyles count="1665">
    <cellStyle name="Moeda" xfId="1" builtinId="4"/>
    <cellStyle name="Moeda 10" xfId="2"/>
    <cellStyle name="Moeda 10 2" xfId="3"/>
    <cellStyle name="Moeda 10 3" xfId="4"/>
    <cellStyle name="Moeda 10 4" xfId="5"/>
    <cellStyle name="Moeda 11" xfId="6"/>
    <cellStyle name="Moeda 12" xfId="7"/>
    <cellStyle name="Moeda 13" xfId="8"/>
    <cellStyle name="Moeda 2" xfId="9"/>
    <cellStyle name="Moeda 2 2" xfId="10"/>
    <cellStyle name="Moeda 3" xfId="11"/>
    <cellStyle name="Moeda 3 10" xfId="12"/>
    <cellStyle name="Moeda 3 10 2" xfId="13"/>
    <cellStyle name="Moeda 3 10 3" xfId="14"/>
    <cellStyle name="Moeda 3 11" xfId="15"/>
    <cellStyle name="Moeda 3 11 2" xfId="16"/>
    <cellStyle name="Moeda 3 11 3" xfId="17"/>
    <cellStyle name="Moeda 3 12" xfId="18"/>
    <cellStyle name="Moeda 3 13" xfId="19"/>
    <cellStyle name="Moeda 3 14" xfId="20"/>
    <cellStyle name="Moeda 3 2" xfId="21"/>
    <cellStyle name="Moeda 3 2 10" xfId="22"/>
    <cellStyle name="Moeda 3 2 10 2" xfId="23"/>
    <cellStyle name="Moeda 3 2 10 3" xfId="24"/>
    <cellStyle name="Moeda 3 2 11" xfId="25"/>
    <cellStyle name="Moeda 3 2 12" xfId="26"/>
    <cellStyle name="Moeda 3 2 2" xfId="27"/>
    <cellStyle name="Moeda 3 2 2 10" xfId="28"/>
    <cellStyle name="Moeda 3 2 2 2" xfId="29"/>
    <cellStyle name="Moeda 3 2 2 2 2" xfId="30"/>
    <cellStyle name="Moeda 3 2 2 2 2 2" xfId="31"/>
    <cellStyle name="Moeda 3 2 2 2 2 3" xfId="32"/>
    <cellStyle name="Moeda 3 2 2 2 3" xfId="33"/>
    <cellStyle name="Moeda 3 2 2 2 3 2" xfId="34"/>
    <cellStyle name="Moeda 3 2 2 2 3 3" xfId="35"/>
    <cellStyle name="Moeda 3 2 2 2 4" xfId="36"/>
    <cellStyle name="Moeda 3 2 2 2 4 2" xfId="37"/>
    <cellStyle name="Moeda 3 2 2 2 4 3" xfId="38"/>
    <cellStyle name="Moeda 3 2 2 2 5" xfId="39"/>
    <cellStyle name="Moeda 3 2 2 2 5 2" xfId="40"/>
    <cellStyle name="Moeda 3 2 2 2 5 3" xfId="41"/>
    <cellStyle name="Moeda 3 2 2 2 6" xfId="42"/>
    <cellStyle name="Moeda 3 2 2 2 6 2" xfId="43"/>
    <cellStyle name="Moeda 3 2 2 2 6 3" xfId="44"/>
    <cellStyle name="Moeda 3 2 2 2 7" xfId="45"/>
    <cellStyle name="Moeda 3 2 2 2 7 2" xfId="46"/>
    <cellStyle name="Moeda 3 2 2 2 7 3" xfId="47"/>
    <cellStyle name="Moeda 3 2 2 2 8" xfId="48"/>
    <cellStyle name="Moeda 3 2 2 2 9" xfId="49"/>
    <cellStyle name="Moeda 3 2 2 3" xfId="50"/>
    <cellStyle name="Moeda 3 2 2 3 2" xfId="51"/>
    <cellStyle name="Moeda 3 2 2 3 3" xfId="52"/>
    <cellStyle name="Moeda 3 2 2 4" xfId="53"/>
    <cellStyle name="Moeda 3 2 2 4 2" xfId="54"/>
    <cellStyle name="Moeda 3 2 2 4 3" xfId="55"/>
    <cellStyle name="Moeda 3 2 2 5" xfId="56"/>
    <cellStyle name="Moeda 3 2 2 5 2" xfId="57"/>
    <cellStyle name="Moeda 3 2 2 5 3" xfId="58"/>
    <cellStyle name="Moeda 3 2 2 6" xfId="59"/>
    <cellStyle name="Moeda 3 2 2 6 2" xfId="60"/>
    <cellStyle name="Moeda 3 2 2 6 3" xfId="61"/>
    <cellStyle name="Moeda 3 2 2 7" xfId="62"/>
    <cellStyle name="Moeda 3 2 2 7 2" xfId="63"/>
    <cellStyle name="Moeda 3 2 2 7 3" xfId="64"/>
    <cellStyle name="Moeda 3 2 2 8" xfId="65"/>
    <cellStyle name="Moeda 3 2 2 8 2" xfId="66"/>
    <cellStyle name="Moeda 3 2 2 8 3" xfId="67"/>
    <cellStyle name="Moeda 3 2 2 9" xfId="68"/>
    <cellStyle name="Moeda 3 2 3" xfId="69"/>
    <cellStyle name="Moeda 3 2 3 2" xfId="70"/>
    <cellStyle name="Moeda 3 2 3 2 2" xfId="71"/>
    <cellStyle name="Moeda 3 2 3 2 3" xfId="72"/>
    <cellStyle name="Moeda 3 2 3 3" xfId="73"/>
    <cellStyle name="Moeda 3 2 3 3 2" xfId="74"/>
    <cellStyle name="Moeda 3 2 3 3 3" xfId="75"/>
    <cellStyle name="Moeda 3 2 3 4" xfId="76"/>
    <cellStyle name="Moeda 3 2 3 4 2" xfId="77"/>
    <cellStyle name="Moeda 3 2 3 4 3" xfId="78"/>
    <cellStyle name="Moeda 3 2 3 5" xfId="79"/>
    <cellStyle name="Moeda 3 2 3 5 2" xfId="80"/>
    <cellStyle name="Moeda 3 2 3 5 3" xfId="81"/>
    <cellStyle name="Moeda 3 2 3 6" xfId="82"/>
    <cellStyle name="Moeda 3 2 3 6 2" xfId="83"/>
    <cellStyle name="Moeda 3 2 3 6 3" xfId="84"/>
    <cellStyle name="Moeda 3 2 3 7" xfId="85"/>
    <cellStyle name="Moeda 3 2 3 7 2" xfId="86"/>
    <cellStyle name="Moeda 3 2 3 7 3" xfId="87"/>
    <cellStyle name="Moeda 3 2 3 8" xfId="88"/>
    <cellStyle name="Moeda 3 2 3 9" xfId="89"/>
    <cellStyle name="Moeda 3 2 4" xfId="90"/>
    <cellStyle name="Moeda 3 2 4 2" xfId="91"/>
    <cellStyle name="Moeda 3 2 4 2 2" xfId="92"/>
    <cellStyle name="Moeda 3 2 4 2 3" xfId="93"/>
    <cellStyle name="Moeda 3 2 4 3" xfId="94"/>
    <cellStyle name="Moeda 3 2 4 3 2" xfId="95"/>
    <cellStyle name="Moeda 3 2 4 3 3" xfId="96"/>
    <cellStyle name="Moeda 3 2 4 4" xfId="97"/>
    <cellStyle name="Moeda 3 2 4 4 2" xfId="98"/>
    <cellStyle name="Moeda 3 2 4 4 3" xfId="99"/>
    <cellStyle name="Moeda 3 2 4 5" xfId="100"/>
    <cellStyle name="Moeda 3 2 4 5 2" xfId="101"/>
    <cellStyle name="Moeda 3 2 4 5 3" xfId="102"/>
    <cellStyle name="Moeda 3 2 4 6" xfId="103"/>
    <cellStyle name="Moeda 3 2 4 6 2" xfId="104"/>
    <cellStyle name="Moeda 3 2 4 6 3" xfId="105"/>
    <cellStyle name="Moeda 3 2 4 7" xfId="106"/>
    <cellStyle name="Moeda 3 2 4 7 2" xfId="107"/>
    <cellStyle name="Moeda 3 2 4 7 3" xfId="108"/>
    <cellStyle name="Moeda 3 2 4 8" xfId="109"/>
    <cellStyle name="Moeda 3 2 4 9" xfId="110"/>
    <cellStyle name="Moeda 3 2 5" xfId="111"/>
    <cellStyle name="Moeda 3 2 5 2" xfId="112"/>
    <cellStyle name="Moeda 3 2 5 3" xfId="113"/>
    <cellStyle name="Moeda 3 2 6" xfId="114"/>
    <cellStyle name="Moeda 3 2 6 2" xfId="115"/>
    <cellStyle name="Moeda 3 2 6 3" xfId="116"/>
    <cellStyle name="Moeda 3 2 7" xfId="117"/>
    <cellStyle name="Moeda 3 2 7 2" xfId="118"/>
    <cellStyle name="Moeda 3 2 7 3" xfId="119"/>
    <cellStyle name="Moeda 3 2 8" xfId="120"/>
    <cellStyle name="Moeda 3 2 8 2" xfId="121"/>
    <cellStyle name="Moeda 3 2 8 3" xfId="122"/>
    <cellStyle name="Moeda 3 2 9" xfId="123"/>
    <cellStyle name="Moeda 3 2 9 2" xfId="124"/>
    <cellStyle name="Moeda 3 2 9 3" xfId="125"/>
    <cellStyle name="Moeda 3 3" xfId="126"/>
    <cellStyle name="Moeda 3 3 10" xfId="127"/>
    <cellStyle name="Moeda 3 3 2" xfId="128"/>
    <cellStyle name="Moeda 3 3 2 2" xfId="129"/>
    <cellStyle name="Moeda 3 3 2 2 2" xfId="130"/>
    <cellStyle name="Moeda 3 3 2 2 3" xfId="131"/>
    <cellStyle name="Moeda 3 3 2 3" xfId="132"/>
    <cellStyle name="Moeda 3 3 2 3 2" xfId="133"/>
    <cellStyle name="Moeda 3 3 2 3 3" xfId="134"/>
    <cellStyle name="Moeda 3 3 2 4" xfId="135"/>
    <cellStyle name="Moeda 3 3 2 4 2" xfId="136"/>
    <cellStyle name="Moeda 3 3 2 4 3" xfId="137"/>
    <cellStyle name="Moeda 3 3 2 5" xfId="138"/>
    <cellStyle name="Moeda 3 3 2 5 2" xfId="139"/>
    <cellStyle name="Moeda 3 3 2 5 3" xfId="140"/>
    <cellStyle name="Moeda 3 3 2 6" xfId="141"/>
    <cellStyle name="Moeda 3 3 2 6 2" xfId="142"/>
    <cellStyle name="Moeda 3 3 2 6 3" xfId="143"/>
    <cellStyle name="Moeda 3 3 2 7" xfId="144"/>
    <cellStyle name="Moeda 3 3 2 7 2" xfId="145"/>
    <cellStyle name="Moeda 3 3 2 7 3" xfId="146"/>
    <cellStyle name="Moeda 3 3 2 8" xfId="147"/>
    <cellStyle name="Moeda 3 3 2 9" xfId="148"/>
    <cellStyle name="Moeda 3 3 3" xfId="149"/>
    <cellStyle name="Moeda 3 3 3 2" xfId="150"/>
    <cellStyle name="Moeda 3 3 3 3" xfId="151"/>
    <cellStyle name="Moeda 3 3 4" xfId="152"/>
    <cellStyle name="Moeda 3 3 4 2" xfId="153"/>
    <cellStyle name="Moeda 3 3 4 3" xfId="154"/>
    <cellStyle name="Moeda 3 3 5" xfId="155"/>
    <cellStyle name="Moeda 3 3 5 2" xfId="156"/>
    <cellStyle name="Moeda 3 3 5 3" xfId="157"/>
    <cellStyle name="Moeda 3 3 6" xfId="158"/>
    <cellStyle name="Moeda 3 3 6 2" xfId="159"/>
    <cellStyle name="Moeda 3 3 6 3" xfId="160"/>
    <cellStyle name="Moeda 3 3 7" xfId="161"/>
    <cellStyle name="Moeda 3 3 7 2" xfId="162"/>
    <cellStyle name="Moeda 3 3 7 3" xfId="163"/>
    <cellStyle name="Moeda 3 3 8" xfId="164"/>
    <cellStyle name="Moeda 3 3 8 2" xfId="165"/>
    <cellStyle name="Moeda 3 3 8 3" xfId="166"/>
    <cellStyle name="Moeda 3 3 9" xfId="167"/>
    <cellStyle name="Moeda 3 4" xfId="168"/>
    <cellStyle name="Moeda 3 4 2" xfId="169"/>
    <cellStyle name="Moeda 3 4 2 2" xfId="170"/>
    <cellStyle name="Moeda 3 4 2 3" xfId="171"/>
    <cellStyle name="Moeda 3 4 3" xfId="172"/>
    <cellStyle name="Moeda 3 4 3 2" xfId="173"/>
    <cellStyle name="Moeda 3 4 3 3" xfId="174"/>
    <cellStyle name="Moeda 3 4 4" xfId="175"/>
    <cellStyle name="Moeda 3 4 4 2" xfId="176"/>
    <cellStyle name="Moeda 3 4 4 3" xfId="177"/>
    <cellStyle name="Moeda 3 4 5" xfId="178"/>
    <cellStyle name="Moeda 3 4 5 2" xfId="179"/>
    <cellStyle name="Moeda 3 4 5 3" xfId="180"/>
    <cellStyle name="Moeda 3 4 6" xfId="181"/>
    <cellStyle name="Moeda 3 4 6 2" xfId="182"/>
    <cellStyle name="Moeda 3 4 6 3" xfId="183"/>
    <cellStyle name="Moeda 3 4 7" xfId="184"/>
    <cellStyle name="Moeda 3 4 7 2" xfId="185"/>
    <cellStyle name="Moeda 3 4 7 3" xfId="186"/>
    <cellStyle name="Moeda 3 4 8" xfId="187"/>
    <cellStyle name="Moeda 3 4 9" xfId="188"/>
    <cellStyle name="Moeda 3 5" xfId="189"/>
    <cellStyle name="Moeda 3 5 2" xfId="190"/>
    <cellStyle name="Moeda 3 5 2 2" xfId="191"/>
    <cellStyle name="Moeda 3 5 2 3" xfId="192"/>
    <cellStyle name="Moeda 3 5 3" xfId="193"/>
    <cellStyle name="Moeda 3 5 3 2" xfId="194"/>
    <cellStyle name="Moeda 3 5 3 3" xfId="195"/>
    <cellStyle name="Moeda 3 5 4" xfId="196"/>
    <cellStyle name="Moeda 3 5 4 2" xfId="197"/>
    <cellStyle name="Moeda 3 5 4 3" xfId="198"/>
    <cellStyle name="Moeda 3 5 5" xfId="199"/>
    <cellStyle name="Moeda 3 5 5 2" xfId="200"/>
    <cellStyle name="Moeda 3 5 5 3" xfId="201"/>
    <cellStyle name="Moeda 3 5 6" xfId="202"/>
    <cellStyle name="Moeda 3 5 6 2" xfId="203"/>
    <cellStyle name="Moeda 3 5 6 3" xfId="204"/>
    <cellStyle name="Moeda 3 5 7" xfId="205"/>
    <cellStyle name="Moeda 3 5 7 2" xfId="206"/>
    <cellStyle name="Moeda 3 5 7 3" xfId="207"/>
    <cellStyle name="Moeda 3 5 8" xfId="208"/>
    <cellStyle name="Moeda 3 5 9" xfId="209"/>
    <cellStyle name="Moeda 3 6" xfId="210"/>
    <cellStyle name="Moeda 3 6 2" xfId="211"/>
    <cellStyle name="Moeda 3 6 3" xfId="212"/>
    <cellStyle name="Moeda 3 7" xfId="213"/>
    <cellStyle name="Moeda 3 7 2" xfId="214"/>
    <cellStyle name="Moeda 3 7 3" xfId="215"/>
    <cellStyle name="Moeda 3 8" xfId="216"/>
    <cellStyle name="Moeda 3 8 2" xfId="217"/>
    <cellStyle name="Moeda 3 8 3" xfId="218"/>
    <cellStyle name="Moeda 3 9" xfId="219"/>
    <cellStyle name="Moeda 3 9 2" xfId="220"/>
    <cellStyle name="Moeda 3 9 3" xfId="221"/>
    <cellStyle name="Moeda 4" xfId="222"/>
    <cellStyle name="Moeda 4 10" xfId="223"/>
    <cellStyle name="Moeda 4 10 2" xfId="224"/>
    <cellStyle name="Moeda 4 10 3" xfId="225"/>
    <cellStyle name="Moeda 4 11" xfId="226"/>
    <cellStyle name="Moeda 4 12" xfId="227"/>
    <cellStyle name="Moeda 4 2" xfId="228"/>
    <cellStyle name="Moeda 4 2 10" xfId="229"/>
    <cellStyle name="Moeda 4 2 2" xfId="230"/>
    <cellStyle name="Moeda 4 2 2 2" xfId="231"/>
    <cellStyle name="Moeda 4 2 2 2 2" xfId="232"/>
    <cellStyle name="Moeda 4 2 2 2 3" xfId="233"/>
    <cellStyle name="Moeda 4 2 2 3" xfId="234"/>
    <cellStyle name="Moeda 4 2 2 3 2" xfId="235"/>
    <cellStyle name="Moeda 4 2 2 3 3" xfId="236"/>
    <cellStyle name="Moeda 4 2 2 4" xfId="237"/>
    <cellStyle name="Moeda 4 2 2 4 2" xfId="238"/>
    <cellStyle name="Moeda 4 2 2 4 3" xfId="239"/>
    <cellStyle name="Moeda 4 2 2 5" xfId="240"/>
    <cellStyle name="Moeda 4 2 2 5 2" xfId="241"/>
    <cellStyle name="Moeda 4 2 2 5 3" xfId="242"/>
    <cellStyle name="Moeda 4 2 2 6" xfId="243"/>
    <cellStyle name="Moeda 4 2 2 6 2" xfId="244"/>
    <cellStyle name="Moeda 4 2 2 6 3" xfId="245"/>
    <cellStyle name="Moeda 4 2 2 7" xfId="246"/>
    <cellStyle name="Moeda 4 2 2 7 2" xfId="247"/>
    <cellStyle name="Moeda 4 2 2 7 3" xfId="248"/>
    <cellStyle name="Moeda 4 2 2 8" xfId="249"/>
    <cellStyle name="Moeda 4 2 2 9" xfId="250"/>
    <cellStyle name="Moeda 4 2 3" xfId="251"/>
    <cellStyle name="Moeda 4 2 3 2" xfId="252"/>
    <cellStyle name="Moeda 4 2 3 3" xfId="253"/>
    <cellStyle name="Moeda 4 2 4" xfId="254"/>
    <cellStyle name="Moeda 4 2 4 2" xfId="255"/>
    <cellStyle name="Moeda 4 2 4 3" xfId="256"/>
    <cellStyle name="Moeda 4 2 5" xfId="257"/>
    <cellStyle name="Moeda 4 2 5 2" xfId="258"/>
    <cellStyle name="Moeda 4 2 5 3" xfId="259"/>
    <cellStyle name="Moeda 4 2 6" xfId="260"/>
    <cellStyle name="Moeda 4 2 6 2" xfId="261"/>
    <cellStyle name="Moeda 4 2 6 3" xfId="262"/>
    <cellStyle name="Moeda 4 2 7" xfId="263"/>
    <cellStyle name="Moeda 4 2 7 2" xfId="264"/>
    <cellStyle name="Moeda 4 2 7 3" xfId="265"/>
    <cellStyle name="Moeda 4 2 8" xfId="266"/>
    <cellStyle name="Moeda 4 2 8 2" xfId="267"/>
    <cellStyle name="Moeda 4 2 8 3" xfId="268"/>
    <cellStyle name="Moeda 4 2 9" xfId="269"/>
    <cellStyle name="Moeda 4 3" xfId="270"/>
    <cellStyle name="Moeda 4 3 2" xfId="271"/>
    <cellStyle name="Moeda 4 3 2 2" xfId="272"/>
    <cellStyle name="Moeda 4 3 2 3" xfId="273"/>
    <cellStyle name="Moeda 4 3 3" xfId="274"/>
    <cellStyle name="Moeda 4 3 3 2" xfId="275"/>
    <cellStyle name="Moeda 4 3 3 3" xfId="276"/>
    <cellStyle name="Moeda 4 3 4" xfId="277"/>
    <cellStyle name="Moeda 4 3 4 2" xfId="278"/>
    <cellStyle name="Moeda 4 3 4 3" xfId="279"/>
    <cellStyle name="Moeda 4 3 5" xfId="280"/>
    <cellStyle name="Moeda 4 3 5 2" xfId="281"/>
    <cellStyle name="Moeda 4 3 5 3" xfId="282"/>
    <cellStyle name="Moeda 4 3 6" xfId="283"/>
    <cellStyle name="Moeda 4 3 6 2" xfId="284"/>
    <cellStyle name="Moeda 4 3 6 3" xfId="285"/>
    <cellStyle name="Moeda 4 3 7" xfId="286"/>
    <cellStyle name="Moeda 4 3 7 2" xfId="287"/>
    <cellStyle name="Moeda 4 3 7 3" xfId="288"/>
    <cellStyle name="Moeda 4 3 8" xfId="289"/>
    <cellStyle name="Moeda 4 3 9" xfId="290"/>
    <cellStyle name="Moeda 4 4" xfId="291"/>
    <cellStyle name="Moeda 4 4 2" xfId="292"/>
    <cellStyle name="Moeda 4 4 2 2" xfId="293"/>
    <cellStyle name="Moeda 4 4 2 3" xfId="294"/>
    <cellStyle name="Moeda 4 4 3" xfId="295"/>
    <cellStyle name="Moeda 4 4 3 2" xfId="296"/>
    <cellStyle name="Moeda 4 4 3 3" xfId="297"/>
    <cellStyle name="Moeda 4 4 4" xfId="298"/>
    <cellStyle name="Moeda 4 4 4 2" xfId="299"/>
    <cellStyle name="Moeda 4 4 4 3" xfId="300"/>
    <cellStyle name="Moeda 4 4 5" xfId="301"/>
    <cellStyle name="Moeda 4 4 5 2" xfId="302"/>
    <cellStyle name="Moeda 4 4 5 3" xfId="303"/>
    <cellStyle name="Moeda 4 4 6" xfId="304"/>
    <cellStyle name="Moeda 4 4 6 2" xfId="305"/>
    <cellStyle name="Moeda 4 4 6 3" xfId="306"/>
    <cellStyle name="Moeda 4 4 7" xfId="307"/>
    <cellStyle name="Moeda 4 4 7 2" xfId="308"/>
    <cellStyle name="Moeda 4 4 7 3" xfId="309"/>
    <cellStyle name="Moeda 4 4 8" xfId="310"/>
    <cellStyle name="Moeda 4 4 9" xfId="311"/>
    <cellStyle name="Moeda 4 5" xfId="312"/>
    <cellStyle name="Moeda 4 5 2" xfId="313"/>
    <cellStyle name="Moeda 4 5 3" xfId="314"/>
    <cellStyle name="Moeda 4 6" xfId="315"/>
    <cellStyle name="Moeda 4 6 2" xfId="316"/>
    <cellStyle name="Moeda 4 6 3" xfId="317"/>
    <cellStyle name="Moeda 4 7" xfId="318"/>
    <cellStyle name="Moeda 4 7 2" xfId="319"/>
    <cellStyle name="Moeda 4 7 3" xfId="320"/>
    <cellStyle name="Moeda 4 8" xfId="321"/>
    <cellStyle name="Moeda 4 8 2" xfId="322"/>
    <cellStyle name="Moeda 4 8 3" xfId="323"/>
    <cellStyle name="Moeda 4 9" xfId="324"/>
    <cellStyle name="Moeda 4 9 2" xfId="325"/>
    <cellStyle name="Moeda 4 9 3" xfId="326"/>
    <cellStyle name="Moeda 5" xfId="327"/>
    <cellStyle name="Moeda 5 10" xfId="328"/>
    <cellStyle name="Moeda 5 10 2" xfId="329"/>
    <cellStyle name="Moeda 5 10 3" xfId="330"/>
    <cellStyle name="Moeda 5 11" xfId="331"/>
    <cellStyle name="Moeda 5 12" xfId="332"/>
    <cellStyle name="Moeda 5 2" xfId="333"/>
    <cellStyle name="Moeda 5 2 10" xfId="334"/>
    <cellStyle name="Moeda 5 2 2" xfId="335"/>
    <cellStyle name="Moeda 5 2 2 2" xfId="336"/>
    <cellStyle name="Moeda 5 2 2 2 2" xfId="337"/>
    <cellStyle name="Moeda 5 2 2 2 3" xfId="338"/>
    <cellStyle name="Moeda 5 2 2 3" xfId="339"/>
    <cellStyle name="Moeda 5 2 2 3 2" xfId="340"/>
    <cellStyle name="Moeda 5 2 2 3 3" xfId="341"/>
    <cellStyle name="Moeda 5 2 2 4" xfId="342"/>
    <cellStyle name="Moeda 5 2 2 4 2" xfId="343"/>
    <cellStyle name="Moeda 5 2 2 4 3" xfId="344"/>
    <cellStyle name="Moeda 5 2 2 5" xfId="345"/>
    <cellStyle name="Moeda 5 2 2 5 2" xfId="346"/>
    <cellStyle name="Moeda 5 2 2 5 3" xfId="347"/>
    <cellStyle name="Moeda 5 2 2 6" xfId="348"/>
    <cellStyle name="Moeda 5 2 2 6 2" xfId="349"/>
    <cellStyle name="Moeda 5 2 2 6 3" xfId="350"/>
    <cellStyle name="Moeda 5 2 2 7" xfId="351"/>
    <cellStyle name="Moeda 5 2 2 7 2" xfId="352"/>
    <cellStyle name="Moeda 5 2 2 7 3" xfId="353"/>
    <cellStyle name="Moeda 5 2 2 8" xfId="354"/>
    <cellStyle name="Moeda 5 2 2 9" xfId="355"/>
    <cellStyle name="Moeda 5 2 3" xfId="356"/>
    <cellStyle name="Moeda 5 2 3 2" xfId="357"/>
    <cellStyle name="Moeda 5 2 3 3" xfId="358"/>
    <cellStyle name="Moeda 5 2 4" xfId="359"/>
    <cellStyle name="Moeda 5 2 4 2" xfId="360"/>
    <cellStyle name="Moeda 5 2 4 3" xfId="361"/>
    <cellStyle name="Moeda 5 2 5" xfId="362"/>
    <cellStyle name="Moeda 5 2 5 2" xfId="363"/>
    <cellStyle name="Moeda 5 2 5 3" xfId="364"/>
    <cellStyle name="Moeda 5 2 6" xfId="365"/>
    <cellStyle name="Moeda 5 2 6 2" xfId="366"/>
    <cellStyle name="Moeda 5 2 6 3" xfId="367"/>
    <cellStyle name="Moeda 5 2 7" xfId="368"/>
    <cellStyle name="Moeda 5 2 7 2" xfId="369"/>
    <cellStyle name="Moeda 5 2 7 3" xfId="370"/>
    <cellStyle name="Moeda 5 2 8" xfId="371"/>
    <cellStyle name="Moeda 5 2 8 2" xfId="372"/>
    <cellStyle name="Moeda 5 2 8 3" xfId="373"/>
    <cellStyle name="Moeda 5 2 9" xfId="374"/>
    <cellStyle name="Moeda 5 3" xfId="375"/>
    <cellStyle name="Moeda 5 3 2" xfId="376"/>
    <cellStyle name="Moeda 5 3 2 2" xfId="377"/>
    <cellStyle name="Moeda 5 3 2 3" xfId="378"/>
    <cellStyle name="Moeda 5 3 3" xfId="379"/>
    <cellStyle name="Moeda 5 3 3 2" xfId="380"/>
    <cellStyle name="Moeda 5 3 3 3" xfId="381"/>
    <cellStyle name="Moeda 5 3 4" xfId="382"/>
    <cellStyle name="Moeda 5 3 4 2" xfId="383"/>
    <cellStyle name="Moeda 5 3 4 3" xfId="384"/>
    <cellStyle name="Moeda 5 3 5" xfId="385"/>
    <cellStyle name="Moeda 5 3 5 2" xfId="386"/>
    <cellStyle name="Moeda 5 3 5 3" xfId="387"/>
    <cellStyle name="Moeda 5 3 6" xfId="388"/>
    <cellStyle name="Moeda 5 3 6 2" xfId="389"/>
    <cellStyle name="Moeda 5 3 6 3" xfId="390"/>
    <cellStyle name="Moeda 5 3 7" xfId="391"/>
    <cellStyle name="Moeda 5 3 7 2" xfId="392"/>
    <cellStyle name="Moeda 5 3 7 3" xfId="393"/>
    <cellStyle name="Moeda 5 3 8" xfId="394"/>
    <cellStyle name="Moeda 5 3 9" xfId="395"/>
    <cellStyle name="Moeda 5 4" xfId="396"/>
    <cellStyle name="Moeda 5 4 2" xfId="397"/>
    <cellStyle name="Moeda 5 4 2 2" xfId="398"/>
    <cellStyle name="Moeda 5 4 2 3" xfId="399"/>
    <cellStyle name="Moeda 5 4 3" xfId="400"/>
    <cellStyle name="Moeda 5 4 3 2" xfId="401"/>
    <cellStyle name="Moeda 5 4 3 3" xfId="402"/>
    <cellStyle name="Moeda 5 4 4" xfId="403"/>
    <cellStyle name="Moeda 5 4 4 2" xfId="404"/>
    <cellStyle name="Moeda 5 4 4 3" xfId="405"/>
    <cellStyle name="Moeda 5 4 5" xfId="406"/>
    <cellStyle name="Moeda 5 4 5 2" xfId="407"/>
    <cellStyle name="Moeda 5 4 5 3" xfId="408"/>
    <cellStyle name="Moeda 5 4 6" xfId="409"/>
    <cellStyle name="Moeda 5 4 6 2" xfId="410"/>
    <cellStyle name="Moeda 5 4 6 3" xfId="411"/>
    <cellStyle name="Moeda 5 4 7" xfId="412"/>
    <cellStyle name="Moeda 5 4 7 2" xfId="413"/>
    <cellStyle name="Moeda 5 4 7 3" xfId="414"/>
    <cellStyle name="Moeda 5 4 8" xfId="415"/>
    <cellStyle name="Moeda 5 4 9" xfId="416"/>
    <cellStyle name="Moeda 5 5" xfId="417"/>
    <cellStyle name="Moeda 5 5 2" xfId="418"/>
    <cellStyle name="Moeda 5 5 3" xfId="419"/>
    <cellStyle name="Moeda 5 6" xfId="420"/>
    <cellStyle name="Moeda 5 6 2" xfId="421"/>
    <cellStyle name="Moeda 5 6 3" xfId="422"/>
    <cellStyle name="Moeda 5 7" xfId="423"/>
    <cellStyle name="Moeda 5 7 2" xfId="424"/>
    <cellStyle name="Moeda 5 7 3" xfId="425"/>
    <cellStyle name="Moeda 5 8" xfId="426"/>
    <cellStyle name="Moeda 5 8 2" xfId="427"/>
    <cellStyle name="Moeda 5 8 3" xfId="428"/>
    <cellStyle name="Moeda 5 9" xfId="429"/>
    <cellStyle name="Moeda 5 9 2" xfId="430"/>
    <cellStyle name="Moeda 5 9 3" xfId="431"/>
    <cellStyle name="Moeda 6" xfId="432"/>
    <cellStyle name="Moeda 6 10" xfId="433"/>
    <cellStyle name="Moeda 6 2" xfId="434"/>
    <cellStyle name="Moeda 6 2 2" xfId="435"/>
    <cellStyle name="Moeda 6 2 2 2" xfId="436"/>
    <cellStyle name="Moeda 6 2 2 3" xfId="437"/>
    <cellStyle name="Moeda 6 2 3" xfId="438"/>
    <cellStyle name="Moeda 6 2 3 2" xfId="439"/>
    <cellStyle name="Moeda 6 2 3 3" xfId="440"/>
    <cellStyle name="Moeda 6 2 4" xfId="441"/>
    <cellStyle name="Moeda 6 2 4 2" xfId="442"/>
    <cellStyle name="Moeda 6 2 4 3" xfId="443"/>
    <cellStyle name="Moeda 6 2 5" xfId="444"/>
    <cellStyle name="Moeda 6 2 5 2" xfId="445"/>
    <cellStyle name="Moeda 6 2 5 3" xfId="446"/>
    <cellStyle name="Moeda 6 2 6" xfId="447"/>
    <cellStyle name="Moeda 6 2 6 2" xfId="448"/>
    <cellStyle name="Moeda 6 2 6 3" xfId="449"/>
    <cellStyle name="Moeda 6 2 7" xfId="450"/>
    <cellStyle name="Moeda 6 2 7 2" xfId="451"/>
    <cellStyle name="Moeda 6 2 7 3" xfId="452"/>
    <cellStyle name="Moeda 6 2 8" xfId="453"/>
    <cellStyle name="Moeda 6 2 9" xfId="454"/>
    <cellStyle name="Moeda 6 3" xfId="455"/>
    <cellStyle name="Moeda 6 3 2" xfId="456"/>
    <cellStyle name="Moeda 6 3 3" xfId="457"/>
    <cellStyle name="Moeda 6 4" xfId="458"/>
    <cellStyle name="Moeda 6 4 2" xfId="459"/>
    <cellStyle name="Moeda 6 4 3" xfId="460"/>
    <cellStyle name="Moeda 6 5" xfId="461"/>
    <cellStyle name="Moeda 6 5 2" xfId="462"/>
    <cellStyle name="Moeda 6 5 3" xfId="463"/>
    <cellStyle name="Moeda 6 6" xfId="464"/>
    <cellStyle name="Moeda 6 6 2" xfId="465"/>
    <cellStyle name="Moeda 6 6 3" xfId="466"/>
    <cellStyle name="Moeda 6 7" xfId="467"/>
    <cellStyle name="Moeda 6 7 2" xfId="468"/>
    <cellStyle name="Moeda 6 7 3" xfId="469"/>
    <cellStyle name="Moeda 6 8" xfId="470"/>
    <cellStyle name="Moeda 6 8 2" xfId="471"/>
    <cellStyle name="Moeda 6 8 3" xfId="472"/>
    <cellStyle name="Moeda 6 9" xfId="473"/>
    <cellStyle name="Moeda 7" xfId="474"/>
    <cellStyle name="Moeda 7 2" xfId="475"/>
    <cellStyle name="Moeda 7 2 2" xfId="476"/>
    <cellStyle name="Moeda 7 2 3" xfId="477"/>
    <cellStyle name="Moeda 7 3" xfId="478"/>
    <cellStyle name="Moeda 7 3 2" xfId="479"/>
    <cellStyle name="Moeda 7 3 3" xfId="480"/>
    <cellStyle name="Moeda 7 4" xfId="481"/>
    <cellStyle name="Moeda 7 4 2" xfId="482"/>
    <cellStyle name="Moeda 7 4 3" xfId="483"/>
    <cellStyle name="Moeda 7 5" xfId="484"/>
    <cellStyle name="Moeda 7 5 2" xfId="485"/>
    <cellStyle name="Moeda 7 5 3" xfId="486"/>
    <cellStyle name="Moeda 7 6" xfId="487"/>
    <cellStyle name="Moeda 7 6 2" xfId="488"/>
    <cellStyle name="Moeda 7 6 3" xfId="489"/>
    <cellStyle name="Moeda 7 7" xfId="490"/>
    <cellStyle name="Moeda 7 7 2" xfId="491"/>
    <cellStyle name="Moeda 7 7 3" xfId="492"/>
    <cellStyle name="Moeda 7 8" xfId="493"/>
    <cellStyle name="Moeda 7 9" xfId="494"/>
    <cellStyle name="Moeda 8" xfId="495"/>
    <cellStyle name="Moeda 8 2" xfId="496"/>
    <cellStyle name="Moeda 8 3" xfId="497"/>
    <cellStyle name="Moeda 9" xfId="498"/>
    <cellStyle name="Moeda 9 2" xfId="499"/>
    <cellStyle name="Moeda 9 3" xfId="500"/>
    <cellStyle name="Normal" xfId="0" builtinId="0"/>
    <cellStyle name="Normal 2" xfId="501"/>
    <cellStyle name="Normal 2 2" xfId="502"/>
    <cellStyle name="Porcentagem" xfId="503" builtinId="5"/>
    <cellStyle name="Porcentagem 2" xfId="504"/>
    <cellStyle name="Porcentagem 3" xfId="505"/>
    <cellStyle name="Porcentagem 3 2" xfId="506"/>
    <cellStyle name="Separador de milhares 2" xfId="507"/>
    <cellStyle name="Separador de milhares 2 2" xfId="508"/>
    <cellStyle name="Separador de milhares 2 2 10" xfId="509"/>
    <cellStyle name="Separador de milhares 2 2 10 2" xfId="510"/>
    <cellStyle name="Separador de milhares 2 2 10 3" xfId="511"/>
    <cellStyle name="Separador de milhares 2 2 11" xfId="512"/>
    <cellStyle name="Separador de milhares 2 2 11 2" xfId="513"/>
    <cellStyle name="Separador de milhares 2 2 11 3" xfId="514"/>
    <cellStyle name="Separador de milhares 2 2 12" xfId="515"/>
    <cellStyle name="Separador de milhares 2 2 12 2" xfId="516"/>
    <cellStyle name="Separador de milhares 2 2 12 3" xfId="517"/>
    <cellStyle name="Separador de milhares 2 2 13" xfId="518"/>
    <cellStyle name="Separador de milhares 2 2 13 2" xfId="519"/>
    <cellStyle name="Separador de milhares 2 2 13 3" xfId="520"/>
    <cellStyle name="Separador de milhares 2 2 14" xfId="521"/>
    <cellStyle name="Separador de milhares 2 2 15" xfId="522"/>
    <cellStyle name="Separador de milhares 2 2 2" xfId="523"/>
    <cellStyle name="Separador de milhares 2 2 2 10" xfId="524"/>
    <cellStyle name="Separador de milhares 2 2 2 10 2" xfId="525"/>
    <cellStyle name="Separador de milhares 2 2 2 10 3" xfId="526"/>
    <cellStyle name="Separador de milhares 2 2 2 11" xfId="527"/>
    <cellStyle name="Separador de milhares 2 2 2 11 2" xfId="528"/>
    <cellStyle name="Separador de milhares 2 2 2 11 3" xfId="529"/>
    <cellStyle name="Separador de milhares 2 2 2 12" xfId="530"/>
    <cellStyle name="Separador de milhares 2 2 2 13" xfId="531"/>
    <cellStyle name="Separador de milhares 2 2 2 2" xfId="532"/>
    <cellStyle name="Separador de milhares 2 2 2 2 10" xfId="533"/>
    <cellStyle name="Separador de milhares 2 2 2 2 10 2" xfId="534"/>
    <cellStyle name="Separador de milhares 2 2 2 2 10 3" xfId="535"/>
    <cellStyle name="Separador de milhares 2 2 2 2 11" xfId="536"/>
    <cellStyle name="Separador de milhares 2 2 2 2 12" xfId="537"/>
    <cellStyle name="Separador de milhares 2 2 2 2 2" xfId="538"/>
    <cellStyle name="Separador de milhares 2 2 2 2 2 10" xfId="539"/>
    <cellStyle name="Separador de milhares 2 2 2 2 2 2" xfId="540"/>
    <cellStyle name="Separador de milhares 2 2 2 2 2 2 2" xfId="541"/>
    <cellStyle name="Separador de milhares 2 2 2 2 2 2 2 2" xfId="542"/>
    <cellStyle name="Separador de milhares 2 2 2 2 2 2 2 3" xfId="543"/>
    <cellStyle name="Separador de milhares 2 2 2 2 2 2 3" xfId="544"/>
    <cellStyle name="Separador de milhares 2 2 2 2 2 2 3 2" xfId="545"/>
    <cellStyle name="Separador de milhares 2 2 2 2 2 2 3 3" xfId="546"/>
    <cellStyle name="Separador de milhares 2 2 2 2 2 2 4" xfId="547"/>
    <cellStyle name="Separador de milhares 2 2 2 2 2 2 4 2" xfId="548"/>
    <cellStyle name="Separador de milhares 2 2 2 2 2 2 4 3" xfId="549"/>
    <cellStyle name="Separador de milhares 2 2 2 2 2 2 5" xfId="550"/>
    <cellStyle name="Separador de milhares 2 2 2 2 2 2 5 2" xfId="551"/>
    <cellStyle name="Separador de milhares 2 2 2 2 2 2 5 3" xfId="552"/>
    <cellStyle name="Separador de milhares 2 2 2 2 2 2 6" xfId="553"/>
    <cellStyle name="Separador de milhares 2 2 2 2 2 2 6 2" xfId="554"/>
    <cellStyle name="Separador de milhares 2 2 2 2 2 2 6 3" xfId="555"/>
    <cellStyle name="Separador de milhares 2 2 2 2 2 2 7" xfId="556"/>
    <cellStyle name="Separador de milhares 2 2 2 2 2 2 7 2" xfId="557"/>
    <cellStyle name="Separador de milhares 2 2 2 2 2 2 7 3" xfId="558"/>
    <cellStyle name="Separador de milhares 2 2 2 2 2 2 8" xfId="559"/>
    <cellStyle name="Separador de milhares 2 2 2 2 2 2 9" xfId="560"/>
    <cellStyle name="Separador de milhares 2 2 2 2 2 3" xfId="561"/>
    <cellStyle name="Separador de milhares 2 2 2 2 2 3 2" xfId="562"/>
    <cellStyle name="Separador de milhares 2 2 2 2 2 3 3" xfId="563"/>
    <cellStyle name="Separador de milhares 2 2 2 2 2 4" xfId="564"/>
    <cellStyle name="Separador de milhares 2 2 2 2 2 4 2" xfId="565"/>
    <cellStyle name="Separador de milhares 2 2 2 2 2 4 3" xfId="566"/>
    <cellStyle name="Separador de milhares 2 2 2 2 2 5" xfId="567"/>
    <cellStyle name="Separador de milhares 2 2 2 2 2 5 2" xfId="568"/>
    <cellStyle name="Separador de milhares 2 2 2 2 2 5 3" xfId="569"/>
    <cellStyle name="Separador de milhares 2 2 2 2 2 6" xfId="570"/>
    <cellStyle name="Separador de milhares 2 2 2 2 2 6 2" xfId="571"/>
    <cellStyle name="Separador de milhares 2 2 2 2 2 6 3" xfId="572"/>
    <cellStyle name="Separador de milhares 2 2 2 2 2 7" xfId="573"/>
    <cellStyle name="Separador de milhares 2 2 2 2 2 7 2" xfId="574"/>
    <cellStyle name="Separador de milhares 2 2 2 2 2 7 3" xfId="575"/>
    <cellStyle name="Separador de milhares 2 2 2 2 2 8" xfId="576"/>
    <cellStyle name="Separador de milhares 2 2 2 2 2 8 2" xfId="577"/>
    <cellStyle name="Separador de milhares 2 2 2 2 2 8 3" xfId="578"/>
    <cellStyle name="Separador de milhares 2 2 2 2 2 9" xfId="579"/>
    <cellStyle name="Separador de milhares 2 2 2 2 3" xfId="580"/>
    <cellStyle name="Separador de milhares 2 2 2 2 3 2" xfId="581"/>
    <cellStyle name="Separador de milhares 2 2 2 2 3 2 2" xfId="582"/>
    <cellStyle name="Separador de milhares 2 2 2 2 3 2 3" xfId="583"/>
    <cellStyle name="Separador de milhares 2 2 2 2 3 3" xfId="584"/>
    <cellStyle name="Separador de milhares 2 2 2 2 3 3 2" xfId="585"/>
    <cellStyle name="Separador de milhares 2 2 2 2 3 3 3" xfId="586"/>
    <cellStyle name="Separador de milhares 2 2 2 2 3 4" xfId="587"/>
    <cellStyle name="Separador de milhares 2 2 2 2 3 4 2" xfId="588"/>
    <cellStyle name="Separador de milhares 2 2 2 2 3 4 3" xfId="589"/>
    <cellStyle name="Separador de milhares 2 2 2 2 3 5" xfId="590"/>
    <cellStyle name="Separador de milhares 2 2 2 2 3 5 2" xfId="591"/>
    <cellStyle name="Separador de milhares 2 2 2 2 3 5 3" xfId="592"/>
    <cellStyle name="Separador de milhares 2 2 2 2 3 6" xfId="593"/>
    <cellStyle name="Separador de milhares 2 2 2 2 3 6 2" xfId="594"/>
    <cellStyle name="Separador de milhares 2 2 2 2 3 6 3" xfId="595"/>
    <cellStyle name="Separador de milhares 2 2 2 2 3 7" xfId="596"/>
    <cellStyle name="Separador de milhares 2 2 2 2 3 7 2" xfId="597"/>
    <cellStyle name="Separador de milhares 2 2 2 2 3 7 3" xfId="598"/>
    <cellStyle name="Separador de milhares 2 2 2 2 3 8" xfId="599"/>
    <cellStyle name="Separador de milhares 2 2 2 2 3 9" xfId="600"/>
    <cellStyle name="Separador de milhares 2 2 2 2 4" xfId="601"/>
    <cellStyle name="Separador de milhares 2 2 2 2 4 2" xfId="602"/>
    <cellStyle name="Separador de milhares 2 2 2 2 4 2 2" xfId="603"/>
    <cellStyle name="Separador de milhares 2 2 2 2 4 2 3" xfId="604"/>
    <cellStyle name="Separador de milhares 2 2 2 2 4 3" xfId="605"/>
    <cellStyle name="Separador de milhares 2 2 2 2 4 3 2" xfId="606"/>
    <cellStyle name="Separador de milhares 2 2 2 2 4 3 3" xfId="607"/>
    <cellStyle name="Separador de milhares 2 2 2 2 4 4" xfId="608"/>
    <cellStyle name="Separador de milhares 2 2 2 2 4 4 2" xfId="609"/>
    <cellStyle name="Separador de milhares 2 2 2 2 4 4 3" xfId="610"/>
    <cellStyle name="Separador de milhares 2 2 2 2 4 5" xfId="611"/>
    <cellStyle name="Separador de milhares 2 2 2 2 4 5 2" xfId="612"/>
    <cellStyle name="Separador de milhares 2 2 2 2 4 5 3" xfId="613"/>
    <cellStyle name="Separador de milhares 2 2 2 2 4 6" xfId="614"/>
    <cellStyle name="Separador de milhares 2 2 2 2 4 6 2" xfId="615"/>
    <cellStyle name="Separador de milhares 2 2 2 2 4 6 3" xfId="616"/>
    <cellStyle name="Separador de milhares 2 2 2 2 4 7" xfId="617"/>
    <cellStyle name="Separador de milhares 2 2 2 2 4 7 2" xfId="618"/>
    <cellStyle name="Separador de milhares 2 2 2 2 4 7 3" xfId="619"/>
    <cellStyle name="Separador de milhares 2 2 2 2 4 8" xfId="620"/>
    <cellStyle name="Separador de milhares 2 2 2 2 4 9" xfId="621"/>
    <cellStyle name="Separador de milhares 2 2 2 2 5" xfId="622"/>
    <cellStyle name="Separador de milhares 2 2 2 2 5 2" xfId="623"/>
    <cellStyle name="Separador de milhares 2 2 2 2 5 3" xfId="624"/>
    <cellStyle name="Separador de milhares 2 2 2 2 6" xfId="625"/>
    <cellStyle name="Separador de milhares 2 2 2 2 6 2" xfId="626"/>
    <cellStyle name="Separador de milhares 2 2 2 2 6 3" xfId="627"/>
    <cellStyle name="Separador de milhares 2 2 2 2 7" xfId="628"/>
    <cellStyle name="Separador de milhares 2 2 2 2 7 2" xfId="629"/>
    <cellStyle name="Separador de milhares 2 2 2 2 7 3" xfId="630"/>
    <cellStyle name="Separador de milhares 2 2 2 2 8" xfId="631"/>
    <cellStyle name="Separador de milhares 2 2 2 2 8 2" xfId="632"/>
    <cellStyle name="Separador de milhares 2 2 2 2 8 3" xfId="633"/>
    <cellStyle name="Separador de milhares 2 2 2 2 9" xfId="634"/>
    <cellStyle name="Separador de milhares 2 2 2 2 9 2" xfId="635"/>
    <cellStyle name="Separador de milhares 2 2 2 2 9 3" xfId="636"/>
    <cellStyle name="Separador de milhares 2 2 2 3" xfId="637"/>
    <cellStyle name="Separador de milhares 2 2 2 3 10" xfId="638"/>
    <cellStyle name="Separador de milhares 2 2 2 3 2" xfId="639"/>
    <cellStyle name="Separador de milhares 2 2 2 3 2 2" xfId="640"/>
    <cellStyle name="Separador de milhares 2 2 2 3 2 2 2" xfId="641"/>
    <cellStyle name="Separador de milhares 2 2 2 3 2 2 3" xfId="642"/>
    <cellStyle name="Separador de milhares 2 2 2 3 2 3" xfId="643"/>
    <cellStyle name="Separador de milhares 2 2 2 3 2 3 2" xfId="644"/>
    <cellStyle name="Separador de milhares 2 2 2 3 2 3 3" xfId="645"/>
    <cellStyle name="Separador de milhares 2 2 2 3 2 4" xfId="646"/>
    <cellStyle name="Separador de milhares 2 2 2 3 2 4 2" xfId="647"/>
    <cellStyle name="Separador de milhares 2 2 2 3 2 4 3" xfId="648"/>
    <cellStyle name="Separador de milhares 2 2 2 3 2 5" xfId="649"/>
    <cellStyle name="Separador de milhares 2 2 2 3 2 5 2" xfId="650"/>
    <cellStyle name="Separador de milhares 2 2 2 3 2 5 3" xfId="651"/>
    <cellStyle name="Separador de milhares 2 2 2 3 2 6" xfId="652"/>
    <cellStyle name="Separador de milhares 2 2 2 3 2 6 2" xfId="653"/>
    <cellStyle name="Separador de milhares 2 2 2 3 2 6 3" xfId="654"/>
    <cellStyle name="Separador de milhares 2 2 2 3 2 7" xfId="655"/>
    <cellStyle name="Separador de milhares 2 2 2 3 2 7 2" xfId="656"/>
    <cellStyle name="Separador de milhares 2 2 2 3 2 7 3" xfId="657"/>
    <cellStyle name="Separador de milhares 2 2 2 3 2 8" xfId="658"/>
    <cellStyle name="Separador de milhares 2 2 2 3 2 9" xfId="659"/>
    <cellStyle name="Separador de milhares 2 2 2 3 3" xfId="660"/>
    <cellStyle name="Separador de milhares 2 2 2 3 3 2" xfId="661"/>
    <cellStyle name="Separador de milhares 2 2 2 3 3 3" xfId="662"/>
    <cellStyle name="Separador de milhares 2 2 2 3 4" xfId="663"/>
    <cellStyle name="Separador de milhares 2 2 2 3 4 2" xfId="664"/>
    <cellStyle name="Separador de milhares 2 2 2 3 4 3" xfId="665"/>
    <cellStyle name="Separador de milhares 2 2 2 3 5" xfId="666"/>
    <cellStyle name="Separador de milhares 2 2 2 3 5 2" xfId="667"/>
    <cellStyle name="Separador de milhares 2 2 2 3 5 3" xfId="668"/>
    <cellStyle name="Separador de milhares 2 2 2 3 6" xfId="669"/>
    <cellStyle name="Separador de milhares 2 2 2 3 6 2" xfId="670"/>
    <cellStyle name="Separador de milhares 2 2 2 3 6 3" xfId="671"/>
    <cellStyle name="Separador de milhares 2 2 2 3 7" xfId="672"/>
    <cellStyle name="Separador de milhares 2 2 2 3 7 2" xfId="673"/>
    <cellStyle name="Separador de milhares 2 2 2 3 7 3" xfId="674"/>
    <cellStyle name="Separador de milhares 2 2 2 3 8" xfId="675"/>
    <cellStyle name="Separador de milhares 2 2 2 3 8 2" xfId="676"/>
    <cellStyle name="Separador de milhares 2 2 2 3 8 3" xfId="677"/>
    <cellStyle name="Separador de milhares 2 2 2 3 9" xfId="678"/>
    <cellStyle name="Separador de milhares 2 2 2 4" xfId="679"/>
    <cellStyle name="Separador de milhares 2 2 2 4 2" xfId="680"/>
    <cellStyle name="Separador de milhares 2 2 2 4 2 2" xfId="681"/>
    <cellStyle name="Separador de milhares 2 2 2 4 2 3" xfId="682"/>
    <cellStyle name="Separador de milhares 2 2 2 4 3" xfId="683"/>
    <cellStyle name="Separador de milhares 2 2 2 4 3 2" xfId="684"/>
    <cellStyle name="Separador de milhares 2 2 2 4 3 3" xfId="685"/>
    <cellStyle name="Separador de milhares 2 2 2 4 4" xfId="686"/>
    <cellStyle name="Separador de milhares 2 2 2 4 4 2" xfId="687"/>
    <cellStyle name="Separador de milhares 2 2 2 4 4 3" xfId="688"/>
    <cellStyle name="Separador de milhares 2 2 2 4 5" xfId="689"/>
    <cellStyle name="Separador de milhares 2 2 2 4 5 2" xfId="690"/>
    <cellStyle name="Separador de milhares 2 2 2 4 5 3" xfId="691"/>
    <cellStyle name="Separador de milhares 2 2 2 4 6" xfId="692"/>
    <cellStyle name="Separador de milhares 2 2 2 4 6 2" xfId="693"/>
    <cellStyle name="Separador de milhares 2 2 2 4 6 3" xfId="694"/>
    <cellStyle name="Separador de milhares 2 2 2 4 7" xfId="695"/>
    <cellStyle name="Separador de milhares 2 2 2 4 7 2" xfId="696"/>
    <cellStyle name="Separador de milhares 2 2 2 4 7 3" xfId="697"/>
    <cellStyle name="Separador de milhares 2 2 2 4 8" xfId="698"/>
    <cellStyle name="Separador de milhares 2 2 2 4 9" xfId="699"/>
    <cellStyle name="Separador de milhares 2 2 2 5" xfId="700"/>
    <cellStyle name="Separador de milhares 2 2 2 5 2" xfId="701"/>
    <cellStyle name="Separador de milhares 2 2 2 5 2 2" xfId="702"/>
    <cellStyle name="Separador de milhares 2 2 2 5 2 3" xfId="703"/>
    <cellStyle name="Separador de milhares 2 2 2 5 3" xfId="704"/>
    <cellStyle name="Separador de milhares 2 2 2 5 3 2" xfId="705"/>
    <cellStyle name="Separador de milhares 2 2 2 5 3 3" xfId="706"/>
    <cellStyle name="Separador de milhares 2 2 2 5 4" xfId="707"/>
    <cellStyle name="Separador de milhares 2 2 2 5 4 2" xfId="708"/>
    <cellStyle name="Separador de milhares 2 2 2 5 4 3" xfId="709"/>
    <cellStyle name="Separador de milhares 2 2 2 5 5" xfId="710"/>
    <cellStyle name="Separador de milhares 2 2 2 5 5 2" xfId="711"/>
    <cellStyle name="Separador de milhares 2 2 2 5 5 3" xfId="712"/>
    <cellStyle name="Separador de milhares 2 2 2 5 6" xfId="713"/>
    <cellStyle name="Separador de milhares 2 2 2 5 6 2" xfId="714"/>
    <cellStyle name="Separador de milhares 2 2 2 5 6 3" xfId="715"/>
    <cellStyle name="Separador de milhares 2 2 2 5 7" xfId="716"/>
    <cellStyle name="Separador de milhares 2 2 2 5 7 2" xfId="717"/>
    <cellStyle name="Separador de milhares 2 2 2 5 7 3" xfId="718"/>
    <cellStyle name="Separador de milhares 2 2 2 5 8" xfId="719"/>
    <cellStyle name="Separador de milhares 2 2 2 5 9" xfId="720"/>
    <cellStyle name="Separador de milhares 2 2 2 6" xfId="721"/>
    <cellStyle name="Separador de milhares 2 2 2 6 2" xfId="722"/>
    <cellStyle name="Separador de milhares 2 2 2 6 3" xfId="723"/>
    <cellStyle name="Separador de milhares 2 2 2 7" xfId="724"/>
    <cellStyle name="Separador de milhares 2 2 2 7 2" xfId="725"/>
    <cellStyle name="Separador de milhares 2 2 2 7 3" xfId="726"/>
    <cellStyle name="Separador de milhares 2 2 2 8" xfId="727"/>
    <cellStyle name="Separador de milhares 2 2 2 8 2" xfId="728"/>
    <cellStyle name="Separador de milhares 2 2 2 8 3" xfId="729"/>
    <cellStyle name="Separador de milhares 2 2 2 9" xfId="730"/>
    <cellStyle name="Separador de milhares 2 2 2 9 2" xfId="731"/>
    <cellStyle name="Separador de milhares 2 2 2 9 3" xfId="732"/>
    <cellStyle name="Separador de milhares 2 2 3" xfId="733"/>
    <cellStyle name="Separador de milhares 2 2 3 10" xfId="734"/>
    <cellStyle name="Separador de milhares 2 2 3 10 2" xfId="735"/>
    <cellStyle name="Separador de milhares 2 2 3 10 3" xfId="736"/>
    <cellStyle name="Separador de milhares 2 2 3 11" xfId="737"/>
    <cellStyle name="Separador de milhares 2 2 3 12" xfId="738"/>
    <cellStyle name="Separador de milhares 2 2 3 2" xfId="739"/>
    <cellStyle name="Separador de milhares 2 2 3 2 10" xfId="740"/>
    <cellStyle name="Separador de milhares 2 2 3 2 2" xfId="741"/>
    <cellStyle name="Separador de milhares 2 2 3 2 2 2" xfId="742"/>
    <cellStyle name="Separador de milhares 2 2 3 2 2 2 2" xfId="743"/>
    <cellStyle name="Separador de milhares 2 2 3 2 2 2 3" xfId="744"/>
    <cellStyle name="Separador de milhares 2 2 3 2 2 3" xfId="745"/>
    <cellStyle name="Separador de milhares 2 2 3 2 2 3 2" xfId="746"/>
    <cellStyle name="Separador de milhares 2 2 3 2 2 3 3" xfId="747"/>
    <cellStyle name="Separador de milhares 2 2 3 2 2 4" xfId="748"/>
    <cellStyle name="Separador de milhares 2 2 3 2 2 4 2" xfId="749"/>
    <cellStyle name="Separador de milhares 2 2 3 2 2 4 3" xfId="750"/>
    <cellStyle name="Separador de milhares 2 2 3 2 2 5" xfId="751"/>
    <cellStyle name="Separador de milhares 2 2 3 2 2 5 2" xfId="752"/>
    <cellStyle name="Separador de milhares 2 2 3 2 2 5 3" xfId="753"/>
    <cellStyle name="Separador de milhares 2 2 3 2 2 6" xfId="754"/>
    <cellStyle name="Separador de milhares 2 2 3 2 2 6 2" xfId="755"/>
    <cellStyle name="Separador de milhares 2 2 3 2 2 6 3" xfId="756"/>
    <cellStyle name="Separador de milhares 2 2 3 2 2 7" xfId="757"/>
    <cellStyle name="Separador de milhares 2 2 3 2 2 7 2" xfId="758"/>
    <cellStyle name="Separador de milhares 2 2 3 2 2 7 3" xfId="759"/>
    <cellStyle name="Separador de milhares 2 2 3 2 2 8" xfId="760"/>
    <cellStyle name="Separador de milhares 2 2 3 2 2 9" xfId="761"/>
    <cellStyle name="Separador de milhares 2 2 3 2 3" xfId="762"/>
    <cellStyle name="Separador de milhares 2 2 3 2 3 2" xfId="763"/>
    <cellStyle name="Separador de milhares 2 2 3 2 3 3" xfId="764"/>
    <cellStyle name="Separador de milhares 2 2 3 2 4" xfId="765"/>
    <cellStyle name="Separador de milhares 2 2 3 2 4 2" xfId="766"/>
    <cellStyle name="Separador de milhares 2 2 3 2 4 3" xfId="767"/>
    <cellStyle name="Separador de milhares 2 2 3 2 5" xfId="768"/>
    <cellStyle name="Separador de milhares 2 2 3 2 5 2" xfId="769"/>
    <cellStyle name="Separador de milhares 2 2 3 2 5 3" xfId="770"/>
    <cellStyle name="Separador de milhares 2 2 3 2 6" xfId="771"/>
    <cellStyle name="Separador de milhares 2 2 3 2 6 2" xfId="772"/>
    <cellStyle name="Separador de milhares 2 2 3 2 6 3" xfId="773"/>
    <cellStyle name="Separador de milhares 2 2 3 2 7" xfId="774"/>
    <cellStyle name="Separador de milhares 2 2 3 2 7 2" xfId="775"/>
    <cellStyle name="Separador de milhares 2 2 3 2 7 3" xfId="776"/>
    <cellStyle name="Separador de milhares 2 2 3 2 8" xfId="777"/>
    <cellStyle name="Separador de milhares 2 2 3 2 8 2" xfId="778"/>
    <cellStyle name="Separador de milhares 2 2 3 2 8 3" xfId="779"/>
    <cellStyle name="Separador de milhares 2 2 3 2 9" xfId="780"/>
    <cellStyle name="Separador de milhares 2 2 3 3" xfId="781"/>
    <cellStyle name="Separador de milhares 2 2 3 3 2" xfId="782"/>
    <cellStyle name="Separador de milhares 2 2 3 3 2 2" xfId="783"/>
    <cellStyle name="Separador de milhares 2 2 3 3 2 3" xfId="784"/>
    <cellStyle name="Separador de milhares 2 2 3 3 3" xfId="785"/>
    <cellStyle name="Separador de milhares 2 2 3 3 3 2" xfId="786"/>
    <cellStyle name="Separador de milhares 2 2 3 3 3 3" xfId="787"/>
    <cellStyle name="Separador de milhares 2 2 3 3 4" xfId="788"/>
    <cellStyle name="Separador de milhares 2 2 3 3 4 2" xfId="789"/>
    <cellStyle name="Separador de milhares 2 2 3 3 4 3" xfId="790"/>
    <cellStyle name="Separador de milhares 2 2 3 3 5" xfId="791"/>
    <cellStyle name="Separador de milhares 2 2 3 3 5 2" xfId="792"/>
    <cellStyle name="Separador de milhares 2 2 3 3 5 3" xfId="793"/>
    <cellStyle name="Separador de milhares 2 2 3 3 6" xfId="794"/>
    <cellStyle name="Separador de milhares 2 2 3 3 6 2" xfId="795"/>
    <cellStyle name="Separador de milhares 2 2 3 3 6 3" xfId="796"/>
    <cellStyle name="Separador de milhares 2 2 3 3 7" xfId="797"/>
    <cellStyle name="Separador de milhares 2 2 3 3 7 2" xfId="798"/>
    <cellStyle name="Separador de milhares 2 2 3 3 7 3" xfId="799"/>
    <cellStyle name="Separador de milhares 2 2 3 3 8" xfId="800"/>
    <cellStyle name="Separador de milhares 2 2 3 3 9" xfId="801"/>
    <cellStyle name="Separador de milhares 2 2 3 4" xfId="802"/>
    <cellStyle name="Separador de milhares 2 2 3 4 2" xfId="803"/>
    <cellStyle name="Separador de milhares 2 2 3 4 2 2" xfId="804"/>
    <cellStyle name="Separador de milhares 2 2 3 4 2 3" xfId="805"/>
    <cellStyle name="Separador de milhares 2 2 3 4 3" xfId="806"/>
    <cellStyle name="Separador de milhares 2 2 3 4 3 2" xfId="807"/>
    <cellStyle name="Separador de milhares 2 2 3 4 3 3" xfId="808"/>
    <cellStyle name="Separador de milhares 2 2 3 4 4" xfId="809"/>
    <cellStyle name="Separador de milhares 2 2 3 4 4 2" xfId="810"/>
    <cellStyle name="Separador de milhares 2 2 3 4 4 3" xfId="811"/>
    <cellStyle name="Separador de milhares 2 2 3 4 5" xfId="812"/>
    <cellStyle name="Separador de milhares 2 2 3 4 5 2" xfId="813"/>
    <cellStyle name="Separador de milhares 2 2 3 4 5 3" xfId="814"/>
    <cellStyle name="Separador de milhares 2 2 3 4 6" xfId="815"/>
    <cellStyle name="Separador de milhares 2 2 3 4 6 2" xfId="816"/>
    <cellStyle name="Separador de milhares 2 2 3 4 6 3" xfId="817"/>
    <cellStyle name="Separador de milhares 2 2 3 4 7" xfId="818"/>
    <cellStyle name="Separador de milhares 2 2 3 4 7 2" xfId="819"/>
    <cellStyle name="Separador de milhares 2 2 3 4 7 3" xfId="820"/>
    <cellStyle name="Separador de milhares 2 2 3 4 8" xfId="821"/>
    <cellStyle name="Separador de milhares 2 2 3 4 9" xfId="822"/>
    <cellStyle name="Separador de milhares 2 2 3 5" xfId="823"/>
    <cellStyle name="Separador de milhares 2 2 3 5 2" xfId="824"/>
    <cellStyle name="Separador de milhares 2 2 3 5 3" xfId="825"/>
    <cellStyle name="Separador de milhares 2 2 3 6" xfId="826"/>
    <cellStyle name="Separador de milhares 2 2 3 6 2" xfId="827"/>
    <cellStyle name="Separador de milhares 2 2 3 6 3" xfId="828"/>
    <cellStyle name="Separador de milhares 2 2 3 7" xfId="829"/>
    <cellStyle name="Separador de milhares 2 2 3 7 2" xfId="830"/>
    <cellStyle name="Separador de milhares 2 2 3 7 3" xfId="831"/>
    <cellStyle name="Separador de milhares 2 2 3 8" xfId="832"/>
    <cellStyle name="Separador de milhares 2 2 3 8 2" xfId="833"/>
    <cellStyle name="Separador de milhares 2 2 3 8 3" xfId="834"/>
    <cellStyle name="Separador de milhares 2 2 3 9" xfId="835"/>
    <cellStyle name="Separador de milhares 2 2 3 9 2" xfId="836"/>
    <cellStyle name="Separador de milhares 2 2 3 9 3" xfId="837"/>
    <cellStyle name="Separador de milhares 2 2 4" xfId="838"/>
    <cellStyle name="Separador de milhares 2 2 4 10" xfId="839"/>
    <cellStyle name="Separador de milhares 2 2 4 10 2" xfId="840"/>
    <cellStyle name="Separador de milhares 2 2 4 10 3" xfId="841"/>
    <cellStyle name="Separador de milhares 2 2 4 11" xfId="842"/>
    <cellStyle name="Separador de milhares 2 2 4 12" xfId="843"/>
    <cellStyle name="Separador de milhares 2 2 4 2" xfId="844"/>
    <cellStyle name="Separador de milhares 2 2 4 2 10" xfId="845"/>
    <cellStyle name="Separador de milhares 2 2 4 2 2" xfId="846"/>
    <cellStyle name="Separador de milhares 2 2 4 2 2 2" xfId="847"/>
    <cellStyle name="Separador de milhares 2 2 4 2 2 2 2" xfId="848"/>
    <cellStyle name="Separador de milhares 2 2 4 2 2 2 3" xfId="849"/>
    <cellStyle name="Separador de milhares 2 2 4 2 2 3" xfId="850"/>
    <cellStyle name="Separador de milhares 2 2 4 2 2 3 2" xfId="851"/>
    <cellStyle name="Separador de milhares 2 2 4 2 2 3 3" xfId="852"/>
    <cellStyle name="Separador de milhares 2 2 4 2 2 4" xfId="853"/>
    <cellStyle name="Separador de milhares 2 2 4 2 2 4 2" xfId="854"/>
    <cellStyle name="Separador de milhares 2 2 4 2 2 4 3" xfId="855"/>
    <cellStyle name="Separador de milhares 2 2 4 2 2 5" xfId="856"/>
    <cellStyle name="Separador de milhares 2 2 4 2 2 5 2" xfId="857"/>
    <cellStyle name="Separador de milhares 2 2 4 2 2 5 3" xfId="858"/>
    <cellStyle name="Separador de milhares 2 2 4 2 2 6" xfId="859"/>
    <cellStyle name="Separador de milhares 2 2 4 2 2 6 2" xfId="860"/>
    <cellStyle name="Separador de milhares 2 2 4 2 2 6 3" xfId="861"/>
    <cellStyle name="Separador de milhares 2 2 4 2 2 7" xfId="862"/>
    <cellStyle name="Separador de milhares 2 2 4 2 2 7 2" xfId="863"/>
    <cellStyle name="Separador de milhares 2 2 4 2 2 7 3" xfId="864"/>
    <cellStyle name="Separador de milhares 2 2 4 2 2 8" xfId="865"/>
    <cellStyle name="Separador de milhares 2 2 4 2 2 9" xfId="866"/>
    <cellStyle name="Separador de milhares 2 2 4 2 3" xfId="867"/>
    <cellStyle name="Separador de milhares 2 2 4 2 3 2" xfId="868"/>
    <cellStyle name="Separador de milhares 2 2 4 2 3 3" xfId="869"/>
    <cellStyle name="Separador de milhares 2 2 4 2 4" xfId="870"/>
    <cellStyle name="Separador de milhares 2 2 4 2 4 2" xfId="871"/>
    <cellStyle name="Separador de milhares 2 2 4 2 4 3" xfId="872"/>
    <cellStyle name="Separador de milhares 2 2 4 2 5" xfId="873"/>
    <cellStyle name="Separador de milhares 2 2 4 2 5 2" xfId="874"/>
    <cellStyle name="Separador de milhares 2 2 4 2 5 3" xfId="875"/>
    <cellStyle name="Separador de milhares 2 2 4 2 6" xfId="876"/>
    <cellStyle name="Separador de milhares 2 2 4 2 6 2" xfId="877"/>
    <cellStyle name="Separador de milhares 2 2 4 2 6 3" xfId="878"/>
    <cellStyle name="Separador de milhares 2 2 4 2 7" xfId="879"/>
    <cellStyle name="Separador de milhares 2 2 4 2 7 2" xfId="880"/>
    <cellStyle name="Separador de milhares 2 2 4 2 7 3" xfId="881"/>
    <cellStyle name="Separador de milhares 2 2 4 2 8" xfId="882"/>
    <cellStyle name="Separador de milhares 2 2 4 2 8 2" xfId="883"/>
    <cellStyle name="Separador de milhares 2 2 4 2 8 3" xfId="884"/>
    <cellStyle name="Separador de milhares 2 2 4 2 9" xfId="885"/>
    <cellStyle name="Separador de milhares 2 2 4 3" xfId="886"/>
    <cellStyle name="Separador de milhares 2 2 4 3 2" xfId="887"/>
    <cellStyle name="Separador de milhares 2 2 4 3 2 2" xfId="888"/>
    <cellStyle name="Separador de milhares 2 2 4 3 2 3" xfId="889"/>
    <cellStyle name="Separador de milhares 2 2 4 3 3" xfId="890"/>
    <cellStyle name="Separador de milhares 2 2 4 3 3 2" xfId="891"/>
    <cellStyle name="Separador de milhares 2 2 4 3 3 3" xfId="892"/>
    <cellStyle name="Separador de milhares 2 2 4 3 4" xfId="893"/>
    <cellStyle name="Separador de milhares 2 2 4 3 4 2" xfId="894"/>
    <cellStyle name="Separador de milhares 2 2 4 3 4 3" xfId="895"/>
    <cellStyle name="Separador de milhares 2 2 4 3 5" xfId="896"/>
    <cellStyle name="Separador de milhares 2 2 4 3 5 2" xfId="897"/>
    <cellStyle name="Separador de milhares 2 2 4 3 5 3" xfId="898"/>
    <cellStyle name="Separador de milhares 2 2 4 3 6" xfId="899"/>
    <cellStyle name="Separador de milhares 2 2 4 3 6 2" xfId="900"/>
    <cellStyle name="Separador de milhares 2 2 4 3 6 3" xfId="901"/>
    <cellStyle name="Separador de milhares 2 2 4 3 7" xfId="902"/>
    <cellStyle name="Separador de milhares 2 2 4 3 7 2" xfId="903"/>
    <cellStyle name="Separador de milhares 2 2 4 3 7 3" xfId="904"/>
    <cellStyle name="Separador de milhares 2 2 4 3 8" xfId="905"/>
    <cellStyle name="Separador de milhares 2 2 4 3 9" xfId="906"/>
    <cellStyle name="Separador de milhares 2 2 4 4" xfId="907"/>
    <cellStyle name="Separador de milhares 2 2 4 4 2" xfId="908"/>
    <cellStyle name="Separador de milhares 2 2 4 4 2 2" xfId="909"/>
    <cellStyle name="Separador de milhares 2 2 4 4 2 3" xfId="910"/>
    <cellStyle name="Separador de milhares 2 2 4 4 3" xfId="911"/>
    <cellStyle name="Separador de milhares 2 2 4 4 3 2" xfId="912"/>
    <cellStyle name="Separador de milhares 2 2 4 4 3 3" xfId="913"/>
    <cellStyle name="Separador de milhares 2 2 4 4 4" xfId="914"/>
    <cellStyle name="Separador de milhares 2 2 4 4 4 2" xfId="915"/>
    <cellStyle name="Separador de milhares 2 2 4 4 4 3" xfId="916"/>
    <cellStyle name="Separador de milhares 2 2 4 4 5" xfId="917"/>
    <cellStyle name="Separador de milhares 2 2 4 4 5 2" xfId="918"/>
    <cellStyle name="Separador de milhares 2 2 4 4 5 3" xfId="919"/>
    <cellStyle name="Separador de milhares 2 2 4 4 6" xfId="920"/>
    <cellStyle name="Separador de milhares 2 2 4 4 6 2" xfId="921"/>
    <cellStyle name="Separador de milhares 2 2 4 4 6 3" xfId="922"/>
    <cellStyle name="Separador de milhares 2 2 4 4 7" xfId="923"/>
    <cellStyle name="Separador de milhares 2 2 4 4 7 2" xfId="924"/>
    <cellStyle name="Separador de milhares 2 2 4 4 7 3" xfId="925"/>
    <cellStyle name="Separador de milhares 2 2 4 4 8" xfId="926"/>
    <cellStyle name="Separador de milhares 2 2 4 4 9" xfId="927"/>
    <cellStyle name="Separador de milhares 2 2 4 5" xfId="928"/>
    <cellStyle name="Separador de milhares 2 2 4 5 2" xfId="929"/>
    <cellStyle name="Separador de milhares 2 2 4 5 3" xfId="930"/>
    <cellStyle name="Separador de milhares 2 2 4 6" xfId="931"/>
    <cellStyle name="Separador de milhares 2 2 4 6 2" xfId="932"/>
    <cellStyle name="Separador de milhares 2 2 4 6 3" xfId="933"/>
    <cellStyle name="Separador de milhares 2 2 4 7" xfId="934"/>
    <cellStyle name="Separador de milhares 2 2 4 7 2" xfId="935"/>
    <cellStyle name="Separador de milhares 2 2 4 7 3" xfId="936"/>
    <cellStyle name="Separador de milhares 2 2 4 8" xfId="937"/>
    <cellStyle name="Separador de milhares 2 2 4 8 2" xfId="938"/>
    <cellStyle name="Separador de milhares 2 2 4 8 3" xfId="939"/>
    <cellStyle name="Separador de milhares 2 2 4 9" xfId="940"/>
    <cellStyle name="Separador de milhares 2 2 4 9 2" xfId="941"/>
    <cellStyle name="Separador de milhares 2 2 4 9 3" xfId="942"/>
    <cellStyle name="Separador de milhares 2 2 5" xfId="943"/>
    <cellStyle name="Separador de milhares 2 2 5 10" xfId="944"/>
    <cellStyle name="Separador de milhares 2 2 5 2" xfId="945"/>
    <cellStyle name="Separador de milhares 2 2 5 2 2" xfId="946"/>
    <cellStyle name="Separador de milhares 2 2 5 2 2 2" xfId="947"/>
    <cellStyle name="Separador de milhares 2 2 5 2 2 3" xfId="948"/>
    <cellStyle name="Separador de milhares 2 2 5 2 3" xfId="949"/>
    <cellStyle name="Separador de milhares 2 2 5 2 3 2" xfId="950"/>
    <cellStyle name="Separador de milhares 2 2 5 2 3 3" xfId="951"/>
    <cellStyle name="Separador de milhares 2 2 5 2 4" xfId="952"/>
    <cellStyle name="Separador de milhares 2 2 5 2 4 2" xfId="953"/>
    <cellStyle name="Separador de milhares 2 2 5 2 4 3" xfId="954"/>
    <cellStyle name="Separador de milhares 2 2 5 2 5" xfId="955"/>
    <cellStyle name="Separador de milhares 2 2 5 2 5 2" xfId="956"/>
    <cellStyle name="Separador de milhares 2 2 5 2 5 3" xfId="957"/>
    <cellStyle name="Separador de milhares 2 2 5 2 6" xfId="958"/>
    <cellStyle name="Separador de milhares 2 2 5 2 6 2" xfId="959"/>
    <cellStyle name="Separador de milhares 2 2 5 2 6 3" xfId="960"/>
    <cellStyle name="Separador de milhares 2 2 5 2 7" xfId="961"/>
    <cellStyle name="Separador de milhares 2 2 5 2 7 2" xfId="962"/>
    <cellStyle name="Separador de milhares 2 2 5 2 7 3" xfId="963"/>
    <cellStyle name="Separador de milhares 2 2 5 2 8" xfId="964"/>
    <cellStyle name="Separador de milhares 2 2 5 2 9" xfId="965"/>
    <cellStyle name="Separador de milhares 2 2 5 3" xfId="966"/>
    <cellStyle name="Separador de milhares 2 2 5 3 2" xfId="967"/>
    <cellStyle name="Separador de milhares 2 2 5 3 3" xfId="968"/>
    <cellStyle name="Separador de milhares 2 2 5 4" xfId="969"/>
    <cellStyle name="Separador de milhares 2 2 5 4 2" xfId="970"/>
    <cellStyle name="Separador de milhares 2 2 5 4 3" xfId="971"/>
    <cellStyle name="Separador de milhares 2 2 5 5" xfId="972"/>
    <cellStyle name="Separador de milhares 2 2 5 5 2" xfId="973"/>
    <cellStyle name="Separador de milhares 2 2 5 5 3" xfId="974"/>
    <cellStyle name="Separador de milhares 2 2 5 6" xfId="975"/>
    <cellStyle name="Separador de milhares 2 2 5 6 2" xfId="976"/>
    <cellStyle name="Separador de milhares 2 2 5 6 3" xfId="977"/>
    <cellStyle name="Separador de milhares 2 2 5 7" xfId="978"/>
    <cellStyle name="Separador de milhares 2 2 5 7 2" xfId="979"/>
    <cellStyle name="Separador de milhares 2 2 5 7 3" xfId="980"/>
    <cellStyle name="Separador de milhares 2 2 5 8" xfId="981"/>
    <cellStyle name="Separador de milhares 2 2 5 8 2" xfId="982"/>
    <cellStyle name="Separador de milhares 2 2 5 8 3" xfId="983"/>
    <cellStyle name="Separador de milhares 2 2 5 9" xfId="984"/>
    <cellStyle name="Separador de milhares 2 2 6" xfId="985"/>
    <cellStyle name="Separador de milhares 2 2 6 2" xfId="986"/>
    <cellStyle name="Separador de milhares 2 2 6 2 2" xfId="987"/>
    <cellStyle name="Separador de milhares 2 2 6 2 3" xfId="988"/>
    <cellStyle name="Separador de milhares 2 2 6 3" xfId="989"/>
    <cellStyle name="Separador de milhares 2 2 6 3 2" xfId="990"/>
    <cellStyle name="Separador de milhares 2 2 6 3 3" xfId="991"/>
    <cellStyle name="Separador de milhares 2 2 6 4" xfId="992"/>
    <cellStyle name="Separador de milhares 2 2 6 4 2" xfId="993"/>
    <cellStyle name="Separador de milhares 2 2 6 4 3" xfId="994"/>
    <cellStyle name="Separador de milhares 2 2 6 5" xfId="995"/>
    <cellStyle name="Separador de milhares 2 2 6 5 2" xfId="996"/>
    <cellStyle name="Separador de milhares 2 2 6 5 3" xfId="997"/>
    <cellStyle name="Separador de milhares 2 2 6 6" xfId="998"/>
    <cellStyle name="Separador de milhares 2 2 6 6 2" xfId="999"/>
    <cellStyle name="Separador de milhares 2 2 6 6 3" xfId="1000"/>
    <cellStyle name="Separador de milhares 2 2 6 7" xfId="1001"/>
    <cellStyle name="Separador de milhares 2 2 6 7 2" xfId="1002"/>
    <cellStyle name="Separador de milhares 2 2 6 7 3" xfId="1003"/>
    <cellStyle name="Separador de milhares 2 2 6 8" xfId="1004"/>
    <cellStyle name="Separador de milhares 2 2 6 9" xfId="1005"/>
    <cellStyle name="Separador de milhares 2 2 7" xfId="1006"/>
    <cellStyle name="Separador de milhares 2 2 7 2" xfId="1007"/>
    <cellStyle name="Separador de milhares 2 2 7 2 2" xfId="1008"/>
    <cellStyle name="Separador de milhares 2 2 7 2 3" xfId="1009"/>
    <cellStyle name="Separador de milhares 2 2 7 3" xfId="1010"/>
    <cellStyle name="Separador de milhares 2 2 7 3 2" xfId="1011"/>
    <cellStyle name="Separador de milhares 2 2 7 3 3" xfId="1012"/>
    <cellStyle name="Separador de milhares 2 2 7 4" xfId="1013"/>
    <cellStyle name="Separador de milhares 2 2 7 4 2" xfId="1014"/>
    <cellStyle name="Separador de milhares 2 2 7 4 3" xfId="1015"/>
    <cellStyle name="Separador de milhares 2 2 7 5" xfId="1016"/>
    <cellStyle name="Separador de milhares 2 2 7 5 2" xfId="1017"/>
    <cellStyle name="Separador de milhares 2 2 7 5 3" xfId="1018"/>
    <cellStyle name="Separador de milhares 2 2 7 6" xfId="1019"/>
    <cellStyle name="Separador de milhares 2 2 7 6 2" xfId="1020"/>
    <cellStyle name="Separador de milhares 2 2 7 6 3" xfId="1021"/>
    <cellStyle name="Separador de milhares 2 2 7 7" xfId="1022"/>
    <cellStyle name="Separador de milhares 2 2 7 7 2" xfId="1023"/>
    <cellStyle name="Separador de milhares 2 2 7 7 3" xfId="1024"/>
    <cellStyle name="Separador de milhares 2 2 7 8" xfId="1025"/>
    <cellStyle name="Separador de milhares 2 2 7 9" xfId="1026"/>
    <cellStyle name="Separador de milhares 2 2 8" xfId="1027"/>
    <cellStyle name="Separador de milhares 2 2 8 2" xfId="1028"/>
    <cellStyle name="Separador de milhares 2 2 8 3" xfId="1029"/>
    <cellStyle name="Separador de milhares 2 2 9" xfId="1030"/>
    <cellStyle name="Separador de milhares 2 2 9 2" xfId="1031"/>
    <cellStyle name="Separador de milhares 2 2 9 3" xfId="1032"/>
    <cellStyle name="Separador de milhares 2 3" xfId="1033"/>
    <cellStyle name="Separador de milhares 2 3 10" xfId="1034"/>
    <cellStyle name="Separador de milhares 2 3 10 2" xfId="1035"/>
    <cellStyle name="Separador de milhares 2 3 10 3" xfId="1036"/>
    <cellStyle name="Separador de milhares 2 3 11" xfId="1037"/>
    <cellStyle name="Separador de milhares 2 3 11 2" xfId="1038"/>
    <cellStyle name="Separador de milhares 2 3 11 3" xfId="1039"/>
    <cellStyle name="Separador de milhares 2 3 12" xfId="1040"/>
    <cellStyle name="Separador de milhares 2 3 12 2" xfId="1041"/>
    <cellStyle name="Separador de milhares 2 3 12 3" xfId="1042"/>
    <cellStyle name="Separador de milhares 2 3 13" xfId="1043"/>
    <cellStyle name="Separador de milhares 2 3 13 2" xfId="1044"/>
    <cellStyle name="Separador de milhares 2 3 13 3" xfId="1045"/>
    <cellStyle name="Separador de milhares 2 3 14" xfId="1046"/>
    <cellStyle name="Separador de milhares 2 3 15" xfId="1047"/>
    <cellStyle name="Separador de milhares 2 3 2" xfId="1048"/>
    <cellStyle name="Separador de milhares 2 3 2 10" xfId="1049"/>
    <cellStyle name="Separador de milhares 2 3 2 10 2" xfId="1050"/>
    <cellStyle name="Separador de milhares 2 3 2 10 3" xfId="1051"/>
    <cellStyle name="Separador de milhares 2 3 2 11" xfId="1052"/>
    <cellStyle name="Separador de milhares 2 3 2 11 2" xfId="1053"/>
    <cellStyle name="Separador de milhares 2 3 2 11 3" xfId="1054"/>
    <cellStyle name="Separador de milhares 2 3 2 12" xfId="1055"/>
    <cellStyle name="Separador de milhares 2 3 2 13" xfId="1056"/>
    <cellStyle name="Separador de milhares 2 3 2 2" xfId="1057"/>
    <cellStyle name="Separador de milhares 2 3 2 2 10" xfId="1058"/>
    <cellStyle name="Separador de milhares 2 3 2 2 10 2" xfId="1059"/>
    <cellStyle name="Separador de milhares 2 3 2 2 10 3" xfId="1060"/>
    <cellStyle name="Separador de milhares 2 3 2 2 11" xfId="1061"/>
    <cellStyle name="Separador de milhares 2 3 2 2 12" xfId="1062"/>
    <cellStyle name="Separador de milhares 2 3 2 2 2" xfId="1063"/>
    <cellStyle name="Separador de milhares 2 3 2 2 2 10" xfId="1064"/>
    <cellStyle name="Separador de milhares 2 3 2 2 2 2" xfId="1065"/>
    <cellStyle name="Separador de milhares 2 3 2 2 2 2 2" xfId="1066"/>
    <cellStyle name="Separador de milhares 2 3 2 2 2 2 2 2" xfId="1067"/>
    <cellStyle name="Separador de milhares 2 3 2 2 2 2 2 3" xfId="1068"/>
    <cellStyle name="Separador de milhares 2 3 2 2 2 2 3" xfId="1069"/>
    <cellStyle name="Separador de milhares 2 3 2 2 2 2 3 2" xfId="1070"/>
    <cellStyle name="Separador de milhares 2 3 2 2 2 2 3 3" xfId="1071"/>
    <cellStyle name="Separador de milhares 2 3 2 2 2 2 4" xfId="1072"/>
    <cellStyle name="Separador de milhares 2 3 2 2 2 2 4 2" xfId="1073"/>
    <cellStyle name="Separador de milhares 2 3 2 2 2 2 4 3" xfId="1074"/>
    <cellStyle name="Separador de milhares 2 3 2 2 2 2 5" xfId="1075"/>
    <cellStyle name="Separador de milhares 2 3 2 2 2 2 5 2" xfId="1076"/>
    <cellStyle name="Separador de milhares 2 3 2 2 2 2 5 3" xfId="1077"/>
    <cellStyle name="Separador de milhares 2 3 2 2 2 2 6" xfId="1078"/>
    <cellStyle name="Separador de milhares 2 3 2 2 2 2 6 2" xfId="1079"/>
    <cellStyle name="Separador de milhares 2 3 2 2 2 2 6 3" xfId="1080"/>
    <cellStyle name="Separador de milhares 2 3 2 2 2 2 7" xfId="1081"/>
    <cellStyle name="Separador de milhares 2 3 2 2 2 2 7 2" xfId="1082"/>
    <cellStyle name="Separador de milhares 2 3 2 2 2 2 7 3" xfId="1083"/>
    <cellStyle name="Separador de milhares 2 3 2 2 2 2 8" xfId="1084"/>
    <cellStyle name="Separador de milhares 2 3 2 2 2 2 9" xfId="1085"/>
    <cellStyle name="Separador de milhares 2 3 2 2 2 3" xfId="1086"/>
    <cellStyle name="Separador de milhares 2 3 2 2 2 3 2" xfId="1087"/>
    <cellStyle name="Separador de milhares 2 3 2 2 2 3 3" xfId="1088"/>
    <cellStyle name="Separador de milhares 2 3 2 2 2 4" xfId="1089"/>
    <cellStyle name="Separador de milhares 2 3 2 2 2 4 2" xfId="1090"/>
    <cellStyle name="Separador de milhares 2 3 2 2 2 4 3" xfId="1091"/>
    <cellStyle name="Separador de milhares 2 3 2 2 2 5" xfId="1092"/>
    <cellStyle name="Separador de milhares 2 3 2 2 2 5 2" xfId="1093"/>
    <cellStyle name="Separador de milhares 2 3 2 2 2 5 3" xfId="1094"/>
    <cellStyle name="Separador de milhares 2 3 2 2 2 6" xfId="1095"/>
    <cellStyle name="Separador de milhares 2 3 2 2 2 6 2" xfId="1096"/>
    <cellStyle name="Separador de milhares 2 3 2 2 2 6 3" xfId="1097"/>
    <cellStyle name="Separador de milhares 2 3 2 2 2 7" xfId="1098"/>
    <cellStyle name="Separador de milhares 2 3 2 2 2 7 2" xfId="1099"/>
    <cellStyle name="Separador de milhares 2 3 2 2 2 7 3" xfId="1100"/>
    <cellStyle name="Separador de milhares 2 3 2 2 2 8" xfId="1101"/>
    <cellStyle name="Separador de milhares 2 3 2 2 2 8 2" xfId="1102"/>
    <cellStyle name="Separador de milhares 2 3 2 2 2 8 3" xfId="1103"/>
    <cellStyle name="Separador de milhares 2 3 2 2 2 9" xfId="1104"/>
    <cellStyle name="Separador de milhares 2 3 2 2 3" xfId="1105"/>
    <cellStyle name="Separador de milhares 2 3 2 2 3 2" xfId="1106"/>
    <cellStyle name="Separador de milhares 2 3 2 2 3 2 2" xfId="1107"/>
    <cellStyle name="Separador de milhares 2 3 2 2 3 2 3" xfId="1108"/>
    <cellStyle name="Separador de milhares 2 3 2 2 3 3" xfId="1109"/>
    <cellStyle name="Separador de milhares 2 3 2 2 3 3 2" xfId="1110"/>
    <cellStyle name="Separador de milhares 2 3 2 2 3 3 3" xfId="1111"/>
    <cellStyle name="Separador de milhares 2 3 2 2 3 4" xfId="1112"/>
    <cellStyle name="Separador de milhares 2 3 2 2 3 4 2" xfId="1113"/>
    <cellStyle name="Separador de milhares 2 3 2 2 3 4 3" xfId="1114"/>
    <cellStyle name="Separador de milhares 2 3 2 2 3 5" xfId="1115"/>
    <cellStyle name="Separador de milhares 2 3 2 2 3 5 2" xfId="1116"/>
    <cellStyle name="Separador de milhares 2 3 2 2 3 5 3" xfId="1117"/>
    <cellStyle name="Separador de milhares 2 3 2 2 3 6" xfId="1118"/>
    <cellStyle name="Separador de milhares 2 3 2 2 3 6 2" xfId="1119"/>
    <cellStyle name="Separador de milhares 2 3 2 2 3 6 3" xfId="1120"/>
    <cellStyle name="Separador de milhares 2 3 2 2 3 7" xfId="1121"/>
    <cellStyle name="Separador de milhares 2 3 2 2 3 7 2" xfId="1122"/>
    <cellStyle name="Separador de milhares 2 3 2 2 3 7 3" xfId="1123"/>
    <cellStyle name="Separador de milhares 2 3 2 2 3 8" xfId="1124"/>
    <cellStyle name="Separador de milhares 2 3 2 2 3 9" xfId="1125"/>
    <cellStyle name="Separador de milhares 2 3 2 2 4" xfId="1126"/>
    <cellStyle name="Separador de milhares 2 3 2 2 4 2" xfId="1127"/>
    <cellStyle name="Separador de milhares 2 3 2 2 4 2 2" xfId="1128"/>
    <cellStyle name="Separador de milhares 2 3 2 2 4 2 3" xfId="1129"/>
    <cellStyle name="Separador de milhares 2 3 2 2 4 3" xfId="1130"/>
    <cellStyle name="Separador de milhares 2 3 2 2 4 3 2" xfId="1131"/>
    <cellStyle name="Separador de milhares 2 3 2 2 4 3 3" xfId="1132"/>
    <cellStyle name="Separador de milhares 2 3 2 2 4 4" xfId="1133"/>
    <cellStyle name="Separador de milhares 2 3 2 2 4 4 2" xfId="1134"/>
    <cellStyle name="Separador de milhares 2 3 2 2 4 4 3" xfId="1135"/>
    <cellStyle name="Separador de milhares 2 3 2 2 4 5" xfId="1136"/>
    <cellStyle name="Separador de milhares 2 3 2 2 4 5 2" xfId="1137"/>
    <cellStyle name="Separador de milhares 2 3 2 2 4 5 3" xfId="1138"/>
    <cellStyle name="Separador de milhares 2 3 2 2 4 6" xfId="1139"/>
    <cellStyle name="Separador de milhares 2 3 2 2 4 6 2" xfId="1140"/>
    <cellStyle name="Separador de milhares 2 3 2 2 4 6 3" xfId="1141"/>
    <cellStyle name="Separador de milhares 2 3 2 2 4 7" xfId="1142"/>
    <cellStyle name="Separador de milhares 2 3 2 2 4 7 2" xfId="1143"/>
    <cellStyle name="Separador de milhares 2 3 2 2 4 7 3" xfId="1144"/>
    <cellStyle name="Separador de milhares 2 3 2 2 4 8" xfId="1145"/>
    <cellStyle name="Separador de milhares 2 3 2 2 4 9" xfId="1146"/>
    <cellStyle name="Separador de milhares 2 3 2 2 5" xfId="1147"/>
    <cellStyle name="Separador de milhares 2 3 2 2 5 2" xfId="1148"/>
    <cellStyle name="Separador de milhares 2 3 2 2 5 3" xfId="1149"/>
    <cellStyle name="Separador de milhares 2 3 2 2 6" xfId="1150"/>
    <cellStyle name="Separador de milhares 2 3 2 2 6 2" xfId="1151"/>
    <cellStyle name="Separador de milhares 2 3 2 2 6 3" xfId="1152"/>
    <cellStyle name="Separador de milhares 2 3 2 2 7" xfId="1153"/>
    <cellStyle name="Separador de milhares 2 3 2 2 7 2" xfId="1154"/>
    <cellStyle name="Separador de milhares 2 3 2 2 7 3" xfId="1155"/>
    <cellStyle name="Separador de milhares 2 3 2 2 8" xfId="1156"/>
    <cellStyle name="Separador de milhares 2 3 2 2 8 2" xfId="1157"/>
    <cellStyle name="Separador de milhares 2 3 2 2 8 3" xfId="1158"/>
    <cellStyle name="Separador de milhares 2 3 2 2 9" xfId="1159"/>
    <cellStyle name="Separador de milhares 2 3 2 2 9 2" xfId="1160"/>
    <cellStyle name="Separador de milhares 2 3 2 2 9 3" xfId="1161"/>
    <cellStyle name="Separador de milhares 2 3 2 3" xfId="1162"/>
    <cellStyle name="Separador de milhares 2 3 2 3 10" xfId="1163"/>
    <cellStyle name="Separador de milhares 2 3 2 3 2" xfId="1164"/>
    <cellStyle name="Separador de milhares 2 3 2 3 2 2" xfId="1165"/>
    <cellStyle name="Separador de milhares 2 3 2 3 2 2 2" xfId="1166"/>
    <cellStyle name="Separador de milhares 2 3 2 3 2 2 3" xfId="1167"/>
    <cellStyle name="Separador de milhares 2 3 2 3 2 3" xfId="1168"/>
    <cellStyle name="Separador de milhares 2 3 2 3 2 3 2" xfId="1169"/>
    <cellStyle name="Separador de milhares 2 3 2 3 2 3 3" xfId="1170"/>
    <cellStyle name="Separador de milhares 2 3 2 3 2 4" xfId="1171"/>
    <cellStyle name="Separador de milhares 2 3 2 3 2 4 2" xfId="1172"/>
    <cellStyle name="Separador de milhares 2 3 2 3 2 4 3" xfId="1173"/>
    <cellStyle name="Separador de milhares 2 3 2 3 2 5" xfId="1174"/>
    <cellStyle name="Separador de milhares 2 3 2 3 2 5 2" xfId="1175"/>
    <cellStyle name="Separador de milhares 2 3 2 3 2 5 3" xfId="1176"/>
    <cellStyle name="Separador de milhares 2 3 2 3 2 6" xfId="1177"/>
    <cellStyle name="Separador de milhares 2 3 2 3 2 6 2" xfId="1178"/>
    <cellStyle name="Separador de milhares 2 3 2 3 2 6 3" xfId="1179"/>
    <cellStyle name="Separador de milhares 2 3 2 3 2 7" xfId="1180"/>
    <cellStyle name="Separador de milhares 2 3 2 3 2 7 2" xfId="1181"/>
    <cellStyle name="Separador de milhares 2 3 2 3 2 7 3" xfId="1182"/>
    <cellStyle name="Separador de milhares 2 3 2 3 2 8" xfId="1183"/>
    <cellStyle name="Separador de milhares 2 3 2 3 2 9" xfId="1184"/>
    <cellStyle name="Separador de milhares 2 3 2 3 3" xfId="1185"/>
    <cellStyle name="Separador de milhares 2 3 2 3 3 2" xfId="1186"/>
    <cellStyle name="Separador de milhares 2 3 2 3 3 3" xfId="1187"/>
    <cellStyle name="Separador de milhares 2 3 2 3 4" xfId="1188"/>
    <cellStyle name="Separador de milhares 2 3 2 3 4 2" xfId="1189"/>
    <cellStyle name="Separador de milhares 2 3 2 3 4 3" xfId="1190"/>
    <cellStyle name="Separador de milhares 2 3 2 3 5" xfId="1191"/>
    <cellStyle name="Separador de milhares 2 3 2 3 5 2" xfId="1192"/>
    <cellStyle name="Separador de milhares 2 3 2 3 5 3" xfId="1193"/>
    <cellStyle name="Separador de milhares 2 3 2 3 6" xfId="1194"/>
    <cellStyle name="Separador de milhares 2 3 2 3 6 2" xfId="1195"/>
    <cellStyle name="Separador de milhares 2 3 2 3 6 3" xfId="1196"/>
    <cellStyle name="Separador de milhares 2 3 2 3 7" xfId="1197"/>
    <cellStyle name="Separador de milhares 2 3 2 3 7 2" xfId="1198"/>
    <cellStyle name="Separador de milhares 2 3 2 3 7 3" xfId="1199"/>
    <cellStyle name="Separador de milhares 2 3 2 3 8" xfId="1200"/>
    <cellStyle name="Separador de milhares 2 3 2 3 8 2" xfId="1201"/>
    <cellStyle name="Separador de milhares 2 3 2 3 8 3" xfId="1202"/>
    <cellStyle name="Separador de milhares 2 3 2 3 9" xfId="1203"/>
    <cellStyle name="Separador de milhares 2 3 2 4" xfId="1204"/>
    <cellStyle name="Separador de milhares 2 3 2 4 2" xfId="1205"/>
    <cellStyle name="Separador de milhares 2 3 2 4 2 2" xfId="1206"/>
    <cellStyle name="Separador de milhares 2 3 2 4 2 3" xfId="1207"/>
    <cellStyle name="Separador de milhares 2 3 2 4 3" xfId="1208"/>
    <cellStyle name="Separador de milhares 2 3 2 4 3 2" xfId="1209"/>
    <cellStyle name="Separador de milhares 2 3 2 4 3 3" xfId="1210"/>
    <cellStyle name="Separador de milhares 2 3 2 4 4" xfId="1211"/>
    <cellStyle name="Separador de milhares 2 3 2 4 4 2" xfId="1212"/>
    <cellStyle name="Separador de milhares 2 3 2 4 4 3" xfId="1213"/>
    <cellStyle name="Separador de milhares 2 3 2 4 5" xfId="1214"/>
    <cellStyle name="Separador de milhares 2 3 2 4 5 2" xfId="1215"/>
    <cellStyle name="Separador de milhares 2 3 2 4 5 3" xfId="1216"/>
    <cellStyle name="Separador de milhares 2 3 2 4 6" xfId="1217"/>
    <cellStyle name="Separador de milhares 2 3 2 4 6 2" xfId="1218"/>
    <cellStyle name="Separador de milhares 2 3 2 4 6 3" xfId="1219"/>
    <cellStyle name="Separador de milhares 2 3 2 4 7" xfId="1220"/>
    <cellStyle name="Separador de milhares 2 3 2 4 7 2" xfId="1221"/>
    <cellStyle name="Separador de milhares 2 3 2 4 7 3" xfId="1222"/>
    <cellStyle name="Separador de milhares 2 3 2 4 8" xfId="1223"/>
    <cellStyle name="Separador de milhares 2 3 2 4 9" xfId="1224"/>
    <cellStyle name="Separador de milhares 2 3 2 5" xfId="1225"/>
    <cellStyle name="Separador de milhares 2 3 2 5 2" xfId="1226"/>
    <cellStyle name="Separador de milhares 2 3 2 5 2 2" xfId="1227"/>
    <cellStyle name="Separador de milhares 2 3 2 5 2 3" xfId="1228"/>
    <cellStyle name="Separador de milhares 2 3 2 5 3" xfId="1229"/>
    <cellStyle name="Separador de milhares 2 3 2 5 3 2" xfId="1230"/>
    <cellStyle name="Separador de milhares 2 3 2 5 3 3" xfId="1231"/>
    <cellStyle name="Separador de milhares 2 3 2 5 4" xfId="1232"/>
    <cellStyle name="Separador de milhares 2 3 2 5 4 2" xfId="1233"/>
    <cellStyle name="Separador de milhares 2 3 2 5 4 3" xfId="1234"/>
    <cellStyle name="Separador de milhares 2 3 2 5 5" xfId="1235"/>
    <cellStyle name="Separador de milhares 2 3 2 5 5 2" xfId="1236"/>
    <cellStyle name="Separador de milhares 2 3 2 5 5 3" xfId="1237"/>
    <cellStyle name="Separador de milhares 2 3 2 5 6" xfId="1238"/>
    <cellStyle name="Separador de milhares 2 3 2 5 6 2" xfId="1239"/>
    <cellStyle name="Separador de milhares 2 3 2 5 6 3" xfId="1240"/>
    <cellStyle name="Separador de milhares 2 3 2 5 7" xfId="1241"/>
    <cellStyle name="Separador de milhares 2 3 2 5 7 2" xfId="1242"/>
    <cellStyle name="Separador de milhares 2 3 2 5 7 3" xfId="1243"/>
    <cellStyle name="Separador de milhares 2 3 2 5 8" xfId="1244"/>
    <cellStyle name="Separador de milhares 2 3 2 5 9" xfId="1245"/>
    <cellStyle name="Separador de milhares 2 3 2 6" xfId="1246"/>
    <cellStyle name="Separador de milhares 2 3 2 6 2" xfId="1247"/>
    <cellStyle name="Separador de milhares 2 3 2 6 3" xfId="1248"/>
    <cellStyle name="Separador de milhares 2 3 2 7" xfId="1249"/>
    <cellStyle name="Separador de milhares 2 3 2 7 2" xfId="1250"/>
    <cellStyle name="Separador de milhares 2 3 2 7 3" xfId="1251"/>
    <cellStyle name="Separador de milhares 2 3 2 8" xfId="1252"/>
    <cellStyle name="Separador de milhares 2 3 2 8 2" xfId="1253"/>
    <cellStyle name="Separador de milhares 2 3 2 8 3" xfId="1254"/>
    <cellStyle name="Separador de milhares 2 3 2 9" xfId="1255"/>
    <cellStyle name="Separador de milhares 2 3 2 9 2" xfId="1256"/>
    <cellStyle name="Separador de milhares 2 3 2 9 3" xfId="1257"/>
    <cellStyle name="Separador de milhares 2 3 3" xfId="1258"/>
    <cellStyle name="Separador de milhares 2 3 3 10" xfId="1259"/>
    <cellStyle name="Separador de milhares 2 3 3 10 2" xfId="1260"/>
    <cellStyle name="Separador de milhares 2 3 3 10 3" xfId="1261"/>
    <cellStyle name="Separador de milhares 2 3 3 11" xfId="1262"/>
    <cellStyle name="Separador de milhares 2 3 3 12" xfId="1263"/>
    <cellStyle name="Separador de milhares 2 3 3 2" xfId="1264"/>
    <cellStyle name="Separador de milhares 2 3 3 2 10" xfId="1265"/>
    <cellStyle name="Separador de milhares 2 3 3 2 2" xfId="1266"/>
    <cellStyle name="Separador de milhares 2 3 3 2 2 2" xfId="1267"/>
    <cellStyle name="Separador de milhares 2 3 3 2 2 2 2" xfId="1268"/>
    <cellStyle name="Separador de milhares 2 3 3 2 2 2 3" xfId="1269"/>
    <cellStyle name="Separador de milhares 2 3 3 2 2 3" xfId="1270"/>
    <cellStyle name="Separador de milhares 2 3 3 2 2 3 2" xfId="1271"/>
    <cellStyle name="Separador de milhares 2 3 3 2 2 3 3" xfId="1272"/>
    <cellStyle name="Separador de milhares 2 3 3 2 2 4" xfId="1273"/>
    <cellStyle name="Separador de milhares 2 3 3 2 2 4 2" xfId="1274"/>
    <cellStyle name="Separador de milhares 2 3 3 2 2 4 3" xfId="1275"/>
    <cellStyle name="Separador de milhares 2 3 3 2 2 5" xfId="1276"/>
    <cellStyle name="Separador de milhares 2 3 3 2 2 5 2" xfId="1277"/>
    <cellStyle name="Separador de milhares 2 3 3 2 2 5 3" xfId="1278"/>
    <cellStyle name="Separador de milhares 2 3 3 2 2 6" xfId="1279"/>
    <cellStyle name="Separador de milhares 2 3 3 2 2 6 2" xfId="1280"/>
    <cellStyle name="Separador de milhares 2 3 3 2 2 6 3" xfId="1281"/>
    <cellStyle name="Separador de milhares 2 3 3 2 2 7" xfId="1282"/>
    <cellStyle name="Separador de milhares 2 3 3 2 2 7 2" xfId="1283"/>
    <cellStyle name="Separador de milhares 2 3 3 2 2 7 3" xfId="1284"/>
    <cellStyle name="Separador de milhares 2 3 3 2 2 8" xfId="1285"/>
    <cellStyle name="Separador de milhares 2 3 3 2 2 9" xfId="1286"/>
    <cellStyle name="Separador de milhares 2 3 3 2 3" xfId="1287"/>
    <cellStyle name="Separador de milhares 2 3 3 2 3 2" xfId="1288"/>
    <cellStyle name="Separador de milhares 2 3 3 2 3 3" xfId="1289"/>
    <cellStyle name="Separador de milhares 2 3 3 2 4" xfId="1290"/>
    <cellStyle name="Separador de milhares 2 3 3 2 4 2" xfId="1291"/>
    <cellStyle name="Separador de milhares 2 3 3 2 4 3" xfId="1292"/>
    <cellStyle name="Separador de milhares 2 3 3 2 5" xfId="1293"/>
    <cellStyle name="Separador de milhares 2 3 3 2 5 2" xfId="1294"/>
    <cellStyle name="Separador de milhares 2 3 3 2 5 3" xfId="1295"/>
    <cellStyle name="Separador de milhares 2 3 3 2 6" xfId="1296"/>
    <cellStyle name="Separador de milhares 2 3 3 2 6 2" xfId="1297"/>
    <cellStyle name="Separador de milhares 2 3 3 2 6 3" xfId="1298"/>
    <cellStyle name="Separador de milhares 2 3 3 2 7" xfId="1299"/>
    <cellStyle name="Separador de milhares 2 3 3 2 7 2" xfId="1300"/>
    <cellStyle name="Separador de milhares 2 3 3 2 7 3" xfId="1301"/>
    <cellStyle name="Separador de milhares 2 3 3 2 8" xfId="1302"/>
    <cellStyle name="Separador de milhares 2 3 3 2 8 2" xfId="1303"/>
    <cellStyle name="Separador de milhares 2 3 3 2 8 3" xfId="1304"/>
    <cellStyle name="Separador de milhares 2 3 3 2 9" xfId="1305"/>
    <cellStyle name="Separador de milhares 2 3 3 3" xfId="1306"/>
    <cellStyle name="Separador de milhares 2 3 3 3 2" xfId="1307"/>
    <cellStyle name="Separador de milhares 2 3 3 3 2 2" xfId="1308"/>
    <cellStyle name="Separador de milhares 2 3 3 3 2 3" xfId="1309"/>
    <cellStyle name="Separador de milhares 2 3 3 3 3" xfId="1310"/>
    <cellStyle name="Separador de milhares 2 3 3 3 3 2" xfId="1311"/>
    <cellStyle name="Separador de milhares 2 3 3 3 3 3" xfId="1312"/>
    <cellStyle name="Separador de milhares 2 3 3 3 4" xfId="1313"/>
    <cellStyle name="Separador de milhares 2 3 3 3 4 2" xfId="1314"/>
    <cellStyle name="Separador de milhares 2 3 3 3 4 3" xfId="1315"/>
    <cellStyle name="Separador de milhares 2 3 3 3 5" xfId="1316"/>
    <cellStyle name="Separador de milhares 2 3 3 3 5 2" xfId="1317"/>
    <cellStyle name="Separador de milhares 2 3 3 3 5 3" xfId="1318"/>
    <cellStyle name="Separador de milhares 2 3 3 3 6" xfId="1319"/>
    <cellStyle name="Separador de milhares 2 3 3 3 6 2" xfId="1320"/>
    <cellStyle name="Separador de milhares 2 3 3 3 6 3" xfId="1321"/>
    <cellStyle name="Separador de milhares 2 3 3 3 7" xfId="1322"/>
    <cellStyle name="Separador de milhares 2 3 3 3 7 2" xfId="1323"/>
    <cellStyle name="Separador de milhares 2 3 3 3 7 3" xfId="1324"/>
    <cellStyle name="Separador de milhares 2 3 3 3 8" xfId="1325"/>
    <cellStyle name="Separador de milhares 2 3 3 3 9" xfId="1326"/>
    <cellStyle name="Separador de milhares 2 3 3 4" xfId="1327"/>
    <cellStyle name="Separador de milhares 2 3 3 4 2" xfId="1328"/>
    <cellStyle name="Separador de milhares 2 3 3 4 2 2" xfId="1329"/>
    <cellStyle name="Separador de milhares 2 3 3 4 2 3" xfId="1330"/>
    <cellStyle name="Separador de milhares 2 3 3 4 3" xfId="1331"/>
    <cellStyle name="Separador de milhares 2 3 3 4 3 2" xfId="1332"/>
    <cellStyle name="Separador de milhares 2 3 3 4 3 3" xfId="1333"/>
    <cellStyle name="Separador de milhares 2 3 3 4 4" xfId="1334"/>
    <cellStyle name="Separador de milhares 2 3 3 4 4 2" xfId="1335"/>
    <cellStyle name="Separador de milhares 2 3 3 4 4 3" xfId="1336"/>
    <cellStyle name="Separador de milhares 2 3 3 4 5" xfId="1337"/>
    <cellStyle name="Separador de milhares 2 3 3 4 5 2" xfId="1338"/>
    <cellStyle name="Separador de milhares 2 3 3 4 5 3" xfId="1339"/>
    <cellStyle name="Separador de milhares 2 3 3 4 6" xfId="1340"/>
    <cellStyle name="Separador de milhares 2 3 3 4 6 2" xfId="1341"/>
    <cellStyle name="Separador de milhares 2 3 3 4 6 3" xfId="1342"/>
    <cellStyle name="Separador de milhares 2 3 3 4 7" xfId="1343"/>
    <cellStyle name="Separador de milhares 2 3 3 4 7 2" xfId="1344"/>
    <cellStyle name="Separador de milhares 2 3 3 4 7 3" xfId="1345"/>
    <cellStyle name="Separador de milhares 2 3 3 4 8" xfId="1346"/>
    <cellStyle name="Separador de milhares 2 3 3 4 9" xfId="1347"/>
    <cellStyle name="Separador de milhares 2 3 3 5" xfId="1348"/>
    <cellStyle name="Separador de milhares 2 3 3 5 2" xfId="1349"/>
    <cellStyle name="Separador de milhares 2 3 3 5 3" xfId="1350"/>
    <cellStyle name="Separador de milhares 2 3 3 6" xfId="1351"/>
    <cellStyle name="Separador de milhares 2 3 3 6 2" xfId="1352"/>
    <cellStyle name="Separador de milhares 2 3 3 6 3" xfId="1353"/>
    <cellStyle name="Separador de milhares 2 3 3 7" xfId="1354"/>
    <cellStyle name="Separador de milhares 2 3 3 7 2" xfId="1355"/>
    <cellStyle name="Separador de milhares 2 3 3 7 3" xfId="1356"/>
    <cellStyle name="Separador de milhares 2 3 3 8" xfId="1357"/>
    <cellStyle name="Separador de milhares 2 3 3 8 2" xfId="1358"/>
    <cellStyle name="Separador de milhares 2 3 3 8 3" xfId="1359"/>
    <cellStyle name="Separador de milhares 2 3 3 9" xfId="1360"/>
    <cellStyle name="Separador de milhares 2 3 3 9 2" xfId="1361"/>
    <cellStyle name="Separador de milhares 2 3 3 9 3" xfId="1362"/>
    <cellStyle name="Separador de milhares 2 3 4" xfId="1363"/>
    <cellStyle name="Separador de milhares 2 3 4 10" xfId="1364"/>
    <cellStyle name="Separador de milhares 2 3 4 10 2" xfId="1365"/>
    <cellStyle name="Separador de milhares 2 3 4 10 3" xfId="1366"/>
    <cellStyle name="Separador de milhares 2 3 4 11" xfId="1367"/>
    <cellStyle name="Separador de milhares 2 3 4 12" xfId="1368"/>
    <cellStyle name="Separador de milhares 2 3 4 2" xfId="1369"/>
    <cellStyle name="Separador de milhares 2 3 4 2 10" xfId="1370"/>
    <cellStyle name="Separador de milhares 2 3 4 2 2" xfId="1371"/>
    <cellStyle name="Separador de milhares 2 3 4 2 2 2" xfId="1372"/>
    <cellStyle name="Separador de milhares 2 3 4 2 2 2 2" xfId="1373"/>
    <cellStyle name="Separador de milhares 2 3 4 2 2 2 3" xfId="1374"/>
    <cellStyle name="Separador de milhares 2 3 4 2 2 3" xfId="1375"/>
    <cellStyle name="Separador de milhares 2 3 4 2 2 3 2" xfId="1376"/>
    <cellStyle name="Separador de milhares 2 3 4 2 2 3 3" xfId="1377"/>
    <cellStyle name="Separador de milhares 2 3 4 2 2 4" xfId="1378"/>
    <cellStyle name="Separador de milhares 2 3 4 2 2 4 2" xfId="1379"/>
    <cellStyle name="Separador de milhares 2 3 4 2 2 4 3" xfId="1380"/>
    <cellStyle name="Separador de milhares 2 3 4 2 2 5" xfId="1381"/>
    <cellStyle name="Separador de milhares 2 3 4 2 2 5 2" xfId="1382"/>
    <cellStyle name="Separador de milhares 2 3 4 2 2 5 3" xfId="1383"/>
    <cellStyle name="Separador de milhares 2 3 4 2 2 6" xfId="1384"/>
    <cellStyle name="Separador de milhares 2 3 4 2 2 6 2" xfId="1385"/>
    <cellStyle name="Separador de milhares 2 3 4 2 2 6 3" xfId="1386"/>
    <cellStyle name="Separador de milhares 2 3 4 2 2 7" xfId="1387"/>
    <cellStyle name="Separador de milhares 2 3 4 2 2 7 2" xfId="1388"/>
    <cellStyle name="Separador de milhares 2 3 4 2 2 7 3" xfId="1389"/>
    <cellStyle name="Separador de milhares 2 3 4 2 2 8" xfId="1390"/>
    <cellStyle name="Separador de milhares 2 3 4 2 2 9" xfId="1391"/>
    <cellStyle name="Separador de milhares 2 3 4 2 3" xfId="1392"/>
    <cellStyle name="Separador de milhares 2 3 4 2 3 2" xfId="1393"/>
    <cellStyle name="Separador de milhares 2 3 4 2 3 3" xfId="1394"/>
    <cellStyle name="Separador de milhares 2 3 4 2 4" xfId="1395"/>
    <cellStyle name="Separador de milhares 2 3 4 2 4 2" xfId="1396"/>
    <cellStyle name="Separador de milhares 2 3 4 2 4 3" xfId="1397"/>
    <cellStyle name="Separador de milhares 2 3 4 2 5" xfId="1398"/>
    <cellStyle name="Separador de milhares 2 3 4 2 5 2" xfId="1399"/>
    <cellStyle name="Separador de milhares 2 3 4 2 5 3" xfId="1400"/>
    <cellStyle name="Separador de milhares 2 3 4 2 6" xfId="1401"/>
    <cellStyle name="Separador de milhares 2 3 4 2 6 2" xfId="1402"/>
    <cellStyle name="Separador de milhares 2 3 4 2 6 3" xfId="1403"/>
    <cellStyle name="Separador de milhares 2 3 4 2 7" xfId="1404"/>
    <cellStyle name="Separador de milhares 2 3 4 2 7 2" xfId="1405"/>
    <cellStyle name="Separador de milhares 2 3 4 2 7 3" xfId="1406"/>
    <cellStyle name="Separador de milhares 2 3 4 2 8" xfId="1407"/>
    <cellStyle name="Separador de milhares 2 3 4 2 8 2" xfId="1408"/>
    <cellStyle name="Separador de milhares 2 3 4 2 8 3" xfId="1409"/>
    <cellStyle name="Separador de milhares 2 3 4 2 9" xfId="1410"/>
    <cellStyle name="Separador de milhares 2 3 4 3" xfId="1411"/>
    <cellStyle name="Separador de milhares 2 3 4 3 2" xfId="1412"/>
    <cellStyle name="Separador de milhares 2 3 4 3 2 2" xfId="1413"/>
    <cellStyle name="Separador de milhares 2 3 4 3 2 3" xfId="1414"/>
    <cellStyle name="Separador de milhares 2 3 4 3 3" xfId="1415"/>
    <cellStyle name="Separador de milhares 2 3 4 3 3 2" xfId="1416"/>
    <cellStyle name="Separador de milhares 2 3 4 3 3 3" xfId="1417"/>
    <cellStyle name="Separador de milhares 2 3 4 3 4" xfId="1418"/>
    <cellStyle name="Separador de milhares 2 3 4 3 4 2" xfId="1419"/>
    <cellStyle name="Separador de milhares 2 3 4 3 4 3" xfId="1420"/>
    <cellStyle name="Separador de milhares 2 3 4 3 5" xfId="1421"/>
    <cellStyle name="Separador de milhares 2 3 4 3 5 2" xfId="1422"/>
    <cellStyle name="Separador de milhares 2 3 4 3 5 3" xfId="1423"/>
    <cellStyle name="Separador de milhares 2 3 4 3 6" xfId="1424"/>
    <cellStyle name="Separador de milhares 2 3 4 3 6 2" xfId="1425"/>
    <cellStyle name="Separador de milhares 2 3 4 3 6 3" xfId="1426"/>
    <cellStyle name="Separador de milhares 2 3 4 3 7" xfId="1427"/>
    <cellStyle name="Separador de milhares 2 3 4 3 7 2" xfId="1428"/>
    <cellStyle name="Separador de milhares 2 3 4 3 7 3" xfId="1429"/>
    <cellStyle name="Separador de milhares 2 3 4 3 8" xfId="1430"/>
    <cellStyle name="Separador de milhares 2 3 4 3 9" xfId="1431"/>
    <cellStyle name="Separador de milhares 2 3 4 4" xfId="1432"/>
    <cellStyle name="Separador de milhares 2 3 4 4 2" xfId="1433"/>
    <cellStyle name="Separador de milhares 2 3 4 4 2 2" xfId="1434"/>
    <cellStyle name="Separador de milhares 2 3 4 4 2 3" xfId="1435"/>
    <cellStyle name="Separador de milhares 2 3 4 4 3" xfId="1436"/>
    <cellStyle name="Separador de milhares 2 3 4 4 3 2" xfId="1437"/>
    <cellStyle name="Separador de milhares 2 3 4 4 3 3" xfId="1438"/>
    <cellStyle name="Separador de milhares 2 3 4 4 4" xfId="1439"/>
    <cellStyle name="Separador de milhares 2 3 4 4 4 2" xfId="1440"/>
    <cellStyle name="Separador de milhares 2 3 4 4 4 3" xfId="1441"/>
    <cellStyle name="Separador de milhares 2 3 4 4 5" xfId="1442"/>
    <cellStyle name="Separador de milhares 2 3 4 4 5 2" xfId="1443"/>
    <cellStyle name="Separador de milhares 2 3 4 4 5 3" xfId="1444"/>
    <cellStyle name="Separador de milhares 2 3 4 4 6" xfId="1445"/>
    <cellStyle name="Separador de milhares 2 3 4 4 6 2" xfId="1446"/>
    <cellStyle name="Separador de milhares 2 3 4 4 6 3" xfId="1447"/>
    <cellStyle name="Separador de milhares 2 3 4 4 7" xfId="1448"/>
    <cellStyle name="Separador de milhares 2 3 4 4 7 2" xfId="1449"/>
    <cellStyle name="Separador de milhares 2 3 4 4 7 3" xfId="1450"/>
    <cellStyle name="Separador de milhares 2 3 4 4 8" xfId="1451"/>
    <cellStyle name="Separador de milhares 2 3 4 4 9" xfId="1452"/>
    <cellStyle name="Separador de milhares 2 3 4 5" xfId="1453"/>
    <cellStyle name="Separador de milhares 2 3 4 5 2" xfId="1454"/>
    <cellStyle name="Separador de milhares 2 3 4 5 3" xfId="1455"/>
    <cellStyle name="Separador de milhares 2 3 4 6" xfId="1456"/>
    <cellStyle name="Separador de milhares 2 3 4 6 2" xfId="1457"/>
    <cellStyle name="Separador de milhares 2 3 4 6 3" xfId="1458"/>
    <cellStyle name="Separador de milhares 2 3 4 7" xfId="1459"/>
    <cellStyle name="Separador de milhares 2 3 4 7 2" xfId="1460"/>
    <cellStyle name="Separador de milhares 2 3 4 7 3" xfId="1461"/>
    <cellStyle name="Separador de milhares 2 3 4 8" xfId="1462"/>
    <cellStyle name="Separador de milhares 2 3 4 8 2" xfId="1463"/>
    <cellStyle name="Separador de milhares 2 3 4 8 3" xfId="1464"/>
    <cellStyle name="Separador de milhares 2 3 4 9" xfId="1465"/>
    <cellStyle name="Separador de milhares 2 3 4 9 2" xfId="1466"/>
    <cellStyle name="Separador de milhares 2 3 4 9 3" xfId="1467"/>
    <cellStyle name="Separador de milhares 2 3 5" xfId="1468"/>
    <cellStyle name="Separador de milhares 2 3 5 10" xfId="1469"/>
    <cellStyle name="Separador de milhares 2 3 5 2" xfId="1470"/>
    <cellStyle name="Separador de milhares 2 3 5 2 2" xfId="1471"/>
    <cellStyle name="Separador de milhares 2 3 5 2 2 2" xfId="1472"/>
    <cellStyle name="Separador de milhares 2 3 5 2 2 3" xfId="1473"/>
    <cellStyle name="Separador de milhares 2 3 5 2 3" xfId="1474"/>
    <cellStyle name="Separador de milhares 2 3 5 2 3 2" xfId="1475"/>
    <cellStyle name="Separador de milhares 2 3 5 2 3 3" xfId="1476"/>
    <cellStyle name="Separador de milhares 2 3 5 2 4" xfId="1477"/>
    <cellStyle name="Separador de milhares 2 3 5 2 4 2" xfId="1478"/>
    <cellStyle name="Separador de milhares 2 3 5 2 4 3" xfId="1479"/>
    <cellStyle name="Separador de milhares 2 3 5 2 5" xfId="1480"/>
    <cellStyle name="Separador de milhares 2 3 5 2 5 2" xfId="1481"/>
    <cellStyle name="Separador de milhares 2 3 5 2 5 3" xfId="1482"/>
    <cellStyle name="Separador de milhares 2 3 5 2 6" xfId="1483"/>
    <cellStyle name="Separador de milhares 2 3 5 2 6 2" xfId="1484"/>
    <cellStyle name="Separador de milhares 2 3 5 2 6 3" xfId="1485"/>
    <cellStyle name="Separador de milhares 2 3 5 2 7" xfId="1486"/>
    <cellStyle name="Separador de milhares 2 3 5 2 7 2" xfId="1487"/>
    <cellStyle name="Separador de milhares 2 3 5 2 7 3" xfId="1488"/>
    <cellStyle name="Separador de milhares 2 3 5 2 8" xfId="1489"/>
    <cellStyle name="Separador de milhares 2 3 5 2 9" xfId="1490"/>
    <cellStyle name="Separador de milhares 2 3 5 3" xfId="1491"/>
    <cellStyle name="Separador de milhares 2 3 5 3 2" xfId="1492"/>
    <cellStyle name="Separador de milhares 2 3 5 3 3" xfId="1493"/>
    <cellStyle name="Separador de milhares 2 3 5 4" xfId="1494"/>
    <cellStyle name="Separador de milhares 2 3 5 4 2" xfId="1495"/>
    <cellStyle name="Separador de milhares 2 3 5 4 3" xfId="1496"/>
    <cellStyle name="Separador de milhares 2 3 5 5" xfId="1497"/>
    <cellStyle name="Separador de milhares 2 3 5 5 2" xfId="1498"/>
    <cellStyle name="Separador de milhares 2 3 5 5 3" xfId="1499"/>
    <cellStyle name="Separador de milhares 2 3 5 6" xfId="1500"/>
    <cellStyle name="Separador de milhares 2 3 5 6 2" xfId="1501"/>
    <cellStyle name="Separador de milhares 2 3 5 6 3" xfId="1502"/>
    <cellStyle name="Separador de milhares 2 3 5 7" xfId="1503"/>
    <cellStyle name="Separador de milhares 2 3 5 7 2" xfId="1504"/>
    <cellStyle name="Separador de milhares 2 3 5 7 3" xfId="1505"/>
    <cellStyle name="Separador de milhares 2 3 5 8" xfId="1506"/>
    <cellStyle name="Separador de milhares 2 3 5 8 2" xfId="1507"/>
    <cellStyle name="Separador de milhares 2 3 5 8 3" xfId="1508"/>
    <cellStyle name="Separador de milhares 2 3 5 9" xfId="1509"/>
    <cellStyle name="Separador de milhares 2 3 6" xfId="1510"/>
    <cellStyle name="Separador de milhares 2 3 6 2" xfId="1511"/>
    <cellStyle name="Separador de milhares 2 3 6 2 2" xfId="1512"/>
    <cellStyle name="Separador de milhares 2 3 6 2 3" xfId="1513"/>
    <cellStyle name="Separador de milhares 2 3 6 3" xfId="1514"/>
    <cellStyle name="Separador de milhares 2 3 6 3 2" xfId="1515"/>
    <cellStyle name="Separador de milhares 2 3 6 3 3" xfId="1516"/>
    <cellStyle name="Separador de milhares 2 3 6 4" xfId="1517"/>
    <cellStyle name="Separador de milhares 2 3 6 4 2" xfId="1518"/>
    <cellStyle name="Separador de milhares 2 3 6 4 3" xfId="1519"/>
    <cellStyle name="Separador de milhares 2 3 6 5" xfId="1520"/>
    <cellStyle name="Separador de milhares 2 3 6 5 2" xfId="1521"/>
    <cellStyle name="Separador de milhares 2 3 6 5 3" xfId="1522"/>
    <cellStyle name="Separador de milhares 2 3 6 6" xfId="1523"/>
    <cellStyle name="Separador de milhares 2 3 6 6 2" xfId="1524"/>
    <cellStyle name="Separador de milhares 2 3 6 6 3" xfId="1525"/>
    <cellStyle name="Separador de milhares 2 3 6 7" xfId="1526"/>
    <cellStyle name="Separador de milhares 2 3 6 7 2" xfId="1527"/>
    <cellStyle name="Separador de milhares 2 3 6 7 3" xfId="1528"/>
    <cellStyle name="Separador de milhares 2 3 6 8" xfId="1529"/>
    <cellStyle name="Separador de milhares 2 3 6 9" xfId="1530"/>
    <cellStyle name="Separador de milhares 2 3 7" xfId="1531"/>
    <cellStyle name="Separador de milhares 2 3 7 2" xfId="1532"/>
    <cellStyle name="Separador de milhares 2 3 7 2 2" xfId="1533"/>
    <cellStyle name="Separador de milhares 2 3 7 2 3" xfId="1534"/>
    <cellStyle name="Separador de milhares 2 3 7 3" xfId="1535"/>
    <cellStyle name="Separador de milhares 2 3 7 3 2" xfId="1536"/>
    <cellStyle name="Separador de milhares 2 3 7 3 3" xfId="1537"/>
    <cellStyle name="Separador de milhares 2 3 7 4" xfId="1538"/>
    <cellStyle name="Separador de milhares 2 3 7 4 2" xfId="1539"/>
    <cellStyle name="Separador de milhares 2 3 7 4 3" xfId="1540"/>
    <cellStyle name="Separador de milhares 2 3 7 5" xfId="1541"/>
    <cellStyle name="Separador de milhares 2 3 7 5 2" xfId="1542"/>
    <cellStyle name="Separador de milhares 2 3 7 5 3" xfId="1543"/>
    <cellStyle name="Separador de milhares 2 3 7 6" xfId="1544"/>
    <cellStyle name="Separador de milhares 2 3 7 6 2" xfId="1545"/>
    <cellStyle name="Separador de milhares 2 3 7 6 3" xfId="1546"/>
    <cellStyle name="Separador de milhares 2 3 7 7" xfId="1547"/>
    <cellStyle name="Separador de milhares 2 3 7 7 2" xfId="1548"/>
    <cellStyle name="Separador de milhares 2 3 7 7 3" xfId="1549"/>
    <cellStyle name="Separador de milhares 2 3 7 8" xfId="1550"/>
    <cellStyle name="Separador de milhares 2 3 7 9" xfId="1551"/>
    <cellStyle name="Separador de milhares 2 3 8" xfId="1552"/>
    <cellStyle name="Separador de milhares 2 3 8 2" xfId="1553"/>
    <cellStyle name="Separador de milhares 2 3 8 3" xfId="1554"/>
    <cellStyle name="Separador de milhares 2 3 9" xfId="1555"/>
    <cellStyle name="Separador de milhares 2 3 9 2" xfId="1556"/>
    <cellStyle name="Separador de milhares 2 3 9 3" xfId="1557"/>
    <cellStyle name="Separador de milhares 3" xfId="1558"/>
    <cellStyle name="Título 5" xfId="1559"/>
    <cellStyle name="Vírgula 10" xfId="1560"/>
    <cellStyle name="Vírgula 10 2" xfId="1561"/>
    <cellStyle name="Vírgula 10 3" xfId="1562"/>
    <cellStyle name="Vírgula 11" xfId="1563"/>
    <cellStyle name="Vírgula 12" xfId="1564"/>
    <cellStyle name="Vírgula 13" xfId="1565"/>
    <cellStyle name="Vírgula 2" xfId="1566"/>
    <cellStyle name="Vírgula 2 10" xfId="1567"/>
    <cellStyle name="Vírgula 2 2" xfId="1568"/>
    <cellStyle name="Vírgula 2 2 2" xfId="1569"/>
    <cellStyle name="Vírgula 2 2 2 2" xfId="1570"/>
    <cellStyle name="Vírgula 2 2 2 3" xfId="1571"/>
    <cellStyle name="Vírgula 2 2 3" xfId="1572"/>
    <cellStyle name="Vírgula 2 2 3 2" xfId="1573"/>
    <cellStyle name="Vírgula 2 2 3 3" xfId="1574"/>
    <cellStyle name="Vírgula 2 2 4" xfId="1575"/>
    <cellStyle name="Vírgula 2 2 4 2" xfId="1576"/>
    <cellStyle name="Vírgula 2 2 4 3" xfId="1577"/>
    <cellStyle name="Vírgula 2 2 5" xfId="1578"/>
    <cellStyle name="Vírgula 2 2 5 2" xfId="1579"/>
    <cellStyle name="Vírgula 2 2 5 3" xfId="1580"/>
    <cellStyle name="Vírgula 2 2 6" xfId="1581"/>
    <cellStyle name="Vírgula 2 2 6 2" xfId="1582"/>
    <cellStyle name="Vírgula 2 2 6 3" xfId="1583"/>
    <cellStyle name="Vírgula 2 2 7" xfId="1584"/>
    <cellStyle name="Vírgula 2 2 7 2" xfId="1585"/>
    <cellStyle name="Vírgula 2 2 7 3" xfId="1586"/>
    <cellStyle name="Vírgula 2 2 8" xfId="1587"/>
    <cellStyle name="Vírgula 2 2 9" xfId="1588"/>
    <cellStyle name="Vírgula 2 3" xfId="1589"/>
    <cellStyle name="Vírgula 2 3 2" xfId="1590"/>
    <cellStyle name="Vírgula 2 3 3" xfId="1591"/>
    <cellStyle name="Vírgula 2 4" xfId="1592"/>
    <cellStyle name="Vírgula 2 4 2" xfId="1593"/>
    <cellStyle name="Vírgula 2 4 3" xfId="1594"/>
    <cellStyle name="Vírgula 2 5" xfId="1595"/>
    <cellStyle name="Vírgula 2 5 2" xfId="1596"/>
    <cellStyle name="Vírgula 2 5 3" xfId="1597"/>
    <cellStyle name="Vírgula 2 6" xfId="1598"/>
    <cellStyle name="Vírgula 2 6 2" xfId="1599"/>
    <cellStyle name="Vírgula 2 6 3" xfId="1600"/>
    <cellStyle name="Vírgula 2 7" xfId="1601"/>
    <cellStyle name="Vírgula 2 7 2" xfId="1602"/>
    <cellStyle name="Vírgula 2 7 3" xfId="1603"/>
    <cellStyle name="Vírgula 2 8" xfId="1604"/>
    <cellStyle name="Vírgula 2 8 2" xfId="1605"/>
    <cellStyle name="Vírgula 2 8 3" xfId="1606"/>
    <cellStyle name="Vírgula 2 9" xfId="1607"/>
    <cellStyle name="Vírgula 3" xfId="1608"/>
    <cellStyle name="Vírgula 3 2" xfId="1609"/>
    <cellStyle name="Vírgula 3 2 2" xfId="1610"/>
    <cellStyle name="Vírgula 3 2 3" xfId="1611"/>
    <cellStyle name="Vírgula 3 3" xfId="1612"/>
    <cellStyle name="Vírgula 3 3 2" xfId="1613"/>
    <cellStyle name="Vírgula 3 3 3" xfId="1614"/>
    <cellStyle name="Vírgula 3 4" xfId="1615"/>
    <cellStyle name="Vírgula 3 4 2" xfId="1616"/>
    <cellStyle name="Vírgula 3 4 3" xfId="1617"/>
    <cellStyle name="Vírgula 3 5" xfId="1618"/>
    <cellStyle name="Vírgula 3 5 2" xfId="1619"/>
    <cellStyle name="Vírgula 3 5 3" xfId="1620"/>
    <cellStyle name="Vírgula 3 6" xfId="1621"/>
    <cellStyle name="Vírgula 3 6 2" xfId="1622"/>
    <cellStyle name="Vírgula 3 6 3" xfId="1623"/>
    <cellStyle name="Vírgula 3 7" xfId="1624"/>
    <cellStyle name="Vírgula 3 7 2" xfId="1625"/>
    <cellStyle name="Vírgula 3 7 3" xfId="1626"/>
    <cellStyle name="Vírgula 3 8" xfId="1627"/>
    <cellStyle name="Vírgula 3 9" xfId="1628"/>
    <cellStyle name="Vírgula 4" xfId="1629"/>
    <cellStyle name="Vírgula 4 2" xfId="1630"/>
    <cellStyle name="Vírgula 4 2 2" xfId="1631"/>
    <cellStyle name="Vírgula 4 2 3" xfId="1632"/>
    <cellStyle name="Vírgula 4 3" xfId="1633"/>
    <cellStyle name="Vírgula 4 3 2" xfId="1634"/>
    <cellStyle name="Vírgula 4 3 3" xfId="1635"/>
    <cellStyle name="Vírgula 4 4" xfId="1636"/>
    <cellStyle name="Vírgula 4 4 2" xfId="1637"/>
    <cellStyle name="Vírgula 4 4 3" xfId="1638"/>
    <cellStyle name="Vírgula 4 5" xfId="1639"/>
    <cellStyle name="Vírgula 4 5 2" xfId="1640"/>
    <cellStyle name="Vírgula 4 5 3" xfId="1641"/>
    <cellStyle name="Vírgula 4 6" xfId="1642"/>
    <cellStyle name="Vírgula 4 6 2" xfId="1643"/>
    <cellStyle name="Vírgula 4 6 3" xfId="1644"/>
    <cellStyle name="Vírgula 4 7" xfId="1645"/>
    <cellStyle name="Vírgula 4 7 2" xfId="1646"/>
    <cellStyle name="Vírgula 4 7 3" xfId="1647"/>
    <cellStyle name="Vírgula 4 8" xfId="1648"/>
    <cellStyle name="Vírgula 4 9" xfId="1649"/>
    <cellStyle name="Vírgula 5" xfId="1650"/>
    <cellStyle name="Vírgula 5 2" xfId="1651"/>
    <cellStyle name="Vírgula 5 3" xfId="1652"/>
    <cellStyle name="Vírgula 6" xfId="1653"/>
    <cellStyle name="Vírgula 6 2" xfId="1654"/>
    <cellStyle name="Vírgula 6 3" xfId="1655"/>
    <cellStyle name="Vírgula 7" xfId="1656"/>
    <cellStyle name="Vírgula 7 2" xfId="1657"/>
    <cellStyle name="Vírgula 7 3" xfId="1658"/>
    <cellStyle name="Vírgula 8" xfId="1659"/>
    <cellStyle name="Vírgula 8 2" xfId="1660"/>
    <cellStyle name="Vírgula 8 3" xfId="1661"/>
    <cellStyle name="Vírgula 9" xfId="1662"/>
    <cellStyle name="Vírgula 9 2" xfId="1663"/>
    <cellStyle name="Vírgula 9 3" xfId="1664"/>
  </cellStyles>
  <dxfs count="65">
    <dxf>
      <font>
        <color rgb="FF9C0006"/>
      </font>
      <fill>
        <patternFill>
          <bgColor rgb="FFFFC7CE"/>
        </patternFill>
      </fill>
    </dxf>
    <dxf>
      <font>
        <color rgb="FF9C5700"/>
      </font>
      <fill>
        <patternFill>
          <bgColor rgb="FFFFEB9C"/>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s>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4.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26.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27.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28.xml.rels><?xml version="1.0" encoding="UTF-8" standalone="yes"?>
<Relationships xmlns="http://schemas.openxmlformats.org/package/2006/relationships"><Relationship Id="rId2" Type="http://schemas.openxmlformats.org/officeDocument/2006/relationships/comments" Target="../comments21.xml"/><Relationship Id="rId1" Type="http://schemas.openxmlformats.org/officeDocument/2006/relationships/vmlDrawing" Target="../drawings/vmlDrawing21.vml"/></Relationships>
</file>

<file path=xl/worksheets/_rels/sheet29.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2" Type="http://schemas.openxmlformats.org/officeDocument/2006/relationships/comments" Target="../comments23.xml"/><Relationship Id="rId1" Type="http://schemas.openxmlformats.org/officeDocument/2006/relationships/vmlDrawing" Target="../drawings/vmlDrawing23.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dimension ref="A1:BK974"/>
  <sheetViews>
    <sheetView topLeftCell="A160" zoomScale="60" zoomScaleNormal="60" workbookViewId="0">
      <selection activeCell="D192" sqref="D192"/>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24.7265625" style="92" customWidth="1"/>
    <col min="5" max="5" width="10" style="92" customWidth="1"/>
    <col min="6" max="6" width="9.7265625" style="92" customWidth="1"/>
    <col min="7" max="7" width="14.453125" style="92" customWidth="1"/>
    <col min="8" max="8" width="9.1796875" style="92" customWidth="1"/>
    <col min="9" max="9" width="17.1796875" style="92" customWidth="1"/>
    <col min="10" max="10" width="17.81640625" style="92" customWidth="1"/>
    <col min="11" max="11" width="19.7265625" style="94" customWidth="1"/>
    <col min="12" max="14" width="16" style="94" customWidth="1"/>
    <col min="15" max="15" width="17.54296875" style="94" customWidth="1"/>
    <col min="16" max="18" width="16" style="94" customWidth="1"/>
    <col min="19" max="19" width="16" style="101" customWidth="1"/>
    <col min="20" max="20" width="11.1796875" style="96" customWidth="1"/>
    <col min="21" max="21" width="16.1796875" style="99" customWidth="1"/>
    <col min="22" max="22" width="15.1796875" style="99" customWidth="1"/>
    <col min="23" max="23" width="16" style="99" customWidth="1"/>
    <col min="24" max="25" width="16.1796875" style="99" customWidth="1"/>
    <col min="26" max="26" width="15.542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60" width="16.453125" style="99" customWidth="1"/>
    <col min="61" max="61" width="20.54296875" style="99" bestFit="1" customWidth="1"/>
    <col min="62" max="62" width="16.81640625" style="99" customWidth="1"/>
    <col min="63" max="63" width="14.81640625" style="60" customWidth="1"/>
    <col min="64" max="16384" width="9.81640625" style="60"/>
  </cols>
  <sheetData>
    <row r="1" spans="1:63" ht="64.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291" t="s">
        <v>880</v>
      </c>
      <c r="V1" s="291" t="s">
        <v>881</v>
      </c>
      <c r="W1" s="291" t="s">
        <v>882</v>
      </c>
      <c r="X1" s="291" t="s">
        <v>883</v>
      </c>
      <c r="Y1" s="291" t="s">
        <v>884</v>
      </c>
      <c r="Z1" s="291" t="s">
        <v>885</v>
      </c>
      <c r="AA1" s="291" t="s">
        <v>886</v>
      </c>
      <c r="AB1" s="291" t="s">
        <v>887</v>
      </c>
      <c r="AC1" s="291" t="s">
        <v>888</v>
      </c>
      <c r="AD1" s="291" t="s">
        <v>889</v>
      </c>
      <c r="AE1" s="291" t="s">
        <v>890</v>
      </c>
      <c r="AF1" s="291" t="s">
        <v>891</v>
      </c>
      <c r="AG1" s="291" t="s">
        <v>892</v>
      </c>
      <c r="AH1" s="291" t="s">
        <v>893</v>
      </c>
      <c r="AI1" s="291" t="s">
        <v>894</v>
      </c>
      <c r="AJ1" s="291" t="s">
        <v>895</v>
      </c>
      <c r="AK1" s="291" t="s">
        <v>896</v>
      </c>
      <c r="AL1" s="291" t="s">
        <v>897</v>
      </c>
      <c r="AM1" s="291" t="s">
        <v>898</v>
      </c>
      <c r="AN1" s="291" t="s">
        <v>899</v>
      </c>
      <c r="AO1" s="291" t="s">
        <v>900</v>
      </c>
      <c r="AP1" s="291" t="s">
        <v>901</v>
      </c>
      <c r="AQ1" s="291" t="s">
        <v>902</v>
      </c>
      <c r="AR1" s="291" t="s">
        <v>903</v>
      </c>
      <c r="AS1" s="291" t="s">
        <v>904</v>
      </c>
      <c r="AT1" s="291" t="s">
        <v>905</v>
      </c>
      <c r="AU1" s="291" t="s">
        <v>906</v>
      </c>
      <c r="AV1" s="291" t="s">
        <v>907</v>
      </c>
      <c r="AW1" s="291" t="s">
        <v>908</v>
      </c>
      <c r="AX1" s="291" t="s">
        <v>909</v>
      </c>
      <c r="AY1" s="298" t="s">
        <v>19</v>
      </c>
      <c r="AZ1" s="298" t="s">
        <v>19</v>
      </c>
      <c r="BA1" s="298" t="s">
        <v>19</v>
      </c>
      <c r="BB1" s="298" t="s">
        <v>19</v>
      </c>
      <c r="BC1" s="298" t="s">
        <v>19</v>
      </c>
      <c r="BD1" s="298" t="s">
        <v>19</v>
      </c>
      <c r="BE1" s="298" t="s">
        <v>19</v>
      </c>
      <c r="BF1" s="298" t="s">
        <v>19</v>
      </c>
      <c r="BG1" s="298" t="s">
        <v>19</v>
      </c>
      <c r="BH1" s="298" t="s">
        <v>19</v>
      </c>
      <c r="BI1" s="298" t="s">
        <v>19</v>
      </c>
      <c r="BJ1" s="298" t="s">
        <v>19</v>
      </c>
    </row>
    <row r="2" spans="1:63" ht="30" customHeight="1" x14ac:dyDescent="0.35">
      <c r="A2" s="299" t="s">
        <v>18</v>
      </c>
      <c r="B2" s="300"/>
      <c r="C2" s="300"/>
      <c r="D2" s="122" t="str">
        <f t="array" aca="1" ref="D2" ca="1">MID(CELL("nome.arquivo",A1),SEARCH("]",CELL("nome.arquivo"))+1,100)</f>
        <v>CEART</v>
      </c>
      <c r="E2" s="299"/>
      <c r="F2" s="300"/>
      <c r="G2" s="300"/>
      <c r="H2" s="300"/>
      <c r="I2" s="300"/>
      <c r="J2" s="300"/>
      <c r="K2" s="300"/>
      <c r="L2" s="300"/>
      <c r="M2" s="300"/>
      <c r="N2" s="300"/>
      <c r="O2" s="300"/>
      <c r="P2" s="300"/>
      <c r="Q2" s="300"/>
      <c r="R2" s="300"/>
      <c r="S2" s="300"/>
      <c r="T2" s="301"/>
      <c r="U2" s="292"/>
      <c r="V2" s="292"/>
      <c r="W2" s="292"/>
      <c r="X2" s="292"/>
      <c r="Y2" s="292"/>
      <c r="Z2" s="292"/>
      <c r="AA2" s="292"/>
      <c r="AB2" s="292"/>
      <c r="AC2" s="292"/>
      <c r="AD2" s="292"/>
      <c r="AE2" s="292"/>
      <c r="AF2" s="292"/>
      <c r="AG2" s="292"/>
      <c r="AH2" s="292"/>
      <c r="AI2" s="292"/>
      <c r="AJ2" s="292"/>
      <c r="AK2" s="292"/>
      <c r="AL2" s="292"/>
      <c r="AM2" s="292"/>
      <c r="AN2" s="292"/>
      <c r="AO2" s="292"/>
      <c r="AP2" s="292"/>
      <c r="AQ2" s="292"/>
      <c r="AR2" s="292"/>
      <c r="AS2" s="292"/>
      <c r="AT2" s="292"/>
      <c r="AU2" s="292"/>
      <c r="AV2" s="292"/>
      <c r="AW2" s="292"/>
      <c r="AX2" s="292"/>
      <c r="AY2" s="298"/>
      <c r="AZ2" s="298"/>
      <c r="BA2" s="298"/>
      <c r="BB2" s="298"/>
      <c r="BC2" s="298"/>
      <c r="BD2" s="298"/>
      <c r="BE2" s="298"/>
      <c r="BF2" s="298"/>
      <c r="BG2" s="298"/>
      <c r="BH2" s="298"/>
      <c r="BI2" s="298"/>
      <c r="BJ2" s="298"/>
    </row>
    <row r="3" spans="1:63"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274">
        <v>45980</v>
      </c>
      <c r="V3" s="275">
        <v>45980</v>
      </c>
      <c r="W3" s="275">
        <v>45987</v>
      </c>
      <c r="X3" s="275">
        <v>45988</v>
      </c>
      <c r="Y3" s="275">
        <v>45988</v>
      </c>
      <c r="Z3" s="275">
        <v>45988</v>
      </c>
      <c r="AA3" s="275">
        <v>45989</v>
      </c>
      <c r="AB3" s="275">
        <v>45989</v>
      </c>
      <c r="AC3" s="275">
        <v>45989</v>
      </c>
      <c r="AD3" s="275">
        <v>45989</v>
      </c>
      <c r="AE3" s="275">
        <v>46049</v>
      </c>
      <c r="AF3" s="275">
        <v>46049</v>
      </c>
      <c r="AG3" s="275">
        <v>46055</v>
      </c>
      <c r="AH3" s="275">
        <v>45719</v>
      </c>
      <c r="AI3" s="275">
        <v>46055</v>
      </c>
      <c r="AJ3" s="275">
        <v>46056</v>
      </c>
      <c r="AK3" s="275">
        <v>46056</v>
      </c>
      <c r="AL3" s="275">
        <v>46057</v>
      </c>
      <c r="AM3" s="275">
        <v>46091</v>
      </c>
      <c r="AN3" s="275">
        <v>46091</v>
      </c>
      <c r="AO3" s="275">
        <v>46091</v>
      </c>
      <c r="AP3" s="275">
        <v>45726</v>
      </c>
      <c r="AQ3" s="275">
        <v>45732</v>
      </c>
      <c r="AR3" s="275">
        <v>46097</v>
      </c>
      <c r="AS3" s="275">
        <v>46097</v>
      </c>
      <c r="AT3" s="275">
        <v>46100</v>
      </c>
      <c r="AU3" s="275">
        <v>46099</v>
      </c>
      <c r="AV3" s="275">
        <v>46100</v>
      </c>
      <c r="AW3" s="275">
        <v>46284</v>
      </c>
      <c r="AX3" s="275">
        <v>46122</v>
      </c>
      <c r="AY3" s="68" t="s">
        <v>16</v>
      </c>
      <c r="AZ3" s="68" t="s">
        <v>16</v>
      </c>
      <c r="BA3" s="68" t="s">
        <v>16</v>
      </c>
      <c r="BB3" s="68" t="s">
        <v>16</v>
      </c>
      <c r="BC3" s="68" t="s">
        <v>16</v>
      </c>
      <c r="BD3" s="68" t="s">
        <v>16</v>
      </c>
      <c r="BE3" s="68" t="s">
        <v>16</v>
      </c>
      <c r="BF3" s="68" t="s">
        <v>16</v>
      </c>
      <c r="BG3" s="68" t="s">
        <v>16</v>
      </c>
      <c r="BH3" s="68" t="s">
        <v>16</v>
      </c>
      <c r="BI3" s="68" t="s">
        <v>16</v>
      </c>
      <c r="BJ3" s="68" t="s">
        <v>16</v>
      </c>
    </row>
    <row r="4" spans="1:63" ht="30" customHeight="1" x14ac:dyDescent="0.35">
      <c r="A4" s="289">
        <v>1</v>
      </c>
      <c r="B4" s="104">
        <v>1</v>
      </c>
      <c r="C4" s="290" t="s">
        <v>74</v>
      </c>
      <c r="D4" s="105" t="s">
        <v>75</v>
      </c>
      <c r="E4" s="106" t="s">
        <v>76</v>
      </c>
      <c r="F4" s="107" t="s">
        <v>77</v>
      </c>
      <c r="G4" s="106" t="s">
        <v>78</v>
      </c>
      <c r="H4" s="108" t="s">
        <v>79</v>
      </c>
      <c r="I4" s="108" t="s">
        <v>80</v>
      </c>
      <c r="J4" s="109">
        <v>112.92</v>
      </c>
      <c r="K4" s="69"/>
      <c r="L4" s="70">
        <f>IF(SUM(U4:BJ4)&gt;K4+N4,K4+N4,SUM(U4:BJ4))</f>
        <v>0</v>
      </c>
      <c r="M4" s="71">
        <f>(SUM(U4:BJ4))</f>
        <v>0</v>
      </c>
      <c r="N4" s="72"/>
      <c r="O4" s="73">
        <f>ROUND(IF(K4*0.25-0.5&lt;0,0,K4*0.25-0.5),0)-R4-P4</f>
        <v>0</v>
      </c>
      <c r="P4" s="72"/>
      <c r="Q4" s="72"/>
      <c r="R4" s="72"/>
      <c r="S4" s="74">
        <f t="shared" ref="S4:S186" si="0">K4-(SUM(U4:BJ4))+N4+P4+Q4-R4</f>
        <v>0</v>
      </c>
      <c r="T4" s="121" t="str">
        <f>IF(S4&lt;0,"ATENÇÃO","OK")</f>
        <v>OK</v>
      </c>
      <c r="U4" s="247"/>
      <c r="V4" s="248"/>
      <c r="W4" s="248"/>
      <c r="X4" s="248"/>
      <c r="Y4" s="248"/>
      <c r="Z4" s="248"/>
      <c r="AA4" s="248"/>
      <c r="AB4" s="248"/>
      <c r="AC4" s="248"/>
      <c r="AD4" s="248"/>
      <c r="AE4" s="248"/>
      <c r="AF4" s="248"/>
      <c r="AG4" s="248"/>
      <c r="AH4" s="248"/>
      <c r="AI4" s="248"/>
      <c r="AJ4" s="248"/>
      <c r="AK4" s="248"/>
      <c r="AL4" s="248"/>
      <c r="AM4" s="248"/>
      <c r="AN4" s="248"/>
      <c r="AO4" s="248"/>
      <c r="AP4" s="248"/>
      <c r="AQ4" s="248"/>
      <c r="AR4" s="248"/>
      <c r="AS4" s="248"/>
      <c r="AT4" s="248"/>
      <c r="AU4" s="248"/>
      <c r="AV4" s="248"/>
      <c r="AW4" s="248"/>
      <c r="AX4" s="248"/>
      <c r="AY4" s="78"/>
      <c r="AZ4" s="78"/>
      <c r="BA4" s="78"/>
      <c r="BB4" s="78"/>
      <c r="BC4" s="78"/>
      <c r="BD4" s="78"/>
      <c r="BE4" s="78"/>
      <c r="BF4" s="78"/>
      <c r="BG4" s="78"/>
      <c r="BH4" s="78"/>
      <c r="BI4" s="78"/>
      <c r="BJ4" s="78"/>
      <c r="BK4" s="79"/>
    </row>
    <row r="5" spans="1:63" ht="30" customHeight="1" x14ac:dyDescent="0.35">
      <c r="A5" s="289"/>
      <c r="B5" s="104">
        <v>2</v>
      </c>
      <c r="C5" s="290"/>
      <c r="D5" s="105" t="s">
        <v>81</v>
      </c>
      <c r="E5" s="106" t="s">
        <v>82</v>
      </c>
      <c r="F5" s="107" t="s">
        <v>83</v>
      </c>
      <c r="G5" s="106" t="s">
        <v>78</v>
      </c>
      <c r="H5" s="108" t="s">
        <v>79</v>
      </c>
      <c r="I5" s="108" t="s">
        <v>84</v>
      </c>
      <c r="J5" s="109">
        <v>23.39</v>
      </c>
      <c r="K5" s="69">
        <v>100</v>
      </c>
      <c r="L5" s="70">
        <f t="shared" ref="L5:L186" si="1">IF(SUM(U5:BJ5)&gt;K5+N5,K5+N5,SUM(U5:BJ5))</f>
        <v>0</v>
      </c>
      <c r="M5" s="71">
        <f t="shared" ref="M5:M186" si="2">(SUM(U5:BJ5))</f>
        <v>0</v>
      </c>
      <c r="N5" s="72"/>
      <c r="O5" s="73">
        <f t="shared" ref="O5:O186" si="3">ROUND(IF(K5*0.25-0.5&lt;0,0,K5*0.25-0.5),0)-R5-P5</f>
        <v>25</v>
      </c>
      <c r="P5" s="72"/>
      <c r="Q5" s="72"/>
      <c r="R5" s="72"/>
      <c r="S5" s="74">
        <f t="shared" si="0"/>
        <v>100</v>
      </c>
      <c r="T5" s="121" t="str">
        <f t="shared" ref="T5:T186" si="4">IF(S5&lt;0,"ATENÇÃO","OK")</f>
        <v>OK</v>
      </c>
      <c r="U5" s="247"/>
      <c r="V5" s="248"/>
      <c r="W5" s="248"/>
      <c r="X5" s="248"/>
      <c r="Y5" s="248"/>
      <c r="Z5" s="248"/>
      <c r="AA5" s="248"/>
      <c r="AB5" s="248"/>
      <c r="AC5" s="248"/>
      <c r="AD5" s="248"/>
      <c r="AE5" s="248"/>
      <c r="AF5" s="248"/>
      <c r="AG5" s="248"/>
      <c r="AH5" s="248"/>
      <c r="AI5" s="248"/>
      <c r="AJ5" s="248"/>
      <c r="AK5" s="248"/>
      <c r="AL5" s="248"/>
      <c r="AM5" s="248"/>
      <c r="AN5" s="248"/>
      <c r="AO5" s="248"/>
      <c r="AP5" s="248"/>
      <c r="AQ5" s="248"/>
      <c r="AR5" s="248"/>
      <c r="AS5" s="248"/>
      <c r="AT5" s="248"/>
      <c r="AU5" s="248"/>
      <c r="AV5" s="248"/>
      <c r="AW5" s="248"/>
      <c r="AX5" s="248"/>
      <c r="AY5" s="78"/>
      <c r="AZ5" s="78"/>
      <c r="BA5" s="78"/>
      <c r="BB5" s="78"/>
      <c r="BC5" s="78"/>
      <c r="BD5" s="78"/>
      <c r="BE5" s="78"/>
      <c r="BF5" s="78"/>
      <c r="BG5" s="78"/>
      <c r="BH5" s="78"/>
      <c r="BI5" s="78"/>
      <c r="BJ5" s="78"/>
      <c r="BK5" s="81"/>
    </row>
    <row r="6" spans="1:63"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247"/>
      <c r="V6" s="248"/>
      <c r="W6" s="248"/>
      <c r="X6" s="248"/>
      <c r="Y6" s="248"/>
      <c r="Z6" s="248"/>
      <c r="AA6" s="248"/>
      <c r="AB6" s="248"/>
      <c r="AC6" s="248"/>
      <c r="AD6" s="248"/>
      <c r="AE6" s="248"/>
      <c r="AF6" s="248"/>
      <c r="AG6" s="248"/>
      <c r="AH6" s="248"/>
      <c r="AI6" s="248"/>
      <c r="AJ6" s="248"/>
      <c r="AK6" s="248"/>
      <c r="AL6" s="248"/>
      <c r="AM6" s="248"/>
      <c r="AN6" s="248"/>
      <c r="AO6" s="248"/>
      <c r="AP6" s="248"/>
      <c r="AQ6" s="248"/>
      <c r="AR6" s="248"/>
      <c r="AS6" s="248"/>
      <c r="AT6" s="248"/>
      <c r="AU6" s="248"/>
      <c r="AV6" s="248"/>
      <c r="AW6" s="248"/>
      <c r="AX6" s="248"/>
      <c r="AY6" s="78"/>
      <c r="AZ6" s="78"/>
      <c r="BA6" s="78"/>
      <c r="BB6" s="78"/>
      <c r="BC6" s="78"/>
      <c r="BD6" s="78"/>
      <c r="BE6" s="78"/>
      <c r="BF6" s="78"/>
      <c r="BG6" s="78"/>
      <c r="BH6" s="78"/>
      <c r="BI6" s="78"/>
      <c r="BJ6" s="78"/>
      <c r="BK6" s="79"/>
    </row>
    <row r="7" spans="1:63" ht="30" customHeight="1" x14ac:dyDescent="0.35">
      <c r="A7" s="289">
        <v>2</v>
      </c>
      <c r="B7" s="104">
        <v>4</v>
      </c>
      <c r="C7" s="290" t="s">
        <v>89</v>
      </c>
      <c r="D7" s="105" t="s">
        <v>90</v>
      </c>
      <c r="E7" s="106" t="s">
        <v>91</v>
      </c>
      <c r="F7" s="107" t="s">
        <v>92</v>
      </c>
      <c r="G7" s="106" t="s">
        <v>93</v>
      </c>
      <c r="H7" s="108" t="s">
        <v>79</v>
      </c>
      <c r="I7" s="108" t="s">
        <v>94</v>
      </c>
      <c r="J7" s="109">
        <v>1718.54</v>
      </c>
      <c r="K7" s="69">
        <v>2</v>
      </c>
      <c r="L7" s="70">
        <f t="shared" si="1"/>
        <v>0</v>
      </c>
      <c r="M7" s="71">
        <f t="shared" si="2"/>
        <v>0</v>
      </c>
      <c r="N7" s="72"/>
      <c r="O7" s="73">
        <f t="shared" si="3"/>
        <v>0</v>
      </c>
      <c r="P7" s="72"/>
      <c r="Q7" s="72"/>
      <c r="R7" s="72"/>
      <c r="S7" s="74">
        <f t="shared" si="0"/>
        <v>2</v>
      </c>
      <c r="T7" s="121" t="str">
        <f t="shared" si="4"/>
        <v>OK</v>
      </c>
      <c r="U7" s="247"/>
      <c r="V7" s="248"/>
      <c r="W7" s="248"/>
      <c r="X7" s="248"/>
      <c r="Y7" s="248"/>
      <c r="Z7" s="248"/>
      <c r="AA7" s="248"/>
      <c r="AB7" s="248"/>
      <c r="AC7" s="248"/>
      <c r="AD7" s="248"/>
      <c r="AE7" s="248"/>
      <c r="AF7" s="248"/>
      <c r="AG7" s="248"/>
      <c r="AH7" s="248"/>
      <c r="AI7" s="248"/>
      <c r="AJ7" s="248"/>
      <c r="AK7" s="248"/>
      <c r="AL7" s="248"/>
      <c r="AM7" s="248"/>
      <c r="AN7" s="248"/>
      <c r="AO7" s="248"/>
      <c r="AP7" s="248"/>
      <c r="AQ7" s="248"/>
      <c r="AR7" s="248"/>
      <c r="AS7" s="248"/>
      <c r="AT7" s="248"/>
      <c r="AU7" s="248"/>
      <c r="AV7" s="248"/>
      <c r="AW7" s="248"/>
      <c r="AX7" s="248"/>
      <c r="AY7" s="78"/>
      <c r="AZ7" s="78"/>
      <c r="BA7" s="78"/>
      <c r="BB7" s="78"/>
      <c r="BC7" s="78"/>
      <c r="BD7" s="78"/>
      <c r="BE7" s="78"/>
      <c r="BF7" s="78"/>
      <c r="BG7" s="78"/>
      <c r="BH7" s="78"/>
      <c r="BI7" s="78"/>
      <c r="BJ7" s="78"/>
    </row>
    <row r="8" spans="1:63"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247"/>
      <c r="V8" s="248"/>
      <c r="W8" s="248"/>
      <c r="X8" s="248"/>
      <c r="Y8" s="248"/>
      <c r="Z8" s="248"/>
      <c r="AA8" s="248"/>
      <c r="AB8" s="248"/>
      <c r="AC8" s="248"/>
      <c r="AD8" s="248"/>
      <c r="AE8" s="277"/>
      <c r="AF8" s="277"/>
      <c r="AG8" s="248"/>
      <c r="AH8" s="248"/>
      <c r="AI8" s="248"/>
      <c r="AJ8" s="248"/>
      <c r="AK8" s="248"/>
      <c r="AL8" s="248"/>
      <c r="AM8" s="248"/>
      <c r="AN8" s="248"/>
      <c r="AO8" s="248"/>
      <c r="AP8" s="248"/>
      <c r="AQ8" s="248"/>
      <c r="AR8" s="248"/>
      <c r="AS8" s="248"/>
      <c r="AT8" s="248"/>
      <c r="AU8" s="248"/>
      <c r="AV8" s="248"/>
      <c r="AW8" s="248"/>
      <c r="AX8" s="248"/>
      <c r="AY8" s="78"/>
      <c r="AZ8" s="78"/>
      <c r="BA8" s="78"/>
      <c r="BB8" s="78"/>
      <c r="BC8" s="78"/>
      <c r="BD8" s="78"/>
      <c r="BE8" s="78"/>
      <c r="BF8" s="78"/>
      <c r="BG8" s="78"/>
      <c r="BH8" s="78"/>
      <c r="BI8" s="78"/>
      <c r="BJ8" s="78"/>
      <c r="BK8" s="81"/>
    </row>
    <row r="9" spans="1:63"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247"/>
      <c r="V9" s="248"/>
      <c r="W9" s="248"/>
      <c r="X9" s="248"/>
      <c r="Y9" s="248"/>
      <c r="Z9" s="248"/>
      <c r="AA9" s="248"/>
      <c r="AB9" s="248"/>
      <c r="AC9" s="248"/>
      <c r="AD9" s="248"/>
      <c r="AE9" s="248"/>
      <c r="AF9" s="248"/>
      <c r="AG9" s="248"/>
      <c r="AH9" s="248"/>
      <c r="AI9" s="248"/>
      <c r="AJ9" s="248"/>
      <c r="AK9" s="248"/>
      <c r="AL9" s="248"/>
      <c r="AM9" s="248"/>
      <c r="AN9" s="248"/>
      <c r="AO9" s="248"/>
      <c r="AP9" s="248"/>
      <c r="AQ9" s="248"/>
      <c r="AR9" s="248"/>
      <c r="AS9" s="248"/>
      <c r="AT9" s="248"/>
      <c r="AU9" s="248"/>
      <c r="AV9" s="248"/>
      <c r="AW9" s="248"/>
      <c r="AX9" s="248"/>
      <c r="AY9" s="78"/>
      <c r="AZ9" s="78"/>
      <c r="BA9" s="78"/>
      <c r="BB9" s="78"/>
      <c r="BC9" s="78"/>
      <c r="BD9" s="78"/>
      <c r="BE9" s="78"/>
      <c r="BF9" s="78"/>
      <c r="BG9" s="78"/>
      <c r="BH9" s="78"/>
      <c r="BI9" s="78"/>
      <c r="BJ9" s="78"/>
    </row>
    <row r="10" spans="1:63"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247"/>
      <c r="V10" s="248"/>
      <c r="W10" s="248"/>
      <c r="X10" s="248"/>
      <c r="Y10" s="248"/>
      <c r="Z10" s="248"/>
      <c r="AA10" s="248"/>
      <c r="AB10" s="248"/>
      <c r="AC10" s="248"/>
      <c r="AD10" s="248"/>
      <c r="AE10" s="248"/>
      <c r="AF10" s="248"/>
      <c r="AG10" s="248"/>
      <c r="AH10" s="248"/>
      <c r="AI10" s="248"/>
      <c r="AJ10" s="248"/>
      <c r="AK10" s="248"/>
      <c r="AL10" s="248"/>
      <c r="AM10" s="248"/>
      <c r="AN10" s="248"/>
      <c r="AO10" s="248"/>
      <c r="AP10" s="248"/>
      <c r="AQ10" s="248"/>
      <c r="AR10" s="248"/>
      <c r="AS10" s="248"/>
      <c r="AT10" s="248"/>
      <c r="AU10" s="248"/>
      <c r="AV10" s="248"/>
      <c r="AW10" s="248"/>
      <c r="AX10" s="248"/>
      <c r="AY10" s="78"/>
      <c r="AZ10" s="78"/>
      <c r="BA10" s="78"/>
      <c r="BB10" s="78"/>
      <c r="BC10" s="78"/>
      <c r="BD10" s="78"/>
      <c r="BE10" s="78"/>
      <c r="BF10" s="78"/>
      <c r="BG10" s="78"/>
      <c r="BH10" s="78"/>
      <c r="BI10" s="78"/>
      <c r="BJ10" s="78"/>
    </row>
    <row r="11" spans="1:63" ht="30" customHeight="1" x14ac:dyDescent="0.35">
      <c r="A11" s="289">
        <v>3</v>
      </c>
      <c r="B11" s="104">
        <v>8</v>
      </c>
      <c r="C11" s="290" t="s">
        <v>106</v>
      </c>
      <c r="D11" s="110" t="s">
        <v>107</v>
      </c>
      <c r="E11" s="111" t="s">
        <v>108</v>
      </c>
      <c r="F11" s="112" t="s">
        <v>109</v>
      </c>
      <c r="G11" s="111" t="s">
        <v>110</v>
      </c>
      <c r="H11" s="113" t="s">
        <v>79</v>
      </c>
      <c r="I11" s="113" t="s">
        <v>84</v>
      </c>
      <c r="J11" s="109">
        <v>856.05</v>
      </c>
      <c r="K11" s="69">
        <v>3</v>
      </c>
      <c r="L11" s="70">
        <f t="shared" si="1"/>
        <v>0</v>
      </c>
      <c r="M11" s="71">
        <f t="shared" si="2"/>
        <v>0</v>
      </c>
      <c r="N11" s="72"/>
      <c r="O11" s="73">
        <f t="shared" si="3"/>
        <v>0</v>
      </c>
      <c r="P11" s="72"/>
      <c r="Q11" s="72"/>
      <c r="R11" s="72"/>
      <c r="S11" s="74">
        <f t="shared" si="0"/>
        <v>3</v>
      </c>
      <c r="T11" s="121" t="str">
        <f t="shared" si="4"/>
        <v>OK</v>
      </c>
      <c r="U11" s="247"/>
      <c r="V11" s="248"/>
      <c r="W11" s="248"/>
      <c r="X11" s="248"/>
      <c r="Y11" s="248"/>
      <c r="Z11" s="248"/>
      <c r="AA11" s="248"/>
      <c r="AB11" s="248"/>
      <c r="AC11" s="248"/>
      <c r="AD11" s="248"/>
      <c r="AE11" s="248"/>
      <c r="AF11" s="248"/>
      <c r="AG11" s="248"/>
      <c r="AH11" s="248"/>
      <c r="AI11" s="248"/>
      <c r="AJ11" s="248"/>
      <c r="AK11" s="248"/>
      <c r="AL11" s="248"/>
      <c r="AM11" s="248"/>
      <c r="AN11" s="248"/>
      <c r="AO11" s="248"/>
      <c r="AP11" s="248"/>
      <c r="AQ11" s="248"/>
      <c r="AR11" s="248"/>
      <c r="AS11" s="248"/>
      <c r="AT11" s="248"/>
      <c r="AU11" s="248"/>
      <c r="AV11" s="248"/>
      <c r="AW11" s="248"/>
      <c r="AX11" s="248"/>
      <c r="AY11" s="78"/>
      <c r="AZ11" s="78"/>
      <c r="BA11" s="78"/>
      <c r="BB11" s="78"/>
      <c r="BC11" s="78"/>
      <c r="BD11" s="78"/>
      <c r="BE11" s="78"/>
      <c r="BF11" s="78"/>
      <c r="BG11" s="78"/>
      <c r="BH11" s="78"/>
      <c r="BI11" s="78"/>
      <c r="BJ11" s="78"/>
      <c r="BK11" s="79"/>
    </row>
    <row r="12" spans="1:63"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247"/>
      <c r="V12" s="248"/>
      <c r="W12" s="248"/>
      <c r="X12" s="248"/>
      <c r="Y12" s="248"/>
      <c r="Z12" s="248"/>
      <c r="AA12" s="248"/>
      <c r="AB12" s="248"/>
      <c r="AC12" s="248"/>
      <c r="AD12" s="248"/>
      <c r="AE12" s="248"/>
      <c r="AF12" s="248"/>
      <c r="AG12" s="248"/>
      <c r="AH12" s="248"/>
      <c r="AI12" s="248"/>
      <c r="AJ12" s="248"/>
      <c r="AK12" s="248"/>
      <c r="AL12" s="248"/>
      <c r="AM12" s="248"/>
      <c r="AN12" s="248"/>
      <c r="AO12" s="248"/>
      <c r="AP12" s="248"/>
      <c r="AQ12" s="248"/>
      <c r="AR12" s="248"/>
      <c r="AS12" s="248"/>
      <c r="AT12" s="248"/>
      <c r="AU12" s="248"/>
      <c r="AV12" s="248"/>
      <c r="AW12" s="248"/>
      <c r="AX12" s="248"/>
      <c r="AY12" s="78"/>
      <c r="AZ12" s="78"/>
      <c r="BA12" s="78"/>
      <c r="BB12" s="78"/>
      <c r="BC12" s="78"/>
      <c r="BD12" s="78"/>
      <c r="BE12" s="78"/>
      <c r="BF12" s="78"/>
      <c r="BG12" s="78"/>
      <c r="BH12" s="78"/>
      <c r="BI12" s="78"/>
      <c r="BJ12" s="78"/>
      <c r="BK12" s="81"/>
    </row>
    <row r="13" spans="1:63" s="85" customFormat="1" ht="30" customHeight="1" x14ac:dyDescent="0.35">
      <c r="A13" s="289"/>
      <c r="B13" s="104">
        <v>10</v>
      </c>
      <c r="C13" s="290"/>
      <c r="D13" s="105" t="s">
        <v>114</v>
      </c>
      <c r="E13" s="105" t="s">
        <v>115</v>
      </c>
      <c r="F13" s="107" t="s">
        <v>116</v>
      </c>
      <c r="G13" s="106" t="s">
        <v>110</v>
      </c>
      <c r="H13" s="108" t="s">
        <v>79</v>
      </c>
      <c r="I13" s="108" t="s">
        <v>84</v>
      </c>
      <c r="J13" s="109">
        <v>472.05</v>
      </c>
      <c r="K13" s="69">
        <v>7</v>
      </c>
      <c r="L13" s="70">
        <f t="shared" si="1"/>
        <v>2</v>
      </c>
      <c r="M13" s="71">
        <f t="shared" si="2"/>
        <v>2</v>
      </c>
      <c r="N13" s="72"/>
      <c r="O13" s="73">
        <f t="shared" si="3"/>
        <v>1</v>
      </c>
      <c r="P13" s="72"/>
      <c r="Q13" s="72"/>
      <c r="R13" s="72"/>
      <c r="S13" s="74">
        <f t="shared" si="0"/>
        <v>5</v>
      </c>
      <c r="T13" s="121" t="str">
        <f t="shared" si="4"/>
        <v>OK</v>
      </c>
      <c r="U13" s="247"/>
      <c r="V13" s="249"/>
      <c r="W13" s="249"/>
      <c r="X13" s="248"/>
      <c r="Y13" s="249"/>
      <c r="Z13" s="248"/>
      <c r="AA13" s="248"/>
      <c r="AB13" s="248"/>
      <c r="AC13" s="248"/>
      <c r="AD13" s="248"/>
      <c r="AE13" s="248"/>
      <c r="AF13" s="248"/>
      <c r="AG13" s="248"/>
      <c r="AH13" s="248"/>
      <c r="AI13" s="248"/>
      <c r="AJ13" s="248"/>
      <c r="AK13" s="248"/>
      <c r="AL13" s="248"/>
      <c r="AM13" s="248"/>
      <c r="AN13" s="248"/>
      <c r="AO13" s="248"/>
      <c r="AP13" s="251">
        <v>2</v>
      </c>
      <c r="AQ13" s="248"/>
      <c r="AR13" s="248"/>
      <c r="AS13" s="248"/>
      <c r="AT13" s="248"/>
      <c r="AU13" s="248"/>
      <c r="AV13" s="248"/>
      <c r="AW13" s="248"/>
      <c r="AX13" s="248"/>
      <c r="AY13" s="78"/>
      <c r="AZ13" s="78"/>
      <c r="BA13" s="78"/>
      <c r="BB13" s="78"/>
      <c r="BC13" s="78"/>
      <c r="BD13" s="78"/>
      <c r="BE13" s="78"/>
      <c r="BF13" s="78"/>
      <c r="BG13" s="78"/>
      <c r="BH13" s="78"/>
      <c r="BI13" s="78"/>
      <c r="BJ13" s="78"/>
    </row>
    <row r="14" spans="1:63" ht="30" customHeight="1" x14ac:dyDescent="0.35">
      <c r="A14" s="289"/>
      <c r="B14" s="104">
        <v>11</v>
      </c>
      <c r="C14" s="290"/>
      <c r="D14" s="105" t="s">
        <v>117</v>
      </c>
      <c r="E14" s="105" t="s">
        <v>115</v>
      </c>
      <c r="F14" s="107" t="s">
        <v>118</v>
      </c>
      <c r="G14" s="106" t="s">
        <v>110</v>
      </c>
      <c r="H14" s="108" t="s">
        <v>79</v>
      </c>
      <c r="I14" s="108" t="s">
        <v>84</v>
      </c>
      <c r="J14" s="109">
        <v>454.4</v>
      </c>
      <c r="K14" s="69">
        <v>2</v>
      </c>
      <c r="L14" s="70">
        <f t="shared" si="1"/>
        <v>2</v>
      </c>
      <c r="M14" s="71">
        <f t="shared" si="2"/>
        <v>2</v>
      </c>
      <c r="N14" s="72"/>
      <c r="O14" s="73">
        <f t="shared" si="3"/>
        <v>0</v>
      </c>
      <c r="P14" s="72"/>
      <c r="Q14" s="72"/>
      <c r="R14" s="72"/>
      <c r="S14" s="74">
        <f t="shared" si="0"/>
        <v>0</v>
      </c>
      <c r="T14" s="121" t="str">
        <f t="shared" si="4"/>
        <v>OK</v>
      </c>
      <c r="U14" s="247"/>
      <c r="V14" s="248"/>
      <c r="W14" s="248"/>
      <c r="X14" s="248"/>
      <c r="Y14" s="248"/>
      <c r="Z14" s="248"/>
      <c r="AA14" s="248"/>
      <c r="AB14" s="248"/>
      <c r="AC14" s="248"/>
      <c r="AD14" s="248"/>
      <c r="AE14" s="248"/>
      <c r="AF14" s="248"/>
      <c r="AG14" s="248"/>
      <c r="AH14" s="248"/>
      <c r="AI14" s="248"/>
      <c r="AJ14" s="248"/>
      <c r="AK14" s="248"/>
      <c r="AL14" s="248"/>
      <c r="AM14" s="248"/>
      <c r="AN14" s="248"/>
      <c r="AO14" s="248"/>
      <c r="AP14" s="251">
        <v>2</v>
      </c>
      <c r="AQ14" s="248"/>
      <c r="AR14" s="248"/>
      <c r="AS14" s="248"/>
      <c r="AT14" s="248"/>
      <c r="AU14" s="248"/>
      <c r="AV14" s="248"/>
      <c r="AW14" s="248"/>
      <c r="AX14" s="248"/>
      <c r="AY14" s="78"/>
      <c r="AZ14" s="78"/>
      <c r="BA14" s="78"/>
      <c r="BB14" s="78"/>
      <c r="BC14" s="78"/>
      <c r="BD14" s="78"/>
      <c r="BE14" s="78"/>
      <c r="BF14" s="78"/>
      <c r="BG14" s="78"/>
      <c r="BH14" s="78"/>
      <c r="BI14" s="78"/>
      <c r="BJ14" s="78"/>
    </row>
    <row r="15" spans="1:63" s="85" customFormat="1" ht="30" customHeight="1" x14ac:dyDescent="0.35">
      <c r="A15" s="289"/>
      <c r="B15" s="104">
        <v>12</v>
      </c>
      <c r="C15" s="290"/>
      <c r="D15" s="105" t="s">
        <v>119</v>
      </c>
      <c r="E15" s="106" t="s">
        <v>115</v>
      </c>
      <c r="F15" s="107" t="s">
        <v>120</v>
      </c>
      <c r="G15" s="106" t="s">
        <v>110</v>
      </c>
      <c r="H15" s="108" t="s">
        <v>79</v>
      </c>
      <c r="I15" s="108" t="s">
        <v>84</v>
      </c>
      <c r="J15" s="109">
        <v>481.87</v>
      </c>
      <c r="K15" s="69">
        <v>4</v>
      </c>
      <c r="L15" s="70">
        <f t="shared" si="1"/>
        <v>2</v>
      </c>
      <c r="M15" s="71">
        <f t="shared" si="2"/>
        <v>2</v>
      </c>
      <c r="N15" s="72"/>
      <c r="O15" s="73">
        <f t="shared" si="3"/>
        <v>1</v>
      </c>
      <c r="P15" s="72"/>
      <c r="Q15" s="72"/>
      <c r="R15" s="72"/>
      <c r="S15" s="74">
        <f t="shared" si="0"/>
        <v>2</v>
      </c>
      <c r="T15" s="121" t="str">
        <f t="shared" si="4"/>
        <v>OK</v>
      </c>
      <c r="U15" s="247"/>
      <c r="V15" s="249"/>
      <c r="W15" s="248"/>
      <c r="X15" s="248"/>
      <c r="Y15" s="249"/>
      <c r="Z15" s="248"/>
      <c r="AA15" s="248"/>
      <c r="AB15" s="248"/>
      <c r="AC15" s="248"/>
      <c r="AD15" s="248"/>
      <c r="AE15" s="248"/>
      <c r="AF15" s="248"/>
      <c r="AG15" s="248"/>
      <c r="AH15" s="248"/>
      <c r="AI15" s="248"/>
      <c r="AJ15" s="248"/>
      <c r="AK15" s="248"/>
      <c r="AL15" s="248"/>
      <c r="AM15" s="248"/>
      <c r="AN15" s="248"/>
      <c r="AO15" s="248"/>
      <c r="AP15" s="248"/>
      <c r="AQ15" s="248"/>
      <c r="AR15" s="248"/>
      <c r="AS15" s="248"/>
      <c r="AT15" s="248"/>
      <c r="AU15" s="248"/>
      <c r="AV15" s="251">
        <v>2</v>
      </c>
      <c r="AW15" s="248"/>
      <c r="AX15" s="248"/>
      <c r="AY15" s="78"/>
      <c r="AZ15" s="78"/>
      <c r="BA15" s="78"/>
      <c r="BB15" s="78"/>
      <c r="BC15" s="78"/>
      <c r="BD15" s="78"/>
      <c r="BE15" s="78"/>
      <c r="BF15" s="78"/>
      <c r="BG15" s="78"/>
      <c r="BH15" s="78"/>
      <c r="BI15" s="78"/>
      <c r="BJ15" s="78"/>
      <c r="BK15" s="79"/>
    </row>
    <row r="16" spans="1:63" ht="30" customHeight="1" x14ac:dyDescent="0.35">
      <c r="A16" s="289">
        <v>4</v>
      </c>
      <c r="B16" s="104">
        <v>13</v>
      </c>
      <c r="C16" s="290" t="s">
        <v>106</v>
      </c>
      <c r="D16" s="105" t="s">
        <v>121</v>
      </c>
      <c r="E16" s="106" t="s">
        <v>122</v>
      </c>
      <c r="F16" s="107" t="s">
        <v>123</v>
      </c>
      <c r="G16" s="106" t="s">
        <v>124</v>
      </c>
      <c r="H16" s="108" t="s">
        <v>79</v>
      </c>
      <c r="I16" s="108" t="s">
        <v>84</v>
      </c>
      <c r="J16" s="109">
        <v>253.38</v>
      </c>
      <c r="K16" s="69">
        <v>5</v>
      </c>
      <c r="L16" s="70">
        <f t="shared" si="1"/>
        <v>3</v>
      </c>
      <c r="M16" s="71">
        <f t="shared" si="2"/>
        <v>3</v>
      </c>
      <c r="N16" s="72"/>
      <c r="O16" s="73">
        <f t="shared" si="3"/>
        <v>1</v>
      </c>
      <c r="P16" s="72"/>
      <c r="Q16" s="72"/>
      <c r="R16" s="72"/>
      <c r="S16" s="74">
        <f t="shared" si="0"/>
        <v>2</v>
      </c>
      <c r="T16" s="121" t="str">
        <f t="shared" si="4"/>
        <v>OK</v>
      </c>
      <c r="U16" s="247"/>
      <c r="V16" s="248"/>
      <c r="W16" s="248"/>
      <c r="X16" s="248"/>
      <c r="Y16" s="248"/>
      <c r="Z16" s="248"/>
      <c r="AA16" s="248"/>
      <c r="AB16" s="248"/>
      <c r="AC16" s="248"/>
      <c r="AD16" s="248"/>
      <c r="AE16" s="248"/>
      <c r="AF16" s="248"/>
      <c r="AG16" s="248"/>
      <c r="AH16" s="248"/>
      <c r="AI16" s="248"/>
      <c r="AJ16" s="248"/>
      <c r="AK16" s="248"/>
      <c r="AL16" s="248"/>
      <c r="AM16" s="248"/>
      <c r="AN16" s="248"/>
      <c r="AO16" s="248"/>
      <c r="AP16" s="251">
        <v>2</v>
      </c>
      <c r="AQ16" s="248"/>
      <c r="AR16" s="248"/>
      <c r="AS16" s="248"/>
      <c r="AT16" s="248"/>
      <c r="AU16" s="248"/>
      <c r="AV16" s="251">
        <v>1</v>
      </c>
      <c r="AW16" s="248"/>
      <c r="AX16" s="248"/>
      <c r="AY16" s="78"/>
      <c r="AZ16" s="78"/>
      <c r="BA16" s="78"/>
      <c r="BB16" s="78"/>
      <c r="BC16" s="78"/>
      <c r="BD16" s="78"/>
      <c r="BE16" s="78"/>
      <c r="BF16" s="78"/>
      <c r="BG16" s="78"/>
      <c r="BH16" s="78"/>
      <c r="BI16" s="78"/>
      <c r="BJ16" s="78"/>
    </row>
    <row r="17" spans="1:63"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247"/>
      <c r="V17" s="248"/>
      <c r="W17" s="248"/>
      <c r="X17" s="248"/>
      <c r="Y17" s="248"/>
      <c r="Z17" s="248"/>
      <c r="AA17" s="248"/>
      <c r="AB17" s="248"/>
      <c r="AC17" s="248"/>
      <c r="AD17" s="248"/>
      <c r="AE17" s="248"/>
      <c r="AF17" s="248"/>
      <c r="AG17" s="248"/>
      <c r="AH17" s="248"/>
      <c r="AI17" s="248"/>
      <c r="AJ17" s="248"/>
      <c r="AK17" s="248"/>
      <c r="AL17" s="248"/>
      <c r="AM17" s="248"/>
      <c r="AN17" s="248"/>
      <c r="AO17" s="248"/>
      <c r="AP17" s="248"/>
      <c r="AQ17" s="248"/>
      <c r="AR17" s="248"/>
      <c r="AS17" s="248"/>
      <c r="AT17" s="248"/>
      <c r="AU17" s="248"/>
      <c r="AV17" s="248"/>
      <c r="AW17" s="248"/>
      <c r="AX17" s="248"/>
      <c r="AY17" s="78"/>
      <c r="AZ17" s="78"/>
      <c r="BA17" s="78"/>
      <c r="BB17" s="78"/>
      <c r="BC17" s="78"/>
      <c r="BD17" s="78"/>
      <c r="BE17" s="78"/>
      <c r="BF17" s="78"/>
      <c r="BG17" s="78"/>
      <c r="BH17" s="78"/>
      <c r="BI17" s="78"/>
      <c r="BJ17" s="78"/>
      <c r="BK17" s="79"/>
    </row>
    <row r="18" spans="1:63"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247"/>
      <c r="V18" s="248"/>
      <c r="W18" s="248"/>
      <c r="X18" s="248"/>
      <c r="Y18" s="248"/>
      <c r="Z18" s="248"/>
      <c r="AA18" s="248"/>
      <c r="AB18" s="248"/>
      <c r="AC18" s="248"/>
      <c r="AD18" s="248"/>
      <c r="AE18" s="248"/>
      <c r="AF18" s="248"/>
      <c r="AG18" s="248"/>
      <c r="AH18" s="248"/>
      <c r="AI18" s="248"/>
      <c r="AJ18" s="248"/>
      <c r="AK18" s="248"/>
      <c r="AL18" s="248"/>
      <c r="AM18" s="248"/>
      <c r="AN18" s="248"/>
      <c r="AO18" s="248"/>
      <c r="AP18" s="248"/>
      <c r="AQ18" s="248"/>
      <c r="AR18" s="248"/>
      <c r="AS18" s="248"/>
      <c r="AT18" s="248"/>
      <c r="AU18" s="248"/>
      <c r="AV18" s="248"/>
      <c r="AW18" s="248"/>
      <c r="AX18" s="248"/>
      <c r="AY18" s="78"/>
      <c r="AZ18" s="78"/>
      <c r="BA18" s="78"/>
      <c r="BB18" s="78"/>
      <c r="BC18" s="78"/>
      <c r="BD18" s="78"/>
      <c r="BE18" s="78"/>
      <c r="BF18" s="78"/>
      <c r="BG18" s="78"/>
      <c r="BH18" s="78"/>
      <c r="BI18" s="78"/>
      <c r="BJ18" s="78"/>
    </row>
    <row r="19" spans="1:63" ht="30" customHeight="1" x14ac:dyDescent="0.35">
      <c r="A19" s="289">
        <v>5</v>
      </c>
      <c r="B19" s="104">
        <v>16</v>
      </c>
      <c r="C19" s="290" t="s">
        <v>131</v>
      </c>
      <c r="D19" s="105" t="s">
        <v>132</v>
      </c>
      <c r="E19" s="106" t="s">
        <v>133</v>
      </c>
      <c r="F19" s="107">
        <v>81871</v>
      </c>
      <c r="G19" s="106" t="s">
        <v>134</v>
      </c>
      <c r="H19" s="108" t="s">
        <v>79</v>
      </c>
      <c r="I19" s="108" t="s">
        <v>84</v>
      </c>
      <c r="J19" s="109">
        <v>88</v>
      </c>
      <c r="K19" s="69">
        <v>30</v>
      </c>
      <c r="L19" s="70">
        <f t="shared" si="1"/>
        <v>0</v>
      </c>
      <c r="M19" s="71">
        <f t="shared" si="2"/>
        <v>0</v>
      </c>
      <c r="N19" s="72"/>
      <c r="O19" s="73">
        <f t="shared" si="3"/>
        <v>7</v>
      </c>
      <c r="P19" s="72"/>
      <c r="Q19" s="72"/>
      <c r="R19" s="72"/>
      <c r="S19" s="74">
        <f t="shared" si="0"/>
        <v>30</v>
      </c>
      <c r="T19" s="121" t="str">
        <f t="shared" si="4"/>
        <v>OK</v>
      </c>
      <c r="U19" s="247"/>
      <c r="V19" s="248"/>
      <c r="W19" s="248"/>
      <c r="X19" s="248"/>
      <c r="Y19" s="248"/>
      <c r="Z19" s="248"/>
      <c r="AA19" s="248"/>
      <c r="AB19" s="248"/>
      <c r="AC19" s="248"/>
      <c r="AD19" s="248"/>
      <c r="AE19" s="248"/>
      <c r="AF19" s="248"/>
      <c r="AG19" s="248"/>
      <c r="AH19" s="248"/>
      <c r="AI19" s="248"/>
      <c r="AJ19" s="248"/>
      <c r="AK19" s="248"/>
      <c r="AL19" s="248"/>
      <c r="AM19" s="248"/>
      <c r="AN19" s="248"/>
      <c r="AO19" s="248"/>
      <c r="AP19" s="248"/>
      <c r="AQ19" s="248"/>
      <c r="AR19" s="248"/>
      <c r="AS19" s="248"/>
      <c r="AT19" s="248"/>
      <c r="AU19" s="248"/>
      <c r="AV19" s="248"/>
      <c r="AW19" s="248"/>
      <c r="AX19" s="248"/>
      <c r="AY19" s="78"/>
      <c r="AZ19" s="78"/>
      <c r="BA19" s="78"/>
      <c r="BB19" s="78"/>
      <c r="BC19" s="78"/>
      <c r="BD19" s="78"/>
      <c r="BE19" s="78"/>
      <c r="BF19" s="78"/>
      <c r="BG19" s="78"/>
      <c r="BH19" s="78"/>
      <c r="BI19" s="78"/>
      <c r="BJ19" s="78"/>
    </row>
    <row r="20" spans="1:63" s="85" customFormat="1" ht="30" customHeight="1" x14ac:dyDescent="0.35">
      <c r="A20" s="289"/>
      <c r="B20" s="104">
        <v>17</v>
      </c>
      <c r="C20" s="290"/>
      <c r="D20" s="105" t="s">
        <v>135</v>
      </c>
      <c r="E20" s="106" t="s">
        <v>136</v>
      </c>
      <c r="F20" s="107" t="s">
        <v>137</v>
      </c>
      <c r="G20" s="106" t="s">
        <v>134</v>
      </c>
      <c r="H20" s="108" t="s">
        <v>79</v>
      </c>
      <c r="I20" s="108" t="s">
        <v>84</v>
      </c>
      <c r="J20" s="109">
        <v>64</v>
      </c>
      <c r="K20" s="69">
        <v>42</v>
      </c>
      <c r="L20" s="70">
        <f t="shared" si="1"/>
        <v>10</v>
      </c>
      <c r="M20" s="71">
        <f t="shared" si="2"/>
        <v>10</v>
      </c>
      <c r="N20" s="72"/>
      <c r="O20" s="73">
        <f t="shared" si="3"/>
        <v>10</v>
      </c>
      <c r="P20" s="72"/>
      <c r="Q20" s="72"/>
      <c r="R20" s="72"/>
      <c r="S20" s="74">
        <f t="shared" si="0"/>
        <v>32</v>
      </c>
      <c r="T20" s="121" t="str">
        <f t="shared" si="4"/>
        <v>OK</v>
      </c>
      <c r="U20" s="250">
        <v>10</v>
      </c>
      <c r="V20" s="249"/>
      <c r="W20" s="249"/>
      <c r="X20" s="248"/>
      <c r="Y20" s="249"/>
      <c r="Z20" s="248"/>
      <c r="AA20" s="248"/>
      <c r="AB20" s="248"/>
      <c r="AC20" s="248"/>
      <c r="AD20" s="248"/>
      <c r="AE20" s="248"/>
      <c r="AF20" s="248"/>
      <c r="AG20" s="248"/>
      <c r="AH20" s="248"/>
      <c r="AI20" s="248"/>
      <c r="AJ20" s="248"/>
      <c r="AK20" s="248"/>
      <c r="AL20" s="248"/>
      <c r="AM20" s="248"/>
      <c r="AN20" s="248"/>
      <c r="AO20" s="248"/>
      <c r="AP20" s="248"/>
      <c r="AQ20" s="248"/>
      <c r="AR20" s="248"/>
      <c r="AS20" s="248"/>
      <c r="AT20" s="248"/>
      <c r="AU20" s="248"/>
      <c r="AV20" s="248"/>
      <c r="AW20" s="248"/>
      <c r="AX20" s="248"/>
      <c r="AY20" s="78"/>
      <c r="AZ20" s="78"/>
      <c r="BA20" s="78"/>
      <c r="BB20" s="78"/>
      <c r="BC20" s="78"/>
      <c r="BD20" s="78"/>
      <c r="BE20" s="78"/>
      <c r="BF20" s="78"/>
      <c r="BG20" s="78"/>
      <c r="BH20" s="78"/>
      <c r="BI20" s="78"/>
      <c r="BJ20" s="78"/>
      <c r="BK20" s="79"/>
    </row>
    <row r="21" spans="1:63" ht="30" customHeight="1" x14ac:dyDescent="0.35">
      <c r="A21" s="289"/>
      <c r="B21" s="104">
        <v>18</v>
      </c>
      <c r="C21" s="290"/>
      <c r="D21" s="105" t="s">
        <v>138</v>
      </c>
      <c r="E21" s="106" t="s">
        <v>133</v>
      </c>
      <c r="F21" s="107">
        <v>81907</v>
      </c>
      <c r="G21" s="106" t="s">
        <v>134</v>
      </c>
      <c r="H21" s="108" t="s">
        <v>79</v>
      </c>
      <c r="I21" s="108" t="s">
        <v>84</v>
      </c>
      <c r="J21" s="109">
        <v>138</v>
      </c>
      <c r="K21" s="69">
        <v>5</v>
      </c>
      <c r="L21" s="70">
        <f t="shared" si="1"/>
        <v>0</v>
      </c>
      <c r="M21" s="71">
        <f t="shared" si="2"/>
        <v>0</v>
      </c>
      <c r="N21" s="72"/>
      <c r="O21" s="73">
        <f t="shared" si="3"/>
        <v>1</v>
      </c>
      <c r="P21" s="72"/>
      <c r="Q21" s="72"/>
      <c r="R21" s="72"/>
      <c r="S21" s="74">
        <f t="shared" si="0"/>
        <v>5</v>
      </c>
      <c r="T21" s="121" t="str">
        <f t="shared" si="4"/>
        <v>OK</v>
      </c>
      <c r="U21" s="247"/>
      <c r="V21" s="248"/>
      <c r="W21" s="248"/>
      <c r="X21" s="248"/>
      <c r="Y21" s="248"/>
      <c r="Z21" s="248"/>
      <c r="AA21" s="248"/>
      <c r="AB21" s="248"/>
      <c r="AC21" s="248"/>
      <c r="AD21" s="248"/>
      <c r="AE21" s="248"/>
      <c r="AF21" s="248"/>
      <c r="AG21" s="248"/>
      <c r="AH21" s="248"/>
      <c r="AI21" s="248"/>
      <c r="AJ21" s="248"/>
      <c r="AK21" s="248"/>
      <c r="AL21" s="248"/>
      <c r="AM21" s="248"/>
      <c r="AN21" s="248"/>
      <c r="AO21" s="248"/>
      <c r="AP21" s="248"/>
      <c r="AQ21" s="248"/>
      <c r="AR21" s="248"/>
      <c r="AS21" s="248"/>
      <c r="AT21" s="248"/>
      <c r="AU21" s="248"/>
      <c r="AV21" s="248"/>
      <c r="AW21" s="248"/>
      <c r="AX21" s="248"/>
      <c r="AY21" s="78"/>
      <c r="AZ21" s="78"/>
      <c r="BA21" s="78"/>
      <c r="BB21" s="78"/>
      <c r="BC21" s="78"/>
      <c r="BD21" s="78"/>
      <c r="BE21" s="78"/>
      <c r="BF21" s="78"/>
      <c r="BG21" s="78"/>
      <c r="BH21" s="78"/>
      <c r="BI21" s="78"/>
      <c r="BJ21" s="78"/>
      <c r="BK21" s="81"/>
    </row>
    <row r="22" spans="1:63" ht="30" customHeight="1" x14ac:dyDescent="0.35">
      <c r="A22" s="289"/>
      <c r="B22" s="104">
        <v>19</v>
      </c>
      <c r="C22" s="290"/>
      <c r="D22" s="105" t="s">
        <v>139</v>
      </c>
      <c r="E22" s="106" t="s">
        <v>136</v>
      </c>
      <c r="F22" s="107" t="s">
        <v>137</v>
      </c>
      <c r="G22" s="106" t="s">
        <v>140</v>
      </c>
      <c r="H22" s="108" t="s">
        <v>79</v>
      </c>
      <c r="I22" s="108" t="s">
        <v>141</v>
      </c>
      <c r="J22" s="109">
        <v>554</v>
      </c>
      <c r="K22" s="87"/>
      <c r="L22" s="70">
        <f t="shared" si="1"/>
        <v>0</v>
      </c>
      <c r="M22" s="71">
        <f t="shared" si="2"/>
        <v>0</v>
      </c>
      <c r="N22" s="72"/>
      <c r="O22" s="73">
        <f t="shared" si="3"/>
        <v>0</v>
      </c>
      <c r="P22" s="72"/>
      <c r="Q22" s="72"/>
      <c r="R22" s="72"/>
      <c r="S22" s="74">
        <f t="shared" si="0"/>
        <v>0</v>
      </c>
      <c r="T22" s="121" t="str">
        <f t="shared" si="4"/>
        <v>OK</v>
      </c>
      <c r="U22" s="247"/>
      <c r="V22" s="248"/>
      <c r="W22" s="248"/>
      <c r="X22" s="248"/>
      <c r="Y22" s="248"/>
      <c r="Z22" s="248"/>
      <c r="AA22" s="248"/>
      <c r="AB22" s="248"/>
      <c r="AC22" s="248"/>
      <c r="AD22" s="248"/>
      <c r="AE22" s="248"/>
      <c r="AF22" s="248"/>
      <c r="AG22" s="248"/>
      <c r="AH22" s="248"/>
      <c r="AI22" s="248"/>
      <c r="AJ22" s="248"/>
      <c r="AK22" s="248"/>
      <c r="AL22" s="248"/>
      <c r="AM22" s="248"/>
      <c r="AN22" s="248"/>
      <c r="AO22" s="248"/>
      <c r="AP22" s="248"/>
      <c r="AQ22" s="248"/>
      <c r="AR22" s="248"/>
      <c r="AS22" s="248"/>
      <c r="AT22" s="248"/>
      <c r="AU22" s="248"/>
      <c r="AV22" s="248"/>
      <c r="AW22" s="248"/>
      <c r="AX22" s="248"/>
      <c r="AY22" s="78"/>
      <c r="AZ22" s="78"/>
      <c r="BA22" s="78"/>
      <c r="BB22" s="78"/>
      <c r="BC22" s="78"/>
      <c r="BD22" s="78"/>
      <c r="BE22" s="78"/>
      <c r="BF22" s="78"/>
      <c r="BG22" s="78"/>
      <c r="BH22" s="78"/>
      <c r="BI22" s="78"/>
      <c r="BJ22" s="78"/>
      <c r="BK22" s="81"/>
    </row>
    <row r="23" spans="1:63" ht="30" customHeight="1" x14ac:dyDescent="0.35">
      <c r="A23" s="289"/>
      <c r="B23" s="104">
        <v>20</v>
      </c>
      <c r="C23" s="290"/>
      <c r="D23" s="105" t="s">
        <v>142</v>
      </c>
      <c r="E23" s="106" t="s">
        <v>133</v>
      </c>
      <c r="F23" s="107">
        <v>81874</v>
      </c>
      <c r="G23" s="106" t="s">
        <v>140</v>
      </c>
      <c r="H23" s="108" t="s">
        <v>79</v>
      </c>
      <c r="I23" s="108" t="s">
        <v>84</v>
      </c>
      <c r="J23" s="109">
        <v>91</v>
      </c>
      <c r="K23" s="87">
        <v>10</v>
      </c>
      <c r="L23" s="70">
        <f t="shared" si="1"/>
        <v>0</v>
      </c>
      <c r="M23" s="71">
        <f t="shared" si="2"/>
        <v>0</v>
      </c>
      <c r="N23" s="72"/>
      <c r="O23" s="73">
        <f t="shared" si="3"/>
        <v>2</v>
      </c>
      <c r="P23" s="72"/>
      <c r="Q23" s="72"/>
      <c r="R23" s="72"/>
      <c r="S23" s="74">
        <f t="shared" si="0"/>
        <v>10</v>
      </c>
      <c r="T23" s="121" t="str">
        <f t="shared" si="4"/>
        <v>OK</v>
      </c>
      <c r="U23" s="247"/>
      <c r="V23" s="248"/>
      <c r="W23" s="248"/>
      <c r="X23" s="248"/>
      <c r="Y23" s="248"/>
      <c r="Z23" s="248"/>
      <c r="AA23" s="248"/>
      <c r="AB23" s="248"/>
      <c r="AC23" s="248"/>
      <c r="AD23" s="248"/>
      <c r="AE23" s="248"/>
      <c r="AF23" s="248"/>
      <c r="AG23" s="248"/>
      <c r="AH23" s="248"/>
      <c r="AI23" s="248"/>
      <c r="AJ23" s="248"/>
      <c r="AK23" s="248"/>
      <c r="AL23" s="248"/>
      <c r="AM23" s="248"/>
      <c r="AN23" s="248"/>
      <c r="AO23" s="248"/>
      <c r="AP23" s="248"/>
      <c r="AQ23" s="248"/>
      <c r="AR23" s="248"/>
      <c r="AS23" s="248"/>
      <c r="AT23" s="248"/>
      <c r="AU23" s="248"/>
      <c r="AV23" s="248"/>
      <c r="AW23" s="248"/>
      <c r="AX23" s="248"/>
      <c r="AY23" s="78"/>
      <c r="AZ23" s="78"/>
      <c r="BA23" s="78"/>
      <c r="BB23" s="78"/>
      <c r="BC23" s="78"/>
      <c r="BD23" s="78"/>
      <c r="BE23" s="78"/>
      <c r="BF23" s="78"/>
      <c r="BG23" s="78"/>
      <c r="BH23" s="78"/>
      <c r="BI23" s="78"/>
      <c r="BJ23" s="78"/>
      <c r="BK23" s="79"/>
    </row>
    <row r="24" spans="1:63"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247"/>
      <c r="V24" s="248"/>
      <c r="W24" s="248"/>
      <c r="X24" s="248"/>
      <c r="Y24" s="248"/>
      <c r="Z24" s="248"/>
      <c r="AA24" s="248"/>
      <c r="AB24" s="248"/>
      <c r="AC24" s="248"/>
      <c r="AD24" s="248"/>
      <c r="AE24" s="248"/>
      <c r="AF24" s="248"/>
      <c r="AG24" s="248"/>
      <c r="AH24" s="248"/>
      <c r="AI24" s="248"/>
      <c r="AJ24" s="248"/>
      <c r="AK24" s="248"/>
      <c r="AL24" s="248"/>
      <c r="AM24" s="248"/>
      <c r="AN24" s="248"/>
      <c r="AO24" s="248"/>
      <c r="AP24" s="248"/>
      <c r="AQ24" s="248"/>
      <c r="AR24" s="248"/>
      <c r="AS24" s="248"/>
      <c r="AT24" s="248"/>
      <c r="AU24" s="248"/>
      <c r="AV24" s="248"/>
      <c r="AW24" s="248"/>
      <c r="AX24" s="248"/>
      <c r="AY24" s="78"/>
      <c r="AZ24" s="78"/>
      <c r="BA24" s="78"/>
      <c r="BB24" s="78"/>
      <c r="BC24" s="78"/>
      <c r="BD24" s="78"/>
      <c r="BE24" s="78"/>
      <c r="BF24" s="78"/>
      <c r="BG24" s="78"/>
      <c r="BH24" s="78"/>
      <c r="BI24" s="78"/>
      <c r="BJ24" s="78"/>
      <c r="BK24" s="79"/>
    </row>
    <row r="25" spans="1:63"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v>14</v>
      </c>
      <c r="L25" s="70">
        <f t="shared" si="1"/>
        <v>10</v>
      </c>
      <c r="M25" s="71">
        <f t="shared" si="2"/>
        <v>10</v>
      </c>
      <c r="N25" s="72"/>
      <c r="O25" s="73">
        <f t="shared" si="3"/>
        <v>3</v>
      </c>
      <c r="P25" s="72"/>
      <c r="Q25" s="72"/>
      <c r="R25" s="72"/>
      <c r="S25" s="74">
        <f t="shared" si="0"/>
        <v>4</v>
      </c>
      <c r="T25" s="121" t="str">
        <f t="shared" si="4"/>
        <v>OK</v>
      </c>
      <c r="U25" s="247"/>
      <c r="V25" s="249"/>
      <c r="W25" s="251">
        <v>10</v>
      </c>
      <c r="X25" s="248"/>
      <c r="Y25" s="249"/>
      <c r="Z25" s="248"/>
      <c r="AA25" s="248"/>
      <c r="AB25" s="248"/>
      <c r="AC25" s="248"/>
      <c r="AD25" s="248"/>
      <c r="AE25" s="248"/>
      <c r="AF25" s="248"/>
      <c r="AG25" s="248"/>
      <c r="AH25" s="248"/>
      <c r="AI25" s="248"/>
      <c r="AJ25" s="248"/>
      <c r="AK25" s="248"/>
      <c r="AL25" s="248"/>
      <c r="AM25" s="248"/>
      <c r="AN25" s="248"/>
      <c r="AO25" s="248"/>
      <c r="AP25" s="248"/>
      <c r="AQ25" s="248"/>
      <c r="AR25" s="248"/>
      <c r="AS25" s="248"/>
      <c r="AT25" s="248"/>
      <c r="AU25" s="248"/>
      <c r="AV25" s="248"/>
      <c r="AW25" s="248"/>
      <c r="AX25" s="248"/>
      <c r="AY25" s="78"/>
      <c r="AZ25" s="78"/>
      <c r="BA25" s="78"/>
      <c r="BB25" s="78"/>
      <c r="BC25" s="78"/>
      <c r="BD25" s="78"/>
      <c r="BE25" s="78"/>
      <c r="BF25" s="78"/>
      <c r="BG25" s="78"/>
      <c r="BH25" s="78"/>
      <c r="BI25" s="78"/>
      <c r="BJ25" s="78"/>
      <c r="BK25" s="90"/>
    </row>
    <row r="26" spans="1:63"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247"/>
      <c r="V26" s="248"/>
      <c r="W26" s="248"/>
      <c r="X26" s="248"/>
      <c r="Y26" s="248"/>
      <c r="Z26" s="248"/>
      <c r="AA26" s="248"/>
      <c r="AB26" s="248"/>
      <c r="AC26" s="248"/>
      <c r="AD26" s="248"/>
      <c r="AE26" s="248"/>
      <c r="AF26" s="248"/>
      <c r="AG26" s="248"/>
      <c r="AH26" s="248"/>
      <c r="AI26" s="248"/>
      <c r="AJ26" s="248"/>
      <c r="AK26" s="248"/>
      <c r="AL26" s="248"/>
      <c r="AM26" s="248"/>
      <c r="AN26" s="248"/>
      <c r="AO26" s="248"/>
      <c r="AP26" s="248"/>
      <c r="AQ26" s="248"/>
      <c r="AR26" s="248"/>
      <c r="AS26" s="248"/>
      <c r="AT26" s="248"/>
      <c r="AU26" s="248"/>
      <c r="AV26" s="248"/>
      <c r="AW26" s="248"/>
      <c r="AX26" s="248"/>
      <c r="AY26" s="78"/>
      <c r="AZ26" s="78"/>
      <c r="BA26" s="78"/>
      <c r="BB26" s="78"/>
      <c r="BC26" s="78"/>
      <c r="BD26" s="78"/>
      <c r="BE26" s="78"/>
      <c r="BF26" s="78"/>
      <c r="BG26" s="78"/>
      <c r="BH26" s="78"/>
      <c r="BI26" s="78"/>
      <c r="BJ26" s="78"/>
    </row>
    <row r="27" spans="1:63" ht="30" customHeight="1" x14ac:dyDescent="0.35">
      <c r="A27" s="289"/>
      <c r="B27" s="104">
        <v>24</v>
      </c>
      <c r="C27" s="290"/>
      <c r="D27" s="105" t="s">
        <v>150</v>
      </c>
      <c r="E27" s="106" t="s">
        <v>151</v>
      </c>
      <c r="F27" s="107" t="s">
        <v>151</v>
      </c>
      <c r="G27" s="106" t="s">
        <v>147</v>
      </c>
      <c r="H27" s="108" t="s">
        <v>79</v>
      </c>
      <c r="I27" s="108" t="s">
        <v>94</v>
      </c>
      <c r="J27" s="109">
        <v>936.29</v>
      </c>
      <c r="K27" s="87"/>
      <c r="L27" s="70">
        <f t="shared" si="1"/>
        <v>0</v>
      </c>
      <c r="M27" s="71">
        <f t="shared" si="2"/>
        <v>0</v>
      </c>
      <c r="N27" s="72"/>
      <c r="O27" s="73">
        <f t="shared" si="3"/>
        <v>0</v>
      </c>
      <c r="P27" s="72"/>
      <c r="Q27" s="72"/>
      <c r="R27" s="72"/>
      <c r="S27" s="74">
        <f t="shared" si="0"/>
        <v>0</v>
      </c>
      <c r="T27" s="121" t="str">
        <f t="shared" si="4"/>
        <v>OK</v>
      </c>
      <c r="U27" s="247"/>
      <c r="V27" s="248"/>
      <c r="W27" s="248"/>
      <c r="X27" s="248"/>
      <c r="Y27" s="248"/>
      <c r="Z27" s="248"/>
      <c r="AA27" s="248"/>
      <c r="AB27" s="248"/>
      <c r="AC27" s="248"/>
      <c r="AD27" s="248"/>
      <c r="AE27" s="248"/>
      <c r="AF27" s="248"/>
      <c r="AG27" s="248"/>
      <c r="AH27" s="248"/>
      <c r="AI27" s="248"/>
      <c r="AJ27" s="248"/>
      <c r="AK27" s="248"/>
      <c r="AL27" s="248"/>
      <c r="AM27" s="248"/>
      <c r="AN27" s="248"/>
      <c r="AO27" s="248"/>
      <c r="AP27" s="248"/>
      <c r="AQ27" s="248"/>
      <c r="AR27" s="248"/>
      <c r="AS27" s="248"/>
      <c r="AT27" s="248"/>
      <c r="AU27" s="248"/>
      <c r="AV27" s="248"/>
      <c r="AW27" s="248"/>
      <c r="AX27" s="248"/>
      <c r="AY27" s="78"/>
      <c r="AZ27" s="78"/>
      <c r="BA27" s="78"/>
      <c r="BB27" s="78"/>
      <c r="BC27" s="78"/>
      <c r="BD27" s="78"/>
      <c r="BE27" s="78"/>
      <c r="BF27" s="78"/>
      <c r="BG27" s="78"/>
      <c r="BH27" s="78"/>
      <c r="BI27" s="78"/>
      <c r="BJ27" s="78"/>
      <c r="BK27" s="90"/>
    </row>
    <row r="28" spans="1:63"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247"/>
      <c r="V28" s="249"/>
      <c r="W28" s="249"/>
      <c r="X28" s="248"/>
      <c r="Y28" s="249"/>
      <c r="Z28" s="248"/>
      <c r="AA28" s="248"/>
      <c r="AB28" s="248"/>
      <c r="AC28" s="248"/>
      <c r="AD28" s="248"/>
      <c r="AE28" s="248"/>
      <c r="AF28" s="248"/>
      <c r="AG28" s="248"/>
      <c r="AH28" s="248"/>
      <c r="AI28" s="248"/>
      <c r="AJ28" s="248"/>
      <c r="AK28" s="248"/>
      <c r="AL28" s="248"/>
      <c r="AM28" s="248"/>
      <c r="AN28" s="248"/>
      <c r="AO28" s="248"/>
      <c r="AP28" s="248"/>
      <c r="AQ28" s="248"/>
      <c r="AR28" s="248"/>
      <c r="AS28" s="248"/>
      <c r="AT28" s="248"/>
      <c r="AU28" s="248"/>
      <c r="AV28" s="248"/>
      <c r="AW28" s="248"/>
      <c r="AX28" s="248"/>
      <c r="AY28" s="78"/>
      <c r="AZ28" s="78"/>
      <c r="BA28" s="78"/>
      <c r="BB28" s="78"/>
      <c r="BC28" s="78"/>
      <c r="BD28" s="78"/>
      <c r="BE28" s="78"/>
      <c r="BF28" s="78"/>
      <c r="BG28" s="78"/>
      <c r="BH28" s="78"/>
      <c r="BI28" s="78"/>
      <c r="BJ28" s="78"/>
    </row>
    <row r="29" spans="1:63"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247"/>
      <c r="V29" s="249"/>
      <c r="W29" s="249"/>
      <c r="X29" s="248"/>
      <c r="Y29" s="249"/>
      <c r="Z29" s="248"/>
      <c r="AA29" s="248"/>
      <c r="AB29" s="248"/>
      <c r="AC29" s="248"/>
      <c r="AD29" s="248"/>
      <c r="AE29" s="248"/>
      <c r="AF29" s="248"/>
      <c r="AG29" s="248"/>
      <c r="AH29" s="248"/>
      <c r="AI29" s="248"/>
      <c r="AJ29" s="248"/>
      <c r="AK29" s="248"/>
      <c r="AL29" s="248"/>
      <c r="AM29" s="248"/>
      <c r="AN29" s="248"/>
      <c r="AO29" s="248"/>
      <c r="AP29" s="248"/>
      <c r="AQ29" s="248"/>
      <c r="AR29" s="248"/>
      <c r="AS29" s="248"/>
      <c r="AT29" s="248"/>
      <c r="AU29" s="248"/>
      <c r="AV29" s="248"/>
      <c r="AW29" s="248"/>
      <c r="AX29" s="248"/>
      <c r="AY29" s="78"/>
      <c r="AZ29" s="78"/>
      <c r="BA29" s="78"/>
      <c r="BB29" s="78"/>
      <c r="BC29" s="78"/>
      <c r="BD29" s="78"/>
      <c r="BE29" s="78"/>
      <c r="BF29" s="78"/>
      <c r="BG29" s="78"/>
      <c r="BH29" s="78"/>
      <c r="BI29" s="78"/>
      <c r="BJ29" s="78"/>
    </row>
    <row r="30" spans="1:63"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247"/>
      <c r="V30" s="249"/>
      <c r="W30" s="249"/>
      <c r="X30" s="248"/>
      <c r="Y30" s="249"/>
      <c r="Z30" s="248"/>
      <c r="AA30" s="248"/>
      <c r="AB30" s="248"/>
      <c r="AC30" s="248"/>
      <c r="AD30" s="248"/>
      <c r="AE30" s="248"/>
      <c r="AF30" s="248"/>
      <c r="AG30" s="248"/>
      <c r="AH30" s="248"/>
      <c r="AI30" s="248"/>
      <c r="AJ30" s="248"/>
      <c r="AK30" s="248"/>
      <c r="AL30" s="248"/>
      <c r="AM30" s="248"/>
      <c r="AN30" s="248"/>
      <c r="AO30" s="248"/>
      <c r="AP30" s="248"/>
      <c r="AQ30" s="248"/>
      <c r="AR30" s="248"/>
      <c r="AS30" s="248"/>
      <c r="AT30" s="248"/>
      <c r="AU30" s="248"/>
      <c r="AV30" s="248"/>
      <c r="AW30" s="248"/>
      <c r="AX30" s="248"/>
      <c r="AY30" s="78"/>
      <c r="AZ30" s="78"/>
      <c r="BA30" s="78"/>
      <c r="BB30" s="78"/>
      <c r="BC30" s="78"/>
      <c r="BD30" s="78"/>
      <c r="BE30" s="78"/>
      <c r="BF30" s="78"/>
      <c r="BG30" s="78"/>
      <c r="BH30" s="78"/>
      <c r="BI30" s="78"/>
      <c r="BJ30" s="78"/>
    </row>
    <row r="31" spans="1:63"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247"/>
      <c r="V31" s="249"/>
      <c r="W31" s="249"/>
      <c r="X31" s="248"/>
      <c r="Y31" s="249"/>
      <c r="Z31" s="248"/>
      <c r="AA31" s="248"/>
      <c r="AB31" s="248"/>
      <c r="AC31" s="248"/>
      <c r="AD31" s="248"/>
      <c r="AE31" s="248"/>
      <c r="AF31" s="248"/>
      <c r="AG31" s="248"/>
      <c r="AH31" s="248"/>
      <c r="AI31" s="248"/>
      <c r="AJ31" s="248"/>
      <c r="AK31" s="248"/>
      <c r="AL31" s="248"/>
      <c r="AM31" s="248"/>
      <c r="AN31" s="248"/>
      <c r="AO31" s="248"/>
      <c r="AP31" s="248"/>
      <c r="AQ31" s="248"/>
      <c r="AR31" s="248"/>
      <c r="AS31" s="248"/>
      <c r="AT31" s="248"/>
      <c r="AU31" s="248"/>
      <c r="AV31" s="248"/>
      <c r="AW31" s="248"/>
      <c r="AX31" s="248"/>
      <c r="AY31" s="78"/>
      <c r="AZ31" s="78"/>
      <c r="BA31" s="78"/>
      <c r="BB31" s="78"/>
      <c r="BC31" s="78"/>
      <c r="BD31" s="78"/>
      <c r="BE31" s="78"/>
      <c r="BF31" s="78"/>
      <c r="BG31" s="78"/>
      <c r="BH31" s="78"/>
      <c r="BI31" s="78"/>
      <c r="BJ31" s="78"/>
    </row>
    <row r="32" spans="1:63"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v>4</v>
      </c>
      <c r="L32" s="70">
        <f t="shared" si="1"/>
        <v>0</v>
      </c>
      <c r="M32" s="71">
        <f t="shared" si="2"/>
        <v>0</v>
      </c>
      <c r="N32" s="72"/>
      <c r="O32" s="73">
        <f t="shared" si="3"/>
        <v>1</v>
      </c>
      <c r="P32" s="72"/>
      <c r="Q32" s="72"/>
      <c r="R32" s="72"/>
      <c r="S32" s="74">
        <f t="shared" si="0"/>
        <v>4</v>
      </c>
      <c r="T32" s="121" t="str">
        <f t="shared" si="4"/>
        <v>OK</v>
      </c>
      <c r="U32" s="247"/>
      <c r="V32" s="249"/>
      <c r="W32" s="249"/>
      <c r="X32" s="248"/>
      <c r="Y32" s="249"/>
      <c r="Z32" s="248"/>
      <c r="AA32" s="248"/>
      <c r="AB32" s="248"/>
      <c r="AC32" s="248"/>
      <c r="AD32" s="248"/>
      <c r="AE32" s="248"/>
      <c r="AF32" s="248"/>
      <c r="AG32" s="248"/>
      <c r="AH32" s="248"/>
      <c r="AI32" s="248"/>
      <c r="AJ32" s="248"/>
      <c r="AK32" s="248"/>
      <c r="AL32" s="248"/>
      <c r="AM32" s="248"/>
      <c r="AN32" s="248"/>
      <c r="AO32" s="248"/>
      <c r="AP32" s="248"/>
      <c r="AQ32" s="248"/>
      <c r="AR32" s="248"/>
      <c r="AS32" s="248"/>
      <c r="AT32" s="248"/>
      <c r="AU32" s="248"/>
      <c r="AV32" s="248"/>
      <c r="AW32" s="248"/>
      <c r="AX32" s="248"/>
      <c r="AY32" s="78"/>
      <c r="AZ32" s="78"/>
      <c r="BA32" s="78"/>
      <c r="BB32" s="78"/>
      <c r="BC32" s="78"/>
      <c r="BD32" s="78"/>
      <c r="BE32" s="78"/>
      <c r="BF32" s="78"/>
      <c r="BG32" s="78"/>
      <c r="BH32" s="78"/>
      <c r="BI32" s="78"/>
      <c r="BJ32" s="78"/>
    </row>
    <row r="33" spans="1:62"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247"/>
      <c r="V33" s="249"/>
      <c r="W33" s="249"/>
      <c r="X33" s="248"/>
      <c r="Y33" s="249"/>
      <c r="Z33" s="248"/>
      <c r="AA33" s="248"/>
      <c r="AB33" s="248"/>
      <c r="AC33" s="248"/>
      <c r="AD33" s="248"/>
      <c r="AE33" s="248"/>
      <c r="AF33" s="248"/>
      <c r="AG33" s="248"/>
      <c r="AH33" s="248"/>
      <c r="AI33" s="248"/>
      <c r="AJ33" s="248"/>
      <c r="AK33" s="248"/>
      <c r="AL33" s="248"/>
      <c r="AM33" s="248"/>
      <c r="AN33" s="248"/>
      <c r="AO33" s="248"/>
      <c r="AP33" s="248"/>
      <c r="AQ33" s="248"/>
      <c r="AR33" s="248"/>
      <c r="AS33" s="248"/>
      <c r="AT33" s="248"/>
      <c r="AU33" s="248"/>
      <c r="AV33" s="248"/>
      <c r="AW33" s="248"/>
      <c r="AX33" s="248"/>
      <c r="AY33" s="78"/>
      <c r="AZ33" s="78"/>
      <c r="BA33" s="78"/>
      <c r="BB33" s="78"/>
      <c r="BC33" s="78"/>
      <c r="BD33" s="78"/>
      <c r="BE33" s="78"/>
      <c r="BF33" s="78"/>
      <c r="BG33" s="78"/>
      <c r="BH33" s="78"/>
      <c r="BI33" s="78"/>
      <c r="BJ33" s="78"/>
    </row>
    <row r="34" spans="1:62" s="85" customFormat="1" ht="30" customHeight="1" x14ac:dyDescent="0.35">
      <c r="A34" s="289"/>
      <c r="B34" s="104">
        <v>31</v>
      </c>
      <c r="C34" s="290"/>
      <c r="D34" s="105" t="s">
        <v>165</v>
      </c>
      <c r="E34" s="106" t="s">
        <v>129</v>
      </c>
      <c r="F34" s="107" t="s">
        <v>166</v>
      </c>
      <c r="G34" s="106" t="s">
        <v>147</v>
      </c>
      <c r="H34" s="108" t="s">
        <v>79</v>
      </c>
      <c r="I34" s="108" t="s">
        <v>94</v>
      </c>
      <c r="J34" s="109">
        <v>11059.29</v>
      </c>
      <c r="K34" s="87">
        <v>4</v>
      </c>
      <c r="L34" s="70">
        <f t="shared" si="1"/>
        <v>0</v>
      </c>
      <c r="M34" s="71">
        <f t="shared" si="2"/>
        <v>0</v>
      </c>
      <c r="N34" s="72"/>
      <c r="O34" s="73">
        <f t="shared" si="3"/>
        <v>1</v>
      </c>
      <c r="P34" s="72"/>
      <c r="Q34" s="72"/>
      <c r="R34" s="72"/>
      <c r="S34" s="74">
        <f t="shared" si="0"/>
        <v>4</v>
      </c>
      <c r="T34" s="121" t="str">
        <f t="shared" si="4"/>
        <v>OK</v>
      </c>
      <c r="U34" s="247"/>
      <c r="V34" s="249"/>
      <c r="W34" s="249"/>
      <c r="X34" s="248"/>
      <c r="Y34" s="249"/>
      <c r="Z34" s="248"/>
      <c r="AA34" s="248"/>
      <c r="AB34" s="248"/>
      <c r="AC34" s="248"/>
      <c r="AD34" s="248"/>
      <c r="AE34" s="248"/>
      <c r="AF34" s="248"/>
      <c r="AG34" s="248"/>
      <c r="AH34" s="248"/>
      <c r="AI34" s="248"/>
      <c r="AJ34" s="248"/>
      <c r="AK34" s="248"/>
      <c r="AL34" s="248"/>
      <c r="AM34" s="248"/>
      <c r="AN34" s="248"/>
      <c r="AO34" s="248"/>
      <c r="AP34" s="248"/>
      <c r="AQ34" s="248"/>
      <c r="AR34" s="248"/>
      <c r="AS34" s="248"/>
      <c r="AT34" s="248"/>
      <c r="AU34" s="248"/>
      <c r="AV34" s="248"/>
      <c r="AW34" s="248"/>
      <c r="AX34" s="248"/>
      <c r="AY34" s="78"/>
      <c r="AZ34" s="78"/>
      <c r="BA34" s="78"/>
      <c r="BB34" s="78"/>
      <c r="BC34" s="78"/>
      <c r="BD34" s="78"/>
      <c r="BE34" s="78"/>
      <c r="BF34" s="78"/>
      <c r="BG34" s="78"/>
      <c r="BH34" s="78"/>
      <c r="BI34" s="78"/>
      <c r="BJ34" s="78"/>
    </row>
    <row r="35" spans="1:62" s="85" customFormat="1" ht="30" customHeight="1" x14ac:dyDescent="0.35">
      <c r="A35" s="289"/>
      <c r="B35" s="104">
        <v>32</v>
      </c>
      <c r="C35" s="290"/>
      <c r="D35" s="105" t="s">
        <v>167</v>
      </c>
      <c r="E35" s="106" t="s">
        <v>168</v>
      </c>
      <c r="F35" s="107" t="s">
        <v>168</v>
      </c>
      <c r="G35" s="106" t="s">
        <v>147</v>
      </c>
      <c r="H35" s="108" t="s">
        <v>79</v>
      </c>
      <c r="I35" s="108" t="s">
        <v>94</v>
      </c>
      <c r="J35" s="109">
        <v>4195.97</v>
      </c>
      <c r="K35" s="87">
        <v>6</v>
      </c>
      <c r="L35" s="70">
        <f t="shared" si="1"/>
        <v>0</v>
      </c>
      <c r="M35" s="71">
        <f t="shared" si="2"/>
        <v>0</v>
      </c>
      <c r="N35" s="72"/>
      <c r="O35" s="73">
        <f t="shared" si="3"/>
        <v>1</v>
      </c>
      <c r="P35" s="72"/>
      <c r="Q35" s="72"/>
      <c r="R35" s="72"/>
      <c r="S35" s="74">
        <f t="shared" si="0"/>
        <v>6</v>
      </c>
      <c r="T35" s="121" t="str">
        <f t="shared" si="4"/>
        <v>OK</v>
      </c>
      <c r="U35" s="247"/>
      <c r="V35" s="249"/>
      <c r="W35" s="249"/>
      <c r="X35" s="248"/>
      <c r="Y35" s="249"/>
      <c r="Z35" s="248"/>
      <c r="AA35" s="248"/>
      <c r="AB35" s="248"/>
      <c r="AC35" s="248"/>
      <c r="AD35" s="248"/>
      <c r="AE35" s="248"/>
      <c r="AF35" s="248"/>
      <c r="AG35" s="248"/>
      <c r="AH35" s="248"/>
      <c r="AI35" s="248"/>
      <c r="AJ35" s="248"/>
      <c r="AK35" s="248"/>
      <c r="AL35" s="248"/>
      <c r="AM35" s="248"/>
      <c r="AN35" s="248"/>
      <c r="AO35" s="248"/>
      <c r="AP35" s="248"/>
      <c r="AQ35" s="248"/>
      <c r="AR35" s="248"/>
      <c r="AS35" s="248"/>
      <c r="AT35" s="248"/>
      <c r="AU35" s="248"/>
      <c r="AV35" s="248"/>
      <c r="AW35" s="248"/>
      <c r="AX35" s="248"/>
      <c r="AY35" s="78"/>
      <c r="AZ35" s="78"/>
      <c r="BA35" s="78"/>
      <c r="BB35" s="78"/>
      <c r="BC35" s="78"/>
      <c r="BD35" s="78"/>
      <c r="BE35" s="78"/>
      <c r="BF35" s="78"/>
      <c r="BG35" s="78"/>
      <c r="BH35" s="78"/>
      <c r="BI35" s="78"/>
      <c r="BJ35" s="78"/>
    </row>
    <row r="36" spans="1:62"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247"/>
      <c r="V36" s="249"/>
      <c r="W36" s="249"/>
      <c r="X36" s="248"/>
      <c r="Y36" s="249"/>
      <c r="Z36" s="248"/>
      <c r="AA36" s="248"/>
      <c r="AB36" s="248"/>
      <c r="AC36" s="248"/>
      <c r="AD36" s="248"/>
      <c r="AE36" s="248"/>
      <c r="AF36" s="248"/>
      <c r="AG36" s="248"/>
      <c r="AH36" s="248"/>
      <c r="AI36" s="248"/>
      <c r="AJ36" s="248"/>
      <c r="AK36" s="248"/>
      <c r="AL36" s="248"/>
      <c r="AM36" s="248"/>
      <c r="AN36" s="248"/>
      <c r="AO36" s="248"/>
      <c r="AP36" s="248"/>
      <c r="AQ36" s="248"/>
      <c r="AR36" s="248"/>
      <c r="AS36" s="248"/>
      <c r="AT36" s="248"/>
      <c r="AU36" s="248"/>
      <c r="AV36" s="248"/>
      <c r="AW36" s="248"/>
      <c r="AX36" s="248"/>
      <c r="AY36" s="78"/>
      <c r="AZ36" s="78"/>
      <c r="BA36" s="78"/>
      <c r="BB36" s="78"/>
      <c r="BC36" s="78"/>
      <c r="BD36" s="78"/>
      <c r="BE36" s="78"/>
      <c r="BF36" s="78"/>
      <c r="BG36" s="78"/>
      <c r="BH36" s="78"/>
      <c r="BI36" s="78"/>
      <c r="BJ36" s="78"/>
    </row>
    <row r="37" spans="1:62" s="85" customFormat="1" ht="30" customHeight="1" x14ac:dyDescent="0.35">
      <c r="A37" s="289"/>
      <c r="B37" s="104">
        <v>34</v>
      </c>
      <c r="C37" s="290"/>
      <c r="D37" s="105" t="s">
        <v>174</v>
      </c>
      <c r="E37" s="106" t="s">
        <v>175</v>
      </c>
      <c r="F37" s="107" t="s">
        <v>176</v>
      </c>
      <c r="G37" s="106" t="s">
        <v>177</v>
      </c>
      <c r="H37" s="108" t="s">
        <v>79</v>
      </c>
      <c r="I37" s="108" t="s">
        <v>84</v>
      </c>
      <c r="J37" s="109">
        <v>1945</v>
      </c>
      <c r="K37" s="87">
        <v>1</v>
      </c>
      <c r="L37" s="70">
        <f t="shared" si="1"/>
        <v>1</v>
      </c>
      <c r="M37" s="71">
        <f t="shared" si="2"/>
        <v>1</v>
      </c>
      <c r="N37" s="72"/>
      <c r="O37" s="73">
        <f t="shared" si="3"/>
        <v>0</v>
      </c>
      <c r="P37" s="72"/>
      <c r="Q37" s="72"/>
      <c r="R37" s="72"/>
      <c r="S37" s="74">
        <f t="shared" si="0"/>
        <v>0</v>
      </c>
      <c r="T37" s="121" t="str">
        <f t="shared" si="4"/>
        <v>OK</v>
      </c>
      <c r="U37" s="247"/>
      <c r="V37" s="249"/>
      <c r="W37" s="249"/>
      <c r="X37" s="248"/>
      <c r="Y37" s="249"/>
      <c r="Z37" s="248"/>
      <c r="AA37" s="248"/>
      <c r="AB37" s="248"/>
      <c r="AC37" s="248"/>
      <c r="AD37" s="248"/>
      <c r="AE37" s="248"/>
      <c r="AF37" s="248"/>
      <c r="AG37" s="248"/>
      <c r="AH37" s="248"/>
      <c r="AI37" s="248"/>
      <c r="AJ37" s="248"/>
      <c r="AK37" s="248"/>
      <c r="AL37" s="248"/>
      <c r="AM37" s="248"/>
      <c r="AN37" s="248"/>
      <c r="AO37" s="248"/>
      <c r="AP37" s="248"/>
      <c r="AQ37" s="248"/>
      <c r="AR37" s="248"/>
      <c r="AS37" s="248"/>
      <c r="AT37" s="251">
        <v>1</v>
      </c>
      <c r="AU37" s="248"/>
      <c r="AV37" s="248"/>
      <c r="AW37" s="248"/>
      <c r="AX37" s="248"/>
      <c r="AY37" s="78"/>
      <c r="AZ37" s="78"/>
      <c r="BA37" s="78"/>
      <c r="BB37" s="78"/>
      <c r="BC37" s="78"/>
      <c r="BD37" s="78"/>
      <c r="BE37" s="78"/>
      <c r="BF37" s="78"/>
      <c r="BG37" s="78"/>
      <c r="BH37" s="78"/>
      <c r="BI37" s="78"/>
      <c r="BJ37" s="78"/>
    </row>
    <row r="38" spans="1:62" s="85" customFormat="1" ht="30" customHeight="1" x14ac:dyDescent="0.35">
      <c r="A38" s="289"/>
      <c r="B38" s="104">
        <v>35</v>
      </c>
      <c r="C38" s="290"/>
      <c r="D38" s="105" t="s">
        <v>178</v>
      </c>
      <c r="E38" s="106" t="s">
        <v>179</v>
      </c>
      <c r="F38" s="107" t="s">
        <v>180</v>
      </c>
      <c r="G38" s="106" t="s">
        <v>177</v>
      </c>
      <c r="H38" s="108" t="s">
        <v>79</v>
      </c>
      <c r="I38" s="108" t="s">
        <v>84</v>
      </c>
      <c r="J38" s="109">
        <v>3681.5</v>
      </c>
      <c r="K38" s="87">
        <v>1</v>
      </c>
      <c r="L38" s="70">
        <f t="shared" si="1"/>
        <v>1</v>
      </c>
      <c r="M38" s="71">
        <f t="shared" si="2"/>
        <v>1</v>
      </c>
      <c r="N38" s="72"/>
      <c r="O38" s="73">
        <f t="shared" si="3"/>
        <v>0</v>
      </c>
      <c r="P38" s="72"/>
      <c r="Q38" s="72"/>
      <c r="R38" s="72"/>
      <c r="S38" s="74">
        <f t="shared" si="0"/>
        <v>0</v>
      </c>
      <c r="T38" s="121" t="str">
        <f t="shared" si="4"/>
        <v>OK</v>
      </c>
      <c r="U38" s="247"/>
      <c r="V38" s="249"/>
      <c r="W38" s="249"/>
      <c r="X38" s="248"/>
      <c r="Y38" s="249"/>
      <c r="Z38" s="248"/>
      <c r="AA38" s="248"/>
      <c r="AB38" s="248"/>
      <c r="AC38" s="248"/>
      <c r="AD38" s="248"/>
      <c r="AE38" s="248"/>
      <c r="AF38" s="248"/>
      <c r="AG38" s="248"/>
      <c r="AH38" s="248"/>
      <c r="AI38" s="248"/>
      <c r="AJ38" s="248"/>
      <c r="AK38" s="248"/>
      <c r="AL38" s="248"/>
      <c r="AM38" s="248"/>
      <c r="AN38" s="248"/>
      <c r="AO38" s="251">
        <v>1</v>
      </c>
      <c r="AP38" s="248"/>
      <c r="AQ38" s="248"/>
      <c r="AR38" s="248"/>
      <c r="AS38" s="248"/>
      <c r="AT38" s="248"/>
      <c r="AU38" s="248"/>
      <c r="AV38" s="248"/>
      <c r="AW38" s="248"/>
      <c r="AX38" s="248"/>
      <c r="AY38" s="78"/>
      <c r="AZ38" s="78"/>
      <c r="BA38" s="78"/>
      <c r="BB38" s="78"/>
      <c r="BC38" s="78"/>
      <c r="BD38" s="78"/>
      <c r="BE38" s="78"/>
      <c r="BF38" s="78"/>
      <c r="BG38" s="78"/>
      <c r="BH38" s="78"/>
      <c r="BI38" s="78"/>
      <c r="BJ38" s="78"/>
    </row>
    <row r="39" spans="1:62" s="85" customFormat="1" ht="30" customHeight="1" x14ac:dyDescent="0.35">
      <c r="A39" s="289"/>
      <c r="B39" s="104">
        <v>36</v>
      </c>
      <c r="C39" s="290"/>
      <c r="D39" s="105" t="s">
        <v>181</v>
      </c>
      <c r="E39" s="106" t="s">
        <v>182</v>
      </c>
      <c r="F39" s="107">
        <v>3668</v>
      </c>
      <c r="G39" s="106" t="s">
        <v>177</v>
      </c>
      <c r="H39" s="108" t="s">
        <v>79</v>
      </c>
      <c r="I39" s="108" t="s">
        <v>183</v>
      </c>
      <c r="J39" s="109">
        <v>1260</v>
      </c>
      <c r="K39" s="87">
        <v>1</v>
      </c>
      <c r="L39" s="70">
        <f t="shared" si="1"/>
        <v>0</v>
      </c>
      <c r="M39" s="71">
        <f t="shared" si="2"/>
        <v>0</v>
      </c>
      <c r="N39" s="72"/>
      <c r="O39" s="73">
        <f t="shared" si="3"/>
        <v>0</v>
      </c>
      <c r="P39" s="72"/>
      <c r="Q39" s="72"/>
      <c r="R39" s="72"/>
      <c r="S39" s="74">
        <f t="shared" si="0"/>
        <v>1</v>
      </c>
      <c r="T39" s="121" t="str">
        <f t="shared" si="4"/>
        <v>OK</v>
      </c>
      <c r="U39" s="247"/>
      <c r="V39" s="249"/>
      <c r="W39" s="249"/>
      <c r="X39" s="248"/>
      <c r="Y39" s="249"/>
      <c r="Z39" s="248"/>
      <c r="AA39" s="248"/>
      <c r="AB39" s="248"/>
      <c r="AC39" s="248"/>
      <c r="AD39" s="248"/>
      <c r="AE39" s="248"/>
      <c r="AF39" s="248"/>
      <c r="AG39" s="248"/>
      <c r="AH39" s="248"/>
      <c r="AI39" s="248"/>
      <c r="AJ39" s="248"/>
      <c r="AK39" s="248"/>
      <c r="AL39" s="248"/>
      <c r="AM39" s="248"/>
      <c r="AN39" s="248"/>
      <c r="AO39" s="248"/>
      <c r="AP39" s="248"/>
      <c r="AQ39" s="248"/>
      <c r="AR39" s="248"/>
      <c r="AS39" s="248"/>
      <c r="AT39" s="248"/>
      <c r="AU39" s="248"/>
      <c r="AV39" s="248"/>
      <c r="AW39" s="248"/>
      <c r="AX39" s="248"/>
      <c r="AY39" s="78"/>
      <c r="AZ39" s="78"/>
      <c r="BA39" s="78"/>
      <c r="BB39" s="78"/>
      <c r="BC39" s="78"/>
      <c r="BD39" s="78"/>
      <c r="BE39" s="78"/>
      <c r="BF39" s="78"/>
      <c r="BG39" s="78"/>
      <c r="BH39" s="78"/>
      <c r="BI39" s="78"/>
      <c r="BJ39" s="78"/>
    </row>
    <row r="40" spans="1:62"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v>3</v>
      </c>
      <c r="L40" s="70">
        <f t="shared" si="1"/>
        <v>3</v>
      </c>
      <c r="M40" s="71">
        <f t="shared" si="2"/>
        <v>3</v>
      </c>
      <c r="N40" s="72"/>
      <c r="O40" s="73">
        <f t="shared" si="3"/>
        <v>0</v>
      </c>
      <c r="P40" s="72"/>
      <c r="Q40" s="72"/>
      <c r="R40" s="72"/>
      <c r="S40" s="74">
        <f t="shared" si="0"/>
        <v>0</v>
      </c>
      <c r="T40" s="121" t="str">
        <f t="shared" si="4"/>
        <v>OK</v>
      </c>
      <c r="U40" s="247"/>
      <c r="V40" s="249"/>
      <c r="W40" s="249"/>
      <c r="X40" s="248"/>
      <c r="Y40" s="249"/>
      <c r="Z40" s="248"/>
      <c r="AA40" s="248"/>
      <c r="AB40" s="248"/>
      <c r="AC40" s="248"/>
      <c r="AD40" s="248"/>
      <c r="AE40" s="248"/>
      <c r="AF40" s="248"/>
      <c r="AG40" s="248"/>
      <c r="AH40" s="248"/>
      <c r="AI40" s="248"/>
      <c r="AJ40" s="248"/>
      <c r="AK40" s="248"/>
      <c r="AL40" s="248"/>
      <c r="AM40" s="248"/>
      <c r="AN40" s="248"/>
      <c r="AO40" s="248"/>
      <c r="AP40" s="248"/>
      <c r="AQ40" s="248"/>
      <c r="AR40" s="248"/>
      <c r="AS40" s="251">
        <v>3</v>
      </c>
      <c r="AT40" s="248"/>
      <c r="AU40" s="248"/>
      <c r="AV40" s="248"/>
      <c r="AW40" s="248"/>
      <c r="AX40" s="248"/>
      <c r="AY40" s="78"/>
      <c r="AZ40" s="78"/>
      <c r="BA40" s="78"/>
      <c r="BB40" s="78"/>
      <c r="BC40" s="78"/>
      <c r="BD40" s="78"/>
      <c r="BE40" s="78"/>
      <c r="BF40" s="78"/>
      <c r="BG40" s="78"/>
      <c r="BH40" s="78"/>
      <c r="BI40" s="78"/>
      <c r="BJ40" s="78"/>
    </row>
    <row r="41" spans="1:62" s="85" customFormat="1" ht="30" customHeight="1" x14ac:dyDescent="0.35">
      <c r="A41" s="289"/>
      <c r="B41" s="104">
        <v>38</v>
      </c>
      <c r="C41" s="290"/>
      <c r="D41" s="105" t="s">
        <v>189</v>
      </c>
      <c r="E41" s="106" t="s">
        <v>185</v>
      </c>
      <c r="F41" s="107" t="s">
        <v>190</v>
      </c>
      <c r="G41" s="106" t="s">
        <v>187</v>
      </c>
      <c r="H41" s="108" t="s">
        <v>188</v>
      </c>
      <c r="I41" s="108" t="s">
        <v>94</v>
      </c>
      <c r="J41" s="109">
        <v>12259</v>
      </c>
      <c r="K41" s="87">
        <v>4</v>
      </c>
      <c r="L41" s="70">
        <f t="shared" si="1"/>
        <v>0</v>
      </c>
      <c r="M41" s="71">
        <f t="shared" si="2"/>
        <v>0</v>
      </c>
      <c r="N41" s="72"/>
      <c r="O41" s="73">
        <f t="shared" si="3"/>
        <v>1</v>
      </c>
      <c r="P41" s="72"/>
      <c r="Q41" s="72"/>
      <c r="R41" s="72"/>
      <c r="S41" s="74">
        <f t="shared" si="0"/>
        <v>4</v>
      </c>
      <c r="T41" s="121" t="str">
        <f t="shared" si="4"/>
        <v>OK</v>
      </c>
      <c r="U41" s="247"/>
      <c r="V41" s="249"/>
      <c r="W41" s="249"/>
      <c r="X41" s="248"/>
      <c r="Y41" s="249"/>
      <c r="Z41" s="248"/>
      <c r="AA41" s="248"/>
      <c r="AB41" s="248"/>
      <c r="AC41" s="248"/>
      <c r="AD41" s="248"/>
      <c r="AE41" s="248"/>
      <c r="AF41" s="248"/>
      <c r="AG41" s="248"/>
      <c r="AH41" s="248"/>
      <c r="AI41" s="248"/>
      <c r="AJ41" s="248"/>
      <c r="AK41" s="248"/>
      <c r="AL41" s="248"/>
      <c r="AM41" s="248"/>
      <c r="AN41" s="248"/>
      <c r="AO41" s="248"/>
      <c r="AP41" s="248"/>
      <c r="AQ41" s="248"/>
      <c r="AR41" s="248"/>
      <c r="AS41" s="248"/>
      <c r="AT41" s="248"/>
      <c r="AU41" s="248"/>
      <c r="AV41" s="248"/>
      <c r="AW41" s="248"/>
      <c r="AX41" s="248"/>
      <c r="AY41" s="78"/>
      <c r="AZ41" s="78"/>
      <c r="BA41" s="78"/>
      <c r="BB41" s="78"/>
      <c r="BC41" s="78"/>
      <c r="BD41" s="78"/>
      <c r="BE41" s="78"/>
      <c r="BF41" s="78"/>
      <c r="BG41" s="78"/>
      <c r="BH41" s="78"/>
      <c r="BI41" s="78"/>
      <c r="BJ41" s="78"/>
    </row>
    <row r="42" spans="1:62"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1"/>
        <v>0</v>
      </c>
      <c r="M42" s="71">
        <f t="shared" si="2"/>
        <v>0</v>
      </c>
      <c r="N42" s="72"/>
      <c r="O42" s="73">
        <f t="shared" si="3"/>
        <v>0</v>
      </c>
      <c r="P42" s="72"/>
      <c r="Q42" s="72"/>
      <c r="R42" s="72"/>
      <c r="S42" s="74">
        <f t="shared" si="0"/>
        <v>0</v>
      </c>
      <c r="T42" s="121" t="str">
        <f t="shared" si="4"/>
        <v>OK</v>
      </c>
      <c r="U42" s="247"/>
      <c r="V42" s="249"/>
      <c r="W42" s="249"/>
      <c r="X42" s="248"/>
      <c r="Y42" s="249"/>
      <c r="Z42" s="248"/>
      <c r="AA42" s="248"/>
      <c r="AB42" s="248"/>
      <c r="AC42" s="248"/>
      <c r="AD42" s="248"/>
      <c r="AE42" s="248"/>
      <c r="AF42" s="248"/>
      <c r="AG42" s="248"/>
      <c r="AH42" s="248"/>
      <c r="AI42" s="248"/>
      <c r="AJ42" s="248"/>
      <c r="AK42" s="248"/>
      <c r="AL42" s="248"/>
      <c r="AM42" s="248"/>
      <c r="AN42" s="248"/>
      <c r="AO42" s="248"/>
      <c r="AP42" s="248"/>
      <c r="AQ42" s="248"/>
      <c r="AR42" s="248"/>
      <c r="AS42" s="248"/>
      <c r="AT42" s="248"/>
      <c r="AU42" s="248"/>
      <c r="AV42" s="248"/>
      <c r="AW42" s="248"/>
      <c r="AX42" s="248"/>
      <c r="AY42" s="78"/>
      <c r="AZ42" s="78"/>
      <c r="BA42" s="78"/>
      <c r="BB42" s="78"/>
      <c r="BC42" s="78"/>
      <c r="BD42" s="78"/>
      <c r="BE42" s="78"/>
      <c r="BF42" s="78"/>
      <c r="BG42" s="78"/>
      <c r="BH42" s="78"/>
      <c r="BI42" s="78"/>
      <c r="BJ42" s="78"/>
    </row>
    <row r="43" spans="1:62"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247"/>
      <c r="V43" s="249"/>
      <c r="W43" s="249"/>
      <c r="X43" s="248"/>
      <c r="Y43" s="249"/>
      <c r="Z43" s="248"/>
      <c r="AA43" s="248"/>
      <c r="AB43" s="248"/>
      <c r="AC43" s="248"/>
      <c r="AD43" s="248"/>
      <c r="AE43" s="248"/>
      <c r="AF43" s="248"/>
      <c r="AG43" s="248"/>
      <c r="AH43" s="248"/>
      <c r="AI43" s="248"/>
      <c r="AJ43" s="248"/>
      <c r="AK43" s="248"/>
      <c r="AL43" s="248"/>
      <c r="AM43" s="248"/>
      <c r="AN43" s="248"/>
      <c r="AO43" s="248"/>
      <c r="AP43" s="248"/>
      <c r="AQ43" s="248"/>
      <c r="AR43" s="248"/>
      <c r="AS43" s="248"/>
      <c r="AT43" s="248"/>
      <c r="AU43" s="248"/>
      <c r="AV43" s="248"/>
      <c r="AW43" s="248"/>
      <c r="AX43" s="248"/>
      <c r="AY43" s="78"/>
      <c r="AZ43" s="78"/>
      <c r="BA43" s="78"/>
      <c r="BB43" s="78"/>
      <c r="BC43" s="78"/>
      <c r="BD43" s="78"/>
      <c r="BE43" s="78"/>
      <c r="BF43" s="78"/>
      <c r="BG43" s="78"/>
      <c r="BH43" s="78"/>
      <c r="BI43" s="78"/>
      <c r="BJ43" s="78"/>
    </row>
    <row r="44" spans="1:62" s="85" customFormat="1" ht="30" customHeight="1" x14ac:dyDescent="0.35">
      <c r="A44" s="289"/>
      <c r="B44" s="104">
        <v>41</v>
      </c>
      <c r="C44" s="290"/>
      <c r="D44" s="105" t="s">
        <v>195</v>
      </c>
      <c r="E44" s="106" t="s">
        <v>112</v>
      </c>
      <c r="F44" s="107" t="s">
        <v>196</v>
      </c>
      <c r="G44" s="106" t="s">
        <v>187</v>
      </c>
      <c r="H44" s="108" t="s">
        <v>79</v>
      </c>
      <c r="I44" s="108" t="s">
        <v>94</v>
      </c>
      <c r="J44" s="109">
        <v>12840</v>
      </c>
      <c r="K44" s="87">
        <v>2</v>
      </c>
      <c r="L44" s="70">
        <f t="shared" si="1"/>
        <v>1</v>
      </c>
      <c r="M44" s="71">
        <f t="shared" si="2"/>
        <v>1</v>
      </c>
      <c r="N44" s="72"/>
      <c r="O44" s="73">
        <f t="shared" si="3"/>
        <v>0</v>
      </c>
      <c r="P44" s="72"/>
      <c r="Q44" s="72"/>
      <c r="R44" s="72"/>
      <c r="S44" s="74">
        <f t="shared" si="0"/>
        <v>1</v>
      </c>
      <c r="T44" s="121" t="str">
        <f t="shared" si="4"/>
        <v>OK</v>
      </c>
      <c r="U44" s="247"/>
      <c r="V44" s="249"/>
      <c r="W44" s="249"/>
      <c r="X44" s="251">
        <v>1</v>
      </c>
      <c r="Y44" s="249"/>
      <c r="Z44" s="248"/>
      <c r="AA44" s="248"/>
      <c r="AB44" s="248"/>
      <c r="AC44" s="248"/>
      <c r="AD44" s="248"/>
      <c r="AE44" s="248"/>
      <c r="AF44" s="248"/>
      <c r="AG44" s="248"/>
      <c r="AH44" s="248"/>
      <c r="AI44" s="248"/>
      <c r="AJ44" s="248"/>
      <c r="AK44" s="248"/>
      <c r="AL44" s="248"/>
      <c r="AM44" s="248"/>
      <c r="AN44" s="248"/>
      <c r="AO44" s="248"/>
      <c r="AP44" s="248"/>
      <c r="AQ44" s="248"/>
      <c r="AR44" s="248"/>
      <c r="AS44" s="248"/>
      <c r="AT44" s="248"/>
      <c r="AU44" s="248"/>
      <c r="AV44" s="248"/>
      <c r="AW44" s="248"/>
      <c r="AX44" s="248"/>
      <c r="AY44" s="78"/>
      <c r="AZ44" s="78"/>
      <c r="BA44" s="78"/>
      <c r="BB44" s="78"/>
      <c r="BC44" s="78"/>
      <c r="BD44" s="78"/>
      <c r="BE44" s="78"/>
      <c r="BF44" s="78"/>
      <c r="BG44" s="78"/>
      <c r="BH44" s="78"/>
      <c r="BI44" s="78"/>
      <c r="BJ44" s="78"/>
    </row>
    <row r="45" spans="1:62" s="85" customFormat="1" ht="30" customHeight="1" x14ac:dyDescent="0.35">
      <c r="A45" s="289"/>
      <c r="B45" s="104">
        <v>42</v>
      </c>
      <c r="C45" s="290"/>
      <c r="D45" s="105" t="s">
        <v>197</v>
      </c>
      <c r="E45" s="106" t="s">
        <v>112</v>
      </c>
      <c r="F45" s="107" t="s">
        <v>198</v>
      </c>
      <c r="G45" s="106" t="s">
        <v>187</v>
      </c>
      <c r="H45" s="108" t="s">
        <v>79</v>
      </c>
      <c r="I45" s="108" t="s">
        <v>94</v>
      </c>
      <c r="J45" s="109">
        <v>6200</v>
      </c>
      <c r="K45" s="87">
        <v>12</v>
      </c>
      <c r="L45" s="70">
        <f t="shared" si="1"/>
        <v>2</v>
      </c>
      <c r="M45" s="71">
        <f t="shared" si="2"/>
        <v>2</v>
      </c>
      <c r="N45" s="72"/>
      <c r="O45" s="73">
        <f t="shared" si="3"/>
        <v>3</v>
      </c>
      <c r="P45" s="72"/>
      <c r="Q45" s="72"/>
      <c r="R45" s="72"/>
      <c r="S45" s="74">
        <f t="shared" si="0"/>
        <v>10</v>
      </c>
      <c r="T45" s="121" t="str">
        <f t="shared" si="4"/>
        <v>OK</v>
      </c>
      <c r="U45" s="247"/>
      <c r="V45" s="249"/>
      <c r="W45" s="249"/>
      <c r="X45" s="248"/>
      <c r="Y45" s="249"/>
      <c r="Z45" s="248"/>
      <c r="AA45" s="248"/>
      <c r="AB45" s="248"/>
      <c r="AC45" s="248"/>
      <c r="AD45" s="248"/>
      <c r="AE45" s="248">
        <v>2</v>
      </c>
      <c r="AF45" s="248"/>
      <c r="AG45" s="248"/>
      <c r="AH45" s="248"/>
      <c r="AI45" s="248"/>
      <c r="AJ45" s="248"/>
      <c r="AK45" s="248"/>
      <c r="AL45" s="248"/>
      <c r="AM45" s="248"/>
      <c r="AN45" s="248"/>
      <c r="AO45" s="248"/>
      <c r="AP45" s="248"/>
      <c r="AQ45" s="248"/>
      <c r="AR45" s="248"/>
      <c r="AS45" s="248"/>
      <c r="AT45" s="248"/>
      <c r="AU45" s="248"/>
      <c r="AV45" s="248"/>
      <c r="AW45" s="248"/>
      <c r="AX45" s="248"/>
      <c r="AY45" s="78"/>
      <c r="AZ45" s="78"/>
      <c r="BA45" s="78"/>
      <c r="BB45" s="78"/>
      <c r="BC45" s="78"/>
      <c r="BD45" s="78"/>
      <c r="BE45" s="78"/>
      <c r="BF45" s="78"/>
      <c r="BG45" s="78"/>
      <c r="BH45" s="78"/>
      <c r="BI45" s="78"/>
      <c r="BJ45" s="78"/>
    </row>
    <row r="46" spans="1:62" s="85" customFormat="1" ht="30" customHeight="1" x14ac:dyDescent="0.35">
      <c r="A46" s="289"/>
      <c r="B46" s="104">
        <v>43</v>
      </c>
      <c r="C46" s="290"/>
      <c r="D46" s="105" t="s">
        <v>199</v>
      </c>
      <c r="E46" s="106" t="s">
        <v>112</v>
      </c>
      <c r="F46" s="107" t="s">
        <v>200</v>
      </c>
      <c r="G46" s="106" t="s">
        <v>187</v>
      </c>
      <c r="H46" s="108" t="s">
        <v>79</v>
      </c>
      <c r="I46" s="108" t="s">
        <v>94</v>
      </c>
      <c r="J46" s="109">
        <v>18190</v>
      </c>
      <c r="K46" s="87">
        <v>2</v>
      </c>
      <c r="L46" s="70">
        <f t="shared" si="1"/>
        <v>2</v>
      </c>
      <c r="M46" s="71">
        <f t="shared" si="2"/>
        <v>2</v>
      </c>
      <c r="N46" s="72"/>
      <c r="O46" s="73">
        <f t="shared" si="3"/>
        <v>0</v>
      </c>
      <c r="P46" s="72"/>
      <c r="Q46" s="72"/>
      <c r="R46" s="72"/>
      <c r="S46" s="74">
        <f t="shared" si="0"/>
        <v>0</v>
      </c>
      <c r="T46" s="121" t="str">
        <f t="shared" si="4"/>
        <v>OK</v>
      </c>
      <c r="U46" s="247"/>
      <c r="V46" s="249"/>
      <c r="W46" s="249"/>
      <c r="X46" s="251">
        <v>1</v>
      </c>
      <c r="Y46" s="249"/>
      <c r="Z46" s="248"/>
      <c r="AA46" s="248"/>
      <c r="AB46" s="248"/>
      <c r="AC46" s="248"/>
      <c r="AD46" s="248"/>
      <c r="AE46" s="248"/>
      <c r="AF46" s="248"/>
      <c r="AG46" s="248"/>
      <c r="AH46" s="248"/>
      <c r="AI46" s="248"/>
      <c r="AJ46" s="248"/>
      <c r="AK46" s="248"/>
      <c r="AL46" s="251">
        <v>1</v>
      </c>
      <c r="AM46" s="248"/>
      <c r="AN46" s="248"/>
      <c r="AO46" s="248"/>
      <c r="AP46" s="248"/>
      <c r="AQ46" s="248"/>
      <c r="AR46" s="248"/>
      <c r="AS46" s="248"/>
      <c r="AT46" s="248"/>
      <c r="AU46" s="248"/>
      <c r="AV46" s="248"/>
      <c r="AW46" s="248"/>
      <c r="AX46" s="248"/>
      <c r="AY46" s="78"/>
      <c r="AZ46" s="78"/>
      <c r="BA46" s="78"/>
      <c r="BB46" s="78"/>
      <c r="BC46" s="78"/>
      <c r="BD46" s="78"/>
      <c r="BE46" s="78"/>
      <c r="BF46" s="78"/>
      <c r="BG46" s="78"/>
      <c r="BH46" s="78"/>
      <c r="BI46" s="78"/>
      <c r="BJ46" s="78"/>
    </row>
    <row r="47" spans="1:62"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247"/>
      <c r="V47" s="249"/>
      <c r="W47" s="249"/>
      <c r="X47" s="248"/>
      <c r="Y47" s="249"/>
      <c r="Z47" s="248"/>
      <c r="AA47" s="248"/>
      <c r="AB47" s="248"/>
      <c r="AC47" s="248"/>
      <c r="AD47" s="248"/>
      <c r="AE47" s="248"/>
      <c r="AF47" s="248"/>
      <c r="AG47" s="248"/>
      <c r="AH47" s="248"/>
      <c r="AI47" s="248"/>
      <c r="AJ47" s="248"/>
      <c r="AK47" s="248"/>
      <c r="AL47" s="248"/>
      <c r="AM47" s="248"/>
      <c r="AN47" s="248"/>
      <c r="AO47" s="248"/>
      <c r="AP47" s="248"/>
      <c r="AQ47" s="248"/>
      <c r="AR47" s="248"/>
      <c r="AS47" s="248"/>
      <c r="AT47" s="248"/>
      <c r="AU47" s="248"/>
      <c r="AV47" s="248"/>
      <c r="AW47" s="248"/>
      <c r="AX47" s="248"/>
      <c r="AY47" s="78"/>
      <c r="AZ47" s="78"/>
      <c r="BA47" s="78"/>
      <c r="BB47" s="78"/>
      <c r="BC47" s="78"/>
      <c r="BD47" s="78"/>
      <c r="BE47" s="78"/>
      <c r="BF47" s="78"/>
      <c r="BG47" s="78"/>
      <c r="BH47" s="78"/>
      <c r="BI47" s="78"/>
      <c r="BJ47" s="78"/>
    </row>
    <row r="48" spans="1:62"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247"/>
      <c r="V48" s="249"/>
      <c r="W48" s="249"/>
      <c r="X48" s="248"/>
      <c r="Y48" s="249"/>
      <c r="Z48" s="248"/>
      <c r="AA48" s="248"/>
      <c r="AB48" s="248"/>
      <c r="AC48" s="248"/>
      <c r="AD48" s="248"/>
      <c r="AE48" s="248"/>
      <c r="AF48" s="248"/>
      <c r="AG48" s="248"/>
      <c r="AH48" s="248"/>
      <c r="AI48" s="248"/>
      <c r="AJ48" s="248"/>
      <c r="AK48" s="248"/>
      <c r="AL48" s="248"/>
      <c r="AM48" s="248"/>
      <c r="AN48" s="248"/>
      <c r="AO48" s="248"/>
      <c r="AP48" s="248"/>
      <c r="AQ48" s="248"/>
      <c r="AR48" s="248"/>
      <c r="AS48" s="248"/>
      <c r="AT48" s="248"/>
      <c r="AU48" s="248"/>
      <c r="AV48" s="248"/>
      <c r="AW48" s="248"/>
      <c r="AX48" s="248"/>
      <c r="AY48" s="78"/>
      <c r="AZ48" s="78"/>
      <c r="BA48" s="78"/>
      <c r="BB48" s="78"/>
      <c r="BC48" s="78"/>
      <c r="BD48" s="78"/>
      <c r="BE48" s="78"/>
      <c r="BF48" s="78"/>
      <c r="BG48" s="78"/>
      <c r="BH48" s="78"/>
      <c r="BI48" s="78"/>
      <c r="BJ48" s="78"/>
    </row>
    <row r="49" spans="1:62"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v>4</v>
      </c>
      <c r="L49" s="70">
        <f t="shared" si="1"/>
        <v>4</v>
      </c>
      <c r="M49" s="71">
        <f t="shared" si="2"/>
        <v>4</v>
      </c>
      <c r="N49" s="72"/>
      <c r="O49" s="73">
        <f t="shared" si="3"/>
        <v>1</v>
      </c>
      <c r="P49" s="72"/>
      <c r="Q49" s="72"/>
      <c r="R49" s="72"/>
      <c r="S49" s="74">
        <f t="shared" si="0"/>
        <v>0</v>
      </c>
      <c r="T49" s="121" t="str">
        <f t="shared" si="4"/>
        <v>OK</v>
      </c>
      <c r="U49" s="247"/>
      <c r="V49" s="249"/>
      <c r="W49" s="249"/>
      <c r="X49" s="248"/>
      <c r="Y49" s="249"/>
      <c r="Z49" s="248"/>
      <c r="AA49" s="248"/>
      <c r="AB49" s="248"/>
      <c r="AC49" s="248"/>
      <c r="AD49" s="248"/>
      <c r="AE49" s="248"/>
      <c r="AF49" s="248"/>
      <c r="AG49" s="248"/>
      <c r="AH49" s="248"/>
      <c r="AI49" s="248"/>
      <c r="AJ49" s="248"/>
      <c r="AK49" s="248"/>
      <c r="AL49" s="248"/>
      <c r="AM49" s="248"/>
      <c r="AN49" s="248"/>
      <c r="AO49" s="248"/>
      <c r="AP49" s="248"/>
      <c r="AQ49" s="248"/>
      <c r="AR49" s="248"/>
      <c r="AS49" s="248"/>
      <c r="AT49" s="248"/>
      <c r="AU49" s="248"/>
      <c r="AV49" s="248"/>
      <c r="AW49" s="251">
        <v>4</v>
      </c>
      <c r="AX49" s="248"/>
      <c r="AY49" s="78"/>
      <c r="AZ49" s="78"/>
      <c r="BA49" s="78"/>
      <c r="BB49" s="78"/>
      <c r="BC49" s="78"/>
      <c r="BD49" s="78"/>
      <c r="BE49" s="78"/>
      <c r="BF49" s="78"/>
      <c r="BG49" s="78"/>
      <c r="BH49" s="78"/>
      <c r="BI49" s="78"/>
      <c r="BJ49" s="78"/>
    </row>
    <row r="50" spans="1:62" s="85" customFormat="1" ht="30" customHeight="1" x14ac:dyDescent="0.35">
      <c r="A50" s="289"/>
      <c r="B50" s="104">
        <v>47</v>
      </c>
      <c r="C50" s="290"/>
      <c r="D50" s="105" t="s">
        <v>211</v>
      </c>
      <c r="E50" s="106" t="s">
        <v>212</v>
      </c>
      <c r="F50" s="107" t="s">
        <v>213</v>
      </c>
      <c r="G50" s="106" t="s">
        <v>214</v>
      </c>
      <c r="H50" s="108" t="s">
        <v>79</v>
      </c>
      <c r="I50" s="108" t="s">
        <v>84</v>
      </c>
      <c r="J50" s="109">
        <v>38.15</v>
      </c>
      <c r="K50" s="87">
        <v>1</v>
      </c>
      <c r="L50" s="70">
        <f t="shared" si="1"/>
        <v>0</v>
      </c>
      <c r="M50" s="71">
        <f t="shared" si="2"/>
        <v>0</v>
      </c>
      <c r="N50" s="72"/>
      <c r="O50" s="73">
        <f t="shared" si="3"/>
        <v>0</v>
      </c>
      <c r="P50" s="72"/>
      <c r="Q50" s="72"/>
      <c r="R50" s="72"/>
      <c r="S50" s="74">
        <f t="shared" si="0"/>
        <v>1</v>
      </c>
      <c r="T50" s="121" t="str">
        <f t="shared" si="4"/>
        <v>OK</v>
      </c>
      <c r="U50" s="247"/>
      <c r="V50" s="249"/>
      <c r="W50" s="249"/>
      <c r="X50" s="248"/>
      <c r="Y50" s="249"/>
      <c r="Z50" s="248"/>
      <c r="AA50" s="248"/>
      <c r="AB50" s="248"/>
      <c r="AC50" s="248"/>
      <c r="AD50" s="248"/>
      <c r="AE50" s="248"/>
      <c r="AF50" s="248"/>
      <c r="AG50" s="248"/>
      <c r="AH50" s="248"/>
      <c r="AI50" s="248"/>
      <c r="AJ50" s="248"/>
      <c r="AK50" s="248"/>
      <c r="AL50" s="248"/>
      <c r="AM50" s="248"/>
      <c r="AN50" s="248"/>
      <c r="AO50" s="248"/>
      <c r="AP50" s="248"/>
      <c r="AQ50" s="248"/>
      <c r="AR50" s="248"/>
      <c r="AS50" s="248"/>
      <c r="AT50" s="248"/>
      <c r="AU50" s="248"/>
      <c r="AV50" s="248"/>
      <c r="AW50" s="248"/>
      <c r="AX50" s="248"/>
      <c r="AY50" s="78"/>
      <c r="AZ50" s="78"/>
      <c r="BA50" s="78"/>
      <c r="BB50" s="78"/>
      <c r="BC50" s="78"/>
      <c r="BD50" s="78"/>
      <c r="BE50" s="78"/>
      <c r="BF50" s="78"/>
      <c r="BG50" s="78"/>
      <c r="BH50" s="78"/>
      <c r="BI50" s="78"/>
      <c r="BJ50" s="78"/>
    </row>
    <row r="51" spans="1:62" s="85" customFormat="1" ht="30" customHeight="1" x14ac:dyDescent="0.35">
      <c r="A51" s="289"/>
      <c r="B51" s="104">
        <v>48</v>
      </c>
      <c r="C51" s="290"/>
      <c r="D51" s="105" t="s">
        <v>215</v>
      </c>
      <c r="E51" s="106" t="s">
        <v>216</v>
      </c>
      <c r="F51" s="107" t="s">
        <v>217</v>
      </c>
      <c r="G51" s="106" t="s">
        <v>214</v>
      </c>
      <c r="H51" s="108" t="s">
        <v>79</v>
      </c>
      <c r="I51" s="108" t="s">
        <v>84</v>
      </c>
      <c r="J51" s="109">
        <v>65</v>
      </c>
      <c r="K51" s="87">
        <v>20</v>
      </c>
      <c r="L51" s="70">
        <f t="shared" si="1"/>
        <v>1</v>
      </c>
      <c r="M51" s="71">
        <f t="shared" si="2"/>
        <v>1</v>
      </c>
      <c r="N51" s="72"/>
      <c r="O51" s="73">
        <f t="shared" si="3"/>
        <v>5</v>
      </c>
      <c r="P51" s="72"/>
      <c r="Q51" s="72"/>
      <c r="R51" s="72"/>
      <c r="S51" s="74">
        <f t="shared" si="0"/>
        <v>19</v>
      </c>
      <c r="T51" s="121" t="str">
        <f t="shared" si="4"/>
        <v>OK</v>
      </c>
      <c r="U51" s="247"/>
      <c r="V51" s="249"/>
      <c r="W51" s="249"/>
      <c r="X51" s="248"/>
      <c r="Y51" s="249"/>
      <c r="Z51" s="248"/>
      <c r="AA51" s="248"/>
      <c r="AB51" s="248"/>
      <c r="AC51" s="248"/>
      <c r="AD51" s="248"/>
      <c r="AE51" s="248"/>
      <c r="AF51" s="248"/>
      <c r="AG51" s="248"/>
      <c r="AH51" s="248"/>
      <c r="AI51" s="248"/>
      <c r="AJ51" s="248"/>
      <c r="AK51" s="248"/>
      <c r="AL51" s="248"/>
      <c r="AM51" s="251">
        <v>1</v>
      </c>
      <c r="AN51" s="248"/>
      <c r="AO51" s="248"/>
      <c r="AP51" s="248"/>
      <c r="AQ51" s="248"/>
      <c r="AR51" s="248"/>
      <c r="AS51" s="248"/>
      <c r="AT51" s="248"/>
      <c r="AU51" s="248"/>
      <c r="AV51" s="248"/>
      <c r="AW51" s="248"/>
      <c r="AX51" s="248"/>
      <c r="AY51" s="78"/>
      <c r="AZ51" s="78"/>
      <c r="BA51" s="78"/>
      <c r="BB51" s="78"/>
      <c r="BC51" s="78"/>
      <c r="BD51" s="78"/>
      <c r="BE51" s="78"/>
      <c r="BF51" s="78"/>
      <c r="BG51" s="78"/>
      <c r="BH51" s="78"/>
      <c r="BI51" s="78"/>
      <c r="BJ51" s="78"/>
    </row>
    <row r="52" spans="1:62" s="85" customFormat="1" ht="30" customHeight="1" x14ac:dyDescent="0.35">
      <c r="A52" s="289"/>
      <c r="B52" s="104">
        <v>49</v>
      </c>
      <c r="C52" s="290"/>
      <c r="D52" s="105" t="s">
        <v>218</v>
      </c>
      <c r="E52" s="106" t="s">
        <v>219</v>
      </c>
      <c r="F52" s="107" t="s">
        <v>220</v>
      </c>
      <c r="G52" s="106" t="s">
        <v>214</v>
      </c>
      <c r="H52" s="108" t="s">
        <v>79</v>
      </c>
      <c r="I52" s="108" t="s">
        <v>84</v>
      </c>
      <c r="J52" s="109">
        <v>140.56</v>
      </c>
      <c r="K52" s="87">
        <v>16</v>
      </c>
      <c r="L52" s="70">
        <f t="shared" si="1"/>
        <v>7</v>
      </c>
      <c r="M52" s="71">
        <f t="shared" si="2"/>
        <v>7</v>
      </c>
      <c r="N52" s="72"/>
      <c r="O52" s="73">
        <f t="shared" si="3"/>
        <v>4</v>
      </c>
      <c r="P52" s="72"/>
      <c r="Q52" s="72"/>
      <c r="R52" s="72"/>
      <c r="S52" s="74">
        <f t="shared" si="0"/>
        <v>9</v>
      </c>
      <c r="T52" s="121" t="str">
        <f t="shared" si="4"/>
        <v>OK</v>
      </c>
      <c r="U52" s="247"/>
      <c r="V52" s="249"/>
      <c r="W52" s="249"/>
      <c r="X52" s="248"/>
      <c r="Y52" s="249"/>
      <c r="Z52" s="248"/>
      <c r="AA52" s="248"/>
      <c r="AB52" s="248"/>
      <c r="AC52" s="248"/>
      <c r="AD52" s="248"/>
      <c r="AE52" s="248"/>
      <c r="AF52" s="248"/>
      <c r="AG52" s="248"/>
      <c r="AH52" s="248"/>
      <c r="AI52" s="248"/>
      <c r="AJ52" s="248"/>
      <c r="AK52" s="248"/>
      <c r="AL52" s="248"/>
      <c r="AM52" s="251">
        <v>3</v>
      </c>
      <c r="AN52" s="248"/>
      <c r="AO52" s="248"/>
      <c r="AP52" s="248"/>
      <c r="AQ52" s="248"/>
      <c r="AR52" s="248"/>
      <c r="AS52" s="248"/>
      <c r="AT52" s="248"/>
      <c r="AU52" s="248"/>
      <c r="AV52" s="248"/>
      <c r="AW52" s="251">
        <v>4</v>
      </c>
      <c r="AX52" s="248"/>
      <c r="AY52" s="78"/>
      <c r="AZ52" s="78"/>
      <c r="BA52" s="78"/>
      <c r="BB52" s="78"/>
      <c r="BC52" s="78"/>
      <c r="BD52" s="78"/>
      <c r="BE52" s="78"/>
      <c r="BF52" s="78"/>
      <c r="BG52" s="78"/>
      <c r="BH52" s="78"/>
      <c r="BI52" s="78"/>
      <c r="BJ52" s="78"/>
    </row>
    <row r="53" spans="1:62" s="85" customFormat="1" ht="30" customHeight="1" x14ac:dyDescent="0.35">
      <c r="A53" s="289"/>
      <c r="B53" s="104">
        <v>50</v>
      </c>
      <c r="C53" s="290"/>
      <c r="D53" s="105" t="s">
        <v>221</v>
      </c>
      <c r="E53" s="106" t="s">
        <v>209</v>
      </c>
      <c r="F53" s="107" t="s">
        <v>222</v>
      </c>
      <c r="G53" s="106">
        <v>28738071</v>
      </c>
      <c r="H53" s="108" t="s">
        <v>79</v>
      </c>
      <c r="I53" s="108" t="s">
        <v>88</v>
      </c>
      <c r="J53" s="109">
        <v>225.83</v>
      </c>
      <c r="K53" s="87">
        <v>16</v>
      </c>
      <c r="L53" s="70">
        <f t="shared" si="1"/>
        <v>0</v>
      </c>
      <c r="M53" s="71">
        <f t="shared" si="2"/>
        <v>0</v>
      </c>
      <c r="N53" s="72"/>
      <c r="O53" s="73">
        <f t="shared" si="3"/>
        <v>4</v>
      </c>
      <c r="P53" s="72"/>
      <c r="Q53" s="72"/>
      <c r="R53" s="72"/>
      <c r="S53" s="74">
        <f t="shared" si="0"/>
        <v>16</v>
      </c>
      <c r="T53" s="121" t="str">
        <f t="shared" si="4"/>
        <v>OK</v>
      </c>
      <c r="U53" s="247"/>
      <c r="V53" s="249"/>
      <c r="W53" s="249"/>
      <c r="X53" s="248"/>
      <c r="Y53" s="249"/>
      <c r="Z53" s="248"/>
      <c r="AA53" s="248"/>
      <c r="AB53" s="248"/>
      <c r="AC53" s="248"/>
      <c r="AD53" s="248"/>
      <c r="AE53" s="248"/>
      <c r="AF53" s="248"/>
      <c r="AG53" s="248"/>
      <c r="AH53" s="248"/>
      <c r="AI53" s="248"/>
      <c r="AJ53" s="248"/>
      <c r="AK53" s="248"/>
      <c r="AL53" s="248"/>
      <c r="AM53" s="248"/>
      <c r="AN53" s="248"/>
      <c r="AO53" s="248"/>
      <c r="AP53" s="248"/>
      <c r="AQ53" s="248"/>
      <c r="AR53" s="248"/>
      <c r="AS53" s="248"/>
      <c r="AT53" s="248"/>
      <c r="AU53" s="248"/>
      <c r="AV53" s="248"/>
      <c r="AW53" s="248"/>
      <c r="AX53" s="248"/>
      <c r="AY53" s="78"/>
      <c r="AZ53" s="78"/>
      <c r="BA53" s="78"/>
      <c r="BB53" s="78"/>
      <c r="BC53" s="78"/>
      <c r="BD53" s="78"/>
      <c r="BE53" s="78"/>
      <c r="BF53" s="78"/>
      <c r="BG53" s="78"/>
      <c r="BH53" s="78"/>
      <c r="BI53" s="78"/>
      <c r="BJ53" s="78"/>
    </row>
    <row r="54" spans="1:62" s="85" customFormat="1" ht="30" customHeight="1" x14ac:dyDescent="0.35">
      <c r="A54" s="289"/>
      <c r="B54" s="104">
        <v>51</v>
      </c>
      <c r="C54" s="290"/>
      <c r="D54" s="105" t="s">
        <v>223</v>
      </c>
      <c r="E54" s="106" t="s">
        <v>209</v>
      </c>
      <c r="F54" s="107" t="s">
        <v>224</v>
      </c>
      <c r="G54" s="106" t="s">
        <v>214</v>
      </c>
      <c r="H54" s="108" t="s">
        <v>79</v>
      </c>
      <c r="I54" s="108" t="s">
        <v>84</v>
      </c>
      <c r="J54" s="109">
        <v>589.9</v>
      </c>
      <c r="K54" s="87">
        <v>3</v>
      </c>
      <c r="L54" s="70">
        <f t="shared" si="1"/>
        <v>3</v>
      </c>
      <c r="M54" s="71">
        <f t="shared" si="2"/>
        <v>3</v>
      </c>
      <c r="N54" s="72"/>
      <c r="O54" s="73">
        <f t="shared" si="3"/>
        <v>0</v>
      </c>
      <c r="P54" s="72"/>
      <c r="Q54" s="72"/>
      <c r="R54" s="72"/>
      <c r="S54" s="74">
        <f t="shared" si="0"/>
        <v>0</v>
      </c>
      <c r="T54" s="121" t="str">
        <f t="shared" si="4"/>
        <v>OK</v>
      </c>
      <c r="U54" s="247"/>
      <c r="V54" s="249"/>
      <c r="W54" s="249"/>
      <c r="X54" s="248"/>
      <c r="Y54" s="249"/>
      <c r="Z54" s="248"/>
      <c r="AA54" s="248"/>
      <c r="AB54" s="248"/>
      <c r="AC54" s="248"/>
      <c r="AD54" s="248"/>
      <c r="AE54" s="248"/>
      <c r="AF54" s="248"/>
      <c r="AG54" s="248"/>
      <c r="AH54" s="248"/>
      <c r="AI54" s="248"/>
      <c r="AJ54" s="248"/>
      <c r="AK54" s="248"/>
      <c r="AL54" s="248"/>
      <c r="AM54" s="251">
        <v>3</v>
      </c>
      <c r="AN54" s="248"/>
      <c r="AO54" s="248"/>
      <c r="AP54" s="248"/>
      <c r="AQ54" s="248"/>
      <c r="AR54" s="248"/>
      <c r="AS54" s="248"/>
      <c r="AT54" s="248"/>
      <c r="AU54" s="248"/>
      <c r="AV54" s="248"/>
      <c r="AW54" s="248"/>
      <c r="AX54" s="248"/>
      <c r="AY54" s="78"/>
      <c r="AZ54" s="78"/>
      <c r="BA54" s="78"/>
      <c r="BB54" s="78"/>
      <c r="BC54" s="78"/>
      <c r="BD54" s="78"/>
      <c r="BE54" s="78"/>
      <c r="BF54" s="78"/>
      <c r="BG54" s="78"/>
      <c r="BH54" s="78"/>
      <c r="BI54" s="78"/>
      <c r="BJ54" s="78"/>
    </row>
    <row r="55" spans="1:62"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247"/>
      <c r="V55" s="249"/>
      <c r="W55" s="249"/>
      <c r="X55" s="248"/>
      <c r="Y55" s="249"/>
      <c r="Z55" s="248"/>
      <c r="AA55" s="248"/>
      <c r="AB55" s="248"/>
      <c r="AC55" s="248"/>
      <c r="AD55" s="248"/>
      <c r="AE55" s="248"/>
      <c r="AF55" s="248"/>
      <c r="AG55" s="248"/>
      <c r="AH55" s="248"/>
      <c r="AI55" s="248"/>
      <c r="AJ55" s="248"/>
      <c r="AK55" s="248"/>
      <c r="AL55" s="248"/>
      <c r="AM55" s="248"/>
      <c r="AN55" s="248"/>
      <c r="AO55" s="248"/>
      <c r="AP55" s="248"/>
      <c r="AQ55" s="248"/>
      <c r="AR55" s="248"/>
      <c r="AS55" s="248"/>
      <c r="AT55" s="248"/>
      <c r="AU55" s="248"/>
      <c r="AV55" s="248"/>
      <c r="AW55" s="248"/>
      <c r="AX55" s="248"/>
      <c r="AY55" s="78"/>
      <c r="AZ55" s="78"/>
      <c r="BA55" s="78"/>
      <c r="BB55" s="78"/>
      <c r="BC55" s="78"/>
      <c r="BD55" s="78"/>
      <c r="BE55" s="78"/>
      <c r="BF55" s="78"/>
      <c r="BG55" s="78"/>
      <c r="BH55" s="78"/>
      <c r="BI55" s="78"/>
      <c r="BJ55" s="78"/>
    </row>
    <row r="56" spans="1:62" s="85" customFormat="1" ht="30" customHeight="1" x14ac:dyDescent="0.35">
      <c r="A56" s="289"/>
      <c r="B56" s="104">
        <v>53</v>
      </c>
      <c r="C56" s="290"/>
      <c r="D56" s="105" t="s">
        <v>227</v>
      </c>
      <c r="E56" s="106" t="s">
        <v>202</v>
      </c>
      <c r="F56" s="107" t="s">
        <v>228</v>
      </c>
      <c r="G56" s="106" t="s">
        <v>229</v>
      </c>
      <c r="H56" s="108" t="s">
        <v>188</v>
      </c>
      <c r="I56" s="108" t="s">
        <v>94</v>
      </c>
      <c r="J56" s="109">
        <v>23000</v>
      </c>
      <c r="K56" s="87">
        <v>2</v>
      </c>
      <c r="L56" s="70">
        <f t="shared" si="1"/>
        <v>1</v>
      </c>
      <c r="M56" s="71">
        <f t="shared" si="2"/>
        <v>1</v>
      </c>
      <c r="N56" s="72"/>
      <c r="O56" s="73">
        <f t="shared" si="3"/>
        <v>0</v>
      </c>
      <c r="P56" s="72"/>
      <c r="Q56" s="72"/>
      <c r="R56" s="72"/>
      <c r="S56" s="74">
        <f t="shared" si="0"/>
        <v>1</v>
      </c>
      <c r="T56" s="121" t="str">
        <f t="shared" si="4"/>
        <v>OK</v>
      </c>
      <c r="U56" s="247"/>
      <c r="V56" s="249"/>
      <c r="W56" s="249"/>
      <c r="X56" s="248"/>
      <c r="Y56" s="249"/>
      <c r="Z56" s="248"/>
      <c r="AA56" s="248"/>
      <c r="AB56" s="248"/>
      <c r="AC56" s="248"/>
      <c r="AD56" s="248"/>
      <c r="AE56" s="248"/>
      <c r="AF56" s="248"/>
      <c r="AG56" s="248"/>
      <c r="AH56" s="251">
        <v>1</v>
      </c>
      <c r="AI56" s="248"/>
      <c r="AJ56" s="248"/>
      <c r="AK56" s="248"/>
      <c r="AL56" s="248"/>
      <c r="AM56" s="248"/>
      <c r="AN56" s="248"/>
      <c r="AO56" s="248"/>
      <c r="AP56" s="248"/>
      <c r="AQ56" s="248"/>
      <c r="AR56" s="248"/>
      <c r="AS56" s="248"/>
      <c r="AT56" s="248"/>
      <c r="AU56" s="248"/>
      <c r="AV56" s="248"/>
      <c r="AW56" s="248"/>
      <c r="AX56" s="248"/>
      <c r="AY56" s="78"/>
      <c r="AZ56" s="78"/>
      <c r="BA56" s="78"/>
      <c r="BB56" s="78"/>
      <c r="BC56" s="78"/>
      <c r="BD56" s="78"/>
      <c r="BE56" s="78"/>
      <c r="BF56" s="78"/>
      <c r="BG56" s="78"/>
      <c r="BH56" s="78"/>
      <c r="BI56" s="78"/>
      <c r="BJ56" s="78"/>
    </row>
    <row r="57" spans="1:62" s="85" customFormat="1" ht="30" customHeight="1" x14ac:dyDescent="0.35">
      <c r="A57" s="289"/>
      <c r="B57" s="104">
        <v>54</v>
      </c>
      <c r="C57" s="290"/>
      <c r="D57" s="105" t="s">
        <v>230</v>
      </c>
      <c r="E57" s="106" t="s">
        <v>202</v>
      </c>
      <c r="F57" s="107" t="s">
        <v>231</v>
      </c>
      <c r="G57" s="106" t="s">
        <v>229</v>
      </c>
      <c r="H57" s="108" t="s">
        <v>79</v>
      </c>
      <c r="I57" s="108" t="s">
        <v>94</v>
      </c>
      <c r="J57" s="109">
        <v>6500</v>
      </c>
      <c r="K57" s="87">
        <v>3</v>
      </c>
      <c r="L57" s="70">
        <f t="shared" si="1"/>
        <v>0</v>
      </c>
      <c r="M57" s="71">
        <f t="shared" si="2"/>
        <v>0</v>
      </c>
      <c r="N57" s="72"/>
      <c r="O57" s="73">
        <f t="shared" si="3"/>
        <v>0</v>
      </c>
      <c r="P57" s="72"/>
      <c r="Q57" s="72"/>
      <c r="R57" s="72"/>
      <c r="S57" s="74">
        <f t="shared" si="0"/>
        <v>3</v>
      </c>
      <c r="T57" s="121" t="str">
        <f t="shared" si="4"/>
        <v>OK</v>
      </c>
      <c r="U57" s="247"/>
      <c r="V57" s="249"/>
      <c r="W57" s="249"/>
      <c r="X57" s="248"/>
      <c r="Y57" s="249"/>
      <c r="Z57" s="248"/>
      <c r="AA57" s="248"/>
      <c r="AB57" s="248"/>
      <c r="AC57" s="248"/>
      <c r="AD57" s="248"/>
      <c r="AE57" s="248"/>
      <c r="AF57" s="248"/>
      <c r="AG57" s="248"/>
      <c r="AH57" s="248"/>
      <c r="AI57" s="248"/>
      <c r="AJ57" s="248"/>
      <c r="AK57" s="248"/>
      <c r="AL57" s="248"/>
      <c r="AM57" s="248"/>
      <c r="AN57" s="248"/>
      <c r="AO57" s="248"/>
      <c r="AP57" s="248"/>
      <c r="AQ57" s="248"/>
      <c r="AR57" s="248"/>
      <c r="AS57" s="248"/>
      <c r="AT57" s="248"/>
      <c r="AU57" s="248"/>
      <c r="AV57" s="248"/>
      <c r="AW57" s="248"/>
      <c r="AX57" s="248"/>
      <c r="AY57" s="78"/>
      <c r="AZ57" s="78"/>
      <c r="BA57" s="78"/>
      <c r="BB57" s="78"/>
      <c r="BC57" s="78"/>
      <c r="BD57" s="78"/>
      <c r="BE57" s="78"/>
      <c r="BF57" s="78"/>
      <c r="BG57" s="78"/>
      <c r="BH57" s="78"/>
      <c r="BI57" s="78"/>
      <c r="BJ57" s="78"/>
    </row>
    <row r="58" spans="1:62"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247"/>
      <c r="V58" s="249"/>
      <c r="W58" s="249"/>
      <c r="X58" s="248"/>
      <c r="Y58" s="249"/>
      <c r="Z58" s="248"/>
      <c r="AA58" s="248"/>
      <c r="AB58" s="248"/>
      <c r="AC58" s="248"/>
      <c r="AD58" s="248"/>
      <c r="AE58" s="248"/>
      <c r="AF58" s="248"/>
      <c r="AG58" s="248"/>
      <c r="AH58" s="248"/>
      <c r="AI58" s="248"/>
      <c r="AJ58" s="248"/>
      <c r="AK58" s="248"/>
      <c r="AL58" s="248"/>
      <c r="AM58" s="248"/>
      <c r="AN58" s="248"/>
      <c r="AO58" s="248"/>
      <c r="AP58" s="248"/>
      <c r="AQ58" s="248"/>
      <c r="AR58" s="248"/>
      <c r="AS58" s="248"/>
      <c r="AT58" s="248"/>
      <c r="AU58" s="248"/>
      <c r="AV58" s="248"/>
      <c r="AW58" s="248"/>
      <c r="AX58" s="248"/>
      <c r="AY58" s="78"/>
      <c r="AZ58" s="78"/>
      <c r="BA58" s="78"/>
      <c r="BB58" s="78"/>
      <c r="BC58" s="78"/>
      <c r="BD58" s="78"/>
      <c r="BE58" s="78"/>
      <c r="BF58" s="78"/>
      <c r="BG58" s="78"/>
      <c r="BH58" s="78"/>
      <c r="BI58" s="78"/>
      <c r="BJ58" s="78"/>
    </row>
    <row r="59" spans="1:62"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247"/>
      <c r="V59" s="249"/>
      <c r="W59" s="249"/>
      <c r="X59" s="248"/>
      <c r="Y59" s="249"/>
      <c r="Z59" s="248"/>
      <c r="AA59" s="248"/>
      <c r="AB59" s="248"/>
      <c r="AC59" s="248"/>
      <c r="AD59" s="248"/>
      <c r="AE59" s="248"/>
      <c r="AF59" s="248"/>
      <c r="AG59" s="248"/>
      <c r="AH59" s="248"/>
      <c r="AI59" s="248"/>
      <c r="AJ59" s="248"/>
      <c r="AK59" s="248"/>
      <c r="AL59" s="248"/>
      <c r="AM59" s="248"/>
      <c r="AN59" s="248"/>
      <c r="AO59" s="248"/>
      <c r="AP59" s="248"/>
      <c r="AQ59" s="248"/>
      <c r="AR59" s="248"/>
      <c r="AS59" s="248"/>
      <c r="AT59" s="248"/>
      <c r="AU59" s="248"/>
      <c r="AV59" s="248"/>
      <c r="AW59" s="248"/>
      <c r="AX59" s="248"/>
      <c r="AY59" s="78"/>
      <c r="AZ59" s="78"/>
      <c r="BA59" s="78"/>
      <c r="BB59" s="78"/>
      <c r="BC59" s="78"/>
      <c r="BD59" s="78"/>
      <c r="BE59" s="78"/>
      <c r="BF59" s="78"/>
      <c r="BG59" s="78"/>
      <c r="BH59" s="78"/>
      <c r="BI59" s="78"/>
      <c r="BJ59" s="78"/>
    </row>
    <row r="60" spans="1:62"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247"/>
      <c r="V60" s="249"/>
      <c r="W60" s="249"/>
      <c r="X60" s="248"/>
      <c r="Y60" s="249"/>
      <c r="Z60" s="248"/>
      <c r="AA60" s="248"/>
      <c r="AB60" s="248"/>
      <c r="AC60" s="248"/>
      <c r="AD60" s="248"/>
      <c r="AE60" s="248"/>
      <c r="AF60" s="248"/>
      <c r="AG60" s="248"/>
      <c r="AH60" s="248"/>
      <c r="AI60" s="248"/>
      <c r="AJ60" s="248"/>
      <c r="AK60" s="248"/>
      <c r="AL60" s="248"/>
      <c r="AM60" s="248"/>
      <c r="AN60" s="248"/>
      <c r="AO60" s="248"/>
      <c r="AP60" s="248"/>
      <c r="AQ60" s="248"/>
      <c r="AR60" s="248"/>
      <c r="AS60" s="248"/>
      <c r="AT60" s="248"/>
      <c r="AU60" s="248"/>
      <c r="AV60" s="248"/>
      <c r="AW60" s="248"/>
      <c r="AX60" s="248"/>
      <c r="AY60" s="78"/>
      <c r="AZ60" s="78"/>
      <c r="BA60" s="78"/>
      <c r="BB60" s="78"/>
      <c r="BC60" s="78"/>
      <c r="BD60" s="78"/>
      <c r="BE60" s="78"/>
      <c r="BF60" s="78"/>
      <c r="BG60" s="78"/>
      <c r="BH60" s="78"/>
      <c r="BI60" s="78"/>
      <c r="BJ60" s="78"/>
    </row>
    <row r="61" spans="1:62"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247"/>
      <c r="V61" s="249"/>
      <c r="W61" s="249"/>
      <c r="X61" s="248"/>
      <c r="Y61" s="249"/>
      <c r="Z61" s="248"/>
      <c r="AA61" s="248"/>
      <c r="AB61" s="248"/>
      <c r="AC61" s="248"/>
      <c r="AD61" s="248"/>
      <c r="AE61" s="248"/>
      <c r="AF61" s="248"/>
      <c r="AG61" s="248"/>
      <c r="AH61" s="248"/>
      <c r="AI61" s="248"/>
      <c r="AJ61" s="248"/>
      <c r="AK61" s="248"/>
      <c r="AL61" s="248"/>
      <c r="AM61" s="248"/>
      <c r="AN61" s="248"/>
      <c r="AO61" s="248"/>
      <c r="AP61" s="248"/>
      <c r="AQ61" s="248"/>
      <c r="AR61" s="248"/>
      <c r="AS61" s="248"/>
      <c r="AT61" s="248"/>
      <c r="AU61" s="248"/>
      <c r="AV61" s="248"/>
      <c r="AW61" s="248"/>
      <c r="AX61" s="248"/>
      <c r="AY61" s="78"/>
      <c r="AZ61" s="78"/>
      <c r="BA61" s="78"/>
      <c r="BB61" s="78"/>
      <c r="BC61" s="78"/>
      <c r="BD61" s="78"/>
      <c r="BE61" s="78"/>
      <c r="BF61" s="78"/>
      <c r="BG61" s="78"/>
      <c r="BH61" s="78"/>
      <c r="BI61" s="78"/>
      <c r="BJ61" s="78"/>
    </row>
    <row r="62" spans="1:62"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247"/>
      <c r="V62" s="249"/>
      <c r="W62" s="249"/>
      <c r="X62" s="248"/>
      <c r="Y62" s="249"/>
      <c r="Z62" s="248"/>
      <c r="AA62" s="248"/>
      <c r="AB62" s="248"/>
      <c r="AC62" s="248"/>
      <c r="AD62" s="248"/>
      <c r="AE62" s="248"/>
      <c r="AF62" s="248"/>
      <c r="AG62" s="248"/>
      <c r="AH62" s="248"/>
      <c r="AI62" s="248"/>
      <c r="AJ62" s="248"/>
      <c r="AK62" s="248"/>
      <c r="AL62" s="248"/>
      <c r="AM62" s="248"/>
      <c r="AN62" s="248"/>
      <c r="AO62" s="248"/>
      <c r="AP62" s="248"/>
      <c r="AQ62" s="248"/>
      <c r="AR62" s="248"/>
      <c r="AS62" s="248"/>
      <c r="AT62" s="248"/>
      <c r="AU62" s="248"/>
      <c r="AV62" s="248"/>
      <c r="AW62" s="248"/>
      <c r="AX62" s="248"/>
      <c r="AY62" s="78"/>
      <c r="AZ62" s="78"/>
      <c r="BA62" s="78"/>
      <c r="BB62" s="78"/>
      <c r="BC62" s="78"/>
      <c r="BD62" s="78"/>
      <c r="BE62" s="78"/>
      <c r="BF62" s="78"/>
      <c r="BG62" s="78"/>
      <c r="BH62" s="78"/>
      <c r="BI62" s="78"/>
      <c r="BJ62" s="78"/>
    </row>
    <row r="63" spans="1:62" s="85" customFormat="1" ht="30" customHeight="1" x14ac:dyDescent="0.35">
      <c r="A63" s="289"/>
      <c r="B63" s="104">
        <v>60</v>
      </c>
      <c r="C63" s="290"/>
      <c r="D63" s="105" t="s">
        <v>247</v>
      </c>
      <c r="E63" s="106" t="s">
        <v>112</v>
      </c>
      <c r="F63" s="107" t="s">
        <v>248</v>
      </c>
      <c r="G63" s="106">
        <v>101788007</v>
      </c>
      <c r="H63" s="108" t="s">
        <v>79</v>
      </c>
      <c r="I63" s="108" t="s">
        <v>94</v>
      </c>
      <c r="J63" s="109">
        <v>13358.2</v>
      </c>
      <c r="K63" s="87">
        <v>1</v>
      </c>
      <c r="L63" s="70">
        <f t="shared" si="1"/>
        <v>1</v>
      </c>
      <c r="M63" s="71">
        <f t="shared" si="2"/>
        <v>1</v>
      </c>
      <c r="N63" s="72"/>
      <c r="O63" s="73">
        <f t="shared" si="3"/>
        <v>0</v>
      </c>
      <c r="P63" s="72"/>
      <c r="Q63" s="72"/>
      <c r="R63" s="72"/>
      <c r="S63" s="74">
        <f t="shared" si="0"/>
        <v>0</v>
      </c>
      <c r="T63" s="121" t="str">
        <f t="shared" si="4"/>
        <v>OK</v>
      </c>
      <c r="U63" s="247"/>
      <c r="V63" s="249"/>
      <c r="W63" s="249"/>
      <c r="X63" s="248"/>
      <c r="Y63" s="249"/>
      <c r="Z63" s="248"/>
      <c r="AA63" s="248"/>
      <c r="AB63" s="248"/>
      <c r="AC63" s="248"/>
      <c r="AD63" s="248"/>
      <c r="AE63" s="248"/>
      <c r="AF63" s="248"/>
      <c r="AG63" s="248"/>
      <c r="AH63" s="248"/>
      <c r="AI63" s="248"/>
      <c r="AJ63" s="248"/>
      <c r="AK63" s="248"/>
      <c r="AL63" s="248"/>
      <c r="AM63" s="248"/>
      <c r="AN63" s="248"/>
      <c r="AO63" s="248"/>
      <c r="AP63" s="248"/>
      <c r="AQ63" s="248"/>
      <c r="AR63" s="251">
        <v>1</v>
      </c>
      <c r="AS63" s="248"/>
      <c r="AT63" s="248"/>
      <c r="AU63" s="248"/>
      <c r="AV63" s="248"/>
      <c r="AW63" s="248"/>
      <c r="AX63" s="248"/>
      <c r="AY63" s="78"/>
      <c r="AZ63" s="78"/>
      <c r="BA63" s="78"/>
      <c r="BB63" s="78"/>
      <c r="BC63" s="78"/>
      <c r="BD63" s="78"/>
      <c r="BE63" s="78"/>
      <c r="BF63" s="78"/>
      <c r="BG63" s="78"/>
      <c r="BH63" s="78"/>
      <c r="BI63" s="78"/>
      <c r="BJ63" s="78"/>
    </row>
    <row r="64" spans="1:62"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v>1</v>
      </c>
      <c r="L64" s="70">
        <f t="shared" si="1"/>
        <v>1</v>
      </c>
      <c r="M64" s="71">
        <f t="shared" si="2"/>
        <v>1</v>
      </c>
      <c r="N64" s="72"/>
      <c r="O64" s="73">
        <f t="shared" si="3"/>
        <v>0</v>
      </c>
      <c r="P64" s="72"/>
      <c r="Q64" s="72"/>
      <c r="R64" s="72"/>
      <c r="S64" s="74">
        <f t="shared" si="0"/>
        <v>0</v>
      </c>
      <c r="T64" s="121" t="str">
        <f t="shared" si="4"/>
        <v>OK</v>
      </c>
      <c r="U64" s="247"/>
      <c r="V64" s="249"/>
      <c r="W64" s="249"/>
      <c r="X64" s="248"/>
      <c r="Y64" s="249"/>
      <c r="Z64" s="248"/>
      <c r="AA64" s="248"/>
      <c r="AB64" s="248"/>
      <c r="AC64" s="248"/>
      <c r="AD64" s="248"/>
      <c r="AE64" s="248"/>
      <c r="AF64" s="248"/>
      <c r="AG64" s="251">
        <v>1</v>
      </c>
      <c r="AH64" s="248"/>
      <c r="AI64" s="248"/>
      <c r="AJ64" s="248"/>
      <c r="AK64" s="248"/>
      <c r="AL64" s="248"/>
      <c r="AM64" s="248"/>
      <c r="AN64" s="248"/>
      <c r="AO64" s="248"/>
      <c r="AP64" s="248"/>
      <c r="AQ64" s="248"/>
      <c r="AR64" s="248"/>
      <c r="AS64" s="248"/>
      <c r="AT64" s="248"/>
      <c r="AU64" s="248"/>
      <c r="AV64" s="248"/>
      <c r="AW64" s="248"/>
      <c r="AX64" s="248"/>
      <c r="AY64" s="78"/>
      <c r="AZ64" s="78"/>
      <c r="BA64" s="78"/>
      <c r="BB64" s="78"/>
      <c r="BC64" s="78"/>
      <c r="BD64" s="78"/>
      <c r="BE64" s="78"/>
      <c r="BF64" s="78"/>
      <c r="BG64" s="78"/>
      <c r="BH64" s="78"/>
      <c r="BI64" s="78"/>
      <c r="BJ64" s="78"/>
    </row>
    <row r="65" spans="1:62"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v>2</v>
      </c>
      <c r="L65" s="70">
        <f t="shared" si="1"/>
        <v>1</v>
      </c>
      <c r="M65" s="71">
        <f t="shared" si="2"/>
        <v>1</v>
      </c>
      <c r="N65" s="72"/>
      <c r="O65" s="73">
        <f t="shared" si="3"/>
        <v>0</v>
      </c>
      <c r="P65" s="72"/>
      <c r="Q65" s="72"/>
      <c r="R65" s="72"/>
      <c r="S65" s="74">
        <f t="shared" si="0"/>
        <v>1</v>
      </c>
      <c r="T65" s="121" t="str">
        <f t="shared" si="4"/>
        <v>OK</v>
      </c>
      <c r="U65" s="247"/>
      <c r="V65" s="249"/>
      <c r="W65" s="249"/>
      <c r="X65" s="248"/>
      <c r="Y65" s="249"/>
      <c r="Z65" s="248"/>
      <c r="AA65" s="248"/>
      <c r="AB65" s="248"/>
      <c r="AC65" s="248"/>
      <c r="AD65" s="248"/>
      <c r="AE65" s="248"/>
      <c r="AF65" s="248">
        <v>1</v>
      </c>
      <c r="AG65" s="248"/>
      <c r="AH65" s="248"/>
      <c r="AI65" s="248"/>
      <c r="AJ65" s="248"/>
      <c r="AK65" s="248"/>
      <c r="AL65" s="248"/>
      <c r="AM65" s="248"/>
      <c r="AN65" s="248"/>
      <c r="AO65" s="248"/>
      <c r="AP65" s="248"/>
      <c r="AQ65" s="248"/>
      <c r="AR65" s="248"/>
      <c r="AS65" s="248"/>
      <c r="AT65" s="248"/>
      <c r="AU65" s="248"/>
      <c r="AV65" s="248"/>
      <c r="AW65" s="248"/>
      <c r="AX65" s="248"/>
      <c r="AY65" s="78"/>
      <c r="AZ65" s="78"/>
      <c r="BA65" s="78"/>
      <c r="BB65" s="78"/>
      <c r="BC65" s="78"/>
      <c r="BD65" s="78"/>
      <c r="BE65" s="78"/>
      <c r="BF65" s="78"/>
      <c r="BG65" s="78"/>
      <c r="BH65" s="78"/>
      <c r="BI65" s="78"/>
      <c r="BJ65" s="78"/>
    </row>
    <row r="66" spans="1:62"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v>12</v>
      </c>
      <c r="L66" s="70">
        <f t="shared" si="1"/>
        <v>2</v>
      </c>
      <c r="M66" s="71">
        <f t="shared" si="2"/>
        <v>2</v>
      </c>
      <c r="N66" s="72"/>
      <c r="O66" s="73">
        <f t="shared" si="3"/>
        <v>3</v>
      </c>
      <c r="P66" s="72"/>
      <c r="Q66" s="72"/>
      <c r="R66" s="72"/>
      <c r="S66" s="74">
        <f t="shared" si="0"/>
        <v>10</v>
      </c>
      <c r="T66" s="121" t="str">
        <f t="shared" si="4"/>
        <v>OK</v>
      </c>
      <c r="U66" s="247"/>
      <c r="V66" s="249"/>
      <c r="W66" s="249"/>
      <c r="X66" s="248"/>
      <c r="Y66" s="249"/>
      <c r="Z66" s="248"/>
      <c r="AA66" s="248"/>
      <c r="AB66" s="248"/>
      <c r="AC66" s="248"/>
      <c r="AD66" s="248"/>
      <c r="AE66" s="248"/>
      <c r="AF66" s="248">
        <v>2</v>
      </c>
      <c r="AG66" s="248"/>
      <c r="AH66" s="248"/>
      <c r="AI66" s="248"/>
      <c r="AJ66" s="248"/>
      <c r="AK66" s="248"/>
      <c r="AL66" s="248"/>
      <c r="AM66" s="248"/>
      <c r="AN66" s="248"/>
      <c r="AO66" s="248"/>
      <c r="AP66" s="248"/>
      <c r="AQ66" s="248"/>
      <c r="AR66" s="248"/>
      <c r="AS66" s="248"/>
      <c r="AT66" s="248"/>
      <c r="AU66" s="248"/>
      <c r="AV66" s="248"/>
      <c r="AW66" s="248"/>
      <c r="AX66" s="248"/>
      <c r="AY66" s="78"/>
      <c r="AZ66" s="78"/>
      <c r="BA66" s="78"/>
      <c r="BB66" s="78"/>
      <c r="BC66" s="78"/>
      <c r="BD66" s="78"/>
      <c r="BE66" s="78"/>
      <c r="BF66" s="78"/>
      <c r="BG66" s="78"/>
      <c r="BH66" s="78"/>
      <c r="BI66" s="78"/>
      <c r="BJ66" s="78"/>
    </row>
    <row r="67" spans="1:62" s="85" customFormat="1" ht="30" customHeight="1" x14ac:dyDescent="0.35">
      <c r="A67" s="289"/>
      <c r="B67" s="104">
        <v>64</v>
      </c>
      <c r="C67" s="290"/>
      <c r="D67" s="105" t="s">
        <v>255</v>
      </c>
      <c r="E67" s="106" t="s">
        <v>252</v>
      </c>
      <c r="F67" s="107" t="s">
        <v>252</v>
      </c>
      <c r="G67" s="106" t="s">
        <v>253</v>
      </c>
      <c r="H67" s="108" t="s">
        <v>79</v>
      </c>
      <c r="I67" s="108" t="s">
        <v>84</v>
      </c>
      <c r="J67" s="109">
        <v>155.47</v>
      </c>
      <c r="K67" s="87">
        <v>64</v>
      </c>
      <c r="L67" s="70">
        <f t="shared" si="1"/>
        <v>32</v>
      </c>
      <c r="M67" s="71">
        <f t="shared" si="2"/>
        <v>32</v>
      </c>
      <c r="N67" s="72"/>
      <c r="O67" s="73">
        <f t="shared" si="3"/>
        <v>16</v>
      </c>
      <c r="P67" s="72"/>
      <c r="Q67" s="72"/>
      <c r="R67" s="72"/>
      <c r="S67" s="74">
        <f t="shared" si="0"/>
        <v>32</v>
      </c>
      <c r="T67" s="121" t="str">
        <f t="shared" si="4"/>
        <v>OK</v>
      </c>
      <c r="U67" s="247"/>
      <c r="V67" s="249"/>
      <c r="W67" s="249"/>
      <c r="X67" s="248"/>
      <c r="Y67" s="249"/>
      <c r="Z67" s="248"/>
      <c r="AA67" s="248"/>
      <c r="AB67" s="248"/>
      <c r="AC67" s="248"/>
      <c r="AD67" s="248"/>
      <c r="AE67" s="248"/>
      <c r="AF67" s="248">
        <v>32</v>
      </c>
      <c r="AG67" s="248"/>
      <c r="AH67" s="248"/>
      <c r="AI67" s="248"/>
      <c r="AJ67" s="248"/>
      <c r="AK67" s="248"/>
      <c r="AL67" s="248"/>
      <c r="AM67" s="248"/>
      <c r="AN67" s="248"/>
      <c r="AO67" s="248"/>
      <c r="AP67" s="248"/>
      <c r="AQ67" s="248"/>
      <c r="AR67" s="248"/>
      <c r="AS67" s="248"/>
      <c r="AT67" s="248"/>
      <c r="AU67" s="248"/>
      <c r="AV67" s="248"/>
      <c r="AW67" s="248"/>
      <c r="AX67" s="248"/>
      <c r="AY67" s="78"/>
      <c r="AZ67" s="78"/>
      <c r="BA67" s="78"/>
      <c r="BB67" s="78"/>
      <c r="BC67" s="78"/>
      <c r="BD67" s="78"/>
      <c r="BE67" s="78"/>
      <c r="BF67" s="78"/>
      <c r="BG67" s="78"/>
      <c r="BH67" s="78"/>
      <c r="BI67" s="78"/>
      <c r="BJ67" s="78"/>
    </row>
    <row r="68" spans="1:62" s="85" customFormat="1" ht="30" customHeight="1" x14ac:dyDescent="0.35">
      <c r="A68" s="289"/>
      <c r="B68" s="104">
        <v>65</v>
      </c>
      <c r="C68" s="290"/>
      <c r="D68" s="105" t="s">
        <v>256</v>
      </c>
      <c r="E68" s="106" t="s">
        <v>252</v>
      </c>
      <c r="F68" s="107" t="s">
        <v>252</v>
      </c>
      <c r="G68" s="106" t="s">
        <v>253</v>
      </c>
      <c r="H68" s="108" t="s">
        <v>79</v>
      </c>
      <c r="I68" s="108" t="s">
        <v>84</v>
      </c>
      <c r="J68" s="109">
        <v>165.35</v>
      </c>
      <c r="K68" s="87">
        <v>4</v>
      </c>
      <c r="L68" s="70">
        <f t="shared" si="1"/>
        <v>0</v>
      </c>
      <c r="M68" s="71">
        <f t="shared" si="2"/>
        <v>0</v>
      </c>
      <c r="N68" s="72"/>
      <c r="O68" s="73">
        <f t="shared" si="3"/>
        <v>1</v>
      </c>
      <c r="P68" s="72"/>
      <c r="Q68" s="72"/>
      <c r="R68" s="72"/>
      <c r="S68" s="74">
        <f t="shared" si="0"/>
        <v>4</v>
      </c>
      <c r="T68" s="121" t="str">
        <f t="shared" si="4"/>
        <v>OK</v>
      </c>
      <c r="U68" s="247"/>
      <c r="V68" s="249"/>
      <c r="W68" s="249"/>
      <c r="X68" s="248"/>
      <c r="Y68" s="249"/>
      <c r="Z68" s="248"/>
      <c r="AA68" s="248"/>
      <c r="AB68" s="248"/>
      <c r="AC68" s="248"/>
      <c r="AD68" s="248"/>
      <c r="AE68" s="248"/>
      <c r="AF68" s="248"/>
      <c r="AG68" s="248"/>
      <c r="AH68" s="248"/>
      <c r="AI68" s="248"/>
      <c r="AJ68" s="248"/>
      <c r="AK68" s="248"/>
      <c r="AL68" s="248"/>
      <c r="AM68" s="248"/>
      <c r="AN68" s="248"/>
      <c r="AO68" s="248"/>
      <c r="AP68" s="248"/>
      <c r="AQ68" s="248"/>
      <c r="AR68" s="248"/>
      <c r="AS68" s="248"/>
      <c r="AT68" s="248"/>
      <c r="AU68" s="248"/>
      <c r="AV68" s="248"/>
      <c r="AW68" s="248"/>
      <c r="AX68" s="248"/>
      <c r="AY68" s="78"/>
      <c r="AZ68" s="78"/>
      <c r="BA68" s="78"/>
      <c r="BB68" s="78"/>
      <c r="BC68" s="78"/>
      <c r="BD68" s="78"/>
      <c r="BE68" s="78"/>
      <c r="BF68" s="78"/>
      <c r="BG68" s="78"/>
      <c r="BH68" s="78"/>
      <c r="BI68" s="78"/>
      <c r="BJ68" s="78"/>
    </row>
    <row r="69" spans="1:62"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247"/>
      <c r="V69" s="249"/>
      <c r="W69" s="249"/>
      <c r="X69" s="248"/>
      <c r="Y69" s="249"/>
      <c r="Z69" s="248"/>
      <c r="AA69" s="248"/>
      <c r="AB69" s="248"/>
      <c r="AC69" s="248"/>
      <c r="AD69" s="248"/>
      <c r="AE69" s="248"/>
      <c r="AF69" s="248"/>
      <c r="AG69" s="248"/>
      <c r="AH69" s="248"/>
      <c r="AI69" s="248"/>
      <c r="AJ69" s="248"/>
      <c r="AK69" s="248"/>
      <c r="AL69" s="248"/>
      <c r="AM69" s="248"/>
      <c r="AN69" s="248"/>
      <c r="AO69" s="248"/>
      <c r="AP69" s="248"/>
      <c r="AQ69" s="248"/>
      <c r="AR69" s="248"/>
      <c r="AS69" s="248"/>
      <c r="AT69" s="248"/>
      <c r="AU69" s="248"/>
      <c r="AV69" s="248"/>
      <c r="AW69" s="248"/>
      <c r="AX69" s="248"/>
      <c r="AY69" s="78"/>
      <c r="AZ69" s="78"/>
      <c r="BA69" s="78"/>
      <c r="BB69" s="78"/>
      <c r="BC69" s="78"/>
      <c r="BD69" s="78"/>
      <c r="BE69" s="78"/>
      <c r="BF69" s="78"/>
      <c r="BG69" s="78"/>
      <c r="BH69" s="78"/>
      <c r="BI69" s="78"/>
      <c r="BJ69" s="78"/>
    </row>
    <row r="70" spans="1:62" s="85" customFormat="1" ht="30" customHeight="1" x14ac:dyDescent="0.35">
      <c r="A70" s="289"/>
      <c r="B70" s="104">
        <v>67</v>
      </c>
      <c r="C70" s="290"/>
      <c r="D70" s="105" t="s">
        <v>260</v>
      </c>
      <c r="E70" s="106" t="s">
        <v>112</v>
      </c>
      <c r="F70" s="107" t="s">
        <v>261</v>
      </c>
      <c r="G70" s="106" t="s">
        <v>259</v>
      </c>
      <c r="H70" s="108" t="s">
        <v>79</v>
      </c>
      <c r="I70" s="108" t="s">
        <v>94</v>
      </c>
      <c r="J70" s="109">
        <v>16239.53</v>
      </c>
      <c r="K70" s="87">
        <v>1</v>
      </c>
      <c r="L70" s="70">
        <f t="shared" si="1"/>
        <v>0</v>
      </c>
      <c r="M70" s="71">
        <f t="shared" si="2"/>
        <v>0</v>
      </c>
      <c r="N70" s="72"/>
      <c r="O70" s="73">
        <f t="shared" si="3"/>
        <v>0</v>
      </c>
      <c r="P70" s="72"/>
      <c r="Q70" s="72"/>
      <c r="R70" s="72"/>
      <c r="S70" s="74">
        <f t="shared" si="0"/>
        <v>1</v>
      </c>
      <c r="T70" s="121" t="str">
        <f t="shared" si="4"/>
        <v>OK</v>
      </c>
      <c r="U70" s="247"/>
      <c r="V70" s="249"/>
      <c r="W70" s="249"/>
      <c r="X70" s="248"/>
      <c r="Y70" s="249"/>
      <c r="Z70" s="248"/>
      <c r="AA70" s="248"/>
      <c r="AB70" s="248"/>
      <c r="AC70" s="248"/>
      <c r="AD70" s="248"/>
      <c r="AE70" s="248"/>
      <c r="AF70" s="248"/>
      <c r="AG70" s="248"/>
      <c r="AH70" s="248"/>
      <c r="AI70" s="248"/>
      <c r="AJ70" s="248"/>
      <c r="AK70" s="248"/>
      <c r="AL70" s="248"/>
      <c r="AM70" s="248"/>
      <c r="AN70" s="248"/>
      <c r="AO70" s="248"/>
      <c r="AP70" s="248"/>
      <c r="AQ70" s="248"/>
      <c r="AR70" s="248"/>
      <c r="AS70" s="248"/>
      <c r="AT70" s="248"/>
      <c r="AU70" s="248"/>
      <c r="AV70" s="248"/>
      <c r="AW70" s="248"/>
      <c r="AX70" s="248"/>
      <c r="AY70" s="78"/>
      <c r="AZ70" s="78"/>
      <c r="BA70" s="78"/>
      <c r="BB70" s="78"/>
      <c r="BC70" s="78"/>
      <c r="BD70" s="78"/>
      <c r="BE70" s="78"/>
      <c r="BF70" s="78"/>
      <c r="BG70" s="78"/>
      <c r="BH70" s="78"/>
      <c r="BI70" s="78"/>
      <c r="BJ70" s="78"/>
    </row>
    <row r="71" spans="1:62" s="85" customFormat="1" ht="30" customHeight="1" x14ac:dyDescent="0.35">
      <c r="A71" s="289"/>
      <c r="B71" s="104">
        <v>68</v>
      </c>
      <c r="C71" s="290"/>
      <c r="D71" s="105" t="s">
        <v>262</v>
      </c>
      <c r="E71" s="106" t="s">
        <v>112</v>
      </c>
      <c r="F71" s="107" t="s">
        <v>263</v>
      </c>
      <c r="G71" s="106" t="s">
        <v>264</v>
      </c>
      <c r="H71" s="108" t="s">
        <v>79</v>
      </c>
      <c r="I71" s="108" t="s">
        <v>84</v>
      </c>
      <c r="J71" s="109">
        <v>1268.17</v>
      </c>
      <c r="K71" s="87">
        <v>1</v>
      </c>
      <c r="L71" s="70">
        <f t="shared" si="1"/>
        <v>0</v>
      </c>
      <c r="M71" s="71">
        <f t="shared" si="2"/>
        <v>0</v>
      </c>
      <c r="N71" s="72"/>
      <c r="O71" s="73">
        <f t="shared" si="3"/>
        <v>0</v>
      </c>
      <c r="P71" s="72"/>
      <c r="Q71" s="72"/>
      <c r="R71" s="72"/>
      <c r="S71" s="74">
        <f t="shared" si="0"/>
        <v>1</v>
      </c>
      <c r="T71" s="121" t="str">
        <f t="shared" si="4"/>
        <v>OK</v>
      </c>
      <c r="U71" s="247"/>
      <c r="V71" s="249"/>
      <c r="W71" s="249"/>
      <c r="X71" s="248"/>
      <c r="Y71" s="249"/>
      <c r="Z71" s="248"/>
      <c r="AA71" s="248"/>
      <c r="AB71" s="248"/>
      <c r="AC71" s="248"/>
      <c r="AD71" s="248"/>
      <c r="AE71" s="248"/>
      <c r="AF71" s="248"/>
      <c r="AG71" s="248"/>
      <c r="AH71" s="248"/>
      <c r="AI71" s="248"/>
      <c r="AJ71" s="248"/>
      <c r="AK71" s="248"/>
      <c r="AL71" s="248"/>
      <c r="AM71" s="248"/>
      <c r="AN71" s="248"/>
      <c r="AO71" s="248"/>
      <c r="AP71" s="248"/>
      <c r="AQ71" s="248"/>
      <c r="AR71" s="248"/>
      <c r="AS71" s="248"/>
      <c r="AT71" s="248"/>
      <c r="AU71" s="248"/>
      <c r="AV71" s="248"/>
      <c r="AW71" s="248"/>
      <c r="AX71" s="248"/>
      <c r="AY71" s="78"/>
      <c r="AZ71" s="78"/>
      <c r="BA71" s="78"/>
      <c r="BB71" s="78"/>
      <c r="BC71" s="78"/>
      <c r="BD71" s="78"/>
      <c r="BE71" s="78"/>
      <c r="BF71" s="78"/>
      <c r="BG71" s="78"/>
      <c r="BH71" s="78"/>
      <c r="BI71" s="78"/>
      <c r="BJ71" s="78"/>
    </row>
    <row r="72" spans="1:62" s="85" customFormat="1" ht="30" customHeight="1" x14ac:dyDescent="0.35">
      <c r="A72" s="289"/>
      <c r="B72" s="104">
        <v>69</v>
      </c>
      <c r="C72" s="290"/>
      <c r="D72" s="105" t="s">
        <v>265</v>
      </c>
      <c r="E72" s="106" t="s">
        <v>252</v>
      </c>
      <c r="F72" s="107" t="s">
        <v>252</v>
      </c>
      <c r="G72" s="106" t="s">
        <v>264</v>
      </c>
      <c r="H72" s="108" t="s">
        <v>79</v>
      </c>
      <c r="I72" s="108" t="s">
        <v>84</v>
      </c>
      <c r="J72" s="109">
        <v>1281.49</v>
      </c>
      <c r="K72" s="87">
        <v>4</v>
      </c>
      <c r="L72" s="70">
        <f t="shared" si="1"/>
        <v>2</v>
      </c>
      <c r="M72" s="71">
        <f t="shared" si="2"/>
        <v>2</v>
      </c>
      <c r="N72" s="72"/>
      <c r="O72" s="73">
        <f t="shared" si="3"/>
        <v>1</v>
      </c>
      <c r="P72" s="72"/>
      <c r="Q72" s="72"/>
      <c r="R72" s="72"/>
      <c r="S72" s="74">
        <f t="shared" si="0"/>
        <v>2</v>
      </c>
      <c r="T72" s="121" t="str">
        <f t="shared" si="4"/>
        <v>OK</v>
      </c>
      <c r="U72" s="247"/>
      <c r="V72" s="249"/>
      <c r="W72" s="249"/>
      <c r="X72" s="248"/>
      <c r="Y72" s="249"/>
      <c r="Z72" s="248"/>
      <c r="AA72" s="248"/>
      <c r="AB72" s="248"/>
      <c r="AC72" s="248"/>
      <c r="AD72" s="248"/>
      <c r="AE72" s="248"/>
      <c r="AF72" s="248">
        <v>2</v>
      </c>
      <c r="AG72" s="248"/>
      <c r="AH72" s="248"/>
      <c r="AI72" s="248"/>
      <c r="AJ72" s="248"/>
      <c r="AK72" s="248"/>
      <c r="AL72" s="248"/>
      <c r="AM72" s="248"/>
      <c r="AN72" s="248"/>
      <c r="AO72" s="248"/>
      <c r="AP72" s="248"/>
      <c r="AQ72" s="248"/>
      <c r="AR72" s="248"/>
      <c r="AS72" s="248"/>
      <c r="AT72" s="248"/>
      <c r="AU72" s="248"/>
      <c r="AV72" s="248"/>
      <c r="AW72" s="248"/>
      <c r="AX72" s="248"/>
      <c r="AY72" s="78"/>
      <c r="AZ72" s="78"/>
      <c r="BA72" s="78"/>
      <c r="BB72" s="78"/>
      <c r="BC72" s="78"/>
      <c r="BD72" s="78"/>
      <c r="BE72" s="78"/>
      <c r="BF72" s="78"/>
      <c r="BG72" s="78"/>
      <c r="BH72" s="78"/>
      <c r="BI72" s="78"/>
      <c r="BJ72" s="78"/>
    </row>
    <row r="73" spans="1:62" s="85" customFormat="1" ht="30" customHeight="1" x14ac:dyDescent="0.35">
      <c r="A73" s="289"/>
      <c r="B73" s="104">
        <v>70</v>
      </c>
      <c r="C73" s="290"/>
      <c r="D73" s="105" t="s">
        <v>266</v>
      </c>
      <c r="E73" s="106" t="s">
        <v>252</v>
      </c>
      <c r="F73" s="107" t="s">
        <v>252</v>
      </c>
      <c r="G73" s="106" t="s">
        <v>253</v>
      </c>
      <c r="H73" s="108" t="s">
        <v>79</v>
      </c>
      <c r="I73" s="108" t="s">
        <v>84</v>
      </c>
      <c r="J73" s="109">
        <v>67.02</v>
      </c>
      <c r="K73" s="87">
        <v>40</v>
      </c>
      <c r="L73" s="70">
        <f t="shared" si="1"/>
        <v>0</v>
      </c>
      <c r="M73" s="71">
        <f t="shared" si="2"/>
        <v>0</v>
      </c>
      <c r="N73" s="72"/>
      <c r="O73" s="73">
        <f t="shared" si="3"/>
        <v>10</v>
      </c>
      <c r="P73" s="72"/>
      <c r="Q73" s="72"/>
      <c r="R73" s="72"/>
      <c r="S73" s="74">
        <f t="shared" si="0"/>
        <v>40</v>
      </c>
      <c r="T73" s="121" t="str">
        <f t="shared" si="4"/>
        <v>OK</v>
      </c>
      <c r="U73" s="247"/>
      <c r="V73" s="249"/>
      <c r="W73" s="249"/>
      <c r="X73" s="248"/>
      <c r="Y73" s="249"/>
      <c r="Z73" s="248"/>
      <c r="AA73" s="248"/>
      <c r="AB73" s="248"/>
      <c r="AC73" s="248"/>
      <c r="AD73" s="248"/>
      <c r="AE73" s="248"/>
      <c r="AF73" s="248"/>
      <c r="AG73" s="248"/>
      <c r="AH73" s="248"/>
      <c r="AI73" s="248"/>
      <c r="AJ73" s="248"/>
      <c r="AK73" s="248"/>
      <c r="AL73" s="248"/>
      <c r="AM73" s="248"/>
      <c r="AN73" s="248"/>
      <c r="AO73" s="248"/>
      <c r="AP73" s="248"/>
      <c r="AQ73" s="248"/>
      <c r="AR73" s="248"/>
      <c r="AS73" s="248"/>
      <c r="AT73" s="248"/>
      <c r="AU73" s="248"/>
      <c r="AV73" s="248"/>
      <c r="AW73" s="248"/>
      <c r="AX73" s="248"/>
      <c r="AY73" s="78"/>
      <c r="AZ73" s="78"/>
      <c r="BA73" s="78"/>
      <c r="BB73" s="78"/>
      <c r="BC73" s="78"/>
      <c r="BD73" s="78"/>
      <c r="BE73" s="78"/>
      <c r="BF73" s="78"/>
      <c r="BG73" s="78"/>
      <c r="BH73" s="78"/>
      <c r="BI73" s="78"/>
      <c r="BJ73" s="78"/>
    </row>
    <row r="74" spans="1:62" s="85" customFormat="1" ht="30" customHeight="1" x14ac:dyDescent="0.35">
      <c r="A74" s="289"/>
      <c r="B74" s="104">
        <v>71</v>
      </c>
      <c r="C74" s="290"/>
      <c r="D74" s="105" t="s">
        <v>267</v>
      </c>
      <c r="E74" s="106" t="s">
        <v>252</v>
      </c>
      <c r="F74" s="107" t="s">
        <v>252</v>
      </c>
      <c r="G74" s="106" t="s">
        <v>253</v>
      </c>
      <c r="H74" s="108" t="s">
        <v>79</v>
      </c>
      <c r="I74" s="108" t="s">
        <v>84</v>
      </c>
      <c r="J74" s="109">
        <v>239.47</v>
      </c>
      <c r="K74" s="87">
        <v>2</v>
      </c>
      <c r="L74" s="70">
        <f t="shared" si="1"/>
        <v>2</v>
      </c>
      <c r="M74" s="71">
        <f t="shared" si="2"/>
        <v>2</v>
      </c>
      <c r="N74" s="72"/>
      <c r="O74" s="73">
        <f t="shared" si="3"/>
        <v>0</v>
      </c>
      <c r="P74" s="72"/>
      <c r="Q74" s="72"/>
      <c r="R74" s="72"/>
      <c r="S74" s="74">
        <f t="shared" si="0"/>
        <v>0</v>
      </c>
      <c r="T74" s="121" t="str">
        <f t="shared" si="4"/>
        <v>OK</v>
      </c>
      <c r="U74" s="247"/>
      <c r="V74" s="249"/>
      <c r="W74" s="249"/>
      <c r="X74" s="248"/>
      <c r="Y74" s="249"/>
      <c r="Z74" s="248"/>
      <c r="AA74" s="248"/>
      <c r="AB74" s="248"/>
      <c r="AC74" s="248"/>
      <c r="AD74" s="248"/>
      <c r="AE74" s="248"/>
      <c r="AF74" s="248">
        <v>2</v>
      </c>
      <c r="AG74" s="248"/>
      <c r="AH74" s="248"/>
      <c r="AI74" s="248"/>
      <c r="AJ74" s="248"/>
      <c r="AK74" s="248"/>
      <c r="AL74" s="248"/>
      <c r="AM74" s="248"/>
      <c r="AN74" s="248"/>
      <c r="AO74" s="248"/>
      <c r="AP74" s="248"/>
      <c r="AQ74" s="248"/>
      <c r="AR74" s="248"/>
      <c r="AS74" s="248"/>
      <c r="AT74" s="248"/>
      <c r="AU74" s="248"/>
      <c r="AV74" s="248"/>
      <c r="AW74" s="248"/>
      <c r="AX74" s="248"/>
      <c r="AY74" s="78"/>
      <c r="AZ74" s="78"/>
      <c r="BA74" s="78"/>
      <c r="BB74" s="78"/>
      <c r="BC74" s="78"/>
      <c r="BD74" s="78"/>
      <c r="BE74" s="78"/>
      <c r="BF74" s="78"/>
      <c r="BG74" s="78"/>
      <c r="BH74" s="78"/>
      <c r="BI74" s="78"/>
      <c r="BJ74" s="78"/>
    </row>
    <row r="75" spans="1:62" s="85" customFormat="1" ht="30" customHeight="1" x14ac:dyDescent="0.35">
      <c r="A75" s="289"/>
      <c r="B75" s="104">
        <v>72</v>
      </c>
      <c r="C75" s="290"/>
      <c r="D75" s="105" t="s">
        <v>268</v>
      </c>
      <c r="E75" s="106" t="s">
        <v>269</v>
      </c>
      <c r="F75" s="107" t="s">
        <v>269</v>
      </c>
      <c r="G75" s="106" t="s">
        <v>270</v>
      </c>
      <c r="H75" s="108" t="s">
        <v>271</v>
      </c>
      <c r="I75" s="108" t="s">
        <v>272</v>
      </c>
      <c r="J75" s="109">
        <v>104.04</v>
      </c>
      <c r="K75" s="87">
        <v>2</v>
      </c>
      <c r="L75" s="70">
        <f t="shared" si="1"/>
        <v>2</v>
      </c>
      <c r="M75" s="71">
        <f t="shared" si="2"/>
        <v>2</v>
      </c>
      <c r="N75" s="72"/>
      <c r="O75" s="73">
        <f t="shared" si="3"/>
        <v>0</v>
      </c>
      <c r="P75" s="72"/>
      <c r="Q75" s="72"/>
      <c r="R75" s="72"/>
      <c r="S75" s="74">
        <f t="shared" si="0"/>
        <v>0</v>
      </c>
      <c r="T75" s="121" t="str">
        <f t="shared" si="4"/>
        <v>OK</v>
      </c>
      <c r="U75" s="247"/>
      <c r="V75" s="249"/>
      <c r="W75" s="249"/>
      <c r="X75" s="248"/>
      <c r="Y75" s="249"/>
      <c r="Z75" s="248"/>
      <c r="AA75" s="248"/>
      <c r="AB75" s="248"/>
      <c r="AC75" s="248"/>
      <c r="AD75" s="248"/>
      <c r="AE75" s="248"/>
      <c r="AF75" s="248"/>
      <c r="AG75" s="248"/>
      <c r="AH75" s="248"/>
      <c r="AI75" s="248"/>
      <c r="AJ75" s="248"/>
      <c r="AK75" s="248"/>
      <c r="AL75" s="248"/>
      <c r="AM75" s="248"/>
      <c r="AN75" s="251">
        <v>2</v>
      </c>
      <c r="AO75" s="248"/>
      <c r="AP75" s="248"/>
      <c r="AQ75" s="248"/>
      <c r="AR75" s="248"/>
      <c r="AS75" s="248"/>
      <c r="AT75" s="248"/>
      <c r="AU75" s="248"/>
      <c r="AV75" s="248"/>
      <c r="AW75" s="248"/>
      <c r="AX75" s="248"/>
      <c r="AY75" s="78"/>
      <c r="AZ75" s="78"/>
      <c r="BA75" s="78"/>
      <c r="BB75" s="78"/>
      <c r="BC75" s="78"/>
      <c r="BD75" s="78"/>
      <c r="BE75" s="78"/>
      <c r="BF75" s="78"/>
      <c r="BG75" s="78"/>
      <c r="BH75" s="78"/>
      <c r="BI75" s="78"/>
      <c r="BJ75" s="78"/>
    </row>
    <row r="76" spans="1:62" s="85" customFormat="1" ht="30" customHeight="1" x14ac:dyDescent="0.35">
      <c r="A76" s="289"/>
      <c r="B76" s="104">
        <v>73</v>
      </c>
      <c r="C76" s="290"/>
      <c r="D76" s="105" t="s">
        <v>273</v>
      </c>
      <c r="E76" s="106" t="s">
        <v>112</v>
      </c>
      <c r="F76" s="107" t="s">
        <v>274</v>
      </c>
      <c r="G76" s="106" t="s">
        <v>259</v>
      </c>
      <c r="H76" s="108" t="s">
        <v>79</v>
      </c>
      <c r="I76" s="108" t="s">
        <v>94</v>
      </c>
      <c r="J76" s="109">
        <v>1921.22</v>
      </c>
      <c r="K76" s="87">
        <v>1</v>
      </c>
      <c r="L76" s="70">
        <f t="shared" si="1"/>
        <v>0</v>
      </c>
      <c r="M76" s="71">
        <f t="shared" si="2"/>
        <v>0</v>
      </c>
      <c r="N76" s="72"/>
      <c r="O76" s="73">
        <f t="shared" si="3"/>
        <v>0</v>
      </c>
      <c r="P76" s="72"/>
      <c r="Q76" s="72"/>
      <c r="R76" s="72"/>
      <c r="S76" s="74">
        <f t="shared" si="0"/>
        <v>1</v>
      </c>
      <c r="T76" s="121" t="str">
        <f t="shared" si="4"/>
        <v>OK</v>
      </c>
      <c r="U76" s="247"/>
      <c r="V76" s="249"/>
      <c r="W76" s="249"/>
      <c r="X76" s="248"/>
      <c r="Y76" s="249"/>
      <c r="Z76" s="248"/>
      <c r="AA76" s="248"/>
      <c r="AB76" s="248"/>
      <c r="AC76" s="248"/>
      <c r="AD76" s="248"/>
      <c r="AE76" s="248"/>
      <c r="AF76" s="248"/>
      <c r="AG76" s="248"/>
      <c r="AH76" s="248"/>
      <c r="AI76" s="248"/>
      <c r="AJ76" s="248"/>
      <c r="AK76" s="248"/>
      <c r="AL76" s="248"/>
      <c r="AM76" s="248"/>
      <c r="AN76" s="248"/>
      <c r="AO76" s="248"/>
      <c r="AP76" s="248"/>
      <c r="AQ76" s="248"/>
      <c r="AR76" s="248"/>
      <c r="AS76" s="248"/>
      <c r="AT76" s="248"/>
      <c r="AU76" s="248"/>
      <c r="AV76" s="248"/>
      <c r="AW76" s="248"/>
      <c r="AX76" s="248"/>
      <c r="AY76" s="78"/>
      <c r="AZ76" s="78"/>
      <c r="BA76" s="78"/>
      <c r="BB76" s="78"/>
      <c r="BC76" s="78"/>
      <c r="BD76" s="78"/>
      <c r="BE76" s="78"/>
      <c r="BF76" s="78"/>
      <c r="BG76" s="78"/>
      <c r="BH76" s="78"/>
      <c r="BI76" s="78"/>
      <c r="BJ76" s="78"/>
    </row>
    <row r="77" spans="1:62" s="85" customFormat="1" ht="30" customHeight="1" x14ac:dyDescent="0.35">
      <c r="A77" s="289"/>
      <c r="B77" s="104">
        <v>74</v>
      </c>
      <c r="C77" s="290"/>
      <c r="D77" s="105" t="s">
        <v>275</v>
      </c>
      <c r="E77" s="106" t="s">
        <v>112</v>
      </c>
      <c r="F77" s="107" t="s">
        <v>276</v>
      </c>
      <c r="G77" s="106" t="s">
        <v>259</v>
      </c>
      <c r="H77" s="108" t="s">
        <v>79</v>
      </c>
      <c r="I77" s="108" t="s">
        <v>94</v>
      </c>
      <c r="J77" s="109">
        <v>15962.85</v>
      </c>
      <c r="K77" s="87">
        <v>1</v>
      </c>
      <c r="L77" s="70">
        <f t="shared" si="1"/>
        <v>1</v>
      </c>
      <c r="M77" s="71">
        <f t="shared" si="2"/>
        <v>1</v>
      </c>
      <c r="N77" s="72"/>
      <c r="O77" s="73">
        <f t="shared" si="3"/>
        <v>0</v>
      </c>
      <c r="P77" s="72"/>
      <c r="Q77" s="72"/>
      <c r="R77" s="72"/>
      <c r="S77" s="74">
        <f t="shared" si="0"/>
        <v>0</v>
      </c>
      <c r="T77" s="121" t="str">
        <f t="shared" si="4"/>
        <v>OK</v>
      </c>
      <c r="U77" s="247"/>
      <c r="V77" s="249"/>
      <c r="W77" s="249"/>
      <c r="X77" s="248"/>
      <c r="Y77" s="249"/>
      <c r="Z77" s="248"/>
      <c r="AA77" s="248"/>
      <c r="AB77" s="248"/>
      <c r="AC77" s="248"/>
      <c r="AD77" s="248"/>
      <c r="AE77" s="248"/>
      <c r="AF77" s="248"/>
      <c r="AG77" s="248"/>
      <c r="AH77" s="248"/>
      <c r="AI77" s="248"/>
      <c r="AJ77" s="248"/>
      <c r="AK77" s="251">
        <v>1</v>
      </c>
      <c r="AL77" s="248"/>
      <c r="AM77" s="248"/>
      <c r="AN77" s="248"/>
      <c r="AO77" s="248"/>
      <c r="AP77" s="248"/>
      <c r="AQ77" s="248"/>
      <c r="AR77" s="248"/>
      <c r="AS77" s="248"/>
      <c r="AT77" s="248"/>
      <c r="AU77" s="248"/>
      <c r="AV77" s="248"/>
      <c r="AW77" s="248"/>
      <c r="AX77" s="248"/>
      <c r="AY77" s="78"/>
      <c r="AZ77" s="78"/>
      <c r="BA77" s="78"/>
      <c r="BB77" s="78"/>
      <c r="BC77" s="78"/>
      <c r="BD77" s="78"/>
      <c r="BE77" s="78"/>
      <c r="BF77" s="78"/>
      <c r="BG77" s="78"/>
      <c r="BH77" s="78"/>
      <c r="BI77" s="78"/>
      <c r="BJ77" s="78"/>
    </row>
    <row r="78" spans="1:62" s="85" customFormat="1" ht="30" customHeight="1" x14ac:dyDescent="0.35">
      <c r="A78" s="289"/>
      <c r="B78" s="104">
        <v>75</v>
      </c>
      <c r="C78" s="290"/>
      <c r="D78" s="105" t="s">
        <v>277</v>
      </c>
      <c r="E78" s="106" t="s">
        <v>185</v>
      </c>
      <c r="F78" s="107" t="s">
        <v>278</v>
      </c>
      <c r="G78" s="106" t="s">
        <v>259</v>
      </c>
      <c r="H78" s="108" t="s">
        <v>79</v>
      </c>
      <c r="I78" s="108" t="s">
        <v>94</v>
      </c>
      <c r="J78" s="109">
        <v>3195.49</v>
      </c>
      <c r="K78" s="87">
        <v>1</v>
      </c>
      <c r="L78" s="70">
        <f t="shared" si="1"/>
        <v>0</v>
      </c>
      <c r="M78" s="71">
        <f t="shared" si="2"/>
        <v>0</v>
      </c>
      <c r="N78" s="72"/>
      <c r="O78" s="73">
        <f t="shared" si="3"/>
        <v>0</v>
      </c>
      <c r="P78" s="72"/>
      <c r="Q78" s="72"/>
      <c r="R78" s="72"/>
      <c r="S78" s="74">
        <f t="shared" si="0"/>
        <v>1</v>
      </c>
      <c r="T78" s="121" t="str">
        <f t="shared" si="4"/>
        <v>OK</v>
      </c>
      <c r="U78" s="247"/>
      <c r="V78" s="249"/>
      <c r="W78" s="249"/>
      <c r="X78" s="248"/>
      <c r="Y78" s="249"/>
      <c r="Z78" s="248"/>
      <c r="AA78" s="248"/>
      <c r="AB78" s="248"/>
      <c r="AC78" s="248"/>
      <c r="AD78" s="248"/>
      <c r="AE78" s="248"/>
      <c r="AF78" s="248"/>
      <c r="AG78" s="248"/>
      <c r="AH78" s="248"/>
      <c r="AI78" s="248"/>
      <c r="AJ78" s="248"/>
      <c r="AK78" s="248"/>
      <c r="AL78" s="248"/>
      <c r="AM78" s="248"/>
      <c r="AN78" s="248"/>
      <c r="AO78" s="248"/>
      <c r="AP78" s="248"/>
      <c r="AQ78" s="248"/>
      <c r="AR78" s="248"/>
      <c r="AS78" s="248"/>
      <c r="AT78" s="248"/>
      <c r="AU78" s="248"/>
      <c r="AV78" s="248"/>
      <c r="AW78" s="248"/>
      <c r="AX78" s="248"/>
      <c r="AY78" s="78"/>
      <c r="AZ78" s="78"/>
      <c r="BA78" s="78"/>
      <c r="BB78" s="78"/>
      <c r="BC78" s="78"/>
      <c r="BD78" s="78"/>
      <c r="BE78" s="78"/>
      <c r="BF78" s="78"/>
      <c r="BG78" s="78"/>
      <c r="BH78" s="78"/>
      <c r="BI78" s="78"/>
      <c r="BJ78" s="78"/>
    </row>
    <row r="79" spans="1:62"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v>1</v>
      </c>
      <c r="L79" s="70">
        <f t="shared" si="1"/>
        <v>1</v>
      </c>
      <c r="M79" s="71">
        <f t="shared" si="2"/>
        <v>1</v>
      </c>
      <c r="N79" s="72"/>
      <c r="O79" s="73">
        <f t="shared" si="3"/>
        <v>0</v>
      </c>
      <c r="P79" s="72"/>
      <c r="Q79" s="72"/>
      <c r="R79" s="72"/>
      <c r="S79" s="74">
        <f t="shared" si="0"/>
        <v>0</v>
      </c>
      <c r="T79" s="121" t="str">
        <f t="shared" si="4"/>
        <v>OK</v>
      </c>
      <c r="U79" s="247"/>
      <c r="V79" s="249"/>
      <c r="W79" s="249"/>
      <c r="X79" s="248"/>
      <c r="Y79" s="249"/>
      <c r="Z79" s="248"/>
      <c r="AA79" s="248"/>
      <c r="AB79" s="248"/>
      <c r="AC79" s="248"/>
      <c r="AD79" s="248"/>
      <c r="AE79" s="248"/>
      <c r="AF79" s="248"/>
      <c r="AG79" s="248"/>
      <c r="AH79" s="248"/>
      <c r="AI79" s="248"/>
      <c r="AJ79" s="248"/>
      <c r="AK79" s="248"/>
      <c r="AL79" s="248"/>
      <c r="AM79" s="248"/>
      <c r="AN79" s="248"/>
      <c r="AO79" s="248"/>
      <c r="AP79" s="248"/>
      <c r="AQ79" s="248"/>
      <c r="AR79" s="248"/>
      <c r="AS79" s="248"/>
      <c r="AT79" s="248"/>
      <c r="AU79" s="248"/>
      <c r="AV79" s="248"/>
      <c r="AW79" s="248"/>
      <c r="AX79" s="251">
        <v>1</v>
      </c>
      <c r="AY79" s="78"/>
      <c r="AZ79" s="78"/>
      <c r="BA79" s="78"/>
      <c r="BB79" s="78"/>
      <c r="BC79" s="78"/>
      <c r="BD79" s="78"/>
      <c r="BE79" s="78"/>
      <c r="BF79" s="78"/>
      <c r="BG79" s="78"/>
      <c r="BH79" s="78"/>
      <c r="BI79" s="78"/>
      <c r="BJ79" s="78"/>
    </row>
    <row r="80" spans="1:62"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247"/>
      <c r="V80" s="249"/>
      <c r="W80" s="249"/>
      <c r="X80" s="248"/>
      <c r="Y80" s="249"/>
      <c r="Z80" s="248"/>
      <c r="AA80" s="248"/>
      <c r="AB80" s="248"/>
      <c r="AC80" s="248"/>
      <c r="AD80" s="248"/>
      <c r="AE80" s="248"/>
      <c r="AF80" s="248"/>
      <c r="AG80" s="248"/>
      <c r="AH80" s="248"/>
      <c r="AI80" s="248"/>
      <c r="AJ80" s="248"/>
      <c r="AK80" s="248"/>
      <c r="AL80" s="248"/>
      <c r="AM80" s="248"/>
      <c r="AN80" s="248"/>
      <c r="AO80" s="248"/>
      <c r="AP80" s="248"/>
      <c r="AQ80" s="248"/>
      <c r="AR80" s="248"/>
      <c r="AS80" s="248"/>
      <c r="AT80" s="248"/>
      <c r="AU80" s="248"/>
      <c r="AV80" s="248"/>
      <c r="AW80" s="248"/>
      <c r="AX80" s="248"/>
      <c r="AY80" s="78"/>
      <c r="AZ80" s="78"/>
      <c r="BA80" s="78"/>
      <c r="BB80" s="78"/>
      <c r="BC80" s="78"/>
      <c r="BD80" s="78"/>
      <c r="BE80" s="78"/>
      <c r="BF80" s="78"/>
      <c r="BG80" s="78"/>
      <c r="BH80" s="78"/>
      <c r="BI80" s="78"/>
      <c r="BJ80" s="78"/>
    </row>
    <row r="81" spans="1:62"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v>1</v>
      </c>
      <c r="L81" s="70">
        <f t="shared" si="1"/>
        <v>0</v>
      </c>
      <c r="M81" s="71">
        <f t="shared" si="2"/>
        <v>0</v>
      </c>
      <c r="N81" s="72"/>
      <c r="O81" s="73">
        <f t="shared" si="3"/>
        <v>0</v>
      </c>
      <c r="P81" s="72"/>
      <c r="Q81" s="72"/>
      <c r="R81" s="72"/>
      <c r="S81" s="74">
        <f t="shared" si="0"/>
        <v>1</v>
      </c>
      <c r="T81" s="121" t="str">
        <f t="shared" si="4"/>
        <v>OK</v>
      </c>
      <c r="U81" s="247"/>
      <c r="V81" s="249"/>
      <c r="W81" s="249"/>
      <c r="X81" s="248"/>
      <c r="Y81" s="249"/>
      <c r="Z81" s="248"/>
      <c r="AA81" s="248"/>
      <c r="AB81" s="248"/>
      <c r="AC81" s="248"/>
      <c r="AD81" s="248"/>
      <c r="AE81" s="248"/>
      <c r="AF81" s="248"/>
      <c r="AG81" s="248"/>
      <c r="AH81" s="248"/>
      <c r="AI81" s="248"/>
      <c r="AJ81" s="248"/>
      <c r="AK81" s="248"/>
      <c r="AL81" s="248"/>
      <c r="AM81" s="248"/>
      <c r="AN81" s="248"/>
      <c r="AO81" s="248"/>
      <c r="AP81" s="248"/>
      <c r="AQ81" s="248"/>
      <c r="AR81" s="248"/>
      <c r="AS81" s="248"/>
      <c r="AT81" s="248"/>
      <c r="AU81" s="248"/>
      <c r="AV81" s="248"/>
      <c r="AW81" s="248"/>
      <c r="AX81" s="248"/>
      <c r="AY81" s="78"/>
      <c r="AZ81" s="78"/>
      <c r="BA81" s="78"/>
      <c r="BB81" s="78"/>
      <c r="BC81" s="78"/>
      <c r="BD81" s="78"/>
      <c r="BE81" s="78"/>
      <c r="BF81" s="78"/>
      <c r="BG81" s="78"/>
      <c r="BH81" s="78"/>
      <c r="BI81" s="78"/>
      <c r="BJ81" s="78"/>
    </row>
    <row r="82" spans="1:62"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v>2</v>
      </c>
      <c r="L82" s="70">
        <f t="shared" si="1"/>
        <v>2</v>
      </c>
      <c r="M82" s="71">
        <f t="shared" si="2"/>
        <v>2</v>
      </c>
      <c r="N82" s="72"/>
      <c r="O82" s="73">
        <f t="shared" si="3"/>
        <v>0</v>
      </c>
      <c r="P82" s="72"/>
      <c r="Q82" s="72"/>
      <c r="R82" s="72"/>
      <c r="S82" s="74">
        <f t="shared" si="0"/>
        <v>0</v>
      </c>
      <c r="T82" s="121" t="str">
        <f t="shared" si="4"/>
        <v>OK</v>
      </c>
      <c r="U82" s="247"/>
      <c r="V82" s="249"/>
      <c r="W82" s="249"/>
      <c r="X82" s="248"/>
      <c r="Y82" s="249"/>
      <c r="Z82" s="251">
        <v>1</v>
      </c>
      <c r="AA82" s="248"/>
      <c r="AB82" s="248"/>
      <c r="AC82" s="248"/>
      <c r="AD82" s="248"/>
      <c r="AE82" s="248"/>
      <c r="AF82" s="248"/>
      <c r="AG82" s="248"/>
      <c r="AH82" s="248"/>
      <c r="AI82" s="251">
        <v>1</v>
      </c>
      <c r="AJ82" s="248"/>
      <c r="AK82" s="248"/>
      <c r="AL82" s="248"/>
      <c r="AM82" s="248"/>
      <c r="AN82" s="248"/>
      <c r="AO82" s="248"/>
      <c r="AP82" s="248"/>
      <c r="AQ82" s="248"/>
      <c r="AR82" s="248"/>
      <c r="AS82" s="248"/>
      <c r="AT82" s="248"/>
      <c r="AU82" s="248"/>
      <c r="AV82" s="248"/>
      <c r="AW82" s="248"/>
      <c r="AX82" s="248"/>
      <c r="AY82" s="78"/>
      <c r="AZ82" s="78"/>
      <c r="BA82" s="78"/>
      <c r="BB82" s="78"/>
      <c r="BC82" s="78"/>
      <c r="BD82" s="78"/>
      <c r="BE82" s="78"/>
      <c r="BF82" s="78"/>
      <c r="BG82" s="78"/>
      <c r="BH82" s="78"/>
      <c r="BI82" s="78"/>
      <c r="BJ82" s="78"/>
    </row>
    <row r="83" spans="1:62" s="85" customFormat="1" ht="30" customHeight="1" x14ac:dyDescent="0.35">
      <c r="A83" s="289"/>
      <c r="B83" s="104">
        <v>80</v>
      </c>
      <c r="C83" s="290"/>
      <c r="D83" s="105" t="s">
        <v>298</v>
      </c>
      <c r="E83" s="106" t="s">
        <v>294</v>
      </c>
      <c r="F83" s="107" t="s">
        <v>299</v>
      </c>
      <c r="G83" s="106" t="s">
        <v>296</v>
      </c>
      <c r="H83" s="108" t="s">
        <v>79</v>
      </c>
      <c r="I83" s="108" t="s">
        <v>297</v>
      </c>
      <c r="J83" s="109">
        <v>3366.75</v>
      </c>
      <c r="K83" s="87">
        <v>2</v>
      </c>
      <c r="L83" s="70">
        <f t="shared" si="1"/>
        <v>1</v>
      </c>
      <c r="M83" s="71">
        <f t="shared" si="2"/>
        <v>1</v>
      </c>
      <c r="N83" s="72"/>
      <c r="O83" s="73">
        <f t="shared" si="3"/>
        <v>0</v>
      </c>
      <c r="P83" s="72"/>
      <c r="Q83" s="72"/>
      <c r="R83" s="72"/>
      <c r="S83" s="74">
        <f t="shared" si="0"/>
        <v>1</v>
      </c>
      <c r="T83" s="121" t="str">
        <f t="shared" si="4"/>
        <v>OK</v>
      </c>
      <c r="U83" s="247"/>
      <c r="V83" s="249"/>
      <c r="W83" s="249"/>
      <c r="X83" s="248"/>
      <c r="Y83" s="249"/>
      <c r="Z83" s="251">
        <v>1</v>
      </c>
      <c r="AA83" s="248"/>
      <c r="AB83" s="248"/>
      <c r="AC83" s="248"/>
      <c r="AD83" s="248"/>
      <c r="AE83" s="248"/>
      <c r="AF83" s="248"/>
      <c r="AG83" s="248"/>
      <c r="AH83" s="248"/>
      <c r="AI83" s="248"/>
      <c r="AJ83" s="248"/>
      <c r="AK83" s="248"/>
      <c r="AL83" s="248"/>
      <c r="AM83" s="248"/>
      <c r="AN83" s="248"/>
      <c r="AO83" s="248"/>
      <c r="AP83" s="248"/>
      <c r="AQ83" s="248"/>
      <c r="AR83" s="248"/>
      <c r="AS83" s="248"/>
      <c r="AT83" s="248"/>
      <c r="AU83" s="248"/>
      <c r="AV83" s="248"/>
      <c r="AW83" s="248"/>
      <c r="AX83" s="248"/>
      <c r="AY83" s="78"/>
      <c r="AZ83" s="78"/>
      <c r="BA83" s="78"/>
      <c r="BB83" s="78"/>
      <c r="BC83" s="78"/>
      <c r="BD83" s="78"/>
      <c r="BE83" s="78"/>
      <c r="BF83" s="78"/>
      <c r="BG83" s="78"/>
      <c r="BH83" s="78"/>
      <c r="BI83" s="78"/>
      <c r="BJ83" s="78"/>
    </row>
    <row r="84" spans="1:62"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247"/>
      <c r="V84" s="249"/>
      <c r="W84" s="249"/>
      <c r="X84" s="248"/>
      <c r="Y84" s="249"/>
      <c r="Z84" s="248"/>
      <c r="AA84" s="248"/>
      <c r="AB84" s="248"/>
      <c r="AC84" s="248"/>
      <c r="AD84" s="248"/>
      <c r="AE84" s="248"/>
      <c r="AF84" s="248"/>
      <c r="AG84" s="248"/>
      <c r="AH84" s="248"/>
      <c r="AI84" s="248"/>
      <c r="AJ84" s="248"/>
      <c r="AK84" s="248"/>
      <c r="AL84" s="248"/>
      <c r="AM84" s="248"/>
      <c r="AN84" s="248"/>
      <c r="AO84" s="248"/>
      <c r="AP84" s="248"/>
      <c r="AQ84" s="248"/>
      <c r="AR84" s="248"/>
      <c r="AS84" s="248"/>
      <c r="AT84" s="248"/>
      <c r="AU84" s="248"/>
      <c r="AV84" s="248"/>
      <c r="AW84" s="248"/>
      <c r="AX84" s="248"/>
      <c r="AY84" s="78"/>
      <c r="AZ84" s="78"/>
      <c r="BA84" s="78"/>
      <c r="BB84" s="78"/>
      <c r="BC84" s="78"/>
      <c r="BD84" s="78"/>
      <c r="BE84" s="78"/>
      <c r="BF84" s="78"/>
      <c r="BG84" s="78"/>
      <c r="BH84" s="78"/>
      <c r="BI84" s="78"/>
      <c r="BJ84" s="78"/>
    </row>
    <row r="85" spans="1:62"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247"/>
      <c r="V85" s="249"/>
      <c r="W85" s="249"/>
      <c r="X85" s="248"/>
      <c r="Y85" s="249"/>
      <c r="Z85" s="248"/>
      <c r="AA85" s="248"/>
      <c r="AB85" s="248"/>
      <c r="AC85" s="248"/>
      <c r="AD85" s="248"/>
      <c r="AE85" s="248"/>
      <c r="AF85" s="248"/>
      <c r="AG85" s="248"/>
      <c r="AH85" s="248"/>
      <c r="AI85" s="248"/>
      <c r="AJ85" s="248"/>
      <c r="AK85" s="248"/>
      <c r="AL85" s="248"/>
      <c r="AM85" s="248"/>
      <c r="AN85" s="248"/>
      <c r="AO85" s="248"/>
      <c r="AP85" s="248"/>
      <c r="AQ85" s="248"/>
      <c r="AR85" s="248"/>
      <c r="AS85" s="248"/>
      <c r="AT85" s="248"/>
      <c r="AU85" s="248"/>
      <c r="AV85" s="248"/>
      <c r="AW85" s="248"/>
      <c r="AX85" s="248"/>
      <c r="AY85" s="78"/>
      <c r="AZ85" s="78"/>
      <c r="BA85" s="78"/>
      <c r="BB85" s="78"/>
      <c r="BC85" s="78"/>
      <c r="BD85" s="78"/>
      <c r="BE85" s="78"/>
      <c r="BF85" s="78"/>
      <c r="BG85" s="78"/>
      <c r="BH85" s="78"/>
      <c r="BI85" s="78"/>
      <c r="BJ85" s="78"/>
    </row>
    <row r="86" spans="1:62"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247"/>
      <c r="V86" s="249"/>
      <c r="W86" s="249"/>
      <c r="X86" s="248"/>
      <c r="Y86" s="249"/>
      <c r="Z86" s="248"/>
      <c r="AA86" s="248"/>
      <c r="AB86" s="248"/>
      <c r="AC86" s="248"/>
      <c r="AD86" s="248"/>
      <c r="AE86" s="248"/>
      <c r="AF86" s="248"/>
      <c r="AG86" s="248"/>
      <c r="AH86" s="248"/>
      <c r="AI86" s="248"/>
      <c r="AJ86" s="248"/>
      <c r="AK86" s="248"/>
      <c r="AL86" s="248"/>
      <c r="AM86" s="248"/>
      <c r="AN86" s="248"/>
      <c r="AO86" s="248"/>
      <c r="AP86" s="248"/>
      <c r="AQ86" s="248"/>
      <c r="AR86" s="248"/>
      <c r="AS86" s="248"/>
      <c r="AT86" s="248"/>
      <c r="AU86" s="248"/>
      <c r="AV86" s="248"/>
      <c r="AW86" s="248"/>
      <c r="AX86" s="248"/>
      <c r="AY86" s="78"/>
      <c r="AZ86" s="78"/>
      <c r="BA86" s="78"/>
      <c r="BB86" s="78"/>
      <c r="BC86" s="78"/>
      <c r="BD86" s="78"/>
      <c r="BE86" s="78"/>
      <c r="BF86" s="78"/>
      <c r="BG86" s="78"/>
      <c r="BH86" s="78"/>
      <c r="BI86" s="78"/>
      <c r="BJ86" s="78"/>
    </row>
    <row r="87" spans="1:62" s="85" customFormat="1" ht="30" customHeight="1" x14ac:dyDescent="0.35">
      <c r="A87" s="289"/>
      <c r="B87" s="104">
        <v>84</v>
      </c>
      <c r="C87" s="290"/>
      <c r="D87" s="105" t="s">
        <v>311</v>
      </c>
      <c r="E87" s="106" t="s">
        <v>126</v>
      </c>
      <c r="F87" s="107" t="s">
        <v>312</v>
      </c>
      <c r="G87" s="106" t="s">
        <v>313</v>
      </c>
      <c r="H87" s="108" t="s">
        <v>79</v>
      </c>
      <c r="I87" s="108" t="s">
        <v>94</v>
      </c>
      <c r="J87" s="109">
        <v>2623.79</v>
      </c>
      <c r="K87" s="87">
        <v>1</v>
      </c>
      <c r="L87" s="70">
        <f t="shared" si="1"/>
        <v>0</v>
      </c>
      <c r="M87" s="71">
        <f t="shared" si="2"/>
        <v>0</v>
      </c>
      <c r="N87" s="72"/>
      <c r="O87" s="73">
        <f t="shared" si="3"/>
        <v>0</v>
      </c>
      <c r="P87" s="72"/>
      <c r="Q87" s="72"/>
      <c r="R87" s="72"/>
      <c r="S87" s="74">
        <f t="shared" si="0"/>
        <v>1</v>
      </c>
      <c r="T87" s="121" t="str">
        <f t="shared" si="4"/>
        <v>OK</v>
      </c>
      <c r="U87" s="247"/>
      <c r="V87" s="249"/>
      <c r="W87" s="249"/>
      <c r="X87" s="248"/>
      <c r="Y87" s="249"/>
      <c r="Z87" s="248"/>
      <c r="AA87" s="248"/>
      <c r="AB87" s="248"/>
      <c r="AC87" s="248"/>
      <c r="AD87" s="248"/>
      <c r="AE87" s="248"/>
      <c r="AF87" s="248"/>
      <c r="AG87" s="248"/>
      <c r="AH87" s="248"/>
      <c r="AI87" s="248"/>
      <c r="AJ87" s="248"/>
      <c r="AK87" s="248"/>
      <c r="AL87" s="248"/>
      <c r="AM87" s="248"/>
      <c r="AN87" s="248"/>
      <c r="AO87" s="248"/>
      <c r="AP87" s="248"/>
      <c r="AQ87" s="248"/>
      <c r="AR87" s="248"/>
      <c r="AS87" s="248"/>
      <c r="AT87" s="248"/>
      <c r="AU87" s="248"/>
      <c r="AV87" s="248"/>
      <c r="AW87" s="248"/>
      <c r="AX87" s="248"/>
      <c r="AY87" s="78"/>
      <c r="AZ87" s="78"/>
      <c r="BA87" s="78"/>
      <c r="BB87" s="78"/>
      <c r="BC87" s="78"/>
      <c r="BD87" s="78"/>
      <c r="BE87" s="78"/>
      <c r="BF87" s="78"/>
      <c r="BG87" s="78"/>
      <c r="BH87" s="78"/>
      <c r="BI87" s="78"/>
      <c r="BJ87" s="78"/>
    </row>
    <row r="88" spans="1:62"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1"/>
        <v>0</v>
      </c>
      <c r="M88" s="71">
        <f t="shared" si="2"/>
        <v>0</v>
      </c>
      <c r="N88" s="72"/>
      <c r="O88" s="73">
        <f t="shared" si="3"/>
        <v>0</v>
      </c>
      <c r="P88" s="72"/>
      <c r="Q88" s="72"/>
      <c r="R88" s="72"/>
      <c r="S88" s="74">
        <f t="shared" si="0"/>
        <v>0</v>
      </c>
      <c r="T88" s="121" t="str">
        <f t="shared" si="4"/>
        <v>OK</v>
      </c>
      <c r="U88" s="247"/>
      <c r="V88" s="249"/>
      <c r="W88" s="249"/>
      <c r="X88" s="248"/>
      <c r="Y88" s="249"/>
      <c r="Z88" s="248"/>
      <c r="AA88" s="248"/>
      <c r="AB88" s="248"/>
      <c r="AC88" s="248"/>
      <c r="AD88" s="248"/>
      <c r="AE88" s="248"/>
      <c r="AF88" s="248"/>
      <c r="AG88" s="248"/>
      <c r="AH88" s="248"/>
      <c r="AI88" s="248"/>
      <c r="AJ88" s="248"/>
      <c r="AK88" s="248"/>
      <c r="AL88" s="248"/>
      <c r="AM88" s="248"/>
      <c r="AN88" s="248"/>
      <c r="AO88" s="248"/>
      <c r="AP88" s="248"/>
      <c r="AQ88" s="248"/>
      <c r="AR88" s="248"/>
      <c r="AS88" s="248"/>
      <c r="AT88" s="248"/>
      <c r="AU88" s="248"/>
      <c r="AV88" s="248"/>
      <c r="AW88" s="248"/>
      <c r="AX88" s="248"/>
      <c r="AY88" s="78"/>
      <c r="AZ88" s="78"/>
      <c r="BA88" s="78"/>
      <c r="BB88" s="78"/>
      <c r="BC88" s="78"/>
      <c r="BD88" s="78"/>
      <c r="BE88" s="78"/>
      <c r="BF88" s="78"/>
      <c r="BG88" s="78"/>
      <c r="BH88" s="78"/>
      <c r="BI88" s="78"/>
      <c r="BJ88" s="78"/>
    </row>
    <row r="89" spans="1:62"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247"/>
      <c r="V89" s="249"/>
      <c r="W89" s="249"/>
      <c r="X89" s="248"/>
      <c r="Y89" s="249"/>
      <c r="Z89" s="248"/>
      <c r="AA89" s="248"/>
      <c r="AB89" s="248"/>
      <c r="AC89" s="248"/>
      <c r="AD89" s="248"/>
      <c r="AE89" s="248"/>
      <c r="AF89" s="248"/>
      <c r="AG89" s="248"/>
      <c r="AH89" s="248"/>
      <c r="AI89" s="248"/>
      <c r="AJ89" s="248"/>
      <c r="AK89" s="248"/>
      <c r="AL89" s="248"/>
      <c r="AM89" s="248"/>
      <c r="AN89" s="248"/>
      <c r="AO89" s="248"/>
      <c r="AP89" s="248"/>
      <c r="AQ89" s="248"/>
      <c r="AR89" s="248"/>
      <c r="AS89" s="248"/>
      <c r="AT89" s="248"/>
      <c r="AU89" s="248"/>
      <c r="AV89" s="248"/>
      <c r="AW89" s="248"/>
      <c r="AX89" s="248"/>
      <c r="AY89" s="78"/>
      <c r="AZ89" s="78"/>
      <c r="BA89" s="78"/>
      <c r="BB89" s="78"/>
      <c r="BC89" s="78"/>
      <c r="BD89" s="78"/>
      <c r="BE89" s="78"/>
      <c r="BF89" s="78"/>
      <c r="BG89" s="78"/>
      <c r="BH89" s="78"/>
      <c r="BI89" s="78"/>
      <c r="BJ89" s="78"/>
    </row>
    <row r="90" spans="1:62"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247"/>
      <c r="V90" s="249"/>
      <c r="W90" s="249"/>
      <c r="X90" s="248"/>
      <c r="Y90" s="249"/>
      <c r="Z90" s="248"/>
      <c r="AA90" s="248"/>
      <c r="AB90" s="248"/>
      <c r="AC90" s="248"/>
      <c r="AD90" s="248"/>
      <c r="AE90" s="248"/>
      <c r="AF90" s="248"/>
      <c r="AG90" s="248"/>
      <c r="AH90" s="248"/>
      <c r="AI90" s="248"/>
      <c r="AJ90" s="248"/>
      <c r="AK90" s="248"/>
      <c r="AL90" s="248"/>
      <c r="AM90" s="248"/>
      <c r="AN90" s="248"/>
      <c r="AO90" s="248"/>
      <c r="AP90" s="248"/>
      <c r="AQ90" s="248"/>
      <c r="AR90" s="248"/>
      <c r="AS90" s="248"/>
      <c r="AT90" s="248"/>
      <c r="AU90" s="248"/>
      <c r="AV90" s="248"/>
      <c r="AW90" s="248"/>
      <c r="AX90" s="248"/>
      <c r="AY90" s="78"/>
      <c r="AZ90" s="78"/>
      <c r="BA90" s="78"/>
      <c r="BB90" s="78"/>
      <c r="BC90" s="78"/>
      <c r="BD90" s="78"/>
      <c r="BE90" s="78"/>
      <c r="BF90" s="78"/>
      <c r="BG90" s="78"/>
      <c r="BH90" s="78"/>
      <c r="BI90" s="78"/>
      <c r="BJ90" s="78"/>
    </row>
    <row r="91" spans="1:62"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1"/>
        <v>0</v>
      </c>
      <c r="M91" s="71">
        <f t="shared" si="2"/>
        <v>0</v>
      </c>
      <c r="N91" s="72"/>
      <c r="O91" s="73">
        <f t="shared" si="3"/>
        <v>0</v>
      </c>
      <c r="P91" s="72"/>
      <c r="Q91" s="72"/>
      <c r="R91" s="72"/>
      <c r="S91" s="74">
        <f t="shared" si="0"/>
        <v>0</v>
      </c>
      <c r="T91" s="121" t="str">
        <f t="shared" si="4"/>
        <v>OK</v>
      </c>
      <c r="U91" s="247"/>
      <c r="V91" s="249"/>
      <c r="W91" s="249"/>
      <c r="X91" s="248"/>
      <c r="Y91" s="249"/>
      <c r="Z91" s="248"/>
      <c r="AA91" s="248"/>
      <c r="AB91" s="248"/>
      <c r="AC91" s="248"/>
      <c r="AD91" s="248"/>
      <c r="AE91" s="248"/>
      <c r="AF91" s="248"/>
      <c r="AG91" s="248"/>
      <c r="AH91" s="248"/>
      <c r="AI91" s="248"/>
      <c r="AJ91" s="248"/>
      <c r="AK91" s="248"/>
      <c r="AL91" s="248"/>
      <c r="AM91" s="248"/>
      <c r="AN91" s="248"/>
      <c r="AO91" s="248"/>
      <c r="AP91" s="248"/>
      <c r="AQ91" s="248"/>
      <c r="AR91" s="248"/>
      <c r="AS91" s="248"/>
      <c r="AT91" s="248"/>
      <c r="AU91" s="248"/>
      <c r="AV91" s="248"/>
      <c r="AW91" s="248"/>
      <c r="AX91" s="248"/>
      <c r="AY91" s="78"/>
      <c r="AZ91" s="78"/>
      <c r="BA91" s="78"/>
      <c r="BB91" s="78"/>
      <c r="BC91" s="78"/>
      <c r="BD91" s="78"/>
      <c r="BE91" s="78"/>
      <c r="BF91" s="78"/>
      <c r="BG91" s="78"/>
      <c r="BH91" s="78"/>
      <c r="BI91" s="78"/>
      <c r="BJ91" s="78"/>
    </row>
    <row r="92" spans="1:62"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247"/>
      <c r="V92" s="249"/>
      <c r="W92" s="249"/>
      <c r="X92" s="248"/>
      <c r="Y92" s="249"/>
      <c r="Z92" s="248"/>
      <c r="AA92" s="248"/>
      <c r="AB92" s="248"/>
      <c r="AC92" s="248"/>
      <c r="AD92" s="248"/>
      <c r="AE92" s="248"/>
      <c r="AF92" s="248"/>
      <c r="AG92" s="248"/>
      <c r="AH92" s="248"/>
      <c r="AI92" s="248"/>
      <c r="AJ92" s="248"/>
      <c r="AK92" s="248"/>
      <c r="AL92" s="248"/>
      <c r="AM92" s="248"/>
      <c r="AN92" s="248"/>
      <c r="AO92" s="248"/>
      <c r="AP92" s="248"/>
      <c r="AQ92" s="248"/>
      <c r="AR92" s="248"/>
      <c r="AS92" s="248"/>
      <c r="AT92" s="248"/>
      <c r="AU92" s="248"/>
      <c r="AV92" s="248"/>
      <c r="AW92" s="248"/>
      <c r="AX92" s="248"/>
      <c r="AY92" s="78"/>
      <c r="AZ92" s="78"/>
      <c r="BA92" s="78"/>
      <c r="BB92" s="78"/>
      <c r="BC92" s="78"/>
      <c r="BD92" s="78"/>
      <c r="BE92" s="78"/>
      <c r="BF92" s="78"/>
      <c r="BG92" s="78"/>
      <c r="BH92" s="78"/>
      <c r="BI92" s="78"/>
      <c r="BJ92" s="78"/>
    </row>
    <row r="93" spans="1:62" s="85" customFormat="1" ht="30" customHeight="1" x14ac:dyDescent="0.35">
      <c r="A93" s="289"/>
      <c r="B93" s="104">
        <v>90</v>
      </c>
      <c r="C93" s="290"/>
      <c r="D93" s="105" t="s">
        <v>329</v>
      </c>
      <c r="E93" s="106" t="s">
        <v>327</v>
      </c>
      <c r="F93" s="107" t="s">
        <v>330</v>
      </c>
      <c r="G93" s="106" t="s">
        <v>323</v>
      </c>
      <c r="H93" s="108" t="s">
        <v>79</v>
      </c>
      <c r="I93" s="108" t="s">
        <v>94</v>
      </c>
      <c r="J93" s="109">
        <v>2269</v>
      </c>
      <c r="K93" s="87">
        <v>3</v>
      </c>
      <c r="L93" s="70">
        <f t="shared" si="1"/>
        <v>2</v>
      </c>
      <c r="M93" s="71">
        <f t="shared" si="2"/>
        <v>2</v>
      </c>
      <c r="N93" s="72"/>
      <c r="O93" s="73">
        <f t="shared" si="3"/>
        <v>0</v>
      </c>
      <c r="P93" s="72"/>
      <c r="Q93" s="72"/>
      <c r="R93" s="72"/>
      <c r="S93" s="74">
        <f t="shared" si="0"/>
        <v>1</v>
      </c>
      <c r="T93" s="121" t="str">
        <f t="shared" si="4"/>
        <v>OK</v>
      </c>
      <c r="U93" s="250">
        <v>1</v>
      </c>
      <c r="V93" s="249"/>
      <c r="W93" s="249"/>
      <c r="X93" s="248"/>
      <c r="Y93" s="249"/>
      <c r="Z93" s="248"/>
      <c r="AA93" s="248"/>
      <c r="AB93" s="248"/>
      <c r="AC93" s="248"/>
      <c r="AD93" s="248"/>
      <c r="AE93" s="248"/>
      <c r="AF93" s="248"/>
      <c r="AG93" s="248"/>
      <c r="AH93" s="248"/>
      <c r="AI93" s="248"/>
      <c r="AJ93" s="248"/>
      <c r="AK93" s="248"/>
      <c r="AL93" s="251">
        <v>1</v>
      </c>
      <c r="AM93" s="248"/>
      <c r="AN93" s="248"/>
      <c r="AO93" s="248"/>
      <c r="AP93" s="248"/>
      <c r="AQ93" s="248"/>
      <c r="AR93" s="248"/>
      <c r="AS93" s="248"/>
      <c r="AT93" s="248"/>
      <c r="AU93" s="248"/>
      <c r="AV93" s="248"/>
      <c r="AW93" s="248"/>
      <c r="AX93" s="248"/>
      <c r="AY93" s="78"/>
      <c r="AZ93" s="78"/>
      <c r="BA93" s="78"/>
      <c r="BB93" s="78"/>
      <c r="BC93" s="78"/>
      <c r="BD93" s="78"/>
      <c r="BE93" s="78"/>
      <c r="BF93" s="78"/>
      <c r="BG93" s="78"/>
      <c r="BH93" s="78"/>
      <c r="BI93" s="78"/>
      <c r="BJ93" s="78"/>
    </row>
    <row r="94" spans="1:62"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247"/>
      <c r="V94" s="249"/>
      <c r="W94" s="249"/>
      <c r="X94" s="248"/>
      <c r="Y94" s="249"/>
      <c r="Z94" s="248"/>
      <c r="AA94" s="248"/>
      <c r="AB94" s="248"/>
      <c r="AC94" s="248"/>
      <c r="AD94" s="248"/>
      <c r="AE94" s="248"/>
      <c r="AF94" s="248"/>
      <c r="AG94" s="248"/>
      <c r="AH94" s="248"/>
      <c r="AI94" s="248"/>
      <c r="AJ94" s="248"/>
      <c r="AK94" s="248"/>
      <c r="AL94" s="248"/>
      <c r="AM94" s="248"/>
      <c r="AN94" s="248"/>
      <c r="AO94" s="248"/>
      <c r="AP94" s="248"/>
      <c r="AQ94" s="248"/>
      <c r="AR94" s="248"/>
      <c r="AS94" s="248"/>
      <c r="AT94" s="248"/>
      <c r="AU94" s="248"/>
      <c r="AV94" s="248"/>
      <c r="AW94" s="248"/>
      <c r="AX94" s="248"/>
      <c r="AY94" s="78"/>
      <c r="AZ94" s="78"/>
      <c r="BA94" s="78"/>
      <c r="BB94" s="78"/>
      <c r="BC94" s="78"/>
      <c r="BD94" s="78"/>
      <c r="BE94" s="78"/>
      <c r="BF94" s="78"/>
      <c r="BG94" s="78"/>
      <c r="BH94" s="78"/>
      <c r="BI94" s="78"/>
      <c r="BJ94" s="78"/>
    </row>
    <row r="95" spans="1:62"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247"/>
      <c r="V95" s="249"/>
      <c r="W95" s="249"/>
      <c r="X95" s="248"/>
      <c r="Y95" s="249"/>
      <c r="Z95" s="248"/>
      <c r="AA95" s="248"/>
      <c r="AB95" s="248"/>
      <c r="AC95" s="248"/>
      <c r="AD95" s="248"/>
      <c r="AE95" s="248"/>
      <c r="AF95" s="248"/>
      <c r="AG95" s="248"/>
      <c r="AH95" s="248"/>
      <c r="AI95" s="248"/>
      <c r="AJ95" s="248"/>
      <c r="AK95" s="248"/>
      <c r="AL95" s="248"/>
      <c r="AM95" s="248"/>
      <c r="AN95" s="248"/>
      <c r="AO95" s="248"/>
      <c r="AP95" s="248"/>
      <c r="AQ95" s="248"/>
      <c r="AR95" s="248"/>
      <c r="AS95" s="248"/>
      <c r="AT95" s="248"/>
      <c r="AU95" s="248"/>
      <c r="AV95" s="248"/>
      <c r="AW95" s="248"/>
      <c r="AX95" s="248"/>
      <c r="AY95" s="78"/>
      <c r="AZ95" s="78"/>
      <c r="BA95" s="78"/>
      <c r="BB95" s="78"/>
      <c r="BC95" s="78"/>
      <c r="BD95" s="78"/>
      <c r="BE95" s="78"/>
      <c r="BF95" s="78"/>
      <c r="BG95" s="78"/>
      <c r="BH95" s="78"/>
      <c r="BI95" s="78"/>
      <c r="BJ95" s="78"/>
    </row>
    <row r="96" spans="1:62"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247"/>
      <c r="V96" s="249"/>
      <c r="W96" s="249"/>
      <c r="X96" s="248"/>
      <c r="Y96" s="249"/>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78"/>
      <c r="AZ96" s="78"/>
      <c r="BA96" s="78"/>
      <c r="BB96" s="78"/>
      <c r="BC96" s="78"/>
      <c r="BD96" s="78"/>
      <c r="BE96" s="78"/>
      <c r="BF96" s="78"/>
      <c r="BG96" s="78"/>
      <c r="BH96" s="78"/>
      <c r="BI96" s="78"/>
      <c r="BJ96" s="78"/>
    </row>
    <row r="97" spans="1:62"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247"/>
      <c r="V97" s="249"/>
      <c r="W97" s="249"/>
      <c r="X97" s="248"/>
      <c r="Y97" s="249"/>
      <c r="Z97" s="248"/>
      <c r="AA97" s="248"/>
      <c r="AB97" s="248"/>
      <c r="AC97" s="248"/>
      <c r="AD97" s="248"/>
      <c r="AE97" s="248"/>
      <c r="AF97" s="248"/>
      <c r="AG97" s="248"/>
      <c r="AH97" s="248"/>
      <c r="AI97" s="248"/>
      <c r="AJ97" s="248"/>
      <c r="AK97" s="248"/>
      <c r="AL97" s="248"/>
      <c r="AM97" s="248"/>
      <c r="AN97" s="248"/>
      <c r="AO97" s="248"/>
      <c r="AP97" s="248"/>
      <c r="AQ97" s="248"/>
      <c r="AR97" s="248"/>
      <c r="AS97" s="248"/>
      <c r="AT97" s="248"/>
      <c r="AU97" s="248"/>
      <c r="AV97" s="248"/>
      <c r="AW97" s="248"/>
      <c r="AX97" s="248"/>
      <c r="AY97" s="78"/>
      <c r="AZ97" s="78"/>
      <c r="BA97" s="78"/>
      <c r="BB97" s="78"/>
      <c r="BC97" s="78"/>
      <c r="BD97" s="78"/>
      <c r="BE97" s="78"/>
      <c r="BF97" s="78"/>
      <c r="BG97" s="78"/>
      <c r="BH97" s="78"/>
      <c r="BI97" s="78"/>
      <c r="BJ97" s="78"/>
    </row>
    <row r="98" spans="1:62" s="85" customFormat="1" ht="30" customHeight="1" x14ac:dyDescent="0.35">
      <c r="A98" s="289"/>
      <c r="B98" s="104">
        <v>95</v>
      </c>
      <c r="C98" s="290"/>
      <c r="D98" s="105" t="s">
        <v>349</v>
      </c>
      <c r="E98" s="106" t="s">
        <v>350</v>
      </c>
      <c r="F98" s="107" t="s">
        <v>351</v>
      </c>
      <c r="G98" s="106" t="s">
        <v>352</v>
      </c>
      <c r="H98" s="108" t="s">
        <v>79</v>
      </c>
      <c r="I98" s="108" t="s">
        <v>348</v>
      </c>
      <c r="J98" s="109">
        <v>3950</v>
      </c>
      <c r="K98" s="87">
        <v>3</v>
      </c>
      <c r="L98" s="70">
        <f t="shared" si="1"/>
        <v>1</v>
      </c>
      <c r="M98" s="71">
        <f t="shared" si="2"/>
        <v>1</v>
      </c>
      <c r="N98" s="72"/>
      <c r="O98" s="73">
        <f t="shared" si="3"/>
        <v>0</v>
      </c>
      <c r="P98" s="72"/>
      <c r="Q98" s="72"/>
      <c r="R98" s="72"/>
      <c r="S98" s="74">
        <f t="shared" si="0"/>
        <v>2</v>
      </c>
      <c r="T98" s="121" t="str">
        <f t="shared" si="4"/>
        <v>OK</v>
      </c>
      <c r="U98" s="250">
        <v>1</v>
      </c>
      <c r="V98" s="249"/>
      <c r="W98" s="249"/>
      <c r="X98" s="248"/>
      <c r="Y98" s="249"/>
      <c r="Z98" s="248"/>
      <c r="AA98" s="248"/>
      <c r="AB98" s="248"/>
      <c r="AC98" s="248"/>
      <c r="AD98" s="248"/>
      <c r="AE98" s="248"/>
      <c r="AF98" s="248"/>
      <c r="AG98" s="248"/>
      <c r="AH98" s="248"/>
      <c r="AI98" s="248"/>
      <c r="AJ98" s="248"/>
      <c r="AK98" s="248"/>
      <c r="AL98" s="248"/>
      <c r="AM98" s="248"/>
      <c r="AN98" s="248"/>
      <c r="AO98" s="248"/>
      <c r="AP98" s="248"/>
      <c r="AQ98" s="248"/>
      <c r="AR98" s="248"/>
      <c r="AS98" s="248"/>
      <c r="AT98" s="248"/>
      <c r="AU98" s="248"/>
      <c r="AV98" s="248"/>
      <c r="AW98" s="248"/>
      <c r="AX98" s="248"/>
      <c r="AY98" s="78"/>
      <c r="AZ98" s="78"/>
      <c r="BA98" s="78"/>
      <c r="BB98" s="78"/>
      <c r="BC98" s="78"/>
      <c r="BD98" s="78"/>
      <c r="BE98" s="78"/>
      <c r="BF98" s="78"/>
      <c r="BG98" s="78"/>
      <c r="BH98" s="78"/>
      <c r="BI98" s="78"/>
      <c r="BJ98" s="78"/>
    </row>
    <row r="99" spans="1:62"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v>5</v>
      </c>
      <c r="L99" s="70">
        <f t="shared" si="1"/>
        <v>0</v>
      </c>
      <c r="M99" s="71">
        <f t="shared" si="2"/>
        <v>0</v>
      </c>
      <c r="N99" s="72"/>
      <c r="O99" s="73">
        <f t="shared" si="3"/>
        <v>1</v>
      </c>
      <c r="P99" s="72"/>
      <c r="Q99" s="72"/>
      <c r="R99" s="72"/>
      <c r="S99" s="74">
        <f t="shared" si="0"/>
        <v>5</v>
      </c>
      <c r="T99" s="121" t="str">
        <f t="shared" si="4"/>
        <v>OK</v>
      </c>
      <c r="U99" s="247"/>
      <c r="V99" s="249"/>
      <c r="W99" s="249"/>
      <c r="X99" s="248"/>
      <c r="Y99" s="249"/>
      <c r="Z99" s="248"/>
      <c r="AA99" s="248"/>
      <c r="AB99" s="248"/>
      <c r="AC99" s="248"/>
      <c r="AD99" s="248"/>
      <c r="AE99" s="248"/>
      <c r="AF99" s="248"/>
      <c r="AG99" s="248"/>
      <c r="AH99" s="248"/>
      <c r="AI99" s="248"/>
      <c r="AJ99" s="248"/>
      <c r="AK99" s="248"/>
      <c r="AL99" s="248"/>
      <c r="AM99" s="248"/>
      <c r="AN99" s="248"/>
      <c r="AO99" s="248"/>
      <c r="AP99" s="248"/>
      <c r="AQ99" s="248"/>
      <c r="AR99" s="248"/>
      <c r="AS99" s="248"/>
      <c r="AT99" s="248"/>
      <c r="AU99" s="248"/>
      <c r="AV99" s="248"/>
      <c r="AW99" s="248"/>
      <c r="AX99" s="248"/>
      <c r="AY99" s="78"/>
      <c r="AZ99" s="78"/>
      <c r="BA99" s="78"/>
      <c r="BB99" s="78"/>
      <c r="BC99" s="78"/>
      <c r="BD99" s="78"/>
      <c r="BE99" s="78"/>
      <c r="BF99" s="78"/>
      <c r="BG99" s="78"/>
      <c r="BH99" s="78"/>
      <c r="BI99" s="78"/>
      <c r="BJ99" s="78"/>
    </row>
    <row r="100" spans="1:62" s="85" customFormat="1" ht="30" customHeight="1" x14ac:dyDescent="0.35">
      <c r="A100" s="289"/>
      <c r="B100" s="104">
        <v>97</v>
      </c>
      <c r="C100" s="290"/>
      <c r="D100" s="105" t="s">
        <v>357</v>
      </c>
      <c r="E100" s="106" t="s">
        <v>358</v>
      </c>
      <c r="F100" s="107" t="s">
        <v>359</v>
      </c>
      <c r="G100" s="106" t="s">
        <v>356</v>
      </c>
      <c r="H100" s="108" t="s">
        <v>79</v>
      </c>
      <c r="I100" s="108" t="s">
        <v>88</v>
      </c>
      <c r="J100" s="109">
        <v>58.35</v>
      </c>
      <c r="K100" s="87">
        <v>6</v>
      </c>
      <c r="L100" s="70">
        <f t="shared" si="1"/>
        <v>0</v>
      </c>
      <c r="M100" s="71">
        <f t="shared" si="2"/>
        <v>0</v>
      </c>
      <c r="N100" s="72"/>
      <c r="O100" s="73">
        <f t="shared" si="3"/>
        <v>1</v>
      </c>
      <c r="P100" s="72"/>
      <c r="Q100" s="72"/>
      <c r="R100" s="72"/>
      <c r="S100" s="74">
        <f t="shared" si="0"/>
        <v>6</v>
      </c>
      <c r="T100" s="121" t="str">
        <f t="shared" si="4"/>
        <v>OK</v>
      </c>
      <c r="U100" s="247"/>
      <c r="V100" s="249"/>
      <c r="W100" s="249"/>
      <c r="X100" s="248"/>
      <c r="Y100" s="249"/>
      <c r="Z100" s="248"/>
      <c r="AA100" s="248"/>
      <c r="AB100" s="248"/>
      <c r="AC100" s="248"/>
      <c r="AD100" s="248"/>
      <c r="AE100" s="248"/>
      <c r="AF100" s="248"/>
      <c r="AG100" s="248"/>
      <c r="AH100" s="248"/>
      <c r="AI100" s="248"/>
      <c r="AJ100" s="248"/>
      <c r="AK100" s="248"/>
      <c r="AL100" s="248"/>
      <c r="AM100" s="248"/>
      <c r="AN100" s="248"/>
      <c r="AO100" s="248"/>
      <c r="AP100" s="248"/>
      <c r="AQ100" s="248"/>
      <c r="AR100" s="248"/>
      <c r="AS100" s="248"/>
      <c r="AT100" s="248"/>
      <c r="AU100" s="248"/>
      <c r="AV100" s="248"/>
      <c r="AW100" s="248"/>
      <c r="AX100" s="248"/>
      <c r="AY100" s="78"/>
      <c r="AZ100" s="78"/>
      <c r="BA100" s="78"/>
      <c r="BB100" s="78"/>
      <c r="BC100" s="78"/>
      <c r="BD100" s="78"/>
      <c r="BE100" s="78"/>
      <c r="BF100" s="78"/>
      <c r="BG100" s="78"/>
      <c r="BH100" s="78"/>
      <c r="BI100" s="78"/>
      <c r="BJ100" s="78"/>
    </row>
    <row r="101" spans="1:62"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247"/>
      <c r="V101" s="249"/>
      <c r="W101" s="249"/>
      <c r="X101" s="248"/>
      <c r="Y101" s="249"/>
      <c r="Z101" s="248"/>
      <c r="AA101" s="248"/>
      <c r="AB101" s="248"/>
      <c r="AC101" s="248"/>
      <c r="AD101" s="248"/>
      <c r="AE101" s="248"/>
      <c r="AF101" s="248"/>
      <c r="AG101" s="248"/>
      <c r="AH101" s="248"/>
      <c r="AI101" s="248"/>
      <c r="AJ101" s="248"/>
      <c r="AK101" s="248"/>
      <c r="AL101" s="248"/>
      <c r="AM101" s="248"/>
      <c r="AN101" s="248"/>
      <c r="AO101" s="248"/>
      <c r="AP101" s="248"/>
      <c r="AQ101" s="248"/>
      <c r="AR101" s="248"/>
      <c r="AS101" s="248"/>
      <c r="AT101" s="248"/>
      <c r="AU101" s="248"/>
      <c r="AV101" s="248"/>
      <c r="AW101" s="248"/>
      <c r="AX101" s="248"/>
      <c r="AY101" s="78"/>
      <c r="AZ101" s="78"/>
      <c r="BA101" s="78"/>
      <c r="BB101" s="78"/>
      <c r="BC101" s="78"/>
      <c r="BD101" s="78"/>
      <c r="BE101" s="78"/>
      <c r="BF101" s="78"/>
      <c r="BG101" s="78"/>
      <c r="BH101" s="78"/>
      <c r="BI101" s="78"/>
      <c r="BJ101" s="78"/>
    </row>
    <row r="102" spans="1:62"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247"/>
      <c r="V102" s="249"/>
      <c r="W102" s="249"/>
      <c r="X102" s="248"/>
      <c r="Y102" s="249"/>
      <c r="Z102" s="248"/>
      <c r="AA102" s="248"/>
      <c r="AB102" s="248"/>
      <c r="AC102" s="248"/>
      <c r="AD102" s="248"/>
      <c r="AE102" s="248"/>
      <c r="AF102" s="248"/>
      <c r="AG102" s="248"/>
      <c r="AH102" s="248"/>
      <c r="AI102" s="248"/>
      <c r="AJ102" s="248"/>
      <c r="AK102" s="248"/>
      <c r="AL102" s="248"/>
      <c r="AM102" s="248"/>
      <c r="AN102" s="248"/>
      <c r="AO102" s="248"/>
      <c r="AP102" s="248"/>
      <c r="AQ102" s="248"/>
      <c r="AR102" s="248"/>
      <c r="AS102" s="248"/>
      <c r="AT102" s="248"/>
      <c r="AU102" s="248"/>
      <c r="AV102" s="248"/>
      <c r="AW102" s="248"/>
      <c r="AX102" s="248"/>
      <c r="AY102" s="78"/>
      <c r="AZ102" s="78"/>
      <c r="BA102" s="78"/>
      <c r="BB102" s="78"/>
      <c r="BC102" s="78"/>
      <c r="BD102" s="78"/>
      <c r="BE102" s="78"/>
      <c r="BF102" s="78"/>
      <c r="BG102" s="78"/>
      <c r="BH102" s="78"/>
      <c r="BI102" s="78"/>
      <c r="BJ102" s="78"/>
    </row>
    <row r="103" spans="1:62"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247"/>
      <c r="V103" s="249"/>
      <c r="W103" s="249"/>
      <c r="X103" s="248"/>
      <c r="Y103" s="249"/>
      <c r="Z103" s="248"/>
      <c r="AA103" s="248"/>
      <c r="AB103" s="248"/>
      <c r="AC103" s="248"/>
      <c r="AD103" s="248"/>
      <c r="AE103" s="248"/>
      <c r="AF103" s="248"/>
      <c r="AG103" s="248"/>
      <c r="AH103" s="248"/>
      <c r="AI103" s="248"/>
      <c r="AJ103" s="248"/>
      <c r="AK103" s="248"/>
      <c r="AL103" s="248"/>
      <c r="AM103" s="248"/>
      <c r="AN103" s="248"/>
      <c r="AO103" s="248"/>
      <c r="AP103" s="248"/>
      <c r="AQ103" s="248"/>
      <c r="AR103" s="248"/>
      <c r="AS103" s="248"/>
      <c r="AT103" s="248"/>
      <c r="AU103" s="248"/>
      <c r="AV103" s="248"/>
      <c r="AW103" s="248"/>
      <c r="AX103" s="248"/>
      <c r="AY103" s="78"/>
      <c r="AZ103" s="78"/>
      <c r="BA103" s="78"/>
      <c r="BB103" s="78"/>
      <c r="BC103" s="78"/>
      <c r="BD103" s="78"/>
      <c r="BE103" s="78"/>
      <c r="BF103" s="78"/>
      <c r="BG103" s="78"/>
      <c r="BH103" s="78"/>
      <c r="BI103" s="78"/>
      <c r="BJ103" s="78"/>
    </row>
    <row r="104" spans="1:62"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247"/>
      <c r="V104" s="249"/>
      <c r="W104" s="249"/>
      <c r="X104" s="248"/>
      <c r="Y104" s="249"/>
      <c r="Z104" s="248"/>
      <c r="AA104" s="248"/>
      <c r="AB104" s="248"/>
      <c r="AC104" s="248"/>
      <c r="AD104" s="248"/>
      <c r="AE104" s="248"/>
      <c r="AF104" s="248"/>
      <c r="AG104" s="248"/>
      <c r="AH104" s="248"/>
      <c r="AI104" s="248"/>
      <c r="AJ104" s="248"/>
      <c r="AK104" s="248"/>
      <c r="AL104" s="248"/>
      <c r="AM104" s="248"/>
      <c r="AN104" s="248"/>
      <c r="AO104" s="248"/>
      <c r="AP104" s="248"/>
      <c r="AQ104" s="248"/>
      <c r="AR104" s="248"/>
      <c r="AS104" s="248"/>
      <c r="AT104" s="248"/>
      <c r="AU104" s="248"/>
      <c r="AV104" s="248"/>
      <c r="AW104" s="248"/>
      <c r="AX104" s="248"/>
      <c r="AY104" s="78"/>
      <c r="AZ104" s="78"/>
      <c r="BA104" s="78"/>
      <c r="BB104" s="78"/>
      <c r="BC104" s="78"/>
      <c r="BD104" s="78"/>
      <c r="BE104" s="78"/>
      <c r="BF104" s="78"/>
      <c r="BG104" s="78"/>
      <c r="BH104" s="78"/>
      <c r="BI104" s="78"/>
      <c r="BJ104" s="78"/>
    </row>
    <row r="105" spans="1:62"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247"/>
      <c r="V105" s="249"/>
      <c r="W105" s="249"/>
      <c r="X105" s="248"/>
      <c r="Y105" s="249"/>
      <c r="Z105" s="248"/>
      <c r="AA105" s="248"/>
      <c r="AB105" s="248"/>
      <c r="AC105" s="248"/>
      <c r="AD105" s="248"/>
      <c r="AE105" s="248"/>
      <c r="AF105" s="248"/>
      <c r="AG105" s="248"/>
      <c r="AH105" s="248"/>
      <c r="AI105" s="248"/>
      <c r="AJ105" s="248"/>
      <c r="AK105" s="248"/>
      <c r="AL105" s="248"/>
      <c r="AM105" s="248"/>
      <c r="AN105" s="248"/>
      <c r="AO105" s="248"/>
      <c r="AP105" s="248"/>
      <c r="AQ105" s="248"/>
      <c r="AR105" s="248"/>
      <c r="AS105" s="248"/>
      <c r="AT105" s="248"/>
      <c r="AU105" s="248"/>
      <c r="AV105" s="248"/>
      <c r="AW105" s="248"/>
      <c r="AX105" s="248"/>
      <c r="AY105" s="78"/>
      <c r="AZ105" s="78"/>
      <c r="BA105" s="78"/>
      <c r="BB105" s="78"/>
      <c r="BC105" s="78"/>
      <c r="BD105" s="78"/>
      <c r="BE105" s="78"/>
      <c r="BF105" s="78"/>
      <c r="BG105" s="78"/>
      <c r="BH105" s="78"/>
      <c r="BI105" s="78"/>
      <c r="BJ105" s="78"/>
    </row>
    <row r="106" spans="1:62"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247"/>
      <c r="V106" s="249"/>
      <c r="W106" s="249"/>
      <c r="X106" s="248"/>
      <c r="Y106" s="249"/>
      <c r="Z106" s="248"/>
      <c r="AA106" s="248"/>
      <c r="AB106" s="248"/>
      <c r="AC106" s="248"/>
      <c r="AD106" s="248"/>
      <c r="AE106" s="248"/>
      <c r="AF106" s="248"/>
      <c r="AG106" s="248"/>
      <c r="AH106" s="248"/>
      <c r="AI106" s="248"/>
      <c r="AJ106" s="248"/>
      <c r="AK106" s="248"/>
      <c r="AL106" s="248"/>
      <c r="AM106" s="248"/>
      <c r="AN106" s="248"/>
      <c r="AO106" s="248"/>
      <c r="AP106" s="248"/>
      <c r="AQ106" s="248"/>
      <c r="AR106" s="248"/>
      <c r="AS106" s="248"/>
      <c r="AT106" s="248"/>
      <c r="AU106" s="248"/>
      <c r="AV106" s="248"/>
      <c r="AW106" s="248"/>
      <c r="AX106" s="248"/>
      <c r="AY106" s="78"/>
      <c r="AZ106" s="78"/>
      <c r="BA106" s="78"/>
      <c r="BB106" s="78"/>
      <c r="BC106" s="78"/>
      <c r="BD106" s="78"/>
      <c r="BE106" s="78"/>
      <c r="BF106" s="78"/>
      <c r="BG106" s="78"/>
      <c r="BH106" s="78"/>
      <c r="BI106" s="78"/>
      <c r="BJ106" s="78"/>
    </row>
    <row r="107" spans="1:62"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v>8</v>
      </c>
      <c r="L107" s="70">
        <f t="shared" si="1"/>
        <v>0</v>
      </c>
      <c r="M107" s="71">
        <f t="shared" si="2"/>
        <v>0</v>
      </c>
      <c r="N107" s="72"/>
      <c r="O107" s="73">
        <f t="shared" si="3"/>
        <v>2</v>
      </c>
      <c r="P107" s="72"/>
      <c r="Q107" s="72"/>
      <c r="R107" s="72"/>
      <c r="S107" s="74">
        <f t="shared" si="0"/>
        <v>8</v>
      </c>
      <c r="T107" s="121" t="str">
        <f t="shared" si="4"/>
        <v>OK</v>
      </c>
      <c r="U107" s="247"/>
      <c r="V107" s="249"/>
      <c r="W107" s="249"/>
      <c r="X107" s="248"/>
      <c r="Y107" s="249"/>
      <c r="Z107" s="248"/>
      <c r="AA107" s="248"/>
      <c r="AB107" s="248"/>
      <c r="AC107" s="248"/>
      <c r="AD107" s="248"/>
      <c r="AE107" s="248"/>
      <c r="AF107" s="248"/>
      <c r="AG107" s="248"/>
      <c r="AH107" s="248"/>
      <c r="AI107" s="248"/>
      <c r="AJ107" s="248"/>
      <c r="AK107" s="248"/>
      <c r="AL107" s="248"/>
      <c r="AM107" s="248"/>
      <c r="AN107" s="248"/>
      <c r="AO107" s="248"/>
      <c r="AP107" s="248"/>
      <c r="AQ107" s="248"/>
      <c r="AR107" s="248"/>
      <c r="AS107" s="248"/>
      <c r="AT107" s="248"/>
      <c r="AU107" s="248"/>
      <c r="AV107" s="248"/>
      <c r="AW107" s="248"/>
      <c r="AX107" s="248"/>
      <c r="AY107" s="78"/>
      <c r="AZ107" s="78"/>
      <c r="BA107" s="78"/>
      <c r="BB107" s="78"/>
      <c r="BC107" s="78"/>
      <c r="BD107" s="78"/>
      <c r="BE107" s="78"/>
      <c r="BF107" s="78"/>
      <c r="BG107" s="78"/>
      <c r="BH107" s="78"/>
      <c r="BI107" s="78"/>
      <c r="BJ107" s="78"/>
    </row>
    <row r="108" spans="1:62"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v>34</v>
      </c>
      <c r="L108" s="70">
        <f t="shared" si="1"/>
        <v>6</v>
      </c>
      <c r="M108" s="71">
        <f t="shared" si="2"/>
        <v>6</v>
      </c>
      <c r="N108" s="72"/>
      <c r="O108" s="73">
        <f t="shared" si="3"/>
        <v>8</v>
      </c>
      <c r="P108" s="72"/>
      <c r="Q108" s="72"/>
      <c r="R108" s="72"/>
      <c r="S108" s="74">
        <f t="shared" si="0"/>
        <v>28</v>
      </c>
      <c r="T108" s="121" t="str">
        <f t="shared" si="4"/>
        <v>OK</v>
      </c>
      <c r="U108" s="247"/>
      <c r="V108" s="252">
        <v>6</v>
      </c>
      <c r="W108" s="249"/>
      <c r="X108" s="248"/>
      <c r="Y108" s="249"/>
      <c r="Z108" s="248"/>
      <c r="AA108" s="248"/>
      <c r="AB108" s="248"/>
      <c r="AC108" s="248"/>
      <c r="AD108" s="248"/>
      <c r="AE108" s="248"/>
      <c r="AF108" s="248"/>
      <c r="AG108" s="248"/>
      <c r="AH108" s="248"/>
      <c r="AI108" s="248"/>
      <c r="AJ108" s="248"/>
      <c r="AK108" s="248"/>
      <c r="AL108" s="248"/>
      <c r="AM108" s="248"/>
      <c r="AN108" s="248"/>
      <c r="AO108" s="248"/>
      <c r="AP108" s="248"/>
      <c r="AQ108" s="248"/>
      <c r="AR108" s="248"/>
      <c r="AS108" s="248"/>
      <c r="AT108" s="248"/>
      <c r="AU108" s="248"/>
      <c r="AV108" s="248"/>
      <c r="AW108" s="248"/>
      <c r="AX108" s="248"/>
      <c r="AY108" s="78"/>
      <c r="AZ108" s="78"/>
      <c r="BA108" s="78"/>
      <c r="BB108" s="78"/>
      <c r="BC108" s="78"/>
      <c r="BD108" s="78"/>
      <c r="BE108" s="78"/>
      <c r="BF108" s="78"/>
      <c r="BG108" s="78"/>
      <c r="BH108" s="78"/>
      <c r="BI108" s="78"/>
      <c r="BJ108" s="78"/>
    </row>
    <row r="109" spans="1:62"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247"/>
      <c r="V109" s="249"/>
      <c r="W109" s="249"/>
      <c r="X109" s="248"/>
      <c r="Y109" s="249"/>
      <c r="Z109" s="248"/>
      <c r="AA109" s="248"/>
      <c r="AB109" s="248"/>
      <c r="AC109" s="248"/>
      <c r="AD109" s="248"/>
      <c r="AE109" s="248"/>
      <c r="AF109" s="248"/>
      <c r="AG109" s="248"/>
      <c r="AH109" s="248"/>
      <c r="AI109" s="248"/>
      <c r="AJ109" s="248"/>
      <c r="AK109" s="248"/>
      <c r="AL109" s="248"/>
      <c r="AM109" s="248"/>
      <c r="AN109" s="248"/>
      <c r="AO109" s="248"/>
      <c r="AP109" s="248"/>
      <c r="AQ109" s="248"/>
      <c r="AR109" s="248"/>
      <c r="AS109" s="248"/>
      <c r="AT109" s="248"/>
      <c r="AU109" s="248"/>
      <c r="AV109" s="248"/>
      <c r="AW109" s="248"/>
      <c r="AX109" s="248"/>
      <c r="AY109" s="78"/>
      <c r="AZ109" s="78"/>
      <c r="BA109" s="78"/>
      <c r="BB109" s="78"/>
      <c r="BC109" s="78"/>
      <c r="BD109" s="78"/>
      <c r="BE109" s="78"/>
      <c r="BF109" s="78"/>
      <c r="BG109" s="78"/>
      <c r="BH109" s="78"/>
      <c r="BI109" s="78"/>
      <c r="BJ109" s="78"/>
    </row>
    <row r="110" spans="1:62"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v>1</v>
      </c>
      <c r="L110" s="70">
        <f t="shared" si="1"/>
        <v>0</v>
      </c>
      <c r="M110" s="71">
        <f t="shared" si="2"/>
        <v>0</v>
      </c>
      <c r="N110" s="72"/>
      <c r="O110" s="73">
        <f t="shared" si="3"/>
        <v>0</v>
      </c>
      <c r="P110" s="72"/>
      <c r="Q110" s="72"/>
      <c r="R110" s="72"/>
      <c r="S110" s="74">
        <f t="shared" si="0"/>
        <v>1</v>
      </c>
      <c r="T110" s="121" t="str">
        <f t="shared" si="4"/>
        <v>OK</v>
      </c>
      <c r="U110" s="247"/>
      <c r="V110" s="249"/>
      <c r="W110" s="249"/>
      <c r="X110" s="248"/>
      <c r="Y110" s="249"/>
      <c r="Z110" s="248"/>
      <c r="AA110" s="248"/>
      <c r="AB110" s="248"/>
      <c r="AC110" s="248"/>
      <c r="AD110" s="248"/>
      <c r="AE110" s="248"/>
      <c r="AF110" s="248"/>
      <c r="AG110" s="248"/>
      <c r="AH110" s="248"/>
      <c r="AI110" s="248"/>
      <c r="AJ110" s="248"/>
      <c r="AK110" s="248"/>
      <c r="AL110" s="248"/>
      <c r="AM110" s="248"/>
      <c r="AN110" s="248"/>
      <c r="AO110" s="248"/>
      <c r="AP110" s="248"/>
      <c r="AQ110" s="248"/>
      <c r="AR110" s="248"/>
      <c r="AS110" s="248"/>
      <c r="AT110" s="248"/>
      <c r="AU110" s="248"/>
      <c r="AV110" s="248"/>
      <c r="AW110" s="248"/>
      <c r="AX110" s="248"/>
      <c r="AY110" s="78"/>
      <c r="AZ110" s="78"/>
      <c r="BA110" s="78"/>
      <c r="BB110" s="78"/>
      <c r="BC110" s="78"/>
      <c r="BD110" s="78"/>
      <c r="BE110" s="78"/>
      <c r="BF110" s="78"/>
      <c r="BG110" s="78"/>
      <c r="BH110" s="78"/>
      <c r="BI110" s="78"/>
      <c r="BJ110" s="78"/>
    </row>
    <row r="111" spans="1:62"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247"/>
      <c r="V111" s="249"/>
      <c r="W111" s="249"/>
      <c r="X111" s="248"/>
      <c r="Y111" s="249"/>
      <c r="Z111" s="248"/>
      <c r="AA111" s="248"/>
      <c r="AB111" s="248"/>
      <c r="AC111" s="248"/>
      <c r="AD111" s="248"/>
      <c r="AE111" s="248"/>
      <c r="AF111" s="248"/>
      <c r="AG111" s="248"/>
      <c r="AH111" s="248"/>
      <c r="AI111" s="248"/>
      <c r="AJ111" s="248"/>
      <c r="AK111" s="248"/>
      <c r="AL111" s="248"/>
      <c r="AM111" s="248"/>
      <c r="AN111" s="248"/>
      <c r="AO111" s="248"/>
      <c r="AP111" s="248"/>
      <c r="AQ111" s="248"/>
      <c r="AR111" s="248"/>
      <c r="AS111" s="248"/>
      <c r="AT111" s="248"/>
      <c r="AU111" s="248"/>
      <c r="AV111" s="248"/>
      <c r="AW111" s="248"/>
      <c r="AX111" s="248"/>
      <c r="AY111" s="78"/>
      <c r="AZ111" s="78"/>
      <c r="BA111" s="78"/>
      <c r="BB111" s="78"/>
      <c r="BC111" s="78"/>
      <c r="BD111" s="78"/>
      <c r="BE111" s="78"/>
      <c r="BF111" s="78"/>
      <c r="BG111" s="78"/>
      <c r="BH111" s="78"/>
      <c r="BI111" s="78"/>
      <c r="BJ111" s="78"/>
    </row>
    <row r="112" spans="1:62"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247"/>
      <c r="V112" s="249"/>
      <c r="W112" s="249"/>
      <c r="X112" s="248"/>
      <c r="Y112" s="249"/>
      <c r="Z112" s="248"/>
      <c r="AA112" s="248"/>
      <c r="AB112" s="248"/>
      <c r="AC112" s="248"/>
      <c r="AD112" s="248"/>
      <c r="AE112" s="248"/>
      <c r="AF112" s="248"/>
      <c r="AG112" s="248"/>
      <c r="AH112" s="248"/>
      <c r="AI112" s="248"/>
      <c r="AJ112" s="248"/>
      <c r="AK112" s="248"/>
      <c r="AL112" s="248"/>
      <c r="AM112" s="248"/>
      <c r="AN112" s="248"/>
      <c r="AO112" s="248"/>
      <c r="AP112" s="248"/>
      <c r="AQ112" s="248"/>
      <c r="AR112" s="248"/>
      <c r="AS112" s="248"/>
      <c r="AT112" s="248"/>
      <c r="AU112" s="248"/>
      <c r="AV112" s="248"/>
      <c r="AW112" s="248"/>
      <c r="AX112" s="248"/>
      <c r="AY112" s="78"/>
      <c r="AZ112" s="78"/>
      <c r="BA112" s="78"/>
      <c r="BB112" s="78"/>
      <c r="BC112" s="78"/>
      <c r="BD112" s="78"/>
      <c r="BE112" s="78"/>
      <c r="BF112" s="78"/>
      <c r="BG112" s="78"/>
      <c r="BH112" s="78"/>
      <c r="BI112" s="78"/>
      <c r="BJ112" s="78"/>
    </row>
    <row r="113" spans="1:62"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v>4</v>
      </c>
      <c r="L113" s="70">
        <f t="shared" si="1"/>
        <v>0</v>
      </c>
      <c r="M113" s="71">
        <f t="shared" si="2"/>
        <v>0</v>
      </c>
      <c r="N113" s="72"/>
      <c r="O113" s="73">
        <f t="shared" si="3"/>
        <v>1</v>
      </c>
      <c r="P113" s="72"/>
      <c r="Q113" s="72"/>
      <c r="R113" s="72"/>
      <c r="S113" s="74">
        <f t="shared" si="0"/>
        <v>4</v>
      </c>
      <c r="T113" s="121" t="str">
        <f t="shared" si="4"/>
        <v>OK</v>
      </c>
      <c r="U113" s="247"/>
      <c r="V113" s="249"/>
      <c r="W113" s="249"/>
      <c r="X113" s="248"/>
      <c r="Y113" s="249"/>
      <c r="Z113" s="248"/>
      <c r="AA113" s="248"/>
      <c r="AB113" s="248"/>
      <c r="AC113" s="248"/>
      <c r="AD113" s="248"/>
      <c r="AE113" s="248"/>
      <c r="AF113" s="248"/>
      <c r="AG113" s="248"/>
      <c r="AH113" s="248"/>
      <c r="AI113" s="248"/>
      <c r="AJ113" s="248"/>
      <c r="AK113" s="248"/>
      <c r="AL113" s="248"/>
      <c r="AM113" s="248"/>
      <c r="AN113" s="248"/>
      <c r="AO113" s="248"/>
      <c r="AP113" s="248"/>
      <c r="AQ113" s="248"/>
      <c r="AR113" s="248"/>
      <c r="AS113" s="248"/>
      <c r="AT113" s="248"/>
      <c r="AU113" s="248"/>
      <c r="AV113" s="248"/>
      <c r="AW113" s="248"/>
      <c r="AX113" s="248"/>
      <c r="AY113" s="78"/>
      <c r="AZ113" s="78"/>
      <c r="BA113" s="78"/>
      <c r="BB113" s="78"/>
      <c r="BC113" s="78"/>
      <c r="BD113" s="78"/>
      <c r="BE113" s="78"/>
      <c r="BF113" s="78"/>
      <c r="BG113" s="78"/>
      <c r="BH113" s="78"/>
      <c r="BI113" s="78"/>
      <c r="BJ113" s="78"/>
    </row>
    <row r="114" spans="1:62"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247"/>
      <c r="V114" s="249"/>
      <c r="W114" s="249"/>
      <c r="X114" s="248"/>
      <c r="Y114" s="249"/>
      <c r="Z114" s="248"/>
      <c r="AA114" s="248"/>
      <c r="AB114" s="248"/>
      <c r="AC114" s="248"/>
      <c r="AD114" s="248"/>
      <c r="AE114" s="248"/>
      <c r="AF114" s="248"/>
      <c r="AG114" s="248"/>
      <c r="AH114" s="248"/>
      <c r="AI114" s="248"/>
      <c r="AJ114" s="248"/>
      <c r="AK114" s="248"/>
      <c r="AL114" s="248"/>
      <c r="AM114" s="248"/>
      <c r="AN114" s="248"/>
      <c r="AO114" s="248"/>
      <c r="AP114" s="248"/>
      <c r="AQ114" s="248"/>
      <c r="AR114" s="248"/>
      <c r="AS114" s="248"/>
      <c r="AT114" s="248"/>
      <c r="AU114" s="248"/>
      <c r="AV114" s="248"/>
      <c r="AW114" s="248"/>
      <c r="AX114" s="248"/>
      <c r="AY114" s="78"/>
      <c r="AZ114" s="78"/>
      <c r="BA114" s="78"/>
      <c r="BB114" s="78"/>
      <c r="BC114" s="78"/>
      <c r="BD114" s="78"/>
      <c r="BE114" s="78"/>
      <c r="BF114" s="78"/>
      <c r="BG114" s="78"/>
      <c r="BH114" s="78"/>
      <c r="BI114" s="78"/>
      <c r="BJ114" s="78"/>
    </row>
    <row r="115" spans="1:62"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247"/>
      <c r="V115" s="249"/>
      <c r="W115" s="249"/>
      <c r="X115" s="248"/>
      <c r="Y115" s="249"/>
      <c r="Z115" s="248"/>
      <c r="AA115" s="248"/>
      <c r="AB115" s="248"/>
      <c r="AC115" s="248"/>
      <c r="AD115" s="248"/>
      <c r="AE115" s="248"/>
      <c r="AF115" s="248"/>
      <c r="AG115" s="248"/>
      <c r="AH115" s="248"/>
      <c r="AI115" s="248"/>
      <c r="AJ115" s="248"/>
      <c r="AK115" s="248"/>
      <c r="AL115" s="248"/>
      <c r="AM115" s="248"/>
      <c r="AN115" s="248"/>
      <c r="AO115" s="248"/>
      <c r="AP115" s="248"/>
      <c r="AQ115" s="248"/>
      <c r="AR115" s="248"/>
      <c r="AS115" s="248"/>
      <c r="AT115" s="248"/>
      <c r="AU115" s="248"/>
      <c r="AV115" s="248"/>
      <c r="AW115" s="248"/>
      <c r="AX115" s="248"/>
      <c r="AY115" s="78"/>
      <c r="AZ115" s="78"/>
      <c r="BA115" s="78"/>
      <c r="BB115" s="78"/>
      <c r="BC115" s="78"/>
      <c r="BD115" s="78"/>
      <c r="BE115" s="78"/>
      <c r="BF115" s="78"/>
      <c r="BG115" s="78"/>
      <c r="BH115" s="78"/>
      <c r="BI115" s="78"/>
      <c r="BJ115" s="78"/>
    </row>
    <row r="116" spans="1:62"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247"/>
      <c r="V116" s="249"/>
      <c r="W116" s="249"/>
      <c r="X116" s="248"/>
      <c r="Y116" s="249"/>
      <c r="Z116" s="248"/>
      <c r="AA116" s="248"/>
      <c r="AB116" s="248"/>
      <c r="AC116" s="248"/>
      <c r="AD116" s="248"/>
      <c r="AE116" s="248"/>
      <c r="AF116" s="248"/>
      <c r="AG116" s="248"/>
      <c r="AH116" s="248"/>
      <c r="AI116" s="248"/>
      <c r="AJ116" s="248"/>
      <c r="AK116" s="248"/>
      <c r="AL116" s="248"/>
      <c r="AM116" s="248"/>
      <c r="AN116" s="248"/>
      <c r="AO116" s="248"/>
      <c r="AP116" s="248"/>
      <c r="AQ116" s="248"/>
      <c r="AR116" s="248"/>
      <c r="AS116" s="248"/>
      <c r="AT116" s="248"/>
      <c r="AU116" s="248"/>
      <c r="AV116" s="248"/>
      <c r="AW116" s="248"/>
      <c r="AX116" s="248"/>
      <c r="AY116" s="78"/>
      <c r="AZ116" s="78"/>
      <c r="BA116" s="78"/>
      <c r="BB116" s="78"/>
      <c r="BC116" s="78"/>
      <c r="BD116" s="78"/>
      <c r="BE116" s="78"/>
      <c r="BF116" s="78"/>
      <c r="BG116" s="78"/>
      <c r="BH116" s="78"/>
      <c r="BI116" s="78"/>
      <c r="BJ116" s="78"/>
    </row>
    <row r="117" spans="1:62"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247"/>
      <c r="V117" s="249"/>
      <c r="W117" s="249"/>
      <c r="X117" s="248"/>
      <c r="Y117" s="249"/>
      <c r="Z117" s="248"/>
      <c r="AA117" s="248"/>
      <c r="AB117" s="248"/>
      <c r="AC117" s="248"/>
      <c r="AD117" s="248"/>
      <c r="AE117" s="248"/>
      <c r="AF117" s="248"/>
      <c r="AG117" s="248"/>
      <c r="AH117" s="248"/>
      <c r="AI117" s="248"/>
      <c r="AJ117" s="248"/>
      <c r="AK117" s="248"/>
      <c r="AL117" s="248"/>
      <c r="AM117" s="248"/>
      <c r="AN117" s="248"/>
      <c r="AO117" s="248"/>
      <c r="AP117" s="248"/>
      <c r="AQ117" s="248"/>
      <c r="AR117" s="248"/>
      <c r="AS117" s="248"/>
      <c r="AT117" s="248"/>
      <c r="AU117" s="248"/>
      <c r="AV117" s="248"/>
      <c r="AW117" s="248"/>
      <c r="AX117" s="248"/>
      <c r="AY117" s="78"/>
      <c r="AZ117" s="78"/>
      <c r="BA117" s="78"/>
      <c r="BB117" s="78"/>
      <c r="BC117" s="78"/>
      <c r="BD117" s="78"/>
      <c r="BE117" s="78"/>
      <c r="BF117" s="78"/>
      <c r="BG117" s="78"/>
      <c r="BH117" s="78"/>
      <c r="BI117" s="78"/>
      <c r="BJ117" s="78"/>
    </row>
    <row r="118" spans="1:62"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247"/>
      <c r="V118" s="249"/>
      <c r="W118" s="249"/>
      <c r="X118" s="248"/>
      <c r="Y118" s="249"/>
      <c r="Z118" s="248"/>
      <c r="AA118" s="248"/>
      <c r="AB118" s="248"/>
      <c r="AC118" s="248"/>
      <c r="AD118" s="248"/>
      <c r="AE118" s="248"/>
      <c r="AF118" s="248"/>
      <c r="AG118" s="248"/>
      <c r="AH118" s="248"/>
      <c r="AI118" s="248"/>
      <c r="AJ118" s="248"/>
      <c r="AK118" s="248"/>
      <c r="AL118" s="248"/>
      <c r="AM118" s="248"/>
      <c r="AN118" s="248"/>
      <c r="AO118" s="248"/>
      <c r="AP118" s="248"/>
      <c r="AQ118" s="248"/>
      <c r="AR118" s="248"/>
      <c r="AS118" s="248"/>
      <c r="AT118" s="248"/>
      <c r="AU118" s="248"/>
      <c r="AV118" s="248"/>
      <c r="AW118" s="248"/>
      <c r="AX118" s="248"/>
      <c r="AY118" s="78"/>
      <c r="AZ118" s="78"/>
      <c r="BA118" s="78"/>
      <c r="BB118" s="78"/>
      <c r="BC118" s="78"/>
      <c r="BD118" s="78"/>
      <c r="BE118" s="78"/>
      <c r="BF118" s="78"/>
      <c r="BG118" s="78"/>
      <c r="BH118" s="78"/>
      <c r="BI118" s="78"/>
      <c r="BJ118" s="78"/>
    </row>
    <row r="119" spans="1:62"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247"/>
      <c r="V119" s="249"/>
      <c r="W119" s="249"/>
      <c r="X119" s="248"/>
      <c r="Y119" s="249"/>
      <c r="Z119" s="248"/>
      <c r="AA119" s="248"/>
      <c r="AB119" s="248"/>
      <c r="AC119" s="248"/>
      <c r="AD119" s="248"/>
      <c r="AE119" s="248"/>
      <c r="AF119" s="248"/>
      <c r="AG119" s="248"/>
      <c r="AH119" s="248"/>
      <c r="AI119" s="248"/>
      <c r="AJ119" s="248"/>
      <c r="AK119" s="248"/>
      <c r="AL119" s="248"/>
      <c r="AM119" s="248"/>
      <c r="AN119" s="248"/>
      <c r="AO119" s="248"/>
      <c r="AP119" s="248"/>
      <c r="AQ119" s="248"/>
      <c r="AR119" s="248"/>
      <c r="AS119" s="248"/>
      <c r="AT119" s="248"/>
      <c r="AU119" s="248"/>
      <c r="AV119" s="248"/>
      <c r="AW119" s="248"/>
      <c r="AX119" s="248"/>
      <c r="AY119" s="78"/>
      <c r="AZ119" s="78"/>
      <c r="BA119" s="78"/>
      <c r="BB119" s="78"/>
      <c r="BC119" s="78"/>
      <c r="BD119" s="78"/>
      <c r="BE119" s="78"/>
      <c r="BF119" s="78"/>
      <c r="BG119" s="78"/>
      <c r="BH119" s="78"/>
      <c r="BI119" s="78"/>
      <c r="BJ119" s="78"/>
    </row>
    <row r="120" spans="1:62"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247"/>
      <c r="V120" s="249"/>
      <c r="W120" s="249"/>
      <c r="X120" s="248"/>
      <c r="Y120" s="249"/>
      <c r="Z120" s="248"/>
      <c r="AA120" s="248"/>
      <c r="AB120" s="248"/>
      <c r="AC120" s="248"/>
      <c r="AD120" s="248"/>
      <c r="AE120" s="248"/>
      <c r="AF120" s="248"/>
      <c r="AG120" s="248"/>
      <c r="AH120" s="248"/>
      <c r="AI120" s="248"/>
      <c r="AJ120" s="248"/>
      <c r="AK120" s="248"/>
      <c r="AL120" s="248"/>
      <c r="AM120" s="248"/>
      <c r="AN120" s="248"/>
      <c r="AO120" s="248"/>
      <c r="AP120" s="248"/>
      <c r="AQ120" s="248"/>
      <c r="AR120" s="248"/>
      <c r="AS120" s="248"/>
      <c r="AT120" s="248"/>
      <c r="AU120" s="248"/>
      <c r="AV120" s="248"/>
      <c r="AW120" s="248"/>
      <c r="AX120" s="248"/>
      <c r="AY120" s="78"/>
      <c r="AZ120" s="78"/>
      <c r="BA120" s="78"/>
      <c r="BB120" s="78"/>
      <c r="BC120" s="78"/>
      <c r="BD120" s="78"/>
      <c r="BE120" s="78"/>
      <c r="BF120" s="78"/>
      <c r="BG120" s="78"/>
      <c r="BH120" s="78"/>
      <c r="BI120" s="78"/>
      <c r="BJ120" s="78"/>
    </row>
    <row r="121" spans="1:62"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247"/>
      <c r="V121" s="249"/>
      <c r="W121" s="249"/>
      <c r="X121" s="248"/>
      <c r="Y121" s="249"/>
      <c r="Z121" s="248"/>
      <c r="AA121" s="248"/>
      <c r="AB121" s="248"/>
      <c r="AC121" s="248"/>
      <c r="AD121" s="248"/>
      <c r="AE121" s="248"/>
      <c r="AF121" s="248"/>
      <c r="AG121" s="248"/>
      <c r="AH121" s="248"/>
      <c r="AI121" s="248"/>
      <c r="AJ121" s="248"/>
      <c r="AK121" s="248"/>
      <c r="AL121" s="248"/>
      <c r="AM121" s="248"/>
      <c r="AN121" s="248"/>
      <c r="AO121" s="248"/>
      <c r="AP121" s="248"/>
      <c r="AQ121" s="248"/>
      <c r="AR121" s="248"/>
      <c r="AS121" s="248"/>
      <c r="AT121" s="248"/>
      <c r="AU121" s="248"/>
      <c r="AV121" s="248"/>
      <c r="AW121" s="248"/>
      <c r="AX121" s="248"/>
      <c r="AY121" s="78"/>
      <c r="AZ121" s="78"/>
      <c r="BA121" s="78"/>
      <c r="BB121" s="78"/>
      <c r="BC121" s="78"/>
      <c r="BD121" s="78"/>
      <c r="BE121" s="78"/>
      <c r="BF121" s="78"/>
      <c r="BG121" s="78"/>
      <c r="BH121" s="78"/>
      <c r="BI121" s="78"/>
      <c r="BJ121" s="78"/>
    </row>
    <row r="122" spans="1:62"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v>2</v>
      </c>
      <c r="L122" s="70">
        <f t="shared" si="1"/>
        <v>0</v>
      </c>
      <c r="M122" s="71">
        <f t="shared" si="2"/>
        <v>0</v>
      </c>
      <c r="N122" s="72"/>
      <c r="O122" s="73">
        <f t="shared" si="3"/>
        <v>0</v>
      </c>
      <c r="P122" s="72"/>
      <c r="Q122" s="72"/>
      <c r="R122" s="72"/>
      <c r="S122" s="74">
        <f t="shared" si="0"/>
        <v>2</v>
      </c>
      <c r="T122" s="121" t="str">
        <f t="shared" si="4"/>
        <v>OK</v>
      </c>
      <c r="U122" s="247"/>
      <c r="V122" s="249"/>
      <c r="W122" s="249"/>
      <c r="X122" s="248"/>
      <c r="Y122" s="249"/>
      <c r="Z122" s="248"/>
      <c r="AA122" s="248"/>
      <c r="AB122" s="248"/>
      <c r="AC122" s="248"/>
      <c r="AD122" s="248"/>
      <c r="AE122" s="248"/>
      <c r="AF122" s="248"/>
      <c r="AG122" s="248"/>
      <c r="AH122" s="248"/>
      <c r="AI122" s="248"/>
      <c r="AJ122" s="248"/>
      <c r="AK122" s="248"/>
      <c r="AL122" s="248"/>
      <c r="AM122" s="248"/>
      <c r="AN122" s="248"/>
      <c r="AO122" s="248"/>
      <c r="AP122" s="248"/>
      <c r="AQ122" s="248"/>
      <c r="AR122" s="248"/>
      <c r="AS122" s="248"/>
      <c r="AT122" s="248"/>
      <c r="AU122" s="248"/>
      <c r="AV122" s="248"/>
      <c r="AW122" s="248"/>
      <c r="AX122" s="248"/>
      <c r="AY122" s="78"/>
      <c r="AZ122" s="78"/>
      <c r="BA122" s="78"/>
      <c r="BB122" s="78"/>
      <c r="BC122" s="78"/>
      <c r="BD122" s="78"/>
      <c r="BE122" s="78"/>
      <c r="BF122" s="78"/>
      <c r="BG122" s="78"/>
      <c r="BH122" s="78"/>
      <c r="BI122" s="78"/>
      <c r="BJ122" s="78"/>
    </row>
    <row r="123" spans="1:62"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v>2</v>
      </c>
      <c r="L123" s="70">
        <f t="shared" si="1"/>
        <v>0</v>
      </c>
      <c r="M123" s="71">
        <f t="shared" si="2"/>
        <v>0</v>
      </c>
      <c r="N123" s="72"/>
      <c r="O123" s="73">
        <f t="shared" si="3"/>
        <v>0</v>
      </c>
      <c r="P123" s="72"/>
      <c r="Q123" s="72"/>
      <c r="R123" s="72"/>
      <c r="S123" s="74">
        <f t="shared" si="0"/>
        <v>2</v>
      </c>
      <c r="T123" s="121" t="str">
        <f t="shared" si="4"/>
        <v>OK</v>
      </c>
      <c r="U123" s="247"/>
      <c r="V123" s="249"/>
      <c r="W123" s="249"/>
      <c r="X123" s="248"/>
      <c r="Y123" s="249"/>
      <c r="Z123" s="248"/>
      <c r="AA123" s="248"/>
      <c r="AB123" s="248"/>
      <c r="AC123" s="248"/>
      <c r="AD123" s="248"/>
      <c r="AE123" s="248"/>
      <c r="AF123" s="248"/>
      <c r="AG123" s="248"/>
      <c r="AH123" s="248"/>
      <c r="AI123" s="248"/>
      <c r="AJ123" s="248"/>
      <c r="AK123" s="248"/>
      <c r="AL123" s="248"/>
      <c r="AM123" s="248"/>
      <c r="AN123" s="248"/>
      <c r="AO123" s="248"/>
      <c r="AP123" s="248"/>
      <c r="AQ123" s="248"/>
      <c r="AR123" s="248"/>
      <c r="AS123" s="248"/>
      <c r="AT123" s="248"/>
      <c r="AU123" s="248"/>
      <c r="AV123" s="248"/>
      <c r="AW123" s="248"/>
      <c r="AX123" s="248"/>
      <c r="AY123" s="78"/>
      <c r="AZ123" s="78"/>
      <c r="BA123" s="78"/>
      <c r="BB123" s="78"/>
      <c r="BC123" s="78"/>
      <c r="BD123" s="78"/>
      <c r="BE123" s="78"/>
      <c r="BF123" s="78"/>
      <c r="BG123" s="78"/>
      <c r="BH123" s="78"/>
      <c r="BI123" s="78"/>
      <c r="BJ123" s="78"/>
    </row>
    <row r="124" spans="1:62"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v>1</v>
      </c>
      <c r="L124" s="70">
        <f t="shared" si="1"/>
        <v>0</v>
      </c>
      <c r="M124" s="71">
        <f t="shared" si="2"/>
        <v>0</v>
      </c>
      <c r="N124" s="72"/>
      <c r="O124" s="73">
        <f t="shared" si="3"/>
        <v>0</v>
      </c>
      <c r="P124" s="72"/>
      <c r="Q124" s="72"/>
      <c r="R124" s="72"/>
      <c r="S124" s="74">
        <f t="shared" si="0"/>
        <v>1</v>
      </c>
      <c r="T124" s="121" t="str">
        <f t="shared" si="4"/>
        <v>OK</v>
      </c>
      <c r="U124" s="247"/>
      <c r="V124" s="249"/>
      <c r="W124" s="249"/>
      <c r="X124" s="248"/>
      <c r="Y124" s="249"/>
      <c r="Z124" s="248"/>
      <c r="AA124" s="248"/>
      <c r="AB124" s="248"/>
      <c r="AC124" s="248"/>
      <c r="AD124" s="248"/>
      <c r="AE124" s="248"/>
      <c r="AF124" s="248"/>
      <c r="AG124" s="248"/>
      <c r="AH124" s="248"/>
      <c r="AI124" s="248"/>
      <c r="AJ124" s="248"/>
      <c r="AK124" s="248"/>
      <c r="AL124" s="248"/>
      <c r="AM124" s="248"/>
      <c r="AN124" s="248"/>
      <c r="AO124" s="248"/>
      <c r="AP124" s="248"/>
      <c r="AQ124" s="248"/>
      <c r="AR124" s="248"/>
      <c r="AS124" s="248"/>
      <c r="AT124" s="248"/>
      <c r="AU124" s="248"/>
      <c r="AV124" s="248"/>
      <c r="AW124" s="248"/>
      <c r="AX124" s="248"/>
      <c r="AY124" s="78"/>
      <c r="AZ124" s="78"/>
      <c r="BA124" s="78"/>
      <c r="BB124" s="78"/>
      <c r="BC124" s="78"/>
      <c r="BD124" s="78"/>
      <c r="BE124" s="78"/>
      <c r="BF124" s="78"/>
      <c r="BG124" s="78"/>
      <c r="BH124" s="78"/>
      <c r="BI124" s="78"/>
      <c r="BJ124" s="78"/>
    </row>
    <row r="125" spans="1:62"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247"/>
      <c r="V125" s="249"/>
      <c r="W125" s="249"/>
      <c r="X125" s="248"/>
      <c r="Y125" s="249"/>
      <c r="Z125" s="248"/>
      <c r="AA125" s="248"/>
      <c r="AB125" s="248"/>
      <c r="AC125" s="248"/>
      <c r="AD125" s="248"/>
      <c r="AE125" s="248"/>
      <c r="AF125" s="248"/>
      <c r="AG125" s="248"/>
      <c r="AH125" s="248"/>
      <c r="AI125" s="248"/>
      <c r="AJ125" s="248"/>
      <c r="AK125" s="248"/>
      <c r="AL125" s="248"/>
      <c r="AM125" s="248"/>
      <c r="AN125" s="248"/>
      <c r="AO125" s="248"/>
      <c r="AP125" s="248"/>
      <c r="AQ125" s="248"/>
      <c r="AR125" s="248"/>
      <c r="AS125" s="248"/>
      <c r="AT125" s="248"/>
      <c r="AU125" s="248"/>
      <c r="AV125" s="248"/>
      <c r="AW125" s="248"/>
      <c r="AX125" s="248"/>
      <c r="AY125" s="78"/>
      <c r="AZ125" s="78"/>
      <c r="BA125" s="78"/>
      <c r="BB125" s="78"/>
      <c r="BC125" s="78"/>
      <c r="BD125" s="78"/>
      <c r="BE125" s="78"/>
      <c r="BF125" s="78"/>
      <c r="BG125" s="78"/>
      <c r="BH125" s="78"/>
      <c r="BI125" s="78"/>
      <c r="BJ125" s="78"/>
    </row>
    <row r="126" spans="1:62"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247"/>
      <c r="V126" s="249"/>
      <c r="W126" s="249"/>
      <c r="X126" s="248"/>
      <c r="Y126" s="249"/>
      <c r="Z126" s="248"/>
      <c r="AA126" s="248"/>
      <c r="AB126" s="248"/>
      <c r="AC126" s="248"/>
      <c r="AD126" s="248"/>
      <c r="AE126" s="248"/>
      <c r="AF126" s="248"/>
      <c r="AG126" s="248"/>
      <c r="AH126" s="248"/>
      <c r="AI126" s="248"/>
      <c r="AJ126" s="248"/>
      <c r="AK126" s="248"/>
      <c r="AL126" s="248"/>
      <c r="AM126" s="248"/>
      <c r="AN126" s="248"/>
      <c r="AO126" s="248"/>
      <c r="AP126" s="248"/>
      <c r="AQ126" s="248"/>
      <c r="AR126" s="248"/>
      <c r="AS126" s="248"/>
      <c r="AT126" s="248"/>
      <c r="AU126" s="248"/>
      <c r="AV126" s="248"/>
      <c r="AW126" s="248"/>
      <c r="AX126" s="248"/>
      <c r="AY126" s="78"/>
      <c r="AZ126" s="78"/>
      <c r="BA126" s="78"/>
      <c r="BB126" s="78"/>
      <c r="BC126" s="78"/>
      <c r="BD126" s="78"/>
      <c r="BE126" s="78"/>
      <c r="BF126" s="78"/>
      <c r="BG126" s="78"/>
      <c r="BH126" s="78"/>
      <c r="BI126" s="78"/>
      <c r="BJ126" s="78"/>
    </row>
    <row r="127" spans="1:62"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247"/>
      <c r="V127" s="249"/>
      <c r="W127" s="249"/>
      <c r="X127" s="248"/>
      <c r="Y127" s="249"/>
      <c r="Z127" s="248"/>
      <c r="AA127" s="248"/>
      <c r="AB127" s="248"/>
      <c r="AC127" s="248"/>
      <c r="AD127" s="248"/>
      <c r="AE127" s="248"/>
      <c r="AF127" s="248"/>
      <c r="AG127" s="248"/>
      <c r="AH127" s="248"/>
      <c r="AI127" s="248"/>
      <c r="AJ127" s="248"/>
      <c r="AK127" s="248"/>
      <c r="AL127" s="248"/>
      <c r="AM127" s="248"/>
      <c r="AN127" s="248"/>
      <c r="AO127" s="248"/>
      <c r="AP127" s="248"/>
      <c r="AQ127" s="248"/>
      <c r="AR127" s="248"/>
      <c r="AS127" s="248"/>
      <c r="AT127" s="248"/>
      <c r="AU127" s="248"/>
      <c r="AV127" s="248"/>
      <c r="AW127" s="248"/>
      <c r="AX127" s="248"/>
      <c r="AY127" s="78"/>
      <c r="AZ127" s="78"/>
      <c r="BA127" s="78"/>
      <c r="BB127" s="78"/>
      <c r="BC127" s="78"/>
      <c r="BD127" s="78"/>
      <c r="BE127" s="78"/>
      <c r="BF127" s="78"/>
      <c r="BG127" s="78"/>
      <c r="BH127" s="78"/>
      <c r="BI127" s="78"/>
      <c r="BJ127" s="78"/>
    </row>
    <row r="128" spans="1:62"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v>2</v>
      </c>
      <c r="L128" s="70">
        <f t="shared" si="1"/>
        <v>0</v>
      </c>
      <c r="M128" s="71">
        <f t="shared" si="2"/>
        <v>0</v>
      </c>
      <c r="N128" s="72"/>
      <c r="O128" s="73">
        <f t="shared" si="3"/>
        <v>0</v>
      </c>
      <c r="P128" s="72"/>
      <c r="Q128" s="72"/>
      <c r="R128" s="72"/>
      <c r="S128" s="74">
        <f t="shared" si="0"/>
        <v>2</v>
      </c>
      <c r="T128" s="121" t="str">
        <f t="shared" si="4"/>
        <v>OK</v>
      </c>
      <c r="U128" s="247"/>
      <c r="V128" s="249"/>
      <c r="W128" s="249"/>
      <c r="X128" s="248"/>
      <c r="Y128" s="249"/>
      <c r="Z128" s="248"/>
      <c r="AA128" s="248"/>
      <c r="AB128" s="248"/>
      <c r="AC128" s="248"/>
      <c r="AD128" s="248"/>
      <c r="AE128" s="248"/>
      <c r="AF128" s="248"/>
      <c r="AG128" s="248"/>
      <c r="AH128" s="248"/>
      <c r="AI128" s="248"/>
      <c r="AJ128" s="248"/>
      <c r="AK128" s="248"/>
      <c r="AL128" s="248"/>
      <c r="AM128" s="248"/>
      <c r="AN128" s="248"/>
      <c r="AO128" s="248"/>
      <c r="AP128" s="248"/>
      <c r="AQ128" s="248"/>
      <c r="AR128" s="248"/>
      <c r="AS128" s="248"/>
      <c r="AT128" s="248"/>
      <c r="AU128" s="248"/>
      <c r="AV128" s="248"/>
      <c r="AW128" s="248"/>
      <c r="AX128" s="248"/>
      <c r="AY128" s="78"/>
      <c r="AZ128" s="78"/>
      <c r="BA128" s="78"/>
      <c r="BB128" s="78"/>
      <c r="BC128" s="78"/>
      <c r="BD128" s="78"/>
      <c r="BE128" s="78"/>
      <c r="BF128" s="78"/>
      <c r="BG128" s="78"/>
      <c r="BH128" s="78"/>
      <c r="BI128" s="78"/>
      <c r="BJ128" s="78"/>
    </row>
    <row r="129" spans="1:62"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247"/>
      <c r="V129" s="249"/>
      <c r="W129" s="249"/>
      <c r="X129" s="248"/>
      <c r="Y129" s="249"/>
      <c r="Z129" s="248"/>
      <c r="AA129" s="248"/>
      <c r="AB129" s="248"/>
      <c r="AC129" s="248"/>
      <c r="AD129" s="248"/>
      <c r="AE129" s="248"/>
      <c r="AF129" s="248"/>
      <c r="AG129" s="248"/>
      <c r="AH129" s="248"/>
      <c r="AI129" s="248"/>
      <c r="AJ129" s="248"/>
      <c r="AK129" s="248"/>
      <c r="AL129" s="248"/>
      <c r="AM129" s="248"/>
      <c r="AN129" s="248"/>
      <c r="AO129" s="248"/>
      <c r="AP129" s="248"/>
      <c r="AQ129" s="248"/>
      <c r="AR129" s="248"/>
      <c r="AS129" s="248"/>
      <c r="AT129" s="248"/>
      <c r="AU129" s="248"/>
      <c r="AV129" s="248"/>
      <c r="AW129" s="248"/>
      <c r="AX129" s="248"/>
      <c r="AY129" s="78"/>
      <c r="AZ129" s="78"/>
      <c r="BA129" s="78"/>
      <c r="BB129" s="78"/>
      <c r="BC129" s="78"/>
      <c r="BD129" s="78"/>
      <c r="BE129" s="78"/>
      <c r="BF129" s="78"/>
      <c r="BG129" s="78"/>
      <c r="BH129" s="78"/>
      <c r="BI129" s="78"/>
      <c r="BJ129" s="78"/>
    </row>
    <row r="130" spans="1:62"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247"/>
      <c r="V130" s="249"/>
      <c r="W130" s="249"/>
      <c r="X130" s="248"/>
      <c r="Y130" s="249"/>
      <c r="Z130" s="248"/>
      <c r="AA130" s="248"/>
      <c r="AB130" s="248"/>
      <c r="AC130" s="248"/>
      <c r="AD130" s="248"/>
      <c r="AE130" s="248"/>
      <c r="AF130" s="248"/>
      <c r="AG130" s="248"/>
      <c r="AH130" s="248"/>
      <c r="AI130" s="248"/>
      <c r="AJ130" s="248"/>
      <c r="AK130" s="248"/>
      <c r="AL130" s="248"/>
      <c r="AM130" s="248"/>
      <c r="AN130" s="248"/>
      <c r="AO130" s="248"/>
      <c r="AP130" s="248"/>
      <c r="AQ130" s="248"/>
      <c r="AR130" s="248"/>
      <c r="AS130" s="248"/>
      <c r="AT130" s="248"/>
      <c r="AU130" s="248"/>
      <c r="AV130" s="248"/>
      <c r="AW130" s="248"/>
      <c r="AX130" s="248"/>
      <c r="AY130" s="78"/>
      <c r="AZ130" s="78"/>
      <c r="BA130" s="78"/>
      <c r="BB130" s="78"/>
      <c r="BC130" s="78"/>
      <c r="BD130" s="78"/>
      <c r="BE130" s="78"/>
      <c r="BF130" s="78"/>
      <c r="BG130" s="78"/>
      <c r="BH130" s="78"/>
      <c r="BI130" s="78"/>
      <c r="BJ130" s="78"/>
    </row>
    <row r="131" spans="1:62" s="85" customFormat="1" ht="30" customHeight="1" x14ac:dyDescent="0.35">
      <c r="A131" s="289"/>
      <c r="B131" s="104">
        <v>128</v>
      </c>
      <c r="C131" s="290"/>
      <c r="D131" s="105" t="s">
        <v>440</v>
      </c>
      <c r="E131" s="106" t="s">
        <v>441</v>
      </c>
      <c r="F131" s="107" t="s">
        <v>441</v>
      </c>
      <c r="G131" s="106" t="s">
        <v>439</v>
      </c>
      <c r="H131" s="108" t="s">
        <v>79</v>
      </c>
      <c r="I131" s="108" t="s">
        <v>94</v>
      </c>
      <c r="J131" s="109">
        <v>2100</v>
      </c>
      <c r="K131" s="87">
        <v>1</v>
      </c>
      <c r="L131" s="70">
        <f t="shared" si="1"/>
        <v>0</v>
      </c>
      <c r="M131" s="71">
        <f t="shared" si="2"/>
        <v>0</v>
      </c>
      <c r="N131" s="72"/>
      <c r="O131" s="73">
        <f t="shared" si="3"/>
        <v>0</v>
      </c>
      <c r="P131" s="72"/>
      <c r="Q131" s="72"/>
      <c r="R131" s="72"/>
      <c r="S131" s="74">
        <f t="shared" si="0"/>
        <v>1</v>
      </c>
      <c r="T131" s="121" t="str">
        <f t="shared" si="4"/>
        <v>OK</v>
      </c>
      <c r="U131" s="247"/>
      <c r="V131" s="249"/>
      <c r="W131" s="249"/>
      <c r="X131" s="248"/>
      <c r="Y131" s="249"/>
      <c r="Z131" s="248"/>
      <c r="AA131" s="248"/>
      <c r="AB131" s="248"/>
      <c r="AC131" s="248"/>
      <c r="AD131" s="248"/>
      <c r="AE131" s="248"/>
      <c r="AF131" s="248"/>
      <c r="AG131" s="248"/>
      <c r="AH131" s="248"/>
      <c r="AI131" s="248"/>
      <c r="AJ131" s="248"/>
      <c r="AK131" s="248"/>
      <c r="AL131" s="248"/>
      <c r="AM131" s="248"/>
      <c r="AN131" s="248"/>
      <c r="AO131" s="248"/>
      <c r="AP131" s="248"/>
      <c r="AQ131" s="248"/>
      <c r="AR131" s="248"/>
      <c r="AS131" s="248"/>
      <c r="AT131" s="248"/>
      <c r="AU131" s="248"/>
      <c r="AV131" s="248"/>
      <c r="AW131" s="248"/>
      <c r="AX131" s="248"/>
      <c r="AY131" s="78"/>
      <c r="AZ131" s="78"/>
      <c r="BA131" s="78"/>
      <c r="BB131" s="78"/>
      <c r="BC131" s="78"/>
      <c r="BD131" s="78"/>
      <c r="BE131" s="78"/>
      <c r="BF131" s="78"/>
      <c r="BG131" s="78"/>
      <c r="BH131" s="78"/>
      <c r="BI131" s="78"/>
      <c r="BJ131" s="78"/>
    </row>
    <row r="132" spans="1:62"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si="1"/>
        <v>0</v>
      </c>
      <c r="M132" s="71">
        <f t="shared" si="2"/>
        <v>0</v>
      </c>
      <c r="N132" s="72"/>
      <c r="O132" s="73">
        <f t="shared" si="3"/>
        <v>0</v>
      </c>
      <c r="P132" s="72"/>
      <c r="Q132" s="72"/>
      <c r="R132" s="72"/>
      <c r="S132" s="74">
        <f t="shared" si="0"/>
        <v>0</v>
      </c>
      <c r="T132" s="121" t="str">
        <f t="shared" si="4"/>
        <v>OK</v>
      </c>
      <c r="U132" s="247"/>
      <c r="V132" s="249"/>
      <c r="W132" s="249"/>
      <c r="X132" s="248"/>
      <c r="Y132" s="249"/>
      <c r="Z132" s="248"/>
      <c r="AA132" s="248"/>
      <c r="AB132" s="248"/>
      <c r="AC132" s="248"/>
      <c r="AD132" s="248"/>
      <c r="AE132" s="248"/>
      <c r="AF132" s="248"/>
      <c r="AG132" s="248"/>
      <c r="AH132" s="248"/>
      <c r="AI132" s="248"/>
      <c r="AJ132" s="248"/>
      <c r="AK132" s="248"/>
      <c r="AL132" s="248"/>
      <c r="AM132" s="248"/>
      <c r="AN132" s="248"/>
      <c r="AO132" s="248"/>
      <c r="AP132" s="248"/>
      <c r="AQ132" s="248"/>
      <c r="AR132" s="248"/>
      <c r="AS132" s="248"/>
      <c r="AT132" s="248"/>
      <c r="AU132" s="248"/>
      <c r="AV132" s="248"/>
      <c r="AW132" s="248"/>
      <c r="AX132" s="248"/>
      <c r="AY132" s="78"/>
      <c r="AZ132" s="78"/>
      <c r="BA132" s="78"/>
      <c r="BB132" s="78"/>
      <c r="BC132" s="78"/>
      <c r="BD132" s="78"/>
      <c r="BE132" s="78"/>
      <c r="BF132" s="78"/>
      <c r="BG132" s="78"/>
      <c r="BH132" s="78"/>
      <c r="BI132" s="78"/>
      <c r="BJ132" s="78"/>
    </row>
    <row r="133" spans="1:62"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247"/>
      <c r="V133" s="249"/>
      <c r="W133" s="249"/>
      <c r="X133" s="248"/>
      <c r="Y133" s="249"/>
      <c r="Z133" s="248"/>
      <c r="AA133" s="248"/>
      <c r="AB133" s="248"/>
      <c r="AC133" s="248"/>
      <c r="AD133" s="248"/>
      <c r="AE133" s="248"/>
      <c r="AF133" s="248"/>
      <c r="AG133" s="248"/>
      <c r="AH133" s="248"/>
      <c r="AI133" s="248"/>
      <c r="AJ133" s="248"/>
      <c r="AK133" s="248"/>
      <c r="AL133" s="248"/>
      <c r="AM133" s="248"/>
      <c r="AN133" s="248"/>
      <c r="AO133" s="248"/>
      <c r="AP133" s="248"/>
      <c r="AQ133" s="248"/>
      <c r="AR133" s="248"/>
      <c r="AS133" s="248"/>
      <c r="AT133" s="248"/>
      <c r="AU133" s="248"/>
      <c r="AV133" s="248"/>
      <c r="AW133" s="248"/>
      <c r="AX133" s="248"/>
      <c r="AY133" s="78"/>
      <c r="AZ133" s="78"/>
      <c r="BA133" s="78"/>
      <c r="BB133" s="78"/>
      <c r="BC133" s="78"/>
      <c r="BD133" s="78"/>
      <c r="BE133" s="78"/>
      <c r="BF133" s="78"/>
      <c r="BG133" s="78"/>
      <c r="BH133" s="78"/>
      <c r="BI133" s="78"/>
      <c r="BJ133" s="78"/>
    </row>
    <row r="134" spans="1:62"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247"/>
      <c r="V134" s="249"/>
      <c r="W134" s="249"/>
      <c r="X134" s="248"/>
      <c r="Y134" s="249"/>
      <c r="Z134" s="248"/>
      <c r="AA134" s="248"/>
      <c r="AB134" s="248"/>
      <c r="AC134" s="248"/>
      <c r="AD134" s="248"/>
      <c r="AE134" s="248"/>
      <c r="AF134" s="248"/>
      <c r="AG134" s="248"/>
      <c r="AH134" s="248"/>
      <c r="AI134" s="248"/>
      <c r="AJ134" s="248"/>
      <c r="AK134" s="248"/>
      <c r="AL134" s="248"/>
      <c r="AM134" s="248"/>
      <c r="AN134" s="248"/>
      <c r="AO134" s="248"/>
      <c r="AP134" s="248"/>
      <c r="AQ134" s="248"/>
      <c r="AR134" s="248"/>
      <c r="AS134" s="248"/>
      <c r="AT134" s="248"/>
      <c r="AU134" s="248"/>
      <c r="AV134" s="248"/>
      <c r="AW134" s="248"/>
      <c r="AX134" s="248"/>
      <c r="AY134" s="78"/>
      <c r="AZ134" s="78"/>
      <c r="BA134" s="78"/>
      <c r="BB134" s="78"/>
      <c r="BC134" s="78"/>
      <c r="BD134" s="78"/>
      <c r="BE134" s="78"/>
      <c r="BF134" s="78"/>
      <c r="BG134" s="78"/>
      <c r="BH134" s="78"/>
      <c r="BI134" s="78"/>
      <c r="BJ134" s="78"/>
    </row>
    <row r="135" spans="1:62"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247"/>
      <c r="V135" s="249"/>
      <c r="W135" s="249"/>
      <c r="X135" s="248"/>
      <c r="Y135" s="249"/>
      <c r="Z135" s="248"/>
      <c r="AA135" s="248"/>
      <c r="AB135" s="248"/>
      <c r="AC135" s="248"/>
      <c r="AD135" s="248"/>
      <c r="AE135" s="248"/>
      <c r="AF135" s="248"/>
      <c r="AG135" s="248"/>
      <c r="AH135" s="248"/>
      <c r="AI135" s="248"/>
      <c r="AJ135" s="248"/>
      <c r="AK135" s="248"/>
      <c r="AL135" s="248"/>
      <c r="AM135" s="248"/>
      <c r="AN135" s="248"/>
      <c r="AO135" s="248"/>
      <c r="AP135" s="248"/>
      <c r="AQ135" s="248"/>
      <c r="AR135" s="248"/>
      <c r="AS135" s="248"/>
      <c r="AT135" s="248"/>
      <c r="AU135" s="248"/>
      <c r="AV135" s="248"/>
      <c r="AW135" s="248"/>
      <c r="AX135" s="248"/>
      <c r="AY135" s="78"/>
      <c r="AZ135" s="78"/>
      <c r="BA135" s="78"/>
      <c r="BB135" s="78"/>
      <c r="BC135" s="78"/>
      <c r="BD135" s="78"/>
      <c r="BE135" s="78"/>
      <c r="BF135" s="78"/>
      <c r="BG135" s="78"/>
      <c r="BH135" s="78"/>
      <c r="BI135" s="78"/>
      <c r="BJ135" s="78"/>
    </row>
    <row r="136" spans="1:62"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v>80</v>
      </c>
      <c r="L136" s="70">
        <f t="shared" si="1"/>
        <v>40</v>
      </c>
      <c r="M136" s="71">
        <f t="shared" si="2"/>
        <v>40</v>
      </c>
      <c r="N136" s="72"/>
      <c r="O136" s="73">
        <f t="shared" si="3"/>
        <v>20</v>
      </c>
      <c r="P136" s="72"/>
      <c r="Q136" s="72"/>
      <c r="R136" s="72"/>
      <c r="S136" s="74">
        <f t="shared" si="0"/>
        <v>40</v>
      </c>
      <c r="T136" s="121" t="str">
        <f t="shared" si="4"/>
        <v>OK</v>
      </c>
      <c r="U136" s="247"/>
      <c r="V136" s="249"/>
      <c r="W136" s="249"/>
      <c r="X136" s="248"/>
      <c r="Y136" s="249"/>
      <c r="Z136" s="248"/>
      <c r="AA136" s="248"/>
      <c r="AB136" s="248"/>
      <c r="AC136" s="248"/>
      <c r="AD136" s="248"/>
      <c r="AE136" s="248"/>
      <c r="AF136" s="248">
        <v>40</v>
      </c>
      <c r="AG136" s="248"/>
      <c r="AH136" s="248"/>
      <c r="AI136" s="248"/>
      <c r="AJ136" s="248"/>
      <c r="AK136" s="248"/>
      <c r="AL136" s="248"/>
      <c r="AM136" s="248"/>
      <c r="AN136" s="248"/>
      <c r="AO136" s="248"/>
      <c r="AP136" s="248"/>
      <c r="AQ136" s="248"/>
      <c r="AR136" s="248"/>
      <c r="AS136" s="248"/>
      <c r="AT136" s="248"/>
      <c r="AU136" s="248"/>
      <c r="AV136" s="248"/>
      <c r="AW136" s="248"/>
      <c r="AX136" s="248"/>
      <c r="AY136" s="78"/>
      <c r="AZ136" s="78"/>
      <c r="BA136" s="78"/>
      <c r="BB136" s="78"/>
      <c r="BC136" s="78"/>
      <c r="BD136" s="78"/>
      <c r="BE136" s="78"/>
      <c r="BF136" s="78"/>
      <c r="BG136" s="78"/>
      <c r="BH136" s="78"/>
      <c r="BI136" s="78"/>
      <c r="BJ136" s="78"/>
    </row>
    <row r="137" spans="1:62"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247"/>
      <c r="V137" s="249"/>
      <c r="W137" s="249"/>
      <c r="X137" s="248"/>
      <c r="Y137" s="249"/>
      <c r="Z137" s="248"/>
      <c r="AA137" s="248"/>
      <c r="AB137" s="248"/>
      <c r="AC137" s="248"/>
      <c r="AD137" s="248"/>
      <c r="AE137" s="248"/>
      <c r="AF137" s="248"/>
      <c r="AG137" s="248"/>
      <c r="AH137" s="248"/>
      <c r="AI137" s="248"/>
      <c r="AJ137" s="248"/>
      <c r="AK137" s="248"/>
      <c r="AL137" s="248"/>
      <c r="AM137" s="248"/>
      <c r="AN137" s="248"/>
      <c r="AO137" s="248"/>
      <c r="AP137" s="248"/>
      <c r="AQ137" s="248"/>
      <c r="AR137" s="248"/>
      <c r="AS137" s="248"/>
      <c r="AT137" s="248"/>
      <c r="AU137" s="248"/>
      <c r="AV137" s="248"/>
      <c r="AW137" s="248"/>
      <c r="AX137" s="248"/>
      <c r="AY137" s="78"/>
      <c r="AZ137" s="78"/>
      <c r="BA137" s="78"/>
      <c r="BB137" s="78"/>
      <c r="BC137" s="78"/>
      <c r="BD137" s="78"/>
      <c r="BE137" s="78"/>
      <c r="BF137" s="78"/>
      <c r="BG137" s="78"/>
      <c r="BH137" s="78"/>
      <c r="BI137" s="78"/>
      <c r="BJ137" s="78"/>
    </row>
    <row r="138" spans="1:62"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v>20</v>
      </c>
      <c r="L138" s="70">
        <f t="shared" si="1"/>
        <v>0</v>
      </c>
      <c r="M138" s="71">
        <f t="shared" si="2"/>
        <v>0</v>
      </c>
      <c r="N138" s="72"/>
      <c r="O138" s="73">
        <f t="shared" si="3"/>
        <v>5</v>
      </c>
      <c r="P138" s="72"/>
      <c r="Q138" s="72"/>
      <c r="R138" s="72"/>
      <c r="S138" s="74">
        <f t="shared" si="0"/>
        <v>20</v>
      </c>
      <c r="T138" s="121" t="str">
        <f t="shared" si="4"/>
        <v>OK</v>
      </c>
      <c r="U138" s="247"/>
      <c r="V138" s="249"/>
      <c r="W138" s="249"/>
      <c r="X138" s="248"/>
      <c r="Y138" s="249"/>
      <c r="Z138" s="248"/>
      <c r="AA138" s="248"/>
      <c r="AB138" s="248"/>
      <c r="AC138" s="248"/>
      <c r="AD138" s="248"/>
      <c r="AE138" s="248"/>
      <c r="AF138" s="248"/>
      <c r="AG138" s="248"/>
      <c r="AH138" s="248"/>
      <c r="AI138" s="248"/>
      <c r="AJ138" s="248"/>
      <c r="AK138" s="248"/>
      <c r="AL138" s="248"/>
      <c r="AM138" s="248"/>
      <c r="AN138" s="248"/>
      <c r="AO138" s="248"/>
      <c r="AP138" s="248"/>
      <c r="AQ138" s="248"/>
      <c r="AR138" s="248"/>
      <c r="AS138" s="248"/>
      <c r="AT138" s="248"/>
      <c r="AU138" s="248"/>
      <c r="AV138" s="248"/>
      <c r="AW138" s="248"/>
      <c r="AX138" s="248"/>
      <c r="AY138" s="78"/>
      <c r="AZ138" s="78"/>
      <c r="BA138" s="78"/>
      <c r="BB138" s="78"/>
      <c r="BC138" s="78"/>
      <c r="BD138" s="78"/>
      <c r="BE138" s="78"/>
      <c r="BF138" s="78"/>
      <c r="BG138" s="78"/>
      <c r="BH138" s="78"/>
      <c r="BI138" s="78"/>
      <c r="BJ138" s="78"/>
    </row>
    <row r="139" spans="1:62"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v>2</v>
      </c>
      <c r="L139" s="70">
        <f t="shared" si="1"/>
        <v>0</v>
      </c>
      <c r="M139" s="71">
        <f t="shared" si="2"/>
        <v>0</v>
      </c>
      <c r="N139" s="72"/>
      <c r="O139" s="73">
        <f t="shared" si="3"/>
        <v>0</v>
      </c>
      <c r="P139" s="72"/>
      <c r="Q139" s="72"/>
      <c r="R139" s="72"/>
      <c r="S139" s="74">
        <f t="shared" si="0"/>
        <v>2</v>
      </c>
      <c r="T139" s="121" t="str">
        <f t="shared" si="4"/>
        <v>OK</v>
      </c>
      <c r="U139" s="247"/>
      <c r="V139" s="249"/>
      <c r="W139" s="249"/>
      <c r="X139" s="248"/>
      <c r="Y139" s="249"/>
      <c r="Z139" s="248"/>
      <c r="AA139" s="248"/>
      <c r="AB139" s="248"/>
      <c r="AC139" s="248"/>
      <c r="AD139" s="248"/>
      <c r="AE139" s="248"/>
      <c r="AF139" s="248"/>
      <c r="AG139" s="248"/>
      <c r="AH139" s="248"/>
      <c r="AI139" s="248"/>
      <c r="AJ139" s="248"/>
      <c r="AK139" s="248"/>
      <c r="AL139" s="248"/>
      <c r="AM139" s="248"/>
      <c r="AN139" s="248"/>
      <c r="AO139" s="248"/>
      <c r="AP139" s="248"/>
      <c r="AQ139" s="248"/>
      <c r="AR139" s="248"/>
      <c r="AS139" s="248"/>
      <c r="AT139" s="248"/>
      <c r="AU139" s="248"/>
      <c r="AV139" s="248"/>
      <c r="AW139" s="248"/>
      <c r="AX139" s="248"/>
      <c r="AY139" s="78"/>
      <c r="AZ139" s="78"/>
      <c r="BA139" s="78"/>
      <c r="BB139" s="78"/>
      <c r="BC139" s="78"/>
      <c r="BD139" s="78"/>
      <c r="BE139" s="78"/>
      <c r="BF139" s="78"/>
      <c r="BG139" s="78"/>
      <c r="BH139" s="78"/>
      <c r="BI139" s="78"/>
      <c r="BJ139" s="78"/>
    </row>
    <row r="140" spans="1:62"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v>2</v>
      </c>
      <c r="L140" s="70">
        <f t="shared" si="1"/>
        <v>0</v>
      </c>
      <c r="M140" s="71">
        <f t="shared" si="2"/>
        <v>0</v>
      </c>
      <c r="N140" s="72"/>
      <c r="O140" s="73">
        <f t="shared" si="3"/>
        <v>0</v>
      </c>
      <c r="P140" s="72"/>
      <c r="Q140" s="72"/>
      <c r="R140" s="72"/>
      <c r="S140" s="74">
        <f t="shared" si="0"/>
        <v>2</v>
      </c>
      <c r="T140" s="121" t="str">
        <f t="shared" si="4"/>
        <v>OK</v>
      </c>
      <c r="U140" s="247"/>
      <c r="V140" s="249"/>
      <c r="W140" s="249"/>
      <c r="X140" s="248"/>
      <c r="Y140" s="249"/>
      <c r="Z140" s="248"/>
      <c r="AA140" s="248"/>
      <c r="AB140" s="248"/>
      <c r="AC140" s="248"/>
      <c r="AD140" s="248"/>
      <c r="AE140" s="248"/>
      <c r="AF140" s="248"/>
      <c r="AG140" s="248"/>
      <c r="AH140" s="248"/>
      <c r="AI140" s="248"/>
      <c r="AJ140" s="248"/>
      <c r="AK140" s="248"/>
      <c r="AL140" s="248"/>
      <c r="AM140" s="248"/>
      <c r="AN140" s="248"/>
      <c r="AO140" s="248"/>
      <c r="AP140" s="248"/>
      <c r="AQ140" s="248"/>
      <c r="AR140" s="248"/>
      <c r="AS140" s="248"/>
      <c r="AT140" s="248"/>
      <c r="AU140" s="248"/>
      <c r="AV140" s="248"/>
      <c r="AW140" s="248"/>
      <c r="AX140" s="248"/>
      <c r="AY140" s="78"/>
      <c r="AZ140" s="78"/>
      <c r="BA140" s="78"/>
      <c r="BB140" s="78"/>
      <c r="BC140" s="78"/>
      <c r="BD140" s="78"/>
      <c r="BE140" s="78"/>
      <c r="BF140" s="78"/>
      <c r="BG140" s="78"/>
      <c r="BH140" s="78"/>
      <c r="BI140" s="78"/>
      <c r="BJ140" s="78"/>
    </row>
    <row r="141" spans="1:62"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v>4</v>
      </c>
      <c r="L141" s="70">
        <f t="shared" si="1"/>
        <v>0</v>
      </c>
      <c r="M141" s="71">
        <f t="shared" si="2"/>
        <v>0</v>
      </c>
      <c r="N141" s="72"/>
      <c r="O141" s="73">
        <f t="shared" si="3"/>
        <v>1</v>
      </c>
      <c r="P141" s="72"/>
      <c r="Q141" s="72"/>
      <c r="R141" s="72"/>
      <c r="S141" s="74">
        <f t="shared" si="0"/>
        <v>4</v>
      </c>
      <c r="T141" s="121" t="str">
        <f t="shared" si="4"/>
        <v>OK</v>
      </c>
      <c r="U141" s="247"/>
      <c r="V141" s="249"/>
      <c r="W141" s="249"/>
      <c r="X141" s="248"/>
      <c r="Y141" s="249"/>
      <c r="Z141" s="248"/>
      <c r="AA141" s="248"/>
      <c r="AB141" s="248"/>
      <c r="AC141" s="248"/>
      <c r="AD141" s="248"/>
      <c r="AE141" s="248"/>
      <c r="AF141" s="248"/>
      <c r="AG141" s="248"/>
      <c r="AH141" s="248"/>
      <c r="AI141" s="248"/>
      <c r="AJ141" s="248"/>
      <c r="AK141" s="248"/>
      <c r="AL141" s="248"/>
      <c r="AM141" s="248"/>
      <c r="AN141" s="248"/>
      <c r="AO141" s="248"/>
      <c r="AP141" s="248"/>
      <c r="AQ141" s="248"/>
      <c r="AR141" s="248"/>
      <c r="AS141" s="248"/>
      <c r="AT141" s="248"/>
      <c r="AU141" s="248"/>
      <c r="AV141" s="248"/>
      <c r="AW141" s="248"/>
      <c r="AX141" s="248"/>
      <c r="AY141" s="78"/>
      <c r="AZ141" s="78"/>
      <c r="BA141" s="78"/>
      <c r="BB141" s="78"/>
      <c r="BC141" s="78"/>
      <c r="BD141" s="78"/>
      <c r="BE141" s="78"/>
      <c r="BF141" s="78"/>
      <c r="BG141" s="78"/>
      <c r="BH141" s="78"/>
      <c r="BI141" s="78"/>
      <c r="BJ141" s="78"/>
    </row>
    <row r="142" spans="1:62"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v>2</v>
      </c>
      <c r="L142" s="70">
        <f t="shared" si="1"/>
        <v>0</v>
      </c>
      <c r="M142" s="71">
        <f t="shared" si="2"/>
        <v>0</v>
      </c>
      <c r="N142" s="72"/>
      <c r="O142" s="73">
        <f t="shared" si="3"/>
        <v>0</v>
      </c>
      <c r="P142" s="72"/>
      <c r="Q142" s="72"/>
      <c r="R142" s="72"/>
      <c r="S142" s="74">
        <f t="shared" si="0"/>
        <v>2</v>
      </c>
      <c r="T142" s="121" t="str">
        <f t="shared" si="4"/>
        <v>OK</v>
      </c>
      <c r="U142" s="247"/>
      <c r="V142" s="249"/>
      <c r="W142" s="249"/>
      <c r="X142" s="248"/>
      <c r="Y142" s="249"/>
      <c r="Z142" s="248"/>
      <c r="AA142" s="248"/>
      <c r="AB142" s="248"/>
      <c r="AC142" s="248"/>
      <c r="AD142" s="248"/>
      <c r="AE142" s="248"/>
      <c r="AF142" s="248"/>
      <c r="AG142" s="248"/>
      <c r="AH142" s="248"/>
      <c r="AI142" s="248"/>
      <c r="AJ142" s="248"/>
      <c r="AK142" s="248"/>
      <c r="AL142" s="248"/>
      <c r="AM142" s="248"/>
      <c r="AN142" s="248"/>
      <c r="AO142" s="248"/>
      <c r="AP142" s="248"/>
      <c r="AQ142" s="248"/>
      <c r="AR142" s="248"/>
      <c r="AS142" s="248"/>
      <c r="AT142" s="248"/>
      <c r="AU142" s="248"/>
      <c r="AV142" s="248"/>
      <c r="AW142" s="248"/>
      <c r="AX142" s="248"/>
      <c r="AY142" s="78"/>
      <c r="AZ142" s="78"/>
      <c r="BA142" s="78"/>
      <c r="BB142" s="78"/>
      <c r="BC142" s="78"/>
      <c r="BD142" s="78"/>
      <c r="BE142" s="78"/>
      <c r="BF142" s="78"/>
      <c r="BG142" s="78"/>
      <c r="BH142" s="78"/>
      <c r="BI142" s="78"/>
      <c r="BJ142" s="78"/>
    </row>
    <row r="143" spans="1:62"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v>2</v>
      </c>
      <c r="L143" s="70">
        <f t="shared" si="1"/>
        <v>0</v>
      </c>
      <c r="M143" s="71">
        <f t="shared" si="2"/>
        <v>0</v>
      </c>
      <c r="N143" s="72"/>
      <c r="O143" s="73">
        <f t="shared" si="3"/>
        <v>0</v>
      </c>
      <c r="P143" s="72"/>
      <c r="Q143" s="72"/>
      <c r="R143" s="72"/>
      <c r="S143" s="74">
        <f t="shared" si="0"/>
        <v>2</v>
      </c>
      <c r="T143" s="121" t="str">
        <f t="shared" si="4"/>
        <v>OK</v>
      </c>
      <c r="U143" s="247"/>
      <c r="V143" s="249"/>
      <c r="W143" s="249"/>
      <c r="X143" s="248"/>
      <c r="Y143" s="249"/>
      <c r="Z143" s="248"/>
      <c r="AA143" s="248"/>
      <c r="AB143" s="248"/>
      <c r="AC143" s="248"/>
      <c r="AD143" s="248"/>
      <c r="AE143" s="248"/>
      <c r="AF143" s="248"/>
      <c r="AG143" s="248"/>
      <c r="AH143" s="248"/>
      <c r="AI143" s="248"/>
      <c r="AJ143" s="248"/>
      <c r="AK143" s="248"/>
      <c r="AL143" s="248"/>
      <c r="AM143" s="248"/>
      <c r="AN143" s="248"/>
      <c r="AO143" s="248"/>
      <c r="AP143" s="248"/>
      <c r="AQ143" s="248"/>
      <c r="AR143" s="248"/>
      <c r="AS143" s="248"/>
      <c r="AT143" s="248"/>
      <c r="AU143" s="248"/>
      <c r="AV143" s="248"/>
      <c r="AW143" s="248"/>
      <c r="AX143" s="248"/>
      <c r="AY143" s="78"/>
      <c r="AZ143" s="78"/>
      <c r="BA143" s="78"/>
      <c r="BB143" s="78"/>
      <c r="BC143" s="78"/>
      <c r="BD143" s="78"/>
      <c r="BE143" s="78"/>
      <c r="BF143" s="78"/>
      <c r="BG143" s="78"/>
      <c r="BH143" s="78"/>
      <c r="BI143" s="78"/>
      <c r="BJ143" s="78"/>
    </row>
    <row r="144" spans="1:62"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v>1</v>
      </c>
      <c r="L144" s="70">
        <f t="shared" si="1"/>
        <v>0</v>
      </c>
      <c r="M144" s="71">
        <f t="shared" si="2"/>
        <v>0</v>
      </c>
      <c r="N144" s="72"/>
      <c r="O144" s="73">
        <f t="shared" si="3"/>
        <v>0</v>
      </c>
      <c r="P144" s="72"/>
      <c r="Q144" s="72"/>
      <c r="R144" s="72"/>
      <c r="S144" s="74">
        <f t="shared" si="0"/>
        <v>1</v>
      </c>
      <c r="T144" s="121" t="str">
        <f t="shared" si="4"/>
        <v>OK</v>
      </c>
      <c r="U144" s="247"/>
      <c r="V144" s="249"/>
      <c r="W144" s="249"/>
      <c r="X144" s="248"/>
      <c r="Y144" s="249"/>
      <c r="Z144" s="248"/>
      <c r="AA144" s="248"/>
      <c r="AB144" s="248"/>
      <c r="AC144" s="248"/>
      <c r="AD144" s="248"/>
      <c r="AE144" s="248"/>
      <c r="AF144" s="248"/>
      <c r="AG144" s="248"/>
      <c r="AH144" s="248"/>
      <c r="AI144" s="248"/>
      <c r="AJ144" s="248"/>
      <c r="AK144" s="248"/>
      <c r="AL144" s="248"/>
      <c r="AM144" s="248"/>
      <c r="AN144" s="248"/>
      <c r="AO144" s="248"/>
      <c r="AP144" s="248"/>
      <c r="AQ144" s="248"/>
      <c r="AR144" s="248"/>
      <c r="AS144" s="248"/>
      <c r="AT144" s="248"/>
      <c r="AU144" s="248"/>
      <c r="AV144" s="248"/>
      <c r="AW144" s="248"/>
      <c r="AX144" s="248"/>
      <c r="AY144" s="78"/>
      <c r="AZ144" s="78"/>
      <c r="BA144" s="78"/>
      <c r="BB144" s="78"/>
      <c r="BC144" s="78"/>
      <c r="BD144" s="78"/>
      <c r="BE144" s="78"/>
      <c r="BF144" s="78"/>
      <c r="BG144" s="78"/>
      <c r="BH144" s="78"/>
      <c r="BI144" s="78"/>
      <c r="BJ144" s="78"/>
    </row>
    <row r="145" spans="1:62"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v>5</v>
      </c>
      <c r="L145" s="70">
        <f t="shared" si="1"/>
        <v>0</v>
      </c>
      <c r="M145" s="71">
        <f t="shared" si="2"/>
        <v>0</v>
      </c>
      <c r="N145" s="72"/>
      <c r="O145" s="73">
        <f t="shared" si="3"/>
        <v>1</v>
      </c>
      <c r="P145" s="72"/>
      <c r="Q145" s="72"/>
      <c r="R145" s="72"/>
      <c r="S145" s="74">
        <f t="shared" si="0"/>
        <v>5</v>
      </c>
      <c r="T145" s="121" t="str">
        <f t="shared" si="4"/>
        <v>OK</v>
      </c>
      <c r="U145" s="247"/>
      <c r="V145" s="249"/>
      <c r="W145" s="249"/>
      <c r="X145" s="248"/>
      <c r="Y145" s="249"/>
      <c r="Z145" s="248"/>
      <c r="AA145" s="248"/>
      <c r="AB145" s="248"/>
      <c r="AC145" s="248"/>
      <c r="AD145" s="248"/>
      <c r="AE145" s="248"/>
      <c r="AF145" s="248"/>
      <c r="AG145" s="248"/>
      <c r="AH145" s="248"/>
      <c r="AI145" s="248"/>
      <c r="AJ145" s="248"/>
      <c r="AK145" s="248"/>
      <c r="AL145" s="248"/>
      <c r="AM145" s="248"/>
      <c r="AN145" s="248"/>
      <c r="AO145" s="248"/>
      <c r="AP145" s="248"/>
      <c r="AQ145" s="248"/>
      <c r="AR145" s="248"/>
      <c r="AS145" s="248"/>
      <c r="AT145" s="248"/>
      <c r="AU145" s="248"/>
      <c r="AV145" s="248"/>
      <c r="AW145" s="248"/>
      <c r="AX145" s="248"/>
      <c r="AY145" s="78"/>
      <c r="AZ145" s="78"/>
      <c r="BA145" s="78"/>
      <c r="BB145" s="78"/>
      <c r="BC145" s="78"/>
      <c r="BD145" s="78"/>
      <c r="BE145" s="78"/>
      <c r="BF145" s="78"/>
      <c r="BG145" s="78"/>
      <c r="BH145" s="78"/>
      <c r="BI145" s="78"/>
      <c r="BJ145" s="78"/>
    </row>
    <row r="146" spans="1:62"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v>30</v>
      </c>
      <c r="L146" s="70">
        <f t="shared" si="1"/>
        <v>0</v>
      </c>
      <c r="M146" s="71">
        <f t="shared" si="2"/>
        <v>0</v>
      </c>
      <c r="N146" s="72"/>
      <c r="O146" s="73">
        <f t="shared" si="3"/>
        <v>7</v>
      </c>
      <c r="P146" s="72"/>
      <c r="Q146" s="72"/>
      <c r="R146" s="72"/>
      <c r="S146" s="74">
        <f t="shared" si="0"/>
        <v>30</v>
      </c>
      <c r="T146" s="121" t="str">
        <f t="shared" si="4"/>
        <v>OK</v>
      </c>
      <c r="U146" s="247"/>
      <c r="V146" s="249"/>
      <c r="W146" s="249"/>
      <c r="X146" s="248"/>
      <c r="Y146" s="249"/>
      <c r="Z146" s="248"/>
      <c r="AA146" s="248"/>
      <c r="AB146" s="248"/>
      <c r="AC146" s="248"/>
      <c r="AD146" s="248"/>
      <c r="AE146" s="248"/>
      <c r="AF146" s="248"/>
      <c r="AG146" s="248"/>
      <c r="AH146" s="248"/>
      <c r="AI146" s="248"/>
      <c r="AJ146" s="248"/>
      <c r="AK146" s="248"/>
      <c r="AL146" s="248"/>
      <c r="AM146" s="248"/>
      <c r="AN146" s="248"/>
      <c r="AO146" s="248"/>
      <c r="AP146" s="248"/>
      <c r="AQ146" s="248"/>
      <c r="AR146" s="248"/>
      <c r="AS146" s="248"/>
      <c r="AT146" s="248"/>
      <c r="AU146" s="248"/>
      <c r="AV146" s="248"/>
      <c r="AW146" s="248"/>
      <c r="AX146" s="248"/>
      <c r="AY146" s="78"/>
      <c r="AZ146" s="78"/>
      <c r="BA146" s="78"/>
      <c r="BB146" s="78"/>
      <c r="BC146" s="78"/>
      <c r="BD146" s="78"/>
      <c r="BE146" s="78"/>
      <c r="BF146" s="78"/>
      <c r="BG146" s="78"/>
      <c r="BH146" s="78"/>
      <c r="BI146" s="78"/>
      <c r="BJ146" s="78"/>
    </row>
    <row r="147" spans="1:62"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247"/>
      <c r="V147" s="249"/>
      <c r="W147" s="249"/>
      <c r="X147" s="248"/>
      <c r="Y147" s="249"/>
      <c r="Z147" s="248"/>
      <c r="AA147" s="248"/>
      <c r="AB147" s="248"/>
      <c r="AC147" s="248"/>
      <c r="AD147" s="248"/>
      <c r="AE147" s="248"/>
      <c r="AF147" s="248"/>
      <c r="AG147" s="248"/>
      <c r="AH147" s="248"/>
      <c r="AI147" s="248"/>
      <c r="AJ147" s="248"/>
      <c r="AK147" s="248"/>
      <c r="AL147" s="248"/>
      <c r="AM147" s="248"/>
      <c r="AN147" s="248"/>
      <c r="AO147" s="248"/>
      <c r="AP147" s="248"/>
      <c r="AQ147" s="248"/>
      <c r="AR147" s="248"/>
      <c r="AS147" s="248"/>
      <c r="AT147" s="248"/>
      <c r="AU147" s="248"/>
      <c r="AV147" s="248"/>
      <c r="AW147" s="248"/>
      <c r="AX147" s="248"/>
      <c r="AY147" s="78"/>
      <c r="AZ147" s="78"/>
      <c r="BA147" s="78"/>
      <c r="BB147" s="78"/>
      <c r="BC147" s="78"/>
      <c r="BD147" s="78"/>
      <c r="BE147" s="78"/>
      <c r="BF147" s="78"/>
      <c r="BG147" s="78"/>
      <c r="BH147" s="78"/>
      <c r="BI147" s="78"/>
      <c r="BJ147" s="78"/>
    </row>
    <row r="148" spans="1:62" s="85" customFormat="1" ht="30" customHeight="1" x14ac:dyDescent="0.35">
      <c r="A148" s="289"/>
      <c r="B148" s="104">
        <v>145</v>
      </c>
      <c r="C148" s="290"/>
      <c r="D148" s="105" t="s">
        <v>487</v>
      </c>
      <c r="E148" s="106" t="s">
        <v>488</v>
      </c>
      <c r="F148" s="107" t="s">
        <v>489</v>
      </c>
      <c r="G148" s="106" t="s">
        <v>486</v>
      </c>
      <c r="H148" s="108" t="s">
        <v>79</v>
      </c>
      <c r="I148" s="108" t="s">
        <v>94</v>
      </c>
      <c r="J148" s="109">
        <v>4000</v>
      </c>
      <c r="K148" s="87">
        <v>2</v>
      </c>
      <c r="L148" s="70">
        <f t="shared" si="1"/>
        <v>0</v>
      </c>
      <c r="M148" s="71">
        <f t="shared" si="2"/>
        <v>0</v>
      </c>
      <c r="N148" s="72"/>
      <c r="O148" s="73">
        <f t="shared" si="3"/>
        <v>0</v>
      </c>
      <c r="P148" s="72"/>
      <c r="Q148" s="72"/>
      <c r="R148" s="72"/>
      <c r="S148" s="74">
        <f t="shared" si="0"/>
        <v>2</v>
      </c>
      <c r="T148" s="121" t="str">
        <f t="shared" si="4"/>
        <v>OK</v>
      </c>
      <c r="U148" s="247"/>
      <c r="V148" s="249"/>
      <c r="W148" s="249"/>
      <c r="X148" s="248"/>
      <c r="Y148" s="249"/>
      <c r="Z148" s="248"/>
      <c r="AA148" s="248"/>
      <c r="AB148" s="248"/>
      <c r="AC148" s="248"/>
      <c r="AD148" s="248"/>
      <c r="AE148" s="248"/>
      <c r="AF148" s="248"/>
      <c r="AG148" s="248"/>
      <c r="AH148" s="248"/>
      <c r="AI148" s="248"/>
      <c r="AJ148" s="248"/>
      <c r="AK148" s="248"/>
      <c r="AL148" s="248"/>
      <c r="AM148" s="248"/>
      <c r="AN148" s="248"/>
      <c r="AO148" s="248"/>
      <c r="AP148" s="248"/>
      <c r="AQ148" s="248"/>
      <c r="AR148" s="248"/>
      <c r="AS148" s="248"/>
      <c r="AT148" s="248"/>
      <c r="AU148" s="248"/>
      <c r="AV148" s="248"/>
      <c r="AW148" s="248"/>
      <c r="AX148" s="248"/>
      <c r="AY148" s="78"/>
      <c r="AZ148" s="78"/>
      <c r="BA148" s="78"/>
      <c r="BB148" s="78"/>
      <c r="BC148" s="78"/>
      <c r="BD148" s="78"/>
      <c r="BE148" s="78"/>
      <c r="BF148" s="78"/>
      <c r="BG148" s="78"/>
      <c r="BH148" s="78"/>
      <c r="BI148" s="78"/>
      <c r="BJ148" s="78"/>
    </row>
    <row r="149" spans="1:62"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v>10</v>
      </c>
      <c r="L149" s="70">
        <f t="shared" si="1"/>
        <v>0</v>
      </c>
      <c r="M149" s="71">
        <f t="shared" si="2"/>
        <v>0</v>
      </c>
      <c r="N149" s="72"/>
      <c r="O149" s="73">
        <f t="shared" si="3"/>
        <v>2</v>
      </c>
      <c r="P149" s="72"/>
      <c r="Q149" s="72"/>
      <c r="R149" s="72"/>
      <c r="S149" s="74">
        <f t="shared" si="0"/>
        <v>10</v>
      </c>
      <c r="T149" s="121" t="str">
        <f t="shared" si="4"/>
        <v>OK</v>
      </c>
      <c r="U149" s="247"/>
      <c r="V149" s="249"/>
      <c r="W149" s="249"/>
      <c r="X149" s="248"/>
      <c r="Y149" s="249"/>
      <c r="Z149" s="248"/>
      <c r="AA149" s="248"/>
      <c r="AB149" s="248"/>
      <c r="AC149" s="248"/>
      <c r="AD149" s="248"/>
      <c r="AE149" s="248"/>
      <c r="AF149" s="248"/>
      <c r="AG149" s="248"/>
      <c r="AH149" s="248"/>
      <c r="AI149" s="248"/>
      <c r="AJ149" s="248"/>
      <c r="AK149" s="248"/>
      <c r="AL149" s="248"/>
      <c r="AM149" s="248"/>
      <c r="AN149" s="248"/>
      <c r="AO149" s="248"/>
      <c r="AP149" s="248"/>
      <c r="AQ149" s="248"/>
      <c r="AR149" s="248"/>
      <c r="AS149" s="248"/>
      <c r="AT149" s="248"/>
      <c r="AU149" s="248"/>
      <c r="AV149" s="248"/>
      <c r="AW149" s="248"/>
      <c r="AX149" s="248"/>
      <c r="AY149" s="78"/>
      <c r="AZ149" s="78"/>
      <c r="BA149" s="78"/>
      <c r="BB149" s="78"/>
      <c r="BC149" s="78"/>
      <c r="BD149" s="78"/>
      <c r="BE149" s="78"/>
      <c r="BF149" s="78"/>
      <c r="BG149" s="78"/>
      <c r="BH149" s="78"/>
      <c r="BI149" s="78"/>
      <c r="BJ149" s="78"/>
    </row>
    <row r="150" spans="1:62"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247"/>
      <c r="V150" s="249"/>
      <c r="W150" s="249"/>
      <c r="X150" s="248"/>
      <c r="Y150" s="249"/>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78"/>
      <c r="AZ150" s="78"/>
      <c r="BA150" s="78"/>
      <c r="BB150" s="78"/>
      <c r="BC150" s="78"/>
      <c r="BD150" s="78"/>
      <c r="BE150" s="78"/>
      <c r="BF150" s="78"/>
      <c r="BG150" s="78"/>
      <c r="BH150" s="78"/>
      <c r="BI150" s="78"/>
      <c r="BJ150" s="78"/>
    </row>
    <row r="151" spans="1:62"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v>1</v>
      </c>
      <c r="L151" s="70">
        <f t="shared" si="1"/>
        <v>0</v>
      </c>
      <c r="M151" s="71">
        <f t="shared" si="2"/>
        <v>0</v>
      </c>
      <c r="N151" s="72"/>
      <c r="O151" s="73">
        <f t="shared" si="3"/>
        <v>0</v>
      </c>
      <c r="P151" s="72"/>
      <c r="Q151" s="72"/>
      <c r="R151" s="72"/>
      <c r="S151" s="74">
        <f t="shared" si="0"/>
        <v>1</v>
      </c>
      <c r="T151" s="121" t="str">
        <f t="shared" si="4"/>
        <v>OK</v>
      </c>
      <c r="U151" s="247"/>
      <c r="V151" s="249"/>
      <c r="W151" s="249"/>
      <c r="X151" s="248"/>
      <c r="Y151" s="249"/>
      <c r="Z151" s="248"/>
      <c r="AA151" s="248"/>
      <c r="AB151" s="248"/>
      <c r="AC151" s="248"/>
      <c r="AD151" s="248"/>
      <c r="AE151" s="248"/>
      <c r="AF151" s="248"/>
      <c r="AG151" s="248"/>
      <c r="AH151" s="248"/>
      <c r="AI151" s="248"/>
      <c r="AJ151" s="248"/>
      <c r="AK151" s="248"/>
      <c r="AL151" s="248"/>
      <c r="AM151" s="248"/>
      <c r="AN151" s="248"/>
      <c r="AO151" s="248"/>
      <c r="AP151" s="248"/>
      <c r="AQ151" s="248"/>
      <c r="AR151" s="248"/>
      <c r="AS151" s="248"/>
      <c r="AT151" s="248"/>
      <c r="AU151" s="248"/>
      <c r="AV151" s="248"/>
      <c r="AW151" s="248"/>
      <c r="AX151" s="248"/>
      <c r="AY151" s="78"/>
      <c r="AZ151" s="78"/>
      <c r="BA151" s="78"/>
      <c r="BB151" s="78"/>
      <c r="BC151" s="78"/>
      <c r="BD151" s="78"/>
      <c r="BE151" s="78"/>
      <c r="BF151" s="78"/>
      <c r="BG151" s="78"/>
      <c r="BH151" s="78"/>
      <c r="BI151" s="78"/>
      <c r="BJ151" s="78"/>
    </row>
    <row r="152" spans="1:62"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v>1</v>
      </c>
      <c r="L152" s="70">
        <f t="shared" si="1"/>
        <v>0</v>
      </c>
      <c r="M152" s="71">
        <f t="shared" si="2"/>
        <v>0</v>
      </c>
      <c r="N152" s="72"/>
      <c r="O152" s="73">
        <f t="shared" si="3"/>
        <v>0</v>
      </c>
      <c r="P152" s="72"/>
      <c r="Q152" s="72"/>
      <c r="R152" s="72"/>
      <c r="S152" s="74">
        <f t="shared" si="0"/>
        <v>1</v>
      </c>
      <c r="T152" s="121" t="str">
        <f t="shared" si="4"/>
        <v>OK</v>
      </c>
      <c r="U152" s="247"/>
      <c r="V152" s="249"/>
      <c r="W152" s="249"/>
      <c r="X152" s="248"/>
      <c r="Y152" s="249"/>
      <c r="Z152" s="248"/>
      <c r="AA152" s="248"/>
      <c r="AB152" s="248"/>
      <c r="AC152" s="248"/>
      <c r="AD152" s="248"/>
      <c r="AE152" s="248"/>
      <c r="AF152" s="248"/>
      <c r="AG152" s="248"/>
      <c r="AH152" s="248"/>
      <c r="AI152" s="248"/>
      <c r="AJ152" s="248"/>
      <c r="AK152" s="248"/>
      <c r="AL152" s="248"/>
      <c r="AM152" s="248"/>
      <c r="AN152" s="248"/>
      <c r="AO152" s="248"/>
      <c r="AP152" s="248"/>
      <c r="AQ152" s="248"/>
      <c r="AR152" s="248"/>
      <c r="AS152" s="248"/>
      <c r="AT152" s="248"/>
      <c r="AU152" s="248"/>
      <c r="AV152" s="248"/>
      <c r="AW152" s="248"/>
      <c r="AX152" s="248"/>
      <c r="AY152" s="78"/>
      <c r="AZ152" s="78"/>
      <c r="BA152" s="78"/>
      <c r="BB152" s="78"/>
      <c r="BC152" s="78"/>
      <c r="BD152" s="78"/>
      <c r="BE152" s="78"/>
      <c r="BF152" s="78"/>
      <c r="BG152" s="78"/>
      <c r="BH152" s="78"/>
      <c r="BI152" s="78"/>
      <c r="BJ152" s="78"/>
    </row>
    <row r="153" spans="1:62"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v>2</v>
      </c>
      <c r="L153" s="70">
        <f t="shared" si="1"/>
        <v>0</v>
      </c>
      <c r="M153" s="71">
        <f t="shared" si="2"/>
        <v>0</v>
      </c>
      <c r="N153" s="72"/>
      <c r="O153" s="73">
        <f t="shared" si="3"/>
        <v>0</v>
      </c>
      <c r="P153" s="72"/>
      <c r="Q153" s="72"/>
      <c r="R153" s="72"/>
      <c r="S153" s="74">
        <f t="shared" si="0"/>
        <v>2</v>
      </c>
      <c r="T153" s="121" t="str">
        <f t="shared" si="4"/>
        <v>OK</v>
      </c>
      <c r="U153" s="247"/>
      <c r="V153" s="249"/>
      <c r="W153" s="249"/>
      <c r="X153" s="248"/>
      <c r="Y153" s="249"/>
      <c r="Z153" s="248"/>
      <c r="AA153" s="248"/>
      <c r="AB153" s="248"/>
      <c r="AC153" s="248"/>
      <c r="AD153" s="248"/>
      <c r="AE153" s="248"/>
      <c r="AF153" s="248"/>
      <c r="AG153" s="248"/>
      <c r="AH153" s="248"/>
      <c r="AI153" s="248"/>
      <c r="AJ153" s="248"/>
      <c r="AK153" s="248"/>
      <c r="AL153" s="248"/>
      <c r="AM153" s="248"/>
      <c r="AN153" s="248"/>
      <c r="AO153" s="248"/>
      <c r="AP153" s="248"/>
      <c r="AQ153" s="248"/>
      <c r="AR153" s="248"/>
      <c r="AS153" s="248"/>
      <c r="AT153" s="248"/>
      <c r="AU153" s="248"/>
      <c r="AV153" s="248"/>
      <c r="AW153" s="248"/>
      <c r="AX153" s="248"/>
      <c r="AY153" s="78"/>
      <c r="AZ153" s="78"/>
      <c r="BA153" s="78"/>
      <c r="BB153" s="78"/>
      <c r="BC153" s="78"/>
      <c r="BD153" s="78"/>
      <c r="BE153" s="78"/>
      <c r="BF153" s="78"/>
      <c r="BG153" s="78"/>
      <c r="BH153" s="78"/>
      <c r="BI153" s="78"/>
      <c r="BJ153" s="78"/>
    </row>
    <row r="154" spans="1:62" s="85" customFormat="1" ht="30" customHeight="1" x14ac:dyDescent="0.35">
      <c r="A154" s="289"/>
      <c r="B154" s="104">
        <v>151</v>
      </c>
      <c r="C154" s="290"/>
      <c r="D154" s="105" t="s">
        <v>506</v>
      </c>
      <c r="E154" s="106" t="s">
        <v>502</v>
      </c>
      <c r="F154" s="107">
        <v>2600</v>
      </c>
      <c r="G154" s="106" t="s">
        <v>486</v>
      </c>
      <c r="H154" s="108" t="s">
        <v>79</v>
      </c>
      <c r="I154" s="108" t="s">
        <v>94</v>
      </c>
      <c r="J154" s="109">
        <v>8646.42</v>
      </c>
      <c r="K154" s="87">
        <v>1</v>
      </c>
      <c r="L154" s="70">
        <f t="shared" si="1"/>
        <v>0</v>
      </c>
      <c r="M154" s="71">
        <f t="shared" si="2"/>
        <v>0</v>
      </c>
      <c r="N154" s="72"/>
      <c r="O154" s="73">
        <f t="shared" si="3"/>
        <v>0</v>
      </c>
      <c r="P154" s="72"/>
      <c r="Q154" s="72"/>
      <c r="R154" s="72"/>
      <c r="S154" s="74">
        <f t="shared" si="0"/>
        <v>1</v>
      </c>
      <c r="T154" s="121" t="str">
        <f t="shared" si="4"/>
        <v>OK</v>
      </c>
      <c r="U154" s="247"/>
      <c r="V154" s="249"/>
      <c r="W154" s="249"/>
      <c r="X154" s="248"/>
      <c r="Y154" s="249"/>
      <c r="Z154" s="248"/>
      <c r="AA154" s="248"/>
      <c r="AB154" s="248"/>
      <c r="AC154" s="248"/>
      <c r="AD154" s="248"/>
      <c r="AE154" s="248"/>
      <c r="AF154" s="248"/>
      <c r="AG154" s="248"/>
      <c r="AH154" s="248"/>
      <c r="AI154" s="248"/>
      <c r="AJ154" s="248"/>
      <c r="AK154" s="248"/>
      <c r="AL154" s="248"/>
      <c r="AM154" s="248"/>
      <c r="AN154" s="248"/>
      <c r="AO154" s="248"/>
      <c r="AP154" s="248"/>
      <c r="AQ154" s="248"/>
      <c r="AR154" s="248"/>
      <c r="AS154" s="248"/>
      <c r="AT154" s="248"/>
      <c r="AU154" s="248"/>
      <c r="AV154" s="248"/>
      <c r="AW154" s="248"/>
      <c r="AX154" s="248"/>
      <c r="AY154" s="78"/>
      <c r="AZ154" s="78"/>
      <c r="BA154" s="78"/>
      <c r="BB154" s="78"/>
      <c r="BC154" s="78"/>
      <c r="BD154" s="78"/>
      <c r="BE154" s="78"/>
      <c r="BF154" s="78"/>
      <c r="BG154" s="78"/>
      <c r="BH154" s="78"/>
      <c r="BI154" s="78"/>
      <c r="BJ154" s="78"/>
    </row>
    <row r="155" spans="1:62"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v>2</v>
      </c>
      <c r="L155" s="70">
        <f t="shared" si="1"/>
        <v>0</v>
      </c>
      <c r="M155" s="71">
        <f t="shared" si="2"/>
        <v>0</v>
      </c>
      <c r="N155" s="72"/>
      <c r="O155" s="73">
        <f t="shared" si="3"/>
        <v>0</v>
      </c>
      <c r="P155" s="72"/>
      <c r="Q155" s="72"/>
      <c r="R155" s="72"/>
      <c r="S155" s="74">
        <f t="shared" si="0"/>
        <v>2</v>
      </c>
      <c r="T155" s="121" t="str">
        <f t="shared" si="4"/>
        <v>OK</v>
      </c>
      <c r="U155" s="247"/>
      <c r="V155" s="249"/>
      <c r="W155" s="249"/>
      <c r="X155" s="248"/>
      <c r="Y155" s="249"/>
      <c r="Z155" s="248"/>
      <c r="AA155" s="248"/>
      <c r="AB155" s="248"/>
      <c r="AC155" s="248"/>
      <c r="AD155" s="248"/>
      <c r="AE155" s="248"/>
      <c r="AF155" s="248"/>
      <c r="AG155" s="248"/>
      <c r="AH155" s="248"/>
      <c r="AI155" s="248"/>
      <c r="AJ155" s="248"/>
      <c r="AK155" s="248"/>
      <c r="AL155" s="248"/>
      <c r="AM155" s="248"/>
      <c r="AN155" s="248"/>
      <c r="AO155" s="248"/>
      <c r="AP155" s="248"/>
      <c r="AQ155" s="248"/>
      <c r="AR155" s="248"/>
      <c r="AS155" s="248"/>
      <c r="AT155" s="248"/>
      <c r="AU155" s="248"/>
      <c r="AV155" s="248"/>
      <c r="AW155" s="248"/>
      <c r="AX155" s="248"/>
      <c r="AY155" s="78"/>
      <c r="AZ155" s="78"/>
      <c r="BA155" s="78"/>
      <c r="BB155" s="78"/>
      <c r="BC155" s="78"/>
      <c r="BD155" s="78"/>
      <c r="BE155" s="78"/>
      <c r="BF155" s="78"/>
      <c r="BG155" s="78"/>
      <c r="BH155" s="78"/>
      <c r="BI155" s="78"/>
      <c r="BJ155" s="78"/>
    </row>
    <row r="156" spans="1:62"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v>20</v>
      </c>
      <c r="L156" s="70">
        <f t="shared" si="1"/>
        <v>0</v>
      </c>
      <c r="M156" s="71">
        <f t="shared" si="2"/>
        <v>0</v>
      </c>
      <c r="N156" s="72"/>
      <c r="O156" s="73">
        <f t="shared" si="3"/>
        <v>5</v>
      </c>
      <c r="P156" s="72"/>
      <c r="Q156" s="72"/>
      <c r="R156" s="72"/>
      <c r="S156" s="74">
        <f t="shared" si="0"/>
        <v>20</v>
      </c>
      <c r="T156" s="121" t="str">
        <f t="shared" si="4"/>
        <v>OK</v>
      </c>
      <c r="U156" s="247"/>
      <c r="V156" s="249"/>
      <c r="W156" s="249"/>
      <c r="X156" s="248"/>
      <c r="Y156" s="249"/>
      <c r="Z156" s="248"/>
      <c r="AA156" s="248"/>
      <c r="AB156" s="248"/>
      <c r="AC156" s="248"/>
      <c r="AD156" s="248"/>
      <c r="AE156" s="248"/>
      <c r="AF156" s="248"/>
      <c r="AG156" s="248"/>
      <c r="AH156" s="248"/>
      <c r="AI156" s="248"/>
      <c r="AJ156" s="248"/>
      <c r="AK156" s="248"/>
      <c r="AL156" s="248"/>
      <c r="AM156" s="248"/>
      <c r="AN156" s="248"/>
      <c r="AO156" s="248"/>
      <c r="AP156" s="248"/>
      <c r="AQ156" s="248"/>
      <c r="AR156" s="248"/>
      <c r="AS156" s="248"/>
      <c r="AT156" s="248"/>
      <c r="AU156" s="248"/>
      <c r="AV156" s="248"/>
      <c r="AW156" s="248"/>
      <c r="AX156" s="248"/>
      <c r="AY156" s="78"/>
      <c r="AZ156" s="78"/>
      <c r="BA156" s="78"/>
      <c r="BB156" s="78"/>
      <c r="BC156" s="78"/>
      <c r="BD156" s="78"/>
      <c r="BE156" s="78"/>
      <c r="BF156" s="78"/>
      <c r="BG156" s="78"/>
      <c r="BH156" s="78"/>
      <c r="BI156" s="78"/>
      <c r="BJ156" s="78"/>
    </row>
    <row r="157" spans="1:62"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247"/>
      <c r="V157" s="249"/>
      <c r="W157" s="249"/>
      <c r="X157" s="248"/>
      <c r="Y157" s="249"/>
      <c r="Z157" s="248"/>
      <c r="AA157" s="248"/>
      <c r="AB157" s="248"/>
      <c r="AC157" s="248"/>
      <c r="AD157" s="248"/>
      <c r="AE157" s="248"/>
      <c r="AF157" s="248"/>
      <c r="AG157" s="248"/>
      <c r="AH157" s="248"/>
      <c r="AI157" s="248"/>
      <c r="AJ157" s="248"/>
      <c r="AK157" s="248"/>
      <c r="AL157" s="248"/>
      <c r="AM157" s="248"/>
      <c r="AN157" s="248"/>
      <c r="AO157" s="248"/>
      <c r="AP157" s="248"/>
      <c r="AQ157" s="248"/>
      <c r="AR157" s="248"/>
      <c r="AS157" s="248"/>
      <c r="AT157" s="248"/>
      <c r="AU157" s="248"/>
      <c r="AV157" s="248"/>
      <c r="AW157" s="248"/>
      <c r="AX157" s="248"/>
      <c r="AY157" s="78"/>
      <c r="AZ157" s="78"/>
      <c r="BA157" s="78"/>
      <c r="BB157" s="78"/>
      <c r="BC157" s="78"/>
      <c r="BD157" s="78"/>
      <c r="BE157" s="78"/>
      <c r="BF157" s="78"/>
      <c r="BG157" s="78"/>
      <c r="BH157" s="78"/>
      <c r="BI157" s="78"/>
      <c r="BJ157" s="78"/>
    </row>
    <row r="158" spans="1:62"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247"/>
      <c r="V158" s="249"/>
      <c r="W158" s="249"/>
      <c r="X158" s="248"/>
      <c r="Y158" s="249"/>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78"/>
      <c r="AZ158" s="78"/>
      <c r="BA158" s="78"/>
      <c r="BB158" s="78"/>
      <c r="BC158" s="78"/>
      <c r="BD158" s="78"/>
      <c r="BE158" s="78"/>
      <c r="BF158" s="78"/>
      <c r="BG158" s="78"/>
      <c r="BH158" s="78"/>
      <c r="BI158" s="78"/>
      <c r="BJ158" s="78"/>
    </row>
    <row r="159" spans="1:62"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v>4</v>
      </c>
      <c r="L159" s="70">
        <f t="shared" si="1"/>
        <v>0</v>
      </c>
      <c r="M159" s="71">
        <f t="shared" si="2"/>
        <v>0</v>
      </c>
      <c r="N159" s="72"/>
      <c r="O159" s="73">
        <f t="shared" si="3"/>
        <v>1</v>
      </c>
      <c r="P159" s="72"/>
      <c r="Q159" s="72"/>
      <c r="R159" s="72"/>
      <c r="S159" s="74">
        <f t="shared" si="0"/>
        <v>4</v>
      </c>
      <c r="T159" s="121" t="str">
        <f t="shared" si="4"/>
        <v>OK</v>
      </c>
      <c r="U159" s="247"/>
      <c r="V159" s="249"/>
      <c r="W159" s="249"/>
      <c r="X159" s="248"/>
      <c r="Y159" s="249"/>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78"/>
      <c r="AZ159" s="78"/>
      <c r="BA159" s="78"/>
      <c r="BB159" s="78"/>
      <c r="BC159" s="78"/>
      <c r="BD159" s="78"/>
      <c r="BE159" s="78"/>
      <c r="BF159" s="78"/>
      <c r="BG159" s="78"/>
      <c r="BH159" s="78"/>
      <c r="BI159" s="78"/>
      <c r="BJ159" s="78"/>
    </row>
    <row r="160" spans="1:62" s="85" customFormat="1" ht="30" customHeight="1" x14ac:dyDescent="0.35">
      <c r="A160" s="289"/>
      <c r="B160" s="104">
        <v>157</v>
      </c>
      <c r="C160" s="290"/>
      <c r="D160" s="105" t="s">
        <v>524</v>
      </c>
      <c r="E160" s="106" t="s">
        <v>525</v>
      </c>
      <c r="F160" s="107" t="s">
        <v>526</v>
      </c>
      <c r="G160" s="106" t="s">
        <v>527</v>
      </c>
      <c r="H160" s="108" t="s">
        <v>79</v>
      </c>
      <c r="I160" s="108" t="s">
        <v>94</v>
      </c>
      <c r="J160" s="109">
        <v>4340</v>
      </c>
      <c r="K160" s="87">
        <v>27</v>
      </c>
      <c r="L160" s="70">
        <f t="shared" si="1"/>
        <v>21</v>
      </c>
      <c r="M160" s="71">
        <f t="shared" si="2"/>
        <v>21</v>
      </c>
      <c r="N160" s="72"/>
      <c r="O160" s="73">
        <f t="shared" si="3"/>
        <v>6</v>
      </c>
      <c r="P160" s="72"/>
      <c r="Q160" s="72"/>
      <c r="R160" s="72"/>
      <c r="S160" s="74">
        <f t="shared" si="0"/>
        <v>6</v>
      </c>
      <c r="T160" s="121" t="str">
        <f t="shared" si="4"/>
        <v>OK</v>
      </c>
      <c r="U160" s="247"/>
      <c r="V160" s="249"/>
      <c r="W160" s="249"/>
      <c r="X160" s="248"/>
      <c r="Y160" s="249"/>
      <c r="Z160" s="248"/>
      <c r="AA160" s="251">
        <v>20</v>
      </c>
      <c r="AB160" s="248"/>
      <c r="AC160" s="251">
        <v>1</v>
      </c>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78"/>
      <c r="AZ160" s="78"/>
      <c r="BA160" s="78"/>
      <c r="BB160" s="78"/>
      <c r="BC160" s="78"/>
      <c r="BD160" s="78"/>
      <c r="BE160" s="78"/>
      <c r="BF160" s="78"/>
      <c r="BG160" s="78"/>
      <c r="BH160" s="78"/>
      <c r="BI160" s="78"/>
      <c r="BJ160" s="78"/>
    </row>
    <row r="161" spans="1:62"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v>1</v>
      </c>
      <c r="L161" s="70">
        <f t="shared" si="1"/>
        <v>0</v>
      </c>
      <c r="M161" s="71">
        <f t="shared" si="2"/>
        <v>0</v>
      </c>
      <c r="N161" s="72"/>
      <c r="O161" s="73">
        <f t="shared" si="3"/>
        <v>0</v>
      </c>
      <c r="P161" s="72"/>
      <c r="Q161" s="72"/>
      <c r="R161" s="72"/>
      <c r="S161" s="74">
        <f t="shared" si="0"/>
        <v>1</v>
      </c>
      <c r="T161" s="121" t="str">
        <f t="shared" si="4"/>
        <v>OK</v>
      </c>
      <c r="U161" s="247"/>
      <c r="V161" s="249"/>
      <c r="W161" s="249"/>
      <c r="X161" s="248"/>
      <c r="Y161" s="249"/>
      <c r="Z161" s="248"/>
      <c r="AA161" s="248"/>
      <c r="AB161" s="248"/>
      <c r="AC161" s="248"/>
      <c r="AD161" s="248"/>
      <c r="AE161" s="248"/>
      <c r="AF161" s="248"/>
      <c r="AG161" s="248"/>
      <c r="AH161" s="248"/>
      <c r="AI161" s="248"/>
      <c r="AJ161" s="248"/>
      <c r="AK161" s="248"/>
      <c r="AL161" s="248"/>
      <c r="AM161" s="248"/>
      <c r="AN161" s="248"/>
      <c r="AO161" s="248"/>
      <c r="AP161" s="248"/>
      <c r="AQ161" s="248"/>
      <c r="AR161" s="248"/>
      <c r="AS161" s="248"/>
      <c r="AT161" s="248"/>
      <c r="AU161" s="248"/>
      <c r="AV161" s="248"/>
      <c r="AW161" s="248"/>
      <c r="AX161" s="248"/>
      <c r="AY161" s="78"/>
      <c r="AZ161" s="78"/>
      <c r="BA161" s="78"/>
      <c r="BB161" s="78"/>
      <c r="BC161" s="78"/>
      <c r="BD161" s="78"/>
      <c r="BE161" s="78"/>
      <c r="BF161" s="78"/>
      <c r="BG161" s="78"/>
      <c r="BH161" s="78"/>
      <c r="BI161" s="78"/>
      <c r="BJ161" s="78"/>
    </row>
    <row r="162" spans="1:62"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247"/>
      <c r="V162" s="249"/>
      <c r="W162" s="249"/>
      <c r="X162" s="248"/>
      <c r="Y162" s="249"/>
      <c r="Z162" s="248"/>
      <c r="AA162" s="248"/>
      <c r="AB162" s="248"/>
      <c r="AC162" s="248"/>
      <c r="AD162" s="248"/>
      <c r="AE162" s="248"/>
      <c r="AF162" s="248"/>
      <c r="AG162" s="248"/>
      <c r="AH162" s="248"/>
      <c r="AI162" s="248"/>
      <c r="AJ162" s="248"/>
      <c r="AK162" s="248"/>
      <c r="AL162" s="248"/>
      <c r="AM162" s="248"/>
      <c r="AN162" s="248"/>
      <c r="AO162" s="248"/>
      <c r="AP162" s="248"/>
      <c r="AQ162" s="248"/>
      <c r="AR162" s="248"/>
      <c r="AS162" s="248"/>
      <c r="AT162" s="248"/>
      <c r="AU162" s="248"/>
      <c r="AV162" s="248"/>
      <c r="AW162" s="248"/>
      <c r="AX162" s="248"/>
      <c r="AY162" s="78"/>
      <c r="AZ162" s="78"/>
      <c r="BA162" s="78"/>
      <c r="BB162" s="78"/>
      <c r="BC162" s="78"/>
      <c r="BD162" s="78"/>
      <c r="BE162" s="78"/>
      <c r="BF162" s="78"/>
      <c r="BG162" s="78"/>
      <c r="BH162" s="78"/>
      <c r="BI162" s="78"/>
      <c r="BJ162" s="78"/>
    </row>
    <row r="163" spans="1:62"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247"/>
      <c r="V163" s="249"/>
      <c r="W163" s="249"/>
      <c r="X163" s="248"/>
      <c r="Y163" s="249"/>
      <c r="Z163" s="248"/>
      <c r="AA163" s="248"/>
      <c r="AB163" s="248"/>
      <c r="AC163" s="248"/>
      <c r="AD163" s="248"/>
      <c r="AE163" s="248"/>
      <c r="AF163" s="248"/>
      <c r="AG163" s="248"/>
      <c r="AH163" s="248"/>
      <c r="AI163" s="248"/>
      <c r="AJ163" s="248"/>
      <c r="AK163" s="248"/>
      <c r="AL163" s="248"/>
      <c r="AM163" s="248"/>
      <c r="AN163" s="248"/>
      <c r="AO163" s="248"/>
      <c r="AP163" s="248"/>
      <c r="AQ163" s="248"/>
      <c r="AR163" s="248"/>
      <c r="AS163" s="248"/>
      <c r="AT163" s="248"/>
      <c r="AU163" s="248"/>
      <c r="AV163" s="248"/>
      <c r="AW163" s="248"/>
      <c r="AX163" s="248"/>
      <c r="AY163" s="78"/>
      <c r="AZ163" s="78"/>
      <c r="BA163" s="78"/>
      <c r="BB163" s="78"/>
      <c r="BC163" s="78"/>
      <c r="BD163" s="78"/>
      <c r="BE163" s="78"/>
      <c r="BF163" s="78"/>
      <c r="BG163" s="78"/>
      <c r="BH163" s="78"/>
      <c r="BI163" s="78"/>
      <c r="BJ163" s="78"/>
    </row>
    <row r="164" spans="1:62"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247"/>
      <c r="V164" s="249"/>
      <c r="W164" s="249"/>
      <c r="X164" s="248"/>
      <c r="Y164" s="249"/>
      <c r="Z164" s="248"/>
      <c r="AA164" s="248"/>
      <c r="AB164" s="248"/>
      <c r="AC164" s="248"/>
      <c r="AD164" s="248"/>
      <c r="AE164" s="248"/>
      <c r="AF164" s="248"/>
      <c r="AG164" s="248"/>
      <c r="AH164" s="248"/>
      <c r="AI164" s="248"/>
      <c r="AJ164" s="248"/>
      <c r="AK164" s="248"/>
      <c r="AL164" s="248"/>
      <c r="AM164" s="248"/>
      <c r="AN164" s="248"/>
      <c r="AO164" s="248"/>
      <c r="AP164" s="248"/>
      <c r="AQ164" s="248"/>
      <c r="AR164" s="248"/>
      <c r="AS164" s="248"/>
      <c r="AT164" s="248"/>
      <c r="AU164" s="248"/>
      <c r="AV164" s="248"/>
      <c r="AW164" s="248"/>
      <c r="AX164" s="248"/>
      <c r="AY164" s="78"/>
      <c r="AZ164" s="78"/>
      <c r="BA164" s="78"/>
      <c r="BB164" s="78"/>
      <c r="BC164" s="78"/>
      <c r="BD164" s="78"/>
      <c r="BE164" s="78"/>
      <c r="BF164" s="78"/>
      <c r="BG164" s="78"/>
      <c r="BH164" s="78"/>
      <c r="BI164" s="78"/>
      <c r="BJ164" s="78"/>
    </row>
    <row r="165" spans="1:62"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c r="L165" s="70">
        <f t="shared" si="1"/>
        <v>0</v>
      </c>
      <c r="M165" s="71">
        <f t="shared" si="2"/>
        <v>0</v>
      </c>
      <c r="N165" s="72"/>
      <c r="O165" s="73">
        <f t="shared" si="3"/>
        <v>0</v>
      </c>
      <c r="P165" s="72"/>
      <c r="Q165" s="72"/>
      <c r="R165" s="72"/>
      <c r="S165" s="74">
        <f t="shared" si="0"/>
        <v>0</v>
      </c>
      <c r="T165" s="121" t="str">
        <f t="shared" si="4"/>
        <v>OK</v>
      </c>
      <c r="U165" s="247"/>
      <c r="V165" s="249"/>
      <c r="W165" s="249"/>
      <c r="X165" s="248"/>
      <c r="Y165" s="249"/>
      <c r="Z165" s="248"/>
      <c r="AA165" s="248"/>
      <c r="AB165" s="248"/>
      <c r="AC165" s="248"/>
      <c r="AD165" s="248"/>
      <c r="AE165" s="248"/>
      <c r="AF165" s="248"/>
      <c r="AG165" s="248"/>
      <c r="AH165" s="248"/>
      <c r="AI165" s="248"/>
      <c r="AJ165" s="248"/>
      <c r="AK165" s="248"/>
      <c r="AL165" s="248"/>
      <c r="AM165" s="248"/>
      <c r="AN165" s="248"/>
      <c r="AO165" s="248"/>
      <c r="AP165" s="248"/>
      <c r="AQ165" s="248"/>
      <c r="AR165" s="248"/>
      <c r="AS165" s="248"/>
      <c r="AT165" s="248"/>
      <c r="AU165" s="248"/>
      <c r="AV165" s="248"/>
      <c r="AW165" s="248"/>
      <c r="AX165" s="248"/>
      <c r="AY165" s="78"/>
      <c r="AZ165" s="78"/>
      <c r="BA165" s="78"/>
      <c r="BB165" s="78"/>
      <c r="BC165" s="78"/>
      <c r="BD165" s="78"/>
      <c r="BE165" s="78"/>
      <c r="BF165" s="78"/>
      <c r="BG165" s="78"/>
      <c r="BH165" s="78"/>
      <c r="BI165" s="78"/>
      <c r="BJ165" s="78"/>
    </row>
    <row r="166" spans="1:62"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247"/>
      <c r="V166" s="249"/>
      <c r="W166" s="249"/>
      <c r="X166" s="248"/>
      <c r="Y166" s="249"/>
      <c r="Z166" s="248"/>
      <c r="AA166" s="248"/>
      <c r="AB166" s="248"/>
      <c r="AC166" s="248"/>
      <c r="AD166" s="248"/>
      <c r="AE166" s="248"/>
      <c r="AF166" s="248"/>
      <c r="AG166" s="248"/>
      <c r="AH166" s="248"/>
      <c r="AI166" s="248"/>
      <c r="AJ166" s="248"/>
      <c r="AK166" s="248"/>
      <c r="AL166" s="248"/>
      <c r="AM166" s="248"/>
      <c r="AN166" s="248"/>
      <c r="AO166" s="248"/>
      <c r="AP166" s="248"/>
      <c r="AQ166" s="248"/>
      <c r="AR166" s="248"/>
      <c r="AS166" s="248"/>
      <c r="AT166" s="248"/>
      <c r="AU166" s="248"/>
      <c r="AV166" s="248"/>
      <c r="AW166" s="248"/>
      <c r="AX166" s="248"/>
      <c r="AY166" s="78"/>
      <c r="AZ166" s="78"/>
      <c r="BA166" s="78"/>
      <c r="BB166" s="78"/>
      <c r="BC166" s="78"/>
      <c r="BD166" s="78"/>
      <c r="BE166" s="78"/>
      <c r="BF166" s="78"/>
      <c r="BG166" s="78"/>
      <c r="BH166" s="78"/>
      <c r="BI166" s="78"/>
      <c r="BJ166" s="78"/>
    </row>
    <row r="167" spans="1:62"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c r="O167" s="73">
        <f t="shared" si="3"/>
        <v>0</v>
      </c>
      <c r="P167" s="72"/>
      <c r="Q167" s="72"/>
      <c r="R167" s="72"/>
      <c r="S167" s="74">
        <f t="shared" si="0"/>
        <v>0</v>
      </c>
      <c r="T167" s="121" t="str">
        <f t="shared" si="4"/>
        <v>OK</v>
      </c>
      <c r="U167" s="247"/>
      <c r="V167" s="249"/>
      <c r="W167" s="249"/>
      <c r="X167" s="248"/>
      <c r="Y167" s="249"/>
      <c r="Z167" s="248"/>
      <c r="AA167" s="248"/>
      <c r="AB167" s="248"/>
      <c r="AC167" s="248"/>
      <c r="AD167" s="248"/>
      <c r="AE167" s="248"/>
      <c r="AF167" s="248"/>
      <c r="AG167" s="248"/>
      <c r="AH167" s="248"/>
      <c r="AI167" s="248"/>
      <c r="AJ167" s="248"/>
      <c r="AK167" s="248"/>
      <c r="AL167" s="248"/>
      <c r="AM167" s="248"/>
      <c r="AN167" s="248"/>
      <c r="AO167" s="248"/>
      <c r="AP167" s="248"/>
      <c r="AQ167" s="248"/>
      <c r="AR167" s="248"/>
      <c r="AS167" s="248"/>
      <c r="AT167" s="248"/>
      <c r="AU167" s="248"/>
      <c r="AV167" s="248"/>
      <c r="AW167" s="248"/>
      <c r="AX167" s="248"/>
      <c r="AY167" s="78"/>
      <c r="AZ167" s="78"/>
      <c r="BA167" s="78"/>
      <c r="BB167" s="78"/>
      <c r="BC167" s="78"/>
      <c r="BD167" s="78"/>
      <c r="BE167" s="78"/>
      <c r="BF167" s="78"/>
      <c r="BG167" s="78"/>
      <c r="BH167" s="78"/>
      <c r="BI167" s="78"/>
      <c r="BJ167" s="78"/>
    </row>
    <row r="168" spans="1:62"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247"/>
      <c r="V168" s="249"/>
      <c r="W168" s="249"/>
      <c r="X168" s="248"/>
      <c r="Y168" s="249"/>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78"/>
      <c r="AZ168" s="78"/>
      <c r="BA168" s="78"/>
      <c r="BB168" s="78"/>
      <c r="BC168" s="78"/>
      <c r="BD168" s="78"/>
      <c r="BE168" s="78"/>
      <c r="BF168" s="78"/>
      <c r="BG168" s="78"/>
      <c r="BH168" s="78"/>
      <c r="BI168" s="78"/>
      <c r="BJ168" s="78"/>
    </row>
    <row r="169" spans="1:62"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247"/>
      <c r="V169" s="249"/>
      <c r="W169" s="249"/>
      <c r="X169" s="248"/>
      <c r="Y169" s="249"/>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78"/>
      <c r="AZ169" s="78"/>
      <c r="BA169" s="78"/>
      <c r="BB169" s="78"/>
      <c r="BC169" s="78"/>
      <c r="BD169" s="78"/>
      <c r="BE169" s="78"/>
      <c r="BF169" s="78"/>
      <c r="BG169" s="78"/>
      <c r="BH169" s="78"/>
      <c r="BI169" s="78"/>
      <c r="BJ169" s="78"/>
    </row>
    <row r="170" spans="1:62"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247"/>
      <c r="V170" s="249"/>
      <c r="W170" s="249"/>
      <c r="X170" s="248"/>
      <c r="Y170" s="249"/>
      <c r="Z170" s="248"/>
      <c r="AA170" s="248"/>
      <c r="AB170" s="248"/>
      <c r="AC170" s="248"/>
      <c r="AD170" s="248"/>
      <c r="AE170" s="248"/>
      <c r="AF170" s="248"/>
      <c r="AG170" s="248"/>
      <c r="AH170" s="248"/>
      <c r="AI170" s="248"/>
      <c r="AJ170" s="248"/>
      <c r="AK170" s="248"/>
      <c r="AL170" s="248"/>
      <c r="AM170" s="248"/>
      <c r="AN170" s="248"/>
      <c r="AO170" s="248"/>
      <c r="AP170" s="248"/>
      <c r="AQ170" s="248"/>
      <c r="AR170" s="248"/>
      <c r="AS170" s="248"/>
      <c r="AT170" s="248"/>
      <c r="AU170" s="248"/>
      <c r="AV170" s="248"/>
      <c r="AW170" s="248"/>
      <c r="AX170" s="248"/>
      <c r="AY170" s="78"/>
      <c r="AZ170" s="78"/>
      <c r="BA170" s="78"/>
      <c r="BB170" s="78"/>
      <c r="BC170" s="78"/>
      <c r="BD170" s="78"/>
      <c r="BE170" s="78"/>
      <c r="BF170" s="78"/>
      <c r="BG170" s="78"/>
      <c r="BH170" s="78"/>
      <c r="BI170" s="78"/>
      <c r="BJ170" s="78"/>
    </row>
    <row r="171" spans="1:62"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247"/>
      <c r="V171" s="249"/>
      <c r="W171" s="249"/>
      <c r="X171" s="248"/>
      <c r="Y171" s="249"/>
      <c r="Z171" s="248"/>
      <c r="AA171" s="248"/>
      <c r="AB171" s="248"/>
      <c r="AC171" s="248"/>
      <c r="AD171" s="248"/>
      <c r="AE171" s="248"/>
      <c r="AF171" s="248"/>
      <c r="AG171" s="248"/>
      <c r="AH171" s="248"/>
      <c r="AI171" s="248"/>
      <c r="AJ171" s="248"/>
      <c r="AK171" s="248"/>
      <c r="AL171" s="248"/>
      <c r="AM171" s="248"/>
      <c r="AN171" s="248"/>
      <c r="AO171" s="248"/>
      <c r="AP171" s="248"/>
      <c r="AQ171" s="248"/>
      <c r="AR171" s="248"/>
      <c r="AS171" s="248"/>
      <c r="AT171" s="248"/>
      <c r="AU171" s="248"/>
      <c r="AV171" s="248"/>
      <c r="AW171" s="248"/>
      <c r="AX171" s="248"/>
      <c r="AY171" s="78"/>
      <c r="AZ171" s="78"/>
      <c r="BA171" s="78"/>
      <c r="BB171" s="78"/>
      <c r="BC171" s="78"/>
      <c r="BD171" s="78"/>
      <c r="BE171" s="78"/>
      <c r="BF171" s="78"/>
      <c r="BG171" s="78"/>
      <c r="BH171" s="78"/>
      <c r="BI171" s="78"/>
      <c r="BJ171" s="78"/>
    </row>
    <row r="172" spans="1:62"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247"/>
      <c r="V172" s="249"/>
      <c r="W172" s="249"/>
      <c r="X172" s="248"/>
      <c r="Y172" s="249"/>
      <c r="Z172" s="248"/>
      <c r="AA172" s="248"/>
      <c r="AB172" s="248"/>
      <c r="AC172" s="248"/>
      <c r="AD172" s="248"/>
      <c r="AE172" s="248"/>
      <c r="AF172" s="248"/>
      <c r="AG172" s="248"/>
      <c r="AH172" s="248"/>
      <c r="AI172" s="248"/>
      <c r="AJ172" s="248"/>
      <c r="AK172" s="248"/>
      <c r="AL172" s="248"/>
      <c r="AM172" s="248"/>
      <c r="AN172" s="248"/>
      <c r="AO172" s="248"/>
      <c r="AP172" s="248"/>
      <c r="AQ172" s="248"/>
      <c r="AR172" s="248"/>
      <c r="AS172" s="248"/>
      <c r="AT172" s="248"/>
      <c r="AU172" s="248"/>
      <c r="AV172" s="248"/>
      <c r="AW172" s="248"/>
      <c r="AX172" s="248"/>
      <c r="AY172" s="78"/>
      <c r="AZ172" s="78"/>
      <c r="BA172" s="78"/>
      <c r="BB172" s="78"/>
      <c r="BC172" s="78"/>
      <c r="BD172" s="78"/>
      <c r="BE172" s="78"/>
      <c r="BF172" s="78"/>
      <c r="BG172" s="78"/>
      <c r="BH172" s="78"/>
      <c r="BI172" s="78"/>
      <c r="BJ172" s="78"/>
    </row>
    <row r="173" spans="1:62"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247"/>
      <c r="V173" s="249"/>
      <c r="W173" s="249"/>
      <c r="X173" s="248"/>
      <c r="Y173" s="249"/>
      <c r="Z173" s="248"/>
      <c r="AA173" s="248"/>
      <c r="AB173" s="248"/>
      <c r="AC173" s="248"/>
      <c r="AD173" s="248"/>
      <c r="AE173" s="248"/>
      <c r="AF173" s="248"/>
      <c r="AG173" s="248"/>
      <c r="AH173" s="248"/>
      <c r="AI173" s="248"/>
      <c r="AJ173" s="248"/>
      <c r="AK173" s="248"/>
      <c r="AL173" s="248"/>
      <c r="AM173" s="248"/>
      <c r="AN173" s="248"/>
      <c r="AO173" s="248"/>
      <c r="AP173" s="248"/>
      <c r="AQ173" s="248"/>
      <c r="AR173" s="248"/>
      <c r="AS173" s="248"/>
      <c r="AT173" s="248"/>
      <c r="AU173" s="248"/>
      <c r="AV173" s="248"/>
      <c r="AW173" s="248"/>
      <c r="AX173" s="248"/>
      <c r="AY173" s="78"/>
      <c r="AZ173" s="78"/>
      <c r="BA173" s="78"/>
      <c r="BB173" s="78"/>
      <c r="BC173" s="78"/>
      <c r="BD173" s="78"/>
      <c r="BE173" s="78"/>
      <c r="BF173" s="78"/>
      <c r="BG173" s="78"/>
      <c r="BH173" s="78"/>
      <c r="BI173" s="78"/>
      <c r="BJ173" s="78"/>
    </row>
    <row r="174" spans="1:62"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v>27</v>
      </c>
      <c r="L174" s="70">
        <f t="shared" si="1"/>
        <v>26</v>
      </c>
      <c r="M174" s="71">
        <f t="shared" si="2"/>
        <v>26</v>
      </c>
      <c r="N174" s="72"/>
      <c r="O174" s="73">
        <f t="shared" si="3"/>
        <v>6</v>
      </c>
      <c r="P174" s="72"/>
      <c r="Q174" s="72"/>
      <c r="R174" s="72"/>
      <c r="S174" s="74">
        <f t="shared" si="0"/>
        <v>1</v>
      </c>
      <c r="T174" s="121" t="str">
        <f t="shared" si="4"/>
        <v>OK</v>
      </c>
      <c r="U174" s="247"/>
      <c r="V174" s="249"/>
      <c r="W174" s="249"/>
      <c r="X174" s="248"/>
      <c r="Y174" s="252">
        <v>25</v>
      </c>
      <c r="Z174" s="248"/>
      <c r="AA174" s="248"/>
      <c r="AB174" s="251">
        <v>1</v>
      </c>
      <c r="AC174" s="248"/>
      <c r="AD174" s="248"/>
      <c r="AE174" s="248"/>
      <c r="AF174" s="248"/>
      <c r="AG174" s="248"/>
      <c r="AH174" s="248"/>
      <c r="AI174" s="248"/>
      <c r="AJ174" s="248"/>
      <c r="AK174" s="248"/>
      <c r="AL174" s="248"/>
      <c r="AM174" s="248"/>
      <c r="AN174" s="248"/>
      <c r="AO174" s="248"/>
      <c r="AP174" s="248"/>
      <c r="AQ174" s="248"/>
      <c r="AR174" s="248"/>
      <c r="AS174" s="248"/>
      <c r="AT174" s="248"/>
      <c r="AU174" s="248"/>
      <c r="AV174" s="248"/>
      <c r="AW174" s="248"/>
      <c r="AX174" s="248"/>
      <c r="AY174" s="78"/>
      <c r="AZ174" s="78"/>
      <c r="BA174" s="78"/>
      <c r="BB174" s="78"/>
      <c r="BC174" s="78"/>
      <c r="BD174" s="78"/>
      <c r="BE174" s="78"/>
      <c r="BF174" s="78"/>
      <c r="BG174" s="78"/>
      <c r="BH174" s="78"/>
      <c r="BI174" s="78"/>
      <c r="BJ174" s="78"/>
    </row>
    <row r="175" spans="1:62"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247"/>
      <c r="V175" s="249"/>
      <c r="W175" s="249"/>
      <c r="X175" s="248"/>
      <c r="Y175" s="249"/>
      <c r="Z175" s="248"/>
      <c r="AA175" s="248"/>
      <c r="AB175" s="248"/>
      <c r="AC175" s="248"/>
      <c r="AD175" s="248"/>
      <c r="AE175" s="248"/>
      <c r="AF175" s="248"/>
      <c r="AG175" s="248"/>
      <c r="AH175" s="248"/>
      <c r="AI175" s="248"/>
      <c r="AJ175" s="248"/>
      <c r="AK175" s="248"/>
      <c r="AL175" s="248"/>
      <c r="AM175" s="248"/>
      <c r="AN175" s="248"/>
      <c r="AO175" s="248"/>
      <c r="AP175" s="248"/>
      <c r="AQ175" s="248"/>
      <c r="AR175" s="248"/>
      <c r="AS175" s="248"/>
      <c r="AT175" s="248"/>
      <c r="AU175" s="248"/>
      <c r="AV175" s="248"/>
      <c r="AW175" s="248"/>
      <c r="AX175" s="248"/>
      <c r="AY175" s="78"/>
      <c r="AZ175" s="78"/>
      <c r="BA175" s="78"/>
      <c r="BB175" s="78"/>
      <c r="BC175" s="78"/>
      <c r="BD175" s="78"/>
      <c r="BE175" s="78"/>
      <c r="BF175" s="78"/>
      <c r="BG175" s="78"/>
      <c r="BH175" s="78"/>
      <c r="BI175" s="78"/>
      <c r="BJ175" s="78"/>
    </row>
    <row r="176" spans="1:62"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247"/>
      <c r="V176" s="249"/>
      <c r="W176" s="249"/>
      <c r="X176" s="248"/>
      <c r="Y176" s="249"/>
      <c r="Z176" s="248"/>
      <c r="AA176" s="248"/>
      <c r="AB176" s="248"/>
      <c r="AC176" s="248"/>
      <c r="AD176" s="248"/>
      <c r="AE176" s="248"/>
      <c r="AF176" s="248"/>
      <c r="AG176" s="248"/>
      <c r="AH176" s="248"/>
      <c r="AI176" s="248"/>
      <c r="AJ176" s="248"/>
      <c r="AK176" s="248"/>
      <c r="AL176" s="248"/>
      <c r="AM176" s="248"/>
      <c r="AN176" s="248"/>
      <c r="AO176" s="248"/>
      <c r="AP176" s="248"/>
      <c r="AQ176" s="248"/>
      <c r="AR176" s="248"/>
      <c r="AS176" s="248"/>
      <c r="AT176" s="248"/>
      <c r="AU176" s="248"/>
      <c r="AV176" s="248"/>
      <c r="AW176" s="248"/>
      <c r="AX176" s="248"/>
      <c r="AY176" s="78"/>
      <c r="AZ176" s="78"/>
      <c r="BA176" s="78"/>
      <c r="BB176" s="78"/>
      <c r="BC176" s="78"/>
      <c r="BD176" s="78"/>
      <c r="BE176" s="78"/>
      <c r="BF176" s="78"/>
      <c r="BG176" s="78"/>
      <c r="BH176" s="78"/>
      <c r="BI176" s="78"/>
      <c r="BJ176" s="78"/>
    </row>
    <row r="177" spans="1:63"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247"/>
      <c r="V177" s="249"/>
      <c r="W177" s="249"/>
      <c r="X177" s="248"/>
      <c r="Y177" s="249"/>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78"/>
      <c r="AZ177" s="78"/>
      <c r="BA177" s="78"/>
      <c r="BB177" s="78"/>
      <c r="BC177" s="78"/>
      <c r="BD177" s="78"/>
      <c r="BE177" s="78"/>
      <c r="BF177" s="78"/>
      <c r="BG177" s="78"/>
      <c r="BH177" s="78"/>
      <c r="BI177" s="78"/>
      <c r="BJ177" s="78"/>
    </row>
    <row r="178" spans="1:63"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
        <v>0</v>
      </c>
      <c r="M178" s="71">
        <f t="shared" si="2"/>
        <v>0</v>
      </c>
      <c r="N178" s="72"/>
      <c r="O178" s="73">
        <f t="shared" si="3"/>
        <v>0</v>
      </c>
      <c r="P178" s="72"/>
      <c r="Q178" s="72"/>
      <c r="R178" s="72"/>
      <c r="S178" s="74">
        <f t="shared" si="0"/>
        <v>0</v>
      </c>
      <c r="T178" s="121" t="str">
        <f t="shared" si="4"/>
        <v>OK</v>
      </c>
      <c r="U178" s="247"/>
      <c r="V178" s="249"/>
      <c r="W178" s="249"/>
      <c r="X178" s="248"/>
      <c r="Y178" s="249"/>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78"/>
      <c r="AZ178" s="78"/>
      <c r="BA178" s="78"/>
      <c r="BB178" s="78"/>
      <c r="BC178" s="78"/>
      <c r="BD178" s="78"/>
      <c r="BE178" s="78"/>
      <c r="BF178" s="78"/>
      <c r="BG178" s="78"/>
      <c r="BH178" s="78"/>
      <c r="BI178" s="78"/>
      <c r="BJ178" s="78"/>
    </row>
    <row r="179" spans="1:63"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v>2</v>
      </c>
      <c r="L179" s="70">
        <f t="shared" si="1"/>
        <v>1</v>
      </c>
      <c r="M179" s="71">
        <f t="shared" si="2"/>
        <v>1</v>
      </c>
      <c r="N179" s="72"/>
      <c r="O179" s="73">
        <f t="shared" si="3"/>
        <v>0</v>
      </c>
      <c r="P179" s="72"/>
      <c r="Q179" s="72"/>
      <c r="R179" s="72"/>
      <c r="S179" s="74">
        <f t="shared" si="0"/>
        <v>1</v>
      </c>
      <c r="T179" s="121" t="str">
        <f t="shared" si="4"/>
        <v>OK</v>
      </c>
      <c r="U179" s="247"/>
      <c r="V179" s="249"/>
      <c r="W179" s="249"/>
      <c r="X179" s="248"/>
      <c r="Y179" s="249"/>
      <c r="Z179" s="248"/>
      <c r="AA179" s="248"/>
      <c r="AB179" s="248"/>
      <c r="AC179" s="248"/>
      <c r="AD179" s="248"/>
      <c r="AE179" s="248"/>
      <c r="AF179" s="248"/>
      <c r="AG179" s="248"/>
      <c r="AH179" s="248"/>
      <c r="AI179" s="248"/>
      <c r="AJ179" s="248"/>
      <c r="AK179" s="248"/>
      <c r="AL179" s="248"/>
      <c r="AM179" s="248"/>
      <c r="AN179" s="248"/>
      <c r="AO179" s="248"/>
      <c r="AP179" s="248"/>
      <c r="AQ179" s="251">
        <v>1</v>
      </c>
      <c r="AR179" s="248"/>
      <c r="AS179" s="248"/>
      <c r="AT179" s="248"/>
      <c r="AU179" s="248"/>
      <c r="AV179" s="248"/>
      <c r="AW179" s="248"/>
      <c r="AX179" s="248"/>
      <c r="AY179" s="78"/>
      <c r="AZ179" s="78"/>
      <c r="BA179" s="78"/>
      <c r="BB179" s="78"/>
      <c r="BC179" s="78"/>
      <c r="BD179" s="78"/>
      <c r="BE179" s="78"/>
      <c r="BF179" s="78"/>
      <c r="BG179" s="78"/>
      <c r="BH179" s="78"/>
      <c r="BI179" s="78"/>
      <c r="BJ179" s="78"/>
    </row>
    <row r="180" spans="1:63"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v>8</v>
      </c>
      <c r="L180" s="70">
        <f t="shared" si="1"/>
        <v>0</v>
      </c>
      <c r="M180" s="71">
        <f t="shared" si="2"/>
        <v>0</v>
      </c>
      <c r="N180" s="72"/>
      <c r="O180" s="73">
        <f t="shared" si="3"/>
        <v>2</v>
      </c>
      <c r="P180" s="72"/>
      <c r="Q180" s="72"/>
      <c r="R180" s="72"/>
      <c r="S180" s="74">
        <f t="shared" si="0"/>
        <v>8</v>
      </c>
      <c r="T180" s="121" t="str">
        <f t="shared" si="4"/>
        <v>OK</v>
      </c>
      <c r="U180" s="247"/>
      <c r="V180" s="249"/>
      <c r="W180" s="249"/>
      <c r="X180" s="248"/>
      <c r="Y180" s="249"/>
      <c r="Z180" s="248"/>
      <c r="AA180" s="248"/>
      <c r="AB180" s="248"/>
      <c r="AC180" s="248"/>
      <c r="AD180" s="248"/>
      <c r="AE180" s="248"/>
      <c r="AF180" s="248"/>
      <c r="AG180" s="248"/>
      <c r="AH180" s="248"/>
      <c r="AI180" s="248"/>
      <c r="AJ180" s="248"/>
      <c r="AK180" s="248"/>
      <c r="AL180" s="248"/>
      <c r="AM180" s="248"/>
      <c r="AN180" s="248"/>
      <c r="AO180" s="248"/>
      <c r="AP180" s="248"/>
      <c r="AQ180" s="248"/>
      <c r="AR180" s="248"/>
      <c r="AS180" s="248"/>
      <c r="AT180" s="248"/>
      <c r="AU180" s="248"/>
      <c r="AV180" s="248"/>
      <c r="AW180" s="248"/>
      <c r="AX180" s="248"/>
      <c r="AY180" s="78"/>
      <c r="AZ180" s="78"/>
      <c r="BA180" s="78"/>
      <c r="BB180" s="78"/>
      <c r="BC180" s="78"/>
      <c r="BD180" s="78"/>
      <c r="BE180" s="78"/>
      <c r="BF180" s="78"/>
      <c r="BG180" s="78"/>
      <c r="BH180" s="78"/>
      <c r="BI180" s="78"/>
      <c r="BJ180" s="78"/>
    </row>
    <row r="181" spans="1:63"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247"/>
      <c r="V181" s="249"/>
      <c r="W181" s="249"/>
      <c r="X181" s="248"/>
      <c r="Y181" s="249"/>
      <c r="Z181" s="248"/>
      <c r="AA181" s="248"/>
      <c r="AB181" s="248"/>
      <c r="AC181" s="248"/>
      <c r="AD181" s="248"/>
      <c r="AE181" s="248"/>
      <c r="AF181" s="248"/>
      <c r="AG181" s="248"/>
      <c r="AH181" s="248"/>
      <c r="AI181" s="248"/>
      <c r="AJ181" s="248"/>
      <c r="AK181" s="248"/>
      <c r="AL181" s="248"/>
      <c r="AM181" s="248"/>
      <c r="AN181" s="248"/>
      <c r="AO181" s="248"/>
      <c r="AP181" s="248"/>
      <c r="AQ181" s="248"/>
      <c r="AR181" s="248"/>
      <c r="AS181" s="248"/>
      <c r="AT181" s="248"/>
      <c r="AU181" s="248"/>
      <c r="AV181" s="248"/>
      <c r="AW181" s="248"/>
      <c r="AX181" s="248"/>
      <c r="AY181" s="78"/>
      <c r="AZ181" s="78"/>
      <c r="BA181" s="78"/>
      <c r="BB181" s="78"/>
      <c r="BC181" s="78"/>
      <c r="BD181" s="78"/>
      <c r="BE181" s="78"/>
      <c r="BF181" s="78"/>
      <c r="BG181" s="78"/>
      <c r="BH181" s="78"/>
      <c r="BI181" s="78"/>
      <c r="BJ181" s="78"/>
    </row>
    <row r="182" spans="1:63"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v>5</v>
      </c>
      <c r="L182" s="70">
        <f t="shared" si="1"/>
        <v>2</v>
      </c>
      <c r="M182" s="71">
        <f t="shared" si="2"/>
        <v>2</v>
      </c>
      <c r="N182" s="72"/>
      <c r="O182" s="73">
        <f t="shared" si="3"/>
        <v>1</v>
      </c>
      <c r="P182" s="72"/>
      <c r="Q182" s="72"/>
      <c r="R182" s="72"/>
      <c r="S182" s="74">
        <f t="shared" si="0"/>
        <v>3</v>
      </c>
      <c r="T182" s="121" t="str">
        <f t="shared" si="4"/>
        <v>OK</v>
      </c>
      <c r="U182" s="247"/>
      <c r="V182" s="249"/>
      <c r="W182" s="249"/>
      <c r="X182" s="248"/>
      <c r="Y182" s="252">
        <v>1</v>
      </c>
      <c r="Z182" s="248"/>
      <c r="AA182" s="248"/>
      <c r="AB182" s="248"/>
      <c r="AC182" s="248"/>
      <c r="AD182" s="248"/>
      <c r="AE182" s="248"/>
      <c r="AF182" s="248"/>
      <c r="AG182" s="248"/>
      <c r="AH182" s="248"/>
      <c r="AI182" s="248"/>
      <c r="AJ182" s="251">
        <v>1</v>
      </c>
      <c r="AK182" s="248"/>
      <c r="AL182" s="248"/>
      <c r="AM182" s="248"/>
      <c r="AN182" s="248"/>
      <c r="AO182" s="248"/>
      <c r="AP182" s="248"/>
      <c r="AQ182" s="248"/>
      <c r="AR182" s="248"/>
      <c r="AS182" s="248"/>
      <c r="AT182" s="248"/>
      <c r="AU182" s="248"/>
      <c r="AV182" s="248"/>
      <c r="AW182" s="248"/>
      <c r="AX182" s="248"/>
      <c r="AY182" s="78"/>
      <c r="AZ182" s="78"/>
      <c r="BA182" s="78"/>
      <c r="BB182" s="78"/>
      <c r="BC182" s="78"/>
      <c r="BD182" s="78"/>
      <c r="BE182" s="78"/>
      <c r="BF182" s="78"/>
      <c r="BG182" s="78"/>
      <c r="BH182" s="78"/>
      <c r="BI182" s="78"/>
      <c r="BJ182" s="78"/>
    </row>
    <row r="183" spans="1:63"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247"/>
      <c r="V183" s="249"/>
      <c r="W183" s="249"/>
      <c r="X183" s="248"/>
      <c r="Y183" s="249"/>
      <c r="Z183" s="248"/>
      <c r="AA183" s="248"/>
      <c r="AB183" s="248"/>
      <c r="AC183" s="248"/>
      <c r="AD183" s="248"/>
      <c r="AE183" s="248"/>
      <c r="AF183" s="248"/>
      <c r="AG183" s="248"/>
      <c r="AH183" s="248"/>
      <c r="AI183" s="248"/>
      <c r="AJ183" s="248"/>
      <c r="AK183" s="248"/>
      <c r="AL183" s="248"/>
      <c r="AM183" s="248"/>
      <c r="AN183" s="248"/>
      <c r="AO183" s="248"/>
      <c r="AP183" s="248"/>
      <c r="AQ183" s="248"/>
      <c r="AR183" s="248"/>
      <c r="AS183" s="248"/>
      <c r="AT183" s="248"/>
      <c r="AU183" s="248"/>
      <c r="AV183" s="248"/>
      <c r="AW183" s="248"/>
      <c r="AX183" s="248"/>
      <c r="AY183" s="78"/>
      <c r="AZ183" s="78"/>
      <c r="BA183" s="78"/>
      <c r="BB183" s="78"/>
      <c r="BC183" s="78"/>
      <c r="BD183" s="78"/>
      <c r="BE183" s="78"/>
      <c r="BF183" s="78"/>
      <c r="BG183" s="78"/>
      <c r="BH183" s="78"/>
      <c r="BI183" s="78"/>
      <c r="BJ183" s="78"/>
    </row>
    <row r="184" spans="1:63"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v>3</v>
      </c>
      <c r="L184" s="70">
        <f t="shared" si="1"/>
        <v>3</v>
      </c>
      <c r="M184" s="71">
        <f t="shared" si="2"/>
        <v>3</v>
      </c>
      <c r="N184" s="72"/>
      <c r="O184" s="73">
        <f t="shared" si="3"/>
        <v>0</v>
      </c>
      <c r="P184" s="72"/>
      <c r="Q184" s="72"/>
      <c r="R184" s="72"/>
      <c r="S184" s="74">
        <f t="shared" si="0"/>
        <v>0</v>
      </c>
      <c r="T184" s="121" t="str">
        <f t="shared" si="4"/>
        <v>OK</v>
      </c>
      <c r="U184" s="247"/>
      <c r="V184" s="249"/>
      <c r="W184" s="249"/>
      <c r="X184" s="248"/>
      <c r="Y184" s="249"/>
      <c r="Z184" s="248"/>
      <c r="AA184" s="248"/>
      <c r="AB184" s="248"/>
      <c r="AC184" s="248"/>
      <c r="AD184" s="251">
        <v>2</v>
      </c>
      <c r="AE184" s="248"/>
      <c r="AF184" s="248"/>
      <c r="AG184" s="248"/>
      <c r="AH184" s="248"/>
      <c r="AI184" s="248"/>
      <c r="AJ184" s="248"/>
      <c r="AK184" s="248"/>
      <c r="AL184" s="248"/>
      <c r="AM184" s="248"/>
      <c r="AN184" s="248"/>
      <c r="AO184" s="248"/>
      <c r="AP184" s="248"/>
      <c r="AQ184" s="248"/>
      <c r="AR184" s="248"/>
      <c r="AS184" s="248"/>
      <c r="AT184" s="248"/>
      <c r="AU184" s="251">
        <v>1</v>
      </c>
      <c r="AV184" s="248"/>
      <c r="AW184" s="248"/>
      <c r="AX184" s="248"/>
      <c r="AY184" s="78"/>
      <c r="AZ184" s="78"/>
      <c r="BA184" s="78"/>
      <c r="BB184" s="78"/>
      <c r="BC184" s="78"/>
      <c r="BD184" s="78"/>
      <c r="BE184" s="78"/>
      <c r="BF184" s="78"/>
      <c r="BG184" s="78"/>
      <c r="BH184" s="78"/>
      <c r="BI184" s="78"/>
      <c r="BJ184" s="78"/>
    </row>
    <row r="185" spans="1:63"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247"/>
      <c r="V185" s="249"/>
      <c r="W185" s="249"/>
      <c r="X185" s="248"/>
      <c r="Y185" s="249"/>
      <c r="Z185" s="248"/>
      <c r="AA185" s="248"/>
      <c r="AB185" s="248"/>
      <c r="AC185" s="248"/>
      <c r="AD185" s="248"/>
      <c r="AE185" s="248"/>
      <c r="AF185" s="248"/>
      <c r="AG185" s="248"/>
      <c r="AH185" s="248"/>
      <c r="AI185" s="248"/>
      <c r="AJ185" s="248"/>
      <c r="AK185" s="248"/>
      <c r="AL185" s="248"/>
      <c r="AM185" s="248"/>
      <c r="AN185" s="248"/>
      <c r="AO185" s="248"/>
      <c r="AP185" s="248"/>
      <c r="AQ185" s="248"/>
      <c r="AR185" s="248"/>
      <c r="AS185" s="248"/>
      <c r="AT185" s="248"/>
      <c r="AU185" s="248"/>
      <c r="AV185" s="248"/>
      <c r="AW185" s="248"/>
      <c r="AX185" s="248"/>
      <c r="AY185" s="78"/>
      <c r="AZ185" s="78"/>
      <c r="BA185" s="78"/>
      <c r="BB185" s="78"/>
      <c r="BC185" s="78"/>
      <c r="BD185" s="78"/>
      <c r="BE185" s="78"/>
      <c r="BF185" s="78"/>
      <c r="BG185" s="78"/>
      <c r="BH185" s="78"/>
      <c r="BI185" s="78"/>
      <c r="BJ185" s="78"/>
    </row>
    <row r="186" spans="1:63" ht="30" customHeight="1" x14ac:dyDescent="0.35">
      <c r="A186" s="289"/>
      <c r="B186" s="104">
        <v>187</v>
      </c>
      <c r="C186" s="290"/>
      <c r="D186" s="105" t="s">
        <v>608</v>
      </c>
      <c r="E186" s="106" t="s">
        <v>609</v>
      </c>
      <c r="F186" s="114" t="s">
        <v>610</v>
      </c>
      <c r="G186" s="108" t="s">
        <v>611</v>
      </c>
      <c r="H186" s="108" t="s">
        <v>188</v>
      </c>
      <c r="I186" s="108" t="s">
        <v>612</v>
      </c>
      <c r="J186" s="109">
        <v>212.67</v>
      </c>
      <c r="K186" s="87">
        <v>100</v>
      </c>
      <c r="L186" s="70">
        <f t="shared" si="1"/>
        <v>0</v>
      </c>
      <c r="M186" s="71">
        <f t="shared" si="2"/>
        <v>0</v>
      </c>
      <c r="N186" s="72"/>
      <c r="O186" s="73">
        <f t="shared" si="3"/>
        <v>25</v>
      </c>
      <c r="P186" s="72"/>
      <c r="Q186" s="72"/>
      <c r="R186" s="72"/>
      <c r="S186" s="74">
        <f t="shared" si="0"/>
        <v>100</v>
      </c>
      <c r="T186" s="121" t="str">
        <f t="shared" si="4"/>
        <v>OK</v>
      </c>
      <c r="U186" s="247"/>
      <c r="V186" s="248"/>
      <c r="W186" s="248"/>
      <c r="X186" s="248"/>
      <c r="Y186" s="248"/>
      <c r="Z186" s="248"/>
      <c r="AA186" s="248"/>
      <c r="AB186" s="248"/>
      <c r="AC186" s="248"/>
      <c r="AD186" s="248"/>
      <c r="AE186" s="248"/>
      <c r="AF186" s="248"/>
      <c r="AG186" s="248"/>
      <c r="AH186" s="248"/>
      <c r="AI186" s="248"/>
      <c r="AJ186" s="248"/>
      <c r="AK186" s="248"/>
      <c r="AL186" s="248"/>
      <c r="AM186" s="248"/>
      <c r="AN186" s="248"/>
      <c r="AO186" s="248"/>
      <c r="AP186" s="248"/>
      <c r="AQ186" s="248"/>
      <c r="AR186" s="248"/>
      <c r="AS186" s="248"/>
      <c r="AT186" s="248"/>
      <c r="AU186" s="248"/>
      <c r="AV186" s="248"/>
      <c r="AW186" s="248"/>
      <c r="AX186" s="248"/>
      <c r="AY186" s="78"/>
      <c r="AZ186" s="78"/>
      <c r="BA186" s="78"/>
      <c r="BB186" s="78"/>
      <c r="BC186" s="78"/>
      <c r="BD186" s="78"/>
      <c r="BE186" s="78"/>
      <c r="BF186" s="78"/>
      <c r="BG186" s="78"/>
      <c r="BH186" s="78"/>
      <c r="BI186" s="78"/>
      <c r="BJ186" s="78"/>
      <c r="BK186" s="90"/>
    </row>
    <row r="187" spans="1:63" ht="30" customHeight="1" x14ac:dyDescent="0.35">
      <c r="J187" s="93"/>
      <c r="K187" s="94">
        <f>SUM(K4:K186)</f>
        <v>909</v>
      </c>
      <c r="N187" s="95"/>
      <c r="O187" s="95"/>
      <c r="P187" s="95"/>
      <c r="Q187" s="95"/>
      <c r="R187" s="95"/>
      <c r="S187" s="95">
        <f>SUM(S4:S186)</f>
        <v>704</v>
      </c>
      <c r="U187" s="278">
        <f>SUMPRODUCT($J$4:$J$186,U4:U186)</f>
        <v>6859</v>
      </c>
      <c r="V187" s="278">
        <f t="shared" ref="V187:BJ187" si="5">SUMPRODUCT($J$4:$J$186,V4:V186)</f>
        <v>7966.68</v>
      </c>
      <c r="W187" s="278">
        <f t="shared" si="5"/>
        <v>21696.5</v>
      </c>
      <c r="X187" s="278">
        <f t="shared" si="5"/>
        <v>31030</v>
      </c>
      <c r="Y187" s="278">
        <f t="shared" si="5"/>
        <v>7783.8099999999995</v>
      </c>
      <c r="Z187" s="278">
        <f t="shared" si="5"/>
        <v>5917.08</v>
      </c>
      <c r="AA187" s="278">
        <f t="shared" si="5"/>
        <v>86800</v>
      </c>
      <c r="AB187" s="278">
        <f t="shared" si="5"/>
        <v>289.74</v>
      </c>
      <c r="AC187" s="278">
        <f t="shared" si="5"/>
        <v>4340</v>
      </c>
      <c r="AD187" s="278">
        <f t="shared" si="5"/>
        <v>4635.4799999999996</v>
      </c>
      <c r="AE187" s="278">
        <f t="shared" si="5"/>
        <v>12400</v>
      </c>
      <c r="AF187" s="278">
        <f t="shared" si="5"/>
        <v>16121.85</v>
      </c>
      <c r="AG187" s="278">
        <f t="shared" si="5"/>
        <v>20482.580000000002</v>
      </c>
      <c r="AH187" s="278">
        <f t="shared" si="5"/>
        <v>23000</v>
      </c>
      <c r="AI187" s="278">
        <f t="shared" si="5"/>
        <v>2550.33</v>
      </c>
      <c r="AJ187" s="278">
        <f t="shared" si="5"/>
        <v>540.30999999999995</v>
      </c>
      <c r="AK187" s="278">
        <f t="shared" si="5"/>
        <v>15962.85</v>
      </c>
      <c r="AL187" s="278">
        <f t="shared" si="5"/>
        <v>20459</v>
      </c>
      <c r="AM187" s="278">
        <f t="shared" si="5"/>
        <v>2256.3799999999997</v>
      </c>
      <c r="AN187" s="278">
        <f t="shared" si="5"/>
        <v>208.08</v>
      </c>
      <c r="AO187" s="278">
        <f t="shared" si="5"/>
        <v>3681.5</v>
      </c>
      <c r="AP187" s="278">
        <f t="shared" si="5"/>
        <v>2359.66</v>
      </c>
      <c r="AQ187" s="278">
        <f t="shared" si="5"/>
        <v>342.47</v>
      </c>
      <c r="AR187" s="278">
        <f t="shared" si="5"/>
        <v>13358.2</v>
      </c>
      <c r="AS187" s="278">
        <f t="shared" si="5"/>
        <v>62094</v>
      </c>
      <c r="AT187" s="278">
        <f t="shared" si="5"/>
        <v>1945</v>
      </c>
      <c r="AU187" s="278">
        <f t="shared" si="5"/>
        <v>2317.7399999999998</v>
      </c>
      <c r="AV187" s="278">
        <f t="shared" si="5"/>
        <v>1217.1199999999999</v>
      </c>
      <c r="AW187" s="278">
        <f t="shared" si="5"/>
        <v>967.04</v>
      </c>
      <c r="AX187" s="278">
        <f t="shared" si="5"/>
        <v>2052.2600000000002</v>
      </c>
      <c r="AY187" s="278">
        <f t="shared" si="5"/>
        <v>0</v>
      </c>
      <c r="AZ187" s="278">
        <f t="shared" si="5"/>
        <v>0</v>
      </c>
      <c r="BA187" s="278">
        <f t="shared" si="5"/>
        <v>0</v>
      </c>
      <c r="BB187" s="278">
        <f t="shared" si="5"/>
        <v>0</v>
      </c>
      <c r="BC187" s="278">
        <f t="shared" si="5"/>
        <v>0</v>
      </c>
      <c r="BD187" s="278">
        <f t="shared" si="5"/>
        <v>0</v>
      </c>
      <c r="BE187" s="278">
        <f t="shared" si="5"/>
        <v>0</v>
      </c>
      <c r="BF187" s="278">
        <f t="shared" si="5"/>
        <v>0</v>
      </c>
      <c r="BG187" s="278">
        <f t="shared" si="5"/>
        <v>0</v>
      </c>
      <c r="BH187" s="278">
        <f t="shared" si="5"/>
        <v>0</v>
      </c>
      <c r="BI187" s="278">
        <f t="shared" si="5"/>
        <v>0</v>
      </c>
      <c r="BJ187" s="278">
        <f t="shared" si="5"/>
        <v>0</v>
      </c>
      <c r="BK187" s="79"/>
    </row>
    <row r="188" spans="1:63" ht="30" customHeight="1" x14ac:dyDescent="0.35">
      <c r="D188" s="87" t="s">
        <v>613</v>
      </c>
      <c r="K188" s="123">
        <f t="shared" ref="K188:S188" si="6">SUMPRODUCT($J$4:$J$186,K4:K186)</f>
        <v>1051234.7400000002</v>
      </c>
      <c r="L188" s="98">
        <f t="shared" si="6"/>
        <v>381634.66</v>
      </c>
      <c r="M188" s="98">
        <f t="shared" si="6"/>
        <v>381634.66</v>
      </c>
      <c r="N188" s="98">
        <f t="shared" si="6"/>
        <v>0</v>
      </c>
      <c r="O188" s="98">
        <f t="shared" si="6"/>
        <v>131716.29999999999</v>
      </c>
      <c r="P188" s="98">
        <f t="shared" si="6"/>
        <v>0</v>
      </c>
      <c r="Q188" s="98">
        <f t="shared" si="6"/>
        <v>0</v>
      </c>
      <c r="R188" s="98">
        <f t="shared" si="6"/>
        <v>0</v>
      </c>
      <c r="S188" s="98">
        <f t="shared" si="6"/>
        <v>669600.07999999984</v>
      </c>
      <c r="U188" s="96"/>
      <c r="V188" s="96"/>
      <c r="W188" s="96"/>
      <c r="X188" s="96"/>
      <c r="Y188" s="96"/>
      <c r="Z188" s="96"/>
      <c r="AA188" s="96"/>
      <c r="AB188" s="96"/>
      <c r="AC188" s="96"/>
      <c r="AD188" s="96"/>
      <c r="AE188" s="96"/>
      <c r="AF188" s="96"/>
      <c r="AG188" s="96"/>
      <c r="AH188" s="96"/>
      <c r="AI188" s="96"/>
      <c r="AJ188" s="96"/>
      <c r="AK188" s="96"/>
      <c r="AL188" s="96"/>
      <c r="AM188" s="96"/>
      <c r="AN188" s="96"/>
      <c r="AO188" s="96"/>
      <c r="AP188" s="96"/>
      <c r="AQ188" s="96"/>
      <c r="AR188" s="96"/>
      <c r="AS188" s="96"/>
      <c r="AT188" s="96"/>
      <c r="AU188" s="96"/>
      <c r="AV188" s="96"/>
      <c r="AW188" s="96"/>
      <c r="AX188" s="96"/>
      <c r="AY188" s="96"/>
      <c r="AZ188" s="96"/>
      <c r="BA188" s="96"/>
    </row>
    <row r="189" spans="1:63" ht="30" customHeight="1" x14ac:dyDescent="0.35">
      <c r="U189" s="96"/>
      <c r="V189" s="96"/>
      <c r="W189" s="96"/>
      <c r="X189" s="96"/>
      <c r="Y189" s="96"/>
      <c r="Z189" s="96"/>
      <c r="AA189" s="96"/>
      <c r="AB189" s="96"/>
      <c r="AC189" s="96"/>
      <c r="AD189" s="96"/>
      <c r="AE189" s="96"/>
      <c r="AF189" s="96"/>
      <c r="AG189" s="96"/>
      <c r="AH189" s="96"/>
      <c r="AI189" s="96"/>
      <c r="AJ189" s="96"/>
      <c r="AK189" s="96"/>
      <c r="AL189" s="96"/>
      <c r="AM189" s="96"/>
      <c r="AN189" s="96"/>
      <c r="AO189" s="96"/>
      <c r="AP189" s="96"/>
      <c r="AQ189" s="96"/>
      <c r="AR189" s="96"/>
      <c r="AS189" s="96"/>
      <c r="AT189" s="96"/>
      <c r="AU189" s="96"/>
      <c r="AV189" s="96"/>
      <c r="AW189" s="96"/>
      <c r="AX189" s="96"/>
      <c r="AY189" s="96"/>
      <c r="AZ189" s="96"/>
      <c r="BA189" s="96"/>
    </row>
    <row r="190" spans="1:63" ht="30" customHeight="1" x14ac:dyDescent="0.35">
      <c r="U190" s="96"/>
      <c r="V190" s="96"/>
      <c r="W190" s="96"/>
      <c r="X190" s="96"/>
      <c r="Y190" s="96"/>
      <c r="Z190" s="96"/>
      <c r="AA190" s="96"/>
      <c r="AB190" s="96"/>
      <c r="AC190" s="96"/>
      <c r="AD190" s="96"/>
      <c r="AE190" s="96"/>
      <c r="AF190" s="96"/>
      <c r="AG190" s="96"/>
      <c r="AH190" s="96"/>
      <c r="AI190" s="96"/>
      <c r="AJ190" s="96"/>
      <c r="AK190" s="96"/>
      <c r="AL190" s="96"/>
      <c r="AM190" s="96"/>
      <c r="AN190" s="96"/>
      <c r="AO190" s="96"/>
      <c r="AP190" s="96"/>
      <c r="AQ190" s="96"/>
      <c r="AR190" s="96"/>
      <c r="AS190" s="96"/>
      <c r="AT190" s="96"/>
      <c r="AU190" s="96"/>
      <c r="AV190" s="96"/>
      <c r="AW190" s="96"/>
      <c r="AX190" s="96"/>
      <c r="AY190" s="96"/>
      <c r="AZ190" s="96"/>
      <c r="BA190" s="96"/>
    </row>
    <row r="191" spans="1:63" ht="30" customHeight="1" x14ac:dyDescent="0.35">
      <c r="R191" s="276">
        <f>SUMPRODUCT($J$4:$J$186,R6:R188)</f>
        <v>0</v>
      </c>
      <c r="U191" s="96"/>
      <c r="V191" s="96"/>
      <c r="W191" s="96"/>
      <c r="X191" s="96"/>
      <c r="Y191" s="96"/>
      <c r="Z191" s="96"/>
      <c r="AA191" s="96"/>
      <c r="AB191" s="96"/>
      <c r="AC191" s="96"/>
      <c r="AD191" s="96"/>
      <c r="AE191" s="96"/>
      <c r="AF191" s="96"/>
      <c r="AG191" s="96"/>
      <c r="AH191" s="96"/>
      <c r="AI191" s="96"/>
      <c r="AJ191" s="96"/>
      <c r="AK191" s="96"/>
      <c r="AL191" s="96"/>
      <c r="AM191" s="96"/>
      <c r="AN191" s="96"/>
      <c r="AO191" s="96"/>
      <c r="AP191" s="96"/>
      <c r="AQ191" s="96"/>
      <c r="AR191" s="96"/>
      <c r="AS191" s="96"/>
      <c r="AT191" s="96"/>
      <c r="AU191" s="96"/>
      <c r="AV191" s="96"/>
      <c r="AW191" s="96"/>
      <c r="AX191" s="96"/>
      <c r="AY191" s="96"/>
      <c r="AZ191" s="96"/>
      <c r="BA191" s="96"/>
    </row>
    <row r="192" spans="1:63" ht="30" customHeight="1" x14ac:dyDescent="0.35">
      <c r="U192" s="96"/>
      <c r="V192" s="96"/>
      <c r="W192" s="96"/>
      <c r="X192" s="96"/>
      <c r="Y192" s="96"/>
      <c r="Z192" s="96"/>
      <c r="AA192" s="96"/>
      <c r="AB192" s="96"/>
      <c r="AC192" s="96"/>
      <c r="AD192" s="96"/>
      <c r="AE192" s="96"/>
      <c r="AF192" s="96"/>
      <c r="AG192" s="96"/>
      <c r="AH192" s="96"/>
      <c r="AI192" s="96"/>
      <c r="AJ192" s="96"/>
      <c r="AK192" s="96"/>
      <c r="AL192" s="96"/>
      <c r="AM192" s="96"/>
      <c r="AN192" s="96"/>
      <c r="AO192" s="96"/>
      <c r="AP192" s="96"/>
      <c r="AQ192" s="96"/>
      <c r="AR192" s="96"/>
      <c r="AS192" s="96"/>
      <c r="AT192" s="96"/>
      <c r="AU192" s="96"/>
      <c r="AV192" s="96"/>
      <c r="AW192" s="96"/>
      <c r="AX192" s="96"/>
      <c r="AY192" s="96"/>
      <c r="AZ192" s="96"/>
      <c r="BA192" s="96"/>
    </row>
    <row r="193" spans="21:53" ht="30" customHeight="1" x14ac:dyDescent="0.35">
      <c r="U193" s="96"/>
      <c r="V193" s="96"/>
      <c r="W193" s="96"/>
      <c r="X193" s="96"/>
      <c r="Y193" s="96"/>
      <c r="Z193" s="96"/>
      <c r="AA193" s="96"/>
      <c r="AB193" s="96"/>
      <c r="AC193" s="96"/>
      <c r="AD193" s="96"/>
      <c r="AE193" s="96"/>
      <c r="AF193" s="96"/>
      <c r="AG193" s="96"/>
      <c r="AH193" s="96"/>
      <c r="AI193" s="96"/>
      <c r="AJ193" s="96"/>
      <c r="AK193" s="96"/>
      <c r="AL193" s="96"/>
      <c r="AM193" s="96"/>
      <c r="AN193" s="96"/>
      <c r="AO193" s="96"/>
      <c r="AP193" s="96"/>
      <c r="AQ193" s="96"/>
      <c r="AR193" s="96"/>
      <c r="AS193" s="96"/>
      <c r="AT193" s="96"/>
      <c r="AU193" s="96"/>
      <c r="AV193" s="96"/>
      <c r="AW193" s="96"/>
      <c r="AX193" s="96"/>
      <c r="AY193" s="96"/>
      <c r="AZ193" s="96"/>
      <c r="BA193" s="96"/>
    </row>
    <row r="194" spans="21:53" ht="30" customHeight="1" x14ac:dyDescent="0.35">
      <c r="U194" s="96"/>
      <c r="V194" s="96"/>
      <c r="W194" s="96"/>
      <c r="X194" s="96"/>
      <c r="Y194" s="96"/>
      <c r="Z194" s="96"/>
      <c r="AA194" s="96"/>
      <c r="AB194" s="96"/>
      <c r="AC194" s="96"/>
      <c r="AD194" s="96"/>
      <c r="AE194" s="96"/>
      <c r="AF194" s="96"/>
      <c r="AG194" s="96"/>
      <c r="AH194" s="96"/>
      <c r="AI194" s="96"/>
      <c r="AJ194" s="96"/>
      <c r="AK194" s="96"/>
      <c r="AL194" s="96"/>
      <c r="AM194" s="96"/>
      <c r="AN194" s="96"/>
      <c r="AO194" s="96"/>
      <c r="AP194" s="96"/>
      <c r="AQ194" s="96"/>
      <c r="AR194" s="96"/>
      <c r="AS194" s="96"/>
      <c r="AT194" s="96"/>
      <c r="AU194" s="96"/>
      <c r="AV194" s="96"/>
      <c r="AW194" s="96"/>
      <c r="AX194" s="96"/>
      <c r="AY194" s="96"/>
      <c r="AZ194" s="96"/>
      <c r="BA194" s="96"/>
    </row>
    <row r="195" spans="21:53" ht="30" customHeight="1" x14ac:dyDescent="0.35">
      <c r="U195" s="96"/>
      <c r="V195" s="96"/>
      <c r="W195" s="96"/>
      <c r="X195" s="96"/>
      <c r="Y195" s="96"/>
      <c r="Z195" s="96"/>
      <c r="AA195" s="96"/>
      <c r="AB195" s="96"/>
      <c r="AC195" s="96"/>
      <c r="AD195" s="96"/>
      <c r="AE195" s="96"/>
      <c r="AF195" s="96"/>
      <c r="AG195" s="96"/>
      <c r="AH195" s="96"/>
      <c r="AI195" s="96"/>
      <c r="AJ195" s="96"/>
      <c r="AK195" s="96"/>
      <c r="AL195" s="96"/>
      <c r="AM195" s="96"/>
      <c r="AN195" s="96"/>
      <c r="AO195" s="96"/>
      <c r="AP195" s="96"/>
      <c r="AQ195" s="96"/>
      <c r="AR195" s="96"/>
      <c r="AS195" s="96"/>
      <c r="AT195" s="96"/>
      <c r="AU195" s="96"/>
      <c r="AV195" s="96"/>
      <c r="AW195" s="96"/>
      <c r="AX195" s="96"/>
      <c r="AY195" s="96"/>
      <c r="AZ195" s="96"/>
      <c r="BA195" s="96"/>
    </row>
    <row r="196" spans="21:53" ht="30" customHeight="1" x14ac:dyDescent="0.35">
      <c r="U196" s="96"/>
      <c r="V196" s="96"/>
      <c r="W196" s="96"/>
      <c r="X196" s="96"/>
      <c r="Y196" s="96"/>
      <c r="Z196" s="96"/>
      <c r="AA196" s="96"/>
      <c r="AB196" s="96"/>
      <c r="AC196" s="96"/>
      <c r="AD196" s="96"/>
      <c r="AE196" s="96"/>
      <c r="AF196" s="96"/>
      <c r="AG196" s="96"/>
      <c r="AH196" s="96"/>
      <c r="AI196" s="96"/>
      <c r="AJ196" s="96"/>
      <c r="AK196" s="96"/>
      <c r="AL196" s="96"/>
      <c r="AM196" s="96"/>
      <c r="AN196" s="96"/>
      <c r="AO196" s="96"/>
      <c r="AP196" s="96"/>
      <c r="AQ196" s="96"/>
      <c r="AR196" s="96"/>
      <c r="AS196" s="96"/>
      <c r="AT196" s="96"/>
      <c r="AU196" s="96"/>
      <c r="AV196" s="96"/>
      <c r="AW196" s="96"/>
      <c r="AX196" s="96"/>
      <c r="AY196" s="96"/>
      <c r="AZ196" s="96"/>
      <c r="BA196" s="96"/>
    </row>
    <row r="197" spans="21:53" ht="30" customHeight="1" x14ac:dyDescent="0.35">
      <c r="U197" s="96"/>
      <c r="V197" s="96"/>
      <c r="W197" s="96"/>
      <c r="X197" s="96"/>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96"/>
    </row>
    <row r="198" spans="21:53" ht="30" customHeight="1" x14ac:dyDescent="0.35">
      <c r="AE198" s="99"/>
      <c r="AN198" s="102"/>
    </row>
    <row r="199" spans="21:53" ht="30" customHeight="1" x14ac:dyDescent="0.35">
      <c r="AE199" s="99"/>
    </row>
    <row r="200" spans="21:53" ht="30" customHeight="1" x14ac:dyDescent="0.35">
      <c r="AE200" s="99"/>
    </row>
    <row r="201" spans="21:53" ht="30" customHeight="1" x14ac:dyDescent="0.35">
      <c r="AE201" s="99"/>
    </row>
    <row r="202" spans="21:53" ht="30" customHeight="1" x14ac:dyDescent="0.35">
      <c r="AE202" s="99"/>
    </row>
    <row r="203" spans="21:53" ht="30" customHeight="1" x14ac:dyDescent="0.35">
      <c r="AE203" s="99"/>
    </row>
    <row r="204" spans="21:53" ht="30" customHeight="1" x14ac:dyDescent="0.35">
      <c r="AE204" s="99"/>
    </row>
    <row r="205" spans="21:53" ht="30" customHeight="1" x14ac:dyDescent="0.35">
      <c r="AE205" s="99"/>
    </row>
    <row r="206" spans="21:53" ht="30" customHeight="1" x14ac:dyDescent="0.35">
      <c r="AE206" s="99"/>
    </row>
    <row r="207" spans="21:53" ht="30" customHeight="1" x14ac:dyDescent="0.35">
      <c r="AE207" s="99"/>
    </row>
    <row r="208" spans="21:53" ht="30" customHeight="1" x14ac:dyDescent="0.35">
      <c r="AE208" s="99"/>
    </row>
    <row r="209" spans="31:31" ht="30" customHeight="1" x14ac:dyDescent="0.35">
      <c r="AE209" s="99"/>
    </row>
    <row r="210" spans="31:31" ht="30" customHeight="1" x14ac:dyDescent="0.35">
      <c r="AE210" s="99"/>
    </row>
    <row r="211" spans="31:31" ht="30" customHeight="1" x14ac:dyDescent="0.35">
      <c r="AE211" s="99"/>
    </row>
    <row r="212" spans="31:31" ht="30" customHeight="1" x14ac:dyDescent="0.35">
      <c r="AE212" s="99"/>
    </row>
    <row r="213" spans="31:31" ht="30" customHeight="1" x14ac:dyDescent="0.35">
      <c r="AE213" s="99"/>
    </row>
    <row r="214" spans="31:31" ht="30" customHeight="1" x14ac:dyDescent="0.35">
      <c r="AE214" s="99"/>
    </row>
    <row r="215" spans="31:31" ht="30" customHeight="1" x14ac:dyDescent="0.35">
      <c r="AE215" s="99"/>
    </row>
    <row r="216" spans="31:31" ht="30" customHeight="1" x14ac:dyDescent="0.35">
      <c r="AE216" s="99"/>
    </row>
    <row r="217" spans="31:31" ht="30" customHeight="1" x14ac:dyDescent="0.35">
      <c r="AE217" s="99"/>
    </row>
    <row r="218" spans="31:31" ht="30" customHeight="1" x14ac:dyDescent="0.35">
      <c r="AE218" s="99"/>
    </row>
    <row r="219" spans="31:31" ht="30" customHeight="1" x14ac:dyDescent="0.35">
      <c r="AE219" s="99"/>
    </row>
    <row r="220" spans="31:31" ht="30" customHeight="1" x14ac:dyDescent="0.35">
      <c r="AE220" s="99"/>
    </row>
    <row r="221" spans="31:31" ht="30" customHeight="1" x14ac:dyDescent="0.35">
      <c r="AE221" s="99"/>
    </row>
    <row r="222" spans="31:31" ht="30" customHeight="1" x14ac:dyDescent="0.35">
      <c r="AE222" s="99"/>
    </row>
    <row r="223" spans="31:31" ht="30" customHeight="1" x14ac:dyDescent="0.35">
      <c r="AE223" s="99"/>
    </row>
    <row r="224" spans="31:31" ht="30" customHeight="1" x14ac:dyDescent="0.35">
      <c r="AE224" s="99"/>
    </row>
    <row r="225" spans="31:31" ht="30" customHeight="1" x14ac:dyDescent="0.35">
      <c r="AE225" s="99"/>
    </row>
    <row r="226" spans="31:31" ht="30" customHeight="1" x14ac:dyDescent="0.35">
      <c r="AE226" s="99"/>
    </row>
    <row r="227" spans="31:31" ht="30" customHeight="1" x14ac:dyDescent="0.35">
      <c r="AE227" s="99"/>
    </row>
    <row r="228" spans="31:31" ht="30" customHeight="1" x14ac:dyDescent="0.35">
      <c r="AE228" s="99"/>
    </row>
    <row r="229" spans="31:31" ht="30" customHeight="1" x14ac:dyDescent="0.35">
      <c r="AE229" s="99"/>
    </row>
    <row r="230" spans="31:31" ht="30" customHeight="1" x14ac:dyDescent="0.35">
      <c r="AE230" s="99"/>
    </row>
    <row r="231" spans="31:31" ht="30" customHeight="1" x14ac:dyDescent="0.35">
      <c r="AE231" s="99"/>
    </row>
    <row r="232" spans="31:31" ht="30" customHeight="1" x14ac:dyDescent="0.35">
      <c r="AE232" s="99"/>
    </row>
    <row r="233" spans="31:31" ht="30" customHeight="1" x14ac:dyDescent="0.35">
      <c r="AE233" s="99"/>
    </row>
    <row r="234" spans="31:31" ht="30" customHeight="1" x14ac:dyDescent="0.35">
      <c r="AE234" s="99"/>
    </row>
    <row r="235" spans="31:31" ht="30" customHeight="1" x14ac:dyDescent="0.35">
      <c r="AE235" s="99"/>
    </row>
    <row r="236" spans="31:31" ht="30" customHeight="1" x14ac:dyDescent="0.35">
      <c r="AE236" s="99"/>
    </row>
    <row r="237" spans="31:31" ht="30" customHeight="1" x14ac:dyDescent="0.35">
      <c r="AE237" s="99"/>
    </row>
    <row r="238" spans="31:31" ht="30" customHeight="1" x14ac:dyDescent="0.35">
      <c r="AE238" s="99"/>
    </row>
    <row r="239" spans="31:31" ht="30" customHeight="1" x14ac:dyDescent="0.35">
      <c r="AE239" s="99"/>
    </row>
    <row r="240" spans="31:31" ht="30" customHeight="1" x14ac:dyDescent="0.35">
      <c r="AE240" s="99"/>
    </row>
    <row r="241" spans="31:31" ht="30" customHeight="1" x14ac:dyDescent="0.35">
      <c r="AE241" s="99"/>
    </row>
    <row r="242" spans="31:31" ht="30" customHeight="1" x14ac:dyDescent="0.35">
      <c r="AE242" s="99"/>
    </row>
    <row r="243" spans="31:31" ht="30" customHeight="1" x14ac:dyDescent="0.35">
      <c r="AE243" s="99"/>
    </row>
    <row r="244" spans="31:31" ht="30" customHeight="1" x14ac:dyDescent="0.35">
      <c r="AE244" s="99"/>
    </row>
    <row r="245" spans="31:31" ht="30" customHeight="1" x14ac:dyDescent="0.35">
      <c r="AE245" s="99"/>
    </row>
    <row r="246" spans="31:31" ht="30" customHeight="1" x14ac:dyDescent="0.35">
      <c r="AE246" s="99"/>
    </row>
    <row r="247" spans="31:31" ht="30" customHeight="1" x14ac:dyDescent="0.35">
      <c r="AE247" s="99"/>
    </row>
    <row r="248" spans="31:31" ht="30" customHeight="1" x14ac:dyDescent="0.35">
      <c r="AE248" s="99"/>
    </row>
    <row r="249" spans="31:31" ht="30" customHeight="1" x14ac:dyDescent="0.35">
      <c r="AE249" s="99"/>
    </row>
    <row r="250" spans="31:31" ht="30" customHeight="1" x14ac:dyDescent="0.35">
      <c r="AE250" s="99"/>
    </row>
    <row r="251" spans="31:31" ht="30" customHeight="1" x14ac:dyDescent="0.35">
      <c r="AE251" s="99"/>
    </row>
    <row r="252" spans="31:31" ht="30" customHeight="1" x14ac:dyDescent="0.35">
      <c r="AE252" s="99"/>
    </row>
    <row r="253" spans="31:31" ht="30" customHeight="1" x14ac:dyDescent="0.35">
      <c r="AE253" s="99"/>
    </row>
    <row r="254" spans="31:31" ht="30" customHeight="1" x14ac:dyDescent="0.35">
      <c r="AE254" s="99"/>
    </row>
    <row r="255" spans="31:31" ht="30" customHeight="1" x14ac:dyDescent="0.35">
      <c r="AE255" s="99"/>
    </row>
    <row r="256" spans="31:31" ht="30" customHeight="1" x14ac:dyDescent="0.35">
      <c r="AE256" s="99"/>
    </row>
    <row r="257" spans="31:31" ht="30" customHeight="1" x14ac:dyDescent="0.35">
      <c r="AE257" s="99"/>
    </row>
    <row r="258" spans="31:31" ht="30" customHeight="1" x14ac:dyDescent="0.35">
      <c r="AE258" s="99"/>
    </row>
    <row r="259" spans="31:31" ht="30" customHeight="1" x14ac:dyDescent="0.35">
      <c r="AE259" s="99"/>
    </row>
    <row r="260" spans="31:31" ht="30" customHeight="1" x14ac:dyDescent="0.35">
      <c r="AE260" s="99"/>
    </row>
    <row r="261" spans="31:31" ht="30" customHeight="1" x14ac:dyDescent="0.35">
      <c r="AE261" s="99"/>
    </row>
    <row r="262" spans="31:31" ht="30" customHeight="1" x14ac:dyDescent="0.35">
      <c r="AE262" s="99"/>
    </row>
    <row r="263" spans="31:31" ht="30" customHeight="1" x14ac:dyDescent="0.35">
      <c r="AE263" s="99"/>
    </row>
    <row r="264" spans="31:31" ht="30" customHeight="1" x14ac:dyDescent="0.35">
      <c r="AE264" s="99"/>
    </row>
    <row r="265" spans="31:31" ht="30" customHeight="1" x14ac:dyDescent="0.35">
      <c r="AE265" s="99"/>
    </row>
    <row r="266" spans="31:31" ht="30" customHeight="1" x14ac:dyDescent="0.35">
      <c r="AE266" s="99"/>
    </row>
    <row r="267" spans="31:31" ht="30" customHeight="1" x14ac:dyDescent="0.35">
      <c r="AE267" s="99"/>
    </row>
    <row r="268" spans="31:31" ht="30" customHeight="1" x14ac:dyDescent="0.35">
      <c r="AE268" s="99"/>
    </row>
    <row r="269" spans="31:31" ht="30" customHeight="1" x14ac:dyDescent="0.35">
      <c r="AE269" s="99"/>
    </row>
    <row r="270" spans="31:31" ht="30" customHeight="1" x14ac:dyDescent="0.35">
      <c r="AE270" s="99"/>
    </row>
    <row r="271" spans="31:31" ht="30" customHeight="1" x14ac:dyDescent="0.35">
      <c r="AE271" s="99"/>
    </row>
    <row r="272" spans="31:31" ht="30" customHeight="1" x14ac:dyDescent="0.35">
      <c r="AE272" s="99"/>
    </row>
    <row r="273" spans="31:31" ht="30" customHeight="1" x14ac:dyDescent="0.35">
      <c r="AE273" s="99"/>
    </row>
    <row r="274" spans="31:31" ht="30" customHeight="1" x14ac:dyDescent="0.35">
      <c r="AE274" s="99"/>
    </row>
    <row r="275" spans="31:31" ht="30" customHeight="1" x14ac:dyDescent="0.35">
      <c r="AE275" s="99"/>
    </row>
    <row r="276" spans="31:31" ht="30" customHeight="1" x14ac:dyDescent="0.35">
      <c r="AE276" s="99"/>
    </row>
    <row r="277" spans="31:31" ht="30" customHeight="1" x14ac:dyDescent="0.35">
      <c r="AE277" s="99"/>
    </row>
    <row r="278" spans="31:31" ht="30" customHeight="1" x14ac:dyDescent="0.35">
      <c r="AE278" s="99"/>
    </row>
    <row r="279" spans="31:31" ht="30" customHeight="1" x14ac:dyDescent="0.35">
      <c r="AE279" s="99"/>
    </row>
    <row r="280" spans="31:31" ht="30" customHeight="1" x14ac:dyDescent="0.35">
      <c r="AE280" s="99"/>
    </row>
    <row r="281" spans="31:31" ht="30" customHeight="1" x14ac:dyDescent="0.35">
      <c r="AE281" s="99"/>
    </row>
    <row r="282" spans="31:31" ht="30" customHeight="1" x14ac:dyDescent="0.35">
      <c r="AE282" s="99"/>
    </row>
    <row r="283" spans="31:31" ht="30" customHeight="1" x14ac:dyDescent="0.35">
      <c r="AE283" s="99"/>
    </row>
    <row r="284" spans="31:31" ht="30" customHeight="1" x14ac:dyDescent="0.35">
      <c r="AE284" s="99"/>
    </row>
    <row r="285" spans="31:31" ht="30" customHeight="1" x14ac:dyDescent="0.35">
      <c r="AE285" s="99"/>
    </row>
    <row r="286" spans="31:31" ht="30" customHeight="1" x14ac:dyDescent="0.35">
      <c r="AE286" s="99"/>
    </row>
    <row r="287" spans="31:31" ht="30" customHeight="1" x14ac:dyDescent="0.35">
      <c r="AE287" s="99"/>
    </row>
    <row r="288" spans="31:31" ht="30" customHeight="1" x14ac:dyDescent="0.35">
      <c r="AE288" s="99"/>
    </row>
    <row r="289" spans="31:31" ht="30" customHeight="1" x14ac:dyDescent="0.35">
      <c r="AE289" s="99"/>
    </row>
    <row r="290" spans="31:31" ht="30" customHeight="1" x14ac:dyDescent="0.35">
      <c r="AE290" s="99"/>
    </row>
    <row r="291" spans="31:31" ht="30" customHeight="1" x14ac:dyDescent="0.35">
      <c r="AE291" s="99"/>
    </row>
    <row r="292" spans="31:31" ht="30" customHeight="1" x14ac:dyDescent="0.35">
      <c r="AE292" s="99"/>
    </row>
    <row r="293" spans="31:31" ht="30" customHeight="1" x14ac:dyDescent="0.35">
      <c r="AE293" s="99"/>
    </row>
    <row r="294" spans="31:31" ht="30" customHeight="1" x14ac:dyDescent="0.35">
      <c r="AE294" s="99"/>
    </row>
    <row r="295" spans="31:31" ht="30" customHeight="1" x14ac:dyDescent="0.35">
      <c r="AE295" s="99"/>
    </row>
    <row r="296" spans="31:31" ht="30" customHeight="1" x14ac:dyDescent="0.35">
      <c r="AE296" s="99"/>
    </row>
    <row r="297" spans="31:31" ht="30" customHeight="1" x14ac:dyDescent="0.35">
      <c r="AE297" s="99"/>
    </row>
    <row r="298" spans="31:31" ht="30" customHeight="1" x14ac:dyDescent="0.35">
      <c r="AE298" s="99"/>
    </row>
    <row r="299" spans="31:31" ht="30" customHeight="1" x14ac:dyDescent="0.35">
      <c r="AE299" s="99"/>
    </row>
    <row r="300" spans="31:31" ht="30" customHeight="1" x14ac:dyDescent="0.35">
      <c r="AE300" s="99"/>
    </row>
    <row r="301" spans="31:31" ht="30" customHeight="1" x14ac:dyDescent="0.35">
      <c r="AE301" s="99"/>
    </row>
    <row r="302" spans="31:31" ht="30" customHeight="1" x14ac:dyDescent="0.35">
      <c r="AE302" s="99"/>
    </row>
    <row r="303" spans="31:31" ht="30" customHeight="1" x14ac:dyDescent="0.35">
      <c r="AE303" s="99"/>
    </row>
    <row r="304" spans="31:31" ht="30" customHeight="1" x14ac:dyDescent="0.35">
      <c r="AE304" s="99"/>
    </row>
    <row r="305" spans="31:31" ht="30" customHeight="1" x14ac:dyDescent="0.35">
      <c r="AE305" s="99"/>
    </row>
    <row r="306" spans="31:31" ht="30" customHeight="1" x14ac:dyDescent="0.35">
      <c r="AE306" s="99"/>
    </row>
    <row r="307" spans="31:31" ht="30" customHeight="1" x14ac:dyDescent="0.35">
      <c r="AE307" s="99"/>
    </row>
    <row r="308" spans="31:31" ht="30" customHeight="1" x14ac:dyDescent="0.35">
      <c r="AE308" s="99"/>
    </row>
    <row r="309" spans="31:31" ht="30" customHeight="1" x14ac:dyDescent="0.35">
      <c r="AE309" s="99"/>
    </row>
    <row r="310" spans="31:31" ht="30" customHeight="1" x14ac:dyDescent="0.35">
      <c r="AE310" s="99"/>
    </row>
    <row r="311" spans="31:31" ht="30" customHeight="1" x14ac:dyDescent="0.35">
      <c r="AE311" s="99"/>
    </row>
    <row r="312" spans="31:31" ht="30" customHeight="1" x14ac:dyDescent="0.35">
      <c r="AE312" s="99"/>
    </row>
    <row r="313" spans="31:31" ht="30" customHeight="1" x14ac:dyDescent="0.35">
      <c r="AE313" s="99"/>
    </row>
    <row r="314" spans="31:31" ht="30" customHeight="1" x14ac:dyDescent="0.35">
      <c r="AE314" s="99"/>
    </row>
    <row r="315" spans="31:31" ht="30" customHeight="1" x14ac:dyDescent="0.35">
      <c r="AE315" s="99"/>
    </row>
    <row r="316" spans="31:31" ht="30" customHeight="1" x14ac:dyDescent="0.35">
      <c r="AE316" s="99"/>
    </row>
    <row r="317" spans="31:31" ht="30" customHeight="1" x14ac:dyDescent="0.35">
      <c r="AE317" s="99"/>
    </row>
    <row r="318" spans="31:31" ht="30" customHeight="1" x14ac:dyDescent="0.35">
      <c r="AE318" s="99"/>
    </row>
    <row r="319" spans="31:31" ht="30" customHeight="1" x14ac:dyDescent="0.35">
      <c r="AE319" s="99"/>
    </row>
    <row r="320" spans="31:31" ht="30" customHeight="1" x14ac:dyDescent="0.35">
      <c r="AE320" s="99"/>
    </row>
    <row r="321" spans="31:31" ht="30" customHeight="1" x14ac:dyDescent="0.35">
      <c r="AE321" s="99"/>
    </row>
    <row r="322" spans="31:31" ht="30" customHeight="1" x14ac:dyDescent="0.35">
      <c r="AE322" s="99"/>
    </row>
    <row r="323" spans="31:31" ht="30" customHeight="1" x14ac:dyDescent="0.35">
      <c r="AE323" s="99"/>
    </row>
    <row r="324" spans="31:31" ht="30" customHeight="1" x14ac:dyDescent="0.35">
      <c r="AE324" s="99"/>
    </row>
    <row r="325" spans="31:31" ht="30" customHeight="1" x14ac:dyDescent="0.35">
      <c r="AE325" s="99"/>
    </row>
    <row r="326" spans="31:31" ht="30" customHeight="1" x14ac:dyDescent="0.35">
      <c r="AE326" s="99"/>
    </row>
    <row r="327" spans="31:31" ht="30" customHeight="1" x14ac:dyDescent="0.35">
      <c r="AE327" s="99"/>
    </row>
    <row r="328" spans="31:31" ht="30" customHeight="1" x14ac:dyDescent="0.35">
      <c r="AE328" s="99"/>
    </row>
    <row r="329" spans="31:31" ht="30" customHeight="1" x14ac:dyDescent="0.35">
      <c r="AE329" s="99"/>
    </row>
    <row r="330" spans="31:31" ht="30" customHeight="1" x14ac:dyDescent="0.35">
      <c r="AE330" s="99"/>
    </row>
    <row r="331" spans="31:31" ht="30" customHeight="1" x14ac:dyDescent="0.35">
      <c r="AE331" s="99"/>
    </row>
    <row r="332" spans="31:31" ht="30" customHeight="1" x14ac:dyDescent="0.35">
      <c r="AE332" s="99"/>
    </row>
    <row r="333" spans="31:31" ht="30" customHeight="1" x14ac:dyDescent="0.35">
      <c r="AE333" s="99"/>
    </row>
    <row r="334" spans="31:31" ht="30" customHeight="1" x14ac:dyDescent="0.35">
      <c r="AE334" s="99"/>
    </row>
    <row r="335" spans="31:31" ht="30" customHeight="1" x14ac:dyDescent="0.35">
      <c r="AE335" s="99"/>
    </row>
    <row r="336" spans="31:31" ht="30" customHeight="1" x14ac:dyDescent="0.35">
      <c r="AE336" s="99"/>
    </row>
    <row r="337" spans="31:31" ht="30" customHeight="1" x14ac:dyDescent="0.35">
      <c r="AE337" s="99"/>
    </row>
    <row r="338" spans="31:31" ht="30" customHeight="1" x14ac:dyDescent="0.35">
      <c r="AE338" s="99"/>
    </row>
    <row r="339" spans="31:31" ht="30" customHeight="1" x14ac:dyDescent="0.35">
      <c r="AE339" s="99"/>
    </row>
    <row r="340" spans="31:31" ht="30" customHeight="1" x14ac:dyDescent="0.35">
      <c r="AE340" s="99"/>
    </row>
    <row r="341" spans="31:31" ht="30" customHeight="1" x14ac:dyDescent="0.35">
      <c r="AE341" s="99"/>
    </row>
    <row r="342" spans="31:31" ht="30" customHeight="1" x14ac:dyDescent="0.35">
      <c r="AE342" s="99"/>
    </row>
    <row r="343" spans="31:31" ht="30" customHeight="1" x14ac:dyDescent="0.35">
      <c r="AE343" s="99"/>
    </row>
    <row r="344" spans="31:31" ht="30" customHeight="1" x14ac:dyDescent="0.35">
      <c r="AE344" s="99"/>
    </row>
    <row r="345" spans="31:31" ht="30" customHeight="1" x14ac:dyDescent="0.35">
      <c r="AE345" s="99"/>
    </row>
    <row r="346" spans="31:31" ht="30" customHeight="1" x14ac:dyDescent="0.35">
      <c r="AE346" s="99"/>
    </row>
    <row r="347" spans="31:31" ht="30" customHeight="1" x14ac:dyDescent="0.35">
      <c r="AE347" s="99"/>
    </row>
    <row r="348" spans="31:31" ht="30" customHeight="1" x14ac:dyDescent="0.35">
      <c r="AE348" s="99"/>
    </row>
    <row r="349" spans="31:31" ht="30" customHeight="1" x14ac:dyDescent="0.35">
      <c r="AE349" s="99"/>
    </row>
    <row r="350" spans="31:31" ht="30" customHeight="1" x14ac:dyDescent="0.35">
      <c r="AE350" s="99"/>
    </row>
    <row r="351" spans="31:31" ht="30" customHeight="1" x14ac:dyDescent="0.35">
      <c r="AE351" s="99"/>
    </row>
    <row r="352" spans="31:31" ht="30" customHeight="1" x14ac:dyDescent="0.35">
      <c r="AE352" s="99"/>
    </row>
    <row r="353" spans="31:31" ht="30" customHeight="1" x14ac:dyDescent="0.35">
      <c r="AE353" s="99"/>
    </row>
    <row r="354" spans="31:31" ht="30" customHeight="1" x14ac:dyDescent="0.35">
      <c r="AE354" s="99"/>
    </row>
    <row r="355" spans="31:31" ht="30" customHeight="1" x14ac:dyDescent="0.35">
      <c r="AE355" s="99"/>
    </row>
    <row r="356" spans="31:31" ht="30" customHeight="1" x14ac:dyDescent="0.35">
      <c r="AE356" s="99"/>
    </row>
    <row r="357" spans="31:31" ht="30" customHeight="1" x14ac:dyDescent="0.35">
      <c r="AE357" s="99"/>
    </row>
    <row r="358" spans="31:31" ht="30" customHeight="1" x14ac:dyDescent="0.35">
      <c r="AE358" s="99"/>
    </row>
    <row r="359" spans="31:31" ht="30" customHeight="1" x14ac:dyDescent="0.35">
      <c r="AE359" s="99"/>
    </row>
    <row r="360" spans="31:31" ht="30" customHeight="1" x14ac:dyDescent="0.35">
      <c r="AE360" s="99"/>
    </row>
    <row r="361" spans="31:31" ht="30" customHeight="1" x14ac:dyDescent="0.35">
      <c r="AE361" s="99"/>
    </row>
    <row r="362" spans="31:31" ht="30" customHeight="1" x14ac:dyDescent="0.35">
      <c r="AE362" s="99"/>
    </row>
    <row r="363" spans="31:31" ht="30" customHeight="1" x14ac:dyDescent="0.35">
      <c r="AE363" s="99"/>
    </row>
    <row r="364" spans="31:31" ht="30" customHeight="1" x14ac:dyDescent="0.35">
      <c r="AE364" s="99"/>
    </row>
    <row r="365" spans="31:31" ht="30" customHeight="1" x14ac:dyDescent="0.35">
      <c r="AE365" s="99"/>
    </row>
    <row r="366" spans="31:31" ht="30" customHeight="1" x14ac:dyDescent="0.35">
      <c r="AE366" s="99"/>
    </row>
    <row r="367" spans="31:31" ht="30" customHeight="1" x14ac:dyDescent="0.35">
      <c r="AE367" s="99"/>
    </row>
    <row r="368" spans="31:31" ht="30" customHeight="1" x14ac:dyDescent="0.35">
      <c r="AE368" s="99"/>
    </row>
    <row r="369" spans="31:31" ht="30" customHeight="1" x14ac:dyDescent="0.35">
      <c r="AE369" s="99"/>
    </row>
    <row r="370" spans="31:31" ht="30" customHeight="1" x14ac:dyDescent="0.35">
      <c r="AE370" s="99"/>
    </row>
    <row r="371" spans="31:31" ht="30" customHeight="1" x14ac:dyDescent="0.35">
      <c r="AE371" s="99"/>
    </row>
    <row r="372" spans="31:31" ht="30" customHeight="1" x14ac:dyDescent="0.35">
      <c r="AE372" s="99"/>
    </row>
    <row r="373" spans="31:31" ht="30" customHeight="1" x14ac:dyDescent="0.35">
      <c r="AE373" s="99"/>
    </row>
    <row r="374" spans="31:31" ht="30" customHeight="1" x14ac:dyDescent="0.35">
      <c r="AE374" s="99"/>
    </row>
    <row r="375" spans="31:31" ht="30" customHeight="1" x14ac:dyDescent="0.35">
      <c r="AE375" s="99"/>
    </row>
    <row r="376" spans="31:31" ht="30" customHeight="1" x14ac:dyDescent="0.35">
      <c r="AE376" s="99"/>
    </row>
    <row r="377" spans="31:31" ht="30" customHeight="1" x14ac:dyDescent="0.35">
      <c r="AE377" s="99"/>
    </row>
    <row r="378" spans="31:31" ht="30" customHeight="1" x14ac:dyDescent="0.35">
      <c r="AE378" s="99"/>
    </row>
    <row r="379" spans="31:31" ht="30" customHeight="1" x14ac:dyDescent="0.35">
      <c r="AE379" s="99"/>
    </row>
    <row r="380" spans="31:31" ht="30" customHeight="1" x14ac:dyDescent="0.35">
      <c r="AE380" s="99"/>
    </row>
    <row r="381" spans="31:31" ht="30" customHeight="1" x14ac:dyDescent="0.35">
      <c r="AE381" s="99"/>
    </row>
    <row r="382" spans="31:31" ht="30" customHeight="1" x14ac:dyDescent="0.35">
      <c r="AE382" s="99"/>
    </row>
    <row r="383" spans="31:31" ht="30" customHeight="1" x14ac:dyDescent="0.35">
      <c r="AE383" s="99"/>
    </row>
    <row r="384" spans="31:31" ht="30" customHeight="1" x14ac:dyDescent="0.35">
      <c r="AE384" s="99"/>
    </row>
    <row r="385" spans="31:31" ht="30" customHeight="1" x14ac:dyDescent="0.35">
      <c r="AE385" s="99"/>
    </row>
    <row r="386" spans="31:31" ht="30" customHeight="1" x14ac:dyDescent="0.35">
      <c r="AE386" s="99"/>
    </row>
    <row r="387" spans="31:31" ht="30" customHeight="1" x14ac:dyDescent="0.35">
      <c r="AE387" s="99"/>
    </row>
    <row r="388" spans="31:31" ht="30" customHeight="1" x14ac:dyDescent="0.35">
      <c r="AE388" s="99"/>
    </row>
    <row r="389" spans="31:31" ht="30" customHeight="1" x14ac:dyDescent="0.35">
      <c r="AE389" s="99"/>
    </row>
    <row r="390" spans="31:31" ht="30" customHeight="1" x14ac:dyDescent="0.35">
      <c r="AE390" s="99"/>
    </row>
    <row r="391" spans="31:31" ht="30" customHeight="1" x14ac:dyDescent="0.35">
      <c r="AE391" s="99"/>
    </row>
    <row r="392" spans="31:31" ht="30" customHeight="1" x14ac:dyDescent="0.35">
      <c r="AE392" s="99"/>
    </row>
    <row r="393" spans="31:31" ht="30" customHeight="1" x14ac:dyDescent="0.35">
      <c r="AE393" s="99"/>
    </row>
    <row r="394" spans="31:31" ht="30" customHeight="1" x14ac:dyDescent="0.35">
      <c r="AE394" s="99"/>
    </row>
    <row r="395" spans="31:31" ht="30" customHeight="1" x14ac:dyDescent="0.35">
      <c r="AE395" s="99"/>
    </row>
    <row r="396" spans="31:31" ht="30" customHeight="1" x14ac:dyDescent="0.35">
      <c r="AE396" s="99"/>
    </row>
    <row r="397" spans="31:31" ht="30" customHeight="1" x14ac:dyDescent="0.35">
      <c r="AE397" s="99"/>
    </row>
    <row r="398" spans="31:31" ht="30" customHeight="1" x14ac:dyDescent="0.35">
      <c r="AE398" s="99"/>
    </row>
    <row r="399" spans="31:31" ht="30" customHeight="1" x14ac:dyDescent="0.35">
      <c r="AE399" s="99"/>
    </row>
    <row r="400" spans="31:31" ht="30" customHeight="1" x14ac:dyDescent="0.35">
      <c r="AE400" s="99"/>
    </row>
    <row r="401" spans="31:31" ht="30" customHeight="1" x14ac:dyDescent="0.35">
      <c r="AE401" s="99"/>
    </row>
    <row r="402" spans="31:31" ht="30" customHeight="1" x14ac:dyDescent="0.35">
      <c r="AE402" s="99"/>
    </row>
    <row r="403" spans="31:31" ht="30" customHeight="1" x14ac:dyDescent="0.35">
      <c r="AE403" s="99"/>
    </row>
    <row r="404" spans="31:31" ht="30" customHeight="1" x14ac:dyDescent="0.35">
      <c r="AE404" s="99"/>
    </row>
    <row r="405" spans="31:31" ht="30" customHeight="1" x14ac:dyDescent="0.35">
      <c r="AE405" s="99"/>
    </row>
    <row r="406" spans="31:31" ht="30" customHeight="1" x14ac:dyDescent="0.35">
      <c r="AE406" s="99"/>
    </row>
    <row r="407" spans="31:31" ht="30" customHeight="1" x14ac:dyDescent="0.35">
      <c r="AE407" s="99"/>
    </row>
    <row r="408" spans="31:31" ht="30" customHeight="1" x14ac:dyDescent="0.35">
      <c r="AE408" s="99"/>
    </row>
    <row r="409" spans="31:31" ht="30" customHeight="1" x14ac:dyDescent="0.35">
      <c r="AE409" s="99"/>
    </row>
    <row r="410" spans="31:31" ht="30" customHeight="1" x14ac:dyDescent="0.35">
      <c r="AE410" s="99"/>
    </row>
    <row r="411" spans="31:31" ht="30" customHeight="1" x14ac:dyDescent="0.35">
      <c r="AE411" s="99"/>
    </row>
    <row r="412" spans="31:31" ht="30" customHeight="1" x14ac:dyDescent="0.35">
      <c r="AE412" s="99"/>
    </row>
    <row r="413" spans="31:31" ht="30" customHeight="1" x14ac:dyDescent="0.35">
      <c r="AE413" s="99"/>
    </row>
    <row r="414" spans="31:31" ht="30" customHeight="1" x14ac:dyDescent="0.35">
      <c r="AE414" s="99"/>
    </row>
    <row r="415" spans="31:31" ht="30" customHeight="1" x14ac:dyDescent="0.35">
      <c r="AE415" s="99"/>
    </row>
    <row r="416" spans="31:31" ht="30" customHeight="1" x14ac:dyDescent="0.35">
      <c r="AE416" s="99"/>
    </row>
    <row r="417" spans="31:31" ht="30" customHeight="1" x14ac:dyDescent="0.35">
      <c r="AE417" s="99"/>
    </row>
    <row r="418" spans="31:31" ht="30" customHeight="1" x14ac:dyDescent="0.35">
      <c r="AE418" s="99"/>
    </row>
    <row r="419" spans="31:31" ht="30" customHeight="1" x14ac:dyDescent="0.35">
      <c r="AE419" s="99"/>
    </row>
    <row r="420" spans="31:31" ht="30" customHeight="1" x14ac:dyDescent="0.35">
      <c r="AE420" s="99"/>
    </row>
    <row r="421" spans="31:31" ht="30" customHeight="1" x14ac:dyDescent="0.35">
      <c r="AE421" s="99"/>
    </row>
    <row r="422" spans="31:31" ht="30" customHeight="1" x14ac:dyDescent="0.35">
      <c r="AE422" s="99"/>
    </row>
    <row r="423" spans="31:31" ht="30" customHeight="1" x14ac:dyDescent="0.35">
      <c r="AE423" s="99"/>
    </row>
    <row r="424" spans="31:31" ht="30" customHeight="1" x14ac:dyDescent="0.35">
      <c r="AE424" s="99"/>
    </row>
    <row r="425" spans="31:31" ht="30" customHeight="1" x14ac:dyDescent="0.35">
      <c r="AE425" s="99"/>
    </row>
    <row r="426" spans="31:31" ht="30" customHeight="1" x14ac:dyDescent="0.35">
      <c r="AE426" s="99"/>
    </row>
    <row r="427" spans="31:31" ht="30" customHeight="1" x14ac:dyDescent="0.35">
      <c r="AE427" s="99"/>
    </row>
    <row r="428" spans="31:31" ht="30" customHeight="1" x14ac:dyDescent="0.35">
      <c r="AE428" s="99"/>
    </row>
    <row r="429" spans="31:31" ht="30" customHeight="1" x14ac:dyDescent="0.35">
      <c r="AE429" s="99"/>
    </row>
    <row r="430" spans="31:31" ht="30" customHeight="1" x14ac:dyDescent="0.35">
      <c r="AE430" s="99"/>
    </row>
    <row r="431" spans="31:31" ht="30" customHeight="1" x14ac:dyDescent="0.35">
      <c r="AE431" s="99"/>
    </row>
    <row r="432" spans="31:31" ht="30" customHeight="1" x14ac:dyDescent="0.35">
      <c r="AE432" s="99"/>
    </row>
    <row r="433" spans="31:31" ht="30" customHeight="1" x14ac:dyDescent="0.35">
      <c r="AE433" s="99"/>
    </row>
    <row r="434" spans="31:31" ht="30" customHeight="1" x14ac:dyDescent="0.35">
      <c r="AE434" s="99"/>
    </row>
    <row r="435" spans="31:31" ht="30" customHeight="1" x14ac:dyDescent="0.35">
      <c r="AE435" s="99"/>
    </row>
    <row r="436" spans="31:31" ht="30" customHeight="1" x14ac:dyDescent="0.35">
      <c r="AE436" s="99"/>
    </row>
    <row r="437" spans="31:31" ht="30" customHeight="1" x14ac:dyDescent="0.35">
      <c r="AE437" s="99"/>
    </row>
    <row r="438" spans="31:31" ht="30" customHeight="1" x14ac:dyDescent="0.35">
      <c r="AE438" s="99"/>
    </row>
    <row r="439" spans="31:31" ht="30" customHeight="1" x14ac:dyDescent="0.35">
      <c r="AE439" s="99"/>
    </row>
    <row r="440" spans="31:31" ht="30" customHeight="1" x14ac:dyDescent="0.35">
      <c r="AE440" s="99"/>
    </row>
    <row r="441" spans="31:31" ht="30" customHeight="1" x14ac:dyDescent="0.35">
      <c r="AE441" s="99"/>
    </row>
    <row r="442" spans="31:31" ht="30" customHeight="1" x14ac:dyDescent="0.35">
      <c r="AE442" s="99"/>
    </row>
    <row r="443" spans="31:31" ht="30" customHeight="1" x14ac:dyDescent="0.35">
      <c r="AE443" s="99"/>
    </row>
    <row r="444" spans="31:31" ht="30" customHeight="1" x14ac:dyDescent="0.35">
      <c r="AE444" s="99"/>
    </row>
    <row r="445" spans="31:31" ht="30" customHeight="1" x14ac:dyDescent="0.35">
      <c r="AE445" s="99"/>
    </row>
    <row r="446" spans="31:31" ht="30" customHeight="1" x14ac:dyDescent="0.35">
      <c r="AE446" s="99"/>
    </row>
    <row r="447" spans="31:31" ht="30" customHeight="1" x14ac:dyDescent="0.35">
      <c r="AE447" s="99"/>
    </row>
    <row r="448" spans="31:31" ht="30" customHeight="1" x14ac:dyDescent="0.35">
      <c r="AE448" s="99"/>
    </row>
    <row r="449" spans="31:31" ht="30" customHeight="1" x14ac:dyDescent="0.35">
      <c r="AE449" s="99"/>
    </row>
    <row r="450" spans="31:31" ht="30" customHeight="1" x14ac:dyDescent="0.35">
      <c r="AE450" s="99"/>
    </row>
    <row r="451" spans="31:31" ht="30" customHeight="1" x14ac:dyDescent="0.35">
      <c r="AE451" s="99"/>
    </row>
    <row r="452" spans="31:31" ht="30" customHeight="1" x14ac:dyDescent="0.35">
      <c r="AE452" s="99"/>
    </row>
    <row r="453" spans="31:31" ht="30" customHeight="1" x14ac:dyDescent="0.35">
      <c r="AE453" s="99"/>
    </row>
    <row r="454" spans="31:31" ht="30" customHeight="1" x14ac:dyDescent="0.35">
      <c r="AE454" s="99"/>
    </row>
    <row r="455" spans="31:31" ht="30" customHeight="1" x14ac:dyDescent="0.35">
      <c r="AE455" s="99"/>
    </row>
    <row r="456" spans="31:31" ht="30" customHeight="1" x14ac:dyDescent="0.35">
      <c r="AE456" s="99"/>
    </row>
    <row r="457" spans="31:31" ht="30" customHeight="1" x14ac:dyDescent="0.35">
      <c r="AE457" s="99"/>
    </row>
    <row r="458" spans="31:31" ht="30" customHeight="1" x14ac:dyDescent="0.35">
      <c r="AE458" s="99"/>
    </row>
    <row r="459" spans="31:31" ht="30" customHeight="1" x14ac:dyDescent="0.35">
      <c r="AE459" s="99"/>
    </row>
    <row r="460" spans="31:31" ht="30" customHeight="1" x14ac:dyDescent="0.35">
      <c r="AE460" s="99"/>
    </row>
    <row r="461" spans="31:31" ht="30" customHeight="1" x14ac:dyDescent="0.35">
      <c r="AE461" s="99"/>
    </row>
    <row r="462" spans="31:31" ht="30" customHeight="1" x14ac:dyDescent="0.35">
      <c r="AE462" s="99"/>
    </row>
    <row r="463" spans="31:31" ht="30" customHeight="1" x14ac:dyDescent="0.35">
      <c r="AE463" s="99"/>
    </row>
    <row r="464" spans="31:31" ht="30" customHeight="1" x14ac:dyDescent="0.35">
      <c r="AE464" s="99"/>
    </row>
    <row r="465" spans="31:31" ht="30" customHeight="1" x14ac:dyDescent="0.35">
      <c r="AE465" s="99"/>
    </row>
    <row r="466" spans="31:31" ht="30" customHeight="1" x14ac:dyDescent="0.35">
      <c r="AE466" s="99"/>
    </row>
    <row r="467" spans="31:31" ht="30" customHeight="1" x14ac:dyDescent="0.35">
      <c r="AE467" s="99"/>
    </row>
    <row r="468" spans="31:31" ht="30" customHeight="1" x14ac:dyDescent="0.35">
      <c r="AE468" s="99"/>
    </row>
    <row r="469" spans="31:31" ht="30" customHeight="1" x14ac:dyDescent="0.35">
      <c r="AE469" s="99"/>
    </row>
    <row r="470" spans="31:31" ht="30" customHeight="1" x14ac:dyDescent="0.35">
      <c r="AE470" s="99"/>
    </row>
    <row r="471" spans="31:31" ht="30" customHeight="1" x14ac:dyDescent="0.35">
      <c r="AE471" s="99"/>
    </row>
    <row r="472" spans="31:31" ht="30" customHeight="1" x14ac:dyDescent="0.35">
      <c r="AE472" s="99"/>
    </row>
    <row r="473" spans="31:31" ht="30" customHeight="1" x14ac:dyDescent="0.35">
      <c r="AE473" s="99"/>
    </row>
    <row r="474" spans="31:31" ht="30" customHeight="1" x14ac:dyDescent="0.35">
      <c r="AE474" s="99"/>
    </row>
    <row r="475" spans="31:31" ht="30" customHeight="1" x14ac:dyDescent="0.35">
      <c r="AE475" s="99"/>
    </row>
    <row r="476" spans="31:31" ht="30" customHeight="1" x14ac:dyDescent="0.35">
      <c r="AE476" s="99"/>
    </row>
    <row r="477" spans="31:31" ht="30" customHeight="1" x14ac:dyDescent="0.35">
      <c r="AE477" s="99"/>
    </row>
    <row r="478" spans="31:31" ht="30" customHeight="1" x14ac:dyDescent="0.35">
      <c r="AE478" s="99"/>
    </row>
    <row r="479" spans="31:31" ht="30" customHeight="1" x14ac:dyDescent="0.35">
      <c r="AE479" s="99"/>
    </row>
    <row r="480" spans="31:31" ht="30" customHeight="1" x14ac:dyDescent="0.35">
      <c r="AE480" s="99"/>
    </row>
    <row r="481" spans="31:31" ht="30" customHeight="1" x14ac:dyDescent="0.35">
      <c r="AE481" s="99"/>
    </row>
    <row r="482" spans="31:31" ht="30" customHeight="1" x14ac:dyDescent="0.35">
      <c r="AE482" s="99"/>
    </row>
    <row r="483" spans="31:31" ht="30" customHeight="1" x14ac:dyDescent="0.35">
      <c r="AE483" s="99"/>
    </row>
    <row r="484" spans="31:31" ht="30" customHeight="1" x14ac:dyDescent="0.35">
      <c r="AE484" s="99"/>
    </row>
    <row r="485" spans="31:31" ht="30" customHeight="1" x14ac:dyDescent="0.35">
      <c r="AE485" s="99"/>
    </row>
    <row r="486" spans="31:31" ht="30" customHeight="1" x14ac:dyDescent="0.35">
      <c r="AE486" s="99"/>
    </row>
    <row r="487" spans="31:31" ht="30" customHeight="1" x14ac:dyDescent="0.35">
      <c r="AE487" s="99"/>
    </row>
    <row r="488" spans="31:31" ht="30" customHeight="1" x14ac:dyDescent="0.35">
      <c r="AE488" s="99"/>
    </row>
    <row r="489" spans="31:31" ht="30" customHeight="1" x14ac:dyDescent="0.35">
      <c r="AE489" s="99"/>
    </row>
    <row r="490" spans="31:31" ht="30" customHeight="1" x14ac:dyDescent="0.35">
      <c r="AE490" s="99"/>
    </row>
    <row r="491" spans="31:31" ht="30" customHeight="1" x14ac:dyDescent="0.35">
      <c r="AE491" s="99"/>
    </row>
    <row r="492" spans="31:31" ht="30" customHeight="1" x14ac:dyDescent="0.35">
      <c r="AE492" s="99"/>
    </row>
    <row r="493" spans="31:31" ht="30" customHeight="1" x14ac:dyDescent="0.35">
      <c r="AE493" s="99"/>
    </row>
    <row r="494" spans="31:31" ht="30" customHeight="1" x14ac:dyDescent="0.35">
      <c r="AE494" s="99"/>
    </row>
    <row r="495" spans="31:31" ht="30" customHeight="1" x14ac:dyDescent="0.35">
      <c r="AE495" s="99"/>
    </row>
    <row r="496" spans="31:31" ht="30" customHeight="1" x14ac:dyDescent="0.35">
      <c r="AE496" s="99"/>
    </row>
    <row r="497" spans="31:31" ht="30" customHeight="1" x14ac:dyDescent="0.35">
      <c r="AE497" s="99"/>
    </row>
    <row r="498" spans="31:31" ht="30" customHeight="1" x14ac:dyDescent="0.35">
      <c r="AE498" s="99"/>
    </row>
    <row r="499" spans="31:31" ht="30" customHeight="1" x14ac:dyDescent="0.35">
      <c r="AE499" s="99"/>
    </row>
    <row r="500" spans="31:31" ht="30" customHeight="1" x14ac:dyDescent="0.35">
      <c r="AE500" s="99"/>
    </row>
    <row r="501" spans="31:31" ht="30" customHeight="1" x14ac:dyDescent="0.35">
      <c r="AE501" s="99"/>
    </row>
    <row r="502" spans="31:31" ht="30" customHeight="1" x14ac:dyDescent="0.35">
      <c r="AE502" s="99"/>
    </row>
    <row r="503" spans="31:31" ht="30" customHeight="1" x14ac:dyDescent="0.35">
      <c r="AE503" s="99"/>
    </row>
    <row r="504" spans="31:31" ht="30" customHeight="1" x14ac:dyDescent="0.35">
      <c r="AE504" s="99"/>
    </row>
    <row r="505" spans="31:31" ht="30" customHeight="1" x14ac:dyDescent="0.35">
      <c r="AE505" s="99"/>
    </row>
    <row r="506" spans="31:31" ht="30" customHeight="1" x14ac:dyDescent="0.35">
      <c r="AE506" s="99"/>
    </row>
    <row r="507" spans="31:31" ht="30" customHeight="1" x14ac:dyDescent="0.35">
      <c r="AE507" s="99"/>
    </row>
    <row r="508" spans="31:31" ht="30" customHeight="1" x14ac:dyDescent="0.35">
      <c r="AE508" s="99"/>
    </row>
    <row r="509" spans="31:31" ht="30" customHeight="1" x14ac:dyDescent="0.35">
      <c r="AE509" s="99"/>
    </row>
    <row r="510" spans="31:31" ht="30" customHeight="1" x14ac:dyDescent="0.35">
      <c r="AE510" s="99"/>
    </row>
    <row r="511" spans="31:31" ht="30" customHeight="1" x14ac:dyDescent="0.35">
      <c r="AE511" s="99"/>
    </row>
    <row r="512" spans="31:31" ht="30" customHeight="1" x14ac:dyDescent="0.35">
      <c r="AE512" s="99"/>
    </row>
    <row r="513" spans="31:31" ht="30" customHeight="1" x14ac:dyDescent="0.35">
      <c r="AE513" s="99"/>
    </row>
    <row r="514" spans="31:31" ht="30" customHeight="1" x14ac:dyDescent="0.35">
      <c r="AE514" s="99"/>
    </row>
    <row r="515" spans="31:31" ht="30" customHeight="1" x14ac:dyDescent="0.35">
      <c r="AE515" s="99"/>
    </row>
    <row r="516" spans="31:31" ht="30" customHeight="1" x14ac:dyDescent="0.35">
      <c r="AE516" s="99"/>
    </row>
    <row r="517" spans="31:31" ht="30" customHeight="1" x14ac:dyDescent="0.35">
      <c r="AE517" s="99"/>
    </row>
    <row r="518" spans="31:31" ht="30" customHeight="1" x14ac:dyDescent="0.35">
      <c r="AE518" s="99"/>
    </row>
    <row r="519" spans="31:31" ht="30" customHeight="1" x14ac:dyDescent="0.35">
      <c r="AE519" s="99"/>
    </row>
    <row r="520" spans="31:31" ht="30" customHeight="1" x14ac:dyDescent="0.35">
      <c r="AE520" s="99"/>
    </row>
    <row r="521" spans="31:31" ht="30" customHeight="1" x14ac:dyDescent="0.35">
      <c r="AE521" s="99"/>
    </row>
    <row r="522" spans="31:31" ht="30" customHeight="1" x14ac:dyDescent="0.35">
      <c r="AE522" s="99"/>
    </row>
    <row r="523" spans="31:31" ht="30" customHeight="1" x14ac:dyDescent="0.35">
      <c r="AE523" s="99"/>
    </row>
    <row r="524" spans="31:31" ht="30" customHeight="1" x14ac:dyDescent="0.35">
      <c r="AE524" s="99"/>
    </row>
    <row r="525" spans="31:31" ht="30" customHeight="1" x14ac:dyDescent="0.35">
      <c r="AE525" s="99"/>
    </row>
    <row r="526" spans="31:31" ht="30" customHeight="1" x14ac:dyDescent="0.35">
      <c r="AE526" s="99"/>
    </row>
    <row r="527" spans="31:31" ht="30" customHeight="1" x14ac:dyDescent="0.35">
      <c r="AE527" s="99"/>
    </row>
    <row r="528" spans="31:31" ht="30" customHeight="1" x14ac:dyDescent="0.35">
      <c r="AE528" s="99"/>
    </row>
    <row r="529" spans="31:31" ht="30" customHeight="1" x14ac:dyDescent="0.35">
      <c r="AE529" s="99"/>
    </row>
    <row r="530" spans="31:31" ht="30" customHeight="1" x14ac:dyDescent="0.35">
      <c r="AE530" s="99"/>
    </row>
    <row r="531" spans="31:31" ht="30" customHeight="1" x14ac:dyDescent="0.35">
      <c r="AE531" s="99"/>
    </row>
    <row r="532" spans="31:31" ht="30" customHeight="1" x14ac:dyDescent="0.35">
      <c r="AE532" s="99"/>
    </row>
    <row r="533" spans="31:31" ht="30" customHeight="1" x14ac:dyDescent="0.35">
      <c r="AE533" s="99"/>
    </row>
    <row r="534" spans="31:31" ht="30" customHeight="1" x14ac:dyDescent="0.35">
      <c r="AE534" s="99"/>
    </row>
    <row r="535" spans="31:31" ht="30" customHeight="1" x14ac:dyDescent="0.35">
      <c r="AE535" s="99"/>
    </row>
    <row r="536" spans="31:31" ht="30" customHeight="1" x14ac:dyDescent="0.35">
      <c r="AE536" s="99"/>
    </row>
    <row r="537" spans="31:31" ht="30" customHeight="1" x14ac:dyDescent="0.35">
      <c r="AE537" s="99"/>
    </row>
    <row r="538" spans="31:31" ht="30" customHeight="1" x14ac:dyDescent="0.35">
      <c r="AE538" s="99"/>
    </row>
    <row r="539" spans="31:31" ht="30" customHeight="1" x14ac:dyDescent="0.35">
      <c r="AE539" s="99"/>
    </row>
    <row r="540" spans="31:31" ht="30" customHeight="1" x14ac:dyDescent="0.35">
      <c r="AE540" s="99"/>
    </row>
    <row r="541" spans="31:31" ht="30" customHeight="1" x14ac:dyDescent="0.35">
      <c r="AE541" s="99"/>
    </row>
    <row r="542" spans="31:31" ht="30" customHeight="1" x14ac:dyDescent="0.35">
      <c r="AE542" s="99"/>
    </row>
    <row r="543" spans="31:31" ht="30" customHeight="1" x14ac:dyDescent="0.35">
      <c r="AE543" s="99"/>
    </row>
    <row r="544" spans="31:31" ht="30" customHeight="1" x14ac:dyDescent="0.35">
      <c r="AE544" s="99"/>
    </row>
    <row r="545" spans="31:31" ht="30" customHeight="1" x14ac:dyDescent="0.35">
      <c r="AE545" s="99"/>
    </row>
    <row r="546" spans="31:31" ht="30" customHeight="1" x14ac:dyDescent="0.35">
      <c r="AE546" s="99"/>
    </row>
    <row r="547" spans="31:31" ht="30" customHeight="1" x14ac:dyDescent="0.35">
      <c r="AE547" s="99"/>
    </row>
    <row r="548" spans="31:31" ht="30" customHeight="1" x14ac:dyDescent="0.35">
      <c r="AE548" s="99"/>
    </row>
    <row r="549" spans="31:31" ht="30" customHeight="1" x14ac:dyDescent="0.35">
      <c r="AE549" s="99"/>
    </row>
    <row r="550" spans="31:31" ht="30" customHeight="1" x14ac:dyDescent="0.35">
      <c r="AE550" s="99"/>
    </row>
    <row r="551" spans="31:31" ht="30" customHeight="1" x14ac:dyDescent="0.35">
      <c r="AE551" s="99"/>
    </row>
    <row r="552" spans="31:31" ht="30" customHeight="1" x14ac:dyDescent="0.35">
      <c r="AE552" s="99"/>
    </row>
    <row r="553" spans="31:31" ht="30" customHeight="1" x14ac:dyDescent="0.35">
      <c r="AE553" s="99"/>
    </row>
    <row r="554" spans="31:31" ht="30" customHeight="1" x14ac:dyDescent="0.35">
      <c r="AE554" s="99"/>
    </row>
    <row r="555" spans="31:31" ht="30" customHeight="1" x14ac:dyDescent="0.35">
      <c r="AE555" s="99"/>
    </row>
    <row r="556" spans="31:31" ht="30" customHeight="1" x14ac:dyDescent="0.35">
      <c r="AE556" s="99"/>
    </row>
    <row r="557" spans="31:31" ht="30" customHeight="1" x14ac:dyDescent="0.35">
      <c r="AE557" s="99"/>
    </row>
    <row r="558" spans="31:31" ht="30" customHeight="1" x14ac:dyDescent="0.35">
      <c r="AE558" s="99"/>
    </row>
    <row r="559" spans="31:31" ht="30" customHeight="1" x14ac:dyDescent="0.35">
      <c r="AE559" s="99"/>
    </row>
    <row r="560" spans="31:31" ht="30" customHeight="1" x14ac:dyDescent="0.35">
      <c r="AE560" s="99"/>
    </row>
    <row r="561" spans="31:31" ht="30" customHeight="1" x14ac:dyDescent="0.35">
      <c r="AE561" s="99"/>
    </row>
    <row r="562" spans="31:31" ht="30" customHeight="1" x14ac:dyDescent="0.35">
      <c r="AE562" s="99"/>
    </row>
    <row r="563" spans="31:31" ht="30" customHeight="1" x14ac:dyDescent="0.35">
      <c r="AE563" s="99"/>
    </row>
    <row r="564" spans="31:31" ht="30" customHeight="1" x14ac:dyDescent="0.35">
      <c r="AE564" s="99"/>
    </row>
    <row r="565" spans="31:31" ht="30" customHeight="1" x14ac:dyDescent="0.35">
      <c r="AE565" s="99"/>
    </row>
    <row r="566" spans="31:31" ht="30" customHeight="1" x14ac:dyDescent="0.35">
      <c r="AE566" s="99"/>
    </row>
    <row r="567" spans="31:31" ht="30" customHeight="1" x14ac:dyDescent="0.35">
      <c r="AE567" s="99"/>
    </row>
    <row r="568" spans="31:31" ht="30" customHeight="1" x14ac:dyDescent="0.35">
      <c r="AE568" s="99"/>
    </row>
    <row r="569" spans="31:31" ht="30" customHeight="1" x14ac:dyDescent="0.35">
      <c r="AE569" s="99"/>
    </row>
    <row r="570" spans="31:31" ht="30" customHeight="1" x14ac:dyDescent="0.35">
      <c r="AE570" s="99"/>
    </row>
    <row r="571" spans="31:31" ht="30" customHeight="1" x14ac:dyDescent="0.35">
      <c r="AE571" s="99"/>
    </row>
    <row r="572" spans="31:31" ht="30" customHeight="1" x14ac:dyDescent="0.35">
      <c r="AE572" s="99"/>
    </row>
    <row r="573" spans="31:31" ht="30" customHeight="1" x14ac:dyDescent="0.35">
      <c r="AE573" s="99"/>
    </row>
    <row r="574" spans="31:31" ht="30" customHeight="1" x14ac:dyDescent="0.35">
      <c r="AE574" s="99"/>
    </row>
    <row r="575" spans="31:31" ht="30" customHeight="1" x14ac:dyDescent="0.35">
      <c r="AE575" s="99"/>
    </row>
    <row r="576" spans="31:31" ht="30" customHeight="1" x14ac:dyDescent="0.35">
      <c r="AE576" s="99"/>
    </row>
    <row r="577" spans="31:31" ht="30" customHeight="1" x14ac:dyDescent="0.35">
      <c r="AE577" s="99"/>
    </row>
    <row r="578" spans="31:31" ht="30" customHeight="1" x14ac:dyDescent="0.35">
      <c r="AE578" s="99"/>
    </row>
    <row r="579" spans="31:31" ht="30" customHeight="1" x14ac:dyDescent="0.35">
      <c r="AE579" s="99"/>
    </row>
    <row r="580" spans="31:31" ht="30" customHeight="1" x14ac:dyDescent="0.35">
      <c r="AE580" s="99"/>
    </row>
    <row r="581" spans="31:31" ht="30" customHeight="1" x14ac:dyDescent="0.35">
      <c r="AE581" s="99"/>
    </row>
    <row r="582" spans="31:31" ht="30" customHeight="1" x14ac:dyDescent="0.35">
      <c r="AE582" s="99"/>
    </row>
    <row r="583" spans="31:31" ht="30" customHeight="1" x14ac:dyDescent="0.35">
      <c r="AE583" s="99"/>
    </row>
    <row r="584" spans="31:31" ht="30" customHeight="1" x14ac:dyDescent="0.35">
      <c r="AE584" s="99"/>
    </row>
    <row r="585" spans="31:31" ht="30" customHeight="1" x14ac:dyDescent="0.35">
      <c r="AE585" s="99"/>
    </row>
    <row r="586" spans="31:31" ht="30" customHeight="1" x14ac:dyDescent="0.35">
      <c r="AE586" s="99"/>
    </row>
    <row r="587" spans="31:31" ht="30" customHeight="1" x14ac:dyDescent="0.35">
      <c r="AE587" s="99"/>
    </row>
    <row r="588" spans="31:31" ht="30" customHeight="1" x14ac:dyDescent="0.35">
      <c r="AE588" s="99"/>
    </row>
    <row r="589" spans="31:31" ht="30" customHeight="1" x14ac:dyDescent="0.35">
      <c r="AE589" s="99"/>
    </row>
    <row r="590" spans="31:31" ht="30" customHeight="1" x14ac:dyDescent="0.35">
      <c r="AE590" s="99"/>
    </row>
    <row r="591" spans="31:31" ht="30" customHeight="1" x14ac:dyDescent="0.35">
      <c r="AE591" s="99"/>
    </row>
    <row r="592" spans="31:31" ht="30" customHeight="1" x14ac:dyDescent="0.35">
      <c r="AE592" s="99"/>
    </row>
    <row r="593" spans="31:31" ht="30" customHeight="1" x14ac:dyDescent="0.35">
      <c r="AE593" s="99"/>
    </row>
    <row r="594" spans="31:31" ht="30" customHeight="1" x14ac:dyDescent="0.35">
      <c r="AE594" s="99"/>
    </row>
    <row r="595" spans="31:31" ht="30" customHeight="1" x14ac:dyDescent="0.35">
      <c r="AE595" s="99"/>
    </row>
    <row r="596" spans="31:31" ht="30" customHeight="1" x14ac:dyDescent="0.35">
      <c r="AE596" s="99"/>
    </row>
    <row r="597" spans="31:31" ht="30" customHeight="1" x14ac:dyDescent="0.35">
      <c r="AE597" s="99"/>
    </row>
    <row r="598" spans="31:31" ht="30" customHeight="1" x14ac:dyDescent="0.35">
      <c r="AE598" s="99"/>
    </row>
    <row r="599" spans="31:31" ht="30" customHeight="1" x14ac:dyDescent="0.35">
      <c r="AE599" s="99"/>
    </row>
    <row r="600" spans="31:31" ht="30" customHeight="1" x14ac:dyDescent="0.35">
      <c r="AE600" s="99"/>
    </row>
    <row r="601" spans="31:31" ht="30" customHeight="1" x14ac:dyDescent="0.35">
      <c r="AE601" s="99"/>
    </row>
    <row r="602" spans="31:31" ht="30" customHeight="1" x14ac:dyDescent="0.35">
      <c r="AE602" s="99"/>
    </row>
    <row r="603" spans="31:31" ht="30" customHeight="1" x14ac:dyDescent="0.35">
      <c r="AE603" s="99"/>
    </row>
    <row r="604" spans="31:31" ht="30" customHeight="1" x14ac:dyDescent="0.35">
      <c r="AE604" s="99"/>
    </row>
    <row r="605" spans="31:31" ht="30" customHeight="1" x14ac:dyDescent="0.35">
      <c r="AE605" s="99"/>
    </row>
    <row r="606" spans="31:31" ht="30" customHeight="1" x14ac:dyDescent="0.35">
      <c r="AE606" s="99"/>
    </row>
    <row r="607" spans="31:31" ht="30" customHeight="1" x14ac:dyDescent="0.35">
      <c r="AE607" s="99"/>
    </row>
    <row r="608" spans="31:31" ht="30" customHeight="1" x14ac:dyDescent="0.35">
      <c r="AE608" s="99"/>
    </row>
    <row r="609" spans="31:31" ht="30" customHeight="1" x14ac:dyDescent="0.35">
      <c r="AE609" s="99"/>
    </row>
    <row r="610" spans="31:31" ht="30" customHeight="1" x14ac:dyDescent="0.35">
      <c r="AE610" s="99"/>
    </row>
    <row r="611" spans="31:31" ht="30" customHeight="1" x14ac:dyDescent="0.35">
      <c r="AE611" s="99"/>
    </row>
    <row r="612" spans="31:31" ht="30" customHeight="1" x14ac:dyDescent="0.35">
      <c r="AE612" s="99"/>
    </row>
    <row r="613" spans="31:31" ht="30" customHeight="1" x14ac:dyDescent="0.35">
      <c r="AE613" s="99"/>
    </row>
    <row r="614" spans="31:31" ht="30" customHeight="1" x14ac:dyDescent="0.35">
      <c r="AE614" s="99"/>
    </row>
    <row r="615" spans="31:31" ht="30" customHeight="1" x14ac:dyDescent="0.35">
      <c r="AE615" s="99"/>
    </row>
    <row r="616" spans="31:31" ht="30" customHeight="1" x14ac:dyDescent="0.35">
      <c r="AE616" s="99"/>
    </row>
    <row r="617" spans="31:31" ht="30" customHeight="1" x14ac:dyDescent="0.35">
      <c r="AE617" s="99"/>
    </row>
    <row r="618" spans="31:31" ht="30" customHeight="1" x14ac:dyDescent="0.35">
      <c r="AE618" s="99"/>
    </row>
    <row r="619" spans="31:31" ht="30" customHeight="1" x14ac:dyDescent="0.35">
      <c r="AE619" s="99"/>
    </row>
    <row r="620" spans="31:31" ht="30" customHeight="1" x14ac:dyDescent="0.35">
      <c r="AE620" s="99"/>
    </row>
    <row r="621" spans="31:31" ht="30" customHeight="1" x14ac:dyDescent="0.35">
      <c r="AE621" s="99"/>
    </row>
    <row r="622" spans="31:31" ht="30" customHeight="1" x14ac:dyDescent="0.35">
      <c r="AE622" s="99"/>
    </row>
    <row r="623" spans="31:31" ht="30" customHeight="1" x14ac:dyDescent="0.35">
      <c r="AE623" s="99"/>
    </row>
    <row r="624" spans="31:31" ht="30" customHeight="1" x14ac:dyDescent="0.35">
      <c r="AE624" s="99"/>
    </row>
    <row r="625" spans="31:31" ht="30" customHeight="1" x14ac:dyDescent="0.35">
      <c r="AE625" s="99"/>
    </row>
    <row r="626" spans="31:31" ht="30" customHeight="1" x14ac:dyDescent="0.35">
      <c r="AE626" s="99"/>
    </row>
    <row r="627" spans="31:31" ht="30" customHeight="1" x14ac:dyDescent="0.35">
      <c r="AE627" s="99"/>
    </row>
    <row r="628" spans="31:31" ht="30" customHeight="1" x14ac:dyDescent="0.35">
      <c r="AE628" s="99"/>
    </row>
    <row r="629" spans="31:31" ht="30" customHeight="1" x14ac:dyDescent="0.35">
      <c r="AE629" s="99"/>
    </row>
    <row r="630" spans="31:31" ht="30" customHeight="1" x14ac:dyDescent="0.35">
      <c r="AE630" s="99"/>
    </row>
    <row r="631" spans="31:31" ht="30" customHeight="1" x14ac:dyDescent="0.35">
      <c r="AE631" s="99"/>
    </row>
    <row r="632" spans="31:31" ht="30" customHeight="1" x14ac:dyDescent="0.35">
      <c r="AE632" s="99"/>
    </row>
    <row r="633" spans="31:31" ht="30" customHeight="1" x14ac:dyDescent="0.35">
      <c r="AE633" s="99"/>
    </row>
    <row r="634" spans="31:31" ht="30" customHeight="1" x14ac:dyDescent="0.35">
      <c r="AE634" s="99"/>
    </row>
    <row r="635" spans="31:31" ht="30" customHeight="1" x14ac:dyDescent="0.35">
      <c r="AE635" s="99"/>
    </row>
    <row r="636" spans="31:31" ht="30" customHeight="1" x14ac:dyDescent="0.35">
      <c r="AE636" s="99"/>
    </row>
    <row r="637" spans="31:31" ht="30" customHeight="1" x14ac:dyDescent="0.35">
      <c r="AE637" s="99"/>
    </row>
    <row r="638" spans="31:31" ht="30" customHeight="1" x14ac:dyDescent="0.35">
      <c r="AE638" s="99"/>
    </row>
    <row r="639" spans="31:31" ht="30" customHeight="1" x14ac:dyDescent="0.35">
      <c r="AE639" s="99"/>
    </row>
    <row r="640" spans="31:31" ht="30" customHeight="1" x14ac:dyDescent="0.35">
      <c r="AE640" s="99"/>
    </row>
    <row r="641" spans="31:31" ht="30" customHeight="1" x14ac:dyDescent="0.35">
      <c r="AE641" s="99"/>
    </row>
    <row r="642" spans="31:31" ht="30" customHeight="1" x14ac:dyDescent="0.35">
      <c r="AE642" s="99"/>
    </row>
    <row r="643" spans="31:31" ht="30" customHeight="1" x14ac:dyDescent="0.35">
      <c r="AE643" s="99"/>
    </row>
    <row r="644" spans="31:31" ht="30" customHeight="1" x14ac:dyDescent="0.35">
      <c r="AE644" s="99"/>
    </row>
    <row r="645" spans="31:31" ht="30" customHeight="1" x14ac:dyDescent="0.35">
      <c r="AE645" s="99"/>
    </row>
    <row r="646" spans="31:31" ht="30" customHeight="1" x14ac:dyDescent="0.35">
      <c r="AE646" s="99"/>
    </row>
    <row r="647" spans="31:31" ht="30" customHeight="1" x14ac:dyDescent="0.35">
      <c r="AE647" s="99"/>
    </row>
    <row r="648" spans="31:31" ht="30" customHeight="1" x14ac:dyDescent="0.35">
      <c r="AE648" s="99"/>
    </row>
    <row r="649" spans="31:31" ht="30" customHeight="1" x14ac:dyDescent="0.35">
      <c r="AE649" s="99"/>
    </row>
    <row r="650" spans="31:31" ht="30" customHeight="1" x14ac:dyDescent="0.35">
      <c r="AE650" s="99"/>
    </row>
    <row r="651" spans="31:31" ht="30" customHeight="1" x14ac:dyDescent="0.35">
      <c r="AE651" s="99"/>
    </row>
    <row r="652" spans="31:31" ht="30" customHeight="1" x14ac:dyDescent="0.35">
      <c r="AE652" s="99"/>
    </row>
    <row r="653" spans="31:31" ht="30" customHeight="1" x14ac:dyDescent="0.35">
      <c r="AE653" s="99"/>
    </row>
    <row r="654" spans="31:31" ht="30" customHeight="1" x14ac:dyDescent="0.35">
      <c r="AE654" s="99"/>
    </row>
    <row r="655" spans="31:31" ht="30" customHeight="1" x14ac:dyDescent="0.35">
      <c r="AE655" s="99"/>
    </row>
    <row r="656" spans="31:31" ht="30" customHeight="1" x14ac:dyDescent="0.35">
      <c r="AE656" s="99"/>
    </row>
    <row r="657" spans="31:31" ht="30" customHeight="1" x14ac:dyDescent="0.35">
      <c r="AE657" s="99"/>
    </row>
    <row r="658" spans="31:31" ht="30" customHeight="1" x14ac:dyDescent="0.35">
      <c r="AE658" s="99"/>
    </row>
    <row r="659" spans="31:31" ht="30" customHeight="1" x14ac:dyDescent="0.35">
      <c r="AE659" s="99"/>
    </row>
    <row r="660" spans="31:31" ht="30" customHeight="1" x14ac:dyDescent="0.35">
      <c r="AE660" s="99"/>
    </row>
    <row r="661" spans="31:31" ht="30" customHeight="1" x14ac:dyDescent="0.35">
      <c r="AE661" s="99"/>
    </row>
    <row r="662" spans="31:31" ht="30" customHeight="1" x14ac:dyDescent="0.35">
      <c r="AE662" s="99"/>
    </row>
    <row r="663" spans="31:31" ht="30" customHeight="1" x14ac:dyDescent="0.35">
      <c r="AE663" s="99"/>
    </row>
    <row r="664" spans="31:31" ht="30" customHeight="1" x14ac:dyDescent="0.35">
      <c r="AE664" s="99"/>
    </row>
    <row r="665" spans="31:31" ht="30" customHeight="1" x14ac:dyDescent="0.35">
      <c r="AE665" s="99"/>
    </row>
    <row r="666" spans="31:31" ht="30" customHeight="1" x14ac:dyDescent="0.35">
      <c r="AE666" s="99"/>
    </row>
    <row r="667" spans="31:31" ht="30" customHeight="1" x14ac:dyDescent="0.35">
      <c r="AE667" s="99"/>
    </row>
    <row r="668" spans="31:31" ht="30" customHeight="1" x14ac:dyDescent="0.35">
      <c r="AE668" s="99"/>
    </row>
    <row r="669" spans="31:31" ht="30" customHeight="1" x14ac:dyDescent="0.35">
      <c r="AE669" s="99"/>
    </row>
    <row r="670" spans="31:31" ht="30" customHeight="1" x14ac:dyDescent="0.35">
      <c r="AE670" s="99"/>
    </row>
    <row r="671" spans="31:31" ht="30" customHeight="1" x14ac:dyDescent="0.35">
      <c r="AE671" s="99"/>
    </row>
    <row r="672" spans="31:31" ht="30" customHeight="1" x14ac:dyDescent="0.35">
      <c r="AE672" s="99"/>
    </row>
    <row r="673" spans="31:31" ht="30" customHeight="1" x14ac:dyDescent="0.35">
      <c r="AE673" s="99"/>
    </row>
    <row r="674" spans="31:31" ht="30" customHeight="1" x14ac:dyDescent="0.35">
      <c r="AE674" s="99"/>
    </row>
    <row r="675" spans="31:31" ht="30" customHeight="1" x14ac:dyDescent="0.35">
      <c r="AE675" s="99"/>
    </row>
    <row r="676" spans="31:31" ht="30" customHeight="1" x14ac:dyDescent="0.35">
      <c r="AE676" s="99"/>
    </row>
    <row r="677" spans="31:31" ht="30" customHeight="1" x14ac:dyDescent="0.35">
      <c r="AE677" s="99"/>
    </row>
    <row r="678" spans="31:31" ht="30" customHeight="1" x14ac:dyDescent="0.35">
      <c r="AE678" s="99"/>
    </row>
    <row r="679" spans="31:31" ht="30" customHeight="1" x14ac:dyDescent="0.35">
      <c r="AE679" s="99"/>
    </row>
    <row r="680" spans="31:31" ht="30" customHeight="1" x14ac:dyDescent="0.35">
      <c r="AE680" s="99"/>
    </row>
    <row r="681" spans="31:31" ht="30" customHeight="1" x14ac:dyDescent="0.35">
      <c r="AE681" s="99"/>
    </row>
    <row r="682" spans="31:31" ht="30" customHeight="1" x14ac:dyDescent="0.35">
      <c r="AE682" s="99"/>
    </row>
    <row r="683" spans="31:31" ht="30" customHeight="1" x14ac:dyDescent="0.35">
      <c r="AE683" s="99"/>
    </row>
    <row r="684" spans="31:31" ht="30" customHeight="1" x14ac:dyDescent="0.35">
      <c r="AE684" s="99"/>
    </row>
    <row r="685" spans="31:31" ht="30" customHeight="1" x14ac:dyDescent="0.35">
      <c r="AE685" s="99"/>
    </row>
    <row r="686" spans="31:31" ht="30" customHeight="1" x14ac:dyDescent="0.35">
      <c r="AE686" s="99"/>
    </row>
    <row r="687" spans="31:31" ht="30" customHeight="1" x14ac:dyDescent="0.35">
      <c r="AE687" s="99"/>
    </row>
    <row r="688" spans="31:31" ht="30" customHeight="1" x14ac:dyDescent="0.35">
      <c r="AE688" s="99"/>
    </row>
    <row r="689" spans="31:31" ht="30" customHeight="1" x14ac:dyDescent="0.35">
      <c r="AE689" s="99"/>
    </row>
    <row r="690" spans="31:31" ht="30" customHeight="1" x14ac:dyDescent="0.35">
      <c r="AE690" s="99"/>
    </row>
    <row r="691" spans="31:31" ht="30" customHeight="1" x14ac:dyDescent="0.35">
      <c r="AE691" s="99"/>
    </row>
    <row r="692" spans="31:31" ht="30" customHeight="1" x14ac:dyDescent="0.35">
      <c r="AE692" s="99"/>
    </row>
    <row r="693" spans="31:31" ht="30" customHeight="1" x14ac:dyDescent="0.35">
      <c r="AE693" s="99"/>
    </row>
    <row r="694" spans="31:31" ht="30" customHeight="1" x14ac:dyDescent="0.35">
      <c r="AE694" s="99"/>
    </row>
    <row r="695" spans="31:31" ht="30" customHeight="1" x14ac:dyDescent="0.35">
      <c r="AE695" s="99"/>
    </row>
    <row r="696" spans="31:31" ht="30" customHeight="1" x14ac:dyDescent="0.35">
      <c r="AE696" s="99"/>
    </row>
    <row r="697" spans="31:31" ht="30" customHeight="1" x14ac:dyDescent="0.35">
      <c r="AE697" s="99"/>
    </row>
    <row r="698" spans="31:31" ht="30" customHeight="1" x14ac:dyDescent="0.35">
      <c r="AE698" s="99"/>
    </row>
    <row r="699" spans="31:31" ht="30" customHeight="1" x14ac:dyDescent="0.35">
      <c r="AE699" s="99"/>
    </row>
    <row r="700" spans="31:31" ht="30" customHeight="1" x14ac:dyDescent="0.35">
      <c r="AE700" s="99"/>
    </row>
    <row r="701" spans="31:31" ht="30" customHeight="1" x14ac:dyDescent="0.35">
      <c r="AE701" s="99"/>
    </row>
    <row r="702" spans="31:31" ht="30" customHeight="1" x14ac:dyDescent="0.35">
      <c r="AE702" s="99"/>
    </row>
    <row r="703" spans="31:31" ht="30" customHeight="1" x14ac:dyDescent="0.35">
      <c r="AE703" s="99"/>
    </row>
    <row r="704" spans="31:31" ht="30" customHeight="1" x14ac:dyDescent="0.35">
      <c r="AE704" s="99"/>
    </row>
    <row r="705" spans="31:31" ht="30" customHeight="1" x14ac:dyDescent="0.35">
      <c r="AE705" s="99"/>
    </row>
    <row r="706" spans="31:31" ht="30" customHeight="1" x14ac:dyDescent="0.35">
      <c r="AE706" s="99"/>
    </row>
    <row r="707" spans="31:31" ht="30" customHeight="1" x14ac:dyDescent="0.35">
      <c r="AE707" s="99"/>
    </row>
    <row r="708" spans="31:31" ht="30" customHeight="1" x14ac:dyDescent="0.35">
      <c r="AE708" s="99"/>
    </row>
    <row r="709" spans="31:31" ht="30" customHeight="1" x14ac:dyDescent="0.35">
      <c r="AE709" s="99"/>
    </row>
    <row r="710" spans="31:31" ht="30" customHeight="1" x14ac:dyDescent="0.35">
      <c r="AE710" s="99"/>
    </row>
    <row r="711" spans="31:31" ht="30" customHeight="1" x14ac:dyDescent="0.35">
      <c r="AE711" s="99"/>
    </row>
    <row r="712" spans="31:31" ht="30" customHeight="1" x14ac:dyDescent="0.35">
      <c r="AE712" s="99"/>
    </row>
    <row r="713" spans="31:31" ht="30" customHeight="1" x14ac:dyDescent="0.35">
      <c r="AE713" s="99"/>
    </row>
    <row r="714" spans="31:31" ht="30" customHeight="1" x14ac:dyDescent="0.35">
      <c r="AE714" s="99"/>
    </row>
    <row r="715" spans="31:31" ht="30" customHeight="1" x14ac:dyDescent="0.35">
      <c r="AE715" s="99"/>
    </row>
    <row r="716" spans="31:31" ht="30" customHeight="1" x14ac:dyDescent="0.35">
      <c r="AE716" s="99"/>
    </row>
    <row r="717" spans="31:31" ht="30" customHeight="1" x14ac:dyDescent="0.35">
      <c r="AE717" s="99"/>
    </row>
    <row r="718" spans="31:31" ht="30" customHeight="1" x14ac:dyDescent="0.35">
      <c r="AE718" s="99"/>
    </row>
    <row r="719" spans="31:31" ht="30" customHeight="1" x14ac:dyDescent="0.35">
      <c r="AE719" s="99"/>
    </row>
    <row r="720" spans="31:31" ht="30" customHeight="1" x14ac:dyDescent="0.35">
      <c r="AE720" s="99"/>
    </row>
    <row r="721" spans="31:31" ht="30" customHeight="1" x14ac:dyDescent="0.35">
      <c r="AE721" s="99"/>
    </row>
    <row r="722" spans="31:31" ht="30" customHeight="1" x14ac:dyDescent="0.35">
      <c r="AE722" s="99"/>
    </row>
    <row r="723" spans="31:31" ht="30" customHeight="1" x14ac:dyDescent="0.35">
      <c r="AE723" s="99"/>
    </row>
    <row r="724" spans="31:31" ht="30" customHeight="1" x14ac:dyDescent="0.35">
      <c r="AE724" s="99"/>
    </row>
    <row r="725" spans="31:31" ht="30" customHeight="1" x14ac:dyDescent="0.35">
      <c r="AE725" s="99"/>
    </row>
    <row r="726" spans="31:31" ht="30" customHeight="1" x14ac:dyDescent="0.35">
      <c r="AE726" s="99"/>
    </row>
    <row r="727" spans="31:31" ht="30" customHeight="1" x14ac:dyDescent="0.35">
      <c r="AE727" s="99"/>
    </row>
    <row r="728" spans="31:31" ht="30" customHeight="1" x14ac:dyDescent="0.35">
      <c r="AE728" s="99"/>
    </row>
    <row r="729" spans="31:31" ht="30" customHeight="1" x14ac:dyDescent="0.35">
      <c r="AE729" s="99"/>
    </row>
    <row r="730" spans="31:31" ht="30" customHeight="1" x14ac:dyDescent="0.35">
      <c r="AE730" s="99"/>
    </row>
    <row r="731" spans="31:31" ht="30" customHeight="1" x14ac:dyDescent="0.35">
      <c r="AE731" s="99"/>
    </row>
    <row r="732" spans="31:31" ht="30" customHeight="1" x14ac:dyDescent="0.35">
      <c r="AE732" s="99"/>
    </row>
    <row r="733" spans="31:31" ht="30" customHeight="1" x14ac:dyDescent="0.35">
      <c r="AE733" s="99"/>
    </row>
    <row r="734" spans="31:31" ht="30" customHeight="1" x14ac:dyDescent="0.35">
      <c r="AE734" s="99"/>
    </row>
    <row r="735" spans="31:31" ht="30" customHeight="1" x14ac:dyDescent="0.35">
      <c r="AE735" s="99"/>
    </row>
    <row r="736" spans="31:31" ht="30" customHeight="1" x14ac:dyDescent="0.35">
      <c r="AE736" s="99"/>
    </row>
    <row r="737" spans="31:31" ht="30" customHeight="1" x14ac:dyDescent="0.35">
      <c r="AE737" s="99"/>
    </row>
    <row r="738" spans="31:31" ht="30" customHeight="1" x14ac:dyDescent="0.35">
      <c r="AE738" s="99"/>
    </row>
    <row r="739" spans="31:31" ht="30" customHeight="1" x14ac:dyDescent="0.35">
      <c r="AE739" s="99"/>
    </row>
    <row r="740" spans="31:31" ht="30" customHeight="1" x14ac:dyDescent="0.35">
      <c r="AE740" s="99"/>
    </row>
    <row r="741" spans="31:31" ht="30" customHeight="1" x14ac:dyDescent="0.35">
      <c r="AE741" s="99"/>
    </row>
    <row r="742" spans="31:31" ht="30" customHeight="1" x14ac:dyDescent="0.35">
      <c r="AE742" s="99"/>
    </row>
    <row r="743" spans="31:31" ht="30" customHeight="1" x14ac:dyDescent="0.35">
      <c r="AE743" s="99"/>
    </row>
    <row r="744" spans="31:31" ht="30" customHeight="1" x14ac:dyDescent="0.35">
      <c r="AE744" s="99"/>
    </row>
    <row r="745" spans="31:31" ht="30" customHeight="1" x14ac:dyDescent="0.35">
      <c r="AE745" s="99"/>
    </row>
    <row r="746" spans="31:31" ht="30" customHeight="1" x14ac:dyDescent="0.35">
      <c r="AE746" s="99"/>
    </row>
    <row r="747" spans="31:31" ht="30" customHeight="1" x14ac:dyDescent="0.35">
      <c r="AE747" s="99"/>
    </row>
    <row r="748" spans="31:31" ht="30" customHeight="1" x14ac:dyDescent="0.35">
      <c r="AE748" s="99"/>
    </row>
    <row r="749" spans="31:31" ht="30" customHeight="1" x14ac:dyDescent="0.35">
      <c r="AE749" s="99"/>
    </row>
    <row r="750" spans="31:31" ht="30" customHeight="1" x14ac:dyDescent="0.35">
      <c r="AE750" s="99"/>
    </row>
    <row r="751" spans="31:31" ht="30" customHeight="1" x14ac:dyDescent="0.35">
      <c r="AE751" s="99"/>
    </row>
    <row r="752" spans="31:31" ht="30" customHeight="1" x14ac:dyDescent="0.35">
      <c r="AE752" s="99"/>
    </row>
    <row r="753" spans="31:31" ht="30" customHeight="1" x14ac:dyDescent="0.35">
      <c r="AE753" s="99"/>
    </row>
    <row r="754" spans="31:31" ht="30" customHeight="1" x14ac:dyDescent="0.35">
      <c r="AE754" s="99"/>
    </row>
    <row r="755" spans="31:31" ht="30" customHeight="1" x14ac:dyDescent="0.35">
      <c r="AE755" s="99"/>
    </row>
    <row r="756" spans="31:31" ht="30" customHeight="1" x14ac:dyDescent="0.35">
      <c r="AE756" s="99"/>
    </row>
    <row r="757" spans="31:31" ht="30" customHeight="1" x14ac:dyDescent="0.35">
      <c r="AE757" s="99"/>
    </row>
    <row r="758" spans="31:31" ht="30" customHeight="1" x14ac:dyDescent="0.35">
      <c r="AE758" s="99"/>
    </row>
    <row r="759" spans="31:31" ht="30" customHeight="1" x14ac:dyDescent="0.35">
      <c r="AE759" s="99"/>
    </row>
    <row r="760" spans="31:31" ht="30" customHeight="1" x14ac:dyDescent="0.35">
      <c r="AE760" s="99"/>
    </row>
    <row r="761" spans="31:31" ht="30" customHeight="1" x14ac:dyDescent="0.35">
      <c r="AE761" s="99"/>
    </row>
    <row r="762" spans="31:31" ht="30" customHeight="1" x14ac:dyDescent="0.35">
      <c r="AE762" s="99"/>
    </row>
    <row r="763" spans="31:31" ht="30" customHeight="1" x14ac:dyDescent="0.35">
      <c r="AE763" s="99"/>
    </row>
    <row r="764" spans="31:31" ht="30" customHeight="1" x14ac:dyDescent="0.35">
      <c r="AE764" s="99"/>
    </row>
    <row r="765" spans="31:31" ht="30" customHeight="1" x14ac:dyDescent="0.35">
      <c r="AE765" s="99"/>
    </row>
    <row r="766" spans="31:31" ht="30" customHeight="1" x14ac:dyDescent="0.35">
      <c r="AE766" s="99"/>
    </row>
    <row r="767" spans="31:31" ht="30" customHeight="1" x14ac:dyDescent="0.35">
      <c r="AE767" s="99"/>
    </row>
    <row r="768" spans="31:31" ht="30" customHeight="1" x14ac:dyDescent="0.35">
      <c r="AE768" s="99"/>
    </row>
    <row r="769" spans="31:31" ht="30" customHeight="1" x14ac:dyDescent="0.35">
      <c r="AE769" s="99"/>
    </row>
    <row r="770" spans="31:31" ht="30" customHeight="1" x14ac:dyDescent="0.35">
      <c r="AE770" s="99"/>
    </row>
    <row r="771" spans="31:31" ht="30" customHeight="1" x14ac:dyDescent="0.35">
      <c r="AE771" s="99"/>
    </row>
    <row r="772" spans="31:31" ht="30" customHeight="1" x14ac:dyDescent="0.35">
      <c r="AE772" s="99"/>
    </row>
    <row r="773" spans="31:31" ht="30" customHeight="1" x14ac:dyDescent="0.35">
      <c r="AE773" s="99"/>
    </row>
    <row r="774" spans="31:31" ht="30" customHeight="1" x14ac:dyDescent="0.35">
      <c r="AE774" s="99"/>
    </row>
    <row r="775" spans="31:31" ht="30" customHeight="1" x14ac:dyDescent="0.35">
      <c r="AE775" s="99"/>
    </row>
    <row r="776" spans="31:31" ht="30" customHeight="1" x14ac:dyDescent="0.35">
      <c r="AE776" s="99"/>
    </row>
    <row r="777" spans="31:31" ht="30" customHeight="1" x14ac:dyDescent="0.35">
      <c r="AE777" s="99"/>
    </row>
    <row r="778" spans="31:31" ht="30" customHeight="1" x14ac:dyDescent="0.35">
      <c r="AE778" s="99"/>
    </row>
    <row r="779" spans="31:31" ht="30" customHeight="1" x14ac:dyDescent="0.35">
      <c r="AE779" s="99"/>
    </row>
    <row r="780" spans="31:31" ht="30" customHeight="1" x14ac:dyDescent="0.35">
      <c r="AE780" s="99"/>
    </row>
    <row r="781" spans="31:31" ht="30" customHeight="1" x14ac:dyDescent="0.35">
      <c r="AE781" s="99"/>
    </row>
    <row r="782" spans="31:31" ht="30" customHeight="1" x14ac:dyDescent="0.35">
      <c r="AE782" s="99"/>
    </row>
    <row r="783" spans="31:31" ht="30" customHeight="1" x14ac:dyDescent="0.35">
      <c r="AE783" s="99"/>
    </row>
    <row r="784" spans="31:31" ht="30" customHeight="1" x14ac:dyDescent="0.35">
      <c r="AE784" s="99"/>
    </row>
    <row r="785" spans="31:31" ht="30" customHeight="1" x14ac:dyDescent="0.35">
      <c r="AE785" s="99"/>
    </row>
    <row r="786" spans="31:31" ht="30" customHeight="1" x14ac:dyDescent="0.35">
      <c r="AE786" s="99"/>
    </row>
    <row r="787" spans="31:31" ht="30" customHeight="1" x14ac:dyDescent="0.35">
      <c r="AE787" s="99"/>
    </row>
    <row r="788" spans="31:31" ht="30" customHeight="1" x14ac:dyDescent="0.35">
      <c r="AE788" s="99"/>
    </row>
    <row r="789" spans="31:31" ht="30" customHeight="1" x14ac:dyDescent="0.35">
      <c r="AE789" s="99"/>
    </row>
    <row r="790" spans="31:31" ht="30" customHeight="1" x14ac:dyDescent="0.35">
      <c r="AE790" s="99"/>
    </row>
    <row r="791" spans="31:31" ht="30" customHeight="1" x14ac:dyDescent="0.35">
      <c r="AE791" s="99"/>
    </row>
    <row r="792" spans="31:31" ht="30" customHeight="1" x14ac:dyDescent="0.35">
      <c r="AE792" s="99"/>
    </row>
    <row r="793" spans="31:31" ht="30" customHeight="1" x14ac:dyDescent="0.35">
      <c r="AE793" s="99"/>
    </row>
    <row r="794" spans="31:31" ht="30" customHeight="1" x14ac:dyDescent="0.35">
      <c r="AE794" s="99"/>
    </row>
    <row r="795" spans="31:31" ht="30" customHeight="1" x14ac:dyDescent="0.35">
      <c r="AE795" s="99"/>
    </row>
    <row r="796" spans="31:31" ht="30" customHeight="1" x14ac:dyDescent="0.35">
      <c r="AE796" s="99"/>
    </row>
    <row r="797" spans="31:31" ht="30" customHeight="1" x14ac:dyDescent="0.35">
      <c r="AE797" s="99"/>
    </row>
    <row r="798" spans="31:31" ht="30" customHeight="1" x14ac:dyDescent="0.35">
      <c r="AE798" s="99"/>
    </row>
    <row r="799" spans="31:31" ht="30" customHeight="1" x14ac:dyDescent="0.35">
      <c r="AE799" s="99"/>
    </row>
    <row r="800" spans="31:31" ht="30" customHeight="1" x14ac:dyDescent="0.35">
      <c r="AE800" s="99"/>
    </row>
    <row r="801" spans="31:31" ht="30" customHeight="1" x14ac:dyDescent="0.35">
      <c r="AE801" s="99"/>
    </row>
    <row r="802" spans="31:31" ht="30" customHeight="1" x14ac:dyDescent="0.35">
      <c r="AE802" s="99"/>
    </row>
    <row r="803" spans="31:31" ht="30" customHeight="1" x14ac:dyDescent="0.35">
      <c r="AE803" s="99"/>
    </row>
    <row r="804" spans="31:31" ht="30" customHeight="1" x14ac:dyDescent="0.35">
      <c r="AE804" s="99"/>
    </row>
    <row r="805" spans="31:31" ht="30" customHeight="1" x14ac:dyDescent="0.35">
      <c r="AE805" s="99"/>
    </row>
    <row r="806" spans="31:31" ht="30" customHeight="1" x14ac:dyDescent="0.35">
      <c r="AE806" s="99"/>
    </row>
    <row r="807" spans="31:31" ht="30" customHeight="1" x14ac:dyDescent="0.35">
      <c r="AE807" s="99"/>
    </row>
    <row r="808" spans="31:31" ht="30" customHeight="1" x14ac:dyDescent="0.35">
      <c r="AE808" s="99"/>
    </row>
    <row r="809" spans="31:31" ht="30" customHeight="1" x14ac:dyDescent="0.35">
      <c r="AE809" s="99"/>
    </row>
    <row r="810" spans="31:31" ht="30" customHeight="1" x14ac:dyDescent="0.35">
      <c r="AE810" s="99"/>
    </row>
    <row r="811" spans="31:31" ht="30" customHeight="1" x14ac:dyDescent="0.35">
      <c r="AE811" s="99"/>
    </row>
    <row r="812" spans="31:31" ht="30" customHeight="1" x14ac:dyDescent="0.35">
      <c r="AE812" s="99"/>
    </row>
    <row r="813" spans="31:31" ht="30" customHeight="1" x14ac:dyDescent="0.35">
      <c r="AE813" s="99"/>
    </row>
    <row r="814" spans="31:31" ht="30" customHeight="1" x14ac:dyDescent="0.35">
      <c r="AE814" s="99"/>
    </row>
    <row r="815" spans="31:31" ht="30" customHeight="1" x14ac:dyDescent="0.35">
      <c r="AE815" s="99"/>
    </row>
    <row r="816" spans="31:31" ht="30" customHeight="1" x14ac:dyDescent="0.35">
      <c r="AE816" s="99"/>
    </row>
    <row r="817" spans="31:31" ht="30" customHeight="1" x14ac:dyDescent="0.35">
      <c r="AE817" s="99"/>
    </row>
    <row r="818" spans="31:31" ht="30" customHeight="1" x14ac:dyDescent="0.35">
      <c r="AE818" s="99"/>
    </row>
    <row r="819" spans="31:31" ht="30" customHeight="1" x14ac:dyDescent="0.35">
      <c r="AE819" s="99"/>
    </row>
    <row r="820" spans="31:31" ht="30" customHeight="1" x14ac:dyDescent="0.35">
      <c r="AE820" s="99"/>
    </row>
    <row r="821" spans="31:31" ht="30" customHeight="1" x14ac:dyDescent="0.35">
      <c r="AE821" s="99"/>
    </row>
    <row r="822" spans="31:31" ht="30" customHeight="1" x14ac:dyDescent="0.35">
      <c r="AE822" s="99"/>
    </row>
    <row r="823" spans="31:31" ht="30" customHeight="1" x14ac:dyDescent="0.35">
      <c r="AE823" s="99"/>
    </row>
    <row r="824" spans="31:31" ht="30" customHeight="1" x14ac:dyDescent="0.35">
      <c r="AE824" s="99"/>
    </row>
    <row r="825" spans="31:31" ht="30" customHeight="1" x14ac:dyDescent="0.35">
      <c r="AE825" s="99"/>
    </row>
    <row r="826" spans="31:31" ht="30" customHeight="1" x14ac:dyDescent="0.35">
      <c r="AE826" s="99"/>
    </row>
    <row r="827" spans="31:31" ht="30" customHeight="1" x14ac:dyDescent="0.35">
      <c r="AE827" s="99"/>
    </row>
    <row r="828" spans="31:31" ht="30" customHeight="1" x14ac:dyDescent="0.35">
      <c r="AE828" s="99"/>
    </row>
    <row r="829" spans="31:31" ht="30" customHeight="1" x14ac:dyDescent="0.35">
      <c r="AE829" s="99"/>
    </row>
    <row r="830" spans="31:31" ht="30" customHeight="1" x14ac:dyDescent="0.35">
      <c r="AE830" s="99"/>
    </row>
    <row r="831" spans="31:31" ht="30" customHeight="1" x14ac:dyDescent="0.35">
      <c r="AE831" s="99"/>
    </row>
    <row r="832" spans="31:31" ht="30" customHeight="1" x14ac:dyDescent="0.35">
      <c r="AE832" s="99"/>
    </row>
    <row r="833" spans="31:31" ht="30" customHeight="1" x14ac:dyDescent="0.35">
      <c r="AE833" s="99"/>
    </row>
    <row r="834" spans="31:31" ht="30" customHeight="1" x14ac:dyDescent="0.35">
      <c r="AE834" s="99"/>
    </row>
    <row r="835" spans="31:31" ht="30" customHeight="1" x14ac:dyDescent="0.35">
      <c r="AE835" s="99"/>
    </row>
    <row r="836" spans="31:31" ht="30" customHeight="1" x14ac:dyDescent="0.35">
      <c r="AE836" s="99"/>
    </row>
    <row r="837" spans="31:31" ht="30" customHeight="1" x14ac:dyDescent="0.35">
      <c r="AE837" s="99"/>
    </row>
    <row r="838" spans="31:31" ht="30" customHeight="1" x14ac:dyDescent="0.35">
      <c r="AE838" s="99"/>
    </row>
    <row r="839" spans="31:31" ht="30" customHeight="1" x14ac:dyDescent="0.35">
      <c r="AE839" s="99"/>
    </row>
    <row r="840" spans="31:31" ht="30" customHeight="1" x14ac:dyDescent="0.35">
      <c r="AE840" s="99"/>
    </row>
    <row r="841" spans="31:31" ht="30" customHeight="1" x14ac:dyDescent="0.35">
      <c r="AE841" s="99"/>
    </row>
    <row r="842" spans="31:31" ht="30" customHeight="1" x14ac:dyDescent="0.35">
      <c r="AE842" s="99"/>
    </row>
    <row r="843" spans="31:31" ht="30" customHeight="1" x14ac:dyDescent="0.35">
      <c r="AE843" s="99"/>
    </row>
    <row r="844" spans="31:31" ht="30" customHeight="1" x14ac:dyDescent="0.35">
      <c r="AE844" s="99"/>
    </row>
    <row r="845" spans="31:31" ht="30" customHeight="1" x14ac:dyDescent="0.35">
      <c r="AE845" s="99"/>
    </row>
    <row r="846" spans="31:31" ht="30" customHeight="1" x14ac:dyDescent="0.35">
      <c r="AE846" s="99"/>
    </row>
    <row r="847" spans="31:31" ht="30" customHeight="1" x14ac:dyDescent="0.35">
      <c r="AE847" s="99"/>
    </row>
    <row r="848" spans="31:31" ht="30" customHeight="1" x14ac:dyDescent="0.35">
      <c r="AE848" s="99"/>
    </row>
    <row r="849" spans="31:31" ht="30" customHeight="1" x14ac:dyDescent="0.35">
      <c r="AE849" s="99"/>
    </row>
    <row r="850" spans="31:31" ht="30" customHeight="1" x14ac:dyDescent="0.35">
      <c r="AE850" s="99"/>
    </row>
    <row r="851" spans="31:31" ht="30" customHeight="1" x14ac:dyDescent="0.35">
      <c r="AE851" s="99"/>
    </row>
    <row r="852" spans="31:31" ht="30" customHeight="1" x14ac:dyDescent="0.35">
      <c r="AE852" s="99"/>
    </row>
    <row r="853" spans="31:31" ht="30" customHeight="1" x14ac:dyDescent="0.35">
      <c r="AE853" s="99"/>
    </row>
    <row r="854" spans="31:31" ht="30" customHeight="1" x14ac:dyDescent="0.35">
      <c r="AE854" s="99"/>
    </row>
    <row r="855" spans="31:31" ht="30" customHeight="1" x14ac:dyDescent="0.35">
      <c r="AE855" s="99"/>
    </row>
    <row r="856" spans="31:31" ht="30" customHeight="1" x14ac:dyDescent="0.35">
      <c r="AE856" s="99"/>
    </row>
    <row r="857" spans="31:31" ht="30" customHeight="1" x14ac:dyDescent="0.35">
      <c r="AE857" s="99"/>
    </row>
    <row r="858" spans="31:31" ht="30" customHeight="1" x14ac:dyDescent="0.35">
      <c r="AE858" s="99"/>
    </row>
    <row r="859" spans="31:31" ht="30" customHeight="1" x14ac:dyDescent="0.35">
      <c r="AE859" s="99"/>
    </row>
    <row r="860" spans="31:31" ht="30" customHeight="1" x14ac:dyDescent="0.35">
      <c r="AE860" s="99"/>
    </row>
    <row r="861" spans="31:31" ht="30" customHeight="1" x14ac:dyDescent="0.35">
      <c r="AE861" s="99"/>
    </row>
    <row r="862" spans="31:31" ht="30" customHeight="1" x14ac:dyDescent="0.35">
      <c r="AE862" s="99"/>
    </row>
    <row r="863" spans="31:31" ht="30" customHeight="1" x14ac:dyDescent="0.35">
      <c r="AE863" s="99"/>
    </row>
    <row r="864" spans="31:31" ht="30" customHeight="1" x14ac:dyDescent="0.35">
      <c r="AE864" s="99"/>
    </row>
    <row r="865" spans="31:31" ht="30" customHeight="1" x14ac:dyDescent="0.35">
      <c r="AE865" s="99"/>
    </row>
    <row r="866" spans="31:31" ht="30" customHeight="1" x14ac:dyDescent="0.35">
      <c r="AE866" s="99"/>
    </row>
    <row r="867" spans="31:31" ht="30" customHeight="1" x14ac:dyDescent="0.35">
      <c r="AE867" s="99"/>
    </row>
    <row r="868" spans="31:31" ht="30" customHeight="1" x14ac:dyDescent="0.35">
      <c r="AE868" s="99"/>
    </row>
    <row r="869" spans="31:31" ht="30" customHeight="1" x14ac:dyDescent="0.35">
      <c r="AE869" s="99"/>
    </row>
    <row r="870" spans="31:31" ht="30" customHeight="1" x14ac:dyDescent="0.35">
      <c r="AE870" s="99"/>
    </row>
    <row r="871" spans="31:31" ht="30" customHeight="1" x14ac:dyDescent="0.35">
      <c r="AE871" s="99"/>
    </row>
    <row r="872" spans="31:31" ht="30" customHeight="1" x14ac:dyDescent="0.35">
      <c r="AE872" s="99"/>
    </row>
    <row r="873" spans="31:31" ht="30" customHeight="1" x14ac:dyDescent="0.35">
      <c r="AE873" s="99"/>
    </row>
    <row r="874" spans="31:31" ht="30" customHeight="1" x14ac:dyDescent="0.35">
      <c r="AE874" s="99"/>
    </row>
    <row r="875" spans="31:31" ht="30" customHeight="1" x14ac:dyDescent="0.35">
      <c r="AE875" s="99"/>
    </row>
    <row r="876" spans="31:31" ht="30" customHeight="1" x14ac:dyDescent="0.35">
      <c r="AE876" s="99"/>
    </row>
    <row r="877" spans="31:31" ht="30" customHeight="1" x14ac:dyDescent="0.35">
      <c r="AE877" s="99"/>
    </row>
    <row r="878" spans="31:31" ht="30" customHeight="1" x14ac:dyDescent="0.35">
      <c r="AE878" s="99"/>
    </row>
    <row r="879" spans="31:31" ht="30" customHeight="1" x14ac:dyDescent="0.35">
      <c r="AE879" s="99"/>
    </row>
    <row r="880" spans="31:31" ht="30" customHeight="1" x14ac:dyDescent="0.35">
      <c r="AE880" s="99"/>
    </row>
    <row r="881" spans="31:31" ht="30" customHeight="1" x14ac:dyDescent="0.35">
      <c r="AE881" s="99"/>
    </row>
    <row r="882" spans="31:31" ht="30" customHeight="1" x14ac:dyDescent="0.35">
      <c r="AE882" s="99"/>
    </row>
    <row r="883" spans="31:31" ht="30" customHeight="1" x14ac:dyDescent="0.35">
      <c r="AE883" s="99"/>
    </row>
    <row r="884" spans="31:31" ht="30" customHeight="1" x14ac:dyDescent="0.35">
      <c r="AE884" s="99"/>
    </row>
    <row r="885" spans="31:31" ht="30" customHeight="1" x14ac:dyDescent="0.35">
      <c r="AE885" s="99"/>
    </row>
    <row r="886" spans="31:31" ht="30" customHeight="1" x14ac:dyDescent="0.35">
      <c r="AE886" s="99"/>
    </row>
    <row r="887" spans="31:31" ht="30" customHeight="1" x14ac:dyDescent="0.35">
      <c r="AE887" s="99"/>
    </row>
    <row r="888" spans="31:31" ht="30" customHeight="1" x14ac:dyDescent="0.35">
      <c r="AE888" s="99"/>
    </row>
    <row r="889" spans="31:31" ht="30" customHeight="1" x14ac:dyDescent="0.35">
      <c r="AE889" s="99"/>
    </row>
    <row r="890" spans="31:31" ht="30" customHeight="1" x14ac:dyDescent="0.35">
      <c r="AE890" s="99"/>
    </row>
    <row r="891" spans="31:31" ht="30" customHeight="1" x14ac:dyDescent="0.35">
      <c r="AE891" s="99"/>
    </row>
    <row r="892" spans="31:31" ht="30" customHeight="1" x14ac:dyDescent="0.35">
      <c r="AE892" s="99"/>
    </row>
    <row r="893" spans="31:31" ht="30" customHeight="1" x14ac:dyDescent="0.35">
      <c r="AE893" s="99"/>
    </row>
    <row r="894" spans="31:31" ht="30" customHeight="1" x14ac:dyDescent="0.35">
      <c r="AE894" s="99"/>
    </row>
    <row r="895" spans="31:31" ht="30" customHeight="1" x14ac:dyDescent="0.35">
      <c r="AE895" s="99"/>
    </row>
    <row r="896" spans="31:31" ht="30" customHeight="1" x14ac:dyDescent="0.35">
      <c r="AE896" s="99"/>
    </row>
    <row r="897" spans="31:31" ht="30" customHeight="1" x14ac:dyDescent="0.35">
      <c r="AE897" s="99"/>
    </row>
    <row r="898" spans="31:31" ht="30" customHeight="1" x14ac:dyDescent="0.35">
      <c r="AE898" s="99"/>
    </row>
    <row r="899" spans="31:31" ht="30" customHeight="1" x14ac:dyDescent="0.35">
      <c r="AE899" s="99"/>
    </row>
    <row r="900" spans="31:31" ht="30" customHeight="1" x14ac:dyDescent="0.35">
      <c r="AE900" s="99"/>
    </row>
    <row r="901" spans="31:31" ht="30" customHeight="1" x14ac:dyDescent="0.35">
      <c r="AE901" s="99"/>
    </row>
    <row r="902" spans="31:31" ht="30" customHeight="1" x14ac:dyDescent="0.35">
      <c r="AE902" s="99"/>
    </row>
    <row r="903" spans="31:31" ht="30" customHeight="1" x14ac:dyDescent="0.35">
      <c r="AE903" s="99"/>
    </row>
    <row r="904" spans="31:31" ht="30" customHeight="1" x14ac:dyDescent="0.35">
      <c r="AE904" s="99"/>
    </row>
    <row r="905" spans="31:31" ht="30" customHeight="1" x14ac:dyDescent="0.35">
      <c r="AE905" s="99"/>
    </row>
    <row r="906" spans="31:31" ht="30" customHeight="1" x14ac:dyDescent="0.35">
      <c r="AE906" s="99"/>
    </row>
    <row r="907" spans="31:31" ht="30" customHeight="1" x14ac:dyDescent="0.35">
      <c r="AE907" s="99"/>
    </row>
    <row r="908" spans="31:31" ht="30" customHeight="1" x14ac:dyDescent="0.35">
      <c r="AE908" s="99"/>
    </row>
    <row r="909" spans="31:31" ht="30" customHeight="1" x14ac:dyDescent="0.35">
      <c r="AE909" s="99"/>
    </row>
    <row r="910" spans="31:31" ht="30" customHeight="1" x14ac:dyDescent="0.35">
      <c r="AE910" s="99"/>
    </row>
    <row r="911" spans="31:31" ht="30" customHeight="1" x14ac:dyDescent="0.35">
      <c r="AE911" s="99"/>
    </row>
    <row r="912" spans="31:31" ht="30" customHeight="1" x14ac:dyDescent="0.35">
      <c r="AE912" s="99"/>
    </row>
    <row r="913" spans="31:31" ht="30" customHeight="1" x14ac:dyDescent="0.35">
      <c r="AE913" s="99"/>
    </row>
    <row r="914" spans="31:31" ht="30" customHeight="1" x14ac:dyDescent="0.35">
      <c r="AE914" s="99"/>
    </row>
    <row r="915" spans="31:31" ht="30" customHeight="1" x14ac:dyDescent="0.35">
      <c r="AE915" s="99"/>
    </row>
    <row r="916" spans="31:31" ht="30" customHeight="1" x14ac:dyDescent="0.35">
      <c r="AE916" s="99"/>
    </row>
    <row r="917" spans="31:31" ht="30" customHeight="1" x14ac:dyDescent="0.35">
      <c r="AE917" s="99"/>
    </row>
    <row r="918" spans="31:31" ht="30" customHeight="1" x14ac:dyDescent="0.35">
      <c r="AE918" s="99"/>
    </row>
    <row r="919" spans="31:31" ht="30" customHeight="1" x14ac:dyDescent="0.35">
      <c r="AE919" s="99"/>
    </row>
    <row r="920" spans="31:31" ht="30" customHeight="1" x14ac:dyDescent="0.35">
      <c r="AE920" s="99"/>
    </row>
    <row r="921" spans="31:31" ht="30" customHeight="1" x14ac:dyDescent="0.35">
      <c r="AE921" s="99"/>
    </row>
    <row r="922" spans="31:31" ht="30" customHeight="1" x14ac:dyDescent="0.35">
      <c r="AE922" s="99"/>
    </row>
    <row r="923" spans="31:31" ht="30" customHeight="1" x14ac:dyDescent="0.35">
      <c r="AE923" s="99"/>
    </row>
    <row r="924" spans="31:31" ht="30" customHeight="1" x14ac:dyDescent="0.35">
      <c r="AE924" s="99"/>
    </row>
    <row r="925" spans="31:31" ht="30" customHeight="1" x14ac:dyDescent="0.35">
      <c r="AE925" s="99"/>
    </row>
    <row r="926" spans="31:31" ht="30" customHeight="1" x14ac:dyDescent="0.35">
      <c r="AE926" s="99"/>
    </row>
    <row r="927" spans="31:31" ht="30" customHeight="1" x14ac:dyDescent="0.35">
      <c r="AE927" s="99"/>
    </row>
    <row r="928" spans="31:31" ht="30" customHeight="1" x14ac:dyDescent="0.35">
      <c r="AE928" s="99"/>
    </row>
    <row r="929" spans="31:31" ht="30" customHeight="1" x14ac:dyDescent="0.35">
      <c r="AE929" s="99"/>
    </row>
    <row r="930" spans="31:31" ht="30" customHeight="1" x14ac:dyDescent="0.35">
      <c r="AE930" s="99"/>
    </row>
    <row r="931" spans="31:31" ht="30" customHeight="1" x14ac:dyDescent="0.35">
      <c r="AE931" s="99"/>
    </row>
    <row r="932" spans="31:31" ht="30" customHeight="1" x14ac:dyDescent="0.35">
      <c r="AE932" s="99"/>
    </row>
    <row r="933" spans="31:31" ht="30" customHeight="1" x14ac:dyDescent="0.35">
      <c r="AE933" s="99"/>
    </row>
    <row r="934" spans="31:31" ht="30" customHeight="1" x14ac:dyDescent="0.35">
      <c r="AE934" s="99"/>
    </row>
    <row r="935" spans="31:31" ht="30" customHeight="1" x14ac:dyDescent="0.35">
      <c r="AE935" s="99"/>
    </row>
    <row r="936" spans="31:31" ht="30" customHeight="1" x14ac:dyDescent="0.35">
      <c r="AE936" s="99"/>
    </row>
    <row r="937" spans="31:31" ht="30" customHeight="1" x14ac:dyDescent="0.35">
      <c r="AE937" s="99"/>
    </row>
    <row r="938" spans="31:31" ht="30" customHeight="1" x14ac:dyDescent="0.35">
      <c r="AE938" s="99"/>
    </row>
    <row r="939" spans="31:31" ht="30" customHeight="1" x14ac:dyDescent="0.35">
      <c r="AE939" s="99"/>
    </row>
    <row r="940" spans="31:31" ht="30" customHeight="1" x14ac:dyDescent="0.35">
      <c r="AE940" s="99"/>
    </row>
    <row r="941" spans="31:31" ht="30" customHeight="1" x14ac:dyDescent="0.35">
      <c r="AE941" s="99"/>
    </row>
    <row r="942" spans="31:31" ht="30" customHeight="1" x14ac:dyDescent="0.35">
      <c r="AE942" s="99"/>
    </row>
    <row r="943" spans="31:31" ht="30" customHeight="1" x14ac:dyDescent="0.35">
      <c r="AE943" s="99"/>
    </row>
    <row r="944" spans="31:31" ht="30" customHeight="1" x14ac:dyDescent="0.35">
      <c r="AE944" s="99"/>
    </row>
    <row r="945" spans="31:31" ht="30" customHeight="1" x14ac:dyDescent="0.35">
      <c r="AE945" s="99"/>
    </row>
    <row r="946" spans="31:31" ht="30" customHeight="1" x14ac:dyDescent="0.35">
      <c r="AE946" s="99"/>
    </row>
    <row r="947" spans="31:31" ht="30" customHeight="1" x14ac:dyDescent="0.35">
      <c r="AE947" s="99"/>
    </row>
    <row r="948" spans="31:31" ht="30" customHeight="1" x14ac:dyDescent="0.35">
      <c r="AE948" s="99"/>
    </row>
    <row r="949" spans="31:31" ht="30" customHeight="1" x14ac:dyDescent="0.35">
      <c r="AE949" s="99"/>
    </row>
    <row r="950" spans="31:31" ht="30" customHeight="1" x14ac:dyDescent="0.35">
      <c r="AE950" s="99"/>
    </row>
    <row r="951" spans="31:31" ht="30" customHeight="1" x14ac:dyDescent="0.35">
      <c r="AE951" s="99"/>
    </row>
    <row r="952" spans="31:31" ht="30" customHeight="1" x14ac:dyDescent="0.35">
      <c r="AE952" s="99"/>
    </row>
    <row r="953" spans="31:31" ht="30" customHeight="1" x14ac:dyDescent="0.35">
      <c r="AE953" s="99"/>
    </row>
    <row r="954" spans="31:31" ht="30" customHeight="1" x14ac:dyDescent="0.35">
      <c r="AE954" s="99"/>
    </row>
    <row r="955" spans="31:31" ht="30" customHeight="1" x14ac:dyDescent="0.35">
      <c r="AE955" s="99"/>
    </row>
    <row r="956" spans="31:31" ht="30" customHeight="1" x14ac:dyDescent="0.35">
      <c r="AE956" s="99"/>
    </row>
    <row r="957" spans="31:31" ht="30" customHeight="1" x14ac:dyDescent="0.35">
      <c r="AE957" s="99"/>
    </row>
    <row r="958" spans="31:31" ht="30" customHeight="1" x14ac:dyDescent="0.35">
      <c r="AE958" s="99"/>
    </row>
    <row r="959" spans="31:31" ht="30" customHeight="1" x14ac:dyDescent="0.35">
      <c r="AE959" s="99"/>
    </row>
    <row r="960" spans="31:31" ht="30" customHeight="1" x14ac:dyDescent="0.35">
      <c r="AE960" s="99"/>
    </row>
    <row r="961" spans="31:31" ht="30" customHeight="1" x14ac:dyDescent="0.35">
      <c r="AE961" s="99"/>
    </row>
    <row r="962" spans="31:31" ht="30" customHeight="1" x14ac:dyDescent="0.35">
      <c r="AE962" s="99"/>
    </row>
    <row r="963" spans="31:31" ht="30" customHeight="1" x14ac:dyDescent="0.35">
      <c r="AE963" s="99"/>
    </row>
    <row r="964" spans="31:31" ht="30" customHeight="1" x14ac:dyDescent="0.35">
      <c r="AE964" s="99"/>
    </row>
    <row r="965" spans="31:31" ht="30" customHeight="1" x14ac:dyDescent="0.35">
      <c r="AE965" s="99"/>
    </row>
    <row r="966" spans="31:31" ht="30" customHeight="1" x14ac:dyDescent="0.35">
      <c r="AE966" s="99"/>
    </row>
    <row r="967" spans="31:31" ht="30" customHeight="1" x14ac:dyDescent="0.35">
      <c r="AE967" s="99"/>
    </row>
    <row r="968" spans="31:31" ht="30" customHeight="1" x14ac:dyDescent="0.35">
      <c r="AE968" s="99"/>
    </row>
    <row r="969" spans="31:31" ht="30" customHeight="1" x14ac:dyDescent="0.35">
      <c r="AE969" s="99"/>
    </row>
    <row r="970" spans="31:31" ht="30" customHeight="1" x14ac:dyDescent="0.35">
      <c r="AE970" s="99"/>
    </row>
    <row r="971" spans="31:31" ht="30" customHeight="1" x14ac:dyDescent="0.35">
      <c r="AE971" s="99"/>
    </row>
    <row r="972" spans="31:31" ht="30" customHeight="1" x14ac:dyDescent="0.35">
      <c r="AE972" s="99"/>
    </row>
    <row r="973" spans="31:31" ht="30" customHeight="1" x14ac:dyDescent="0.35">
      <c r="AE973" s="99"/>
    </row>
    <row r="974" spans="31:31" ht="30" customHeight="1" x14ac:dyDescent="0.35">
      <c r="AE974" s="99"/>
    </row>
  </sheetData>
  <autoFilter ref="A3:BK3"/>
  <mergeCells count="117">
    <mergeCell ref="BB1:BB2"/>
    <mergeCell ref="BC1:BC2"/>
    <mergeCell ref="BD1:BD2"/>
    <mergeCell ref="BE1:BE2"/>
    <mergeCell ref="BF1:BF2"/>
    <mergeCell ref="BG1:BG2"/>
    <mergeCell ref="BH1:BH2"/>
    <mergeCell ref="AV1:AV2"/>
    <mergeCell ref="AW1:AW2"/>
    <mergeCell ref="AX1:AX2"/>
    <mergeCell ref="AY1:AY2"/>
    <mergeCell ref="AZ1:AZ2"/>
    <mergeCell ref="BA1:BA2"/>
    <mergeCell ref="AL1:AL2"/>
    <mergeCell ref="AM1:AM2"/>
    <mergeCell ref="AN1:AN2"/>
    <mergeCell ref="AS1:AS2"/>
    <mergeCell ref="AT1:AT2"/>
    <mergeCell ref="AU1:AU2"/>
    <mergeCell ref="BJ1:BJ2"/>
    <mergeCell ref="A2:C2"/>
    <mergeCell ref="E2:T2"/>
    <mergeCell ref="A4:A6"/>
    <mergeCell ref="C4:C6"/>
    <mergeCell ref="AO1:AO2"/>
    <mergeCell ref="AD1:AD2"/>
    <mergeCell ref="AE1:AE2"/>
    <mergeCell ref="AF1:AF2"/>
    <mergeCell ref="AG1:AG2"/>
    <mergeCell ref="AB1:AB2"/>
    <mergeCell ref="A7:A10"/>
    <mergeCell ref="AP1:AP2"/>
    <mergeCell ref="AQ1:AQ2"/>
    <mergeCell ref="AR1:AR2"/>
    <mergeCell ref="BI1:BI2"/>
    <mergeCell ref="AH1:AH2"/>
    <mergeCell ref="AI1:AI2"/>
    <mergeCell ref="AJ1:AJ2"/>
    <mergeCell ref="AK1:AK2"/>
    <mergeCell ref="V1:V2"/>
    <mergeCell ref="W1:W2"/>
    <mergeCell ref="X1:X2"/>
    <mergeCell ref="Y1:Y2"/>
    <mergeCell ref="Z1:Z2"/>
    <mergeCell ref="AA1:AA2"/>
    <mergeCell ref="C7:C10"/>
    <mergeCell ref="A11:A15"/>
    <mergeCell ref="C11:C15"/>
    <mergeCell ref="A16:A18"/>
    <mergeCell ref="C16:C18"/>
    <mergeCell ref="AC1:AC2"/>
    <mergeCell ref="A1:C1"/>
    <mergeCell ref="D1:J1"/>
    <mergeCell ref="K1:T1"/>
    <mergeCell ref="U1:U2"/>
    <mergeCell ref="A19:A24"/>
    <mergeCell ref="C19:C24"/>
    <mergeCell ref="A25:A35"/>
    <mergeCell ref="C25:C35"/>
    <mergeCell ref="A36:A39"/>
    <mergeCell ref="C36:C39"/>
    <mergeCell ref="A40:A48"/>
    <mergeCell ref="C40:C48"/>
    <mergeCell ref="A49:A54"/>
    <mergeCell ref="C49:C54"/>
    <mergeCell ref="A55:A58"/>
    <mergeCell ref="C55:C58"/>
    <mergeCell ref="A59:A61"/>
    <mergeCell ref="C59:C61"/>
    <mergeCell ref="A62:A64"/>
    <mergeCell ref="C62:C64"/>
    <mergeCell ref="A65:A78"/>
    <mergeCell ref="C65:C78"/>
    <mergeCell ref="A79:A80"/>
    <mergeCell ref="C79:C80"/>
    <mergeCell ref="A82:A83"/>
    <mergeCell ref="C82:C83"/>
    <mergeCell ref="A84:A89"/>
    <mergeCell ref="C84:C89"/>
    <mergeCell ref="A90:A93"/>
    <mergeCell ref="C90:C93"/>
    <mergeCell ref="A94:A96"/>
    <mergeCell ref="C94:C96"/>
    <mergeCell ref="A97:A98"/>
    <mergeCell ref="C97:C98"/>
    <mergeCell ref="A99:A100"/>
    <mergeCell ref="C99:C100"/>
    <mergeCell ref="A101:A119"/>
    <mergeCell ref="C101:C119"/>
    <mergeCell ref="A120:A128"/>
    <mergeCell ref="C120:C128"/>
    <mergeCell ref="A129:A131"/>
    <mergeCell ref="C129:C131"/>
    <mergeCell ref="A132:A134"/>
    <mergeCell ref="C132:C134"/>
    <mergeCell ref="C136:C137"/>
    <mergeCell ref="A136:A137"/>
    <mergeCell ref="A139:A146"/>
    <mergeCell ref="C139:C146"/>
    <mergeCell ref="A147:A148"/>
    <mergeCell ref="C147:C148"/>
    <mergeCell ref="A149:A151"/>
    <mergeCell ref="C149:C151"/>
    <mergeCell ref="A152:A155"/>
    <mergeCell ref="C152:C155"/>
    <mergeCell ref="A156:A158"/>
    <mergeCell ref="C156:C158"/>
    <mergeCell ref="A159:A165"/>
    <mergeCell ref="C159:C165"/>
    <mergeCell ref="A185:A186"/>
    <mergeCell ref="C185:C186"/>
    <mergeCell ref="A166:A170"/>
    <mergeCell ref="C166:C170"/>
    <mergeCell ref="A171:A178"/>
    <mergeCell ref="C171:C178"/>
    <mergeCell ref="A179:A183"/>
    <mergeCell ref="C179:C183"/>
  </mergeCells>
  <conditionalFormatting sqref="S4:S186">
    <cfRule type="cellIs" dxfId="64" priority="1" operator="lessThan">
      <formula>0</formula>
    </cfRule>
  </conditionalFormatting>
  <conditionalFormatting sqref="AY4:BJ186">
    <cfRule type="cellIs" dxfId="63" priority="2" operator="greaterThan">
      <formula>0</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12"/>
  <dimension ref="A1:AU974"/>
  <sheetViews>
    <sheetView topLeftCell="A166" zoomScale="60" zoomScaleNormal="60" workbookViewId="0">
      <selection activeCell="N187" sqref="N187"/>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33.1796875" style="92" customWidth="1"/>
    <col min="5" max="5" width="10" style="92" customWidth="1"/>
    <col min="6" max="6" width="9.7265625" style="92" customWidth="1"/>
    <col min="7" max="7" width="14.453125" style="92" customWidth="1"/>
    <col min="8" max="8" width="9.1796875" style="92" customWidth="1"/>
    <col min="9" max="9" width="17.1796875" style="92" customWidth="1"/>
    <col min="10" max="10" width="18" style="92" customWidth="1"/>
    <col min="11" max="14" width="16" style="94" customWidth="1"/>
    <col min="15" max="15" width="17.54296875" style="94" customWidth="1"/>
    <col min="16" max="18" width="16" style="94" customWidth="1"/>
    <col min="19" max="19" width="16" style="101" customWidth="1"/>
    <col min="20" max="20" width="11.1796875" style="96" customWidth="1"/>
    <col min="21" max="21" width="16.1796875" style="99" customWidth="1"/>
    <col min="22" max="22" width="15.1796875" style="99" customWidth="1"/>
    <col min="23" max="23" width="16" style="99" customWidth="1"/>
    <col min="24" max="25" width="16.1796875" style="99" customWidth="1"/>
    <col min="26" max="26" width="15.542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2" t="s">
        <v>19</v>
      </c>
      <c r="V1" s="298" t="s">
        <v>19</v>
      </c>
      <c r="W1" s="298" t="s">
        <v>19</v>
      </c>
      <c r="X1" s="298" t="s">
        <v>19</v>
      </c>
      <c r="Y1" s="298" t="s">
        <v>19</v>
      </c>
      <c r="Z1" s="298" t="s">
        <v>19</v>
      </c>
      <c r="AA1" s="298" t="s">
        <v>19</v>
      </c>
      <c r="AB1" s="298" t="s">
        <v>19</v>
      </c>
      <c r="AC1" s="298" t="s">
        <v>19</v>
      </c>
      <c r="AD1" s="298" t="s">
        <v>19</v>
      </c>
      <c r="AE1" s="298" t="s">
        <v>19</v>
      </c>
      <c r="AF1" s="298" t="s">
        <v>19</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CAV PROJETO 3 PAEX</v>
      </c>
      <c r="E2" s="299"/>
      <c r="F2" s="300"/>
      <c r="G2" s="300"/>
      <c r="H2" s="300"/>
      <c r="I2" s="300"/>
      <c r="J2" s="300"/>
      <c r="K2" s="300"/>
      <c r="L2" s="300"/>
      <c r="M2" s="300"/>
      <c r="N2" s="300"/>
      <c r="O2" s="300"/>
      <c r="P2" s="300"/>
      <c r="Q2" s="300"/>
      <c r="R2" s="300"/>
      <c r="S2" s="300"/>
      <c r="T2" s="301"/>
      <c r="U2" s="30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67" t="s">
        <v>16</v>
      </c>
      <c r="V3" s="68" t="s">
        <v>16</v>
      </c>
      <c r="W3" s="68" t="s">
        <v>16</v>
      </c>
      <c r="X3" s="68" t="s">
        <v>16</v>
      </c>
      <c r="Y3" s="68" t="s">
        <v>16</v>
      </c>
      <c r="Z3" s="68" t="s">
        <v>16</v>
      </c>
      <c r="AA3" s="68" t="s">
        <v>16</v>
      </c>
      <c r="AB3" s="68" t="s">
        <v>16</v>
      </c>
      <c r="AC3" s="68" t="s">
        <v>16</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IF(SUM(U4:AT4)&gt;K4+N4,K4+N4,SUM(U4:AT4))</f>
        <v>0</v>
      </c>
      <c r="M4" s="71">
        <f>(SUM(U4:AT4))</f>
        <v>0</v>
      </c>
      <c r="N4" s="72"/>
      <c r="O4" s="73">
        <f>ROUND(IF(K4*0.25-0.5&lt;0,0,K4*0.25-0.5),0)-R4-P4</f>
        <v>0</v>
      </c>
      <c r="P4" s="72"/>
      <c r="Q4" s="72"/>
      <c r="R4" s="72"/>
      <c r="S4" s="74">
        <f t="shared" ref="S4:S186" si="0">K4-(SUM(U4:AT4))+N4+P4+Q4-R4</f>
        <v>0</v>
      </c>
      <c r="T4" s="121" t="str">
        <f>IF(S4&lt;0,"ATENÇÃO","OK")</f>
        <v>OK</v>
      </c>
      <c r="U4" s="75"/>
      <c r="V4" s="76"/>
      <c r="W4" s="76"/>
      <c r="X4" s="76"/>
      <c r="Y4" s="76"/>
      <c r="Z4" s="76"/>
      <c r="AA4" s="76"/>
      <c r="AB4" s="77"/>
      <c r="AC4" s="78"/>
      <c r="AD4" s="77"/>
      <c r="AE4" s="77"/>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c r="L5" s="70">
        <f t="shared" ref="L5:L186" si="1">IF(SUM(U5:AT5)&gt;K5+N5,K5+N5,SUM(U5:AT5))</f>
        <v>0</v>
      </c>
      <c r="M5" s="71">
        <f t="shared" ref="M5:M186" si="2">(SUM(U5:AT5))</f>
        <v>0</v>
      </c>
      <c r="N5" s="72"/>
      <c r="O5" s="73">
        <f t="shared" ref="O5:O186" si="3">ROUND(IF(K5*0.25-0.5&lt;0,0,K5*0.25-0.5),0)-R5-P5</f>
        <v>0</v>
      </c>
      <c r="P5" s="72"/>
      <c r="Q5" s="72"/>
      <c r="R5" s="72"/>
      <c r="S5" s="74">
        <f t="shared" si="0"/>
        <v>0</v>
      </c>
      <c r="T5" s="121" t="str">
        <f t="shared" ref="T5:T186" si="4">IF(S5&lt;0,"ATENÇÃO","OK")</f>
        <v>OK</v>
      </c>
      <c r="U5" s="75"/>
      <c r="V5" s="76"/>
      <c r="W5" s="76"/>
      <c r="X5" s="76"/>
      <c r="Y5" s="76"/>
      <c r="Z5" s="76"/>
      <c r="AA5" s="76"/>
      <c r="AB5" s="77"/>
      <c r="AC5" s="78"/>
      <c r="AD5" s="80"/>
      <c r="AE5" s="80"/>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75"/>
      <c r="V6" s="76"/>
      <c r="W6" s="76"/>
      <c r="X6" s="76"/>
      <c r="Y6" s="76"/>
      <c r="Z6" s="76"/>
      <c r="AA6" s="76"/>
      <c r="AB6" s="80"/>
      <c r="AC6" s="78"/>
      <c r="AD6" s="80"/>
      <c r="AE6" s="80"/>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c r="L7" s="70">
        <f t="shared" si="1"/>
        <v>0</v>
      </c>
      <c r="M7" s="71">
        <f t="shared" si="2"/>
        <v>0</v>
      </c>
      <c r="N7" s="72"/>
      <c r="O7" s="73">
        <f t="shared" si="3"/>
        <v>0</v>
      </c>
      <c r="P7" s="72"/>
      <c r="Q7" s="72"/>
      <c r="R7" s="72"/>
      <c r="S7" s="74">
        <f t="shared" si="0"/>
        <v>0</v>
      </c>
      <c r="T7" s="121" t="str">
        <f t="shared" si="4"/>
        <v>OK</v>
      </c>
      <c r="U7" s="75"/>
      <c r="V7" s="76"/>
      <c r="W7" s="76"/>
      <c r="X7" s="76"/>
      <c r="Y7" s="76"/>
      <c r="Z7" s="76"/>
      <c r="AA7" s="76"/>
      <c r="AB7" s="77"/>
      <c r="AC7" s="78"/>
      <c r="AD7" s="77"/>
      <c r="AE7" s="77"/>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75"/>
      <c r="V8" s="76"/>
      <c r="W8" s="76"/>
      <c r="X8" s="76"/>
      <c r="Y8" s="76"/>
      <c r="Z8" s="76"/>
      <c r="AA8" s="76"/>
      <c r="AB8" s="77"/>
      <c r="AC8" s="78"/>
      <c r="AD8" s="80"/>
      <c r="AE8" s="82"/>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75"/>
      <c r="V9" s="76"/>
      <c r="W9" s="76"/>
      <c r="X9" s="76"/>
      <c r="Y9" s="76"/>
      <c r="Z9" s="76"/>
      <c r="AA9" s="76"/>
      <c r="AB9" s="80"/>
      <c r="AC9" s="78"/>
      <c r="AD9" s="77"/>
      <c r="AE9" s="80"/>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75"/>
      <c r="V10" s="76"/>
      <c r="W10" s="76"/>
      <c r="X10" s="76"/>
      <c r="Y10" s="76"/>
      <c r="Z10" s="76"/>
      <c r="AA10" s="76"/>
      <c r="AB10" s="77"/>
      <c r="AC10" s="78"/>
      <c r="AD10" s="77"/>
      <c r="AE10" s="80"/>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1"/>
        <v>0</v>
      </c>
      <c r="M11" s="71">
        <f t="shared" si="2"/>
        <v>0</v>
      </c>
      <c r="N11" s="72"/>
      <c r="O11" s="73">
        <f t="shared" si="3"/>
        <v>0</v>
      </c>
      <c r="P11" s="72"/>
      <c r="Q11" s="72"/>
      <c r="R11" s="72"/>
      <c r="S11" s="74">
        <f t="shared" si="0"/>
        <v>0</v>
      </c>
      <c r="T11" s="121" t="str">
        <f t="shared" si="4"/>
        <v>OK</v>
      </c>
      <c r="U11" s="75"/>
      <c r="V11" s="76"/>
      <c r="W11" s="76"/>
      <c r="X11" s="76"/>
      <c r="Y11" s="76"/>
      <c r="Z11" s="76"/>
      <c r="AA11" s="76"/>
      <c r="AB11" s="77"/>
      <c r="AC11" s="78"/>
      <c r="AD11" s="77"/>
      <c r="AE11" s="77"/>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75"/>
      <c r="V12" s="76"/>
      <c r="W12" s="76"/>
      <c r="X12" s="76"/>
      <c r="Y12" s="76"/>
      <c r="Z12" s="76"/>
      <c r="AA12" s="76"/>
      <c r="AB12" s="77"/>
      <c r="AC12" s="78"/>
      <c r="AD12" s="77"/>
      <c r="AE12" s="77"/>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1"/>
        <v>0</v>
      </c>
      <c r="M13" s="71">
        <f t="shared" si="2"/>
        <v>0</v>
      </c>
      <c r="N13" s="72"/>
      <c r="O13" s="73">
        <f t="shared" si="3"/>
        <v>0</v>
      </c>
      <c r="P13" s="72"/>
      <c r="Q13" s="72"/>
      <c r="R13" s="72"/>
      <c r="S13" s="74">
        <f t="shared" si="0"/>
        <v>0</v>
      </c>
      <c r="T13" s="121" t="str">
        <f t="shared" si="4"/>
        <v>OK</v>
      </c>
      <c r="U13" s="75"/>
      <c r="V13" s="83"/>
      <c r="W13" s="83"/>
      <c r="X13" s="76"/>
      <c r="Y13" s="83"/>
      <c r="Z13" s="76"/>
      <c r="AA13" s="83"/>
      <c r="AB13" s="84"/>
      <c r="AC13" s="78"/>
      <c r="AD13" s="77"/>
      <c r="AE13" s="77"/>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75"/>
      <c r="V14" s="76"/>
      <c r="W14" s="76"/>
      <c r="X14" s="76"/>
      <c r="Y14" s="76"/>
      <c r="Z14" s="76"/>
      <c r="AA14" s="76"/>
      <c r="AB14" s="77"/>
      <c r="AC14" s="78"/>
      <c r="AD14" s="77"/>
      <c r="AE14" s="77"/>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75"/>
      <c r="V15" s="83"/>
      <c r="W15" s="76"/>
      <c r="X15" s="76"/>
      <c r="Y15" s="83"/>
      <c r="Z15" s="76"/>
      <c r="AA15" s="83"/>
      <c r="AB15" s="84"/>
      <c r="AC15" s="78"/>
      <c r="AD15" s="77"/>
      <c r="AE15" s="77"/>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c r="L16" s="70">
        <f t="shared" si="1"/>
        <v>0</v>
      </c>
      <c r="M16" s="71">
        <f t="shared" si="2"/>
        <v>0</v>
      </c>
      <c r="N16" s="72"/>
      <c r="O16" s="73">
        <f t="shared" si="3"/>
        <v>0</v>
      </c>
      <c r="P16" s="72"/>
      <c r="Q16" s="72"/>
      <c r="R16" s="72"/>
      <c r="S16" s="74">
        <f t="shared" si="0"/>
        <v>0</v>
      </c>
      <c r="T16" s="121" t="str">
        <f t="shared" si="4"/>
        <v>OK</v>
      </c>
      <c r="U16" s="75"/>
      <c r="V16" s="76"/>
      <c r="W16" s="76"/>
      <c r="X16" s="76"/>
      <c r="Y16" s="76"/>
      <c r="Z16" s="76"/>
      <c r="AA16" s="76"/>
      <c r="AB16" s="77"/>
      <c r="AC16" s="78"/>
      <c r="AD16" s="77"/>
      <c r="AE16" s="77"/>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75"/>
      <c r="V17" s="76"/>
      <c r="W17" s="76"/>
      <c r="X17" s="76"/>
      <c r="Y17" s="76"/>
      <c r="Z17" s="76"/>
      <c r="AA17" s="76"/>
      <c r="AB17" s="77"/>
      <c r="AC17" s="78"/>
      <c r="AD17" s="77"/>
      <c r="AE17" s="77"/>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75"/>
      <c r="V18" s="76"/>
      <c r="W18" s="76"/>
      <c r="X18" s="76"/>
      <c r="Y18" s="76"/>
      <c r="Z18" s="76"/>
      <c r="AA18" s="76"/>
      <c r="AB18" s="77"/>
      <c r="AC18" s="78"/>
      <c r="AD18" s="77"/>
      <c r="AE18" s="77"/>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c r="L19" s="70">
        <f t="shared" si="1"/>
        <v>0</v>
      </c>
      <c r="M19" s="71">
        <f t="shared" si="2"/>
        <v>0</v>
      </c>
      <c r="N19" s="72"/>
      <c r="O19" s="73">
        <f t="shared" si="3"/>
        <v>0</v>
      </c>
      <c r="P19" s="72"/>
      <c r="Q19" s="72"/>
      <c r="R19" s="72"/>
      <c r="S19" s="74">
        <f t="shared" si="0"/>
        <v>0</v>
      </c>
      <c r="T19" s="121" t="str">
        <f t="shared" si="4"/>
        <v>OK</v>
      </c>
      <c r="U19" s="75"/>
      <c r="V19" s="76"/>
      <c r="W19" s="76"/>
      <c r="X19" s="76"/>
      <c r="Y19" s="76"/>
      <c r="Z19" s="76"/>
      <c r="AA19" s="76"/>
      <c r="AB19" s="80"/>
      <c r="AC19" s="78"/>
      <c r="AD19" s="77"/>
      <c r="AE19" s="77"/>
      <c r="AF19" s="76"/>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108" t="s">
        <v>84</v>
      </c>
      <c r="J20" s="109">
        <v>64</v>
      </c>
      <c r="K20" s="69"/>
      <c r="L20" s="70">
        <f t="shared" si="1"/>
        <v>0</v>
      </c>
      <c r="M20" s="71">
        <f t="shared" si="2"/>
        <v>0</v>
      </c>
      <c r="N20" s="72"/>
      <c r="O20" s="73">
        <f t="shared" si="3"/>
        <v>0</v>
      </c>
      <c r="P20" s="72"/>
      <c r="Q20" s="72"/>
      <c r="R20" s="72"/>
      <c r="S20" s="74">
        <f t="shared" si="0"/>
        <v>0</v>
      </c>
      <c r="T20" s="121" t="str">
        <f t="shared" si="4"/>
        <v>OK</v>
      </c>
      <c r="U20" s="75"/>
      <c r="V20" s="83"/>
      <c r="W20" s="83"/>
      <c r="X20" s="76"/>
      <c r="Y20" s="83"/>
      <c r="Z20" s="76"/>
      <c r="AA20" s="76"/>
      <c r="AB20" s="86"/>
      <c r="AC20" s="78"/>
      <c r="AD20" s="77"/>
      <c r="AE20" s="77"/>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c r="L21" s="70">
        <f t="shared" si="1"/>
        <v>0</v>
      </c>
      <c r="M21" s="71">
        <f t="shared" si="2"/>
        <v>0</v>
      </c>
      <c r="N21" s="72"/>
      <c r="O21" s="73">
        <f t="shared" si="3"/>
        <v>0</v>
      </c>
      <c r="P21" s="72"/>
      <c r="Q21" s="72"/>
      <c r="R21" s="72"/>
      <c r="S21" s="74">
        <f t="shared" si="0"/>
        <v>0</v>
      </c>
      <c r="T21" s="121" t="str">
        <f t="shared" si="4"/>
        <v>OK</v>
      </c>
      <c r="U21" s="75"/>
      <c r="V21" s="76"/>
      <c r="W21" s="76"/>
      <c r="X21" s="76"/>
      <c r="Y21" s="76"/>
      <c r="Z21" s="76"/>
      <c r="AA21" s="76"/>
      <c r="AB21" s="80"/>
      <c r="AC21" s="78"/>
      <c r="AD21" s="80"/>
      <c r="AE21" s="77"/>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c r="L22" s="70">
        <f t="shared" si="1"/>
        <v>0</v>
      </c>
      <c r="M22" s="71">
        <f t="shared" si="2"/>
        <v>0</v>
      </c>
      <c r="N22" s="72"/>
      <c r="O22" s="73">
        <f t="shared" si="3"/>
        <v>0</v>
      </c>
      <c r="P22" s="72"/>
      <c r="Q22" s="72"/>
      <c r="R22" s="72"/>
      <c r="S22" s="74">
        <f t="shared" si="0"/>
        <v>0</v>
      </c>
      <c r="T22" s="121" t="str">
        <f t="shared" si="4"/>
        <v>OK</v>
      </c>
      <c r="U22" s="75"/>
      <c r="V22" s="76"/>
      <c r="W22" s="76"/>
      <c r="X22" s="76"/>
      <c r="Y22" s="76"/>
      <c r="Z22" s="76"/>
      <c r="AA22" s="76"/>
      <c r="AB22" s="80"/>
      <c r="AC22" s="78"/>
      <c r="AD22" s="80"/>
      <c r="AE22" s="77"/>
      <c r="AF22" s="76"/>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c r="L23" s="70">
        <f t="shared" si="1"/>
        <v>0</v>
      </c>
      <c r="M23" s="71">
        <f t="shared" si="2"/>
        <v>0</v>
      </c>
      <c r="N23" s="72"/>
      <c r="O23" s="73">
        <f t="shared" si="3"/>
        <v>0</v>
      </c>
      <c r="P23" s="72"/>
      <c r="Q23" s="72"/>
      <c r="R23" s="72"/>
      <c r="S23" s="74">
        <f t="shared" si="0"/>
        <v>0</v>
      </c>
      <c r="T23" s="121" t="str">
        <f t="shared" si="4"/>
        <v>OK</v>
      </c>
      <c r="U23" s="75"/>
      <c r="V23" s="76"/>
      <c r="W23" s="76"/>
      <c r="X23" s="76"/>
      <c r="Y23" s="76"/>
      <c r="Z23" s="76"/>
      <c r="AA23" s="76"/>
      <c r="AB23" s="77"/>
      <c r="AC23" s="78"/>
      <c r="AD23" s="77"/>
      <c r="AE23" s="77"/>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75"/>
      <c r="V24" s="88"/>
      <c r="W24" s="88"/>
      <c r="X24" s="76"/>
      <c r="Y24" s="88"/>
      <c r="Z24" s="76"/>
      <c r="AA24" s="76"/>
      <c r="AB24" s="77"/>
      <c r="AC24" s="78"/>
      <c r="AD24" s="80"/>
      <c r="AE24" s="77"/>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c r="L25" s="70">
        <f t="shared" si="1"/>
        <v>0</v>
      </c>
      <c r="M25" s="71">
        <f t="shared" si="2"/>
        <v>0</v>
      </c>
      <c r="N25" s="72"/>
      <c r="O25" s="73">
        <f t="shared" si="3"/>
        <v>0</v>
      </c>
      <c r="P25" s="72"/>
      <c r="Q25" s="72"/>
      <c r="R25" s="72"/>
      <c r="S25" s="74">
        <f t="shared" si="0"/>
        <v>0</v>
      </c>
      <c r="T25" s="121" t="str">
        <f t="shared" si="4"/>
        <v>OK</v>
      </c>
      <c r="U25" s="75"/>
      <c r="V25" s="89"/>
      <c r="W25" s="88"/>
      <c r="X25" s="76"/>
      <c r="Y25" s="89"/>
      <c r="Z25" s="76"/>
      <c r="AA25" s="83"/>
      <c r="AB25" s="80"/>
      <c r="AC25" s="78"/>
      <c r="AD25" s="80"/>
      <c r="AE25" s="77"/>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75"/>
      <c r="V26" s="88"/>
      <c r="W26" s="88"/>
      <c r="X26" s="76"/>
      <c r="Y26" s="88"/>
      <c r="Z26" s="76"/>
      <c r="AA26" s="76"/>
      <c r="AB26" s="80"/>
      <c r="AC26" s="78"/>
      <c r="AD26" s="77"/>
      <c r="AE26" s="77"/>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c r="L27" s="70">
        <f t="shared" si="1"/>
        <v>0</v>
      </c>
      <c r="M27" s="71">
        <f t="shared" si="2"/>
        <v>0</v>
      </c>
      <c r="N27" s="72"/>
      <c r="O27" s="73">
        <f t="shared" si="3"/>
        <v>0</v>
      </c>
      <c r="P27" s="72"/>
      <c r="Q27" s="72"/>
      <c r="R27" s="72"/>
      <c r="S27" s="74">
        <f t="shared" si="0"/>
        <v>0</v>
      </c>
      <c r="T27" s="121" t="str">
        <f t="shared" si="4"/>
        <v>OK</v>
      </c>
      <c r="U27" s="75"/>
      <c r="V27" s="88"/>
      <c r="W27" s="88"/>
      <c r="X27" s="76"/>
      <c r="Y27" s="88"/>
      <c r="Z27" s="76"/>
      <c r="AA27" s="76"/>
      <c r="AB27" s="80"/>
      <c r="AC27" s="78"/>
      <c r="AD27" s="77"/>
      <c r="AE27" s="77"/>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75"/>
      <c r="V28" s="89"/>
      <c r="W28" s="89"/>
      <c r="X28" s="76"/>
      <c r="Y28" s="89"/>
      <c r="Z28" s="76"/>
      <c r="AA28" s="76"/>
      <c r="AB28" s="84"/>
      <c r="AC28" s="78"/>
      <c r="AD28" s="77"/>
      <c r="AE28" s="77"/>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75"/>
      <c r="V29" s="89"/>
      <c r="W29" s="89"/>
      <c r="X29" s="76"/>
      <c r="Y29" s="89"/>
      <c r="Z29" s="76"/>
      <c r="AA29" s="83"/>
      <c r="AB29" s="84"/>
      <c r="AC29" s="78"/>
      <c r="AD29" s="77"/>
      <c r="AE29" s="77"/>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75"/>
      <c r="V30" s="89"/>
      <c r="W30" s="89"/>
      <c r="X30" s="76"/>
      <c r="Y30" s="89"/>
      <c r="Z30" s="76"/>
      <c r="AA30" s="83"/>
      <c r="AB30" s="84"/>
      <c r="AC30" s="78"/>
      <c r="AD30" s="77"/>
      <c r="AE30" s="77"/>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75"/>
      <c r="V31" s="89"/>
      <c r="W31" s="89"/>
      <c r="X31" s="76"/>
      <c r="Y31" s="89"/>
      <c r="Z31" s="76"/>
      <c r="AA31" s="83"/>
      <c r="AB31" s="84"/>
      <c r="AC31" s="78"/>
      <c r="AD31" s="77"/>
      <c r="AE31" s="77"/>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c r="L32" s="70">
        <f t="shared" si="1"/>
        <v>0</v>
      </c>
      <c r="M32" s="71">
        <f t="shared" si="2"/>
        <v>0</v>
      </c>
      <c r="N32" s="72"/>
      <c r="O32" s="73">
        <f t="shared" si="3"/>
        <v>0</v>
      </c>
      <c r="P32" s="72"/>
      <c r="Q32" s="72"/>
      <c r="R32" s="72"/>
      <c r="S32" s="74">
        <f t="shared" si="0"/>
        <v>0</v>
      </c>
      <c r="T32" s="121" t="str">
        <f t="shared" si="4"/>
        <v>OK</v>
      </c>
      <c r="U32" s="75"/>
      <c r="V32" s="89"/>
      <c r="W32" s="89"/>
      <c r="X32" s="76"/>
      <c r="Y32" s="89"/>
      <c r="Z32" s="76"/>
      <c r="AA32" s="83"/>
      <c r="AB32" s="84"/>
      <c r="AC32" s="78"/>
      <c r="AD32" s="77"/>
      <c r="AE32" s="77"/>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75"/>
      <c r="V33" s="89"/>
      <c r="W33" s="89"/>
      <c r="X33" s="76"/>
      <c r="Y33" s="89"/>
      <c r="Z33" s="76"/>
      <c r="AA33" s="83"/>
      <c r="AB33" s="84"/>
      <c r="AC33" s="78"/>
      <c r="AD33" s="77"/>
      <c r="AE33" s="77"/>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75"/>
      <c r="V34" s="89"/>
      <c r="W34" s="89"/>
      <c r="X34" s="76"/>
      <c r="Y34" s="89"/>
      <c r="Z34" s="76"/>
      <c r="AA34" s="83"/>
      <c r="AB34" s="84"/>
      <c r="AC34" s="78"/>
      <c r="AD34" s="77"/>
      <c r="AE34" s="77"/>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c r="L35" s="70">
        <f t="shared" si="1"/>
        <v>0</v>
      </c>
      <c r="M35" s="71">
        <f t="shared" si="2"/>
        <v>0</v>
      </c>
      <c r="N35" s="72"/>
      <c r="O35" s="73">
        <f t="shared" si="3"/>
        <v>0</v>
      </c>
      <c r="P35" s="72"/>
      <c r="Q35" s="72"/>
      <c r="R35" s="72"/>
      <c r="S35" s="74">
        <f t="shared" si="0"/>
        <v>0</v>
      </c>
      <c r="T35" s="121" t="str">
        <f t="shared" si="4"/>
        <v>OK</v>
      </c>
      <c r="U35" s="75"/>
      <c r="V35" s="89"/>
      <c r="W35" s="89"/>
      <c r="X35" s="76"/>
      <c r="Y35" s="89"/>
      <c r="Z35" s="76"/>
      <c r="AA35" s="83"/>
      <c r="AB35" s="84"/>
      <c r="AC35" s="78"/>
      <c r="AD35" s="77"/>
      <c r="AE35" s="77"/>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75"/>
      <c r="V36" s="89"/>
      <c r="W36" s="89"/>
      <c r="X36" s="76"/>
      <c r="Y36" s="89"/>
      <c r="Z36" s="76"/>
      <c r="AA36" s="83"/>
      <c r="AB36" s="84"/>
      <c r="AC36" s="78"/>
      <c r="AD36" s="77"/>
      <c r="AE36" s="77"/>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c r="L37" s="70">
        <f t="shared" si="1"/>
        <v>0</v>
      </c>
      <c r="M37" s="71">
        <f t="shared" si="2"/>
        <v>0</v>
      </c>
      <c r="N37" s="72"/>
      <c r="O37" s="73">
        <f t="shared" si="3"/>
        <v>0</v>
      </c>
      <c r="P37" s="72"/>
      <c r="Q37" s="72"/>
      <c r="R37" s="72"/>
      <c r="S37" s="74">
        <f t="shared" si="0"/>
        <v>0</v>
      </c>
      <c r="T37" s="121" t="str">
        <f t="shared" si="4"/>
        <v>OK</v>
      </c>
      <c r="U37" s="75"/>
      <c r="V37" s="89"/>
      <c r="W37" s="89"/>
      <c r="X37" s="76"/>
      <c r="Y37" s="89"/>
      <c r="Z37" s="76"/>
      <c r="AA37" s="83"/>
      <c r="AB37" s="84"/>
      <c r="AC37" s="78"/>
      <c r="AD37" s="77"/>
      <c r="AE37" s="77"/>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c r="L38" s="70">
        <f t="shared" si="1"/>
        <v>0</v>
      </c>
      <c r="M38" s="71">
        <f t="shared" si="2"/>
        <v>0</v>
      </c>
      <c r="N38" s="72"/>
      <c r="O38" s="73">
        <f t="shared" si="3"/>
        <v>0</v>
      </c>
      <c r="P38" s="72"/>
      <c r="Q38" s="72"/>
      <c r="R38" s="72"/>
      <c r="S38" s="74">
        <f t="shared" si="0"/>
        <v>0</v>
      </c>
      <c r="T38" s="121" t="str">
        <f t="shared" si="4"/>
        <v>OK</v>
      </c>
      <c r="U38" s="75"/>
      <c r="V38" s="89"/>
      <c r="W38" s="89"/>
      <c r="X38" s="76"/>
      <c r="Y38" s="89"/>
      <c r="Z38" s="76"/>
      <c r="AA38" s="83"/>
      <c r="AB38" s="84"/>
      <c r="AC38" s="78"/>
      <c r="AD38" s="77"/>
      <c r="AE38" s="77"/>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1"/>
        <v>0</v>
      </c>
      <c r="M39" s="71">
        <f t="shared" si="2"/>
        <v>0</v>
      </c>
      <c r="N39" s="72"/>
      <c r="O39" s="73">
        <f t="shared" si="3"/>
        <v>0</v>
      </c>
      <c r="P39" s="72"/>
      <c r="Q39" s="72"/>
      <c r="R39" s="72"/>
      <c r="S39" s="74">
        <f t="shared" si="0"/>
        <v>0</v>
      </c>
      <c r="T39" s="121" t="str">
        <f t="shared" si="4"/>
        <v>OK</v>
      </c>
      <c r="U39" s="75"/>
      <c r="V39" s="89"/>
      <c r="W39" s="89"/>
      <c r="X39" s="76"/>
      <c r="Y39" s="89"/>
      <c r="Z39" s="76"/>
      <c r="AA39" s="83"/>
      <c r="AB39" s="84"/>
      <c r="AC39" s="78"/>
      <c r="AD39" s="77"/>
      <c r="AE39" s="77"/>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c r="L40" s="70">
        <f t="shared" si="1"/>
        <v>0</v>
      </c>
      <c r="M40" s="71">
        <f t="shared" si="2"/>
        <v>0</v>
      </c>
      <c r="N40" s="72"/>
      <c r="O40" s="73">
        <f t="shared" si="3"/>
        <v>0</v>
      </c>
      <c r="P40" s="72"/>
      <c r="Q40" s="72"/>
      <c r="R40" s="72"/>
      <c r="S40" s="74">
        <f t="shared" si="0"/>
        <v>0</v>
      </c>
      <c r="T40" s="121" t="str">
        <f t="shared" si="4"/>
        <v>OK</v>
      </c>
      <c r="U40" s="75"/>
      <c r="V40" s="89"/>
      <c r="W40" s="89"/>
      <c r="X40" s="76"/>
      <c r="Y40" s="89"/>
      <c r="Z40" s="76"/>
      <c r="AA40" s="83"/>
      <c r="AB40" s="84"/>
      <c r="AC40" s="78"/>
      <c r="AD40" s="77"/>
      <c r="AE40" s="77"/>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c r="L41" s="70">
        <f t="shared" si="1"/>
        <v>0</v>
      </c>
      <c r="M41" s="71">
        <f t="shared" si="2"/>
        <v>0</v>
      </c>
      <c r="N41" s="72"/>
      <c r="O41" s="73">
        <f t="shared" si="3"/>
        <v>0</v>
      </c>
      <c r="P41" s="72"/>
      <c r="Q41" s="72"/>
      <c r="R41" s="72"/>
      <c r="S41" s="74">
        <f t="shared" si="0"/>
        <v>0</v>
      </c>
      <c r="T41" s="121" t="str">
        <f t="shared" si="4"/>
        <v>OK</v>
      </c>
      <c r="U41" s="75"/>
      <c r="V41" s="89"/>
      <c r="W41" s="89"/>
      <c r="X41" s="76"/>
      <c r="Y41" s="89"/>
      <c r="Z41" s="76"/>
      <c r="AA41" s="83"/>
      <c r="AB41" s="84"/>
      <c r="AC41" s="78"/>
      <c r="AD41" s="77"/>
      <c r="AE41" s="77"/>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1"/>
        <v>0</v>
      </c>
      <c r="M42" s="71">
        <f t="shared" si="2"/>
        <v>0</v>
      </c>
      <c r="N42" s="72"/>
      <c r="O42" s="73">
        <f t="shared" si="3"/>
        <v>0</v>
      </c>
      <c r="P42" s="72"/>
      <c r="Q42" s="72"/>
      <c r="R42" s="72"/>
      <c r="S42" s="74">
        <f t="shared" si="0"/>
        <v>0</v>
      </c>
      <c r="T42" s="121" t="str">
        <f t="shared" si="4"/>
        <v>OK</v>
      </c>
      <c r="U42" s="75"/>
      <c r="V42" s="89"/>
      <c r="W42" s="89"/>
      <c r="X42" s="76"/>
      <c r="Y42" s="89"/>
      <c r="Z42" s="76"/>
      <c r="AA42" s="83"/>
      <c r="AB42" s="84"/>
      <c r="AC42" s="78"/>
      <c r="AD42" s="77"/>
      <c r="AE42" s="77"/>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75"/>
      <c r="V43" s="89"/>
      <c r="W43" s="89"/>
      <c r="X43" s="76"/>
      <c r="Y43" s="89"/>
      <c r="Z43" s="76"/>
      <c r="AA43" s="83"/>
      <c r="AB43" s="84"/>
      <c r="AC43" s="78"/>
      <c r="AD43" s="77"/>
      <c r="AE43" s="77"/>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c r="L44" s="70">
        <f t="shared" si="1"/>
        <v>0</v>
      </c>
      <c r="M44" s="71">
        <f t="shared" si="2"/>
        <v>0</v>
      </c>
      <c r="N44" s="72"/>
      <c r="O44" s="73">
        <f t="shared" si="3"/>
        <v>0</v>
      </c>
      <c r="P44" s="72"/>
      <c r="Q44" s="72"/>
      <c r="R44" s="72"/>
      <c r="S44" s="74">
        <f t="shared" si="0"/>
        <v>0</v>
      </c>
      <c r="T44" s="121" t="str">
        <f t="shared" si="4"/>
        <v>OK</v>
      </c>
      <c r="U44" s="75"/>
      <c r="V44" s="89"/>
      <c r="W44" s="89"/>
      <c r="X44" s="76"/>
      <c r="Y44" s="89"/>
      <c r="Z44" s="76"/>
      <c r="AA44" s="83"/>
      <c r="AB44" s="84"/>
      <c r="AC44" s="78"/>
      <c r="AD44" s="77"/>
      <c r="AE44" s="77"/>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1"/>
        <v>0</v>
      </c>
      <c r="M45" s="71">
        <f t="shared" si="2"/>
        <v>0</v>
      </c>
      <c r="N45" s="72"/>
      <c r="O45" s="73">
        <f t="shared" si="3"/>
        <v>0</v>
      </c>
      <c r="P45" s="72"/>
      <c r="Q45" s="72"/>
      <c r="R45" s="72"/>
      <c r="S45" s="74">
        <f t="shared" si="0"/>
        <v>0</v>
      </c>
      <c r="T45" s="121" t="str">
        <f t="shared" si="4"/>
        <v>OK</v>
      </c>
      <c r="U45" s="75"/>
      <c r="V45" s="89"/>
      <c r="W45" s="89"/>
      <c r="X45" s="76"/>
      <c r="Y45" s="89"/>
      <c r="Z45" s="76"/>
      <c r="AA45" s="83"/>
      <c r="AB45" s="84"/>
      <c r="AC45" s="78"/>
      <c r="AD45" s="77"/>
      <c r="AE45" s="77"/>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1"/>
        <v>0</v>
      </c>
      <c r="M46" s="71">
        <f t="shared" si="2"/>
        <v>0</v>
      </c>
      <c r="N46" s="72"/>
      <c r="O46" s="73">
        <f t="shared" si="3"/>
        <v>0</v>
      </c>
      <c r="P46" s="72"/>
      <c r="Q46" s="72"/>
      <c r="R46" s="72"/>
      <c r="S46" s="74">
        <f t="shared" si="0"/>
        <v>0</v>
      </c>
      <c r="T46" s="121" t="str">
        <f t="shared" si="4"/>
        <v>OK</v>
      </c>
      <c r="U46" s="75"/>
      <c r="V46" s="89"/>
      <c r="W46" s="89"/>
      <c r="X46" s="76"/>
      <c r="Y46" s="89"/>
      <c r="Z46" s="76"/>
      <c r="AA46" s="83"/>
      <c r="AB46" s="84"/>
      <c r="AC46" s="78"/>
      <c r="AD46" s="77"/>
      <c r="AE46" s="77"/>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75"/>
      <c r="V47" s="89"/>
      <c r="W47" s="89"/>
      <c r="X47" s="76"/>
      <c r="Y47" s="89"/>
      <c r="Z47" s="76"/>
      <c r="AA47" s="83"/>
      <c r="AB47" s="84"/>
      <c r="AC47" s="78"/>
      <c r="AD47" s="77"/>
      <c r="AE47" s="77"/>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75"/>
      <c r="V48" s="89"/>
      <c r="W48" s="89"/>
      <c r="X48" s="76"/>
      <c r="Y48" s="89"/>
      <c r="Z48" s="76"/>
      <c r="AA48" s="83"/>
      <c r="AB48" s="84"/>
      <c r="AC48" s="78"/>
      <c r="AD48" s="77"/>
      <c r="AE48" s="77"/>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c r="L49" s="70">
        <f t="shared" si="1"/>
        <v>0</v>
      </c>
      <c r="M49" s="71">
        <f t="shared" si="2"/>
        <v>0</v>
      </c>
      <c r="N49" s="72"/>
      <c r="O49" s="73">
        <f t="shared" si="3"/>
        <v>0</v>
      </c>
      <c r="P49" s="72"/>
      <c r="Q49" s="72"/>
      <c r="R49" s="72"/>
      <c r="S49" s="74">
        <f t="shared" si="0"/>
        <v>0</v>
      </c>
      <c r="T49" s="121" t="str">
        <f t="shared" si="4"/>
        <v>OK</v>
      </c>
      <c r="U49" s="75"/>
      <c r="V49" s="89"/>
      <c r="W49" s="89"/>
      <c r="X49" s="76"/>
      <c r="Y49" s="89"/>
      <c r="Z49" s="76"/>
      <c r="AA49" s="83"/>
      <c r="AB49" s="84"/>
      <c r="AC49" s="78"/>
      <c r="AD49" s="77"/>
      <c r="AE49" s="77"/>
      <c r="AF49" s="76"/>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c r="L50" s="70">
        <f t="shared" si="1"/>
        <v>0</v>
      </c>
      <c r="M50" s="71">
        <f t="shared" si="2"/>
        <v>0</v>
      </c>
      <c r="N50" s="72"/>
      <c r="O50" s="73">
        <f t="shared" si="3"/>
        <v>0</v>
      </c>
      <c r="P50" s="72"/>
      <c r="Q50" s="72"/>
      <c r="R50" s="72"/>
      <c r="S50" s="74">
        <f t="shared" si="0"/>
        <v>0</v>
      </c>
      <c r="T50" s="121" t="str">
        <f t="shared" si="4"/>
        <v>OK</v>
      </c>
      <c r="U50" s="75"/>
      <c r="V50" s="89"/>
      <c r="W50" s="89"/>
      <c r="X50" s="76"/>
      <c r="Y50" s="89"/>
      <c r="Z50" s="76"/>
      <c r="AA50" s="83"/>
      <c r="AB50" s="84"/>
      <c r="AC50" s="78"/>
      <c r="AD50" s="77"/>
      <c r="AE50" s="77"/>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c r="L51" s="70">
        <f t="shared" si="1"/>
        <v>0</v>
      </c>
      <c r="M51" s="71">
        <f t="shared" si="2"/>
        <v>0</v>
      </c>
      <c r="N51" s="72"/>
      <c r="O51" s="73">
        <f t="shared" si="3"/>
        <v>0</v>
      </c>
      <c r="P51" s="72"/>
      <c r="Q51" s="72"/>
      <c r="R51" s="72"/>
      <c r="S51" s="74">
        <f t="shared" si="0"/>
        <v>0</v>
      </c>
      <c r="T51" s="121" t="str">
        <f t="shared" si="4"/>
        <v>OK</v>
      </c>
      <c r="U51" s="75"/>
      <c r="V51" s="89"/>
      <c r="W51" s="89"/>
      <c r="X51" s="76"/>
      <c r="Y51" s="89"/>
      <c r="Z51" s="76"/>
      <c r="AA51" s="83"/>
      <c r="AB51" s="84"/>
      <c r="AC51" s="78"/>
      <c r="AD51" s="77"/>
      <c r="AE51" s="77"/>
      <c r="AF51" s="76"/>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c r="L52" s="70">
        <f t="shared" si="1"/>
        <v>0</v>
      </c>
      <c r="M52" s="71">
        <f t="shared" si="2"/>
        <v>0</v>
      </c>
      <c r="N52" s="72"/>
      <c r="O52" s="73">
        <f t="shared" si="3"/>
        <v>0</v>
      </c>
      <c r="P52" s="72"/>
      <c r="Q52" s="72"/>
      <c r="R52" s="72"/>
      <c r="S52" s="74">
        <f t="shared" si="0"/>
        <v>0</v>
      </c>
      <c r="T52" s="121" t="str">
        <f t="shared" si="4"/>
        <v>OK</v>
      </c>
      <c r="U52" s="75"/>
      <c r="V52" s="89"/>
      <c r="W52" s="89"/>
      <c r="X52" s="76"/>
      <c r="Y52" s="89"/>
      <c r="Z52" s="76"/>
      <c r="AA52" s="83"/>
      <c r="AB52" s="84"/>
      <c r="AC52" s="78"/>
      <c r="AD52" s="77"/>
      <c r="AE52" s="77"/>
      <c r="AF52" s="76"/>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c r="L53" s="70">
        <f t="shared" si="1"/>
        <v>0</v>
      </c>
      <c r="M53" s="71">
        <f t="shared" si="2"/>
        <v>0</v>
      </c>
      <c r="N53" s="72"/>
      <c r="O53" s="73">
        <f t="shared" si="3"/>
        <v>0</v>
      </c>
      <c r="P53" s="72"/>
      <c r="Q53" s="72"/>
      <c r="R53" s="72"/>
      <c r="S53" s="74">
        <f t="shared" si="0"/>
        <v>0</v>
      </c>
      <c r="T53" s="121" t="str">
        <f t="shared" si="4"/>
        <v>OK</v>
      </c>
      <c r="U53" s="75"/>
      <c r="V53" s="89"/>
      <c r="W53" s="89"/>
      <c r="X53" s="76"/>
      <c r="Y53" s="89"/>
      <c r="Z53" s="76"/>
      <c r="AA53" s="83"/>
      <c r="AB53" s="84"/>
      <c r="AC53" s="78"/>
      <c r="AD53" s="77"/>
      <c r="AE53" s="77"/>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c r="L54" s="70">
        <f t="shared" si="1"/>
        <v>0</v>
      </c>
      <c r="M54" s="71">
        <f t="shared" si="2"/>
        <v>0</v>
      </c>
      <c r="N54" s="72"/>
      <c r="O54" s="73">
        <f t="shared" si="3"/>
        <v>0</v>
      </c>
      <c r="P54" s="72"/>
      <c r="Q54" s="72"/>
      <c r="R54" s="72"/>
      <c r="S54" s="74">
        <f t="shared" si="0"/>
        <v>0</v>
      </c>
      <c r="T54" s="121" t="str">
        <f t="shared" si="4"/>
        <v>OK</v>
      </c>
      <c r="U54" s="75"/>
      <c r="V54" s="89"/>
      <c r="W54" s="89"/>
      <c r="X54" s="76"/>
      <c r="Y54" s="89"/>
      <c r="Z54" s="76"/>
      <c r="AA54" s="83"/>
      <c r="AB54" s="84"/>
      <c r="AC54" s="78"/>
      <c r="AD54" s="77"/>
      <c r="AE54" s="77"/>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75"/>
      <c r="V55" s="89"/>
      <c r="W55" s="89"/>
      <c r="X55" s="76"/>
      <c r="Y55" s="89"/>
      <c r="Z55" s="76"/>
      <c r="AA55" s="83"/>
      <c r="AB55" s="84"/>
      <c r="AC55" s="78"/>
      <c r="AD55" s="77"/>
      <c r="AE55" s="77"/>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c r="L56" s="70">
        <f t="shared" si="1"/>
        <v>0</v>
      </c>
      <c r="M56" s="71">
        <f t="shared" si="2"/>
        <v>0</v>
      </c>
      <c r="N56" s="72"/>
      <c r="O56" s="73">
        <f t="shared" si="3"/>
        <v>0</v>
      </c>
      <c r="P56" s="261"/>
      <c r="Q56" s="72">
        <f>0.5+0.25+0.25</f>
        <v>1</v>
      </c>
      <c r="R56" s="72"/>
      <c r="S56" s="74">
        <f t="shared" si="0"/>
        <v>1</v>
      </c>
      <c r="T56" s="121" t="str">
        <f t="shared" si="4"/>
        <v>OK</v>
      </c>
      <c r="U56" s="75"/>
      <c r="V56" s="89"/>
      <c r="W56" s="89"/>
      <c r="X56" s="76"/>
      <c r="Y56" s="89"/>
      <c r="Z56" s="76"/>
      <c r="AA56" s="83"/>
      <c r="AB56" s="84"/>
      <c r="AC56" s="78"/>
      <c r="AD56" s="77"/>
      <c r="AE56" s="77"/>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c r="L57" s="70">
        <f t="shared" si="1"/>
        <v>0</v>
      </c>
      <c r="M57" s="71">
        <f t="shared" si="2"/>
        <v>0</v>
      </c>
      <c r="N57" s="72"/>
      <c r="O57" s="73">
        <f t="shared" si="3"/>
        <v>0</v>
      </c>
      <c r="P57" s="72"/>
      <c r="Q57" s="72"/>
      <c r="R57" s="72"/>
      <c r="S57" s="74">
        <f t="shared" si="0"/>
        <v>0</v>
      </c>
      <c r="T57" s="121" t="str">
        <f t="shared" si="4"/>
        <v>OK</v>
      </c>
      <c r="U57" s="75"/>
      <c r="V57" s="89"/>
      <c r="W57" s="89"/>
      <c r="X57" s="76"/>
      <c r="Y57" s="89"/>
      <c r="Z57" s="76"/>
      <c r="AA57" s="83"/>
      <c r="AB57" s="84"/>
      <c r="AC57" s="78"/>
      <c r="AD57" s="77"/>
      <c r="AE57" s="77"/>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75"/>
      <c r="V58" s="89"/>
      <c r="W58" s="89"/>
      <c r="X58" s="76"/>
      <c r="Y58" s="89"/>
      <c r="Z58" s="76"/>
      <c r="AA58" s="83"/>
      <c r="AB58" s="84"/>
      <c r="AC58" s="78"/>
      <c r="AD58" s="77"/>
      <c r="AE58" s="77"/>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75"/>
      <c r="V59" s="89"/>
      <c r="W59" s="89"/>
      <c r="X59" s="76"/>
      <c r="Y59" s="89"/>
      <c r="Z59" s="76"/>
      <c r="AA59" s="83"/>
      <c r="AB59" s="84"/>
      <c r="AC59" s="78"/>
      <c r="AD59" s="77"/>
      <c r="AE59" s="77"/>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75"/>
      <c r="V60" s="89"/>
      <c r="W60" s="89"/>
      <c r="X60" s="76"/>
      <c r="Y60" s="89"/>
      <c r="Z60" s="76"/>
      <c r="AA60" s="83"/>
      <c r="AB60" s="84"/>
      <c r="AC60" s="78"/>
      <c r="AD60" s="77"/>
      <c r="AE60" s="77"/>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75"/>
      <c r="V61" s="89"/>
      <c r="W61" s="89"/>
      <c r="X61" s="76"/>
      <c r="Y61" s="89"/>
      <c r="Z61" s="76"/>
      <c r="AA61" s="83"/>
      <c r="AB61" s="84"/>
      <c r="AC61" s="78"/>
      <c r="AD61" s="77"/>
      <c r="AE61" s="77"/>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75"/>
      <c r="V62" s="89"/>
      <c r="W62" s="89"/>
      <c r="X62" s="76"/>
      <c r="Y62" s="89"/>
      <c r="Z62" s="76"/>
      <c r="AA62" s="83"/>
      <c r="AB62" s="84"/>
      <c r="AC62" s="78"/>
      <c r="AD62" s="77"/>
      <c r="AE62" s="77"/>
      <c r="AF62" s="76"/>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c r="L63" s="70">
        <f t="shared" si="1"/>
        <v>0</v>
      </c>
      <c r="M63" s="71">
        <f t="shared" si="2"/>
        <v>0</v>
      </c>
      <c r="N63" s="72"/>
      <c r="O63" s="73">
        <f t="shared" si="3"/>
        <v>0</v>
      </c>
      <c r="P63" s="72"/>
      <c r="Q63" s="72"/>
      <c r="R63" s="72"/>
      <c r="S63" s="74">
        <f t="shared" si="0"/>
        <v>0</v>
      </c>
      <c r="T63" s="121" t="str">
        <f t="shared" si="4"/>
        <v>OK</v>
      </c>
      <c r="U63" s="75"/>
      <c r="V63" s="89"/>
      <c r="W63" s="89"/>
      <c r="X63" s="76"/>
      <c r="Y63" s="89"/>
      <c r="Z63" s="76"/>
      <c r="AA63" s="83"/>
      <c r="AB63" s="84"/>
      <c r="AC63" s="78"/>
      <c r="AD63" s="77"/>
      <c r="AE63" s="77"/>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1"/>
        <v>0</v>
      </c>
      <c r="M64" s="71">
        <f t="shared" si="2"/>
        <v>0</v>
      </c>
      <c r="N64" s="72"/>
      <c r="O64" s="73">
        <f t="shared" si="3"/>
        <v>0</v>
      </c>
      <c r="P64" s="72"/>
      <c r="Q64" s="72"/>
      <c r="R64" s="72"/>
      <c r="S64" s="74">
        <f t="shared" si="0"/>
        <v>0</v>
      </c>
      <c r="T64" s="121" t="str">
        <f t="shared" si="4"/>
        <v>OK</v>
      </c>
      <c r="U64" s="75"/>
      <c r="V64" s="89"/>
      <c r="W64" s="89"/>
      <c r="X64" s="76"/>
      <c r="Y64" s="89"/>
      <c r="Z64" s="76"/>
      <c r="AA64" s="83"/>
      <c r="AB64" s="84"/>
      <c r="AC64" s="78"/>
      <c r="AD64" s="77"/>
      <c r="AE64" s="77"/>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1"/>
        <v>0</v>
      </c>
      <c r="M65" s="71">
        <f t="shared" si="2"/>
        <v>0</v>
      </c>
      <c r="N65" s="72"/>
      <c r="O65" s="73">
        <f t="shared" si="3"/>
        <v>0</v>
      </c>
      <c r="P65" s="72"/>
      <c r="Q65" s="72"/>
      <c r="R65" s="72"/>
      <c r="S65" s="74">
        <f t="shared" si="0"/>
        <v>0</v>
      </c>
      <c r="T65" s="121" t="str">
        <f t="shared" si="4"/>
        <v>OK</v>
      </c>
      <c r="U65" s="75"/>
      <c r="V65" s="89"/>
      <c r="W65" s="89"/>
      <c r="X65" s="76"/>
      <c r="Y65" s="89"/>
      <c r="Z65" s="76"/>
      <c r="AA65" s="83"/>
      <c r="AB65" s="84"/>
      <c r="AC65" s="78"/>
      <c r="AD65" s="77"/>
      <c r="AE65" s="77"/>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c r="L66" s="70">
        <f t="shared" si="1"/>
        <v>0</v>
      </c>
      <c r="M66" s="71">
        <f t="shared" si="2"/>
        <v>0</v>
      </c>
      <c r="N66" s="72"/>
      <c r="O66" s="73">
        <f t="shared" si="3"/>
        <v>0</v>
      </c>
      <c r="P66" s="72"/>
      <c r="Q66" s="72"/>
      <c r="R66" s="72"/>
      <c r="S66" s="74">
        <f t="shared" si="0"/>
        <v>0</v>
      </c>
      <c r="T66" s="121" t="str">
        <f t="shared" si="4"/>
        <v>OK</v>
      </c>
      <c r="U66" s="75"/>
      <c r="V66" s="89"/>
      <c r="W66" s="89"/>
      <c r="X66" s="76"/>
      <c r="Y66" s="89"/>
      <c r="Z66" s="76"/>
      <c r="AA66" s="83"/>
      <c r="AB66" s="84"/>
      <c r="AC66" s="78"/>
      <c r="AD66" s="77"/>
      <c r="AE66" s="77"/>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1"/>
        <v>0</v>
      </c>
      <c r="M67" s="71">
        <f t="shared" si="2"/>
        <v>0</v>
      </c>
      <c r="N67" s="72"/>
      <c r="O67" s="73">
        <f t="shared" si="3"/>
        <v>0</v>
      </c>
      <c r="P67" s="72"/>
      <c r="Q67" s="72"/>
      <c r="R67" s="72"/>
      <c r="S67" s="74">
        <f t="shared" si="0"/>
        <v>0</v>
      </c>
      <c r="T67" s="121" t="str">
        <f t="shared" si="4"/>
        <v>OK</v>
      </c>
      <c r="U67" s="75"/>
      <c r="V67" s="89"/>
      <c r="W67" s="89"/>
      <c r="X67" s="76"/>
      <c r="Y67" s="89"/>
      <c r="Z67" s="76"/>
      <c r="AA67" s="83"/>
      <c r="AB67" s="84"/>
      <c r="AC67" s="78"/>
      <c r="AD67" s="77"/>
      <c r="AE67" s="77"/>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si="1"/>
        <v>0</v>
      </c>
      <c r="M68" s="71">
        <f t="shared" si="2"/>
        <v>0</v>
      </c>
      <c r="N68" s="72"/>
      <c r="O68" s="73">
        <f t="shared" si="3"/>
        <v>0</v>
      </c>
      <c r="P68" s="72"/>
      <c r="Q68" s="72"/>
      <c r="R68" s="72"/>
      <c r="S68" s="74">
        <f t="shared" si="0"/>
        <v>0</v>
      </c>
      <c r="T68" s="121" t="str">
        <f t="shared" si="4"/>
        <v>OK</v>
      </c>
      <c r="U68" s="75"/>
      <c r="V68" s="89"/>
      <c r="W68" s="89"/>
      <c r="X68" s="76"/>
      <c r="Y68" s="89"/>
      <c r="Z68" s="76"/>
      <c r="AA68" s="83"/>
      <c r="AB68" s="84"/>
      <c r="AC68" s="78"/>
      <c r="AD68" s="77"/>
      <c r="AE68" s="77"/>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75"/>
      <c r="V69" s="89"/>
      <c r="W69" s="89"/>
      <c r="X69" s="76"/>
      <c r="Y69" s="89"/>
      <c r="Z69" s="76"/>
      <c r="AA69" s="83"/>
      <c r="AB69" s="84"/>
      <c r="AC69" s="78"/>
      <c r="AD69" s="77"/>
      <c r="AE69" s="77"/>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c r="L70" s="70">
        <f t="shared" si="1"/>
        <v>0</v>
      </c>
      <c r="M70" s="71">
        <f t="shared" si="2"/>
        <v>0</v>
      </c>
      <c r="N70" s="72"/>
      <c r="O70" s="73">
        <f t="shared" si="3"/>
        <v>0</v>
      </c>
      <c r="P70" s="72"/>
      <c r="Q70" s="72"/>
      <c r="R70" s="72"/>
      <c r="S70" s="74">
        <f t="shared" si="0"/>
        <v>0</v>
      </c>
      <c r="T70" s="121" t="str">
        <f t="shared" si="4"/>
        <v>OK</v>
      </c>
      <c r="U70" s="75"/>
      <c r="V70" s="89"/>
      <c r="W70" s="89"/>
      <c r="X70" s="76"/>
      <c r="Y70" s="89"/>
      <c r="Z70" s="76"/>
      <c r="AA70" s="83"/>
      <c r="AB70" s="84"/>
      <c r="AC70" s="78"/>
      <c r="AD70" s="77"/>
      <c r="AE70" s="77"/>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c r="L71" s="70">
        <f t="shared" si="1"/>
        <v>0</v>
      </c>
      <c r="M71" s="71">
        <f t="shared" si="2"/>
        <v>0</v>
      </c>
      <c r="N71" s="72"/>
      <c r="O71" s="73">
        <f t="shared" si="3"/>
        <v>0</v>
      </c>
      <c r="P71" s="72"/>
      <c r="Q71" s="72"/>
      <c r="R71" s="72"/>
      <c r="S71" s="74">
        <f t="shared" si="0"/>
        <v>0</v>
      </c>
      <c r="T71" s="121" t="str">
        <f t="shared" si="4"/>
        <v>OK</v>
      </c>
      <c r="U71" s="75"/>
      <c r="V71" s="89"/>
      <c r="W71" s="89"/>
      <c r="X71" s="76"/>
      <c r="Y71" s="89"/>
      <c r="Z71" s="76"/>
      <c r="AA71" s="83"/>
      <c r="AB71" s="84"/>
      <c r="AC71" s="78"/>
      <c r="AD71" s="77"/>
      <c r="AE71" s="77"/>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75"/>
      <c r="V72" s="89"/>
      <c r="W72" s="89"/>
      <c r="X72" s="76"/>
      <c r="Y72" s="89"/>
      <c r="Z72" s="76"/>
      <c r="AA72" s="83"/>
      <c r="AB72" s="84"/>
      <c r="AC72" s="78"/>
      <c r="AD72" s="77"/>
      <c r="AE72" s="77"/>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1"/>
        <v>0</v>
      </c>
      <c r="M73" s="71">
        <f t="shared" si="2"/>
        <v>0</v>
      </c>
      <c r="N73" s="72"/>
      <c r="O73" s="73">
        <f t="shared" si="3"/>
        <v>0</v>
      </c>
      <c r="P73" s="72"/>
      <c r="Q73" s="72"/>
      <c r="R73" s="72"/>
      <c r="S73" s="74">
        <f t="shared" si="0"/>
        <v>0</v>
      </c>
      <c r="T73" s="121" t="str">
        <f t="shared" si="4"/>
        <v>OK</v>
      </c>
      <c r="U73" s="75"/>
      <c r="V73" s="89"/>
      <c r="W73" s="89"/>
      <c r="X73" s="76"/>
      <c r="Y73" s="89"/>
      <c r="Z73" s="76"/>
      <c r="AA73" s="83"/>
      <c r="AB73" s="84"/>
      <c r="AC73" s="78"/>
      <c r="AD73" s="77"/>
      <c r="AE73" s="77"/>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1"/>
        <v>0</v>
      </c>
      <c r="M74" s="71">
        <f t="shared" si="2"/>
        <v>0</v>
      </c>
      <c r="N74" s="72"/>
      <c r="O74" s="73">
        <f t="shared" si="3"/>
        <v>0</v>
      </c>
      <c r="P74" s="72"/>
      <c r="Q74" s="72"/>
      <c r="R74" s="72"/>
      <c r="S74" s="74">
        <f t="shared" si="0"/>
        <v>0</v>
      </c>
      <c r="T74" s="121" t="str">
        <f t="shared" si="4"/>
        <v>OK</v>
      </c>
      <c r="U74" s="75"/>
      <c r="V74" s="89"/>
      <c r="W74" s="89"/>
      <c r="X74" s="76"/>
      <c r="Y74" s="89"/>
      <c r="Z74" s="76"/>
      <c r="AA74" s="83"/>
      <c r="AB74" s="84"/>
      <c r="AC74" s="78"/>
      <c r="AD74" s="77"/>
      <c r="AE74" s="77"/>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c r="L75" s="70">
        <f t="shared" si="1"/>
        <v>0</v>
      </c>
      <c r="M75" s="71">
        <f t="shared" si="2"/>
        <v>0</v>
      </c>
      <c r="N75" s="72"/>
      <c r="O75" s="73">
        <f t="shared" si="3"/>
        <v>0</v>
      </c>
      <c r="P75" s="72"/>
      <c r="Q75" s="72"/>
      <c r="R75" s="72"/>
      <c r="S75" s="74">
        <f t="shared" si="0"/>
        <v>0</v>
      </c>
      <c r="T75" s="121" t="str">
        <f t="shared" si="4"/>
        <v>OK</v>
      </c>
      <c r="U75" s="75"/>
      <c r="V75" s="89"/>
      <c r="W75" s="89"/>
      <c r="X75" s="76"/>
      <c r="Y75" s="89"/>
      <c r="Z75" s="76"/>
      <c r="AA75" s="83"/>
      <c r="AB75" s="84"/>
      <c r="AC75" s="78"/>
      <c r="AD75" s="77"/>
      <c r="AE75" s="77"/>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c r="L76" s="70">
        <f t="shared" si="1"/>
        <v>0</v>
      </c>
      <c r="M76" s="71">
        <f t="shared" si="2"/>
        <v>0</v>
      </c>
      <c r="N76" s="72"/>
      <c r="O76" s="73">
        <f t="shared" si="3"/>
        <v>0</v>
      </c>
      <c r="P76" s="72"/>
      <c r="Q76" s="72"/>
      <c r="R76" s="72"/>
      <c r="S76" s="74">
        <f t="shared" si="0"/>
        <v>0</v>
      </c>
      <c r="T76" s="121" t="str">
        <f t="shared" si="4"/>
        <v>OK</v>
      </c>
      <c r="U76" s="75"/>
      <c r="V76" s="89"/>
      <c r="W76" s="89"/>
      <c r="X76" s="76"/>
      <c r="Y76" s="89"/>
      <c r="Z76" s="76"/>
      <c r="AA76" s="83"/>
      <c r="AB76" s="84"/>
      <c r="AC76" s="78"/>
      <c r="AD76" s="77"/>
      <c r="AE76" s="77"/>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1"/>
        <v>0</v>
      </c>
      <c r="M77" s="71">
        <f t="shared" si="2"/>
        <v>0</v>
      </c>
      <c r="N77" s="72"/>
      <c r="O77" s="73">
        <f t="shared" si="3"/>
        <v>0</v>
      </c>
      <c r="P77" s="72"/>
      <c r="Q77" s="72"/>
      <c r="R77" s="72"/>
      <c r="S77" s="74">
        <f t="shared" si="0"/>
        <v>0</v>
      </c>
      <c r="T77" s="121" t="str">
        <f t="shared" si="4"/>
        <v>OK</v>
      </c>
      <c r="U77" s="75"/>
      <c r="V77" s="89"/>
      <c r="W77" s="89"/>
      <c r="X77" s="76"/>
      <c r="Y77" s="89"/>
      <c r="Z77" s="76"/>
      <c r="AA77" s="83"/>
      <c r="AB77" s="84"/>
      <c r="AC77" s="78"/>
      <c r="AD77" s="77"/>
      <c r="AE77" s="77"/>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1"/>
        <v>0</v>
      </c>
      <c r="M78" s="71">
        <f t="shared" si="2"/>
        <v>0</v>
      </c>
      <c r="N78" s="72"/>
      <c r="O78" s="73">
        <f t="shared" si="3"/>
        <v>0</v>
      </c>
      <c r="P78" s="72"/>
      <c r="Q78" s="72"/>
      <c r="R78" s="72"/>
      <c r="S78" s="74">
        <f t="shared" si="0"/>
        <v>0</v>
      </c>
      <c r="T78" s="121" t="str">
        <f t="shared" si="4"/>
        <v>OK</v>
      </c>
      <c r="U78" s="75"/>
      <c r="V78" s="89"/>
      <c r="W78" s="89"/>
      <c r="X78" s="76"/>
      <c r="Y78" s="89"/>
      <c r="Z78" s="76"/>
      <c r="AA78" s="83"/>
      <c r="AB78" s="84"/>
      <c r="AC78" s="78"/>
      <c r="AD78" s="77"/>
      <c r="AE78" s="77"/>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c r="L79" s="70">
        <f t="shared" si="1"/>
        <v>0</v>
      </c>
      <c r="M79" s="71">
        <f t="shared" si="2"/>
        <v>0</v>
      </c>
      <c r="N79" s="72"/>
      <c r="O79" s="73">
        <f t="shared" si="3"/>
        <v>0</v>
      </c>
      <c r="P79" s="72"/>
      <c r="Q79" s="72"/>
      <c r="R79" s="72"/>
      <c r="S79" s="74">
        <f t="shared" si="0"/>
        <v>0</v>
      </c>
      <c r="T79" s="121" t="str">
        <f t="shared" si="4"/>
        <v>OK</v>
      </c>
      <c r="U79" s="75"/>
      <c r="V79" s="89"/>
      <c r="W79" s="89"/>
      <c r="X79" s="76"/>
      <c r="Y79" s="89"/>
      <c r="Z79" s="76"/>
      <c r="AA79" s="83"/>
      <c r="AB79" s="84"/>
      <c r="AC79" s="78"/>
      <c r="AD79" s="77"/>
      <c r="AE79" s="77"/>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75"/>
      <c r="V80" s="89"/>
      <c r="W80" s="89"/>
      <c r="X80" s="76"/>
      <c r="Y80" s="89"/>
      <c r="Z80" s="76"/>
      <c r="AA80" s="83"/>
      <c r="AB80" s="84"/>
      <c r="AC80" s="78"/>
      <c r="AD80" s="77"/>
      <c r="AE80" s="77"/>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c r="L81" s="70">
        <f t="shared" si="1"/>
        <v>0</v>
      </c>
      <c r="M81" s="71">
        <f t="shared" si="2"/>
        <v>0</v>
      </c>
      <c r="N81" s="72"/>
      <c r="O81" s="73">
        <f t="shared" si="3"/>
        <v>0</v>
      </c>
      <c r="P81" s="72"/>
      <c r="Q81" s="72"/>
      <c r="R81" s="72"/>
      <c r="S81" s="74">
        <f t="shared" si="0"/>
        <v>0</v>
      </c>
      <c r="T81" s="121" t="str">
        <f t="shared" si="4"/>
        <v>OK</v>
      </c>
      <c r="U81" s="75"/>
      <c r="V81" s="89"/>
      <c r="W81" s="89"/>
      <c r="X81" s="76"/>
      <c r="Y81" s="89"/>
      <c r="Z81" s="76"/>
      <c r="AA81" s="83"/>
      <c r="AB81" s="84"/>
      <c r="AC81" s="78"/>
      <c r="AD81" s="77"/>
      <c r="AE81" s="77"/>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1"/>
        <v>0</v>
      </c>
      <c r="M82" s="71">
        <f t="shared" si="2"/>
        <v>0</v>
      </c>
      <c r="N82" s="72"/>
      <c r="O82" s="73">
        <f t="shared" si="3"/>
        <v>0</v>
      </c>
      <c r="P82" s="72"/>
      <c r="Q82" s="72"/>
      <c r="R82" s="72"/>
      <c r="S82" s="74">
        <f t="shared" si="0"/>
        <v>0</v>
      </c>
      <c r="T82" s="121" t="str">
        <f t="shared" si="4"/>
        <v>OK</v>
      </c>
      <c r="U82" s="75"/>
      <c r="V82" s="89"/>
      <c r="W82" s="89"/>
      <c r="X82" s="76"/>
      <c r="Y82" s="89"/>
      <c r="Z82" s="76"/>
      <c r="AA82" s="83"/>
      <c r="AB82" s="84"/>
      <c r="AC82" s="78"/>
      <c r="AD82" s="77"/>
      <c r="AE82" s="77"/>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c r="L83" s="70">
        <f t="shared" si="1"/>
        <v>0</v>
      </c>
      <c r="M83" s="71">
        <f t="shared" si="2"/>
        <v>0</v>
      </c>
      <c r="N83" s="72"/>
      <c r="O83" s="73">
        <f t="shared" si="3"/>
        <v>0</v>
      </c>
      <c r="P83" s="72"/>
      <c r="Q83" s="72"/>
      <c r="R83" s="72"/>
      <c r="S83" s="74">
        <f t="shared" si="0"/>
        <v>0</v>
      </c>
      <c r="T83" s="121" t="str">
        <f t="shared" si="4"/>
        <v>OK</v>
      </c>
      <c r="U83" s="75"/>
      <c r="V83" s="89"/>
      <c r="W83" s="89"/>
      <c r="X83" s="76"/>
      <c r="Y83" s="89"/>
      <c r="Z83" s="76"/>
      <c r="AA83" s="83"/>
      <c r="AB83" s="84"/>
      <c r="AC83" s="78"/>
      <c r="AD83" s="77"/>
      <c r="AE83" s="77"/>
      <c r="AF83" s="76"/>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75"/>
      <c r="V84" s="89"/>
      <c r="W84" s="89"/>
      <c r="X84" s="76"/>
      <c r="Y84" s="89"/>
      <c r="Z84" s="76"/>
      <c r="AA84" s="83"/>
      <c r="AB84" s="84"/>
      <c r="AC84" s="78"/>
      <c r="AD84" s="77"/>
      <c r="AE84" s="77"/>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75"/>
      <c r="V85" s="89"/>
      <c r="W85" s="89"/>
      <c r="X85" s="76"/>
      <c r="Y85" s="89"/>
      <c r="Z85" s="76"/>
      <c r="AA85" s="83"/>
      <c r="AB85" s="84"/>
      <c r="AC85" s="78"/>
      <c r="AD85" s="77"/>
      <c r="AE85" s="77"/>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75"/>
      <c r="V86" s="89"/>
      <c r="W86" s="89"/>
      <c r="X86" s="76"/>
      <c r="Y86" s="89"/>
      <c r="Z86" s="76"/>
      <c r="AA86" s="83"/>
      <c r="AB86" s="84"/>
      <c r="AC86" s="78"/>
      <c r="AD86" s="77"/>
      <c r="AE86" s="77"/>
      <c r="AF86" s="76"/>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c r="L87" s="70">
        <f t="shared" si="1"/>
        <v>0</v>
      </c>
      <c r="M87" s="71">
        <f t="shared" si="2"/>
        <v>0</v>
      </c>
      <c r="N87" s="72"/>
      <c r="O87" s="73">
        <f t="shared" si="3"/>
        <v>0</v>
      </c>
      <c r="P87" s="72"/>
      <c r="Q87" s="72"/>
      <c r="R87" s="72"/>
      <c r="S87" s="74">
        <f t="shared" si="0"/>
        <v>0</v>
      </c>
      <c r="T87" s="121" t="str">
        <f t="shared" si="4"/>
        <v>OK</v>
      </c>
      <c r="U87" s="75"/>
      <c r="V87" s="89"/>
      <c r="W87" s="89"/>
      <c r="X87" s="76"/>
      <c r="Y87" s="89"/>
      <c r="Z87" s="76"/>
      <c r="AA87" s="83"/>
      <c r="AB87" s="84"/>
      <c r="AC87" s="78"/>
      <c r="AD87" s="77"/>
      <c r="AE87" s="77"/>
      <c r="AF87" s="76"/>
      <c r="AG87" s="78"/>
      <c r="AH87" s="78"/>
      <c r="AI87" s="7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1"/>
        <v>0</v>
      </c>
      <c r="M88" s="71">
        <f t="shared" si="2"/>
        <v>0</v>
      </c>
      <c r="N88" s="72"/>
      <c r="O88" s="73">
        <f t="shared" si="3"/>
        <v>0</v>
      </c>
      <c r="P88" s="72"/>
      <c r="Q88" s="72"/>
      <c r="R88" s="72"/>
      <c r="S88" s="74">
        <f t="shared" si="0"/>
        <v>0</v>
      </c>
      <c r="T88" s="121" t="str">
        <f t="shared" si="4"/>
        <v>OK</v>
      </c>
      <c r="U88" s="75"/>
      <c r="V88" s="89"/>
      <c r="W88" s="89"/>
      <c r="X88" s="76"/>
      <c r="Y88" s="89"/>
      <c r="Z88" s="76"/>
      <c r="AA88" s="83"/>
      <c r="AB88" s="84"/>
      <c r="AC88" s="78"/>
      <c r="AD88" s="77"/>
      <c r="AE88" s="77"/>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75"/>
      <c r="V89" s="89"/>
      <c r="W89" s="89"/>
      <c r="X89" s="76"/>
      <c r="Y89" s="89"/>
      <c r="Z89" s="76"/>
      <c r="AA89" s="83"/>
      <c r="AB89" s="84"/>
      <c r="AC89" s="78"/>
      <c r="AD89" s="77"/>
      <c r="AE89" s="77"/>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75"/>
      <c r="V90" s="89"/>
      <c r="W90" s="89"/>
      <c r="X90" s="76"/>
      <c r="Y90" s="89"/>
      <c r="Z90" s="76"/>
      <c r="AA90" s="83"/>
      <c r="AB90" s="84"/>
      <c r="AC90" s="78"/>
      <c r="AD90" s="77"/>
      <c r="AE90" s="77"/>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1"/>
        <v>0</v>
      </c>
      <c r="M91" s="71">
        <f t="shared" si="2"/>
        <v>0</v>
      </c>
      <c r="N91" s="72"/>
      <c r="O91" s="73">
        <f t="shared" si="3"/>
        <v>0</v>
      </c>
      <c r="P91" s="72"/>
      <c r="Q91" s="72"/>
      <c r="R91" s="72"/>
      <c r="S91" s="74">
        <f t="shared" si="0"/>
        <v>0</v>
      </c>
      <c r="T91" s="121" t="str">
        <f t="shared" si="4"/>
        <v>OK</v>
      </c>
      <c r="U91" s="75"/>
      <c r="V91" s="89"/>
      <c r="W91" s="89"/>
      <c r="X91" s="76"/>
      <c r="Y91" s="89"/>
      <c r="Z91" s="76"/>
      <c r="AA91" s="83"/>
      <c r="AB91" s="84"/>
      <c r="AC91" s="78"/>
      <c r="AD91" s="77"/>
      <c r="AE91" s="77"/>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75"/>
      <c r="V92" s="89"/>
      <c r="W92" s="89"/>
      <c r="X92" s="76"/>
      <c r="Y92" s="89"/>
      <c r="Z92" s="76"/>
      <c r="AA92" s="83"/>
      <c r="AB92" s="84"/>
      <c r="AC92" s="78"/>
      <c r="AD92" s="77"/>
      <c r="AE92" s="77"/>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c r="L93" s="70">
        <f t="shared" si="1"/>
        <v>0</v>
      </c>
      <c r="M93" s="71">
        <f t="shared" si="2"/>
        <v>0</v>
      </c>
      <c r="N93" s="72"/>
      <c r="O93" s="73">
        <f t="shared" si="3"/>
        <v>0</v>
      </c>
      <c r="P93" s="72"/>
      <c r="Q93" s="72"/>
      <c r="R93" s="72"/>
      <c r="S93" s="74">
        <f t="shared" si="0"/>
        <v>0</v>
      </c>
      <c r="T93" s="121" t="str">
        <f t="shared" si="4"/>
        <v>OK</v>
      </c>
      <c r="U93" s="75"/>
      <c r="V93" s="89"/>
      <c r="W93" s="89"/>
      <c r="X93" s="76"/>
      <c r="Y93" s="89"/>
      <c r="Z93" s="76"/>
      <c r="AA93" s="83"/>
      <c r="AB93" s="84"/>
      <c r="AC93" s="78"/>
      <c r="AD93" s="77"/>
      <c r="AE93" s="77"/>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75"/>
      <c r="V94" s="89"/>
      <c r="W94" s="89"/>
      <c r="X94" s="76"/>
      <c r="Y94" s="89"/>
      <c r="Z94" s="76"/>
      <c r="AA94" s="83"/>
      <c r="AB94" s="84"/>
      <c r="AC94" s="78"/>
      <c r="AD94" s="77"/>
      <c r="AE94" s="77"/>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75"/>
      <c r="V95" s="89"/>
      <c r="W95" s="89"/>
      <c r="X95" s="76"/>
      <c r="Y95" s="89"/>
      <c r="Z95" s="76"/>
      <c r="AA95" s="83"/>
      <c r="AB95" s="84"/>
      <c r="AC95" s="78"/>
      <c r="AD95" s="77"/>
      <c r="AE95" s="77"/>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75"/>
      <c r="V96" s="89"/>
      <c r="W96" s="89"/>
      <c r="X96" s="76"/>
      <c r="Y96" s="89"/>
      <c r="Z96" s="76"/>
      <c r="AA96" s="83"/>
      <c r="AB96" s="84"/>
      <c r="AC96" s="78"/>
      <c r="AD96" s="77"/>
      <c r="AE96" s="77"/>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75"/>
      <c r="V97" s="89"/>
      <c r="W97" s="89"/>
      <c r="X97" s="76"/>
      <c r="Y97" s="89"/>
      <c r="Z97" s="76"/>
      <c r="AA97" s="83"/>
      <c r="AB97" s="84"/>
      <c r="AC97" s="78"/>
      <c r="AD97" s="77"/>
      <c r="AE97" s="77"/>
      <c r="AF97" s="76"/>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c r="L98" s="70">
        <f t="shared" si="1"/>
        <v>0</v>
      </c>
      <c r="M98" s="71">
        <f t="shared" si="2"/>
        <v>0</v>
      </c>
      <c r="N98" s="72"/>
      <c r="O98" s="73">
        <f t="shared" si="3"/>
        <v>0</v>
      </c>
      <c r="P98" s="72"/>
      <c r="Q98" s="72"/>
      <c r="R98" s="72"/>
      <c r="S98" s="74">
        <f t="shared" si="0"/>
        <v>0</v>
      </c>
      <c r="T98" s="121" t="str">
        <f t="shared" si="4"/>
        <v>OK</v>
      </c>
      <c r="U98" s="75"/>
      <c r="V98" s="89"/>
      <c r="W98" s="89"/>
      <c r="X98" s="76"/>
      <c r="Y98" s="89"/>
      <c r="Z98" s="76"/>
      <c r="AA98" s="83"/>
      <c r="AB98" s="84"/>
      <c r="AC98" s="78"/>
      <c r="AD98" s="77"/>
      <c r="AE98" s="77"/>
      <c r="AF98" s="76"/>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c r="L99" s="70">
        <f t="shared" si="1"/>
        <v>0</v>
      </c>
      <c r="M99" s="71">
        <f t="shared" si="2"/>
        <v>0</v>
      </c>
      <c r="N99" s="72"/>
      <c r="O99" s="73">
        <f t="shared" si="3"/>
        <v>0</v>
      </c>
      <c r="P99" s="72"/>
      <c r="Q99" s="72"/>
      <c r="R99" s="72"/>
      <c r="S99" s="74">
        <f t="shared" si="0"/>
        <v>0</v>
      </c>
      <c r="T99" s="121" t="str">
        <f t="shared" si="4"/>
        <v>OK</v>
      </c>
      <c r="U99" s="75"/>
      <c r="V99" s="89"/>
      <c r="W99" s="89"/>
      <c r="X99" s="76"/>
      <c r="Y99" s="89"/>
      <c r="Z99" s="76"/>
      <c r="AA99" s="83"/>
      <c r="AB99" s="84"/>
      <c r="AC99" s="78"/>
      <c r="AD99" s="77"/>
      <c r="AE99" s="77"/>
      <c r="AF99" s="76"/>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c r="L100" s="70">
        <f t="shared" si="1"/>
        <v>0</v>
      </c>
      <c r="M100" s="71">
        <f t="shared" si="2"/>
        <v>0</v>
      </c>
      <c r="N100" s="72"/>
      <c r="O100" s="73">
        <f t="shared" si="3"/>
        <v>0</v>
      </c>
      <c r="P100" s="72"/>
      <c r="Q100" s="72"/>
      <c r="R100" s="72"/>
      <c r="S100" s="74">
        <f t="shared" si="0"/>
        <v>0</v>
      </c>
      <c r="T100" s="121" t="str">
        <f t="shared" si="4"/>
        <v>OK</v>
      </c>
      <c r="U100" s="75"/>
      <c r="V100" s="89"/>
      <c r="W100" s="89"/>
      <c r="X100" s="76"/>
      <c r="Y100" s="89"/>
      <c r="Z100" s="76"/>
      <c r="AA100" s="83"/>
      <c r="AB100" s="84"/>
      <c r="AC100" s="78"/>
      <c r="AD100" s="77"/>
      <c r="AE100" s="77"/>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75"/>
      <c r="V101" s="89"/>
      <c r="W101" s="89"/>
      <c r="X101" s="76"/>
      <c r="Y101" s="89"/>
      <c r="Z101" s="76"/>
      <c r="AA101" s="83"/>
      <c r="AB101" s="84"/>
      <c r="AC101" s="78"/>
      <c r="AD101" s="77"/>
      <c r="AE101" s="77"/>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75"/>
      <c r="V102" s="89"/>
      <c r="W102" s="89"/>
      <c r="X102" s="76"/>
      <c r="Y102" s="89"/>
      <c r="Z102" s="76"/>
      <c r="AA102" s="83"/>
      <c r="AB102" s="84"/>
      <c r="AC102" s="78"/>
      <c r="AD102" s="77"/>
      <c r="AE102" s="77"/>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75"/>
      <c r="V103" s="89"/>
      <c r="W103" s="89"/>
      <c r="X103" s="76"/>
      <c r="Y103" s="89"/>
      <c r="Z103" s="76"/>
      <c r="AA103" s="83"/>
      <c r="AB103" s="84"/>
      <c r="AC103" s="78"/>
      <c r="AD103" s="77"/>
      <c r="AE103" s="77"/>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75"/>
      <c r="V104" s="89"/>
      <c r="W104" s="89"/>
      <c r="X104" s="76"/>
      <c r="Y104" s="89"/>
      <c r="Z104" s="76"/>
      <c r="AA104" s="83"/>
      <c r="AB104" s="84"/>
      <c r="AC104" s="78"/>
      <c r="AD104" s="77"/>
      <c r="AE104" s="77"/>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75"/>
      <c r="V105" s="89"/>
      <c r="W105" s="89"/>
      <c r="X105" s="76"/>
      <c r="Y105" s="89"/>
      <c r="Z105" s="76"/>
      <c r="AA105" s="83"/>
      <c r="AB105" s="84"/>
      <c r="AC105" s="78"/>
      <c r="AD105" s="77"/>
      <c r="AE105" s="77"/>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75"/>
      <c r="V106" s="89"/>
      <c r="W106" s="89"/>
      <c r="X106" s="76"/>
      <c r="Y106" s="89"/>
      <c r="Z106" s="76"/>
      <c r="AA106" s="83"/>
      <c r="AB106" s="84"/>
      <c r="AC106" s="78"/>
      <c r="AD106" s="77"/>
      <c r="AE106" s="77"/>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v>1</v>
      </c>
      <c r="L107" s="70">
        <f t="shared" si="1"/>
        <v>0</v>
      </c>
      <c r="M107" s="71">
        <f t="shared" si="2"/>
        <v>0</v>
      </c>
      <c r="N107" s="72"/>
      <c r="O107" s="73">
        <f t="shared" si="3"/>
        <v>0</v>
      </c>
      <c r="P107" s="72"/>
      <c r="Q107" s="72"/>
      <c r="R107" s="72"/>
      <c r="S107" s="74">
        <f t="shared" si="0"/>
        <v>1</v>
      </c>
      <c r="T107" s="121" t="str">
        <f t="shared" si="4"/>
        <v>OK</v>
      </c>
      <c r="U107" s="75"/>
      <c r="V107" s="89"/>
      <c r="W107" s="89"/>
      <c r="X107" s="76"/>
      <c r="Y107" s="89"/>
      <c r="Z107" s="76"/>
      <c r="AA107" s="83"/>
      <c r="AB107" s="84"/>
      <c r="AC107" s="78"/>
      <c r="AD107" s="77"/>
      <c r="AE107" s="77"/>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c r="L108" s="70">
        <f t="shared" si="1"/>
        <v>0</v>
      </c>
      <c r="M108" s="71">
        <f t="shared" si="2"/>
        <v>0</v>
      </c>
      <c r="N108" s="72"/>
      <c r="O108" s="73">
        <f t="shared" si="3"/>
        <v>0</v>
      </c>
      <c r="P108" s="72"/>
      <c r="Q108" s="72"/>
      <c r="R108" s="72"/>
      <c r="S108" s="74">
        <f t="shared" si="0"/>
        <v>0</v>
      </c>
      <c r="T108" s="121" t="str">
        <f t="shared" si="4"/>
        <v>OK</v>
      </c>
      <c r="U108" s="75"/>
      <c r="V108" s="89"/>
      <c r="W108" s="89"/>
      <c r="X108" s="76"/>
      <c r="Y108" s="89"/>
      <c r="Z108" s="76"/>
      <c r="AA108" s="83"/>
      <c r="AB108" s="84"/>
      <c r="AC108" s="78"/>
      <c r="AD108" s="77"/>
      <c r="AE108" s="77"/>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75"/>
      <c r="V109" s="89"/>
      <c r="W109" s="89"/>
      <c r="X109" s="76"/>
      <c r="Y109" s="89"/>
      <c r="Z109" s="76"/>
      <c r="AA109" s="83"/>
      <c r="AB109" s="84"/>
      <c r="AC109" s="78"/>
      <c r="AD109" s="77"/>
      <c r="AE109" s="77"/>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
        <v>0</v>
      </c>
      <c r="M110" s="71">
        <f t="shared" si="2"/>
        <v>0</v>
      </c>
      <c r="N110" s="72"/>
      <c r="O110" s="73">
        <f t="shared" si="3"/>
        <v>0</v>
      </c>
      <c r="P110" s="72"/>
      <c r="Q110" s="72"/>
      <c r="R110" s="72"/>
      <c r="S110" s="74">
        <f t="shared" si="0"/>
        <v>0</v>
      </c>
      <c r="T110" s="121" t="str">
        <f t="shared" si="4"/>
        <v>OK</v>
      </c>
      <c r="U110" s="75"/>
      <c r="V110" s="89"/>
      <c r="W110" s="89"/>
      <c r="X110" s="76"/>
      <c r="Y110" s="89"/>
      <c r="Z110" s="76"/>
      <c r="AA110" s="83"/>
      <c r="AB110" s="84"/>
      <c r="AC110" s="78"/>
      <c r="AD110" s="77"/>
      <c r="AE110" s="77"/>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75"/>
      <c r="V111" s="89"/>
      <c r="W111" s="89"/>
      <c r="X111" s="76"/>
      <c r="Y111" s="89"/>
      <c r="Z111" s="76"/>
      <c r="AA111" s="83"/>
      <c r="AB111" s="84"/>
      <c r="AC111" s="78"/>
      <c r="AD111" s="77"/>
      <c r="AE111" s="77"/>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75"/>
      <c r="V112" s="89"/>
      <c r="W112" s="89"/>
      <c r="X112" s="76"/>
      <c r="Y112" s="89"/>
      <c r="Z112" s="76"/>
      <c r="AA112" s="83"/>
      <c r="AB112" s="84"/>
      <c r="AC112" s="78"/>
      <c r="AD112" s="77"/>
      <c r="AE112" s="77"/>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c r="L113" s="70">
        <f t="shared" si="1"/>
        <v>0</v>
      </c>
      <c r="M113" s="71">
        <f t="shared" si="2"/>
        <v>0</v>
      </c>
      <c r="N113" s="72"/>
      <c r="O113" s="73">
        <f t="shared" si="3"/>
        <v>0</v>
      </c>
      <c r="P113" s="72"/>
      <c r="Q113" s="72"/>
      <c r="R113" s="72"/>
      <c r="S113" s="74">
        <f t="shared" si="0"/>
        <v>0</v>
      </c>
      <c r="T113" s="121" t="str">
        <f t="shared" si="4"/>
        <v>OK</v>
      </c>
      <c r="U113" s="75"/>
      <c r="V113" s="89"/>
      <c r="W113" s="89"/>
      <c r="X113" s="76"/>
      <c r="Y113" s="89"/>
      <c r="Z113" s="76"/>
      <c r="AA113" s="83"/>
      <c r="AB113" s="84"/>
      <c r="AC113" s="78"/>
      <c r="AD113" s="77"/>
      <c r="AE113" s="77"/>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75"/>
      <c r="V114" s="89"/>
      <c r="W114" s="89"/>
      <c r="X114" s="76"/>
      <c r="Y114" s="89"/>
      <c r="Z114" s="76"/>
      <c r="AA114" s="83"/>
      <c r="AB114" s="84"/>
      <c r="AC114" s="78"/>
      <c r="AD114" s="77"/>
      <c r="AE114" s="77"/>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75"/>
      <c r="V115" s="89"/>
      <c r="W115" s="89"/>
      <c r="X115" s="76"/>
      <c r="Y115" s="89"/>
      <c r="Z115" s="76"/>
      <c r="AA115" s="83"/>
      <c r="AB115" s="84"/>
      <c r="AC115" s="78"/>
      <c r="AD115" s="77"/>
      <c r="AE115" s="77"/>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75"/>
      <c r="V116" s="89"/>
      <c r="W116" s="89"/>
      <c r="X116" s="76"/>
      <c r="Y116" s="89"/>
      <c r="Z116" s="76"/>
      <c r="AA116" s="83"/>
      <c r="AB116" s="84"/>
      <c r="AC116" s="78"/>
      <c r="AD116" s="77"/>
      <c r="AE116" s="77"/>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75"/>
      <c r="V117" s="89"/>
      <c r="W117" s="89"/>
      <c r="X117" s="76"/>
      <c r="Y117" s="89"/>
      <c r="Z117" s="76"/>
      <c r="AA117" s="83"/>
      <c r="AB117" s="84"/>
      <c r="AC117" s="78"/>
      <c r="AD117" s="77"/>
      <c r="AE117" s="77"/>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75"/>
      <c r="V118" s="89"/>
      <c r="W118" s="89"/>
      <c r="X118" s="76"/>
      <c r="Y118" s="89"/>
      <c r="Z118" s="76"/>
      <c r="AA118" s="83"/>
      <c r="AB118" s="84"/>
      <c r="AC118" s="78"/>
      <c r="AD118" s="77"/>
      <c r="AE118" s="77"/>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75"/>
      <c r="V119" s="89"/>
      <c r="W119" s="89"/>
      <c r="X119" s="76"/>
      <c r="Y119" s="89"/>
      <c r="Z119" s="76"/>
      <c r="AA119" s="83"/>
      <c r="AB119" s="84"/>
      <c r="AC119" s="78"/>
      <c r="AD119" s="77"/>
      <c r="AE119" s="77"/>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75"/>
      <c r="V120" s="89"/>
      <c r="W120" s="89"/>
      <c r="X120" s="76"/>
      <c r="Y120" s="89"/>
      <c r="Z120" s="76"/>
      <c r="AA120" s="83"/>
      <c r="AB120" s="84"/>
      <c r="AC120" s="78"/>
      <c r="AD120" s="77"/>
      <c r="AE120" s="77"/>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75"/>
      <c r="V121" s="89"/>
      <c r="W121" s="89"/>
      <c r="X121" s="76"/>
      <c r="Y121" s="89"/>
      <c r="Z121" s="76"/>
      <c r="AA121" s="83"/>
      <c r="AB121" s="84"/>
      <c r="AC121" s="78"/>
      <c r="AD121" s="77"/>
      <c r="AE121" s="77"/>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75"/>
      <c r="V122" s="89"/>
      <c r="W122" s="89"/>
      <c r="X122" s="76"/>
      <c r="Y122" s="89"/>
      <c r="Z122" s="76"/>
      <c r="AA122" s="83"/>
      <c r="AB122" s="84"/>
      <c r="AC122" s="78"/>
      <c r="AD122" s="77"/>
      <c r="AE122" s="77"/>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75"/>
      <c r="V123" s="89"/>
      <c r="W123" s="89"/>
      <c r="X123" s="76"/>
      <c r="Y123" s="89"/>
      <c r="Z123" s="76"/>
      <c r="AA123" s="83"/>
      <c r="AB123" s="84"/>
      <c r="AC123" s="78"/>
      <c r="AD123" s="77"/>
      <c r="AE123" s="77"/>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
        <v>0</v>
      </c>
      <c r="M124" s="71">
        <f t="shared" si="2"/>
        <v>0</v>
      </c>
      <c r="N124" s="72"/>
      <c r="O124" s="73">
        <f t="shared" si="3"/>
        <v>0</v>
      </c>
      <c r="P124" s="72"/>
      <c r="Q124" s="72"/>
      <c r="R124" s="72"/>
      <c r="S124" s="74">
        <f t="shared" si="0"/>
        <v>0</v>
      </c>
      <c r="T124" s="121" t="str">
        <f t="shared" si="4"/>
        <v>OK</v>
      </c>
      <c r="U124" s="75"/>
      <c r="V124" s="89"/>
      <c r="W124" s="89"/>
      <c r="X124" s="76"/>
      <c r="Y124" s="89"/>
      <c r="Z124" s="76"/>
      <c r="AA124" s="83"/>
      <c r="AB124" s="84"/>
      <c r="AC124" s="78"/>
      <c r="AD124" s="77"/>
      <c r="AE124" s="77"/>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75"/>
      <c r="V125" s="89"/>
      <c r="W125" s="89"/>
      <c r="X125" s="76"/>
      <c r="Y125" s="89"/>
      <c r="Z125" s="76"/>
      <c r="AA125" s="83"/>
      <c r="AB125" s="84"/>
      <c r="AC125" s="78"/>
      <c r="AD125" s="77"/>
      <c r="AE125" s="77"/>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75"/>
      <c r="V126" s="89"/>
      <c r="W126" s="89"/>
      <c r="X126" s="76"/>
      <c r="Y126" s="89"/>
      <c r="Z126" s="76"/>
      <c r="AA126" s="83"/>
      <c r="AB126" s="84"/>
      <c r="AC126" s="78"/>
      <c r="AD126" s="77"/>
      <c r="AE126" s="77"/>
      <c r="AF126" s="76"/>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75"/>
      <c r="V127" s="89"/>
      <c r="W127" s="89"/>
      <c r="X127" s="76"/>
      <c r="Y127" s="89"/>
      <c r="Z127" s="76"/>
      <c r="AA127" s="83"/>
      <c r="AB127" s="84"/>
      <c r="AC127" s="78"/>
      <c r="AD127" s="77"/>
      <c r="AE127" s="77"/>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
        <v>0</v>
      </c>
      <c r="M128" s="71">
        <f t="shared" si="2"/>
        <v>0</v>
      </c>
      <c r="N128" s="72"/>
      <c r="O128" s="73">
        <f t="shared" si="3"/>
        <v>0</v>
      </c>
      <c r="P128" s="72"/>
      <c r="Q128" s="72"/>
      <c r="R128" s="72"/>
      <c r="S128" s="74">
        <f t="shared" si="0"/>
        <v>0</v>
      </c>
      <c r="T128" s="121" t="str">
        <f t="shared" si="4"/>
        <v>OK</v>
      </c>
      <c r="U128" s="75"/>
      <c r="V128" s="89"/>
      <c r="W128" s="89"/>
      <c r="X128" s="76"/>
      <c r="Y128" s="89"/>
      <c r="Z128" s="76"/>
      <c r="AA128" s="83"/>
      <c r="AB128" s="84"/>
      <c r="AC128" s="78"/>
      <c r="AD128" s="77"/>
      <c r="AE128" s="77"/>
      <c r="AF128" s="76"/>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75"/>
      <c r="V129" s="89"/>
      <c r="W129" s="89"/>
      <c r="X129" s="76"/>
      <c r="Y129" s="89"/>
      <c r="Z129" s="76"/>
      <c r="AA129" s="83"/>
      <c r="AB129" s="84"/>
      <c r="AC129" s="78"/>
      <c r="AD129" s="77"/>
      <c r="AE129" s="77"/>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75"/>
      <c r="V130" s="89"/>
      <c r="W130" s="89"/>
      <c r="X130" s="76"/>
      <c r="Y130" s="89"/>
      <c r="Z130" s="76"/>
      <c r="AA130" s="83"/>
      <c r="AB130" s="84"/>
      <c r="AC130" s="78"/>
      <c r="AD130" s="77"/>
      <c r="AE130" s="77"/>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
        <v>0</v>
      </c>
      <c r="M131" s="71">
        <f t="shared" si="2"/>
        <v>0</v>
      </c>
      <c r="N131" s="72"/>
      <c r="O131" s="73">
        <f t="shared" si="3"/>
        <v>0</v>
      </c>
      <c r="P131" s="72"/>
      <c r="Q131" s="72"/>
      <c r="R131" s="72"/>
      <c r="S131" s="74">
        <f t="shared" si="0"/>
        <v>0</v>
      </c>
      <c r="T131" s="121" t="str">
        <f t="shared" si="4"/>
        <v>OK</v>
      </c>
      <c r="U131" s="75"/>
      <c r="V131" s="89"/>
      <c r="W131" s="89"/>
      <c r="X131" s="76"/>
      <c r="Y131" s="89"/>
      <c r="Z131" s="76"/>
      <c r="AA131" s="83"/>
      <c r="AB131" s="84"/>
      <c r="AC131" s="78"/>
      <c r="AD131" s="77"/>
      <c r="AE131" s="77"/>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si="1"/>
        <v>0</v>
      </c>
      <c r="M132" s="71">
        <f t="shared" si="2"/>
        <v>0</v>
      </c>
      <c r="N132" s="72"/>
      <c r="O132" s="73">
        <f t="shared" si="3"/>
        <v>0</v>
      </c>
      <c r="P132" s="72"/>
      <c r="Q132" s="72"/>
      <c r="R132" s="72"/>
      <c r="S132" s="74">
        <f t="shared" si="0"/>
        <v>0</v>
      </c>
      <c r="T132" s="121" t="str">
        <f t="shared" si="4"/>
        <v>OK</v>
      </c>
      <c r="U132" s="75"/>
      <c r="V132" s="89"/>
      <c r="W132" s="89"/>
      <c r="X132" s="76"/>
      <c r="Y132" s="89"/>
      <c r="Z132" s="76"/>
      <c r="AA132" s="83"/>
      <c r="AB132" s="84"/>
      <c r="AC132" s="78"/>
      <c r="AD132" s="77"/>
      <c r="AE132" s="77"/>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75"/>
      <c r="V133" s="89"/>
      <c r="W133" s="89"/>
      <c r="X133" s="76"/>
      <c r="Y133" s="89"/>
      <c r="Z133" s="76"/>
      <c r="AA133" s="83"/>
      <c r="AB133" s="84"/>
      <c r="AC133" s="78"/>
      <c r="AD133" s="77"/>
      <c r="AE133" s="77"/>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75"/>
      <c r="V134" s="89"/>
      <c r="W134" s="89"/>
      <c r="X134" s="76"/>
      <c r="Y134" s="89"/>
      <c r="Z134" s="76"/>
      <c r="AA134" s="83"/>
      <c r="AB134" s="84"/>
      <c r="AC134" s="78"/>
      <c r="AD134" s="77"/>
      <c r="AE134" s="77"/>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75"/>
      <c r="V135" s="89"/>
      <c r="W135" s="89"/>
      <c r="X135" s="76"/>
      <c r="Y135" s="89"/>
      <c r="Z135" s="76"/>
      <c r="AA135" s="83"/>
      <c r="AB135" s="84"/>
      <c r="AC135" s="78"/>
      <c r="AD135" s="77"/>
      <c r="AE135" s="77"/>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
        <v>0</v>
      </c>
      <c r="M136" s="71">
        <f t="shared" si="2"/>
        <v>0</v>
      </c>
      <c r="N136" s="72"/>
      <c r="O136" s="73">
        <f t="shared" si="3"/>
        <v>0</v>
      </c>
      <c r="P136" s="72"/>
      <c r="Q136" s="72"/>
      <c r="R136" s="72"/>
      <c r="S136" s="74">
        <f t="shared" si="0"/>
        <v>0</v>
      </c>
      <c r="T136" s="121" t="str">
        <f t="shared" si="4"/>
        <v>OK</v>
      </c>
      <c r="U136" s="75"/>
      <c r="V136" s="89"/>
      <c r="W136" s="89"/>
      <c r="X136" s="76"/>
      <c r="Y136" s="89"/>
      <c r="Z136" s="76"/>
      <c r="AA136" s="83"/>
      <c r="AB136" s="84"/>
      <c r="AC136" s="78"/>
      <c r="AD136" s="77"/>
      <c r="AE136" s="77"/>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75"/>
      <c r="V137" s="89"/>
      <c r="W137" s="89"/>
      <c r="X137" s="76"/>
      <c r="Y137" s="89"/>
      <c r="Z137" s="76"/>
      <c r="AA137" s="83"/>
      <c r="AB137" s="84"/>
      <c r="AC137" s="78"/>
      <c r="AD137" s="77"/>
      <c r="AE137" s="77"/>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75"/>
      <c r="V138" s="89"/>
      <c r="W138" s="89"/>
      <c r="X138" s="76"/>
      <c r="Y138" s="89"/>
      <c r="Z138" s="76"/>
      <c r="AA138" s="83"/>
      <c r="AB138" s="84"/>
      <c r="AC138" s="78"/>
      <c r="AD138" s="77"/>
      <c r="AE138" s="77"/>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75"/>
      <c r="V139" s="89"/>
      <c r="W139" s="89"/>
      <c r="X139" s="76"/>
      <c r="Y139" s="89"/>
      <c r="Z139" s="76"/>
      <c r="AA139" s="83"/>
      <c r="AB139" s="84"/>
      <c r="AC139" s="78"/>
      <c r="AD139" s="77"/>
      <c r="AE139" s="77"/>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75"/>
      <c r="V140" s="89"/>
      <c r="W140" s="89"/>
      <c r="X140" s="76"/>
      <c r="Y140" s="89"/>
      <c r="Z140" s="76"/>
      <c r="AA140" s="83"/>
      <c r="AB140" s="84"/>
      <c r="AC140" s="78"/>
      <c r="AD140" s="77"/>
      <c r="AE140" s="77"/>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75"/>
      <c r="V141" s="89"/>
      <c r="W141" s="89"/>
      <c r="X141" s="76"/>
      <c r="Y141" s="89"/>
      <c r="Z141" s="76"/>
      <c r="AA141" s="83"/>
      <c r="AB141" s="84"/>
      <c r="AC141" s="78"/>
      <c r="AD141" s="77"/>
      <c r="AE141" s="77"/>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75"/>
      <c r="V142" s="89"/>
      <c r="W142" s="89"/>
      <c r="X142" s="76"/>
      <c r="Y142" s="89"/>
      <c r="Z142" s="76"/>
      <c r="AA142" s="83"/>
      <c r="AB142" s="84"/>
      <c r="AC142" s="78"/>
      <c r="AD142" s="77"/>
      <c r="AE142" s="77"/>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75"/>
      <c r="V143" s="89"/>
      <c r="W143" s="89"/>
      <c r="X143" s="76"/>
      <c r="Y143" s="89"/>
      <c r="Z143" s="76"/>
      <c r="AA143" s="83"/>
      <c r="AB143" s="84"/>
      <c r="AC143" s="78"/>
      <c r="AD143" s="77"/>
      <c r="AE143" s="77"/>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75"/>
      <c r="V144" s="89"/>
      <c r="W144" s="89"/>
      <c r="X144" s="76"/>
      <c r="Y144" s="89"/>
      <c r="Z144" s="76"/>
      <c r="AA144" s="83"/>
      <c r="AB144" s="84"/>
      <c r="AC144" s="78"/>
      <c r="AD144" s="77"/>
      <c r="AE144" s="77"/>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75"/>
      <c r="V145" s="89"/>
      <c r="W145" s="89"/>
      <c r="X145" s="76"/>
      <c r="Y145" s="89"/>
      <c r="Z145" s="76"/>
      <c r="AA145" s="83"/>
      <c r="AB145" s="84"/>
      <c r="AC145" s="78"/>
      <c r="AD145" s="77"/>
      <c r="AE145" s="77"/>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
        <v>0</v>
      </c>
      <c r="M146" s="71">
        <f t="shared" si="2"/>
        <v>0</v>
      </c>
      <c r="N146" s="72"/>
      <c r="O146" s="73">
        <f t="shared" si="3"/>
        <v>0</v>
      </c>
      <c r="P146" s="72"/>
      <c r="Q146" s="72"/>
      <c r="R146" s="72"/>
      <c r="S146" s="74">
        <f t="shared" si="0"/>
        <v>0</v>
      </c>
      <c r="T146" s="121" t="str">
        <f t="shared" si="4"/>
        <v>OK</v>
      </c>
      <c r="U146" s="75"/>
      <c r="V146" s="89"/>
      <c r="W146" s="89"/>
      <c r="X146" s="76"/>
      <c r="Y146" s="89"/>
      <c r="Z146" s="76"/>
      <c r="AA146" s="83"/>
      <c r="AB146" s="84"/>
      <c r="AC146" s="78"/>
      <c r="AD146" s="77"/>
      <c r="AE146" s="77"/>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75"/>
      <c r="V147" s="89"/>
      <c r="W147" s="89"/>
      <c r="X147" s="76"/>
      <c r="Y147" s="89"/>
      <c r="Z147" s="76"/>
      <c r="AA147" s="83"/>
      <c r="AB147" s="84"/>
      <c r="AC147" s="78"/>
      <c r="AD147" s="77"/>
      <c r="AE147" s="77"/>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75"/>
      <c r="V148" s="89"/>
      <c r="W148" s="89"/>
      <c r="X148" s="76"/>
      <c r="Y148" s="89"/>
      <c r="Z148" s="76"/>
      <c r="AA148" s="83"/>
      <c r="AB148" s="84"/>
      <c r="AC148" s="78"/>
      <c r="AD148" s="77"/>
      <c r="AE148" s="77"/>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c r="L149" s="70">
        <f t="shared" si="1"/>
        <v>0</v>
      </c>
      <c r="M149" s="71">
        <f t="shared" si="2"/>
        <v>0</v>
      </c>
      <c r="N149" s="72"/>
      <c r="O149" s="73">
        <f t="shared" si="3"/>
        <v>0</v>
      </c>
      <c r="P149" s="72"/>
      <c r="Q149" s="72"/>
      <c r="R149" s="72"/>
      <c r="S149" s="74">
        <f t="shared" si="0"/>
        <v>0</v>
      </c>
      <c r="T149" s="121" t="str">
        <f t="shared" si="4"/>
        <v>OK</v>
      </c>
      <c r="U149" s="75"/>
      <c r="V149" s="89"/>
      <c r="W149" s="89"/>
      <c r="X149" s="76"/>
      <c r="Y149" s="89"/>
      <c r="Z149" s="76"/>
      <c r="AA149" s="83"/>
      <c r="AB149" s="84"/>
      <c r="AC149" s="78"/>
      <c r="AD149" s="77"/>
      <c r="AE149" s="77"/>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75"/>
      <c r="V150" s="89"/>
      <c r="W150" s="89"/>
      <c r="X150" s="76"/>
      <c r="Y150" s="89"/>
      <c r="Z150" s="76"/>
      <c r="AA150" s="83"/>
      <c r="AB150" s="84"/>
      <c r="AC150" s="78"/>
      <c r="AD150" s="77"/>
      <c r="AE150" s="77"/>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
        <v>0</v>
      </c>
      <c r="M151" s="71">
        <f t="shared" si="2"/>
        <v>0</v>
      </c>
      <c r="N151" s="72"/>
      <c r="O151" s="73">
        <f t="shared" si="3"/>
        <v>0</v>
      </c>
      <c r="P151" s="72"/>
      <c r="Q151" s="72"/>
      <c r="R151" s="72"/>
      <c r="S151" s="74">
        <f t="shared" si="0"/>
        <v>0</v>
      </c>
      <c r="T151" s="121" t="str">
        <f t="shared" si="4"/>
        <v>OK</v>
      </c>
      <c r="U151" s="75"/>
      <c r="V151" s="89"/>
      <c r="W151" s="89"/>
      <c r="X151" s="76"/>
      <c r="Y151" s="89"/>
      <c r="Z151" s="76"/>
      <c r="AA151" s="83"/>
      <c r="AB151" s="84"/>
      <c r="AC151" s="78"/>
      <c r="AD151" s="77"/>
      <c r="AE151" s="77"/>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75"/>
      <c r="V152" s="89"/>
      <c r="W152" s="89"/>
      <c r="X152" s="76"/>
      <c r="Y152" s="89"/>
      <c r="Z152" s="76"/>
      <c r="AA152" s="83"/>
      <c r="AB152" s="84"/>
      <c r="AC152" s="78"/>
      <c r="AD152" s="77"/>
      <c r="AE152" s="77"/>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75"/>
      <c r="V153" s="89"/>
      <c r="W153" s="89"/>
      <c r="X153" s="76"/>
      <c r="Y153" s="89"/>
      <c r="Z153" s="76"/>
      <c r="AA153" s="83"/>
      <c r="AB153" s="84"/>
      <c r="AC153" s="78"/>
      <c r="AD153" s="77"/>
      <c r="AE153" s="77"/>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75"/>
      <c r="V154" s="89"/>
      <c r="W154" s="89"/>
      <c r="X154" s="76"/>
      <c r="Y154" s="89"/>
      <c r="Z154" s="76"/>
      <c r="AA154" s="83"/>
      <c r="AB154" s="84"/>
      <c r="AC154" s="78"/>
      <c r="AD154" s="77"/>
      <c r="AE154" s="77"/>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75"/>
      <c r="V155" s="89"/>
      <c r="W155" s="89"/>
      <c r="X155" s="76"/>
      <c r="Y155" s="89"/>
      <c r="Z155" s="76"/>
      <c r="AA155" s="83"/>
      <c r="AB155" s="84"/>
      <c r="AC155" s="78"/>
      <c r="AD155" s="77"/>
      <c r="AE155" s="77"/>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
        <v>0</v>
      </c>
      <c r="M156" s="71">
        <f t="shared" si="2"/>
        <v>0</v>
      </c>
      <c r="N156" s="72"/>
      <c r="O156" s="73">
        <f t="shared" si="3"/>
        <v>0</v>
      </c>
      <c r="P156" s="72"/>
      <c r="Q156" s="72"/>
      <c r="R156" s="72"/>
      <c r="S156" s="74">
        <f t="shared" si="0"/>
        <v>0</v>
      </c>
      <c r="T156" s="121" t="str">
        <f t="shared" si="4"/>
        <v>OK</v>
      </c>
      <c r="U156" s="75"/>
      <c r="V156" s="89"/>
      <c r="W156" s="89"/>
      <c r="X156" s="76"/>
      <c r="Y156" s="89"/>
      <c r="Z156" s="76"/>
      <c r="AA156" s="83"/>
      <c r="AB156" s="84"/>
      <c r="AC156" s="78"/>
      <c r="AD156" s="77"/>
      <c r="AE156" s="77"/>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75"/>
      <c r="V157" s="89"/>
      <c r="W157" s="89"/>
      <c r="X157" s="76"/>
      <c r="Y157" s="89"/>
      <c r="Z157" s="76"/>
      <c r="AA157" s="83"/>
      <c r="AB157" s="84"/>
      <c r="AC157" s="78"/>
      <c r="AD157" s="77"/>
      <c r="AE157" s="77"/>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75"/>
      <c r="V158" s="89"/>
      <c r="W158" s="89"/>
      <c r="X158" s="76"/>
      <c r="Y158" s="89"/>
      <c r="Z158" s="76"/>
      <c r="AA158" s="83"/>
      <c r="AB158" s="84"/>
      <c r="AC158" s="78"/>
      <c r="AD158" s="77"/>
      <c r="AE158" s="77"/>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
        <v>0</v>
      </c>
      <c r="M159" s="71">
        <f t="shared" si="2"/>
        <v>0</v>
      </c>
      <c r="N159" s="72"/>
      <c r="O159" s="73">
        <f t="shared" si="3"/>
        <v>0</v>
      </c>
      <c r="P159" s="72"/>
      <c r="Q159" s="72"/>
      <c r="R159" s="72"/>
      <c r="S159" s="74">
        <f t="shared" si="0"/>
        <v>0</v>
      </c>
      <c r="T159" s="121" t="str">
        <f t="shared" si="4"/>
        <v>OK</v>
      </c>
      <c r="U159" s="75"/>
      <c r="V159" s="89"/>
      <c r="W159" s="89"/>
      <c r="X159" s="76"/>
      <c r="Y159" s="89"/>
      <c r="Z159" s="76"/>
      <c r="AA159" s="83"/>
      <c r="AB159" s="84"/>
      <c r="AC159" s="78"/>
      <c r="AD159" s="77"/>
      <c r="AE159" s="77"/>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c r="L160" s="70">
        <f t="shared" si="1"/>
        <v>0</v>
      </c>
      <c r="M160" s="71">
        <f t="shared" si="2"/>
        <v>0</v>
      </c>
      <c r="N160" s="72"/>
      <c r="O160" s="73">
        <f t="shared" si="3"/>
        <v>0</v>
      </c>
      <c r="P160" s="72"/>
      <c r="Q160" s="72"/>
      <c r="R160" s="72"/>
      <c r="S160" s="74">
        <f t="shared" si="0"/>
        <v>0</v>
      </c>
      <c r="T160" s="121" t="str">
        <f t="shared" si="4"/>
        <v>OK</v>
      </c>
      <c r="U160" s="75"/>
      <c r="V160" s="89"/>
      <c r="W160" s="89"/>
      <c r="X160" s="76"/>
      <c r="Y160" s="89"/>
      <c r="Z160" s="76"/>
      <c r="AA160" s="83"/>
      <c r="AB160" s="84"/>
      <c r="AC160" s="78"/>
      <c r="AD160" s="77"/>
      <c r="AE160" s="77"/>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c r="L161" s="70">
        <f t="shared" si="1"/>
        <v>0</v>
      </c>
      <c r="M161" s="71">
        <f t="shared" si="2"/>
        <v>0</v>
      </c>
      <c r="N161" s="72"/>
      <c r="O161" s="73">
        <f t="shared" si="3"/>
        <v>0</v>
      </c>
      <c r="P161" s="72"/>
      <c r="Q161" s="72"/>
      <c r="R161" s="72"/>
      <c r="S161" s="74">
        <f t="shared" si="0"/>
        <v>0</v>
      </c>
      <c r="T161" s="121" t="str">
        <f t="shared" si="4"/>
        <v>OK</v>
      </c>
      <c r="U161" s="75"/>
      <c r="V161" s="89"/>
      <c r="W161" s="89"/>
      <c r="X161" s="76"/>
      <c r="Y161" s="89"/>
      <c r="Z161" s="76"/>
      <c r="AA161" s="83"/>
      <c r="AB161" s="84"/>
      <c r="AC161" s="78"/>
      <c r="AD161" s="77"/>
      <c r="AE161" s="77"/>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75"/>
      <c r="V162" s="89"/>
      <c r="W162" s="89"/>
      <c r="X162" s="76"/>
      <c r="Y162" s="89"/>
      <c r="Z162" s="76"/>
      <c r="AA162" s="83"/>
      <c r="AB162" s="84"/>
      <c r="AC162" s="78"/>
      <c r="AD162" s="77"/>
      <c r="AE162" s="77"/>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75"/>
      <c r="V163" s="89"/>
      <c r="W163" s="89"/>
      <c r="X163" s="76"/>
      <c r="Y163" s="89"/>
      <c r="Z163" s="76"/>
      <c r="AA163" s="83"/>
      <c r="AB163" s="84"/>
      <c r="AC163" s="78"/>
      <c r="AD163" s="77"/>
      <c r="AE163" s="77"/>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75"/>
      <c r="V164" s="89"/>
      <c r="W164" s="89"/>
      <c r="X164" s="76"/>
      <c r="Y164" s="89"/>
      <c r="Z164" s="76"/>
      <c r="AA164" s="83"/>
      <c r="AB164" s="84"/>
      <c r="AC164" s="78"/>
      <c r="AD164" s="77"/>
      <c r="AE164" s="77"/>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c r="L165" s="70">
        <f t="shared" si="1"/>
        <v>0</v>
      </c>
      <c r="M165" s="71">
        <f t="shared" si="2"/>
        <v>0</v>
      </c>
      <c r="N165" s="72"/>
      <c r="O165" s="73">
        <f t="shared" si="3"/>
        <v>0</v>
      </c>
      <c r="P165" s="72"/>
      <c r="Q165" s="72"/>
      <c r="R165" s="72"/>
      <c r="S165" s="74">
        <f t="shared" si="0"/>
        <v>0</v>
      </c>
      <c r="T165" s="121" t="str">
        <f t="shared" si="4"/>
        <v>OK</v>
      </c>
      <c r="U165" s="75"/>
      <c r="V165" s="89"/>
      <c r="W165" s="89"/>
      <c r="X165" s="76"/>
      <c r="Y165" s="89"/>
      <c r="Z165" s="76"/>
      <c r="AA165" s="83"/>
      <c r="AB165" s="84"/>
      <c r="AC165" s="78"/>
      <c r="AD165" s="77"/>
      <c r="AE165" s="77"/>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75"/>
      <c r="V166" s="89"/>
      <c r="W166" s="89"/>
      <c r="X166" s="76"/>
      <c r="Y166" s="89"/>
      <c r="Z166" s="76"/>
      <c r="AA166" s="83"/>
      <c r="AB166" s="84"/>
      <c r="AC166" s="78"/>
      <c r="AD166" s="77"/>
      <c r="AE166" s="77"/>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c r="O167" s="73">
        <f t="shared" si="3"/>
        <v>0</v>
      </c>
      <c r="P167" s="72"/>
      <c r="Q167" s="72"/>
      <c r="R167" s="72"/>
      <c r="S167" s="74">
        <f t="shared" si="0"/>
        <v>0</v>
      </c>
      <c r="T167" s="121" t="str">
        <f t="shared" si="4"/>
        <v>OK</v>
      </c>
      <c r="U167" s="75"/>
      <c r="V167" s="89"/>
      <c r="W167" s="89"/>
      <c r="X167" s="76"/>
      <c r="Y167" s="89"/>
      <c r="Z167" s="76"/>
      <c r="AA167" s="83"/>
      <c r="AB167" s="84"/>
      <c r="AC167" s="78"/>
      <c r="AD167" s="77"/>
      <c r="AE167" s="77"/>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75"/>
      <c r="V168" s="89"/>
      <c r="W168" s="89"/>
      <c r="X168" s="76"/>
      <c r="Y168" s="89"/>
      <c r="Z168" s="76"/>
      <c r="AA168" s="83"/>
      <c r="AB168" s="84"/>
      <c r="AC168" s="78"/>
      <c r="AD168" s="77"/>
      <c r="AE168" s="77"/>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75"/>
      <c r="V169" s="89"/>
      <c r="W169" s="89"/>
      <c r="X169" s="76"/>
      <c r="Y169" s="89"/>
      <c r="Z169" s="76"/>
      <c r="AA169" s="83"/>
      <c r="AB169" s="84"/>
      <c r="AC169" s="78"/>
      <c r="AD169" s="77"/>
      <c r="AE169" s="77"/>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75"/>
      <c r="V170" s="89"/>
      <c r="W170" s="89"/>
      <c r="X170" s="76"/>
      <c r="Y170" s="89"/>
      <c r="Z170" s="76"/>
      <c r="AA170" s="83"/>
      <c r="AB170" s="84"/>
      <c r="AC170" s="78"/>
      <c r="AD170" s="77"/>
      <c r="AE170" s="77"/>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75"/>
      <c r="V171" s="89"/>
      <c r="W171" s="89"/>
      <c r="X171" s="76"/>
      <c r="Y171" s="89"/>
      <c r="Z171" s="76"/>
      <c r="AA171" s="83"/>
      <c r="AB171" s="84"/>
      <c r="AC171" s="78"/>
      <c r="AD171" s="77"/>
      <c r="AE171" s="77"/>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75"/>
      <c r="V172" s="89"/>
      <c r="W172" s="89"/>
      <c r="X172" s="76"/>
      <c r="Y172" s="89"/>
      <c r="Z172" s="76"/>
      <c r="AA172" s="83"/>
      <c r="AB172" s="84"/>
      <c r="AC172" s="78"/>
      <c r="AD172" s="77"/>
      <c r="AE172" s="77"/>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75"/>
      <c r="V173" s="89"/>
      <c r="W173" s="89"/>
      <c r="X173" s="76"/>
      <c r="Y173" s="89"/>
      <c r="Z173" s="76"/>
      <c r="AA173" s="83"/>
      <c r="AB173" s="84"/>
      <c r="AC173" s="78"/>
      <c r="AD173" s="77"/>
      <c r="AE173" s="77"/>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c r="L174" s="70">
        <f t="shared" si="1"/>
        <v>0</v>
      </c>
      <c r="M174" s="71">
        <f t="shared" si="2"/>
        <v>0</v>
      </c>
      <c r="N174" s="72"/>
      <c r="O174" s="73">
        <f t="shared" si="3"/>
        <v>0</v>
      </c>
      <c r="P174" s="72"/>
      <c r="Q174" s="72"/>
      <c r="R174" s="72"/>
      <c r="S174" s="74">
        <f t="shared" si="0"/>
        <v>0</v>
      </c>
      <c r="T174" s="121" t="str">
        <f t="shared" si="4"/>
        <v>OK</v>
      </c>
      <c r="U174" s="75"/>
      <c r="V174" s="89"/>
      <c r="W174" s="89"/>
      <c r="X174" s="76"/>
      <c r="Y174" s="89"/>
      <c r="Z174" s="76"/>
      <c r="AA174" s="83"/>
      <c r="AB174" s="84"/>
      <c r="AC174" s="78"/>
      <c r="AD174" s="77"/>
      <c r="AE174" s="77"/>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75"/>
      <c r="V175" s="89"/>
      <c r="W175" s="89"/>
      <c r="X175" s="76"/>
      <c r="Y175" s="89"/>
      <c r="Z175" s="76"/>
      <c r="AA175" s="83"/>
      <c r="AB175" s="84"/>
      <c r="AC175" s="78"/>
      <c r="AD175" s="77"/>
      <c r="AE175" s="77"/>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75"/>
      <c r="V176" s="89"/>
      <c r="W176" s="89"/>
      <c r="X176" s="76"/>
      <c r="Y176" s="89"/>
      <c r="Z176" s="76"/>
      <c r="AA176" s="83"/>
      <c r="AB176" s="84"/>
      <c r="AC176" s="78"/>
      <c r="AD176" s="77"/>
      <c r="AE176" s="77"/>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75"/>
      <c r="V177" s="89"/>
      <c r="W177" s="89"/>
      <c r="X177" s="76"/>
      <c r="Y177" s="89"/>
      <c r="Z177" s="76"/>
      <c r="AA177" s="83"/>
      <c r="AB177" s="84"/>
      <c r="AC177" s="78"/>
      <c r="AD177" s="77"/>
      <c r="AE177" s="77"/>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
        <v>0</v>
      </c>
      <c r="M178" s="71">
        <f t="shared" si="2"/>
        <v>0</v>
      </c>
      <c r="N178" s="72"/>
      <c r="O178" s="73">
        <f t="shared" si="3"/>
        <v>0</v>
      </c>
      <c r="P178" s="72"/>
      <c r="Q178" s="72"/>
      <c r="R178" s="72"/>
      <c r="S178" s="74">
        <f t="shared" si="0"/>
        <v>0</v>
      </c>
      <c r="T178" s="121" t="str">
        <f t="shared" si="4"/>
        <v>OK</v>
      </c>
      <c r="U178" s="75"/>
      <c r="V178" s="89"/>
      <c r="W178" s="89"/>
      <c r="X178" s="76"/>
      <c r="Y178" s="89"/>
      <c r="Z178" s="76"/>
      <c r="AA178" s="83"/>
      <c r="AB178" s="84"/>
      <c r="AC178" s="78"/>
      <c r="AD178" s="77"/>
      <c r="AE178" s="77"/>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c r="L179" s="70">
        <f t="shared" si="1"/>
        <v>0</v>
      </c>
      <c r="M179" s="71">
        <f t="shared" si="2"/>
        <v>0</v>
      </c>
      <c r="N179" s="72"/>
      <c r="O179" s="73">
        <f t="shared" si="3"/>
        <v>0</v>
      </c>
      <c r="P179" s="72"/>
      <c r="Q179" s="72"/>
      <c r="R179" s="72"/>
      <c r="S179" s="74">
        <f t="shared" si="0"/>
        <v>0</v>
      </c>
      <c r="T179" s="121" t="str">
        <f t="shared" si="4"/>
        <v>OK</v>
      </c>
      <c r="U179" s="75"/>
      <c r="V179" s="89"/>
      <c r="W179" s="89"/>
      <c r="X179" s="76"/>
      <c r="Y179" s="89"/>
      <c r="Z179" s="76"/>
      <c r="AA179" s="83"/>
      <c r="AB179" s="84"/>
      <c r="AC179" s="78"/>
      <c r="AD179" s="77"/>
      <c r="AE179" s="77"/>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c r="L180" s="70">
        <f t="shared" si="1"/>
        <v>0</v>
      </c>
      <c r="M180" s="71">
        <f t="shared" si="2"/>
        <v>0</v>
      </c>
      <c r="N180" s="72"/>
      <c r="O180" s="73">
        <f t="shared" si="3"/>
        <v>0</v>
      </c>
      <c r="P180" s="72"/>
      <c r="Q180" s="72"/>
      <c r="R180" s="72"/>
      <c r="S180" s="74">
        <f t="shared" si="0"/>
        <v>0</v>
      </c>
      <c r="T180" s="121" t="str">
        <f t="shared" si="4"/>
        <v>OK</v>
      </c>
      <c r="U180" s="75"/>
      <c r="V180" s="89"/>
      <c r="W180" s="89"/>
      <c r="X180" s="76"/>
      <c r="Y180" s="89"/>
      <c r="Z180" s="76"/>
      <c r="AA180" s="83"/>
      <c r="AB180" s="84"/>
      <c r="AC180" s="78"/>
      <c r="AD180" s="77"/>
      <c r="AE180" s="77"/>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75"/>
      <c r="V181" s="89"/>
      <c r="W181" s="89"/>
      <c r="X181" s="76"/>
      <c r="Y181" s="89"/>
      <c r="Z181" s="76"/>
      <c r="AA181" s="83"/>
      <c r="AB181" s="84"/>
      <c r="AC181" s="78"/>
      <c r="AD181" s="77"/>
      <c r="AE181" s="77"/>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c r="L182" s="70">
        <f t="shared" si="1"/>
        <v>0</v>
      </c>
      <c r="M182" s="71">
        <f t="shared" si="2"/>
        <v>0</v>
      </c>
      <c r="N182" s="72"/>
      <c r="O182" s="73">
        <f t="shared" si="3"/>
        <v>0</v>
      </c>
      <c r="P182" s="72"/>
      <c r="Q182" s="72"/>
      <c r="R182" s="72"/>
      <c r="S182" s="74">
        <f t="shared" si="0"/>
        <v>0</v>
      </c>
      <c r="T182" s="121" t="str">
        <f t="shared" si="4"/>
        <v>OK</v>
      </c>
      <c r="U182" s="75"/>
      <c r="V182" s="89"/>
      <c r="W182" s="89"/>
      <c r="X182" s="76"/>
      <c r="Y182" s="89"/>
      <c r="Z182" s="76"/>
      <c r="AA182" s="83"/>
      <c r="AB182" s="84"/>
      <c r="AC182" s="78"/>
      <c r="AD182" s="77"/>
      <c r="AE182" s="77"/>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75"/>
      <c r="V183" s="89"/>
      <c r="W183" s="89"/>
      <c r="X183" s="76"/>
      <c r="Y183" s="89"/>
      <c r="Z183" s="76"/>
      <c r="AA183" s="83"/>
      <c r="AB183" s="84"/>
      <c r="AC183" s="78"/>
      <c r="AD183" s="77"/>
      <c r="AE183" s="77"/>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75"/>
      <c r="V184" s="89"/>
      <c r="W184" s="89"/>
      <c r="X184" s="76"/>
      <c r="Y184" s="89"/>
      <c r="Z184" s="76"/>
      <c r="AA184" s="83"/>
      <c r="AB184" s="84"/>
      <c r="AC184" s="78"/>
      <c r="AD184" s="77"/>
      <c r="AE184" s="77"/>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75"/>
      <c r="V185" s="89"/>
      <c r="W185" s="89"/>
      <c r="X185" s="76"/>
      <c r="Y185" s="89"/>
      <c r="Z185" s="76"/>
      <c r="AA185" s="83"/>
      <c r="AB185" s="84"/>
      <c r="AC185" s="78"/>
      <c r="AD185" s="77"/>
      <c r="AE185" s="77"/>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75"/>
      <c r="V186" s="88"/>
      <c r="W186" s="88"/>
      <c r="X186" s="76"/>
      <c r="Y186" s="88"/>
      <c r="Z186" s="76"/>
      <c r="AA186" s="76"/>
      <c r="AB186" s="80"/>
      <c r="AC186" s="78"/>
      <c r="AD186" s="80"/>
      <c r="AE186" s="77"/>
      <c r="AF186" s="76"/>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1</v>
      </c>
      <c r="L187" s="94">
        <f t="shared" ref="L187:S187" si="5">SUM(L4:L186)</f>
        <v>0</v>
      </c>
      <c r="M187" s="94">
        <f t="shared" si="5"/>
        <v>0</v>
      </c>
      <c r="N187" s="288">
        <f t="shared" si="5"/>
        <v>0</v>
      </c>
      <c r="O187" s="94">
        <f t="shared" si="5"/>
        <v>0</v>
      </c>
      <c r="P187" s="94">
        <f t="shared" si="5"/>
        <v>0</v>
      </c>
      <c r="Q187" s="94">
        <f t="shared" si="5"/>
        <v>1</v>
      </c>
      <c r="R187" s="94">
        <f t="shared" si="5"/>
        <v>0</v>
      </c>
      <c r="S187" s="94">
        <f t="shared" si="5"/>
        <v>2</v>
      </c>
      <c r="U187" s="97">
        <f t="shared" ref="U187:AT187" si="6">SUMPRODUCT($J$4:$J$186,U4:U186)</f>
        <v>0</v>
      </c>
      <c r="V187" s="97">
        <f t="shared" si="6"/>
        <v>0</v>
      </c>
      <c r="W187" s="97">
        <f t="shared" si="6"/>
        <v>0</v>
      </c>
      <c r="X187" s="97">
        <f t="shared" si="6"/>
        <v>0</v>
      </c>
      <c r="Y187" s="97">
        <f t="shared" si="6"/>
        <v>0</v>
      </c>
      <c r="Z187" s="97">
        <f t="shared" si="6"/>
        <v>0</v>
      </c>
      <c r="AA187" s="97">
        <f t="shared" si="6"/>
        <v>0</v>
      </c>
      <c r="AB187" s="97">
        <f t="shared" si="6"/>
        <v>0</v>
      </c>
      <c r="AC187" s="97">
        <f t="shared" si="6"/>
        <v>0</v>
      </c>
      <c r="AD187" s="97">
        <f t="shared" si="6"/>
        <v>0</v>
      </c>
      <c r="AE187" s="97">
        <f t="shared" si="6"/>
        <v>0</v>
      </c>
      <c r="AF187" s="97">
        <f t="shared" si="6"/>
        <v>0</v>
      </c>
      <c r="AG187" s="97">
        <f t="shared" si="6"/>
        <v>0</v>
      </c>
      <c r="AH187" s="97">
        <f t="shared" si="6"/>
        <v>0</v>
      </c>
      <c r="AI187" s="97">
        <f t="shared" si="6"/>
        <v>0</v>
      </c>
      <c r="AJ187" s="97">
        <f t="shared" si="6"/>
        <v>0</v>
      </c>
      <c r="AK187" s="97">
        <f t="shared" si="6"/>
        <v>0</v>
      </c>
      <c r="AL187" s="97">
        <f t="shared" si="6"/>
        <v>0</v>
      </c>
      <c r="AM187" s="97">
        <f t="shared" si="6"/>
        <v>0</v>
      </c>
      <c r="AN187" s="97">
        <f t="shared" si="6"/>
        <v>0</v>
      </c>
      <c r="AO187" s="97">
        <f t="shared" si="6"/>
        <v>0</v>
      </c>
      <c r="AP187" s="97">
        <f t="shared" si="6"/>
        <v>0</v>
      </c>
      <c r="AQ187" s="97">
        <f t="shared" si="6"/>
        <v>0</v>
      </c>
      <c r="AR187" s="97">
        <f t="shared" si="6"/>
        <v>0</v>
      </c>
      <c r="AS187" s="97">
        <f t="shared" si="6"/>
        <v>0</v>
      </c>
      <c r="AT187" s="97">
        <f t="shared" si="6"/>
        <v>0</v>
      </c>
      <c r="AU187" s="79"/>
    </row>
    <row r="188" spans="1:47" ht="30" customHeight="1" x14ac:dyDescent="0.35">
      <c r="D188" s="87" t="s">
        <v>613</v>
      </c>
      <c r="K188" s="98">
        <f t="shared" ref="K188:S188" si="7">SUMPRODUCT($J$4:$J$186,K4:K186)</f>
        <v>1572.77</v>
      </c>
      <c r="L188" s="98">
        <f t="shared" si="7"/>
        <v>0</v>
      </c>
      <c r="M188" s="98">
        <f t="shared" si="7"/>
        <v>0</v>
      </c>
      <c r="N188" s="98">
        <f t="shared" si="7"/>
        <v>0</v>
      </c>
      <c r="O188" s="98">
        <f t="shared" si="7"/>
        <v>0</v>
      </c>
      <c r="P188" s="98">
        <f t="shared" si="7"/>
        <v>0</v>
      </c>
      <c r="Q188" s="98">
        <f t="shared" si="7"/>
        <v>23000</v>
      </c>
      <c r="R188" s="98">
        <f t="shared" si="7"/>
        <v>0</v>
      </c>
      <c r="S188" s="98">
        <f t="shared" si="7"/>
        <v>24572.77</v>
      </c>
      <c r="AB188" s="100"/>
      <c r="AD188" s="100"/>
      <c r="AE188" s="82"/>
    </row>
    <row r="189" spans="1:47" ht="30" customHeight="1" x14ac:dyDescent="0.35">
      <c r="AE189" s="99"/>
    </row>
    <row r="190" spans="1:47" ht="30" customHeight="1" x14ac:dyDescent="0.35">
      <c r="AE190" s="99"/>
      <c r="AL190" s="102"/>
      <c r="AN190" s="102"/>
    </row>
    <row r="191" spans="1:47" ht="30" customHeight="1" x14ac:dyDescent="0.35">
      <c r="AE191" s="99"/>
      <c r="AL191" s="102"/>
      <c r="AN191" s="102"/>
    </row>
    <row r="192" spans="1:47" ht="30" customHeight="1" x14ac:dyDescent="0.35">
      <c r="AE192" s="99"/>
      <c r="AL192" s="102"/>
      <c r="AN192" s="102"/>
    </row>
    <row r="193" spans="31:40" ht="30" customHeight="1" x14ac:dyDescent="0.35">
      <c r="AE193" s="99"/>
      <c r="AL193" s="102"/>
      <c r="AN193" s="102"/>
    </row>
    <row r="194" spans="31:40" ht="30" customHeight="1" x14ac:dyDescent="0.35">
      <c r="AE194" s="99"/>
      <c r="AL194" s="102"/>
      <c r="AN194" s="102"/>
    </row>
    <row r="195" spans="31:40" ht="30" customHeight="1" x14ac:dyDescent="0.35">
      <c r="AE195" s="99"/>
      <c r="AL195" s="102"/>
      <c r="AN195" s="102"/>
    </row>
    <row r="196" spans="31:40" ht="30" customHeight="1" x14ac:dyDescent="0.35">
      <c r="AE196" s="99"/>
      <c r="AN196" s="102"/>
    </row>
    <row r="197" spans="31:40" ht="30" customHeight="1" x14ac:dyDescent="0.35">
      <c r="AE197" s="99"/>
      <c r="AN197" s="102"/>
    </row>
    <row r="198" spans="31:40" ht="30" customHeight="1" x14ac:dyDescent="0.35">
      <c r="AE198" s="99"/>
      <c r="AN198" s="102"/>
    </row>
    <row r="199" spans="31:40" ht="30" customHeight="1" x14ac:dyDescent="0.35">
      <c r="AE199" s="99"/>
    </row>
    <row r="200" spans="31:40" ht="30" customHeight="1" x14ac:dyDescent="0.35">
      <c r="AE200" s="99"/>
    </row>
    <row r="201" spans="31:40" ht="30" customHeight="1" x14ac:dyDescent="0.35">
      <c r="AE201" s="99"/>
    </row>
    <row r="202" spans="31:40" ht="30" customHeight="1" x14ac:dyDescent="0.35">
      <c r="AE202" s="99"/>
    </row>
    <row r="203" spans="31:40" ht="30" customHeight="1" x14ac:dyDescent="0.35">
      <c r="AE203" s="99"/>
    </row>
    <row r="204" spans="31:40" ht="30" customHeight="1" x14ac:dyDescent="0.35">
      <c r="AE204" s="99"/>
    </row>
    <row r="205" spans="31:40" ht="30" customHeight="1" x14ac:dyDescent="0.35">
      <c r="AE205" s="99"/>
    </row>
    <row r="206" spans="31:40" ht="30" customHeight="1" x14ac:dyDescent="0.35">
      <c r="AE206" s="99"/>
    </row>
    <row r="207" spans="31:40" ht="30" customHeight="1" x14ac:dyDescent="0.35">
      <c r="AE207" s="99"/>
    </row>
    <row r="208" spans="31:40" ht="30" customHeight="1" x14ac:dyDescent="0.35">
      <c r="AE208" s="99"/>
    </row>
    <row r="209" spans="31:31" ht="30" customHeight="1" x14ac:dyDescent="0.35">
      <c r="AE209" s="99"/>
    </row>
    <row r="210" spans="31:31" ht="30" customHeight="1" x14ac:dyDescent="0.35">
      <c r="AE210" s="99"/>
    </row>
    <row r="211" spans="31:31" ht="30" customHeight="1" x14ac:dyDescent="0.35">
      <c r="AE211" s="99"/>
    </row>
    <row r="212" spans="31:31" ht="30" customHeight="1" x14ac:dyDescent="0.35">
      <c r="AE212" s="99"/>
    </row>
    <row r="213" spans="31:31" ht="30" customHeight="1" x14ac:dyDescent="0.35">
      <c r="AE213" s="99"/>
    </row>
    <row r="214" spans="31:31" ht="30" customHeight="1" x14ac:dyDescent="0.35">
      <c r="AE214" s="99"/>
    </row>
    <row r="215" spans="31:31" ht="30" customHeight="1" x14ac:dyDescent="0.35">
      <c r="AE215" s="99"/>
    </row>
    <row r="216" spans="31:31" ht="30" customHeight="1" x14ac:dyDescent="0.35">
      <c r="AE216" s="99"/>
    </row>
    <row r="217" spans="31:31" ht="30" customHeight="1" x14ac:dyDescent="0.35">
      <c r="AE217" s="99"/>
    </row>
    <row r="218" spans="31:31" ht="30" customHeight="1" x14ac:dyDescent="0.35">
      <c r="AE218" s="99"/>
    </row>
    <row r="219" spans="31:31" ht="30" customHeight="1" x14ac:dyDescent="0.35">
      <c r="AE219" s="99"/>
    </row>
    <row r="220" spans="31:31" ht="30" customHeight="1" x14ac:dyDescent="0.35">
      <c r="AE220" s="99"/>
    </row>
    <row r="221" spans="31:31" ht="30" customHeight="1" x14ac:dyDescent="0.35">
      <c r="AE221" s="99"/>
    </row>
    <row r="222" spans="31:31" ht="30" customHeight="1" x14ac:dyDescent="0.35">
      <c r="AE222" s="99"/>
    </row>
    <row r="223" spans="31:31" ht="30" customHeight="1" x14ac:dyDescent="0.35">
      <c r="AE223" s="99"/>
    </row>
    <row r="224" spans="31:31" ht="30" customHeight="1" x14ac:dyDescent="0.35">
      <c r="AE224" s="99"/>
    </row>
    <row r="225" spans="31:31" ht="30" customHeight="1" x14ac:dyDescent="0.35">
      <c r="AE225" s="99"/>
    </row>
    <row r="226" spans="31:31" ht="30" customHeight="1" x14ac:dyDescent="0.35">
      <c r="AE226" s="99"/>
    </row>
    <row r="227" spans="31:31" ht="30" customHeight="1" x14ac:dyDescent="0.35">
      <c r="AE227" s="99"/>
    </row>
    <row r="228" spans="31:31" ht="30" customHeight="1" x14ac:dyDescent="0.35">
      <c r="AE228" s="99"/>
    </row>
    <row r="229" spans="31:31" ht="30" customHeight="1" x14ac:dyDescent="0.35">
      <c r="AE229" s="99"/>
    </row>
    <row r="230" spans="31:31" ht="30" customHeight="1" x14ac:dyDescent="0.35">
      <c r="AE230" s="99"/>
    </row>
    <row r="231" spans="31:31" ht="30" customHeight="1" x14ac:dyDescent="0.35">
      <c r="AE231" s="99"/>
    </row>
    <row r="232" spans="31:31" ht="30" customHeight="1" x14ac:dyDescent="0.35">
      <c r="AE232" s="99"/>
    </row>
    <row r="233" spans="31:31" ht="30" customHeight="1" x14ac:dyDescent="0.35">
      <c r="AE233" s="99"/>
    </row>
    <row r="234" spans="31:31" ht="30" customHeight="1" x14ac:dyDescent="0.35">
      <c r="AE234" s="99"/>
    </row>
    <row r="235" spans="31:31" ht="30" customHeight="1" x14ac:dyDescent="0.35">
      <c r="AE235" s="99"/>
    </row>
    <row r="236" spans="31:31" ht="30" customHeight="1" x14ac:dyDescent="0.35">
      <c r="AE236" s="99"/>
    </row>
    <row r="237" spans="31:31" ht="30" customHeight="1" x14ac:dyDescent="0.35">
      <c r="AE237" s="99"/>
    </row>
    <row r="238" spans="31:31" ht="30" customHeight="1" x14ac:dyDescent="0.35">
      <c r="AE238" s="99"/>
    </row>
    <row r="239" spans="31:31" ht="30" customHeight="1" x14ac:dyDescent="0.35">
      <c r="AE239" s="99"/>
    </row>
    <row r="240" spans="31:31" ht="30" customHeight="1" x14ac:dyDescent="0.35">
      <c r="AE240" s="99"/>
    </row>
    <row r="241" spans="31:31" ht="30" customHeight="1" x14ac:dyDescent="0.35">
      <c r="AE241" s="99"/>
    </row>
    <row r="242" spans="31:31" ht="30" customHeight="1" x14ac:dyDescent="0.35">
      <c r="AE242" s="99"/>
    </row>
    <row r="243" spans="31:31" ht="30" customHeight="1" x14ac:dyDescent="0.35">
      <c r="AE243" s="99"/>
    </row>
    <row r="244" spans="31:31" ht="30" customHeight="1" x14ac:dyDescent="0.35">
      <c r="AE244" s="99"/>
    </row>
    <row r="245" spans="31:31" ht="30" customHeight="1" x14ac:dyDescent="0.35">
      <c r="AE245" s="99"/>
    </row>
    <row r="246" spans="31:31" ht="30" customHeight="1" x14ac:dyDescent="0.35">
      <c r="AE246" s="99"/>
    </row>
    <row r="247" spans="31:31" ht="30" customHeight="1" x14ac:dyDescent="0.35">
      <c r="AE247" s="99"/>
    </row>
    <row r="248" spans="31:31" ht="30" customHeight="1" x14ac:dyDescent="0.35">
      <c r="AE248" s="99"/>
    </row>
    <row r="249" spans="31:31" ht="30" customHeight="1" x14ac:dyDescent="0.35">
      <c r="AE249" s="99"/>
    </row>
    <row r="250" spans="31:31" ht="30" customHeight="1" x14ac:dyDescent="0.35">
      <c r="AE250" s="99"/>
    </row>
    <row r="251" spans="31:31" ht="30" customHeight="1" x14ac:dyDescent="0.35">
      <c r="AE251" s="99"/>
    </row>
    <row r="252" spans="31:31" ht="30" customHeight="1" x14ac:dyDescent="0.35">
      <c r="AE252" s="99"/>
    </row>
    <row r="253" spans="31:31" ht="30" customHeight="1" x14ac:dyDescent="0.35">
      <c r="AE253" s="99"/>
    </row>
    <row r="254" spans="31:31" ht="30" customHeight="1" x14ac:dyDescent="0.35">
      <c r="AE254" s="99"/>
    </row>
    <row r="255" spans="31:31" ht="30" customHeight="1" x14ac:dyDescent="0.35">
      <c r="AE255" s="99"/>
    </row>
    <row r="256" spans="31:31" ht="30" customHeight="1" x14ac:dyDescent="0.35">
      <c r="AE256" s="99"/>
    </row>
    <row r="257" spans="31:31" ht="30" customHeight="1" x14ac:dyDescent="0.35">
      <c r="AE257" s="99"/>
    </row>
    <row r="258" spans="31:31" ht="30" customHeight="1" x14ac:dyDescent="0.35">
      <c r="AE258" s="99"/>
    </row>
    <row r="259" spans="31:31" ht="30" customHeight="1" x14ac:dyDescent="0.35">
      <c r="AE259" s="99"/>
    </row>
    <row r="260" spans="31:31" ht="30" customHeight="1" x14ac:dyDescent="0.35">
      <c r="AE260" s="99"/>
    </row>
    <row r="261" spans="31:31" ht="30" customHeight="1" x14ac:dyDescent="0.35">
      <c r="AE261" s="99"/>
    </row>
    <row r="262" spans="31:31" ht="30" customHeight="1" x14ac:dyDescent="0.35">
      <c r="AE262" s="99"/>
    </row>
    <row r="263" spans="31:31" ht="30" customHeight="1" x14ac:dyDescent="0.35">
      <c r="AE263" s="99"/>
    </row>
    <row r="264" spans="31:31" ht="30" customHeight="1" x14ac:dyDescent="0.35">
      <c r="AE264" s="99"/>
    </row>
    <row r="265" spans="31:31" ht="30" customHeight="1" x14ac:dyDescent="0.35">
      <c r="AE265" s="99"/>
    </row>
    <row r="266" spans="31:31" ht="30" customHeight="1" x14ac:dyDescent="0.35">
      <c r="AE266" s="99"/>
    </row>
    <row r="267" spans="31:31" ht="30" customHeight="1" x14ac:dyDescent="0.35">
      <c r="AE267" s="99"/>
    </row>
    <row r="268" spans="31:31" ht="30" customHeight="1" x14ac:dyDescent="0.35">
      <c r="AE268" s="99"/>
    </row>
    <row r="269" spans="31:31" ht="30" customHeight="1" x14ac:dyDescent="0.35">
      <c r="AE269" s="99"/>
    </row>
    <row r="270" spans="31:31" ht="30" customHeight="1" x14ac:dyDescent="0.35">
      <c r="AE270" s="99"/>
    </row>
    <row r="271" spans="31:31" ht="30" customHeight="1" x14ac:dyDescent="0.35">
      <c r="AE271" s="99"/>
    </row>
    <row r="272" spans="31:31" ht="30" customHeight="1" x14ac:dyDescent="0.35">
      <c r="AE272" s="99"/>
    </row>
    <row r="273" spans="31:31" ht="30" customHeight="1" x14ac:dyDescent="0.35">
      <c r="AE273" s="99"/>
    </row>
    <row r="274" spans="31:31" ht="30" customHeight="1" x14ac:dyDescent="0.35">
      <c r="AE274" s="99"/>
    </row>
    <row r="275" spans="31:31" ht="30" customHeight="1" x14ac:dyDescent="0.35">
      <c r="AE275" s="99"/>
    </row>
    <row r="276" spans="31:31" ht="30" customHeight="1" x14ac:dyDescent="0.35">
      <c r="AE276" s="99"/>
    </row>
    <row r="277" spans="31:31" ht="30" customHeight="1" x14ac:dyDescent="0.35">
      <c r="AE277" s="99"/>
    </row>
    <row r="278" spans="31:31" ht="30" customHeight="1" x14ac:dyDescent="0.35">
      <c r="AE278" s="99"/>
    </row>
    <row r="279" spans="31:31" ht="30" customHeight="1" x14ac:dyDescent="0.35">
      <c r="AE279" s="99"/>
    </row>
    <row r="280" spans="31:31" ht="30" customHeight="1" x14ac:dyDescent="0.35">
      <c r="AE280" s="99"/>
    </row>
    <row r="281" spans="31:31" ht="30" customHeight="1" x14ac:dyDescent="0.35">
      <c r="AE281" s="99"/>
    </row>
    <row r="282" spans="31:31" ht="30" customHeight="1" x14ac:dyDescent="0.35">
      <c r="AE282" s="99"/>
    </row>
    <row r="283" spans="31:31" ht="30" customHeight="1" x14ac:dyDescent="0.35">
      <c r="AE283" s="99"/>
    </row>
    <row r="284" spans="31:31" ht="30" customHeight="1" x14ac:dyDescent="0.35">
      <c r="AE284" s="99"/>
    </row>
    <row r="285" spans="31:31" ht="30" customHeight="1" x14ac:dyDescent="0.35">
      <c r="AE285" s="99"/>
    </row>
    <row r="286" spans="31:31" ht="30" customHeight="1" x14ac:dyDescent="0.35">
      <c r="AE286" s="99"/>
    </row>
    <row r="287" spans="31:31" ht="30" customHeight="1" x14ac:dyDescent="0.35">
      <c r="AE287" s="99"/>
    </row>
    <row r="288" spans="31:31" ht="30" customHeight="1" x14ac:dyDescent="0.35">
      <c r="AE288" s="99"/>
    </row>
    <row r="289" spans="31:31" ht="30" customHeight="1" x14ac:dyDescent="0.35">
      <c r="AE289" s="99"/>
    </row>
    <row r="290" spans="31:31" ht="30" customHeight="1" x14ac:dyDescent="0.35">
      <c r="AE290" s="99"/>
    </row>
    <row r="291" spans="31:31" ht="30" customHeight="1" x14ac:dyDescent="0.35">
      <c r="AE291" s="99"/>
    </row>
    <row r="292" spans="31:31" ht="30" customHeight="1" x14ac:dyDescent="0.35">
      <c r="AE292" s="99"/>
    </row>
    <row r="293" spans="31:31" ht="30" customHeight="1" x14ac:dyDescent="0.35">
      <c r="AE293" s="99"/>
    </row>
    <row r="294" spans="31:31" ht="30" customHeight="1" x14ac:dyDescent="0.35">
      <c r="AE294" s="99"/>
    </row>
    <row r="295" spans="31:31" ht="30" customHeight="1" x14ac:dyDescent="0.35">
      <c r="AE295" s="99"/>
    </row>
    <row r="296" spans="31:31" ht="30" customHeight="1" x14ac:dyDescent="0.35">
      <c r="AE296" s="99"/>
    </row>
    <row r="297" spans="31:31" ht="30" customHeight="1" x14ac:dyDescent="0.35">
      <c r="AE297" s="99"/>
    </row>
    <row r="298" spans="31:31" ht="30" customHeight="1" x14ac:dyDescent="0.35">
      <c r="AE298" s="99"/>
    </row>
    <row r="299" spans="31:31" ht="30" customHeight="1" x14ac:dyDescent="0.35">
      <c r="AE299" s="99"/>
    </row>
    <row r="300" spans="31:31" ht="30" customHeight="1" x14ac:dyDescent="0.35">
      <c r="AE300" s="99"/>
    </row>
    <row r="301" spans="31:31" ht="30" customHeight="1" x14ac:dyDescent="0.35">
      <c r="AE301" s="99"/>
    </row>
    <row r="302" spans="31:31" ht="30" customHeight="1" x14ac:dyDescent="0.35">
      <c r="AE302" s="99"/>
    </row>
    <row r="303" spans="31:31" ht="30" customHeight="1" x14ac:dyDescent="0.35">
      <c r="AE303" s="99"/>
    </row>
    <row r="304" spans="31:31" ht="30" customHeight="1" x14ac:dyDescent="0.35">
      <c r="AE304" s="99"/>
    </row>
    <row r="305" spans="31:31" ht="30" customHeight="1" x14ac:dyDescent="0.35">
      <c r="AE305" s="99"/>
    </row>
    <row r="306" spans="31:31" ht="30" customHeight="1" x14ac:dyDescent="0.35">
      <c r="AE306" s="99"/>
    </row>
    <row r="307" spans="31:31" ht="30" customHeight="1" x14ac:dyDescent="0.35">
      <c r="AE307" s="99"/>
    </row>
    <row r="308" spans="31:31" ht="30" customHeight="1" x14ac:dyDescent="0.35">
      <c r="AE308" s="99"/>
    </row>
    <row r="309" spans="31:31" ht="30" customHeight="1" x14ac:dyDescent="0.35">
      <c r="AE309" s="99"/>
    </row>
    <row r="310" spans="31:31" ht="30" customHeight="1" x14ac:dyDescent="0.35">
      <c r="AE310" s="99"/>
    </row>
    <row r="311" spans="31:31" ht="30" customHeight="1" x14ac:dyDescent="0.35">
      <c r="AE311" s="99"/>
    </row>
    <row r="312" spans="31:31" ht="30" customHeight="1" x14ac:dyDescent="0.35">
      <c r="AE312" s="99"/>
    </row>
    <row r="313" spans="31:31" ht="30" customHeight="1" x14ac:dyDescent="0.35">
      <c r="AE313" s="99"/>
    </row>
    <row r="314" spans="31:31" ht="30" customHeight="1" x14ac:dyDescent="0.35">
      <c r="AE314" s="99"/>
    </row>
    <row r="315" spans="31:31" ht="30" customHeight="1" x14ac:dyDescent="0.35">
      <c r="AE315" s="99"/>
    </row>
    <row r="316" spans="31:31" ht="30" customHeight="1" x14ac:dyDescent="0.35">
      <c r="AE316" s="99"/>
    </row>
    <row r="317" spans="31:31" ht="30" customHeight="1" x14ac:dyDescent="0.35">
      <c r="AE317" s="99"/>
    </row>
    <row r="318" spans="31:31" ht="30" customHeight="1" x14ac:dyDescent="0.35">
      <c r="AE318" s="99"/>
    </row>
    <row r="319" spans="31:31" ht="30" customHeight="1" x14ac:dyDescent="0.35">
      <c r="AE319" s="99"/>
    </row>
    <row r="320" spans="31:31" ht="30" customHeight="1" x14ac:dyDescent="0.35">
      <c r="AE320" s="99"/>
    </row>
    <row r="321" spans="31:31" ht="30" customHeight="1" x14ac:dyDescent="0.35">
      <c r="AE321" s="99"/>
    </row>
    <row r="322" spans="31:31" ht="30" customHeight="1" x14ac:dyDescent="0.35">
      <c r="AE322" s="99"/>
    </row>
    <row r="323" spans="31:31" ht="30" customHeight="1" x14ac:dyDescent="0.35">
      <c r="AE323" s="99"/>
    </row>
    <row r="324" spans="31:31" ht="30" customHeight="1" x14ac:dyDescent="0.35">
      <c r="AE324" s="99"/>
    </row>
    <row r="325" spans="31:31" ht="30" customHeight="1" x14ac:dyDescent="0.35">
      <c r="AE325" s="99"/>
    </row>
    <row r="326" spans="31:31" ht="30" customHeight="1" x14ac:dyDescent="0.35">
      <c r="AE326" s="99"/>
    </row>
    <row r="327" spans="31:31" ht="30" customHeight="1" x14ac:dyDescent="0.35">
      <c r="AE327" s="99"/>
    </row>
    <row r="328" spans="31:31" ht="30" customHeight="1" x14ac:dyDescent="0.35">
      <c r="AE328" s="99"/>
    </row>
    <row r="329" spans="31:31" ht="30" customHeight="1" x14ac:dyDescent="0.35">
      <c r="AE329" s="99"/>
    </row>
    <row r="330" spans="31:31" ht="30" customHeight="1" x14ac:dyDescent="0.35">
      <c r="AE330" s="99"/>
    </row>
    <row r="331" spans="31:31" ht="30" customHeight="1" x14ac:dyDescent="0.35">
      <c r="AE331" s="99"/>
    </row>
    <row r="332" spans="31:31" ht="30" customHeight="1" x14ac:dyDescent="0.35">
      <c r="AE332" s="99"/>
    </row>
    <row r="333" spans="31:31" ht="30" customHeight="1" x14ac:dyDescent="0.35">
      <c r="AE333" s="99"/>
    </row>
    <row r="334" spans="31:31" ht="30" customHeight="1" x14ac:dyDescent="0.35">
      <c r="AE334" s="99"/>
    </row>
    <row r="335" spans="31:31" ht="30" customHeight="1" x14ac:dyDescent="0.35">
      <c r="AE335" s="99"/>
    </row>
    <row r="336" spans="31:31" ht="30" customHeight="1" x14ac:dyDescent="0.35">
      <c r="AE336" s="99"/>
    </row>
    <row r="337" spans="31:31" ht="30" customHeight="1" x14ac:dyDescent="0.35">
      <c r="AE337" s="99"/>
    </row>
    <row r="338" spans="31:31" ht="30" customHeight="1" x14ac:dyDescent="0.35">
      <c r="AE338" s="99"/>
    </row>
    <row r="339" spans="31:31" ht="30" customHeight="1" x14ac:dyDescent="0.35">
      <c r="AE339" s="99"/>
    </row>
    <row r="340" spans="31:31" ht="30" customHeight="1" x14ac:dyDescent="0.35">
      <c r="AE340" s="99"/>
    </row>
    <row r="341" spans="31:31" ht="30" customHeight="1" x14ac:dyDescent="0.35">
      <c r="AE341" s="99"/>
    </row>
    <row r="342" spans="31:31" ht="30" customHeight="1" x14ac:dyDescent="0.35">
      <c r="AE342" s="99"/>
    </row>
    <row r="343" spans="31:31" ht="30" customHeight="1" x14ac:dyDescent="0.35">
      <c r="AE343" s="99"/>
    </row>
    <row r="344" spans="31:31" ht="30" customHeight="1" x14ac:dyDescent="0.35">
      <c r="AE344" s="99"/>
    </row>
    <row r="345" spans="31:31" ht="30" customHeight="1" x14ac:dyDescent="0.35">
      <c r="AE345" s="99"/>
    </row>
    <row r="346" spans="31:31" ht="30" customHeight="1" x14ac:dyDescent="0.35">
      <c r="AE346" s="99"/>
    </row>
    <row r="347" spans="31:31" ht="30" customHeight="1" x14ac:dyDescent="0.35">
      <c r="AE347" s="99"/>
    </row>
    <row r="348" spans="31:31" ht="30" customHeight="1" x14ac:dyDescent="0.35">
      <c r="AE348" s="99"/>
    </row>
    <row r="349" spans="31:31" ht="30" customHeight="1" x14ac:dyDescent="0.35">
      <c r="AE349" s="99"/>
    </row>
    <row r="350" spans="31:31" ht="30" customHeight="1" x14ac:dyDescent="0.35">
      <c r="AE350" s="99"/>
    </row>
    <row r="351" spans="31:31" ht="30" customHeight="1" x14ac:dyDescent="0.35">
      <c r="AE351" s="99"/>
    </row>
    <row r="352" spans="31:31" ht="30" customHeight="1" x14ac:dyDescent="0.35">
      <c r="AE352" s="99"/>
    </row>
    <row r="353" spans="31:31" ht="30" customHeight="1" x14ac:dyDescent="0.35">
      <c r="AE353" s="99"/>
    </row>
    <row r="354" spans="31:31" ht="30" customHeight="1" x14ac:dyDescent="0.35">
      <c r="AE354" s="99"/>
    </row>
    <row r="355" spans="31:31" ht="30" customHeight="1" x14ac:dyDescent="0.35">
      <c r="AE355" s="99"/>
    </row>
    <row r="356" spans="31:31" ht="30" customHeight="1" x14ac:dyDescent="0.35">
      <c r="AE356" s="99"/>
    </row>
    <row r="357" spans="31:31" ht="30" customHeight="1" x14ac:dyDescent="0.35">
      <c r="AE357" s="99"/>
    </row>
    <row r="358" spans="31:31" ht="30" customHeight="1" x14ac:dyDescent="0.35">
      <c r="AE358" s="99"/>
    </row>
    <row r="359" spans="31:31" ht="30" customHeight="1" x14ac:dyDescent="0.35">
      <c r="AE359" s="99"/>
    </row>
    <row r="360" spans="31:31" ht="30" customHeight="1" x14ac:dyDescent="0.35">
      <c r="AE360" s="99"/>
    </row>
    <row r="361" spans="31:31" ht="30" customHeight="1" x14ac:dyDescent="0.35">
      <c r="AE361" s="99"/>
    </row>
    <row r="362" spans="31:31" ht="30" customHeight="1" x14ac:dyDescent="0.35">
      <c r="AE362" s="99"/>
    </row>
    <row r="363" spans="31:31" ht="30" customHeight="1" x14ac:dyDescent="0.35">
      <c r="AE363" s="99"/>
    </row>
    <row r="364" spans="31:31" ht="30" customHeight="1" x14ac:dyDescent="0.35">
      <c r="AE364" s="99"/>
    </row>
    <row r="365" spans="31:31" ht="30" customHeight="1" x14ac:dyDescent="0.35">
      <c r="AE365" s="99"/>
    </row>
    <row r="366" spans="31:31" ht="30" customHeight="1" x14ac:dyDescent="0.35">
      <c r="AE366" s="99"/>
    </row>
    <row r="367" spans="31:31" ht="30" customHeight="1" x14ac:dyDescent="0.35">
      <c r="AE367" s="99"/>
    </row>
    <row r="368" spans="31:31" ht="30" customHeight="1" x14ac:dyDescent="0.35">
      <c r="AE368" s="99"/>
    </row>
    <row r="369" spans="31:31" ht="30" customHeight="1" x14ac:dyDescent="0.35">
      <c r="AE369" s="99"/>
    </row>
    <row r="370" spans="31:31" ht="30" customHeight="1" x14ac:dyDescent="0.35">
      <c r="AE370" s="99"/>
    </row>
    <row r="371" spans="31:31" ht="30" customHeight="1" x14ac:dyDescent="0.35">
      <c r="AE371" s="99"/>
    </row>
    <row r="372" spans="31:31" ht="30" customHeight="1" x14ac:dyDescent="0.35">
      <c r="AE372" s="99"/>
    </row>
    <row r="373" spans="31:31" ht="30" customHeight="1" x14ac:dyDescent="0.35">
      <c r="AE373" s="99"/>
    </row>
    <row r="374" spans="31:31" ht="30" customHeight="1" x14ac:dyDescent="0.35">
      <c r="AE374" s="99"/>
    </row>
    <row r="375" spans="31:31" ht="30" customHeight="1" x14ac:dyDescent="0.35">
      <c r="AE375" s="99"/>
    </row>
    <row r="376" spans="31:31" ht="30" customHeight="1" x14ac:dyDescent="0.35">
      <c r="AE376" s="99"/>
    </row>
    <row r="377" spans="31:31" ht="30" customHeight="1" x14ac:dyDescent="0.35">
      <c r="AE377" s="99"/>
    </row>
    <row r="378" spans="31:31" ht="30" customHeight="1" x14ac:dyDescent="0.35">
      <c r="AE378" s="99"/>
    </row>
    <row r="379" spans="31:31" ht="30" customHeight="1" x14ac:dyDescent="0.35">
      <c r="AE379" s="99"/>
    </row>
    <row r="380" spans="31:31" ht="30" customHeight="1" x14ac:dyDescent="0.35">
      <c r="AE380" s="99"/>
    </row>
    <row r="381" spans="31:31" ht="30" customHeight="1" x14ac:dyDescent="0.35">
      <c r="AE381" s="99"/>
    </row>
    <row r="382" spans="31:31" ht="30" customHeight="1" x14ac:dyDescent="0.35">
      <c r="AE382" s="99"/>
    </row>
    <row r="383" spans="31:31" ht="30" customHeight="1" x14ac:dyDescent="0.35">
      <c r="AE383" s="99"/>
    </row>
    <row r="384" spans="31:31" ht="30" customHeight="1" x14ac:dyDescent="0.35">
      <c r="AE384" s="99"/>
    </row>
    <row r="385" spans="31:31" ht="30" customHeight="1" x14ac:dyDescent="0.35">
      <c r="AE385" s="99"/>
    </row>
    <row r="386" spans="31:31" ht="30" customHeight="1" x14ac:dyDescent="0.35">
      <c r="AE386" s="99"/>
    </row>
    <row r="387" spans="31:31" ht="30" customHeight="1" x14ac:dyDescent="0.35">
      <c r="AE387" s="99"/>
    </row>
    <row r="388" spans="31:31" ht="30" customHeight="1" x14ac:dyDescent="0.35">
      <c r="AE388" s="99"/>
    </row>
    <row r="389" spans="31:31" ht="30" customHeight="1" x14ac:dyDescent="0.35">
      <c r="AE389" s="99"/>
    </row>
    <row r="390" spans="31:31" ht="30" customHeight="1" x14ac:dyDescent="0.35">
      <c r="AE390" s="99"/>
    </row>
    <row r="391" spans="31:31" ht="30" customHeight="1" x14ac:dyDescent="0.35">
      <c r="AE391" s="99"/>
    </row>
    <row r="392" spans="31:31" ht="30" customHeight="1" x14ac:dyDescent="0.35">
      <c r="AE392" s="99"/>
    </row>
    <row r="393" spans="31:31" ht="30" customHeight="1" x14ac:dyDescent="0.35">
      <c r="AE393" s="99"/>
    </row>
    <row r="394" spans="31:31" ht="30" customHeight="1" x14ac:dyDescent="0.35">
      <c r="AE394" s="99"/>
    </row>
    <row r="395" spans="31:31" ht="30" customHeight="1" x14ac:dyDescent="0.35">
      <c r="AE395" s="99"/>
    </row>
    <row r="396" spans="31:31" ht="30" customHeight="1" x14ac:dyDescent="0.35">
      <c r="AE396" s="99"/>
    </row>
    <row r="397" spans="31:31" ht="30" customHeight="1" x14ac:dyDescent="0.35">
      <c r="AE397" s="99"/>
    </row>
    <row r="398" spans="31:31" ht="30" customHeight="1" x14ac:dyDescent="0.35">
      <c r="AE398" s="99"/>
    </row>
    <row r="399" spans="31:31" ht="30" customHeight="1" x14ac:dyDescent="0.35">
      <c r="AE399" s="99"/>
    </row>
    <row r="400" spans="31:31" ht="30" customHeight="1" x14ac:dyDescent="0.35">
      <c r="AE400" s="99"/>
    </row>
    <row r="401" spans="31:31" ht="30" customHeight="1" x14ac:dyDescent="0.35">
      <c r="AE401" s="99"/>
    </row>
    <row r="402" spans="31:31" ht="30" customHeight="1" x14ac:dyDescent="0.35">
      <c r="AE402" s="99"/>
    </row>
    <row r="403" spans="31:31" ht="30" customHeight="1" x14ac:dyDescent="0.35">
      <c r="AE403" s="99"/>
    </row>
    <row r="404" spans="31:31" ht="30" customHeight="1" x14ac:dyDescent="0.35">
      <c r="AE404" s="99"/>
    </row>
    <row r="405" spans="31:31" ht="30" customHeight="1" x14ac:dyDescent="0.35">
      <c r="AE405" s="99"/>
    </row>
    <row r="406" spans="31:31" ht="30" customHeight="1" x14ac:dyDescent="0.35">
      <c r="AE406" s="99"/>
    </row>
    <row r="407" spans="31:31" ht="30" customHeight="1" x14ac:dyDescent="0.35">
      <c r="AE407" s="99"/>
    </row>
    <row r="408" spans="31:31" ht="30" customHeight="1" x14ac:dyDescent="0.35">
      <c r="AE408" s="99"/>
    </row>
    <row r="409" spans="31:31" ht="30" customHeight="1" x14ac:dyDescent="0.35">
      <c r="AE409" s="99"/>
    </row>
    <row r="410" spans="31:31" ht="30" customHeight="1" x14ac:dyDescent="0.35">
      <c r="AE410" s="99"/>
    </row>
    <row r="411" spans="31:31" ht="30" customHeight="1" x14ac:dyDescent="0.35">
      <c r="AE411" s="99"/>
    </row>
    <row r="412" spans="31:31" ht="30" customHeight="1" x14ac:dyDescent="0.35">
      <c r="AE412" s="99"/>
    </row>
    <row r="413" spans="31:31" ht="30" customHeight="1" x14ac:dyDescent="0.35">
      <c r="AE413" s="99"/>
    </row>
    <row r="414" spans="31:31" ht="30" customHeight="1" x14ac:dyDescent="0.35">
      <c r="AE414" s="99"/>
    </row>
    <row r="415" spans="31:31" ht="30" customHeight="1" x14ac:dyDescent="0.35">
      <c r="AE415" s="99"/>
    </row>
    <row r="416" spans="31:31" ht="30" customHeight="1" x14ac:dyDescent="0.35">
      <c r="AE416" s="99"/>
    </row>
    <row r="417" spans="31:31" ht="30" customHeight="1" x14ac:dyDescent="0.35">
      <c r="AE417" s="99"/>
    </row>
    <row r="418" spans="31:31" ht="30" customHeight="1" x14ac:dyDescent="0.35">
      <c r="AE418" s="99"/>
    </row>
    <row r="419" spans="31:31" ht="30" customHeight="1" x14ac:dyDescent="0.35">
      <c r="AE419" s="99"/>
    </row>
    <row r="420" spans="31:31" ht="30" customHeight="1" x14ac:dyDescent="0.35">
      <c r="AE420" s="99"/>
    </row>
    <row r="421" spans="31:31" ht="30" customHeight="1" x14ac:dyDescent="0.35">
      <c r="AE421" s="99"/>
    </row>
    <row r="422" spans="31:31" ht="30" customHeight="1" x14ac:dyDescent="0.35">
      <c r="AE422" s="99"/>
    </row>
    <row r="423" spans="31:31" ht="30" customHeight="1" x14ac:dyDescent="0.35">
      <c r="AE423" s="99"/>
    </row>
    <row r="424" spans="31:31" ht="30" customHeight="1" x14ac:dyDescent="0.35">
      <c r="AE424" s="99"/>
    </row>
    <row r="425" spans="31:31" ht="30" customHeight="1" x14ac:dyDescent="0.35">
      <c r="AE425" s="99"/>
    </row>
    <row r="426" spans="31:31" ht="30" customHeight="1" x14ac:dyDescent="0.35">
      <c r="AE426" s="99"/>
    </row>
    <row r="427" spans="31:31" ht="30" customHeight="1" x14ac:dyDescent="0.35">
      <c r="AE427" s="99"/>
    </row>
    <row r="428" spans="31:31" ht="30" customHeight="1" x14ac:dyDescent="0.35">
      <c r="AE428" s="99"/>
    </row>
    <row r="429" spans="31:31" ht="30" customHeight="1" x14ac:dyDescent="0.35">
      <c r="AE429" s="99"/>
    </row>
    <row r="430" spans="31:31" ht="30" customHeight="1" x14ac:dyDescent="0.35">
      <c r="AE430" s="99"/>
    </row>
    <row r="431" spans="31:31" ht="30" customHeight="1" x14ac:dyDescent="0.35">
      <c r="AE431" s="99"/>
    </row>
    <row r="432" spans="31:31" ht="30" customHeight="1" x14ac:dyDescent="0.35">
      <c r="AE432" s="99"/>
    </row>
    <row r="433" spans="31:31" ht="30" customHeight="1" x14ac:dyDescent="0.35">
      <c r="AE433" s="99"/>
    </row>
    <row r="434" spans="31:31" ht="30" customHeight="1" x14ac:dyDescent="0.35">
      <c r="AE434" s="99"/>
    </row>
    <row r="435" spans="31:31" ht="30" customHeight="1" x14ac:dyDescent="0.35">
      <c r="AE435" s="99"/>
    </row>
    <row r="436" spans="31:31" ht="30" customHeight="1" x14ac:dyDescent="0.35">
      <c r="AE436" s="99"/>
    </row>
    <row r="437" spans="31:31" ht="30" customHeight="1" x14ac:dyDescent="0.35">
      <c r="AE437" s="99"/>
    </row>
    <row r="438" spans="31:31" ht="30" customHeight="1" x14ac:dyDescent="0.35">
      <c r="AE438" s="99"/>
    </row>
    <row r="439" spans="31:31" ht="30" customHeight="1" x14ac:dyDescent="0.35">
      <c r="AE439" s="99"/>
    </row>
    <row r="440" spans="31:31" ht="30" customHeight="1" x14ac:dyDescent="0.35">
      <c r="AE440" s="99"/>
    </row>
    <row r="441" spans="31:31" ht="30" customHeight="1" x14ac:dyDescent="0.35">
      <c r="AE441" s="99"/>
    </row>
    <row r="442" spans="31:31" ht="30" customHeight="1" x14ac:dyDescent="0.35">
      <c r="AE442" s="99"/>
    </row>
    <row r="443" spans="31:31" ht="30" customHeight="1" x14ac:dyDescent="0.35">
      <c r="AE443" s="99"/>
    </row>
    <row r="444" spans="31:31" ht="30" customHeight="1" x14ac:dyDescent="0.35">
      <c r="AE444" s="99"/>
    </row>
    <row r="445" spans="31:31" ht="30" customHeight="1" x14ac:dyDescent="0.35">
      <c r="AE445" s="99"/>
    </row>
    <row r="446" spans="31:31" ht="30" customHeight="1" x14ac:dyDescent="0.35">
      <c r="AE446" s="99"/>
    </row>
    <row r="447" spans="31:31" ht="30" customHeight="1" x14ac:dyDescent="0.35">
      <c r="AE447" s="99"/>
    </row>
    <row r="448" spans="31:31" ht="30" customHeight="1" x14ac:dyDescent="0.35">
      <c r="AE448" s="99"/>
    </row>
    <row r="449" spans="31:31" ht="30" customHeight="1" x14ac:dyDescent="0.35">
      <c r="AE449" s="99"/>
    </row>
    <row r="450" spans="31:31" ht="30" customHeight="1" x14ac:dyDescent="0.35">
      <c r="AE450" s="99"/>
    </row>
    <row r="451" spans="31:31" ht="30" customHeight="1" x14ac:dyDescent="0.35">
      <c r="AE451" s="99"/>
    </row>
    <row r="452" spans="31:31" ht="30" customHeight="1" x14ac:dyDescent="0.35">
      <c r="AE452" s="99"/>
    </row>
    <row r="453" spans="31:31" ht="30" customHeight="1" x14ac:dyDescent="0.35">
      <c r="AE453" s="99"/>
    </row>
    <row r="454" spans="31:31" ht="30" customHeight="1" x14ac:dyDescent="0.35">
      <c r="AE454" s="99"/>
    </row>
    <row r="455" spans="31:31" ht="30" customHeight="1" x14ac:dyDescent="0.35">
      <c r="AE455" s="99"/>
    </row>
    <row r="456" spans="31:31" ht="30" customHeight="1" x14ac:dyDescent="0.35">
      <c r="AE456" s="99"/>
    </row>
    <row r="457" spans="31:31" ht="30" customHeight="1" x14ac:dyDescent="0.35">
      <c r="AE457" s="99"/>
    </row>
    <row r="458" spans="31:31" ht="30" customHeight="1" x14ac:dyDescent="0.35">
      <c r="AE458" s="99"/>
    </row>
    <row r="459" spans="31:31" ht="30" customHeight="1" x14ac:dyDescent="0.35">
      <c r="AE459" s="99"/>
    </row>
    <row r="460" spans="31:31" ht="30" customHeight="1" x14ac:dyDescent="0.35">
      <c r="AE460" s="99"/>
    </row>
    <row r="461" spans="31:31" ht="30" customHeight="1" x14ac:dyDescent="0.35">
      <c r="AE461" s="99"/>
    </row>
    <row r="462" spans="31:31" ht="30" customHeight="1" x14ac:dyDescent="0.35">
      <c r="AE462" s="99"/>
    </row>
    <row r="463" spans="31:31" ht="30" customHeight="1" x14ac:dyDescent="0.35">
      <c r="AE463" s="99"/>
    </row>
    <row r="464" spans="31:31" ht="30" customHeight="1" x14ac:dyDescent="0.35">
      <c r="AE464" s="99"/>
    </row>
    <row r="465" spans="31:31" ht="30" customHeight="1" x14ac:dyDescent="0.35">
      <c r="AE465" s="99"/>
    </row>
    <row r="466" spans="31:31" ht="30" customHeight="1" x14ac:dyDescent="0.35">
      <c r="AE466" s="99"/>
    </row>
    <row r="467" spans="31:31" ht="30" customHeight="1" x14ac:dyDescent="0.35">
      <c r="AE467" s="99"/>
    </row>
    <row r="468" spans="31:31" ht="30" customHeight="1" x14ac:dyDescent="0.35">
      <c r="AE468" s="99"/>
    </row>
    <row r="469" spans="31:31" ht="30" customHeight="1" x14ac:dyDescent="0.35">
      <c r="AE469" s="99"/>
    </row>
    <row r="470" spans="31:31" ht="30" customHeight="1" x14ac:dyDescent="0.35">
      <c r="AE470" s="99"/>
    </row>
    <row r="471" spans="31:31" ht="30" customHeight="1" x14ac:dyDescent="0.35">
      <c r="AE471" s="99"/>
    </row>
    <row r="472" spans="31:31" ht="30" customHeight="1" x14ac:dyDescent="0.35">
      <c r="AE472" s="99"/>
    </row>
    <row r="473" spans="31:31" ht="30" customHeight="1" x14ac:dyDescent="0.35">
      <c r="AE473" s="99"/>
    </row>
    <row r="474" spans="31:31" ht="30" customHeight="1" x14ac:dyDescent="0.35">
      <c r="AE474" s="99"/>
    </row>
    <row r="475" spans="31:31" ht="30" customHeight="1" x14ac:dyDescent="0.35">
      <c r="AE475" s="99"/>
    </row>
    <row r="476" spans="31:31" ht="30" customHeight="1" x14ac:dyDescent="0.35">
      <c r="AE476" s="99"/>
    </row>
    <row r="477" spans="31:31" ht="30" customHeight="1" x14ac:dyDescent="0.35">
      <c r="AE477" s="99"/>
    </row>
    <row r="478" spans="31:31" ht="30" customHeight="1" x14ac:dyDescent="0.35">
      <c r="AE478" s="99"/>
    </row>
    <row r="479" spans="31:31" ht="30" customHeight="1" x14ac:dyDescent="0.35">
      <c r="AE479" s="99"/>
    </row>
    <row r="480" spans="31:31" ht="30" customHeight="1" x14ac:dyDescent="0.35">
      <c r="AE480" s="99"/>
    </row>
    <row r="481" spans="31:31" ht="30" customHeight="1" x14ac:dyDescent="0.35">
      <c r="AE481" s="99"/>
    </row>
    <row r="482" spans="31:31" ht="30" customHeight="1" x14ac:dyDescent="0.35">
      <c r="AE482" s="99"/>
    </row>
    <row r="483" spans="31:31" ht="30" customHeight="1" x14ac:dyDescent="0.35">
      <c r="AE483" s="99"/>
    </row>
    <row r="484" spans="31:31" ht="30" customHeight="1" x14ac:dyDescent="0.35">
      <c r="AE484" s="99"/>
    </row>
    <row r="485" spans="31:31" ht="30" customHeight="1" x14ac:dyDescent="0.35">
      <c r="AE485" s="99"/>
    </row>
    <row r="486" spans="31:31" ht="30" customHeight="1" x14ac:dyDescent="0.35">
      <c r="AE486" s="99"/>
    </row>
    <row r="487" spans="31:31" ht="30" customHeight="1" x14ac:dyDescent="0.35">
      <c r="AE487" s="99"/>
    </row>
    <row r="488" spans="31:31" ht="30" customHeight="1" x14ac:dyDescent="0.35">
      <c r="AE488" s="99"/>
    </row>
    <row r="489" spans="31:31" ht="30" customHeight="1" x14ac:dyDescent="0.35">
      <c r="AE489" s="99"/>
    </row>
    <row r="490" spans="31:31" ht="30" customHeight="1" x14ac:dyDescent="0.35">
      <c r="AE490" s="99"/>
    </row>
    <row r="491" spans="31:31" ht="30" customHeight="1" x14ac:dyDescent="0.35">
      <c r="AE491" s="99"/>
    </row>
    <row r="492" spans="31:31" ht="30" customHeight="1" x14ac:dyDescent="0.35">
      <c r="AE492" s="99"/>
    </row>
    <row r="493" spans="31:31" ht="30" customHeight="1" x14ac:dyDescent="0.35">
      <c r="AE493" s="99"/>
    </row>
    <row r="494" spans="31:31" ht="30" customHeight="1" x14ac:dyDescent="0.35">
      <c r="AE494" s="99"/>
    </row>
    <row r="495" spans="31:31" ht="30" customHeight="1" x14ac:dyDescent="0.35">
      <c r="AE495" s="99"/>
    </row>
    <row r="496" spans="31:31" ht="30" customHeight="1" x14ac:dyDescent="0.35">
      <c r="AE496" s="99"/>
    </row>
    <row r="497" spans="31:31" ht="30" customHeight="1" x14ac:dyDescent="0.35">
      <c r="AE497" s="99"/>
    </row>
    <row r="498" spans="31:31" ht="30" customHeight="1" x14ac:dyDescent="0.35">
      <c r="AE498" s="99"/>
    </row>
    <row r="499" spans="31:31" ht="30" customHeight="1" x14ac:dyDescent="0.35">
      <c r="AE499" s="99"/>
    </row>
    <row r="500" spans="31:31" ht="30" customHeight="1" x14ac:dyDescent="0.35">
      <c r="AE500" s="99"/>
    </row>
    <row r="501" spans="31:31" ht="30" customHeight="1" x14ac:dyDescent="0.35">
      <c r="AE501" s="99"/>
    </row>
    <row r="502" spans="31:31" ht="30" customHeight="1" x14ac:dyDescent="0.35">
      <c r="AE502" s="99"/>
    </row>
    <row r="503" spans="31:31" ht="30" customHeight="1" x14ac:dyDescent="0.35">
      <c r="AE503" s="99"/>
    </row>
    <row r="504" spans="31:31" ht="30" customHeight="1" x14ac:dyDescent="0.35">
      <c r="AE504" s="99"/>
    </row>
    <row r="505" spans="31:31" ht="30" customHeight="1" x14ac:dyDescent="0.35">
      <c r="AE505" s="99"/>
    </row>
    <row r="506" spans="31:31" ht="30" customHeight="1" x14ac:dyDescent="0.35">
      <c r="AE506" s="99"/>
    </row>
    <row r="507" spans="31:31" ht="30" customHeight="1" x14ac:dyDescent="0.35">
      <c r="AE507" s="99"/>
    </row>
    <row r="508" spans="31:31" ht="30" customHeight="1" x14ac:dyDescent="0.35">
      <c r="AE508" s="99"/>
    </row>
    <row r="509" spans="31:31" ht="30" customHeight="1" x14ac:dyDescent="0.35">
      <c r="AE509" s="99"/>
    </row>
    <row r="510" spans="31:31" ht="30" customHeight="1" x14ac:dyDescent="0.35">
      <c r="AE510" s="99"/>
    </row>
    <row r="511" spans="31:31" ht="30" customHeight="1" x14ac:dyDescent="0.35">
      <c r="AE511" s="99"/>
    </row>
    <row r="512" spans="31:31" ht="30" customHeight="1" x14ac:dyDescent="0.35">
      <c r="AE512" s="99"/>
    </row>
    <row r="513" spans="31:31" ht="30" customHeight="1" x14ac:dyDescent="0.35">
      <c r="AE513" s="99"/>
    </row>
    <row r="514" spans="31:31" ht="30" customHeight="1" x14ac:dyDescent="0.35">
      <c r="AE514" s="99"/>
    </row>
    <row r="515" spans="31:31" ht="30" customHeight="1" x14ac:dyDescent="0.35">
      <c r="AE515" s="99"/>
    </row>
    <row r="516" spans="31:31" ht="30" customHeight="1" x14ac:dyDescent="0.35">
      <c r="AE516" s="99"/>
    </row>
    <row r="517" spans="31:31" ht="30" customHeight="1" x14ac:dyDescent="0.35">
      <c r="AE517" s="99"/>
    </row>
    <row r="518" spans="31:31" ht="30" customHeight="1" x14ac:dyDescent="0.35">
      <c r="AE518" s="99"/>
    </row>
    <row r="519" spans="31:31" ht="30" customHeight="1" x14ac:dyDescent="0.35">
      <c r="AE519" s="99"/>
    </row>
    <row r="520" spans="31:31" ht="30" customHeight="1" x14ac:dyDescent="0.35">
      <c r="AE520" s="99"/>
    </row>
    <row r="521" spans="31:31" ht="30" customHeight="1" x14ac:dyDescent="0.35">
      <c r="AE521" s="99"/>
    </row>
    <row r="522" spans="31:31" ht="30" customHeight="1" x14ac:dyDescent="0.35">
      <c r="AE522" s="99"/>
    </row>
    <row r="523" spans="31:31" ht="30" customHeight="1" x14ac:dyDescent="0.35">
      <c r="AE523" s="99"/>
    </row>
    <row r="524" spans="31:31" ht="30" customHeight="1" x14ac:dyDescent="0.35">
      <c r="AE524" s="99"/>
    </row>
    <row r="525" spans="31:31" ht="30" customHeight="1" x14ac:dyDescent="0.35">
      <c r="AE525" s="99"/>
    </row>
    <row r="526" spans="31:31" ht="30" customHeight="1" x14ac:dyDescent="0.35">
      <c r="AE526" s="99"/>
    </row>
    <row r="527" spans="31:31" ht="30" customHeight="1" x14ac:dyDescent="0.35">
      <c r="AE527" s="99"/>
    </row>
    <row r="528" spans="31:31" ht="30" customHeight="1" x14ac:dyDescent="0.35">
      <c r="AE528" s="99"/>
    </row>
    <row r="529" spans="31:31" ht="30" customHeight="1" x14ac:dyDescent="0.35">
      <c r="AE529" s="99"/>
    </row>
    <row r="530" spans="31:31" ht="30" customHeight="1" x14ac:dyDescent="0.35">
      <c r="AE530" s="99"/>
    </row>
    <row r="531" spans="31:31" ht="30" customHeight="1" x14ac:dyDescent="0.35">
      <c r="AE531" s="99"/>
    </row>
    <row r="532" spans="31:31" ht="30" customHeight="1" x14ac:dyDescent="0.35">
      <c r="AE532" s="99"/>
    </row>
    <row r="533" spans="31:31" ht="30" customHeight="1" x14ac:dyDescent="0.35">
      <c r="AE533" s="99"/>
    </row>
    <row r="534" spans="31:31" ht="30" customHeight="1" x14ac:dyDescent="0.35">
      <c r="AE534" s="99"/>
    </row>
    <row r="535" spans="31:31" ht="30" customHeight="1" x14ac:dyDescent="0.35">
      <c r="AE535" s="99"/>
    </row>
    <row r="536" spans="31:31" ht="30" customHeight="1" x14ac:dyDescent="0.35">
      <c r="AE536" s="99"/>
    </row>
    <row r="537" spans="31:31" ht="30" customHeight="1" x14ac:dyDescent="0.35">
      <c r="AE537" s="99"/>
    </row>
    <row r="538" spans="31:31" ht="30" customHeight="1" x14ac:dyDescent="0.35">
      <c r="AE538" s="99"/>
    </row>
    <row r="539" spans="31:31" ht="30" customHeight="1" x14ac:dyDescent="0.35">
      <c r="AE539" s="99"/>
    </row>
    <row r="540" spans="31:31" ht="30" customHeight="1" x14ac:dyDescent="0.35">
      <c r="AE540" s="99"/>
    </row>
    <row r="541" spans="31:31" ht="30" customHeight="1" x14ac:dyDescent="0.35">
      <c r="AE541" s="99"/>
    </row>
    <row r="542" spans="31:31" ht="30" customHeight="1" x14ac:dyDescent="0.35">
      <c r="AE542" s="99"/>
    </row>
    <row r="543" spans="31:31" ht="30" customHeight="1" x14ac:dyDescent="0.35">
      <c r="AE543" s="99"/>
    </row>
    <row r="544" spans="31:31" ht="30" customHeight="1" x14ac:dyDescent="0.35">
      <c r="AE544" s="99"/>
    </row>
    <row r="545" spans="31:31" ht="30" customHeight="1" x14ac:dyDescent="0.35">
      <c r="AE545" s="99"/>
    </row>
    <row r="546" spans="31:31" ht="30" customHeight="1" x14ac:dyDescent="0.35">
      <c r="AE546" s="99"/>
    </row>
    <row r="547" spans="31:31" ht="30" customHeight="1" x14ac:dyDescent="0.35">
      <c r="AE547" s="99"/>
    </row>
    <row r="548" spans="31:31" ht="30" customHeight="1" x14ac:dyDescent="0.35">
      <c r="AE548" s="99"/>
    </row>
    <row r="549" spans="31:31" ht="30" customHeight="1" x14ac:dyDescent="0.35">
      <c r="AE549" s="99"/>
    </row>
    <row r="550" spans="31:31" ht="30" customHeight="1" x14ac:dyDescent="0.35">
      <c r="AE550" s="99"/>
    </row>
    <row r="551" spans="31:31" ht="30" customHeight="1" x14ac:dyDescent="0.35">
      <c r="AE551" s="99"/>
    </row>
    <row r="552" spans="31:31" ht="30" customHeight="1" x14ac:dyDescent="0.35">
      <c r="AE552" s="99"/>
    </row>
    <row r="553" spans="31:31" ht="30" customHeight="1" x14ac:dyDescent="0.35">
      <c r="AE553" s="99"/>
    </row>
    <row r="554" spans="31:31" ht="30" customHeight="1" x14ac:dyDescent="0.35">
      <c r="AE554" s="99"/>
    </row>
    <row r="555" spans="31:31" ht="30" customHeight="1" x14ac:dyDescent="0.35">
      <c r="AE555" s="99"/>
    </row>
    <row r="556" spans="31:31" ht="30" customHeight="1" x14ac:dyDescent="0.35">
      <c r="AE556" s="99"/>
    </row>
    <row r="557" spans="31:31" ht="30" customHeight="1" x14ac:dyDescent="0.35">
      <c r="AE557" s="99"/>
    </row>
    <row r="558" spans="31:31" ht="30" customHeight="1" x14ac:dyDescent="0.35">
      <c r="AE558" s="99"/>
    </row>
    <row r="559" spans="31:31" ht="30" customHeight="1" x14ac:dyDescent="0.35">
      <c r="AE559" s="99"/>
    </row>
    <row r="560" spans="31:31" ht="30" customHeight="1" x14ac:dyDescent="0.35">
      <c r="AE560" s="99"/>
    </row>
    <row r="561" spans="31:31" ht="30" customHeight="1" x14ac:dyDescent="0.35">
      <c r="AE561" s="99"/>
    </row>
    <row r="562" spans="31:31" ht="30" customHeight="1" x14ac:dyDescent="0.35">
      <c r="AE562" s="99"/>
    </row>
    <row r="563" spans="31:31" ht="30" customHeight="1" x14ac:dyDescent="0.35">
      <c r="AE563" s="99"/>
    </row>
    <row r="564" spans="31:31" ht="30" customHeight="1" x14ac:dyDescent="0.35">
      <c r="AE564" s="99"/>
    </row>
    <row r="565" spans="31:31" ht="30" customHeight="1" x14ac:dyDescent="0.35">
      <c r="AE565" s="99"/>
    </row>
    <row r="566" spans="31:31" ht="30" customHeight="1" x14ac:dyDescent="0.35">
      <c r="AE566" s="99"/>
    </row>
    <row r="567" spans="31:31" ht="30" customHeight="1" x14ac:dyDescent="0.35">
      <c r="AE567" s="99"/>
    </row>
    <row r="568" spans="31:31" ht="30" customHeight="1" x14ac:dyDescent="0.35">
      <c r="AE568" s="99"/>
    </row>
    <row r="569" spans="31:31" ht="30" customHeight="1" x14ac:dyDescent="0.35">
      <c r="AE569" s="99"/>
    </row>
    <row r="570" spans="31:31" ht="30" customHeight="1" x14ac:dyDescent="0.35">
      <c r="AE570" s="99"/>
    </row>
    <row r="571" spans="31:31" ht="30" customHeight="1" x14ac:dyDescent="0.35">
      <c r="AE571" s="99"/>
    </row>
    <row r="572" spans="31:31" ht="30" customHeight="1" x14ac:dyDescent="0.35">
      <c r="AE572" s="99"/>
    </row>
    <row r="573" spans="31:31" ht="30" customHeight="1" x14ac:dyDescent="0.35">
      <c r="AE573" s="99"/>
    </row>
    <row r="574" spans="31:31" ht="30" customHeight="1" x14ac:dyDescent="0.35">
      <c r="AE574" s="99"/>
    </row>
    <row r="575" spans="31:31" ht="30" customHeight="1" x14ac:dyDescent="0.35">
      <c r="AE575" s="99"/>
    </row>
    <row r="576" spans="31:31" ht="30" customHeight="1" x14ac:dyDescent="0.35">
      <c r="AE576" s="99"/>
    </row>
    <row r="577" spans="31:31" ht="30" customHeight="1" x14ac:dyDescent="0.35">
      <c r="AE577" s="99"/>
    </row>
    <row r="578" spans="31:31" ht="30" customHeight="1" x14ac:dyDescent="0.35">
      <c r="AE578" s="99"/>
    </row>
    <row r="579" spans="31:31" ht="30" customHeight="1" x14ac:dyDescent="0.35">
      <c r="AE579" s="99"/>
    </row>
    <row r="580" spans="31:31" ht="30" customHeight="1" x14ac:dyDescent="0.35">
      <c r="AE580" s="99"/>
    </row>
    <row r="581" spans="31:31" ht="30" customHeight="1" x14ac:dyDescent="0.35">
      <c r="AE581" s="99"/>
    </row>
    <row r="582" spans="31:31" ht="30" customHeight="1" x14ac:dyDescent="0.35">
      <c r="AE582" s="99"/>
    </row>
    <row r="583" spans="31:31" ht="30" customHeight="1" x14ac:dyDescent="0.35">
      <c r="AE583" s="99"/>
    </row>
    <row r="584" spans="31:31" ht="30" customHeight="1" x14ac:dyDescent="0.35">
      <c r="AE584" s="99"/>
    </row>
    <row r="585" spans="31:31" ht="30" customHeight="1" x14ac:dyDescent="0.35">
      <c r="AE585" s="99"/>
    </row>
    <row r="586" spans="31:31" ht="30" customHeight="1" x14ac:dyDescent="0.35">
      <c r="AE586" s="99"/>
    </row>
    <row r="587" spans="31:31" ht="30" customHeight="1" x14ac:dyDescent="0.35">
      <c r="AE587" s="99"/>
    </row>
    <row r="588" spans="31:31" ht="30" customHeight="1" x14ac:dyDescent="0.35">
      <c r="AE588" s="99"/>
    </row>
    <row r="589" spans="31:31" ht="30" customHeight="1" x14ac:dyDescent="0.35">
      <c r="AE589" s="99"/>
    </row>
    <row r="590" spans="31:31" ht="30" customHeight="1" x14ac:dyDescent="0.35">
      <c r="AE590" s="99"/>
    </row>
    <row r="591" spans="31:31" ht="30" customHeight="1" x14ac:dyDescent="0.35">
      <c r="AE591" s="99"/>
    </row>
    <row r="592" spans="31:31" ht="30" customHeight="1" x14ac:dyDescent="0.35">
      <c r="AE592" s="99"/>
    </row>
    <row r="593" spans="31:31" ht="30" customHeight="1" x14ac:dyDescent="0.35">
      <c r="AE593" s="99"/>
    </row>
    <row r="594" spans="31:31" ht="30" customHeight="1" x14ac:dyDescent="0.35">
      <c r="AE594" s="99"/>
    </row>
    <row r="595" spans="31:31" ht="30" customHeight="1" x14ac:dyDescent="0.35">
      <c r="AE595" s="99"/>
    </row>
    <row r="596" spans="31:31" ht="30" customHeight="1" x14ac:dyDescent="0.35">
      <c r="AE596" s="99"/>
    </row>
    <row r="597" spans="31:31" ht="30" customHeight="1" x14ac:dyDescent="0.35">
      <c r="AE597" s="99"/>
    </row>
    <row r="598" spans="31:31" ht="30" customHeight="1" x14ac:dyDescent="0.35">
      <c r="AE598" s="99"/>
    </row>
    <row r="599" spans="31:31" ht="30" customHeight="1" x14ac:dyDescent="0.35">
      <c r="AE599" s="99"/>
    </row>
    <row r="600" spans="31:31" ht="30" customHeight="1" x14ac:dyDescent="0.35">
      <c r="AE600" s="99"/>
    </row>
    <row r="601" spans="31:31" ht="30" customHeight="1" x14ac:dyDescent="0.35">
      <c r="AE601" s="99"/>
    </row>
    <row r="602" spans="31:31" ht="30" customHeight="1" x14ac:dyDescent="0.35">
      <c r="AE602" s="99"/>
    </row>
    <row r="603" spans="31:31" ht="30" customHeight="1" x14ac:dyDescent="0.35">
      <c r="AE603" s="99"/>
    </row>
    <row r="604" spans="31:31" ht="30" customHeight="1" x14ac:dyDescent="0.35">
      <c r="AE604" s="99"/>
    </row>
    <row r="605" spans="31:31" ht="30" customHeight="1" x14ac:dyDescent="0.35">
      <c r="AE605" s="99"/>
    </row>
    <row r="606" spans="31:31" ht="30" customHeight="1" x14ac:dyDescent="0.35">
      <c r="AE606" s="99"/>
    </row>
    <row r="607" spans="31:31" ht="30" customHeight="1" x14ac:dyDescent="0.35">
      <c r="AE607" s="99"/>
    </row>
    <row r="608" spans="31:31" ht="30" customHeight="1" x14ac:dyDescent="0.35">
      <c r="AE608" s="99"/>
    </row>
    <row r="609" spans="31:31" ht="30" customHeight="1" x14ac:dyDescent="0.35">
      <c r="AE609" s="99"/>
    </row>
    <row r="610" spans="31:31" ht="30" customHeight="1" x14ac:dyDescent="0.35">
      <c r="AE610" s="99"/>
    </row>
    <row r="611" spans="31:31" ht="30" customHeight="1" x14ac:dyDescent="0.35">
      <c r="AE611" s="99"/>
    </row>
    <row r="612" spans="31:31" ht="30" customHeight="1" x14ac:dyDescent="0.35">
      <c r="AE612" s="99"/>
    </row>
    <row r="613" spans="31:31" ht="30" customHeight="1" x14ac:dyDescent="0.35">
      <c r="AE613" s="99"/>
    </row>
    <row r="614" spans="31:31" ht="30" customHeight="1" x14ac:dyDescent="0.35">
      <c r="AE614" s="99"/>
    </row>
    <row r="615" spans="31:31" ht="30" customHeight="1" x14ac:dyDescent="0.35">
      <c r="AE615" s="99"/>
    </row>
    <row r="616" spans="31:31" ht="30" customHeight="1" x14ac:dyDescent="0.35">
      <c r="AE616" s="99"/>
    </row>
    <row r="617" spans="31:31" ht="30" customHeight="1" x14ac:dyDescent="0.35">
      <c r="AE617" s="99"/>
    </row>
    <row r="618" spans="31:31" ht="30" customHeight="1" x14ac:dyDescent="0.35">
      <c r="AE618" s="99"/>
    </row>
    <row r="619" spans="31:31" ht="30" customHeight="1" x14ac:dyDescent="0.35">
      <c r="AE619" s="99"/>
    </row>
    <row r="620" spans="31:31" ht="30" customHeight="1" x14ac:dyDescent="0.35">
      <c r="AE620" s="99"/>
    </row>
    <row r="621" spans="31:31" ht="30" customHeight="1" x14ac:dyDescent="0.35">
      <c r="AE621" s="99"/>
    </row>
    <row r="622" spans="31:31" ht="30" customHeight="1" x14ac:dyDescent="0.35">
      <c r="AE622" s="99"/>
    </row>
    <row r="623" spans="31:31" ht="30" customHeight="1" x14ac:dyDescent="0.35">
      <c r="AE623" s="99"/>
    </row>
    <row r="624" spans="31:31" ht="30" customHeight="1" x14ac:dyDescent="0.35">
      <c r="AE624" s="99"/>
    </row>
    <row r="625" spans="31:31" ht="30" customHeight="1" x14ac:dyDescent="0.35">
      <c r="AE625" s="99"/>
    </row>
    <row r="626" spans="31:31" ht="30" customHeight="1" x14ac:dyDescent="0.35">
      <c r="AE626" s="99"/>
    </row>
    <row r="627" spans="31:31" ht="30" customHeight="1" x14ac:dyDescent="0.35">
      <c r="AE627" s="99"/>
    </row>
    <row r="628" spans="31:31" ht="30" customHeight="1" x14ac:dyDescent="0.35">
      <c r="AE628" s="99"/>
    </row>
    <row r="629" spans="31:31" ht="30" customHeight="1" x14ac:dyDescent="0.35">
      <c r="AE629" s="99"/>
    </row>
    <row r="630" spans="31:31" ht="30" customHeight="1" x14ac:dyDescent="0.35">
      <c r="AE630" s="99"/>
    </row>
    <row r="631" spans="31:31" ht="30" customHeight="1" x14ac:dyDescent="0.35">
      <c r="AE631" s="99"/>
    </row>
    <row r="632" spans="31:31" ht="30" customHeight="1" x14ac:dyDescent="0.35">
      <c r="AE632" s="99"/>
    </row>
    <row r="633" spans="31:31" ht="30" customHeight="1" x14ac:dyDescent="0.35">
      <c r="AE633" s="99"/>
    </row>
    <row r="634" spans="31:31" ht="30" customHeight="1" x14ac:dyDescent="0.35">
      <c r="AE634" s="99"/>
    </row>
    <row r="635" spans="31:31" ht="30" customHeight="1" x14ac:dyDescent="0.35">
      <c r="AE635" s="99"/>
    </row>
    <row r="636" spans="31:31" ht="30" customHeight="1" x14ac:dyDescent="0.35">
      <c r="AE636" s="99"/>
    </row>
    <row r="637" spans="31:31" ht="30" customHeight="1" x14ac:dyDescent="0.35">
      <c r="AE637" s="99"/>
    </row>
    <row r="638" spans="31:31" ht="30" customHeight="1" x14ac:dyDescent="0.35">
      <c r="AE638" s="99"/>
    </row>
    <row r="639" spans="31:31" ht="30" customHeight="1" x14ac:dyDescent="0.35">
      <c r="AE639" s="99"/>
    </row>
    <row r="640" spans="31:31" ht="30" customHeight="1" x14ac:dyDescent="0.35">
      <c r="AE640" s="99"/>
    </row>
    <row r="641" spans="31:31" ht="30" customHeight="1" x14ac:dyDescent="0.35">
      <c r="AE641" s="99"/>
    </row>
    <row r="642" spans="31:31" ht="30" customHeight="1" x14ac:dyDescent="0.35">
      <c r="AE642" s="99"/>
    </row>
    <row r="643" spans="31:31" ht="30" customHeight="1" x14ac:dyDescent="0.35">
      <c r="AE643" s="99"/>
    </row>
    <row r="644" spans="31:31" ht="30" customHeight="1" x14ac:dyDescent="0.35">
      <c r="AE644" s="99"/>
    </row>
    <row r="645" spans="31:31" ht="30" customHeight="1" x14ac:dyDescent="0.35">
      <c r="AE645" s="99"/>
    </row>
    <row r="646" spans="31:31" ht="30" customHeight="1" x14ac:dyDescent="0.35">
      <c r="AE646" s="99"/>
    </row>
    <row r="647" spans="31:31" ht="30" customHeight="1" x14ac:dyDescent="0.35">
      <c r="AE647" s="99"/>
    </row>
    <row r="648" spans="31:31" ht="30" customHeight="1" x14ac:dyDescent="0.35">
      <c r="AE648" s="99"/>
    </row>
    <row r="649" spans="31:31" ht="30" customHeight="1" x14ac:dyDescent="0.35">
      <c r="AE649" s="99"/>
    </row>
    <row r="650" spans="31:31" ht="30" customHeight="1" x14ac:dyDescent="0.35">
      <c r="AE650" s="99"/>
    </row>
    <row r="651" spans="31:31" ht="30" customHeight="1" x14ac:dyDescent="0.35">
      <c r="AE651" s="99"/>
    </row>
    <row r="652" spans="31:31" ht="30" customHeight="1" x14ac:dyDescent="0.35">
      <c r="AE652" s="99"/>
    </row>
    <row r="653" spans="31:31" ht="30" customHeight="1" x14ac:dyDescent="0.35">
      <c r="AE653" s="99"/>
    </row>
    <row r="654" spans="31:31" ht="30" customHeight="1" x14ac:dyDescent="0.35">
      <c r="AE654" s="99"/>
    </row>
    <row r="655" spans="31:31" ht="30" customHeight="1" x14ac:dyDescent="0.35">
      <c r="AE655" s="99"/>
    </row>
    <row r="656" spans="31:31" ht="30" customHeight="1" x14ac:dyDescent="0.35">
      <c r="AE656" s="99"/>
    </row>
    <row r="657" spans="31:31" ht="30" customHeight="1" x14ac:dyDescent="0.35">
      <c r="AE657" s="99"/>
    </row>
    <row r="658" spans="31:31" ht="30" customHeight="1" x14ac:dyDescent="0.35">
      <c r="AE658" s="99"/>
    </row>
    <row r="659" spans="31:31" ht="30" customHeight="1" x14ac:dyDescent="0.35">
      <c r="AE659" s="99"/>
    </row>
    <row r="660" spans="31:31" ht="30" customHeight="1" x14ac:dyDescent="0.35">
      <c r="AE660" s="99"/>
    </row>
    <row r="661" spans="31:31" ht="30" customHeight="1" x14ac:dyDescent="0.35">
      <c r="AE661" s="99"/>
    </row>
    <row r="662" spans="31:31" ht="30" customHeight="1" x14ac:dyDescent="0.35">
      <c r="AE662" s="99"/>
    </row>
    <row r="663" spans="31:31" ht="30" customHeight="1" x14ac:dyDescent="0.35">
      <c r="AE663" s="99"/>
    </row>
    <row r="664" spans="31:31" ht="30" customHeight="1" x14ac:dyDescent="0.35">
      <c r="AE664" s="99"/>
    </row>
    <row r="665" spans="31:31" ht="30" customHeight="1" x14ac:dyDescent="0.35">
      <c r="AE665" s="99"/>
    </row>
    <row r="666" spans="31:31" ht="30" customHeight="1" x14ac:dyDescent="0.35">
      <c r="AE666" s="99"/>
    </row>
    <row r="667" spans="31:31" ht="30" customHeight="1" x14ac:dyDescent="0.35">
      <c r="AE667" s="99"/>
    </row>
    <row r="668" spans="31:31" ht="30" customHeight="1" x14ac:dyDescent="0.35">
      <c r="AE668" s="99"/>
    </row>
    <row r="669" spans="31:31" ht="30" customHeight="1" x14ac:dyDescent="0.35">
      <c r="AE669" s="99"/>
    </row>
    <row r="670" spans="31:31" ht="30" customHeight="1" x14ac:dyDescent="0.35">
      <c r="AE670" s="99"/>
    </row>
    <row r="671" spans="31:31" ht="30" customHeight="1" x14ac:dyDescent="0.35">
      <c r="AE671" s="99"/>
    </row>
    <row r="672" spans="31:31" ht="30" customHeight="1" x14ac:dyDescent="0.35">
      <c r="AE672" s="99"/>
    </row>
    <row r="673" spans="31:31" ht="30" customHeight="1" x14ac:dyDescent="0.35">
      <c r="AE673" s="99"/>
    </row>
    <row r="674" spans="31:31" ht="30" customHeight="1" x14ac:dyDescent="0.35">
      <c r="AE674" s="99"/>
    </row>
    <row r="675" spans="31:31" ht="30" customHeight="1" x14ac:dyDescent="0.35">
      <c r="AE675" s="99"/>
    </row>
    <row r="676" spans="31:31" ht="30" customHeight="1" x14ac:dyDescent="0.35">
      <c r="AE676" s="99"/>
    </row>
    <row r="677" spans="31:31" ht="30" customHeight="1" x14ac:dyDescent="0.35">
      <c r="AE677" s="99"/>
    </row>
    <row r="678" spans="31:31" ht="30" customHeight="1" x14ac:dyDescent="0.35">
      <c r="AE678" s="99"/>
    </row>
    <row r="679" spans="31:31" ht="30" customHeight="1" x14ac:dyDescent="0.35">
      <c r="AE679" s="99"/>
    </row>
    <row r="680" spans="31:31" ht="30" customHeight="1" x14ac:dyDescent="0.35">
      <c r="AE680" s="99"/>
    </row>
    <row r="681" spans="31:31" ht="30" customHeight="1" x14ac:dyDescent="0.35">
      <c r="AE681" s="99"/>
    </row>
    <row r="682" spans="31:31" ht="30" customHeight="1" x14ac:dyDescent="0.35">
      <c r="AE682" s="99"/>
    </row>
    <row r="683" spans="31:31" ht="30" customHeight="1" x14ac:dyDescent="0.35">
      <c r="AE683" s="99"/>
    </row>
    <row r="684" spans="31:31" ht="30" customHeight="1" x14ac:dyDescent="0.35">
      <c r="AE684" s="99"/>
    </row>
    <row r="685" spans="31:31" ht="30" customHeight="1" x14ac:dyDescent="0.35">
      <c r="AE685" s="99"/>
    </row>
    <row r="686" spans="31:31" ht="30" customHeight="1" x14ac:dyDescent="0.35">
      <c r="AE686" s="99"/>
    </row>
    <row r="687" spans="31:31" ht="30" customHeight="1" x14ac:dyDescent="0.35">
      <c r="AE687" s="99"/>
    </row>
    <row r="688" spans="31:31" ht="30" customHeight="1" x14ac:dyDescent="0.35">
      <c r="AE688" s="99"/>
    </row>
    <row r="689" spans="31:31" ht="30" customHeight="1" x14ac:dyDescent="0.35">
      <c r="AE689" s="99"/>
    </row>
    <row r="690" spans="31:31" ht="30" customHeight="1" x14ac:dyDescent="0.35">
      <c r="AE690" s="99"/>
    </row>
    <row r="691" spans="31:31" ht="30" customHeight="1" x14ac:dyDescent="0.35">
      <c r="AE691" s="99"/>
    </row>
    <row r="692" spans="31:31" ht="30" customHeight="1" x14ac:dyDescent="0.35">
      <c r="AE692" s="99"/>
    </row>
    <row r="693" spans="31:31" ht="30" customHeight="1" x14ac:dyDescent="0.35">
      <c r="AE693" s="99"/>
    </row>
    <row r="694" spans="31:31" ht="30" customHeight="1" x14ac:dyDescent="0.35">
      <c r="AE694" s="99"/>
    </row>
    <row r="695" spans="31:31" ht="30" customHeight="1" x14ac:dyDescent="0.35">
      <c r="AE695" s="99"/>
    </row>
    <row r="696" spans="31:31" ht="30" customHeight="1" x14ac:dyDescent="0.35">
      <c r="AE696" s="99"/>
    </row>
    <row r="697" spans="31:31" ht="30" customHeight="1" x14ac:dyDescent="0.35">
      <c r="AE697" s="99"/>
    </row>
    <row r="698" spans="31:31" ht="30" customHeight="1" x14ac:dyDescent="0.35">
      <c r="AE698" s="99"/>
    </row>
    <row r="699" spans="31:31" ht="30" customHeight="1" x14ac:dyDescent="0.35">
      <c r="AE699" s="99"/>
    </row>
    <row r="700" spans="31:31" ht="30" customHeight="1" x14ac:dyDescent="0.35">
      <c r="AE700" s="99"/>
    </row>
    <row r="701" spans="31:31" ht="30" customHeight="1" x14ac:dyDescent="0.35">
      <c r="AE701" s="99"/>
    </row>
    <row r="702" spans="31:31" ht="30" customHeight="1" x14ac:dyDescent="0.35">
      <c r="AE702" s="99"/>
    </row>
    <row r="703" spans="31:31" ht="30" customHeight="1" x14ac:dyDescent="0.35">
      <c r="AE703" s="99"/>
    </row>
    <row r="704" spans="31:31" ht="30" customHeight="1" x14ac:dyDescent="0.35">
      <c r="AE704" s="99"/>
    </row>
    <row r="705" spans="31:31" ht="30" customHeight="1" x14ac:dyDescent="0.35">
      <c r="AE705" s="99"/>
    </row>
    <row r="706" spans="31:31" ht="30" customHeight="1" x14ac:dyDescent="0.35">
      <c r="AE706" s="99"/>
    </row>
    <row r="707" spans="31:31" ht="30" customHeight="1" x14ac:dyDescent="0.35">
      <c r="AE707" s="99"/>
    </row>
    <row r="708" spans="31:31" ht="30" customHeight="1" x14ac:dyDescent="0.35">
      <c r="AE708" s="99"/>
    </row>
    <row r="709" spans="31:31" ht="30" customHeight="1" x14ac:dyDescent="0.35">
      <c r="AE709" s="99"/>
    </row>
    <row r="710" spans="31:31" ht="30" customHeight="1" x14ac:dyDescent="0.35">
      <c r="AE710" s="99"/>
    </row>
    <row r="711" spans="31:31" ht="30" customHeight="1" x14ac:dyDescent="0.35">
      <c r="AE711" s="99"/>
    </row>
    <row r="712" spans="31:31" ht="30" customHeight="1" x14ac:dyDescent="0.35">
      <c r="AE712" s="99"/>
    </row>
    <row r="713" spans="31:31" ht="30" customHeight="1" x14ac:dyDescent="0.35">
      <c r="AE713" s="99"/>
    </row>
    <row r="714" spans="31:31" ht="30" customHeight="1" x14ac:dyDescent="0.35">
      <c r="AE714" s="99"/>
    </row>
    <row r="715" spans="31:31" ht="30" customHeight="1" x14ac:dyDescent="0.35">
      <c r="AE715" s="99"/>
    </row>
    <row r="716" spans="31:31" ht="30" customHeight="1" x14ac:dyDescent="0.35">
      <c r="AE716" s="99"/>
    </row>
    <row r="717" spans="31:31" ht="30" customHeight="1" x14ac:dyDescent="0.35">
      <c r="AE717" s="99"/>
    </row>
    <row r="718" spans="31:31" ht="30" customHeight="1" x14ac:dyDescent="0.35">
      <c r="AE718" s="99"/>
    </row>
    <row r="719" spans="31:31" ht="30" customHeight="1" x14ac:dyDescent="0.35">
      <c r="AE719" s="99"/>
    </row>
    <row r="720" spans="31:31" ht="30" customHeight="1" x14ac:dyDescent="0.35">
      <c r="AE720" s="99"/>
    </row>
    <row r="721" spans="31:31" ht="30" customHeight="1" x14ac:dyDescent="0.35">
      <c r="AE721" s="99"/>
    </row>
    <row r="722" spans="31:31" ht="30" customHeight="1" x14ac:dyDescent="0.35">
      <c r="AE722" s="99"/>
    </row>
    <row r="723" spans="31:31" ht="30" customHeight="1" x14ac:dyDescent="0.35">
      <c r="AE723" s="99"/>
    </row>
    <row r="724" spans="31:31" ht="30" customHeight="1" x14ac:dyDescent="0.35">
      <c r="AE724" s="99"/>
    </row>
    <row r="725" spans="31:31" ht="30" customHeight="1" x14ac:dyDescent="0.35">
      <c r="AE725" s="99"/>
    </row>
    <row r="726" spans="31:31" ht="30" customHeight="1" x14ac:dyDescent="0.35">
      <c r="AE726" s="99"/>
    </row>
    <row r="727" spans="31:31" ht="30" customHeight="1" x14ac:dyDescent="0.35">
      <c r="AE727" s="99"/>
    </row>
    <row r="728" spans="31:31" ht="30" customHeight="1" x14ac:dyDescent="0.35">
      <c r="AE728" s="99"/>
    </row>
    <row r="729" spans="31:31" ht="30" customHeight="1" x14ac:dyDescent="0.35">
      <c r="AE729" s="99"/>
    </row>
    <row r="730" spans="31:31" ht="30" customHeight="1" x14ac:dyDescent="0.35">
      <c r="AE730" s="99"/>
    </row>
    <row r="731" spans="31:31" ht="30" customHeight="1" x14ac:dyDescent="0.35">
      <c r="AE731" s="99"/>
    </row>
    <row r="732" spans="31:31" ht="30" customHeight="1" x14ac:dyDescent="0.35">
      <c r="AE732" s="99"/>
    </row>
    <row r="733" spans="31:31" ht="30" customHeight="1" x14ac:dyDescent="0.35">
      <c r="AE733" s="99"/>
    </row>
    <row r="734" spans="31:31" ht="30" customHeight="1" x14ac:dyDescent="0.35">
      <c r="AE734" s="99"/>
    </row>
    <row r="735" spans="31:31" ht="30" customHeight="1" x14ac:dyDescent="0.35">
      <c r="AE735" s="99"/>
    </row>
    <row r="736" spans="31:31" ht="30" customHeight="1" x14ac:dyDescent="0.35">
      <c r="AE736" s="99"/>
    </row>
    <row r="737" spans="31:31" ht="30" customHeight="1" x14ac:dyDescent="0.35">
      <c r="AE737" s="99"/>
    </row>
    <row r="738" spans="31:31" ht="30" customHeight="1" x14ac:dyDescent="0.35">
      <c r="AE738" s="99"/>
    </row>
    <row r="739" spans="31:31" ht="30" customHeight="1" x14ac:dyDescent="0.35">
      <c r="AE739" s="99"/>
    </row>
    <row r="740" spans="31:31" ht="30" customHeight="1" x14ac:dyDescent="0.35">
      <c r="AE740" s="99"/>
    </row>
    <row r="741" spans="31:31" ht="30" customHeight="1" x14ac:dyDescent="0.35">
      <c r="AE741" s="99"/>
    </row>
    <row r="742" spans="31:31" ht="30" customHeight="1" x14ac:dyDescent="0.35">
      <c r="AE742" s="99"/>
    </row>
    <row r="743" spans="31:31" ht="30" customHeight="1" x14ac:dyDescent="0.35">
      <c r="AE743" s="99"/>
    </row>
    <row r="744" spans="31:31" ht="30" customHeight="1" x14ac:dyDescent="0.35">
      <c r="AE744" s="99"/>
    </row>
    <row r="745" spans="31:31" ht="30" customHeight="1" x14ac:dyDescent="0.35">
      <c r="AE745" s="99"/>
    </row>
    <row r="746" spans="31:31" ht="30" customHeight="1" x14ac:dyDescent="0.35">
      <c r="AE746" s="99"/>
    </row>
    <row r="747" spans="31:31" ht="30" customHeight="1" x14ac:dyDescent="0.35">
      <c r="AE747" s="99"/>
    </row>
    <row r="748" spans="31:31" ht="30" customHeight="1" x14ac:dyDescent="0.35">
      <c r="AE748" s="99"/>
    </row>
    <row r="749" spans="31:31" ht="30" customHeight="1" x14ac:dyDescent="0.35">
      <c r="AE749" s="99"/>
    </row>
    <row r="750" spans="31:31" ht="30" customHeight="1" x14ac:dyDescent="0.35">
      <c r="AE750" s="99"/>
    </row>
    <row r="751" spans="31:31" ht="30" customHeight="1" x14ac:dyDescent="0.35">
      <c r="AE751" s="99"/>
    </row>
    <row r="752" spans="31:31" ht="30" customHeight="1" x14ac:dyDescent="0.35">
      <c r="AE752" s="99"/>
    </row>
    <row r="753" spans="31:31" ht="30" customHeight="1" x14ac:dyDescent="0.35">
      <c r="AE753" s="99"/>
    </row>
    <row r="754" spans="31:31" ht="30" customHeight="1" x14ac:dyDescent="0.35">
      <c r="AE754" s="99"/>
    </row>
    <row r="755" spans="31:31" ht="30" customHeight="1" x14ac:dyDescent="0.35">
      <c r="AE755" s="99"/>
    </row>
    <row r="756" spans="31:31" ht="30" customHeight="1" x14ac:dyDescent="0.35">
      <c r="AE756" s="99"/>
    </row>
    <row r="757" spans="31:31" ht="30" customHeight="1" x14ac:dyDescent="0.35">
      <c r="AE757" s="99"/>
    </row>
    <row r="758" spans="31:31" ht="30" customHeight="1" x14ac:dyDescent="0.35">
      <c r="AE758" s="99"/>
    </row>
    <row r="759" spans="31:31" ht="30" customHeight="1" x14ac:dyDescent="0.35">
      <c r="AE759" s="99"/>
    </row>
    <row r="760" spans="31:31" ht="30" customHeight="1" x14ac:dyDescent="0.35">
      <c r="AE760" s="99"/>
    </row>
    <row r="761" spans="31:31" ht="30" customHeight="1" x14ac:dyDescent="0.35">
      <c r="AE761" s="99"/>
    </row>
    <row r="762" spans="31:31" ht="30" customHeight="1" x14ac:dyDescent="0.35">
      <c r="AE762" s="99"/>
    </row>
    <row r="763" spans="31:31" ht="30" customHeight="1" x14ac:dyDescent="0.35">
      <c r="AE763" s="99"/>
    </row>
    <row r="764" spans="31:31" ht="30" customHeight="1" x14ac:dyDescent="0.35">
      <c r="AE764" s="99"/>
    </row>
    <row r="765" spans="31:31" ht="30" customHeight="1" x14ac:dyDescent="0.35">
      <c r="AE765" s="99"/>
    </row>
    <row r="766" spans="31:31" ht="30" customHeight="1" x14ac:dyDescent="0.35">
      <c r="AE766" s="99"/>
    </row>
    <row r="767" spans="31:31" ht="30" customHeight="1" x14ac:dyDescent="0.35">
      <c r="AE767" s="99"/>
    </row>
    <row r="768" spans="31:31" ht="30" customHeight="1" x14ac:dyDescent="0.35">
      <c r="AE768" s="99"/>
    </row>
    <row r="769" spans="31:31" ht="30" customHeight="1" x14ac:dyDescent="0.35">
      <c r="AE769" s="99"/>
    </row>
    <row r="770" spans="31:31" ht="30" customHeight="1" x14ac:dyDescent="0.35">
      <c r="AE770" s="99"/>
    </row>
    <row r="771" spans="31:31" ht="30" customHeight="1" x14ac:dyDescent="0.35">
      <c r="AE771" s="99"/>
    </row>
    <row r="772" spans="31:31" ht="30" customHeight="1" x14ac:dyDescent="0.35">
      <c r="AE772" s="99"/>
    </row>
    <row r="773" spans="31:31" ht="30" customHeight="1" x14ac:dyDescent="0.35">
      <c r="AE773" s="99"/>
    </row>
    <row r="774" spans="31:31" ht="30" customHeight="1" x14ac:dyDescent="0.35">
      <c r="AE774" s="99"/>
    </row>
    <row r="775" spans="31:31" ht="30" customHeight="1" x14ac:dyDescent="0.35">
      <c r="AE775" s="99"/>
    </row>
    <row r="776" spans="31:31" ht="30" customHeight="1" x14ac:dyDescent="0.35">
      <c r="AE776" s="99"/>
    </row>
    <row r="777" spans="31:31" ht="30" customHeight="1" x14ac:dyDescent="0.35">
      <c r="AE777" s="99"/>
    </row>
    <row r="778" spans="31:31" ht="30" customHeight="1" x14ac:dyDescent="0.35">
      <c r="AE778" s="99"/>
    </row>
    <row r="779" spans="31:31" ht="30" customHeight="1" x14ac:dyDescent="0.35">
      <c r="AE779" s="99"/>
    </row>
    <row r="780" spans="31:31" ht="30" customHeight="1" x14ac:dyDescent="0.35">
      <c r="AE780" s="99"/>
    </row>
    <row r="781" spans="31:31" ht="30" customHeight="1" x14ac:dyDescent="0.35">
      <c r="AE781" s="99"/>
    </row>
    <row r="782" spans="31:31" ht="30" customHeight="1" x14ac:dyDescent="0.35">
      <c r="AE782" s="99"/>
    </row>
    <row r="783" spans="31:31" ht="30" customHeight="1" x14ac:dyDescent="0.35">
      <c r="AE783" s="99"/>
    </row>
    <row r="784" spans="31:31" ht="30" customHeight="1" x14ac:dyDescent="0.35">
      <c r="AE784" s="99"/>
    </row>
    <row r="785" spans="31:31" ht="30" customHeight="1" x14ac:dyDescent="0.35">
      <c r="AE785" s="99"/>
    </row>
    <row r="786" spans="31:31" ht="30" customHeight="1" x14ac:dyDescent="0.35">
      <c r="AE786" s="99"/>
    </row>
    <row r="787" spans="31:31" ht="30" customHeight="1" x14ac:dyDescent="0.35">
      <c r="AE787" s="99"/>
    </row>
    <row r="788" spans="31:31" ht="30" customHeight="1" x14ac:dyDescent="0.35">
      <c r="AE788" s="99"/>
    </row>
    <row r="789" spans="31:31" ht="30" customHeight="1" x14ac:dyDescent="0.35">
      <c r="AE789" s="99"/>
    </row>
    <row r="790" spans="31:31" ht="30" customHeight="1" x14ac:dyDescent="0.35">
      <c r="AE790" s="99"/>
    </row>
    <row r="791" spans="31:31" ht="30" customHeight="1" x14ac:dyDescent="0.35">
      <c r="AE791" s="99"/>
    </row>
    <row r="792" spans="31:31" ht="30" customHeight="1" x14ac:dyDescent="0.35">
      <c r="AE792" s="99"/>
    </row>
    <row r="793" spans="31:31" ht="30" customHeight="1" x14ac:dyDescent="0.35">
      <c r="AE793" s="99"/>
    </row>
    <row r="794" spans="31:31" ht="30" customHeight="1" x14ac:dyDescent="0.35">
      <c r="AE794" s="99"/>
    </row>
    <row r="795" spans="31:31" ht="30" customHeight="1" x14ac:dyDescent="0.35">
      <c r="AE795" s="99"/>
    </row>
    <row r="796" spans="31:31" ht="30" customHeight="1" x14ac:dyDescent="0.35">
      <c r="AE796" s="99"/>
    </row>
    <row r="797" spans="31:31" ht="30" customHeight="1" x14ac:dyDescent="0.35">
      <c r="AE797" s="99"/>
    </row>
    <row r="798" spans="31:31" ht="30" customHeight="1" x14ac:dyDescent="0.35">
      <c r="AE798" s="99"/>
    </row>
    <row r="799" spans="31:31" ht="30" customHeight="1" x14ac:dyDescent="0.35">
      <c r="AE799" s="99"/>
    </row>
    <row r="800" spans="31:31" ht="30" customHeight="1" x14ac:dyDescent="0.35">
      <c r="AE800" s="99"/>
    </row>
    <row r="801" spans="31:31" ht="30" customHeight="1" x14ac:dyDescent="0.35">
      <c r="AE801" s="99"/>
    </row>
    <row r="802" spans="31:31" ht="30" customHeight="1" x14ac:dyDescent="0.35">
      <c r="AE802" s="99"/>
    </row>
    <row r="803" spans="31:31" ht="30" customHeight="1" x14ac:dyDescent="0.35">
      <c r="AE803" s="99"/>
    </row>
    <row r="804" spans="31:31" ht="30" customHeight="1" x14ac:dyDescent="0.35">
      <c r="AE804" s="99"/>
    </row>
    <row r="805" spans="31:31" ht="30" customHeight="1" x14ac:dyDescent="0.35">
      <c r="AE805" s="99"/>
    </row>
    <row r="806" spans="31:31" ht="30" customHeight="1" x14ac:dyDescent="0.35">
      <c r="AE806" s="99"/>
    </row>
    <row r="807" spans="31:31" ht="30" customHeight="1" x14ac:dyDescent="0.35">
      <c r="AE807" s="99"/>
    </row>
    <row r="808" spans="31:31" ht="30" customHeight="1" x14ac:dyDescent="0.35">
      <c r="AE808" s="99"/>
    </row>
    <row r="809" spans="31:31" ht="30" customHeight="1" x14ac:dyDescent="0.35">
      <c r="AE809" s="99"/>
    </row>
    <row r="810" spans="31:31" ht="30" customHeight="1" x14ac:dyDescent="0.35">
      <c r="AE810" s="99"/>
    </row>
    <row r="811" spans="31:31" ht="30" customHeight="1" x14ac:dyDescent="0.35">
      <c r="AE811" s="99"/>
    </row>
    <row r="812" spans="31:31" ht="30" customHeight="1" x14ac:dyDescent="0.35">
      <c r="AE812" s="99"/>
    </row>
    <row r="813" spans="31:31" ht="30" customHeight="1" x14ac:dyDescent="0.35">
      <c r="AE813" s="99"/>
    </row>
    <row r="814" spans="31:31" ht="30" customHeight="1" x14ac:dyDescent="0.35">
      <c r="AE814" s="99"/>
    </row>
    <row r="815" spans="31:31" ht="30" customHeight="1" x14ac:dyDescent="0.35">
      <c r="AE815" s="99"/>
    </row>
    <row r="816" spans="31:31" ht="30" customHeight="1" x14ac:dyDescent="0.35">
      <c r="AE816" s="99"/>
    </row>
    <row r="817" spans="31:31" ht="30" customHeight="1" x14ac:dyDescent="0.35">
      <c r="AE817" s="99"/>
    </row>
    <row r="818" spans="31:31" ht="30" customHeight="1" x14ac:dyDescent="0.35">
      <c r="AE818" s="99"/>
    </row>
    <row r="819" spans="31:31" ht="30" customHeight="1" x14ac:dyDescent="0.35">
      <c r="AE819" s="99"/>
    </row>
    <row r="820" spans="31:31" ht="30" customHeight="1" x14ac:dyDescent="0.35">
      <c r="AE820" s="99"/>
    </row>
    <row r="821" spans="31:31" ht="30" customHeight="1" x14ac:dyDescent="0.35">
      <c r="AE821" s="99"/>
    </row>
    <row r="822" spans="31:31" ht="30" customHeight="1" x14ac:dyDescent="0.35">
      <c r="AE822" s="99"/>
    </row>
    <row r="823" spans="31:31" ht="30" customHeight="1" x14ac:dyDescent="0.35">
      <c r="AE823" s="99"/>
    </row>
    <row r="824" spans="31:31" ht="30" customHeight="1" x14ac:dyDescent="0.35">
      <c r="AE824" s="99"/>
    </row>
    <row r="825" spans="31:31" ht="30" customHeight="1" x14ac:dyDescent="0.35">
      <c r="AE825" s="99"/>
    </row>
    <row r="826" spans="31:31" ht="30" customHeight="1" x14ac:dyDescent="0.35">
      <c r="AE826" s="99"/>
    </row>
    <row r="827" spans="31:31" ht="30" customHeight="1" x14ac:dyDescent="0.35">
      <c r="AE827" s="99"/>
    </row>
    <row r="828" spans="31:31" ht="30" customHeight="1" x14ac:dyDescent="0.35">
      <c r="AE828" s="99"/>
    </row>
    <row r="829" spans="31:31" ht="30" customHeight="1" x14ac:dyDescent="0.35">
      <c r="AE829" s="99"/>
    </row>
    <row r="830" spans="31:31" ht="30" customHeight="1" x14ac:dyDescent="0.35">
      <c r="AE830" s="99"/>
    </row>
    <row r="831" spans="31:31" ht="30" customHeight="1" x14ac:dyDescent="0.35">
      <c r="AE831" s="99"/>
    </row>
    <row r="832" spans="31:31" ht="30" customHeight="1" x14ac:dyDescent="0.35">
      <c r="AE832" s="99"/>
    </row>
    <row r="833" spans="31:31" ht="30" customHeight="1" x14ac:dyDescent="0.35">
      <c r="AE833" s="99"/>
    </row>
    <row r="834" spans="31:31" ht="30" customHeight="1" x14ac:dyDescent="0.35">
      <c r="AE834" s="99"/>
    </row>
    <row r="835" spans="31:31" ht="30" customHeight="1" x14ac:dyDescent="0.35">
      <c r="AE835" s="99"/>
    </row>
    <row r="836" spans="31:31" ht="30" customHeight="1" x14ac:dyDescent="0.35">
      <c r="AE836" s="99"/>
    </row>
    <row r="837" spans="31:31" ht="30" customHeight="1" x14ac:dyDescent="0.35">
      <c r="AE837" s="99"/>
    </row>
    <row r="838" spans="31:31" ht="30" customHeight="1" x14ac:dyDescent="0.35">
      <c r="AE838" s="99"/>
    </row>
    <row r="839" spans="31:31" ht="30" customHeight="1" x14ac:dyDescent="0.35">
      <c r="AE839" s="99"/>
    </row>
    <row r="840" spans="31:31" ht="30" customHeight="1" x14ac:dyDescent="0.35">
      <c r="AE840" s="99"/>
    </row>
    <row r="841" spans="31:31" ht="30" customHeight="1" x14ac:dyDescent="0.35">
      <c r="AE841" s="99"/>
    </row>
    <row r="842" spans="31:31" ht="30" customHeight="1" x14ac:dyDescent="0.35">
      <c r="AE842" s="99"/>
    </row>
    <row r="843" spans="31:31" ht="30" customHeight="1" x14ac:dyDescent="0.35">
      <c r="AE843" s="99"/>
    </row>
    <row r="844" spans="31:31" ht="30" customHeight="1" x14ac:dyDescent="0.35">
      <c r="AE844" s="99"/>
    </row>
    <row r="845" spans="31:31" ht="30" customHeight="1" x14ac:dyDescent="0.35">
      <c r="AE845" s="99"/>
    </row>
    <row r="846" spans="31:31" ht="30" customHeight="1" x14ac:dyDescent="0.35">
      <c r="AE846" s="99"/>
    </row>
    <row r="847" spans="31:31" ht="30" customHeight="1" x14ac:dyDescent="0.35">
      <c r="AE847" s="99"/>
    </row>
    <row r="848" spans="31:31" ht="30" customHeight="1" x14ac:dyDescent="0.35">
      <c r="AE848" s="99"/>
    </row>
    <row r="849" spans="31:31" ht="30" customHeight="1" x14ac:dyDescent="0.35">
      <c r="AE849" s="99"/>
    </row>
    <row r="850" spans="31:31" ht="30" customHeight="1" x14ac:dyDescent="0.35">
      <c r="AE850" s="99"/>
    </row>
    <row r="851" spans="31:31" ht="30" customHeight="1" x14ac:dyDescent="0.35">
      <c r="AE851" s="99"/>
    </row>
    <row r="852" spans="31:31" ht="30" customHeight="1" x14ac:dyDescent="0.35">
      <c r="AE852" s="99"/>
    </row>
    <row r="853" spans="31:31" ht="30" customHeight="1" x14ac:dyDescent="0.35">
      <c r="AE853" s="99"/>
    </row>
    <row r="854" spans="31:31" ht="30" customHeight="1" x14ac:dyDescent="0.35">
      <c r="AE854" s="99"/>
    </row>
    <row r="855" spans="31:31" ht="30" customHeight="1" x14ac:dyDescent="0.35">
      <c r="AE855" s="99"/>
    </row>
    <row r="856" spans="31:31" ht="30" customHeight="1" x14ac:dyDescent="0.35">
      <c r="AE856" s="99"/>
    </row>
    <row r="857" spans="31:31" ht="30" customHeight="1" x14ac:dyDescent="0.35">
      <c r="AE857" s="99"/>
    </row>
    <row r="858" spans="31:31" ht="30" customHeight="1" x14ac:dyDescent="0.35">
      <c r="AE858" s="99"/>
    </row>
    <row r="859" spans="31:31" ht="30" customHeight="1" x14ac:dyDescent="0.35">
      <c r="AE859" s="99"/>
    </row>
    <row r="860" spans="31:31" ht="30" customHeight="1" x14ac:dyDescent="0.35">
      <c r="AE860" s="99"/>
    </row>
    <row r="861" spans="31:31" ht="30" customHeight="1" x14ac:dyDescent="0.35">
      <c r="AE861" s="99"/>
    </row>
    <row r="862" spans="31:31" ht="30" customHeight="1" x14ac:dyDescent="0.35">
      <c r="AE862" s="99"/>
    </row>
    <row r="863" spans="31:31" ht="30" customHeight="1" x14ac:dyDescent="0.35">
      <c r="AE863" s="99"/>
    </row>
    <row r="864" spans="31:31" ht="30" customHeight="1" x14ac:dyDescent="0.35">
      <c r="AE864" s="99"/>
    </row>
    <row r="865" spans="31:31" ht="30" customHeight="1" x14ac:dyDescent="0.35">
      <c r="AE865" s="99"/>
    </row>
    <row r="866" spans="31:31" ht="30" customHeight="1" x14ac:dyDescent="0.35">
      <c r="AE866" s="99"/>
    </row>
    <row r="867" spans="31:31" ht="30" customHeight="1" x14ac:dyDescent="0.35">
      <c r="AE867" s="99"/>
    </row>
    <row r="868" spans="31:31" ht="30" customHeight="1" x14ac:dyDescent="0.35">
      <c r="AE868" s="99"/>
    </row>
    <row r="869" spans="31:31" ht="30" customHeight="1" x14ac:dyDescent="0.35">
      <c r="AE869" s="99"/>
    </row>
    <row r="870" spans="31:31" ht="30" customHeight="1" x14ac:dyDescent="0.35">
      <c r="AE870" s="99"/>
    </row>
    <row r="871" spans="31:31" ht="30" customHeight="1" x14ac:dyDescent="0.35">
      <c r="AE871" s="99"/>
    </row>
    <row r="872" spans="31:31" ht="30" customHeight="1" x14ac:dyDescent="0.35">
      <c r="AE872" s="99"/>
    </row>
    <row r="873" spans="31:31" ht="30" customHeight="1" x14ac:dyDescent="0.35">
      <c r="AE873" s="99"/>
    </row>
    <row r="874" spans="31:31" ht="30" customHeight="1" x14ac:dyDescent="0.35">
      <c r="AE874" s="99"/>
    </row>
    <row r="875" spans="31:31" ht="30" customHeight="1" x14ac:dyDescent="0.35">
      <c r="AE875" s="99"/>
    </row>
    <row r="876" spans="31:31" ht="30" customHeight="1" x14ac:dyDescent="0.35">
      <c r="AE876" s="99"/>
    </row>
    <row r="877" spans="31:31" ht="30" customHeight="1" x14ac:dyDescent="0.35">
      <c r="AE877" s="99"/>
    </row>
    <row r="878" spans="31:31" ht="30" customHeight="1" x14ac:dyDescent="0.35">
      <c r="AE878" s="99"/>
    </row>
    <row r="879" spans="31:31" ht="30" customHeight="1" x14ac:dyDescent="0.35">
      <c r="AE879" s="99"/>
    </row>
    <row r="880" spans="31:31" ht="30" customHeight="1" x14ac:dyDescent="0.35">
      <c r="AE880" s="99"/>
    </row>
    <row r="881" spans="31:31" ht="30" customHeight="1" x14ac:dyDescent="0.35">
      <c r="AE881" s="99"/>
    </row>
    <row r="882" spans="31:31" ht="30" customHeight="1" x14ac:dyDescent="0.35">
      <c r="AE882" s="99"/>
    </row>
    <row r="883" spans="31:31" ht="30" customHeight="1" x14ac:dyDescent="0.35">
      <c r="AE883" s="99"/>
    </row>
    <row r="884" spans="31:31" ht="30" customHeight="1" x14ac:dyDescent="0.35">
      <c r="AE884" s="99"/>
    </row>
    <row r="885" spans="31:31" ht="30" customHeight="1" x14ac:dyDescent="0.35">
      <c r="AE885" s="99"/>
    </row>
    <row r="886" spans="31:31" ht="30" customHeight="1" x14ac:dyDescent="0.35">
      <c r="AE886" s="99"/>
    </row>
    <row r="887" spans="31:31" ht="30" customHeight="1" x14ac:dyDescent="0.35">
      <c r="AE887" s="99"/>
    </row>
    <row r="888" spans="31:31" ht="30" customHeight="1" x14ac:dyDescent="0.35">
      <c r="AE888" s="99"/>
    </row>
    <row r="889" spans="31:31" ht="30" customHeight="1" x14ac:dyDescent="0.35">
      <c r="AE889" s="99"/>
    </row>
    <row r="890" spans="31:31" ht="30" customHeight="1" x14ac:dyDescent="0.35">
      <c r="AE890" s="99"/>
    </row>
    <row r="891" spans="31:31" ht="30" customHeight="1" x14ac:dyDescent="0.35">
      <c r="AE891" s="99"/>
    </row>
    <row r="892" spans="31:31" ht="30" customHeight="1" x14ac:dyDescent="0.35">
      <c r="AE892" s="99"/>
    </row>
    <row r="893" spans="31:31" ht="30" customHeight="1" x14ac:dyDescent="0.35">
      <c r="AE893" s="99"/>
    </row>
    <row r="894" spans="31:31" ht="30" customHeight="1" x14ac:dyDescent="0.35">
      <c r="AE894" s="99"/>
    </row>
    <row r="895" spans="31:31" ht="30" customHeight="1" x14ac:dyDescent="0.35">
      <c r="AE895" s="99"/>
    </row>
    <row r="896" spans="31:31" ht="30" customHeight="1" x14ac:dyDescent="0.35">
      <c r="AE896" s="99"/>
    </row>
    <row r="897" spans="31:31" ht="30" customHeight="1" x14ac:dyDescent="0.35">
      <c r="AE897" s="99"/>
    </row>
    <row r="898" spans="31:31" ht="30" customHeight="1" x14ac:dyDescent="0.35">
      <c r="AE898" s="99"/>
    </row>
    <row r="899" spans="31:31" ht="30" customHeight="1" x14ac:dyDescent="0.35">
      <c r="AE899" s="99"/>
    </row>
    <row r="900" spans="31:31" ht="30" customHeight="1" x14ac:dyDescent="0.35">
      <c r="AE900" s="99"/>
    </row>
    <row r="901" spans="31:31" ht="30" customHeight="1" x14ac:dyDescent="0.35">
      <c r="AE901" s="99"/>
    </row>
    <row r="902" spans="31:31" ht="30" customHeight="1" x14ac:dyDescent="0.35">
      <c r="AE902" s="99"/>
    </row>
    <row r="903" spans="31:31" ht="30" customHeight="1" x14ac:dyDescent="0.35">
      <c r="AE903" s="99"/>
    </row>
    <row r="904" spans="31:31" ht="30" customHeight="1" x14ac:dyDescent="0.35">
      <c r="AE904" s="99"/>
    </row>
    <row r="905" spans="31:31" ht="30" customHeight="1" x14ac:dyDescent="0.35">
      <c r="AE905" s="99"/>
    </row>
    <row r="906" spans="31:31" ht="30" customHeight="1" x14ac:dyDescent="0.35">
      <c r="AE906" s="99"/>
    </row>
    <row r="907" spans="31:31" ht="30" customHeight="1" x14ac:dyDescent="0.35">
      <c r="AE907" s="99"/>
    </row>
    <row r="908" spans="31:31" ht="30" customHeight="1" x14ac:dyDescent="0.35">
      <c r="AE908" s="99"/>
    </row>
    <row r="909" spans="31:31" ht="30" customHeight="1" x14ac:dyDescent="0.35">
      <c r="AE909" s="99"/>
    </row>
    <row r="910" spans="31:31" ht="30" customHeight="1" x14ac:dyDescent="0.35">
      <c r="AE910" s="99"/>
    </row>
    <row r="911" spans="31:31" ht="30" customHeight="1" x14ac:dyDescent="0.35">
      <c r="AE911" s="99"/>
    </row>
    <row r="912" spans="31:31" ht="30" customHeight="1" x14ac:dyDescent="0.35">
      <c r="AE912" s="99"/>
    </row>
    <row r="913" spans="31:31" ht="30" customHeight="1" x14ac:dyDescent="0.35">
      <c r="AE913" s="99"/>
    </row>
    <row r="914" spans="31:31" ht="30" customHeight="1" x14ac:dyDescent="0.35">
      <c r="AE914" s="99"/>
    </row>
    <row r="915" spans="31:31" ht="30" customHeight="1" x14ac:dyDescent="0.35">
      <c r="AE915" s="99"/>
    </row>
    <row r="916" spans="31:31" ht="30" customHeight="1" x14ac:dyDescent="0.35">
      <c r="AE916" s="99"/>
    </row>
    <row r="917" spans="31:31" ht="30" customHeight="1" x14ac:dyDescent="0.35">
      <c r="AE917" s="99"/>
    </row>
    <row r="918" spans="31:31" ht="30" customHeight="1" x14ac:dyDescent="0.35">
      <c r="AE918" s="99"/>
    </row>
    <row r="919" spans="31:31" ht="30" customHeight="1" x14ac:dyDescent="0.35">
      <c r="AE919" s="99"/>
    </row>
    <row r="920" spans="31:31" ht="30" customHeight="1" x14ac:dyDescent="0.35">
      <c r="AE920" s="99"/>
    </row>
    <row r="921" spans="31:31" ht="30" customHeight="1" x14ac:dyDescent="0.35">
      <c r="AE921" s="99"/>
    </row>
    <row r="922" spans="31:31" ht="30" customHeight="1" x14ac:dyDescent="0.35">
      <c r="AE922" s="99"/>
    </row>
    <row r="923" spans="31:31" ht="30" customHeight="1" x14ac:dyDescent="0.35">
      <c r="AE923" s="99"/>
    </row>
    <row r="924" spans="31:31" ht="30" customHeight="1" x14ac:dyDescent="0.35">
      <c r="AE924" s="99"/>
    </row>
    <row r="925" spans="31:31" ht="30" customHeight="1" x14ac:dyDescent="0.35">
      <c r="AE925" s="99"/>
    </row>
    <row r="926" spans="31:31" ht="30" customHeight="1" x14ac:dyDescent="0.35">
      <c r="AE926" s="99"/>
    </row>
    <row r="927" spans="31:31" ht="30" customHeight="1" x14ac:dyDescent="0.35">
      <c r="AE927" s="99"/>
    </row>
    <row r="928" spans="31:31" ht="30" customHeight="1" x14ac:dyDescent="0.35">
      <c r="AE928" s="99"/>
    </row>
    <row r="929" spans="31:31" ht="30" customHeight="1" x14ac:dyDescent="0.35">
      <c r="AE929" s="99"/>
    </row>
    <row r="930" spans="31:31" ht="30" customHeight="1" x14ac:dyDescent="0.35">
      <c r="AE930" s="99"/>
    </row>
    <row r="931" spans="31:31" ht="30" customHeight="1" x14ac:dyDescent="0.35">
      <c r="AE931" s="99"/>
    </row>
    <row r="932" spans="31:31" ht="30" customHeight="1" x14ac:dyDescent="0.35">
      <c r="AE932" s="99"/>
    </row>
    <row r="933" spans="31:31" ht="30" customHeight="1" x14ac:dyDescent="0.35">
      <c r="AE933" s="99"/>
    </row>
    <row r="934" spans="31:31" ht="30" customHeight="1" x14ac:dyDescent="0.35">
      <c r="AE934" s="99"/>
    </row>
    <row r="935" spans="31:31" ht="30" customHeight="1" x14ac:dyDescent="0.35">
      <c r="AE935" s="99"/>
    </row>
    <row r="936" spans="31:31" ht="30" customHeight="1" x14ac:dyDescent="0.35">
      <c r="AE936" s="99"/>
    </row>
    <row r="937" spans="31:31" ht="30" customHeight="1" x14ac:dyDescent="0.35">
      <c r="AE937" s="99"/>
    </row>
    <row r="938" spans="31:31" ht="30" customHeight="1" x14ac:dyDescent="0.35">
      <c r="AE938" s="99"/>
    </row>
    <row r="939" spans="31:31" ht="30" customHeight="1" x14ac:dyDescent="0.35">
      <c r="AE939" s="99"/>
    </row>
    <row r="940" spans="31:31" ht="30" customHeight="1" x14ac:dyDescent="0.35">
      <c r="AE940" s="99"/>
    </row>
    <row r="941" spans="31:31" ht="30" customHeight="1" x14ac:dyDescent="0.35">
      <c r="AE941" s="99"/>
    </row>
    <row r="942" spans="31:31" ht="30" customHeight="1" x14ac:dyDescent="0.35">
      <c r="AE942" s="99"/>
    </row>
    <row r="943" spans="31:31" ht="30" customHeight="1" x14ac:dyDescent="0.35">
      <c r="AE943" s="99"/>
    </row>
    <row r="944" spans="31:31" ht="30" customHeight="1" x14ac:dyDescent="0.35">
      <c r="AE944" s="99"/>
    </row>
    <row r="945" spans="31:31" ht="30" customHeight="1" x14ac:dyDescent="0.35">
      <c r="AE945" s="99"/>
    </row>
    <row r="946" spans="31:31" ht="30" customHeight="1" x14ac:dyDescent="0.35">
      <c r="AE946" s="99"/>
    </row>
    <row r="947" spans="31:31" ht="30" customHeight="1" x14ac:dyDescent="0.35">
      <c r="AE947" s="99"/>
    </row>
    <row r="948" spans="31:31" ht="30" customHeight="1" x14ac:dyDescent="0.35">
      <c r="AE948" s="99"/>
    </row>
    <row r="949" spans="31:31" ht="30" customHeight="1" x14ac:dyDescent="0.35">
      <c r="AE949" s="99"/>
    </row>
    <row r="950" spans="31:31" ht="30" customHeight="1" x14ac:dyDescent="0.35">
      <c r="AE950" s="99"/>
    </row>
    <row r="951" spans="31:31" ht="30" customHeight="1" x14ac:dyDescent="0.35">
      <c r="AE951" s="99"/>
    </row>
    <row r="952" spans="31:31" ht="30" customHeight="1" x14ac:dyDescent="0.35">
      <c r="AE952" s="99"/>
    </row>
    <row r="953" spans="31:31" ht="30" customHeight="1" x14ac:dyDescent="0.35">
      <c r="AE953" s="99"/>
    </row>
    <row r="954" spans="31:31" ht="30" customHeight="1" x14ac:dyDescent="0.35">
      <c r="AE954" s="99"/>
    </row>
    <row r="955" spans="31:31" ht="30" customHeight="1" x14ac:dyDescent="0.35">
      <c r="AE955" s="99"/>
    </row>
    <row r="956" spans="31:31" ht="30" customHeight="1" x14ac:dyDescent="0.35">
      <c r="AE956" s="99"/>
    </row>
    <row r="957" spans="31:31" ht="30" customHeight="1" x14ac:dyDescent="0.35">
      <c r="AE957" s="99"/>
    </row>
    <row r="958" spans="31:31" ht="30" customHeight="1" x14ac:dyDescent="0.35">
      <c r="AE958" s="99"/>
    </row>
    <row r="959" spans="31:31" ht="30" customHeight="1" x14ac:dyDescent="0.35">
      <c r="AE959" s="99"/>
    </row>
    <row r="960" spans="31:31" ht="30" customHeight="1" x14ac:dyDescent="0.35">
      <c r="AE960" s="99"/>
    </row>
    <row r="961" spans="31:31" ht="30" customHeight="1" x14ac:dyDescent="0.35">
      <c r="AE961" s="99"/>
    </row>
    <row r="962" spans="31:31" ht="30" customHeight="1" x14ac:dyDescent="0.35">
      <c r="AE962" s="99"/>
    </row>
    <row r="963" spans="31:31" ht="30" customHeight="1" x14ac:dyDescent="0.35">
      <c r="AE963" s="99"/>
    </row>
    <row r="964" spans="31:31" ht="30" customHeight="1" x14ac:dyDescent="0.35">
      <c r="AE964" s="99"/>
    </row>
    <row r="965" spans="31:31" ht="30" customHeight="1" x14ac:dyDescent="0.35">
      <c r="AE965" s="99"/>
    </row>
    <row r="966" spans="31:31" ht="30" customHeight="1" x14ac:dyDescent="0.35">
      <c r="AE966" s="99"/>
    </row>
    <row r="967" spans="31:31" ht="30" customHeight="1" x14ac:dyDescent="0.35">
      <c r="AE967" s="99"/>
    </row>
    <row r="968" spans="31:31" ht="30" customHeight="1" x14ac:dyDescent="0.35">
      <c r="AE968" s="99"/>
    </row>
    <row r="969" spans="31:31" ht="30" customHeight="1" x14ac:dyDescent="0.35">
      <c r="AE969" s="99"/>
    </row>
    <row r="970" spans="31:31" ht="30" customHeight="1" x14ac:dyDescent="0.35">
      <c r="AE970" s="99"/>
    </row>
    <row r="971" spans="31:31" ht="30" customHeight="1" x14ac:dyDescent="0.35">
      <c r="AE971" s="99"/>
    </row>
    <row r="972" spans="31:31" ht="30" customHeight="1" x14ac:dyDescent="0.35">
      <c r="AE972" s="99"/>
    </row>
    <row r="973" spans="31:31" ht="30" customHeight="1" x14ac:dyDescent="0.35">
      <c r="AE973" s="99"/>
    </row>
    <row r="974" spans="31:31" ht="30" customHeight="1" x14ac:dyDescent="0.35">
      <c r="AE974" s="99"/>
    </row>
  </sheetData>
  <autoFilter ref="A3:AU188"/>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46" priority="1" operator="lessThan">
      <formula>0</formula>
    </cfRule>
  </conditionalFormatting>
  <conditionalFormatting sqref="U4:AD186 AF4:AT186">
    <cfRule type="cellIs" dxfId="45" priority="2" operator="greaterThan">
      <formula>0</formula>
    </cfRule>
  </conditionalFormatting>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13"/>
  <dimension ref="A1:AU974"/>
  <sheetViews>
    <sheetView topLeftCell="A49" zoomScale="70" zoomScaleNormal="70" workbookViewId="0">
      <selection activeCell="B58" sqref="A58:IV58"/>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33.1796875" style="92" customWidth="1"/>
    <col min="5" max="5" width="10" style="92" customWidth="1"/>
    <col min="6" max="6" width="9.7265625" style="92" customWidth="1"/>
    <col min="7" max="7" width="14.453125" style="92" customWidth="1"/>
    <col min="8" max="8" width="9.1796875" style="92" customWidth="1"/>
    <col min="9" max="9" width="17.1796875" style="92" customWidth="1"/>
    <col min="10" max="10" width="15.7265625" style="92" customWidth="1"/>
    <col min="11" max="14" width="16" style="94" customWidth="1"/>
    <col min="15" max="15" width="17.54296875" style="94" customWidth="1"/>
    <col min="16" max="18" width="16" style="94" customWidth="1"/>
    <col min="19" max="19" width="16" style="101" customWidth="1"/>
    <col min="20" max="20" width="11.1796875" style="96" customWidth="1"/>
    <col min="21" max="21" width="16.1796875" style="99" customWidth="1"/>
    <col min="22" max="22" width="15.1796875" style="99" customWidth="1"/>
    <col min="23" max="23" width="16" style="99" customWidth="1"/>
    <col min="24" max="25" width="16.1796875" style="99" customWidth="1"/>
    <col min="26" max="26" width="15.542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2" t="s">
        <v>19</v>
      </c>
      <c r="V1" s="298" t="s">
        <v>19</v>
      </c>
      <c r="W1" s="298" t="s">
        <v>19</v>
      </c>
      <c r="X1" s="298" t="s">
        <v>19</v>
      </c>
      <c r="Y1" s="298" t="s">
        <v>19</v>
      </c>
      <c r="Z1" s="298" t="s">
        <v>19</v>
      </c>
      <c r="AA1" s="298" t="s">
        <v>19</v>
      </c>
      <c r="AB1" s="298" t="s">
        <v>19</v>
      </c>
      <c r="AC1" s="298" t="s">
        <v>19</v>
      </c>
      <c r="AD1" s="298" t="s">
        <v>19</v>
      </c>
      <c r="AE1" s="298" t="s">
        <v>19</v>
      </c>
      <c r="AF1" s="298" t="s">
        <v>19</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CESFI INECO 14842</v>
      </c>
      <c r="E2" s="299"/>
      <c r="F2" s="300"/>
      <c r="G2" s="300"/>
      <c r="H2" s="300"/>
      <c r="I2" s="300"/>
      <c r="J2" s="300"/>
      <c r="K2" s="300"/>
      <c r="L2" s="300"/>
      <c r="M2" s="300"/>
      <c r="N2" s="300"/>
      <c r="O2" s="300"/>
      <c r="P2" s="300"/>
      <c r="Q2" s="300"/>
      <c r="R2" s="300"/>
      <c r="S2" s="300"/>
      <c r="T2" s="301"/>
      <c r="U2" s="30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67" t="s">
        <v>16</v>
      </c>
      <c r="V3" s="68" t="s">
        <v>16</v>
      </c>
      <c r="W3" s="68" t="s">
        <v>16</v>
      </c>
      <c r="X3" s="68" t="s">
        <v>16</v>
      </c>
      <c r="Y3" s="68" t="s">
        <v>16</v>
      </c>
      <c r="Z3" s="68" t="s">
        <v>16</v>
      </c>
      <c r="AA3" s="68" t="s">
        <v>16</v>
      </c>
      <c r="AB3" s="68" t="s">
        <v>16</v>
      </c>
      <c r="AC3" s="68" t="s">
        <v>16</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IF(SUM(U4:AT4)&gt;K4+N4,K4+N4,SUM(U4:AT4))</f>
        <v>0</v>
      </c>
      <c r="M4" s="71">
        <f>(SUM(U4:AT4))</f>
        <v>0</v>
      </c>
      <c r="N4" s="72"/>
      <c r="O4" s="73">
        <f>ROUND(IF(K4*0.25-0.5&lt;0,0,K4*0.25-0.5),0)-R4-P4</f>
        <v>0</v>
      </c>
      <c r="P4" s="72"/>
      <c r="Q4" s="72"/>
      <c r="R4" s="72"/>
      <c r="S4" s="74">
        <f t="shared" ref="S4:S186" si="0">K4-(SUM(U4:AT4))+N4+P4+Q4-R4</f>
        <v>0</v>
      </c>
      <c r="T4" s="121" t="str">
        <f>IF(S4&lt;0,"ATENÇÃO","OK")</f>
        <v>OK</v>
      </c>
      <c r="U4" s="75"/>
      <c r="V4" s="76"/>
      <c r="W4" s="76"/>
      <c r="X4" s="76"/>
      <c r="Y4" s="76"/>
      <c r="Z4" s="76"/>
      <c r="AA4" s="76"/>
      <c r="AB4" s="77"/>
      <c r="AC4" s="78"/>
      <c r="AD4" s="77"/>
      <c r="AE4" s="77"/>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c r="L5" s="70">
        <f t="shared" ref="L5:L186" si="1">IF(SUM(U5:AT5)&gt;K5+N5,K5+N5,SUM(U5:AT5))</f>
        <v>0</v>
      </c>
      <c r="M5" s="71">
        <f t="shared" ref="M5:M186" si="2">(SUM(U5:AT5))</f>
        <v>0</v>
      </c>
      <c r="N5" s="72"/>
      <c r="O5" s="73">
        <f t="shared" ref="O5:O186" si="3">ROUND(IF(K5*0.25-0.5&lt;0,0,K5*0.25-0.5),0)-R5-P5</f>
        <v>0</v>
      </c>
      <c r="P5" s="72"/>
      <c r="Q5" s="72"/>
      <c r="R5" s="72"/>
      <c r="S5" s="74">
        <f t="shared" si="0"/>
        <v>0</v>
      </c>
      <c r="T5" s="121" t="str">
        <f t="shared" ref="T5:T186" si="4">IF(S5&lt;0,"ATENÇÃO","OK")</f>
        <v>OK</v>
      </c>
      <c r="U5" s="75"/>
      <c r="V5" s="76"/>
      <c r="W5" s="76"/>
      <c r="X5" s="76"/>
      <c r="Y5" s="76"/>
      <c r="Z5" s="76"/>
      <c r="AA5" s="76"/>
      <c r="AB5" s="77"/>
      <c r="AC5" s="78"/>
      <c r="AD5" s="80"/>
      <c r="AE5" s="80"/>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75"/>
      <c r="V6" s="76"/>
      <c r="W6" s="76"/>
      <c r="X6" s="76"/>
      <c r="Y6" s="76"/>
      <c r="Z6" s="76"/>
      <c r="AA6" s="76"/>
      <c r="AB6" s="80"/>
      <c r="AC6" s="78"/>
      <c r="AD6" s="80"/>
      <c r="AE6" s="80"/>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c r="L7" s="70">
        <f t="shared" si="1"/>
        <v>0</v>
      </c>
      <c r="M7" s="71">
        <f t="shared" si="2"/>
        <v>0</v>
      </c>
      <c r="N7" s="72"/>
      <c r="O7" s="73">
        <f t="shared" si="3"/>
        <v>0</v>
      </c>
      <c r="P7" s="72"/>
      <c r="Q7" s="72"/>
      <c r="R7" s="72"/>
      <c r="S7" s="74">
        <f t="shared" si="0"/>
        <v>0</v>
      </c>
      <c r="T7" s="121" t="str">
        <f t="shared" si="4"/>
        <v>OK</v>
      </c>
      <c r="U7" s="75"/>
      <c r="V7" s="76"/>
      <c r="W7" s="76"/>
      <c r="X7" s="76"/>
      <c r="Y7" s="76"/>
      <c r="Z7" s="76"/>
      <c r="AA7" s="76"/>
      <c r="AB7" s="77"/>
      <c r="AC7" s="78"/>
      <c r="AD7" s="77"/>
      <c r="AE7" s="77"/>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75"/>
      <c r="V8" s="76"/>
      <c r="W8" s="76"/>
      <c r="X8" s="76"/>
      <c r="Y8" s="76"/>
      <c r="Z8" s="76"/>
      <c r="AA8" s="76"/>
      <c r="AB8" s="77"/>
      <c r="AC8" s="78"/>
      <c r="AD8" s="80"/>
      <c r="AE8" s="82"/>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75"/>
      <c r="V9" s="76"/>
      <c r="W9" s="76"/>
      <c r="X9" s="76"/>
      <c r="Y9" s="76"/>
      <c r="Z9" s="76"/>
      <c r="AA9" s="76"/>
      <c r="AB9" s="80"/>
      <c r="AC9" s="78"/>
      <c r="AD9" s="77"/>
      <c r="AE9" s="80"/>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75"/>
      <c r="V10" s="76"/>
      <c r="W10" s="76"/>
      <c r="X10" s="76"/>
      <c r="Y10" s="76"/>
      <c r="Z10" s="76"/>
      <c r="AA10" s="76"/>
      <c r="AB10" s="77"/>
      <c r="AC10" s="78"/>
      <c r="AD10" s="77"/>
      <c r="AE10" s="80"/>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1"/>
        <v>0</v>
      </c>
      <c r="M11" s="71">
        <f t="shared" si="2"/>
        <v>0</v>
      </c>
      <c r="N11" s="72"/>
      <c r="O11" s="73">
        <f t="shared" si="3"/>
        <v>0</v>
      </c>
      <c r="P11" s="72"/>
      <c r="Q11" s="72"/>
      <c r="R11" s="72"/>
      <c r="S11" s="74">
        <f t="shared" si="0"/>
        <v>0</v>
      </c>
      <c r="T11" s="121" t="str">
        <f t="shared" si="4"/>
        <v>OK</v>
      </c>
      <c r="U11" s="75"/>
      <c r="V11" s="76"/>
      <c r="W11" s="76"/>
      <c r="X11" s="76"/>
      <c r="Y11" s="76"/>
      <c r="Z11" s="76"/>
      <c r="AA11" s="76"/>
      <c r="AB11" s="77"/>
      <c r="AC11" s="78"/>
      <c r="AD11" s="77"/>
      <c r="AE11" s="77"/>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75"/>
      <c r="V12" s="76"/>
      <c r="W12" s="76"/>
      <c r="X12" s="76"/>
      <c r="Y12" s="76"/>
      <c r="Z12" s="76"/>
      <c r="AA12" s="76"/>
      <c r="AB12" s="77"/>
      <c r="AC12" s="78"/>
      <c r="AD12" s="77"/>
      <c r="AE12" s="77"/>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1"/>
        <v>0</v>
      </c>
      <c r="M13" s="71">
        <f t="shared" si="2"/>
        <v>0</v>
      </c>
      <c r="N13" s="72"/>
      <c r="O13" s="73">
        <f t="shared" si="3"/>
        <v>0</v>
      </c>
      <c r="P13" s="72"/>
      <c r="Q13" s="72"/>
      <c r="R13" s="72"/>
      <c r="S13" s="74">
        <f t="shared" si="0"/>
        <v>0</v>
      </c>
      <c r="T13" s="121" t="str">
        <f t="shared" si="4"/>
        <v>OK</v>
      </c>
      <c r="U13" s="75"/>
      <c r="V13" s="83"/>
      <c r="W13" s="83"/>
      <c r="X13" s="76"/>
      <c r="Y13" s="83"/>
      <c r="Z13" s="76"/>
      <c r="AA13" s="83"/>
      <c r="AB13" s="84"/>
      <c r="AC13" s="78"/>
      <c r="AD13" s="77"/>
      <c r="AE13" s="77"/>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75"/>
      <c r="V14" s="76"/>
      <c r="W14" s="76"/>
      <c r="X14" s="76"/>
      <c r="Y14" s="76"/>
      <c r="Z14" s="76"/>
      <c r="AA14" s="76"/>
      <c r="AB14" s="77"/>
      <c r="AC14" s="78"/>
      <c r="AD14" s="77"/>
      <c r="AE14" s="77"/>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75"/>
      <c r="V15" s="83"/>
      <c r="W15" s="76"/>
      <c r="X15" s="76"/>
      <c r="Y15" s="83"/>
      <c r="Z15" s="76"/>
      <c r="AA15" s="83"/>
      <c r="AB15" s="84"/>
      <c r="AC15" s="78"/>
      <c r="AD15" s="77"/>
      <c r="AE15" s="77"/>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v>1</v>
      </c>
      <c r="L16" s="70">
        <f t="shared" si="1"/>
        <v>0</v>
      </c>
      <c r="M16" s="71">
        <f t="shared" si="2"/>
        <v>0</v>
      </c>
      <c r="N16" s="72"/>
      <c r="O16" s="73">
        <f t="shared" si="3"/>
        <v>0</v>
      </c>
      <c r="P16" s="72"/>
      <c r="Q16" s="72"/>
      <c r="R16" s="72"/>
      <c r="S16" s="74">
        <f t="shared" si="0"/>
        <v>1</v>
      </c>
      <c r="T16" s="121" t="str">
        <f t="shared" si="4"/>
        <v>OK</v>
      </c>
      <c r="U16" s="75"/>
      <c r="V16" s="76"/>
      <c r="W16" s="76"/>
      <c r="X16" s="76"/>
      <c r="Y16" s="76"/>
      <c r="Z16" s="76"/>
      <c r="AA16" s="76"/>
      <c r="AB16" s="77"/>
      <c r="AC16" s="78"/>
      <c r="AD16" s="77"/>
      <c r="AE16" s="77"/>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75"/>
      <c r="V17" s="76"/>
      <c r="W17" s="76"/>
      <c r="X17" s="76"/>
      <c r="Y17" s="76"/>
      <c r="Z17" s="76"/>
      <c r="AA17" s="76"/>
      <c r="AB17" s="77"/>
      <c r="AC17" s="78"/>
      <c r="AD17" s="77"/>
      <c r="AE17" s="77"/>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75"/>
      <c r="V18" s="76"/>
      <c r="W18" s="76"/>
      <c r="X18" s="76"/>
      <c r="Y18" s="76"/>
      <c r="Z18" s="76"/>
      <c r="AA18" s="76"/>
      <c r="AB18" s="77"/>
      <c r="AC18" s="78"/>
      <c r="AD18" s="77"/>
      <c r="AE18" s="77"/>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c r="L19" s="70">
        <f t="shared" si="1"/>
        <v>0</v>
      </c>
      <c r="M19" s="71">
        <f t="shared" si="2"/>
        <v>0</v>
      </c>
      <c r="N19" s="72"/>
      <c r="O19" s="73">
        <f t="shared" si="3"/>
        <v>0</v>
      </c>
      <c r="P19" s="72"/>
      <c r="Q19" s="72"/>
      <c r="R19" s="72"/>
      <c r="S19" s="74">
        <f t="shared" si="0"/>
        <v>0</v>
      </c>
      <c r="T19" s="121" t="str">
        <f t="shared" si="4"/>
        <v>OK</v>
      </c>
      <c r="U19" s="75"/>
      <c r="V19" s="76"/>
      <c r="W19" s="76"/>
      <c r="X19" s="76"/>
      <c r="Y19" s="76"/>
      <c r="Z19" s="76"/>
      <c r="AA19" s="76"/>
      <c r="AB19" s="80"/>
      <c r="AC19" s="78"/>
      <c r="AD19" s="77"/>
      <c r="AE19" s="77"/>
      <c r="AF19" s="76"/>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108" t="s">
        <v>84</v>
      </c>
      <c r="J20" s="109">
        <v>64</v>
      </c>
      <c r="K20" s="69"/>
      <c r="L20" s="70">
        <f t="shared" si="1"/>
        <v>0</v>
      </c>
      <c r="M20" s="71">
        <f t="shared" si="2"/>
        <v>0</v>
      </c>
      <c r="N20" s="72"/>
      <c r="O20" s="73">
        <f t="shared" si="3"/>
        <v>0</v>
      </c>
      <c r="P20" s="72"/>
      <c r="Q20" s="72"/>
      <c r="R20" s="72"/>
      <c r="S20" s="74">
        <f t="shared" si="0"/>
        <v>0</v>
      </c>
      <c r="T20" s="121" t="str">
        <f t="shared" si="4"/>
        <v>OK</v>
      </c>
      <c r="U20" s="75"/>
      <c r="V20" s="83"/>
      <c r="W20" s="83"/>
      <c r="X20" s="76"/>
      <c r="Y20" s="83"/>
      <c r="Z20" s="76"/>
      <c r="AA20" s="76"/>
      <c r="AB20" s="86"/>
      <c r="AC20" s="78"/>
      <c r="AD20" s="77"/>
      <c r="AE20" s="77"/>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c r="L21" s="70">
        <f t="shared" si="1"/>
        <v>0</v>
      </c>
      <c r="M21" s="71">
        <f t="shared" si="2"/>
        <v>0</v>
      </c>
      <c r="N21" s="72"/>
      <c r="O21" s="73">
        <f t="shared" si="3"/>
        <v>0</v>
      </c>
      <c r="P21" s="72"/>
      <c r="Q21" s="72"/>
      <c r="R21" s="72"/>
      <c r="S21" s="74">
        <f t="shared" si="0"/>
        <v>0</v>
      </c>
      <c r="T21" s="121" t="str">
        <f t="shared" si="4"/>
        <v>OK</v>
      </c>
      <c r="U21" s="75"/>
      <c r="V21" s="76"/>
      <c r="W21" s="76"/>
      <c r="X21" s="76"/>
      <c r="Y21" s="76"/>
      <c r="Z21" s="76"/>
      <c r="AA21" s="76"/>
      <c r="AB21" s="80"/>
      <c r="AC21" s="78"/>
      <c r="AD21" s="80"/>
      <c r="AE21" s="77"/>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c r="L22" s="70">
        <f t="shared" si="1"/>
        <v>0</v>
      </c>
      <c r="M22" s="71">
        <f t="shared" si="2"/>
        <v>0</v>
      </c>
      <c r="N22" s="72"/>
      <c r="O22" s="73">
        <f t="shared" si="3"/>
        <v>0</v>
      </c>
      <c r="P22" s="72"/>
      <c r="Q22" s="72"/>
      <c r="R22" s="72"/>
      <c r="S22" s="74">
        <f t="shared" si="0"/>
        <v>0</v>
      </c>
      <c r="T22" s="121" t="str">
        <f t="shared" si="4"/>
        <v>OK</v>
      </c>
      <c r="U22" s="75"/>
      <c r="V22" s="76"/>
      <c r="W22" s="76"/>
      <c r="X22" s="76"/>
      <c r="Y22" s="76"/>
      <c r="Z22" s="76"/>
      <c r="AA22" s="76"/>
      <c r="AB22" s="80"/>
      <c r="AC22" s="78"/>
      <c r="AD22" s="80"/>
      <c r="AE22" s="77"/>
      <c r="AF22" s="76"/>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c r="L23" s="70">
        <f t="shared" si="1"/>
        <v>0</v>
      </c>
      <c r="M23" s="71">
        <f t="shared" si="2"/>
        <v>0</v>
      </c>
      <c r="N23" s="72"/>
      <c r="O23" s="73">
        <f t="shared" si="3"/>
        <v>0</v>
      </c>
      <c r="P23" s="72"/>
      <c r="Q23" s="72"/>
      <c r="R23" s="72"/>
      <c r="S23" s="74">
        <f t="shared" si="0"/>
        <v>0</v>
      </c>
      <c r="T23" s="121" t="str">
        <f t="shared" si="4"/>
        <v>OK</v>
      </c>
      <c r="U23" s="75"/>
      <c r="V23" s="76"/>
      <c r="W23" s="76"/>
      <c r="X23" s="76"/>
      <c r="Y23" s="76"/>
      <c r="Z23" s="76"/>
      <c r="AA23" s="76"/>
      <c r="AB23" s="77"/>
      <c r="AC23" s="78"/>
      <c r="AD23" s="77"/>
      <c r="AE23" s="77"/>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75"/>
      <c r="V24" s="88"/>
      <c r="W24" s="88"/>
      <c r="X24" s="76"/>
      <c r="Y24" s="88"/>
      <c r="Z24" s="76"/>
      <c r="AA24" s="76"/>
      <c r="AB24" s="77"/>
      <c r="AC24" s="78"/>
      <c r="AD24" s="80"/>
      <c r="AE24" s="77"/>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c r="L25" s="70">
        <f t="shared" si="1"/>
        <v>0</v>
      </c>
      <c r="M25" s="71">
        <f t="shared" si="2"/>
        <v>0</v>
      </c>
      <c r="N25" s="72"/>
      <c r="O25" s="73">
        <f t="shared" si="3"/>
        <v>0</v>
      </c>
      <c r="P25" s="72"/>
      <c r="Q25" s="72"/>
      <c r="R25" s="72"/>
      <c r="S25" s="74">
        <f t="shared" si="0"/>
        <v>0</v>
      </c>
      <c r="T25" s="121" t="str">
        <f t="shared" si="4"/>
        <v>OK</v>
      </c>
      <c r="U25" s="75"/>
      <c r="V25" s="89"/>
      <c r="W25" s="88"/>
      <c r="X25" s="76"/>
      <c r="Y25" s="89"/>
      <c r="Z25" s="76"/>
      <c r="AA25" s="83"/>
      <c r="AB25" s="80"/>
      <c r="AC25" s="78"/>
      <c r="AD25" s="80"/>
      <c r="AE25" s="77"/>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75"/>
      <c r="V26" s="88"/>
      <c r="W26" s="88"/>
      <c r="X26" s="76"/>
      <c r="Y26" s="88"/>
      <c r="Z26" s="76"/>
      <c r="AA26" s="76"/>
      <c r="AB26" s="80"/>
      <c r="AC26" s="78"/>
      <c r="AD26" s="77"/>
      <c r="AE26" s="77"/>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c r="L27" s="70">
        <f t="shared" si="1"/>
        <v>0</v>
      </c>
      <c r="M27" s="71">
        <f t="shared" si="2"/>
        <v>0</v>
      </c>
      <c r="N27" s="72"/>
      <c r="O27" s="73">
        <f t="shared" si="3"/>
        <v>0</v>
      </c>
      <c r="P27" s="72"/>
      <c r="Q27" s="72"/>
      <c r="R27" s="72"/>
      <c r="S27" s="74">
        <f t="shared" si="0"/>
        <v>0</v>
      </c>
      <c r="T27" s="121" t="str">
        <f t="shared" si="4"/>
        <v>OK</v>
      </c>
      <c r="U27" s="75"/>
      <c r="V27" s="88"/>
      <c r="W27" s="88"/>
      <c r="X27" s="76"/>
      <c r="Y27" s="88"/>
      <c r="Z27" s="76"/>
      <c r="AA27" s="76"/>
      <c r="AB27" s="80"/>
      <c r="AC27" s="78"/>
      <c r="AD27" s="77"/>
      <c r="AE27" s="77"/>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75"/>
      <c r="V28" s="89"/>
      <c r="W28" s="89"/>
      <c r="X28" s="76"/>
      <c r="Y28" s="89"/>
      <c r="Z28" s="76"/>
      <c r="AA28" s="76"/>
      <c r="AB28" s="84"/>
      <c r="AC28" s="78"/>
      <c r="AD28" s="77"/>
      <c r="AE28" s="77"/>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75"/>
      <c r="V29" s="89"/>
      <c r="W29" s="89"/>
      <c r="X29" s="76"/>
      <c r="Y29" s="89"/>
      <c r="Z29" s="76"/>
      <c r="AA29" s="83"/>
      <c r="AB29" s="84"/>
      <c r="AC29" s="78"/>
      <c r="AD29" s="77"/>
      <c r="AE29" s="77"/>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75"/>
      <c r="V30" s="89"/>
      <c r="W30" s="89"/>
      <c r="X30" s="76"/>
      <c r="Y30" s="89"/>
      <c r="Z30" s="76"/>
      <c r="AA30" s="83"/>
      <c r="AB30" s="84"/>
      <c r="AC30" s="78"/>
      <c r="AD30" s="77"/>
      <c r="AE30" s="77"/>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75"/>
      <c r="V31" s="89"/>
      <c r="W31" s="89"/>
      <c r="X31" s="76"/>
      <c r="Y31" s="89"/>
      <c r="Z31" s="76"/>
      <c r="AA31" s="83"/>
      <c r="AB31" s="84"/>
      <c r="AC31" s="78"/>
      <c r="AD31" s="77"/>
      <c r="AE31" s="77"/>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c r="L32" s="70">
        <f t="shared" si="1"/>
        <v>0</v>
      </c>
      <c r="M32" s="71">
        <f t="shared" si="2"/>
        <v>0</v>
      </c>
      <c r="N32" s="72"/>
      <c r="O32" s="73">
        <f t="shared" si="3"/>
        <v>0</v>
      </c>
      <c r="P32" s="72"/>
      <c r="Q32" s="72"/>
      <c r="R32" s="72"/>
      <c r="S32" s="74">
        <f t="shared" si="0"/>
        <v>0</v>
      </c>
      <c r="T32" s="121" t="str">
        <f t="shared" si="4"/>
        <v>OK</v>
      </c>
      <c r="U32" s="75"/>
      <c r="V32" s="89"/>
      <c r="W32" s="89"/>
      <c r="X32" s="76"/>
      <c r="Y32" s="89"/>
      <c r="Z32" s="76"/>
      <c r="AA32" s="83"/>
      <c r="AB32" s="84"/>
      <c r="AC32" s="78"/>
      <c r="AD32" s="77"/>
      <c r="AE32" s="77"/>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75"/>
      <c r="V33" s="89"/>
      <c r="W33" s="89"/>
      <c r="X33" s="76"/>
      <c r="Y33" s="89"/>
      <c r="Z33" s="76"/>
      <c r="AA33" s="83"/>
      <c r="AB33" s="84"/>
      <c r="AC33" s="78"/>
      <c r="AD33" s="77"/>
      <c r="AE33" s="77"/>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75"/>
      <c r="V34" s="89"/>
      <c r="W34" s="89"/>
      <c r="X34" s="76"/>
      <c r="Y34" s="89"/>
      <c r="Z34" s="76"/>
      <c r="AA34" s="83"/>
      <c r="AB34" s="84"/>
      <c r="AC34" s="78"/>
      <c r="AD34" s="77"/>
      <c r="AE34" s="77"/>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c r="L35" s="70">
        <f t="shared" si="1"/>
        <v>0</v>
      </c>
      <c r="M35" s="71">
        <f t="shared" si="2"/>
        <v>0</v>
      </c>
      <c r="N35" s="72"/>
      <c r="O35" s="73">
        <f t="shared" si="3"/>
        <v>0</v>
      </c>
      <c r="P35" s="72"/>
      <c r="Q35" s="72"/>
      <c r="R35" s="72"/>
      <c r="S35" s="74">
        <f t="shared" si="0"/>
        <v>0</v>
      </c>
      <c r="T35" s="121" t="str">
        <f t="shared" si="4"/>
        <v>OK</v>
      </c>
      <c r="U35" s="75"/>
      <c r="V35" s="89"/>
      <c r="W35" s="89"/>
      <c r="X35" s="76"/>
      <c r="Y35" s="89"/>
      <c r="Z35" s="76"/>
      <c r="AA35" s="83"/>
      <c r="AB35" s="84"/>
      <c r="AC35" s="78"/>
      <c r="AD35" s="77"/>
      <c r="AE35" s="77"/>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75"/>
      <c r="V36" s="89"/>
      <c r="W36" s="89"/>
      <c r="X36" s="76"/>
      <c r="Y36" s="89"/>
      <c r="Z36" s="76"/>
      <c r="AA36" s="83"/>
      <c r="AB36" s="84"/>
      <c r="AC36" s="78"/>
      <c r="AD36" s="77"/>
      <c r="AE36" s="77"/>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c r="L37" s="70">
        <f t="shared" si="1"/>
        <v>0</v>
      </c>
      <c r="M37" s="71">
        <f t="shared" si="2"/>
        <v>0</v>
      </c>
      <c r="N37" s="72"/>
      <c r="O37" s="73">
        <f t="shared" si="3"/>
        <v>0</v>
      </c>
      <c r="P37" s="72"/>
      <c r="Q37" s="72"/>
      <c r="R37" s="72"/>
      <c r="S37" s="74">
        <f t="shared" si="0"/>
        <v>0</v>
      </c>
      <c r="T37" s="121" t="str">
        <f t="shared" si="4"/>
        <v>OK</v>
      </c>
      <c r="U37" s="75"/>
      <c r="V37" s="89"/>
      <c r="W37" s="89"/>
      <c r="X37" s="76"/>
      <c r="Y37" s="89"/>
      <c r="Z37" s="76"/>
      <c r="AA37" s="83"/>
      <c r="AB37" s="84"/>
      <c r="AC37" s="78"/>
      <c r="AD37" s="77"/>
      <c r="AE37" s="77"/>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c r="L38" s="70">
        <f t="shared" si="1"/>
        <v>0</v>
      </c>
      <c r="M38" s="71">
        <f t="shared" si="2"/>
        <v>0</v>
      </c>
      <c r="N38" s="72"/>
      <c r="O38" s="73">
        <f t="shared" si="3"/>
        <v>0</v>
      </c>
      <c r="P38" s="72"/>
      <c r="Q38" s="72"/>
      <c r="R38" s="72"/>
      <c r="S38" s="74">
        <f t="shared" si="0"/>
        <v>0</v>
      </c>
      <c r="T38" s="121" t="str">
        <f t="shared" si="4"/>
        <v>OK</v>
      </c>
      <c r="U38" s="75"/>
      <c r="V38" s="89"/>
      <c r="W38" s="89"/>
      <c r="X38" s="76"/>
      <c r="Y38" s="89"/>
      <c r="Z38" s="76"/>
      <c r="AA38" s="83"/>
      <c r="AB38" s="84"/>
      <c r="AC38" s="78"/>
      <c r="AD38" s="77"/>
      <c r="AE38" s="77"/>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1"/>
        <v>0</v>
      </c>
      <c r="M39" s="71">
        <f t="shared" si="2"/>
        <v>0</v>
      </c>
      <c r="N39" s="72"/>
      <c r="O39" s="73">
        <f t="shared" si="3"/>
        <v>0</v>
      </c>
      <c r="P39" s="72"/>
      <c r="Q39" s="72"/>
      <c r="R39" s="72"/>
      <c r="S39" s="74">
        <f t="shared" si="0"/>
        <v>0</v>
      </c>
      <c r="T39" s="121" t="str">
        <f t="shared" si="4"/>
        <v>OK</v>
      </c>
      <c r="U39" s="75"/>
      <c r="V39" s="89"/>
      <c r="W39" s="89"/>
      <c r="X39" s="76"/>
      <c r="Y39" s="89"/>
      <c r="Z39" s="76"/>
      <c r="AA39" s="83"/>
      <c r="AB39" s="84"/>
      <c r="AC39" s="78"/>
      <c r="AD39" s="77"/>
      <c r="AE39" s="77"/>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c r="L40" s="70">
        <f t="shared" si="1"/>
        <v>0</v>
      </c>
      <c r="M40" s="71">
        <f t="shared" si="2"/>
        <v>0</v>
      </c>
      <c r="N40" s="72"/>
      <c r="O40" s="73">
        <f t="shared" si="3"/>
        <v>0</v>
      </c>
      <c r="P40" s="72"/>
      <c r="Q40" s="72"/>
      <c r="R40" s="72"/>
      <c r="S40" s="74">
        <f t="shared" si="0"/>
        <v>0</v>
      </c>
      <c r="T40" s="121" t="str">
        <f t="shared" si="4"/>
        <v>OK</v>
      </c>
      <c r="U40" s="75"/>
      <c r="V40" s="89"/>
      <c r="W40" s="89"/>
      <c r="X40" s="76"/>
      <c r="Y40" s="89"/>
      <c r="Z40" s="76"/>
      <c r="AA40" s="83"/>
      <c r="AB40" s="84"/>
      <c r="AC40" s="78"/>
      <c r="AD40" s="77"/>
      <c r="AE40" s="77"/>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c r="L41" s="70">
        <f t="shared" si="1"/>
        <v>0</v>
      </c>
      <c r="M41" s="71">
        <f t="shared" si="2"/>
        <v>0</v>
      </c>
      <c r="N41" s="72"/>
      <c r="O41" s="73">
        <f t="shared" si="3"/>
        <v>0</v>
      </c>
      <c r="P41" s="72"/>
      <c r="Q41" s="72"/>
      <c r="R41" s="72"/>
      <c r="S41" s="74">
        <f t="shared" si="0"/>
        <v>0</v>
      </c>
      <c r="T41" s="121" t="str">
        <f t="shared" si="4"/>
        <v>OK</v>
      </c>
      <c r="U41" s="75"/>
      <c r="V41" s="89"/>
      <c r="W41" s="89"/>
      <c r="X41" s="76"/>
      <c r="Y41" s="89"/>
      <c r="Z41" s="76"/>
      <c r="AA41" s="83"/>
      <c r="AB41" s="84"/>
      <c r="AC41" s="78"/>
      <c r="AD41" s="77"/>
      <c r="AE41" s="77"/>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1"/>
        <v>0</v>
      </c>
      <c r="M42" s="71">
        <f t="shared" si="2"/>
        <v>0</v>
      </c>
      <c r="N42" s="72"/>
      <c r="O42" s="73">
        <f t="shared" si="3"/>
        <v>0</v>
      </c>
      <c r="P42" s="72"/>
      <c r="Q42" s="72"/>
      <c r="R42" s="72"/>
      <c r="S42" s="74">
        <f t="shared" si="0"/>
        <v>0</v>
      </c>
      <c r="T42" s="121" t="str">
        <f t="shared" si="4"/>
        <v>OK</v>
      </c>
      <c r="U42" s="75"/>
      <c r="V42" s="89"/>
      <c r="W42" s="89"/>
      <c r="X42" s="76"/>
      <c r="Y42" s="89"/>
      <c r="Z42" s="76"/>
      <c r="AA42" s="83"/>
      <c r="AB42" s="84"/>
      <c r="AC42" s="78"/>
      <c r="AD42" s="77"/>
      <c r="AE42" s="77"/>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75"/>
      <c r="V43" s="89"/>
      <c r="W43" s="89"/>
      <c r="X43" s="76"/>
      <c r="Y43" s="89"/>
      <c r="Z43" s="76"/>
      <c r="AA43" s="83"/>
      <c r="AB43" s="84"/>
      <c r="AC43" s="78"/>
      <c r="AD43" s="77"/>
      <c r="AE43" s="77"/>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c r="L44" s="70">
        <f t="shared" si="1"/>
        <v>0</v>
      </c>
      <c r="M44" s="71">
        <f t="shared" si="2"/>
        <v>0</v>
      </c>
      <c r="N44" s="72"/>
      <c r="O44" s="73">
        <f t="shared" si="3"/>
        <v>0</v>
      </c>
      <c r="P44" s="72"/>
      <c r="Q44" s="72"/>
      <c r="R44" s="72"/>
      <c r="S44" s="74">
        <f t="shared" si="0"/>
        <v>0</v>
      </c>
      <c r="T44" s="121" t="str">
        <f t="shared" si="4"/>
        <v>OK</v>
      </c>
      <c r="U44" s="75"/>
      <c r="V44" s="89"/>
      <c r="W44" s="89"/>
      <c r="X44" s="76"/>
      <c r="Y44" s="89"/>
      <c r="Z44" s="76"/>
      <c r="AA44" s="83"/>
      <c r="AB44" s="84"/>
      <c r="AC44" s="78"/>
      <c r="AD44" s="77"/>
      <c r="AE44" s="77"/>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1"/>
        <v>0</v>
      </c>
      <c r="M45" s="71">
        <f t="shared" si="2"/>
        <v>0</v>
      </c>
      <c r="N45" s="72"/>
      <c r="O45" s="73">
        <f t="shared" si="3"/>
        <v>0</v>
      </c>
      <c r="P45" s="72"/>
      <c r="Q45" s="72"/>
      <c r="R45" s="72"/>
      <c r="S45" s="74">
        <f t="shared" si="0"/>
        <v>0</v>
      </c>
      <c r="T45" s="121" t="str">
        <f t="shared" si="4"/>
        <v>OK</v>
      </c>
      <c r="U45" s="75"/>
      <c r="V45" s="89"/>
      <c r="W45" s="89"/>
      <c r="X45" s="76"/>
      <c r="Y45" s="89"/>
      <c r="Z45" s="76"/>
      <c r="AA45" s="83"/>
      <c r="AB45" s="84"/>
      <c r="AC45" s="78"/>
      <c r="AD45" s="77"/>
      <c r="AE45" s="77"/>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1"/>
        <v>0</v>
      </c>
      <c r="M46" s="71">
        <f t="shared" si="2"/>
        <v>0</v>
      </c>
      <c r="N46" s="72"/>
      <c r="O46" s="73">
        <f t="shared" si="3"/>
        <v>0</v>
      </c>
      <c r="P46" s="72"/>
      <c r="Q46" s="72"/>
      <c r="R46" s="72"/>
      <c r="S46" s="74">
        <f t="shared" si="0"/>
        <v>0</v>
      </c>
      <c r="T46" s="121" t="str">
        <f t="shared" si="4"/>
        <v>OK</v>
      </c>
      <c r="U46" s="75"/>
      <c r="V46" s="89"/>
      <c r="W46" s="89"/>
      <c r="X46" s="76"/>
      <c r="Y46" s="89"/>
      <c r="Z46" s="76"/>
      <c r="AA46" s="83"/>
      <c r="AB46" s="84"/>
      <c r="AC46" s="78"/>
      <c r="AD46" s="77"/>
      <c r="AE46" s="77"/>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75"/>
      <c r="V47" s="89"/>
      <c r="W47" s="89"/>
      <c r="X47" s="76"/>
      <c r="Y47" s="89"/>
      <c r="Z47" s="76"/>
      <c r="AA47" s="83"/>
      <c r="AB47" s="84"/>
      <c r="AC47" s="78"/>
      <c r="AD47" s="77"/>
      <c r="AE47" s="77"/>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v>1</v>
      </c>
      <c r="L48" s="70">
        <f t="shared" si="1"/>
        <v>0</v>
      </c>
      <c r="M48" s="71">
        <f t="shared" si="2"/>
        <v>0</v>
      </c>
      <c r="N48" s="72"/>
      <c r="O48" s="73">
        <f t="shared" si="3"/>
        <v>0</v>
      </c>
      <c r="P48" s="72"/>
      <c r="Q48" s="72"/>
      <c r="R48" s="72"/>
      <c r="S48" s="74">
        <f t="shared" si="0"/>
        <v>1</v>
      </c>
      <c r="T48" s="121" t="str">
        <f t="shared" si="4"/>
        <v>OK</v>
      </c>
      <c r="U48" s="75"/>
      <c r="V48" s="89"/>
      <c r="W48" s="89"/>
      <c r="X48" s="76"/>
      <c r="Y48" s="89"/>
      <c r="Z48" s="76"/>
      <c r="AA48" s="83"/>
      <c r="AB48" s="84"/>
      <c r="AC48" s="78"/>
      <c r="AD48" s="77"/>
      <c r="AE48" s="77"/>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c r="L49" s="70">
        <f t="shared" si="1"/>
        <v>0</v>
      </c>
      <c r="M49" s="71">
        <f t="shared" si="2"/>
        <v>0</v>
      </c>
      <c r="N49" s="72"/>
      <c r="O49" s="73">
        <f t="shared" si="3"/>
        <v>0</v>
      </c>
      <c r="P49" s="72"/>
      <c r="Q49" s="72"/>
      <c r="R49" s="72"/>
      <c r="S49" s="74">
        <f t="shared" si="0"/>
        <v>0</v>
      </c>
      <c r="T49" s="121" t="str">
        <f t="shared" si="4"/>
        <v>OK</v>
      </c>
      <c r="U49" s="75"/>
      <c r="V49" s="89"/>
      <c r="W49" s="89"/>
      <c r="X49" s="76"/>
      <c r="Y49" s="89"/>
      <c r="Z49" s="76"/>
      <c r="AA49" s="83"/>
      <c r="AB49" s="84"/>
      <c r="AC49" s="78"/>
      <c r="AD49" s="77"/>
      <c r="AE49" s="77"/>
      <c r="AF49" s="76"/>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c r="L50" s="70">
        <f t="shared" si="1"/>
        <v>0</v>
      </c>
      <c r="M50" s="71">
        <f t="shared" si="2"/>
        <v>0</v>
      </c>
      <c r="N50" s="72"/>
      <c r="O50" s="73">
        <f t="shared" si="3"/>
        <v>0</v>
      </c>
      <c r="P50" s="72"/>
      <c r="Q50" s="72"/>
      <c r="R50" s="72"/>
      <c r="S50" s="74">
        <f t="shared" si="0"/>
        <v>0</v>
      </c>
      <c r="T50" s="121" t="str">
        <f t="shared" si="4"/>
        <v>OK</v>
      </c>
      <c r="U50" s="75"/>
      <c r="V50" s="89"/>
      <c r="W50" s="89"/>
      <c r="X50" s="76"/>
      <c r="Y50" s="89"/>
      <c r="Z50" s="76"/>
      <c r="AA50" s="83"/>
      <c r="AB50" s="84"/>
      <c r="AC50" s="78"/>
      <c r="AD50" s="77"/>
      <c r="AE50" s="77"/>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c r="L51" s="70">
        <f t="shared" si="1"/>
        <v>0</v>
      </c>
      <c r="M51" s="71">
        <f t="shared" si="2"/>
        <v>0</v>
      </c>
      <c r="N51" s="72"/>
      <c r="O51" s="73">
        <f t="shared" si="3"/>
        <v>0</v>
      </c>
      <c r="P51" s="72"/>
      <c r="Q51" s="72"/>
      <c r="R51" s="72"/>
      <c r="S51" s="74">
        <f t="shared" si="0"/>
        <v>0</v>
      </c>
      <c r="T51" s="121" t="str">
        <f t="shared" si="4"/>
        <v>OK</v>
      </c>
      <c r="U51" s="75"/>
      <c r="V51" s="89"/>
      <c r="W51" s="89"/>
      <c r="X51" s="76"/>
      <c r="Y51" s="89"/>
      <c r="Z51" s="76"/>
      <c r="AA51" s="83"/>
      <c r="AB51" s="84"/>
      <c r="AC51" s="78"/>
      <c r="AD51" s="77"/>
      <c r="AE51" s="77"/>
      <c r="AF51" s="76"/>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v>2</v>
      </c>
      <c r="L52" s="70">
        <f t="shared" si="1"/>
        <v>0</v>
      </c>
      <c r="M52" s="71">
        <f t="shared" si="2"/>
        <v>0</v>
      </c>
      <c r="N52" s="72"/>
      <c r="O52" s="73">
        <f t="shared" si="3"/>
        <v>0</v>
      </c>
      <c r="P52" s="72"/>
      <c r="Q52" s="72"/>
      <c r="R52" s="72"/>
      <c r="S52" s="74">
        <f t="shared" si="0"/>
        <v>2</v>
      </c>
      <c r="T52" s="121" t="str">
        <f t="shared" si="4"/>
        <v>OK</v>
      </c>
      <c r="U52" s="75"/>
      <c r="V52" s="89"/>
      <c r="W52" s="89"/>
      <c r="X52" s="76"/>
      <c r="Y52" s="89"/>
      <c r="Z52" s="76"/>
      <c r="AA52" s="83"/>
      <c r="AB52" s="84"/>
      <c r="AC52" s="78"/>
      <c r="AD52" s="77"/>
      <c r="AE52" s="77"/>
      <c r="AF52" s="76"/>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c r="L53" s="70">
        <f t="shared" si="1"/>
        <v>0</v>
      </c>
      <c r="M53" s="71">
        <f t="shared" si="2"/>
        <v>0</v>
      </c>
      <c r="N53" s="72"/>
      <c r="O53" s="73">
        <f t="shared" si="3"/>
        <v>0</v>
      </c>
      <c r="P53" s="72"/>
      <c r="Q53" s="72"/>
      <c r="R53" s="72"/>
      <c r="S53" s="74">
        <f t="shared" si="0"/>
        <v>0</v>
      </c>
      <c r="T53" s="121" t="str">
        <f t="shared" si="4"/>
        <v>OK</v>
      </c>
      <c r="U53" s="75"/>
      <c r="V53" s="89"/>
      <c r="W53" s="89"/>
      <c r="X53" s="76"/>
      <c r="Y53" s="89"/>
      <c r="Z53" s="76"/>
      <c r="AA53" s="83"/>
      <c r="AB53" s="84"/>
      <c r="AC53" s="78"/>
      <c r="AD53" s="77"/>
      <c r="AE53" s="77"/>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c r="L54" s="70">
        <f t="shared" si="1"/>
        <v>0</v>
      </c>
      <c r="M54" s="71">
        <f t="shared" si="2"/>
        <v>0</v>
      </c>
      <c r="N54" s="72"/>
      <c r="O54" s="73">
        <f t="shared" si="3"/>
        <v>0</v>
      </c>
      <c r="P54" s="72"/>
      <c r="Q54" s="72"/>
      <c r="R54" s="72"/>
      <c r="S54" s="74">
        <f t="shared" si="0"/>
        <v>0</v>
      </c>
      <c r="T54" s="121" t="str">
        <f t="shared" si="4"/>
        <v>OK</v>
      </c>
      <c r="U54" s="75"/>
      <c r="V54" s="89"/>
      <c r="W54" s="89"/>
      <c r="X54" s="76"/>
      <c r="Y54" s="89"/>
      <c r="Z54" s="76"/>
      <c r="AA54" s="83"/>
      <c r="AB54" s="84"/>
      <c r="AC54" s="78"/>
      <c r="AD54" s="77"/>
      <c r="AE54" s="77"/>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75"/>
      <c r="V55" s="89"/>
      <c r="W55" s="89"/>
      <c r="X55" s="76"/>
      <c r="Y55" s="89"/>
      <c r="Z55" s="76"/>
      <c r="AA55" s="83"/>
      <c r="AB55" s="84"/>
      <c r="AC55" s="78"/>
      <c r="AD55" s="77"/>
      <c r="AE55" s="77"/>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c r="L56" s="70">
        <f t="shared" si="1"/>
        <v>0</v>
      </c>
      <c r="M56" s="71">
        <f t="shared" si="2"/>
        <v>0</v>
      </c>
      <c r="N56" s="72"/>
      <c r="O56" s="73">
        <f t="shared" si="3"/>
        <v>0</v>
      </c>
      <c r="P56" s="72"/>
      <c r="Q56" s="72"/>
      <c r="R56" s="72"/>
      <c r="S56" s="74">
        <f t="shared" si="0"/>
        <v>0</v>
      </c>
      <c r="T56" s="121" t="str">
        <f t="shared" si="4"/>
        <v>OK</v>
      </c>
      <c r="U56" s="75"/>
      <c r="V56" s="89"/>
      <c r="W56" s="89"/>
      <c r="X56" s="76"/>
      <c r="Y56" s="89"/>
      <c r="Z56" s="76"/>
      <c r="AA56" s="83"/>
      <c r="AB56" s="84"/>
      <c r="AC56" s="78"/>
      <c r="AD56" s="77"/>
      <c r="AE56" s="77"/>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c r="L57" s="70">
        <f t="shared" si="1"/>
        <v>0</v>
      </c>
      <c r="M57" s="71">
        <f t="shared" si="2"/>
        <v>0</v>
      </c>
      <c r="N57" s="72"/>
      <c r="O57" s="73">
        <f t="shared" si="3"/>
        <v>0</v>
      </c>
      <c r="P57" s="72"/>
      <c r="Q57" s="72"/>
      <c r="R57" s="72"/>
      <c r="S57" s="74">
        <f t="shared" si="0"/>
        <v>0</v>
      </c>
      <c r="T57" s="121" t="str">
        <f t="shared" si="4"/>
        <v>OK</v>
      </c>
      <c r="U57" s="75"/>
      <c r="V57" s="89"/>
      <c r="W57" s="89"/>
      <c r="X57" s="76"/>
      <c r="Y57" s="89"/>
      <c r="Z57" s="76"/>
      <c r="AA57" s="83"/>
      <c r="AB57" s="84"/>
      <c r="AC57" s="78"/>
      <c r="AD57" s="77"/>
      <c r="AE57" s="77"/>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75"/>
      <c r="V58" s="89"/>
      <c r="W58" s="89"/>
      <c r="X58" s="76"/>
      <c r="Y58" s="89"/>
      <c r="Z58" s="76"/>
      <c r="AA58" s="83"/>
      <c r="AB58" s="84"/>
      <c r="AC58" s="78"/>
      <c r="AD58" s="77"/>
      <c r="AE58" s="77"/>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75"/>
      <c r="V59" s="89"/>
      <c r="W59" s="89"/>
      <c r="X59" s="76"/>
      <c r="Y59" s="89"/>
      <c r="Z59" s="76"/>
      <c r="AA59" s="83"/>
      <c r="AB59" s="84"/>
      <c r="AC59" s="78"/>
      <c r="AD59" s="77"/>
      <c r="AE59" s="77"/>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75"/>
      <c r="V60" s="89"/>
      <c r="W60" s="89"/>
      <c r="X60" s="76"/>
      <c r="Y60" s="89"/>
      <c r="Z60" s="76"/>
      <c r="AA60" s="83"/>
      <c r="AB60" s="84"/>
      <c r="AC60" s="78"/>
      <c r="AD60" s="77"/>
      <c r="AE60" s="77"/>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75"/>
      <c r="V61" s="89"/>
      <c r="W61" s="89"/>
      <c r="X61" s="76"/>
      <c r="Y61" s="89"/>
      <c r="Z61" s="76"/>
      <c r="AA61" s="83"/>
      <c r="AB61" s="84"/>
      <c r="AC61" s="78"/>
      <c r="AD61" s="77"/>
      <c r="AE61" s="77"/>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75"/>
      <c r="V62" s="89"/>
      <c r="W62" s="89"/>
      <c r="X62" s="76"/>
      <c r="Y62" s="89"/>
      <c r="Z62" s="76"/>
      <c r="AA62" s="83"/>
      <c r="AB62" s="84"/>
      <c r="AC62" s="78"/>
      <c r="AD62" s="77"/>
      <c r="AE62" s="77"/>
      <c r="AF62" s="76"/>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c r="L63" s="70">
        <f t="shared" si="1"/>
        <v>0</v>
      </c>
      <c r="M63" s="71">
        <f t="shared" si="2"/>
        <v>0</v>
      </c>
      <c r="N63" s="72"/>
      <c r="O63" s="73">
        <f t="shared" si="3"/>
        <v>0</v>
      </c>
      <c r="P63" s="72"/>
      <c r="Q63" s="72"/>
      <c r="R63" s="72"/>
      <c r="S63" s="74">
        <f t="shared" si="0"/>
        <v>0</v>
      </c>
      <c r="T63" s="121" t="str">
        <f t="shared" si="4"/>
        <v>OK</v>
      </c>
      <c r="U63" s="75"/>
      <c r="V63" s="89"/>
      <c r="W63" s="89"/>
      <c r="X63" s="76"/>
      <c r="Y63" s="89"/>
      <c r="Z63" s="76"/>
      <c r="AA63" s="83"/>
      <c r="AB63" s="84"/>
      <c r="AC63" s="78"/>
      <c r="AD63" s="77"/>
      <c r="AE63" s="77"/>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1"/>
        <v>0</v>
      </c>
      <c r="M64" s="71">
        <f t="shared" si="2"/>
        <v>0</v>
      </c>
      <c r="N64" s="72"/>
      <c r="O64" s="73">
        <f t="shared" si="3"/>
        <v>0</v>
      </c>
      <c r="P64" s="72"/>
      <c r="Q64" s="72"/>
      <c r="R64" s="72"/>
      <c r="S64" s="74">
        <f t="shared" si="0"/>
        <v>0</v>
      </c>
      <c r="T64" s="121" t="str">
        <f t="shared" si="4"/>
        <v>OK</v>
      </c>
      <c r="U64" s="75"/>
      <c r="V64" s="89"/>
      <c r="W64" s="89"/>
      <c r="X64" s="76"/>
      <c r="Y64" s="89"/>
      <c r="Z64" s="76"/>
      <c r="AA64" s="83"/>
      <c r="AB64" s="84"/>
      <c r="AC64" s="78"/>
      <c r="AD64" s="77"/>
      <c r="AE64" s="77"/>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1"/>
        <v>0</v>
      </c>
      <c r="M65" s="71">
        <f t="shared" si="2"/>
        <v>0</v>
      </c>
      <c r="N65" s="72"/>
      <c r="O65" s="73">
        <f t="shared" si="3"/>
        <v>0</v>
      </c>
      <c r="P65" s="72"/>
      <c r="Q65" s="72"/>
      <c r="R65" s="72"/>
      <c r="S65" s="74">
        <f t="shared" si="0"/>
        <v>0</v>
      </c>
      <c r="T65" s="121" t="str">
        <f t="shared" si="4"/>
        <v>OK</v>
      </c>
      <c r="U65" s="75"/>
      <c r="V65" s="89"/>
      <c r="W65" s="89"/>
      <c r="X65" s="76"/>
      <c r="Y65" s="89"/>
      <c r="Z65" s="76"/>
      <c r="AA65" s="83"/>
      <c r="AB65" s="84"/>
      <c r="AC65" s="78"/>
      <c r="AD65" s="77"/>
      <c r="AE65" s="77"/>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c r="L66" s="70">
        <f t="shared" si="1"/>
        <v>0</v>
      </c>
      <c r="M66" s="71">
        <f t="shared" si="2"/>
        <v>0</v>
      </c>
      <c r="N66" s="72"/>
      <c r="O66" s="73">
        <f t="shared" si="3"/>
        <v>0</v>
      </c>
      <c r="P66" s="72"/>
      <c r="Q66" s="72"/>
      <c r="R66" s="72"/>
      <c r="S66" s="74">
        <f t="shared" si="0"/>
        <v>0</v>
      </c>
      <c r="T66" s="121" t="str">
        <f t="shared" si="4"/>
        <v>OK</v>
      </c>
      <c r="U66" s="75"/>
      <c r="V66" s="89"/>
      <c r="W66" s="89"/>
      <c r="X66" s="76"/>
      <c r="Y66" s="89"/>
      <c r="Z66" s="76"/>
      <c r="AA66" s="83"/>
      <c r="AB66" s="84"/>
      <c r="AC66" s="78"/>
      <c r="AD66" s="77"/>
      <c r="AE66" s="77"/>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1"/>
        <v>0</v>
      </c>
      <c r="M67" s="71">
        <f t="shared" si="2"/>
        <v>0</v>
      </c>
      <c r="N67" s="72"/>
      <c r="O67" s="73">
        <f t="shared" si="3"/>
        <v>0</v>
      </c>
      <c r="P67" s="72"/>
      <c r="Q67" s="72"/>
      <c r="R67" s="72"/>
      <c r="S67" s="74">
        <f t="shared" si="0"/>
        <v>0</v>
      </c>
      <c r="T67" s="121" t="str">
        <f t="shared" si="4"/>
        <v>OK</v>
      </c>
      <c r="U67" s="75"/>
      <c r="V67" s="89"/>
      <c r="W67" s="89"/>
      <c r="X67" s="76"/>
      <c r="Y67" s="89"/>
      <c r="Z67" s="76"/>
      <c r="AA67" s="83"/>
      <c r="AB67" s="84"/>
      <c r="AC67" s="78"/>
      <c r="AD67" s="77"/>
      <c r="AE67" s="77"/>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si="1"/>
        <v>0</v>
      </c>
      <c r="M68" s="71">
        <f t="shared" si="2"/>
        <v>0</v>
      </c>
      <c r="N68" s="72"/>
      <c r="O68" s="73">
        <f t="shared" si="3"/>
        <v>0</v>
      </c>
      <c r="P68" s="72"/>
      <c r="Q68" s="72"/>
      <c r="R68" s="72"/>
      <c r="S68" s="74">
        <f t="shared" si="0"/>
        <v>0</v>
      </c>
      <c r="T68" s="121" t="str">
        <f t="shared" si="4"/>
        <v>OK</v>
      </c>
      <c r="U68" s="75"/>
      <c r="V68" s="89"/>
      <c r="W68" s="89"/>
      <c r="X68" s="76"/>
      <c r="Y68" s="89"/>
      <c r="Z68" s="76"/>
      <c r="AA68" s="83"/>
      <c r="AB68" s="84"/>
      <c r="AC68" s="78"/>
      <c r="AD68" s="77"/>
      <c r="AE68" s="77"/>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75"/>
      <c r="V69" s="89"/>
      <c r="W69" s="89"/>
      <c r="X69" s="76"/>
      <c r="Y69" s="89"/>
      <c r="Z69" s="76"/>
      <c r="AA69" s="83"/>
      <c r="AB69" s="84"/>
      <c r="AC69" s="78"/>
      <c r="AD69" s="77"/>
      <c r="AE69" s="77"/>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c r="L70" s="70">
        <f t="shared" si="1"/>
        <v>0</v>
      </c>
      <c r="M70" s="71">
        <f t="shared" si="2"/>
        <v>0</v>
      </c>
      <c r="N70" s="72"/>
      <c r="O70" s="73">
        <f t="shared" si="3"/>
        <v>0</v>
      </c>
      <c r="P70" s="72"/>
      <c r="Q70" s="72"/>
      <c r="R70" s="72"/>
      <c r="S70" s="74">
        <f t="shared" si="0"/>
        <v>0</v>
      </c>
      <c r="T70" s="121" t="str">
        <f t="shared" si="4"/>
        <v>OK</v>
      </c>
      <c r="U70" s="75"/>
      <c r="V70" s="89"/>
      <c r="W70" s="89"/>
      <c r="X70" s="76"/>
      <c r="Y70" s="89"/>
      <c r="Z70" s="76"/>
      <c r="AA70" s="83"/>
      <c r="AB70" s="84"/>
      <c r="AC70" s="78"/>
      <c r="AD70" s="77"/>
      <c r="AE70" s="77"/>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c r="L71" s="70">
        <f t="shared" si="1"/>
        <v>0</v>
      </c>
      <c r="M71" s="71">
        <f t="shared" si="2"/>
        <v>0</v>
      </c>
      <c r="N71" s="72"/>
      <c r="O71" s="73">
        <f t="shared" si="3"/>
        <v>0</v>
      </c>
      <c r="P71" s="72"/>
      <c r="Q71" s="72"/>
      <c r="R71" s="72"/>
      <c r="S71" s="74">
        <f t="shared" si="0"/>
        <v>0</v>
      </c>
      <c r="T71" s="121" t="str">
        <f t="shared" si="4"/>
        <v>OK</v>
      </c>
      <c r="U71" s="75"/>
      <c r="V71" s="89"/>
      <c r="W71" s="89"/>
      <c r="X71" s="76"/>
      <c r="Y71" s="89"/>
      <c r="Z71" s="76"/>
      <c r="AA71" s="83"/>
      <c r="AB71" s="84"/>
      <c r="AC71" s="78"/>
      <c r="AD71" s="77"/>
      <c r="AE71" s="77"/>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75"/>
      <c r="V72" s="89"/>
      <c r="W72" s="89"/>
      <c r="X72" s="76"/>
      <c r="Y72" s="89"/>
      <c r="Z72" s="76"/>
      <c r="AA72" s="83"/>
      <c r="AB72" s="84"/>
      <c r="AC72" s="78"/>
      <c r="AD72" s="77"/>
      <c r="AE72" s="77"/>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1"/>
        <v>0</v>
      </c>
      <c r="M73" s="71">
        <f t="shared" si="2"/>
        <v>0</v>
      </c>
      <c r="N73" s="72"/>
      <c r="O73" s="73">
        <f t="shared" si="3"/>
        <v>0</v>
      </c>
      <c r="P73" s="72"/>
      <c r="Q73" s="72"/>
      <c r="R73" s="72"/>
      <c r="S73" s="74">
        <f t="shared" si="0"/>
        <v>0</v>
      </c>
      <c r="T73" s="121" t="str">
        <f t="shared" si="4"/>
        <v>OK</v>
      </c>
      <c r="U73" s="75"/>
      <c r="V73" s="89"/>
      <c r="W73" s="89"/>
      <c r="X73" s="76"/>
      <c r="Y73" s="89"/>
      <c r="Z73" s="76"/>
      <c r="AA73" s="83"/>
      <c r="AB73" s="84"/>
      <c r="AC73" s="78"/>
      <c r="AD73" s="77"/>
      <c r="AE73" s="77"/>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1"/>
        <v>0</v>
      </c>
      <c r="M74" s="71">
        <f t="shared" si="2"/>
        <v>0</v>
      </c>
      <c r="N74" s="72"/>
      <c r="O74" s="73">
        <f t="shared" si="3"/>
        <v>0</v>
      </c>
      <c r="P74" s="72"/>
      <c r="Q74" s="72"/>
      <c r="R74" s="72"/>
      <c r="S74" s="74">
        <f t="shared" si="0"/>
        <v>0</v>
      </c>
      <c r="T74" s="121" t="str">
        <f t="shared" si="4"/>
        <v>OK</v>
      </c>
      <c r="U74" s="75"/>
      <c r="V74" s="89"/>
      <c r="W74" s="89"/>
      <c r="X74" s="76"/>
      <c r="Y74" s="89"/>
      <c r="Z74" s="76"/>
      <c r="AA74" s="83"/>
      <c r="AB74" s="84"/>
      <c r="AC74" s="78"/>
      <c r="AD74" s="77"/>
      <c r="AE74" s="77"/>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c r="L75" s="70">
        <f t="shared" si="1"/>
        <v>0</v>
      </c>
      <c r="M75" s="71">
        <f t="shared" si="2"/>
        <v>0</v>
      </c>
      <c r="N75" s="72"/>
      <c r="O75" s="73">
        <f t="shared" si="3"/>
        <v>0</v>
      </c>
      <c r="P75" s="72"/>
      <c r="Q75" s="72"/>
      <c r="R75" s="72"/>
      <c r="S75" s="74">
        <f t="shared" si="0"/>
        <v>0</v>
      </c>
      <c r="T75" s="121" t="str">
        <f t="shared" si="4"/>
        <v>OK</v>
      </c>
      <c r="U75" s="75"/>
      <c r="V75" s="89"/>
      <c r="W75" s="89"/>
      <c r="X75" s="76"/>
      <c r="Y75" s="89"/>
      <c r="Z75" s="76"/>
      <c r="AA75" s="83"/>
      <c r="AB75" s="84"/>
      <c r="AC75" s="78"/>
      <c r="AD75" s="77"/>
      <c r="AE75" s="77"/>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c r="L76" s="70">
        <f t="shared" si="1"/>
        <v>0</v>
      </c>
      <c r="M76" s="71">
        <f t="shared" si="2"/>
        <v>0</v>
      </c>
      <c r="N76" s="72"/>
      <c r="O76" s="73">
        <f t="shared" si="3"/>
        <v>0</v>
      </c>
      <c r="P76" s="72"/>
      <c r="Q76" s="72"/>
      <c r="R76" s="72"/>
      <c r="S76" s="74">
        <f t="shared" si="0"/>
        <v>0</v>
      </c>
      <c r="T76" s="121" t="str">
        <f t="shared" si="4"/>
        <v>OK</v>
      </c>
      <c r="U76" s="75"/>
      <c r="V76" s="89"/>
      <c r="W76" s="89"/>
      <c r="X76" s="76"/>
      <c r="Y76" s="89"/>
      <c r="Z76" s="76"/>
      <c r="AA76" s="83"/>
      <c r="AB76" s="84"/>
      <c r="AC76" s="78"/>
      <c r="AD76" s="77"/>
      <c r="AE76" s="77"/>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1"/>
        <v>0</v>
      </c>
      <c r="M77" s="71">
        <f t="shared" si="2"/>
        <v>0</v>
      </c>
      <c r="N77" s="72"/>
      <c r="O77" s="73">
        <f t="shared" si="3"/>
        <v>0</v>
      </c>
      <c r="P77" s="72"/>
      <c r="Q77" s="72"/>
      <c r="R77" s="72"/>
      <c r="S77" s="74">
        <f t="shared" si="0"/>
        <v>0</v>
      </c>
      <c r="T77" s="121" t="str">
        <f t="shared" si="4"/>
        <v>OK</v>
      </c>
      <c r="U77" s="75"/>
      <c r="V77" s="89"/>
      <c r="W77" s="89"/>
      <c r="X77" s="76"/>
      <c r="Y77" s="89"/>
      <c r="Z77" s="76"/>
      <c r="AA77" s="83"/>
      <c r="AB77" s="84"/>
      <c r="AC77" s="78"/>
      <c r="AD77" s="77"/>
      <c r="AE77" s="77"/>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1"/>
        <v>0</v>
      </c>
      <c r="M78" s="71">
        <f t="shared" si="2"/>
        <v>0</v>
      </c>
      <c r="N78" s="72"/>
      <c r="O78" s="73">
        <f t="shared" si="3"/>
        <v>0</v>
      </c>
      <c r="P78" s="72"/>
      <c r="Q78" s="72"/>
      <c r="R78" s="72"/>
      <c r="S78" s="74">
        <f t="shared" si="0"/>
        <v>0</v>
      </c>
      <c r="T78" s="121" t="str">
        <f t="shared" si="4"/>
        <v>OK</v>
      </c>
      <c r="U78" s="75"/>
      <c r="V78" s="89"/>
      <c r="W78" s="89"/>
      <c r="X78" s="76"/>
      <c r="Y78" s="89"/>
      <c r="Z78" s="76"/>
      <c r="AA78" s="83"/>
      <c r="AB78" s="84"/>
      <c r="AC78" s="78"/>
      <c r="AD78" s="77"/>
      <c r="AE78" s="77"/>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c r="L79" s="70">
        <f t="shared" si="1"/>
        <v>0</v>
      </c>
      <c r="M79" s="71">
        <f t="shared" si="2"/>
        <v>0</v>
      </c>
      <c r="N79" s="72"/>
      <c r="O79" s="73">
        <f t="shared" si="3"/>
        <v>0</v>
      </c>
      <c r="P79" s="72"/>
      <c r="Q79" s="72"/>
      <c r="R79" s="72"/>
      <c r="S79" s="74">
        <f t="shared" si="0"/>
        <v>0</v>
      </c>
      <c r="T79" s="121" t="str">
        <f t="shared" si="4"/>
        <v>OK</v>
      </c>
      <c r="U79" s="75"/>
      <c r="V79" s="89"/>
      <c r="W79" s="89"/>
      <c r="X79" s="76"/>
      <c r="Y79" s="89"/>
      <c r="Z79" s="76"/>
      <c r="AA79" s="83"/>
      <c r="AB79" s="84"/>
      <c r="AC79" s="78"/>
      <c r="AD79" s="77"/>
      <c r="AE79" s="77"/>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75"/>
      <c r="V80" s="89"/>
      <c r="W80" s="89"/>
      <c r="X80" s="76"/>
      <c r="Y80" s="89"/>
      <c r="Z80" s="76"/>
      <c r="AA80" s="83"/>
      <c r="AB80" s="84"/>
      <c r="AC80" s="78"/>
      <c r="AD80" s="77"/>
      <c r="AE80" s="77"/>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c r="L81" s="70">
        <f t="shared" si="1"/>
        <v>0</v>
      </c>
      <c r="M81" s="71">
        <f t="shared" si="2"/>
        <v>0</v>
      </c>
      <c r="N81" s="72"/>
      <c r="O81" s="73">
        <f t="shared" si="3"/>
        <v>0</v>
      </c>
      <c r="P81" s="72"/>
      <c r="Q81" s="72"/>
      <c r="R81" s="72"/>
      <c r="S81" s="74">
        <f t="shared" si="0"/>
        <v>0</v>
      </c>
      <c r="T81" s="121" t="str">
        <f t="shared" si="4"/>
        <v>OK</v>
      </c>
      <c r="U81" s="75"/>
      <c r="V81" s="89"/>
      <c r="W81" s="89"/>
      <c r="X81" s="76"/>
      <c r="Y81" s="89"/>
      <c r="Z81" s="76"/>
      <c r="AA81" s="83"/>
      <c r="AB81" s="84"/>
      <c r="AC81" s="78"/>
      <c r="AD81" s="77"/>
      <c r="AE81" s="77"/>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1"/>
        <v>0</v>
      </c>
      <c r="M82" s="71">
        <f t="shared" si="2"/>
        <v>0</v>
      </c>
      <c r="N82" s="72"/>
      <c r="O82" s="73">
        <f t="shared" si="3"/>
        <v>0</v>
      </c>
      <c r="P82" s="72"/>
      <c r="Q82" s="72"/>
      <c r="R82" s="72"/>
      <c r="S82" s="74">
        <f t="shared" si="0"/>
        <v>0</v>
      </c>
      <c r="T82" s="121" t="str">
        <f t="shared" si="4"/>
        <v>OK</v>
      </c>
      <c r="U82" s="75"/>
      <c r="V82" s="89"/>
      <c r="W82" s="89"/>
      <c r="X82" s="76"/>
      <c r="Y82" s="89"/>
      <c r="Z82" s="76"/>
      <c r="AA82" s="83"/>
      <c r="AB82" s="84"/>
      <c r="AC82" s="78"/>
      <c r="AD82" s="77"/>
      <c r="AE82" s="77"/>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c r="L83" s="70">
        <f t="shared" si="1"/>
        <v>0</v>
      </c>
      <c r="M83" s="71">
        <f t="shared" si="2"/>
        <v>0</v>
      </c>
      <c r="N83" s="72"/>
      <c r="O83" s="73">
        <f t="shared" si="3"/>
        <v>0</v>
      </c>
      <c r="P83" s="72"/>
      <c r="Q83" s="72"/>
      <c r="R83" s="72"/>
      <c r="S83" s="74">
        <f t="shared" si="0"/>
        <v>0</v>
      </c>
      <c r="T83" s="121" t="str">
        <f t="shared" si="4"/>
        <v>OK</v>
      </c>
      <c r="U83" s="75"/>
      <c r="V83" s="89"/>
      <c r="W83" s="89"/>
      <c r="X83" s="76"/>
      <c r="Y83" s="89"/>
      <c r="Z83" s="76"/>
      <c r="AA83" s="83"/>
      <c r="AB83" s="84"/>
      <c r="AC83" s="78"/>
      <c r="AD83" s="77"/>
      <c r="AE83" s="77"/>
      <c r="AF83" s="76"/>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75"/>
      <c r="V84" s="89"/>
      <c r="W84" s="89"/>
      <c r="X84" s="76"/>
      <c r="Y84" s="89"/>
      <c r="Z84" s="76"/>
      <c r="AA84" s="83"/>
      <c r="AB84" s="84"/>
      <c r="AC84" s="78"/>
      <c r="AD84" s="77"/>
      <c r="AE84" s="77"/>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75"/>
      <c r="V85" s="89"/>
      <c r="W85" s="89"/>
      <c r="X85" s="76"/>
      <c r="Y85" s="89"/>
      <c r="Z85" s="76"/>
      <c r="AA85" s="83"/>
      <c r="AB85" s="84"/>
      <c r="AC85" s="78"/>
      <c r="AD85" s="77"/>
      <c r="AE85" s="77"/>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75"/>
      <c r="V86" s="89"/>
      <c r="W86" s="89"/>
      <c r="X86" s="76"/>
      <c r="Y86" s="89"/>
      <c r="Z86" s="76"/>
      <c r="AA86" s="83"/>
      <c r="AB86" s="84"/>
      <c r="AC86" s="78"/>
      <c r="AD86" s="77"/>
      <c r="AE86" s="77"/>
      <c r="AF86" s="76"/>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v>1</v>
      </c>
      <c r="L87" s="70">
        <f t="shared" si="1"/>
        <v>0</v>
      </c>
      <c r="M87" s="71">
        <f t="shared" si="2"/>
        <v>0</v>
      </c>
      <c r="N87" s="72"/>
      <c r="O87" s="73">
        <f t="shared" si="3"/>
        <v>0</v>
      </c>
      <c r="P87" s="72"/>
      <c r="Q87" s="72"/>
      <c r="R87" s="72"/>
      <c r="S87" s="74">
        <f t="shared" si="0"/>
        <v>1</v>
      </c>
      <c r="T87" s="121" t="str">
        <f t="shared" si="4"/>
        <v>OK</v>
      </c>
      <c r="U87" s="75"/>
      <c r="V87" s="89"/>
      <c r="W87" s="89"/>
      <c r="X87" s="76"/>
      <c r="Y87" s="89"/>
      <c r="Z87" s="76"/>
      <c r="AA87" s="83"/>
      <c r="AB87" s="84"/>
      <c r="AC87" s="78"/>
      <c r="AD87" s="77"/>
      <c r="AE87" s="77"/>
      <c r="AF87" s="76"/>
      <c r="AG87" s="78"/>
      <c r="AH87" s="78"/>
      <c r="AI87" s="7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1"/>
        <v>0</v>
      </c>
      <c r="M88" s="71">
        <f t="shared" si="2"/>
        <v>0</v>
      </c>
      <c r="N88" s="72"/>
      <c r="O88" s="73">
        <f t="shared" si="3"/>
        <v>0</v>
      </c>
      <c r="P88" s="72"/>
      <c r="Q88" s="72"/>
      <c r="R88" s="72"/>
      <c r="S88" s="74">
        <f t="shared" si="0"/>
        <v>0</v>
      </c>
      <c r="T88" s="121" t="str">
        <f t="shared" si="4"/>
        <v>OK</v>
      </c>
      <c r="U88" s="75"/>
      <c r="V88" s="89"/>
      <c r="W88" s="89"/>
      <c r="X88" s="76"/>
      <c r="Y88" s="89"/>
      <c r="Z88" s="76"/>
      <c r="AA88" s="83"/>
      <c r="AB88" s="84"/>
      <c r="AC88" s="78"/>
      <c r="AD88" s="77"/>
      <c r="AE88" s="77"/>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75"/>
      <c r="V89" s="89"/>
      <c r="W89" s="89"/>
      <c r="X89" s="76"/>
      <c r="Y89" s="89"/>
      <c r="Z89" s="76"/>
      <c r="AA89" s="83"/>
      <c r="AB89" s="84"/>
      <c r="AC89" s="78"/>
      <c r="AD89" s="77"/>
      <c r="AE89" s="77"/>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75"/>
      <c r="V90" s="89"/>
      <c r="W90" s="89"/>
      <c r="X90" s="76"/>
      <c r="Y90" s="89"/>
      <c r="Z90" s="76"/>
      <c r="AA90" s="83"/>
      <c r="AB90" s="84"/>
      <c r="AC90" s="78"/>
      <c r="AD90" s="77"/>
      <c r="AE90" s="77"/>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1"/>
        <v>0</v>
      </c>
      <c r="M91" s="71">
        <f t="shared" si="2"/>
        <v>0</v>
      </c>
      <c r="N91" s="72"/>
      <c r="O91" s="73">
        <f t="shared" si="3"/>
        <v>0</v>
      </c>
      <c r="P91" s="72"/>
      <c r="Q91" s="72"/>
      <c r="R91" s="72"/>
      <c r="S91" s="74">
        <f t="shared" si="0"/>
        <v>0</v>
      </c>
      <c r="T91" s="121" t="str">
        <f t="shared" si="4"/>
        <v>OK</v>
      </c>
      <c r="U91" s="75"/>
      <c r="V91" s="89"/>
      <c r="W91" s="89"/>
      <c r="X91" s="76"/>
      <c r="Y91" s="89"/>
      <c r="Z91" s="76"/>
      <c r="AA91" s="83"/>
      <c r="AB91" s="84"/>
      <c r="AC91" s="78"/>
      <c r="AD91" s="77"/>
      <c r="AE91" s="77"/>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75"/>
      <c r="V92" s="89"/>
      <c r="W92" s="89"/>
      <c r="X92" s="76"/>
      <c r="Y92" s="89"/>
      <c r="Z92" s="76"/>
      <c r="AA92" s="83"/>
      <c r="AB92" s="84"/>
      <c r="AC92" s="78"/>
      <c r="AD92" s="77"/>
      <c r="AE92" s="77"/>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c r="L93" s="70">
        <f t="shared" si="1"/>
        <v>0</v>
      </c>
      <c r="M93" s="71">
        <f t="shared" si="2"/>
        <v>0</v>
      </c>
      <c r="N93" s="72"/>
      <c r="O93" s="73">
        <f t="shared" si="3"/>
        <v>0</v>
      </c>
      <c r="P93" s="72"/>
      <c r="Q93" s="72"/>
      <c r="R93" s="72"/>
      <c r="S93" s="74">
        <f t="shared" si="0"/>
        <v>0</v>
      </c>
      <c r="T93" s="121" t="str">
        <f t="shared" si="4"/>
        <v>OK</v>
      </c>
      <c r="U93" s="75"/>
      <c r="V93" s="89"/>
      <c r="W93" s="89"/>
      <c r="X93" s="76"/>
      <c r="Y93" s="89"/>
      <c r="Z93" s="76"/>
      <c r="AA93" s="83"/>
      <c r="AB93" s="84"/>
      <c r="AC93" s="78"/>
      <c r="AD93" s="77"/>
      <c r="AE93" s="77"/>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75"/>
      <c r="V94" s="89"/>
      <c r="W94" s="89"/>
      <c r="X94" s="76"/>
      <c r="Y94" s="89"/>
      <c r="Z94" s="76"/>
      <c r="AA94" s="83"/>
      <c r="AB94" s="84"/>
      <c r="AC94" s="78"/>
      <c r="AD94" s="77"/>
      <c r="AE94" s="77"/>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75"/>
      <c r="V95" s="89"/>
      <c r="W95" s="89"/>
      <c r="X95" s="76"/>
      <c r="Y95" s="89"/>
      <c r="Z95" s="76"/>
      <c r="AA95" s="83"/>
      <c r="AB95" s="84"/>
      <c r="AC95" s="78"/>
      <c r="AD95" s="77"/>
      <c r="AE95" s="77"/>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75"/>
      <c r="V96" s="89"/>
      <c r="W96" s="89"/>
      <c r="X96" s="76"/>
      <c r="Y96" s="89"/>
      <c r="Z96" s="76"/>
      <c r="AA96" s="83"/>
      <c r="AB96" s="84"/>
      <c r="AC96" s="78"/>
      <c r="AD96" s="77"/>
      <c r="AE96" s="77"/>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75"/>
      <c r="V97" s="89"/>
      <c r="W97" s="89"/>
      <c r="X97" s="76"/>
      <c r="Y97" s="89"/>
      <c r="Z97" s="76"/>
      <c r="AA97" s="83"/>
      <c r="AB97" s="84"/>
      <c r="AC97" s="78"/>
      <c r="AD97" s="77"/>
      <c r="AE97" s="77"/>
      <c r="AF97" s="76"/>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c r="L98" s="70">
        <f t="shared" si="1"/>
        <v>0</v>
      </c>
      <c r="M98" s="71">
        <f t="shared" si="2"/>
        <v>0</v>
      </c>
      <c r="N98" s="72"/>
      <c r="O98" s="73">
        <f t="shared" si="3"/>
        <v>0</v>
      </c>
      <c r="P98" s="72"/>
      <c r="Q98" s="72"/>
      <c r="R98" s="72"/>
      <c r="S98" s="74">
        <f t="shared" si="0"/>
        <v>0</v>
      </c>
      <c r="T98" s="121" t="str">
        <f t="shared" si="4"/>
        <v>OK</v>
      </c>
      <c r="U98" s="75"/>
      <c r="V98" s="89"/>
      <c r="W98" s="89"/>
      <c r="X98" s="76"/>
      <c r="Y98" s="89"/>
      <c r="Z98" s="76"/>
      <c r="AA98" s="83"/>
      <c r="AB98" s="84"/>
      <c r="AC98" s="78"/>
      <c r="AD98" s="77"/>
      <c r="AE98" s="77"/>
      <c r="AF98" s="76"/>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c r="L99" s="70">
        <f t="shared" si="1"/>
        <v>0</v>
      </c>
      <c r="M99" s="71">
        <f t="shared" si="2"/>
        <v>0</v>
      </c>
      <c r="N99" s="72"/>
      <c r="O99" s="73">
        <f t="shared" si="3"/>
        <v>0</v>
      </c>
      <c r="P99" s="72"/>
      <c r="Q99" s="72"/>
      <c r="R99" s="72"/>
      <c r="S99" s="74">
        <f t="shared" si="0"/>
        <v>0</v>
      </c>
      <c r="T99" s="121" t="str">
        <f t="shared" si="4"/>
        <v>OK</v>
      </c>
      <c r="U99" s="75"/>
      <c r="V99" s="89"/>
      <c r="W99" s="89"/>
      <c r="X99" s="76"/>
      <c r="Y99" s="89"/>
      <c r="Z99" s="76"/>
      <c r="AA99" s="83"/>
      <c r="AB99" s="84"/>
      <c r="AC99" s="78"/>
      <c r="AD99" s="77"/>
      <c r="AE99" s="77"/>
      <c r="AF99" s="76"/>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c r="L100" s="70">
        <f t="shared" si="1"/>
        <v>0</v>
      </c>
      <c r="M100" s="71">
        <f t="shared" si="2"/>
        <v>0</v>
      </c>
      <c r="N100" s="72"/>
      <c r="O100" s="73">
        <f t="shared" si="3"/>
        <v>0</v>
      </c>
      <c r="P100" s="72"/>
      <c r="Q100" s="72"/>
      <c r="R100" s="72"/>
      <c r="S100" s="74">
        <f t="shared" si="0"/>
        <v>0</v>
      </c>
      <c r="T100" s="121" t="str">
        <f t="shared" si="4"/>
        <v>OK</v>
      </c>
      <c r="U100" s="75"/>
      <c r="V100" s="89"/>
      <c r="W100" s="89"/>
      <c r="X100" s="76"/>
      <c r="Y100" s="89"/>
      <c r="Z100" s="76"/>
      <c r="AA100" s="83"/>
      <c r="AB100" s="84"/>
      <c r="AC100" s="78"/>
      <c r="AD100" s="77"/>
      <c r="AE100" s="77"/>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75"/>
      <c r="V101" s="89"/>
      <c r="W101" s="89"/>
      <c r="X101" s="76"/>
      <c r="Y101" s="89"/>
      <c r="Z101" s="76"/>
      <c r="AA101" s="83"/>
      <c r="AB101" s="84"/>
      <c r="AC101" s="78"/>
      <c r="AD101" s="77"/>
      <c r="AE101" s="77"/>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75"/>
      <c r="V102" s="89"/>
      <c r="W102" s="89"/>
      <c r="X102" s="76"/>
      <c r="Y102" s="89"/>
      <c r="Z102" s="76"/>
      <c r="AA102" s="83"/>
      <c r="AB102" s="84"/>
      <c r="AC102" s="78"/>
      <c r="AD102" s="77"/>
      <c r="AE102" s="77"/>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75"/>
      <c r="V103" s="89"/>
      <c r="W103" s="89"/>
      <c r="X103" s="76"/>
      <c r="Y103" s="89"/>
      <c r="Z103" s="76"/>
      <c r="AA103" s="83"/>
      <c r="AB103" s="84"/>
      <c r="AC103" s="78"/>
      <c r="AD103" s="77"/>
      <c r="AE103" s="77"/>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75"/>
      <c r="V104" s="89"/>
      <c r="W104" s="89"/>
      <c r="X104" s="76"/>
      <c r="Y104" s="89"/>
      <c r="Z104" s="76"/>
      <c r="AA104" s="83"/>
      <c r="AB104" s="84"/>
      <c r="AC104" s="78"/>
      <c r="AD104" s="77"/>
      <c r="AE104" s="77"/>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75"/>
      <c r="V105" s="89"/>
      <c r="W105" s="89"/>
      <c r="X105" s="76"/>
      <c r="Y105" s="89"/>
      <c r="Z105" s="76"/>
      <c r="AA105" s="83"/>
      <c r="AB105" s="84"/>
      <c r="AC105" s="78"/>
      <c r="AD105" s="77"/>
      <c r="AE105" s="77"/>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75"/>
      <c r="V106" s="89"/>
      <c r="W106" s="89"/>
      <c r="X106" s="76"/>
      <c r="Y106" s="89"/>
      <c r="Z106" s="76"/>
      <c r="AA106" s="83"/>
      <c r="AB106" s="84"/>
      <c r="AC106" s="78"/>
      <c r="AD106" s="77"/>
      <c r="AE106" s="77"/>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c r="L107" s="70">
        <f t="shared" si="1"/>
        <v>0</v>
      </c>
      <c r="M107" s="71">
        <f t="shared" si="2"/>
        <v>0</v>
      </c>
      <c r="N107" s="72"/>
      <c r="O107" s="73">
        <f t="shared" si="3"/>
        <v>0</v>
      </c>
      <c r="P107" s="72"/>
      <c r="Q107" s="72"/>
      <c r="R107" s="72"/>
      <c r="S107" s="74">
        <f t="shared" si="0"/>
        <v>0</v>
      </c>
      <c r="T107" s="121" t="str">
        <f t="shared" si="4"/>
        <v>OK</v>
      </c>
      <c r="U107" s="75"/>
      <c r="V107" s="89"/>
      <c r="W107" s="89"/>
      <c r="X107" s="76"/>
      <c r="Y107" s="89"/>
      <c r="Z107" s="76"/>
      <c r="AA107" s="83"/>
      <c r="AB107" s="84"/>
      <c r="AC107" s="78"/>
      <c r="AD107" s="77"/>
      <c r="AE107" s="77"/>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c r="L108" s="70">
        <f t="shared" si="1"/>
        <v>0</v>
      </c>
      <c r="M108" s="71">
        <f t="shared" si="2"/>
        <v>0</v>
      </c>
      <c r="N108" s="72"/>
      <c r="O108" s="73">
        <f t="shared" si="3"/>
        <v>0</v>
      </c>
      <c r="P108" s="72"/>
      <c r="Q108" s="72"/>
      <c r="R108" s="72"/>
      <c r="S108" s="74">
        <f t="shared" si="0"/>
        <v>0</v>
      </c>
      <c r="T108" s="121" t="str">
        <f t="shared" si="4"/>
        <v>OK</v>
      </c>
      <c r="U108" s="75"/>
      <c r="V108" s="89"/>
      <c r="W108" s="89"/>
      <c r="X108" s="76"/>
      <c r="Y108" s="89"/>
      <c r="Z108" s="76"/>
      <c r="AA108" s="83"/>
      <c r="AB108" s="84"/>
      <c r="AC108" s="78"/>
      <c r="AD108" s="77"/>
      <c r="AE108" s="77"/>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75"/>
      <c r="V109" s="89"/>
      <c r="W109" s="89"/>
      <c r="X109" s="76"/>
      <c r="Y109" s="89"/>
      <c r="Z109" s="76"/>
      <c r="AA109" s="83"/>
      <c r="AB109" s="84"/>
      <c r="AC109" s="78"/>
      <c r="AD109" s="77"/>
      <c r="AE109" s="77"/>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
        <v>0</v>
      </c>
      <c r="M110" s="71">
        <f t="shared" si="2"/>
        <v>0</v>
      </c>
      <c r="N110" s="72"/>
      <c r="O110" s="73">
        <f t="shared" si="3"/>
        <v>0</v>
      </c>
      <c r="P110" s="72"/>
      <c r="Q110" s="72"/>
      <c r="R110" s="72"/>
      <c r="S110" s="74">
        <f t="shared" si="0"/>
        <v>0</v>
      </c>
      <c r="T110" s="121" t="str">
        <f t="shared" si="4"/>
        <v>OK</v>
      </c>
      <c r="U110" s="75"/>
      <c r="V110" s="89"/>
      <c r="W110" s="89"/>
      <c r="X110" s="76"/>
      <c r="Y110" s="89"/>
      <c r="Z110" s="76"/>
      <c r="AA110" s="83"/>
      <c r="AB110" s="84"/>
      <c r="AC110" s="78"/>
      <c r="AD110" s="77"/>
      <c r="AE110" s="77"/>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75"/>
      <c r="V111" s="89"/>
      <c r="W111" s="89"/>
      <c r="X111" s="76"/>
      <c r="Y111" s="89"/>
      <c r="Z111" s="76"/>
      <c r="AA111" s="83"/>
      <c r="AB111" s="84"/>
      <c r="AC111" s="78"/>
      <c r="AD111" s="77"/>
      <c r="AE111" s="77"/>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75"/>
      <c r="V112" s="89"/>
      <c r="W112" s="89"/>
      <c r="X112" s="76"/>
      <c r="Y112" s="89"/>
      <c r="Z112" s="76"/>
      <c r="AA112" s="83"/>
      <c r="AB112" s="84"/>
      <c r="AC112" s="78"/>
      <c r="AD112" s="77"/>
      <c r="AE112" s="77"/>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c r="L113" s="70">
        <f t="shared" si="1"/>
        <v>0</v>
      </c>
      <c r="M113" s="71">
        <f t="shared" si="2"/>
        <v>0</v>
      </c>
      <c r="N113" s="72"/>
      <c r="O113" s="73">
        <f t="shared" si="3"/>
        <v>0</v>
      </c>
      <c r="P113" s="72"/>
      <c r="Q113" s="72"/>
      <c r="R113" s="72"/>
      <c r="S113" s="74">
        <f t="shared" si="0"/>
        <v>0</v>
      </c>
      <c r="T113" s="121" t="str">
        <f t="shared" si="4"/>
        <v>OK</v>
      </c>
      <c r="U113" s="75"/>
      <c r="V113" s="89"/>
      <c r="W113" s="89"/>
      <c r="X113" s="76"/>
      <c r="Y113" s="89"/>
      <c r="Z113" s="76"/>
      <c r="AA113" s="83"/>
      <c r="AB113" s="84"/>
      <c r="AC113" s="78"/>
      <c r="AD113" s="77"/>
      <c r="AE113" s="77"/>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75"/>
      <c r="V114" s="89"/>
      <c r="W114" s="89"/>
      <c r="X114" s="76"/>
      <c r="Y114" s="89"/>
      <c r="Z114" s="76"/>
      <c r="AA114" s="83"/>
      <c r="AB114" s="84"/>
      <c r="AC114" s="78"/>
      <c r="AD114" s="77"/>
      <c r="AE114" s="77"/>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75"/>
      <c r="V115" s="89"/>
      <c r="W115" s="89"/>
      <c r="X115" s="76"/>
      <c r="Y115" s="89"/>
      <c r="Z115" s="76"/>
      <c r="AA115" s="83"/>
      <c r="AB115" s="84"/>
      <c r="AC115" s="78"/>
      <c r="AD115" s="77"/>
      <c r="AE115" s="77"/>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75"/>
      <c r="V116" s="89"/>
      <c r="W116" s="89"/>
      <c r="X116" s="76"/>
      <c r="Y116" s="89"/>
      <c r="Z116" s="76"/>
      <c r="AA116" s="83"/>
      <c r="AB116" s="84"/>
      <c r="AC116" s="78"/>
      <c r="AD116" s="77"/>
      <c r="AE116" s="77"/>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75"/>
      <c r="V117" s="89"/>
      <c r="W117" s="89"/>
      <c r="X117" s="76"/>
      <c r="Y117" s="89"/>
      <c r="Z117" s="76"/>
      <c r="AA117" s="83"/>
      <c r="AB117" s="84"/>
      <c r="AC117" s="78"/>
      <c r="AD117" s="77"/>
      <c r="AE117" s="77"/>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75"/>
      <c r="V118" s="89"/>
      <c r="W118" s="89"/>
      <c r="X118" s="76"/>
      <c r="Y118" s="89"/>
      <c r="Z118" s="76"/>
      <c r="AA118" s="83"/>
      <c r="AB118" s="84"/>
      <c r="AC118" s="78"/>
      <c r="AD118" s="77"/>
      <c r="AE118" s="77"/>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75"/>
      <c r="V119" s="89"/>
      <c r="W119" s="89"/>
      <c r="X119" s="76"/>
      <c r="Y119" s="89"/>
      <c r="Z119" s="76"/>
      <c r="AA119" s="83"/>
      <c r="AB119" s="84"/>
      <c r="AC119" s="78"/>
      <c r="AD119" s="77"/>
      <c r="AE119" s="77"/>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75"/>
      <c r="V120" s="89"/>
      <c r="W120" s="89"/>
      <c r="X120" s="76"/>
      <c r="Y120" s="89"/>
      <c r="Z120" s="76"/>
      <c r="AA120" s="83"/>
      <c r="AB120" s="84"/>
      <c r="AC120" s="78"/>
      <c r="AD120" s="77"/>
      <c r="AE120" s="77"/>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75"/>
      <c r="V121" s="89"/>
      <c r="W121" s="89"/>
      <c r="X121" s="76"/>
      <c r="Y121" s="89"/>
      <c r="Z121" s="76"/>
      <c r="AA121" s="83"/>
      <c r="AB121" s="84"/>
      <c r="AC121" s="78"/>
      <c r="AD121" s="77"/>
      <c r="AE121" s="77"/>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75"/>
      <c r="V122" s="89"/>
      <c r="W122" s="89"/>
      <c r="X122" s="76"/>
      <c r="Y122" s="89"/>
      <c r="Z122" s="76"/>
      <c r="AA122" s="83"/>
      <c r="AB122" s="84"/>
      <c r="AC122" s="78"/>
      <c r="AD122" s="77"/>
      <c r="AE122" s="77"/>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75"/>
      <c r="V123" s="89"/>
      <c r="W123" s="89"/>
      <c r="X123" s="76"/>
      <c r="Y123" s="89"/>
      <c r="Z123" s="76"/>
      <c r="AA123" s="83"/>
      <c r="AB123" s="84"/>
      <c r="AC123" s="78"/>
      <c r="AD123" s="77"/>
      <c r="AE123" s="77"/>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
        <v>0</v>
      </c>
      <c r="M124" s="71">
        <f t="shared" si="2"/>
        <v>0</v>
      </c>
      <c r="N124" s="72"/>
      <c r="O124" s="73">
        <f t="shared" si="3"/>
        <v>0</v>
      </c>
      <c r="P124" s="72"/>
      <c r="Q124" s="72"/>
      <c r="R124" s="72"/>
      <c r="S124" s="74">
        <f t="shared" si="0"/>
        <v>0</v>
      </c>
      <c r="T124" s="121" t="str">
        <f t="shared" si="4"/>
        <v>OK</v>
      </c>
      <c r="U124" s="75"/>
      <c r="V124" s="89"/>
      <c r="W124" s="89"/>
      <c r="X124" s="76"/>
      <c r="Y124" s="89"/>
      <c r="Z124" s="76"/>
      <c r="AA124" s="83"/>
      <c r="AB124" s="84"/>
      <c r="AC124" s="78"/>
      <c r="AD124" s="77"/>
      <c r="AE124" s="77"/>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75"/>
      <c r="V125" s="89"/>
      <c r="W125" s="89"/>
      <c r="X125" s="76"/>
      <c r="Y125" s="89"/>
      <c r="Z125" s="76"/>
      <c r="AA125" s="83"/>
      <c r="AB125" s="84"/>
      <c r="AC125" s="78"/>
      <c r="AD125" s="77"/>
      <c r="AE125" s="77"/>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75"/>
      <c r="V126" s="89"/>
      <c r="W126" s="89"/>
      <c r="X126" s="76"/>
      <c r="Y126" s="89"/>
      <c r="Z126" s="76"/>
      <c r="AA126" s="83"/>
      <c r="AB126" s="84"/>
      <c r="AC126" s="78"/>
      <c r="AD126" s="77"/>
      <c r="AE126" s="77"/>
      <c r="AF126" s="76"/>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75"/>
      <c r="V127" s="89"/>
      <c r="W127" s="89"/>
      <c r="X127" s="76"/>
      <c r="Y127" s="89"/>
      <c r="Z127" s="76"/>
      <c r="AA127" s="83"/>
      <c r="AB127" s="84"/>
      <c r="AC127" s="78"/>
      <c r="AD127" s="77"/>
      <c r="AE127" s="77"/>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
        <v>0</v>
      </c>
      <c r="M128" s="71">
        <f t="shared" si="2"/>
        <v>0</v>
      </c>
      <c r="N128" s="72"/>
      <c r="O128" s="73">
        <f t="shared" si="3"/>
        <v>0</v>
      </c>
      <c r="P128" s="72"/>
      <c r="Q128" s="72"/>
      <c r="R128" s="72"/>
      <c r="S128" s="74">
        <f t="shared" si="0"/>
        <v>0</v>
      </c>
      <c r="T128" s="121" t="str">
        <f t="shared" si="4"/>
        <v>OK</v>
      </c>
      <c r="U128" s="75"/>
      <c r="V128" s="89"/>
      <c r="W128" s="89"/>
      <c r="X128" s="76"/>
      <c r="Y128" s="89"/>
      <c r="Z128" s="76"/>
      <c r="AA128" s="83"/>
      <c r="AB128" s="84"/>
      <c r="AC128" s="78"/>
      <c r="AD128" s="77"/>
      <c r="AE128" s="77"/>
      <c r="AF128" s="76"/>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75"/>
      <c r="V129" s="89"/>
      <c r="W129" s="89"/>
      <c r="X129" s="76"/>
      <c r="Y129" s="89"/>
      <c r="Z129" s="76"/>
      <c r="AA129" s="83"/>
      <c r="AB129" s="84"/>
      <c r="AC129" s="78"/>
      <c r="AD129" s="77"/>
      <c r="AE129" s="77"/>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75"/>
      <c r="V130" s="89"/>
      <c r="W130" s="89"/>
      <c r="X130" s="76"/>
      <c r="Y130" s="89"/>
      <c r="Z130" s="76"/>
      <c r="AA130" s="83"/>
      <c r="AB130" s="84"/>
      <c r="AC130" s="78"/>
      <c r="AD130" s="77"/>
      <c r="AE130" s="77"/>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
        <v>0</v>
      </c>
      <c r="M131" s="71">
        <f t="shared" si="2"/>
        <v>0</v>
      </c>
      <c r="N131" s="72"/>
      <c r="O131" s="73">
        <f t="shared" si="3"/>
        <v>0</v>
      </c>
      <c r="P131" s="72"/>
      <c r="Q131" s="72"/>
      <c r="R131" s="72"/>
      <c r="S131" s="74">
        <f t="shared" si="0"/>
        <v>0</v>
      </c>
      <c r="T131" s="121" t="str">
        <f t="shared" si="4"/>
        <v>OK</v>
      </c>
      <c r="U131" s="75"/>
      <c r="V131" s="89"/>
      <c r="W131" s="89"/>
      <c r="X131" s="76"/>
      <c r="Y131" s="89"/>
      <c r="Z131" s="76"/>
      <c r="AA131" s="83"/>
      <c r="AB131" s="84"/>
      <c r="AC131" s="78"/>
      <c r="AD131" s="77"/>
      <c r="AE131" s="77"/>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si="1"/>
        <v>0</v>
      </c>
      <c r="M132" s="71">
        <f t="shared" si="2"/>
        <v>0</v>
      </c>
      <c r="N132" s="72"/>
      <c r="O132" s="73">
        <f t="shared" si="3"/>
        <v>0</v>
      </c>
      <c r="P132" s="72"/>
      <c r="Q132" s="72"/>
      <c r="R132" s="72"/>
      <c r="S132" s="74">
        <f t="shared" si="0"/>
        <v>0</v>
      </c>
      <c r="T132" s="121" t="str">
        <f t="shared" si="4"/>
        <v>OK</v>
      </c>
      <c r="U132" s="75"/>
      <c r="V132" s="89"/>
      <c r="W132" s="89"/>
      <c r="X132" s="76"/>
      <c r="Y132" s="89"/>
      <c r="Z132" s="76"/>
      <c r="AA132" s="83"/>
      <c r="AB132" s="84"/>
      <c r="AC132" s="78"/>
      <c r="AD132" s="77"/>
      <c r="AE132" s="77"/>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75"/>
      <c r="V133" s="89"/>
      <c r="W133" s="89"/>
      <c r="X133" s="76"/>
      <c r="Y133" s="89"/>
      <c r="Z133" s="76"/>
      <c r="AA133" s="83"/>
      <c r="AB133" s="84"/>
      <c r="AC133" s="78"/>
      <c r="AD133" s="77"/>
      <c r="AE133" s="77"/>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75"/>
      <c r="V134" s="89"/>
      <c r="W134" s="89"/>
      <c r="X134" s="76"/>
      <c r="Y134" s="89"/>
      <c r="Z134" s="76"/>
      <c r="AA134" s="83"/>
      <c r="AB134" s="84"/>
      <c r="AC134" s="78"/>
      <c r="AD134" s="77"/>
      <c r="AE134" s="77"/>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75"/>
      <c r="V135" s="89"/>
      <c r="W135" s="89"/>
      <c r="X135" s="76"/>
      <c r="Y135" s="89"/>
      <c r="Z135" s="76"/>
      <c r="AA135" s="83"/>
      <c r="AB135" s="84"/>
      <c r="AC135" s="78"/>
      <c r="AD135" s="77"/>
      <c r="AE135" s="77"/>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
        <v>0</v>
      </c>
      <c r="M136" s="71">
        <f t="shared" si="2"/>
        <v>0</v>
      </c>
      <c r="N136" s="72"/>
      <c r="O136" s="73">
        <f t="shared" si="3"/>
        <v>0</v>
      </c>
      <c r="P136" s="72"/>
      <c r="Q136" s="72"/>
      <c r="R136" s="72"/>
      <c r="S136" s="74">
        <f t="shared" si="0"/>
        <v>0</v>
      </c>
      <c r="T136" s="121" t="str">
        <f t="shared" si="4"/>
        <v>OK</v>
      </c>
      <c r="U136" s="75"/>
      <c r="V136" s="89"/>
      <c r="W136" s="89"/>
      <c r="X136" s="76"/>
      <c r="Y136" s="89"/>
      <c r="Z136" s="76"/>
      <c r="AA136" s="83"/>
      <c r="AB136" s="84"/>
      <c r="AC136" s="78"/>
      <c r="AD136" s="77"/>
      <c r="AE136" s="77"/>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75"/>
      <c r="V137" s="89"/>
      <c r="W137" s="89"/>
      <c r="X137" s="76"/>
      <c r="Y137" s="89"/>
      <c r="Z137" s="76"/>
      <c r="AA137" s="83"/>
      <c r="AB137" s="84"/>
      <c r="AC137" s="78"/>
      <c r="AD137" s="77"/>
      <c r="AE137" s="77"/>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75"/>
      <c r="V138" s="89"/>
      <c r="W138" s="89"/>
      <c r="X138" s="76"/>
      <c r="Y138" s="89"/>
      <c r="Z138" s="76"/>
      <c r="AA138" s="83"/>
      <c r="AB138" s="84"/>
      <c r="AC138" s="78"/>
      <c r="AD138" s="77"/>
      <c r="AE138" s="77"/>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75"/>
      <c r="V139" s="89"/>
      <c r="W139" s="89"/>
      <c r="X139" s="76"/>
      <c r="Y139" s="89"/>
      <c r="Z139" s="76"/>
      <c r="AA139" s="83"/>
      <c r="AB139" s="84"/>
      <c r="AC139" s="78"/>
      <c r="AD139" s="77"/>
      <c r="AE139" s="77"/>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75"/>
      <c r="V140" s="89"/>
      <c r="W140" s="89"/>
      <c r="X140" s="76"/>
      <c r="Y140" s="89"/>
      <c r="Z140" s="76"/>
      <c r="AA140" s="83"/>
      <c r="AB140" s="84"/>
      <c r="AC140" s="78"/>
      <c r="AD140" s="77"/>
      <c r="AE140" s="77"/>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75"/>
      <c r="V141" s="89"/>
      <c r="W141" s="89"/>
      <c r="X141" s="76"/>
      <c r="Y141" s="89"/>
      <c r="Z141" s="76"/>
      <c r="AA141" s="83"/>
      <c r="AB141" s="84"/>
      <c r="AC141" s="78"/>
      <c r="AD141" s="77"/>
      <c r="AE141" s="77"/>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75"/>
      <c r="V142" s="89"/>
      <c r="W142" s="89"/>
      <c r="X142" s="76"/>
      <c r="Y142" s="89"/>
      <c r="Z142" s="76"/>
      <c r="AA142" s="83"/>
      <c r="AB142" s="84"/>
      <c r="AC142" s="78"/>
      <c r="AD142" s="77"/>
      <c r="AE142" s="77"/>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75"/>
      <c r="V143" s="89"/>
      <c r="W143" s="89"/>
      <c r="X143" s="76"/>
      <c r="Y143" s="89"/>
      <c r="Z143" s="76"/>
      <c r="AA143" s="83"/>
      <c r="AB143" s="84"/>
      <c r="AC143" s="78"/>
      <c r="AD143" s="77"/>
      <c r="AE143" s="77"/>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75"/>
      <c r="V144" s="89"/>
      <c r="W144" s="89"/>
      <c r="X144" s="76"/>
      <c r="Y144" s="89"/>
      <c r="Z144" s="76"/>
      <c r="AA144" s="83"/>
      <c r="AB144" s="84"/>
      <c r="AC144" s="78"/>
      <c r="AD144" s="77"/>
      <c r="AE144" s="77"/>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75"/>
      <c r="V145" s="89"/>
      <c r="W145" s="89"/>
      <c r="X145" s="76"/>
      <c r="Y145" s="89"/>
      <c r="Z145" s="76"/>
      <c r="AA145" s="83"/>
      <c r="AB145" s="84"/>
      <c r="AC145" s="78"/>
      <c r="AD145" s="77"/>
      <c r="AE145" s="77"/>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
        <v>0</v>
      </c>
      <c r="M146" s="71">
        <f t="shared" si="2"/>
        <v>0</v>
      </c>
      <c r="N146" s="72"/>
      <c r="O146" s="73">
        <f t="shared" si="3"/>
        <v>0</v>
      </c>
      <c r="P146" s="72"/>
      <c r="Q146" s="72"/>
      <c r="R146" s="72"/>
      <c r="S146" s="74">
        <f t="shared" si="0"/>
        <v>0</v>
      </c>
      <c r="T146" s="121" t="str">
        <f t="shared" si="4"/>
        <v>OK</v>
      </c>
      <c r="U146" s="75"/>
      <c r="V146" s="89"/>
      <c r="W146" s="89"/>
      <c r="X146" s="76"/>
      <c r="Y146" s="89"/>
      <c r="Z146" s="76"/>
      <c r="AA146" s="83"/>
      <c r="AB146" s="84"/>
      <c r="AC146" s="78"/>
      <c r="AD146" s="77"/>
      <c r="AE146" s="77"/>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75"/>
      <c r="V147" s="89"/>
      <c r="W147" s="89"/>
      <c r="X147" s="76"/>
      <c r="Y147" s="89"/>
      <c r="Z147" s="76"/>
      <c r="AA147" s="83"/>
      <c r="AB147" s="84"/>
      <c r="AC147" s="78"/>
      <c r="AD147" s="77"/>
      <c r="AE147" s="77"/>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75"/>
      <c r="V148" s="89"/>
      <c r="W148" s="89"/>
      <c r="X148" s="76"/>
      <c r="Y148" s="89"/>
      <c r="Z148" s="76"/>
      <c r="AA148" s="83"/>
      <c r="AB148" s="84"/>
      <c r="AC148" s="78"/>
      <c r="AD148" s="77"/>
      <c r="AE148" s="77"/>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c r="L149" s="70">
        <f t="shared" si="1"/>
        <v>0</v>
      </c>
      <c r="M149" s="71">
        <f t="shared" si="2"/>
        <v>0</v>
      </c>
      <c r="N149" s="72"/>
      <c r="O149" s="73">
        <f t="shared" si="3"/>
        <v>0</v>
      </c>
      <c r="P149" s="72"/>
      <c r="Q149" s="72"/>
      <c r="R149" s="72"/>
      <c r="S149" s="74">
        <f t="shared" si="0"/>
        <v>0</v>
      </c>
      <c r="T149" s="121" t="str">
        <f t="shared" si="4"/>
        <v>OK</v>
      </c>
      <c r="U149" s="75"/>
      <c r="V149" s="89"/>
      <c r="W149" s="89"/>
      <c r="X149" s="76"/>
      <c r="Y149" s="89"/>
      <c r="Z149" s="76"/>
      <c r="AA149" s="83"/>
      <c r="AB149" s="84"/>
      <c r="AC149" s="78"/>
      <c r="AD149" s="77"/>
      <c r="AE149" s="77"/>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75"/>
      <c r="V150" s="89"/>
      <c r="W150" s="89"/>
      <c r="X150" s="76"/>
      <c r="Y150" s="89"/>
      <c r="Z150" s="76"/>
      <c r="AA150" s="83"/>
      <c r="AB150" s="84"/>
      <c r="AC150" s="78"/>
      <c r="AD150" s="77"/>
      <c r="AE150" s="77"/>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
        <v>0</v>
      </c>
      <c r="M151" s="71">
        <f t="shared" si="2"/>
        <v>0</v>
      </c>
      <c r="N151" s="72"/>
      <c r="O151" s="73">
        <f t="shared" si="3"/>
        <v>0</v>
      </c>
      <c r="P151" s="72"/>
      <c r="Q151" s="72"/>
      <c r="R151" s="72"/>
      <c r="S151" s="74">
        <f t="shared" si="0"/>
        <v>0</v>
      </c>
      <c r="T151" s="121" t="str">
        <f t="shared" si="4"/>
        <v>OK</v>
      </c>
      <c r="U151" s="75"/>
      <c r="V151" s="89"/>
      <c r="W151" s="89"/>
      <c r="X151" s="76"/>
      <c r="Y151" s="89"/>
      <c r="Z151" s="76"/>
      <c r="AA151" s="83"/>
      <c r="AB151" s="84"/>
      <c r="AC151" s="78"/>
      <c r="AD151" s="77"/>
      <c r="AE151" s="77"/>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75"/>
      <c r="V152" s="89"/>
      <c r="W152" s="89"/>
      <c r="X152" s="76"/>
      <c r="Y152" s="89"/>
      <c r="Z152" s="76"/>
      <c r="AA152" s="83"/>
      <c r="AB152" s="84"/>
      <c r="AC152" s="78"/>
      <c r="AD152" s="77"/>
      <c r="AE152" s="77"/>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75"/>
      <c r="V153" s="89"/>
      <c r="W153" s="89"/>
      <c r="X153" s="76"/>
      <c r="Y153" s="89"/>
      <c r="Z153" s="76"/>
      <c r="AA153" s="83"/>
      <c r="AB153" s="84"/>
      <c r="AC153" s="78"/>
      <c r="AD153" s="77"/>
      <c r="AE153" s="77"/>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75"/>
      <c r="V154" s="89"/>
      <c r="W154" s="89"/>
      <c r="X154" s="76"/>
      <c r="Y154" s="89"/>
      <c r="Z154" s="76"/>
      <c r="AA154" s="83"/>
      <c r="AB154" s="84"/>
      <c r="AC154" s="78"/>
      <c r="AD154" s="77"/>
      <c r="AE154" s="77"/>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75"/>
      <c r="V155" s="89"/>
      <c r="W155" s="89"/>
      <c r="X155" s="76"/>
      <c r="Y155" s="89"/>
      <c r="Z155" s="76"/>
      <c r="AA155" s="83"/>
      <c r="AB155" s="84"/>
      <c r="AC155" s="78"/>
      <c r="AD155" s="77"/>
      <c r="AE155" s="77"/>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
        <v>0</v>
      </c>
      <c r="M156" s="71">
        <f t="shared" si="2"/>
        <v>0</v>
      </c>
      <c r="N156" s="72"/>
      <c r="O156" s="73">
        <f t="shared" si="3"/>
        <v>0</v>
      </c>
      <c r="P156" s="72"/>
      <c r="Q156" s="72"/>
      <c r="R156" s="72"/>
      <c r="S156" s="74">
        <f t="shared" si="0"/>
        <v>0</v>
      </c>
      <c r="T156" s="121" t="str">
        <f t="shared" si="4"/>
        <v>OK</v>
      </c>
      <c r="U156" s="75"/>
      <c r="V156" s="89"/>
      <c r="W156" s="89"/>
      <c r="X156" s="76"/>
      <c r="Y156" s="89"/>
      <c r="Z156" s="76"/>
      <c r="AA156" s="83"/>
      <c r="AB156" s="84"/>
      <c r="AC156" s="78"/>
      <c r="AD156" s="77"/>
      <c r="AE156" s="77"/>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75"/>
      <c r="V157" s="89"/>
      <c r="W157" s="89"/>
      <c r="X157" s="76"/>
      <c r="Y157" s="89"/>
      <c r="Z157" s="76"/>
      <c r="AA157" s="83"/>
      <c r="AB157" s="84"/>
      <c r="AC157" s="78"/>
      <c r="AD157" s="77"/>
      <c r="AE157" s="77"/>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75"/>
      <c r="V158" s="89"/>
      <c r="W158" s="89"/>
      <c r="X158" s="76"/>
      <c r="Y158" s="89"/>
      <c r="Z158" s="76"/>
      <c r="AA158" s="83"/>
      <c r="AB158" s="84"/>
      <c r="AC158" s="78"/>
      <c r="AD158" s="77"/>
      <c r="AE158" s="77"/>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
        <v>0</v>
      </c>
      <c r="M159" s="71">
        <f t="shared" si="2"/>
        <v>0</v>
      </c>
      <c r="N159" s="72"/>
      <c r="O159" s="73">
        <f t="shared" si="3"/>
        <v>0</v>
      </c>
      <c r="P159" s="72"/>
      <c r="Q159" s="72"/>
      <c r="R159" s="72"/>
      <c r="S159" s="74">
        <f t="shared" si="0"/>
        <v>0</v>
      </c>
      <c r="T159" s="121" t="str">
        <f t="shared" si="4"/>
        <v>OK</v>
      </c>
      <c r="U159" s="75"/>
      <c r="V159" s="89"/>
      <c r="W159" s="89"/>
      <c r="X159" s="76"/>
      <c r="Y159" s="89"/>
      <c r="Z159" s="76"/>
      <c r="AA159" s="83"/>
      <c r="AB159" s="84"/>
      <c r="AC159" s="78"/>
      <c r="AD159" s="77"/>
      <c r="AE159" s="77"/>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c r="L160" s="70">
        <f t="shared" si="1"/>
        <v>0</v>
      </c>
      <c r="M160" s="71">
        <f t="shared" si="2"/>
        <v>0</v>
      </c>
      <c r="N160" s="72"/>
      <c r="O160" s="73">
        <f t="shared" si="3"/>
        <v>0</v>
      </c>
      <c r="P160" s="72"/>
      <c r="Q160" s="72"/>
      <c r="R160" s="72"/>
      <c r="S160" s="74">
        <f t="shared" si="0"/>
        <v>0</v>
      </c>
      <c r="T160" s="121" t="str">
        <f t="shared" si="4"/>
        <v>OK</v>
      </c>
      <c r="U160" s="75"/>
      <c r="V160" s="89"/>
      <c r="W160" s="89"/>
      <c r="X160" s="76"/>
      <c r="Y160" s="89"/>
      <c r="Z160" s="76"/>
      <c r="AA160" s="83"/>
      <c r="AB160" s="84"/>
      <c r="AC160" s="78"/>
      <c r="AD160" s="77"/>
      <c r="AE160" s="77"/>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c r="L161" s="70">
        <f t="shared" si="1"/>
        <v>0</v>
      </c>
      <c r="M161" s="71">
        <f t="shared" si="2"/>
        <v>0</v>
      </c>
      <c r="N161" s="72"/>
      <c r="O161" s="73">
        <f t="shared" si="3"/>
        <v>0</v>
      </c>
      <c r="P161" s="72"/>
      <c r="Q161" s="72"/>
      <c r="R161" s="72"/>
      <c r="S161" s="74">
        <f t="shared" si="0"/>
        <v>0</v>
      </c>
      <c r="T161" s="121" t="str">
        <f t="shared" si="4"/>
        <v>OK</v>
      </c>
      <c r="U161" s="75"/>
      <c r="V161" s="89"/>
      <c r="W161" s="89"/>
      <c r="X161" s="76"/>
      <c r="Y161" s="89"/>
      <c r="Z161" s="76"/>
      <c r="AA161" s="83"/>
      <c r="AB161" s="84"/>
      <c r="AC161" s="78"/>
      <c r="AD161" s="77"/>
      <c r="AE161" s="77"/>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75"/>
      <c r="V162" s="89"/>
      <c r="W162" s="89"/>
      <c r="X162" s="76"/>
      <c r="Y162" s="89"/>
      <c r="Z162" s="76"/>
      <c r="AA162" s="83"/>
      <c r="AB162" s="84"/>
      <c r="AC162" s="78"/>
      <c r="AD162" s="77"/>
      <c r="AE162" s="77"/>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75"/>
      <c r="V163" s="89"/>
      <c r="W163" s="89"/>
      <c r="X163" s="76"/>
      <c r="Y163" s="89"/>
      <c r="Z163" s="76"/>
      <c r="AA163" s="83"/>
      <c r="AB163" s="84"/>
      <c r="AC163" s="78"/>
      <c r="AD163" s="77"/>
      <c r="AE163" s="77"/>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75"/>
      <c r="V164" s="89"/>
      <c r="W164" s="89"/>
      <c r="X164" s="76"/>
      <c r="Y164" s="89"/>
      <c r="Z164" s="76"/>
      <c r="AA164" s="83"/>
      <c r="AB164" s="84"/>
      <c r="AC164" s="78"/>
      <c r="AD164" s="77"/>
      <c r="AE164" s="77"/>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c r="L165" s="70">
        <f t="shared" si="1"/>
        <v>0</v>
      </c>
      <c r="M165" s="71">
        <f t="shared" si="2"/>
        <v>0</v>
      </c>
      <c r="N165" s="72"/>
      <c r="O165" s="73">
        <f t="shared" si="3"/>
        <v>0</v>
      </c>
      <c r="P165" s="72"/>
      <c r="Q165" s="72"/>
      <c r="R165" s="72"/>
      <c r="S165" s="74">
        <f t="shared" si="0"/>
        <v>0</v>
      </c>
      <c r="T165" s="121" t="str">
        <f t="shared" si="4"/>
        <v>OK</v>
      </c>
      <c r="U165" s="75"/>
      <c r="V165" s="89"/>
      <c r="W165" s="89"/>
      <c r="X165" s="76"/>
      <c r="Y165" s="89"/>
      <c r="Z165" s="76"/>
      <c r="AA165" s="83"/>
      <c r="AB165" s="84"/>
      <c r="AC165" s="78"/>
      <c r="AD165" s="77"/>
      <c r="AE165" s="77"/>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75"/>
      <c r="V166" s="89"/>
      <c r="W166" s="89"/>
      <c r="X166" s="76"/>
      <c r="Y166" s="89"/>
      <c r="Z166" s="76"/>
      <c r="AA166" s="83"/>
      <c r="AB166" s="84"/>
      <c r="AC166" s="78"/>
      <c r="AD166" s="77"/>
      <c r="AE166" s="77"/>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c r="O167" s="73">
        <f t="shared" si="3"/>
        <v>0</v>
      </c>
      <c r="P167" s="72"/>
      <c r="Q167" s="72"/>
      <c r="R167" s="72"/>
      <c r="S167" s="74">
        <f t="shared" si="0"/>
        <v>0</v>
      </c>
      <c r="T167" s="121" t="str">
        <f t="shared" si="4"/>
        <v>OK</v>
      </c>
      <c r="U167" s="75"/>
      <c r="V167" s="89"/>
      <c r="W167" s="89"/>
      <c r="X167" s="76"/>
      <c r="Y167" s="89"/>
      <c r="Z167" s="76"/>
      <c r="AA167" s="83"/>
      <c r="AB167" s="84"/>
      <c r="AC167" s="78"/>
      <c r="AD167" s="77"/>
      <c r="AE167" s="77"/>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75"/>
      <c r="V168" s="89"/>
      <c r="W168" s="89"/>
      <c r="X168" s="76"/>
      <c r="Y168" s="89"/>
      <c r="Z168" s="76"/>
      <c r="AA168" s="83"/>
      <c r="AB168" s="84"/>
      <c r="AC168" s="78"/>
      <c r="AD168" s="77"/>
      <c r="AE168" s="77"/>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75"/>
      <c r="V169" s="89"/>
      <c r="W169" s="89"/>
      <c r="X169" s="76"/>
      <c r="Y169" s="89"/>
      <c r="Z169" s="76"/>
      <c r="AA169" s="83"/>
      <c r="AB169" s="84"/>
      <c r="AC169" s="78"/>
      <c r="AD169" s="77"/>
      <c r="AE169" s="77"/>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75"/>
      <c r="V170" s="89"/>
      <c r="W170" s="89"/>
      <c r="X170" s="76"/>
      <c r="Y170" s="89"/>
      <c r="Z170" s="76"/>
      <c r="AA170" s="83"/>
      <c r="AB170" s="84"/>
      <c r="AC170" s="78"/>
      <c r="AD170" s="77"/>
      <c r="AE170" s="77"/>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75"/>
      <c r="V171" s="89"/>
      <c r="W171" s="89"/>
      <c r="X171" s="76"/>
      <c r="Y171" s="89"/>
      <c r="Z171" s="76"/>
      <c r="AA171" s="83"/>
      <c r="AB171" s="84"/>
      <c r="AC171" s="78"/>
      <c r="AD171" s="77"/>
      <c r="AE171" s="77"/>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75"/>
      <c r="V172" s="89"/>
      <c r="W172" s="89"/>
      <c r="X172" s="76"/>
      <c r="Y172" s="89"/>
      <c r="Z172" s="76"/>
      <c r="AA172" s="83"/>
      <c r="AB172" s="84"/>
      <c r="AC172" s="78"/>
      <c r="AD172" s="77"/>
      <c r="AE172" s="77"/>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75"/>
      <c r="V173" s="89"/>
      <c r="W173" s="89"/>
      <c r="X173" s="76"/>
      <c r="Y173" s="89"/>
      <c r="Z173" s="76"/>
      <c r="AA173" s="83"/>
      <c r="AB173" s="84"/>
      <c r="AC173" s="78"/>
      <c r="AD173" s="77"/>
      <c r="AE173" s="77"/>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c r="L174" s="70">
        <f t="shared" si="1"/>
        <v>0</v>
      </c>
      <c r="M174" s="71">
        <f t="shared" si="2"/>
        <v>0</v>
      </c>
      <c r="N174" s="72"/>
      <c r="O174" s="73">
        <f t="shared" si="3"/>
        <v>0</v>
      </c>
      <c r="P174" s="72"/>
      <c r="Q174" s="72"/>
      <c r="R174" s="72"/>
      <c r="S174" s="74">
        <f t="shared" si="0"/>
        <v>0</v>
      </c>
      <c r="T174" s="121" t="str">
        <f t="shared" si="4"/>
        <v>OK</v>
      </c>
      <c r="U174" s="75"/>
      <c r="V174" s="89"/>
      <c r="W174" s="89"/>
      <c r="X174" s="76"/>
      <c r="Y174" s="89"/>
      <c r="Z174" s="76"/>
      <c r="AA174" s="83"/>
      <c r="AB174" s="84"/>
      <c r="AC174" s="78"/>
      <c r="AD174" s="77"/>
      <c r="AE174" s="77"/>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75"/>
      <c r="V175" s="89"/>
      <c r="W175" s="89"/>
      <c r="X175" s="76"/>
      <c r="Y175" s="89"/>
      <c r="Z175" s="76"/>
      <c r="AA175" s="83"/>
      <c r="AB175" s="84"/>
      <c r="AC175" s="78"/>
      <c r="AD175" s="77"/>
      <c r="AE175" s="77"/>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75"/>
      <c r="V176" s="89"/>
      <c r="W176" s="89"/>
      <c r="X176" s="76"/>
      <c r="Y176" s="89"/>
      <c r="Z176" s="76"/>
      <c r="AA176" s="83"/>
      <c r="AB176" s="84"/>
      <c r="AC176" s="78"/>
      <c r="AD176" s="77"/>
      <c r="AE176" s="77"/>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75"/>
      <c r="V177" s="89"/>
      <c r="W177" s="89"/>
      <c r="X177" s="76"/>
      <c r="Y177" s="89"/>
      <c r="Z177" s="76"/>
      <c r="AA177" s="83"/>
      <c r="AB177" s="84"/>
      <c r="AC177" s="78"/>
      <c r="AD177" s="77"/>
      <c r="AE177" s="77"/>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
        <v>0</v>
      </c>
      <c r="M178" s="71">
        <f t="shared" si="2"/>
        <v>0</v>
      </c>
      <c r="N178" s="72"/>
      <c r="O178" s="73">
        <f t="shared" si="3"/>
        <v>0</v>
      </c>
      <c r="P178" s="72"/>
      <c r="Q178" s="72"/>
      <c r="R178" s="72"/>
      <c r="S178" s="74">
        <f t="shared" si="0"/>
        <v>0</v>
      </c>
      <c r="T178" s="121" t="str">
        <f t="shared" si="4"/>
        <v>OK</v>
      </c>
      <c r="U178" s="75"/>
      <c r="V178" s="89"/>
      <c r="W178" s="89"/>
      <c r="X178" s="76"/>
      <c r="Y178" s="89"/>
      <c r="Z178" s="76"/>
      <c r="AA178" s="83"/>
      <c r="AB178" s="84"/>
      <c r="AC178" s="78"/>
      <c r="AD178" s="77"/>
      <c r="AE178" s="77"/>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c r="L179" s="70">
        <f t="shared" si="1"/>
        <v>0</v>
      </c>
      <c r="M179" s="71">
        <f t="shared" si="2"/>
        <v>0</v>
      </c>
      <c r="N179" s="72"/>
      <c r="O179" s="73">
        <f t="shared" si="3"/>
        <v>0</v>
      </c>
      <c r="P179" s="72"/>
      <c r="Q179" s="72"/>
      <c r="R179" s="72"/>
      <c r="S179" s="74">
        <f t="shared" si="0"/>
        <v>0</v>
      </c>
      <c r="T179" s="121" t="str">
        <f t="shared" si="4"/>
        <v>OK</v>
      </c>
      <c r="U179" s="75"/>
      <c r="V179" s="89"/>
      <c r="W179" s="89"/>
      <c r="X179" s="76"/>
      <c r="Y179" s="89"/>
      <c r="Z179" s="76"/>
      <c r="AA179" s="83"/>
      <c r="AB179" s="84"/>
      <c r="AC179" s="78"/>
      <c r="AD179" s="77"/>
      <c r="AE179" s="77"/>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c r="L180" s="70">
        <f t="shared" si="1"/>
        <v>0</v>
      </c>
      <c r="M180" s="71">
        <f t="shared" si="2"/>
        <v>0</v>
      </c>
      <c r="N180" s="72"/>
      <c r="O180" s="73">
        <f t="shared" si="3"/>
        <v>0</v>
      </c>
      <c r="P180" s="72"/>
      <c r="Q180" s="72"/>
      <c r="R180" s="72"/>
      <c r="S180" s="74">
        <f t="shared" si="0"/>
        <v>0</v>
      </c>
      <c r="T180" s="121" t="str">
        <f t="shared" si="4"/>
        <v>OK</v>
      </c>
      <c r="U180" s="75"/>
      <c r="V180" s="89"/>
      <c r="W180" s="89"/>
      <c r="X180" s="76"/>
      <c r="Y180" s="89"/>
      <c r="Z180" s="76"/>
      <c r="AA180" s="83"/>
      <c r="AB180" s="84"/>
      <c r="AC180" s="78"/>
      <c r="AD180" s="77"/>
      <c r="AE180" s="77"/>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75"/>
      <c r="V181" s="89"/>
      <c r="W181" s="89"/>
      <c r="X181" s="76"/>
      <c r="Y181" s="89"/>
      <c r="Z181" s="76"/>
      <c r="AA181" s="83"/>
      <c r="AB181" s="84"/>
      <c r="AC181" s="78"/>
      <c r="AD181" s="77"/>
      <c r="AE181" s="77"/>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v>1</v>
      </c>
      <c r="L182" s="70">
        <f t="shared" si="1"/>
        <v>0</v>
      </c>
      <c r="M182" s="71">
        <f t="shared" si="2"/>
        <v>0</v>
      </c>
      <c r="N182" s="72"/>
      <c r="O182" s="73">
        <f t="shared" si="3"/>
        <v>0</v>
      </c>
      <c r="P182" s="72"/>
      <c r="Q182" s="72"/>
      <c r="R182" s="72"/>
      <c r="S182" s="74">
        <f t="shared" si="0"/>
        <v>1</v>
      </c>
      <c r="T182" s="121" t="str">
        <f t="shared" si="4"/>
        <v>OK</v>
      </c>
      <c r="U182" s="75"/>
      <c r="V182" s="89"/>
      <c r="W182" s="89"/>
      <c r="X182" s="76"/>
      <c r="Y182" s="89"/>
      <c r="Z182" s="76"/>
      <c r="AA182" s="83"/>
      <c r="AB182" s="84"/>
      <c r="AC182" s="78"/>
      <c r="AD182" s="77"/>
      <c r="AE182" s="77"/>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75"/>
      <c r="V183" s="89"/>
      <c r="W183" s="89"/>
      <c r="X183" s="76"/>
      <c r="Y183" s="89"/>
      <c r="Z183" s="76"/>
      <c r="AA183" s="83"/>
      <c r="AB183" s="84"/>
      <c r="AC183" s="78"/>
      <c r="AD183" s="77"/>
      <c r="AE183" s="77"/>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75"/>
      <c r="V184" s="89"/>
      <c r="W184" s="89"/>
      <c r="X184" s="76"/>
      <c r="Y184" s="89"/>
      <c r="Z184" s="76"/>
      <c r="AA184" s="83"/>
      <c r="AB184" s="84"/>
      <c r="AC184" s="78"/>
      <c r="AD184" s="77"/>
      <c r="AE184" s="77"/>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75"/>
      <c r="V185" s="89"/>
      <c r="W185" s="89"/>
      <c r="X185" s="76"/>
      <c r="Y185" s="89"/>
      <c r="Z185" s="76"/>
      <c r="AA185" s="83"/>
      <c r="AB185" s="84"/>
      <c r="AC185" s="78"/>
      <c r="AD185" s="77"/>
      <c r="AE185" s="77"/>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75"/>
      <c r="V186" s="88"/>
      <c r="W186" s="88"/>
      <c r="X186" s="76"/>
      <c r="Y186" s="88"/>
      <c r="Z186" s="76"/>
      <c r="AA186" s="76"/>
      <c r="AB186" s="80"/>
      <c r="AC186" s="78"/>
      <c r="AD186" s="80"/>
      <c r="AE186" s="77"/>
      <c r="AF186" s="76"/>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6</v>
      </c>
      <c r="N187" s="95"/>
      <c r="O187" s="95"/>
      <c r="P187" s="95"/>
      <c r="Q187" s="95"/>
      <c r="R187" s="95"/>
      <c r="S187" s="95">
        <f>SUM(S4:S186)</f>
        <v>6</v>
      </c>
      <c r="U187" s="97">
        <f t="shared" ref="U187:AT187" si="5">SUMPRODUCT($J$4:$J$186,U4:U186)</f>
        <v>0</v>
      </c>
      <c r="V187" s="97">
        <f t="shared" si="5"/>
        <v>0</v>
      </c>
      <c r="W187" s="97">
        <f t="shared" si="5"/>
        <v>0</v>
      </c>
      <c r="X187" s="97">
        <f t="shared" si="5"/>
        <v>0</v>
      </c>
      <c r="Y187" s="97">
        <f t="shared" si="5"/>
        <v>0</v>
      </c>
      <c r="Z187" s="97">
        <f t="shared" si="5"/>
        <v>0</v>
      </c>
      <c r="AA187" s="97">
        <f t="shared" si="5"/>
        <v>0</v>
      </c>
      <c r="AB187" s="97">
        <f t="shared" si="5"/>
        <v>0</v>
      </c>
      <c r="AC187" s="97">
        <f t="shared" si="5"/>
        <v>0</v>
      </c>
      <c r="AD187" s="97">
        <f t="shared" si="5"/>
        <v>0</v>
      </c>
      <c r="AE187" s="97">
        <f t="shared" si="5"/>
        <v>0</v>
      </c>
      <c r="AF187" s="97">
        <f t="shared" si="5"/>
        <v>0</v>
      </c>
      <c r="AG187" s="97">
        <f t="shared" si="5"/>
        <v>0</v>
      </c>
      <c r="AH187" s="97">
        <f t="shared" si="5"/>
        <v>0</v>
      </c>
      <c r="AI187" s="97">
        <f t="shared" si="5"/>
        <v>0</v>
      </c>
      <c r="AJ187" s="97">
        <f t="shared" si="5"/>
        <v>0</v>
      </c>
      <c r="AK187" s="97">
        <f t="shared" si="5"/>
        <v>0</v>
      </c>
      <c r="AL187" s="97">
        <f t="shared" si="5"/>
        <v>0</v>
      </c>
      <c r="AM187" s="97">
        <f t="shared" si="5"/>
        <v>0</v>
      </c>
      <c r="AN187" s="97">
        <f t="shared" si="5"/>
        <v>0</v>
      </c>
      <c r="AO187" s="97">
        <f t="shared" si="5"/>
        <v>0</v>
      </c>
      <c r="AP187" s="97">
        <f t="shared" si="5"/>
        <v>0</v>
      </c>
      <c r="AQ187" s="97">
        <f t="shared" si="5"/>
        <v>0</v>
      </c>
      <c r="AR187" s="97">
        <f t="shared" si="5"/>
        <v>0</v>
      </c>
      <c r="AS187" s="97">
        <f t="shared" si="5"/>
        <v>0</v>
      </c>
      <c r="AT187" s="97">
        <f t="shared" si="5"/>
        <v>0</v>
      </c>
      <c r="AU187" s="79"/>
    </row>
    <row r="188" spans="1:47" ht="30" customHeight="1" x14ac:dyDescent="0.35">
      <c r="D188" s="87" t="s">
        <v>613</v>
      </c>
      <c r="K188" s="98">
        <f t="shared" ref="K188:S188" si="6">SUMPRODUCT($J$4:$J$186,K4:K186)</f>
        <v>56778.6</v>
      </c>
      <c r="L188" s="98">
        <f t="shared" si="6"/>
        <v>0</v>
      </c>
      <c r="M188" s="98">
        <f t="shared" si="6"/>
        <v>0</v>
      </c>
      <c r="N188" s="98">
        <f t="shared" si="6"/>
        <v>0</v>
      </c>
      <c r="O188" s="98">
        <f t="shared" si="6"/>
        <v>0</v>
      </c>
      <c r="P188" s="98">
        <f t="shared" si="6"/>
        <v>0</v>
      </c>
      <c r="Q188" s="98">
        <f t="shared" si="6"/>
        <v>0</v>
      </c>
      <c r="R188" s="98">
        <f t="shared" si="6"/>
        <v>0</v>
      </c>
      <c r="S188" s="98">
        <f t="shared" si="6"/>
        <v>56778.6</v>
      </c>
      <c r="AB188" s="100"/>
      <c r="AD188" s="100"/>
      <c r="AE188" s="82"/>
    </row>
    <row r="189" spans="1:47" ht="30" customHeight="1" x14ac:dyDescent="0.35">
      <c r="AE189" s="99"/>
    </row>
    <row r="190" spans="1:47" ht="30" customHeight="1" x14ac:dyDescent="0.35">
      <c r="AE190" s="99"/>
      <c r="AL190" s="102"/>
      <c r="AN190" s="102"/>
    </row>
    <row r="191" spans="1:47" ht="30" customHeight="1" x14ac:dyDescent="0.35">
      <c r="AE191" s="99"/>
      <c r="AL191" s="102"/>
      <c r="AN191" s="102"/>
    </row>
    <row r="192" spans="1:47" ht="30" customHeight="1" x14ac:dyDescent="0.35">
      <c r="AE192" s="99"/>
      <c r="AL192" s="102"/>
      <c r="AN192" s="102"/>
    </row>
    <row r="193" spans="31:40" ht="30" customHeight="1" x14ac:dyDescent="0.35">
      <c r="AE193" s="99"/>
      <c r="AL193" s="102"/>
      <c r="AN193" s="102"/>
    </row>
    <row r="194" spans="31:40" ht="30" customHeight="1" x14ac:dyDescent="0.35">
      <c r="AE194" s="99"/>
      <c r="AL194" s="102"/>
      <c r="AN194" s="102"/>
    </row>
    <row r="195" spans="31:40" ht="30" customHeight="1" x14ac:dyDescent="0.35">
      <c r="AE195" s="99"/>
      <c r="AL195" s="102"/>
      <c r="AN195" s="102"/>
    </row>
    <row r="196" spans="31:40" ht="30" customHeight="1" x14ac:dyDescent="0.35">
      <c r="AE196" s="99"/>
      <c r="AN196" s="102"/>
    </row>
    <row r="197" spans="31:40" ht="30" customHeight="1" x14ac:dyDescent="0.35">
      <c r="AE197" s="99"/>
      <c r="AN197" s="102"/>
    </row>
    <row r="198" spans="31:40" ht="30" customHeight="1" x14ac:dyDescent="0.35">
      <c r="AE198" s="99"/>
      <c r="AN198" s="102"/>
    </row>
    <row r="199" spans="31:40" ht="30" customHeight="1" x14ac:dyDescent="0.35">
      <c r="AE199" s="99"/>
    </row>
    <row r="200" spans="31:40" ht="30" customHeight="1" x14ac:dyDescent="0.35">
      <c r="AE200" s="99"/>
    </row>
    <row r="201" spans="31:40" ht="30" customHeight="1" x14ac:dyDescent="0.35">
      <c r="AE201" s="99"/>
    </row>
    <row r="202" spans="31:40" ht="30" customHeight="1" x14ac:dyDescent="0.35">
      <c r="AE202" s="99"/>
    </row>
    <row r="203" spans="31:40" ht="30" customHeight="1" x14ac:dyDescent="0.35">
      <c r="AE203" s="99"/>
    </row>
    <row r="204" spans="31:40" ht="30" customHeight="1" x14ac:dyDescent="0.35">
      <c r="AE204" s="99"/>
    </row>
    <row r="205" spans="31:40" ht="30" customHeight="1" x14ac:dyDescent="0.35">
      <c r="AE205" s="99"/>
    </row>
    <row r="206" spans="31:40" ht="30" customHeight="1" x14ac:dyDescent="0.35">
      <c r="AE206" s="99"/>
    </row>
    <row r="207" spans="31:40" ht="30" customHeight="1" x14ac:dyDescent="0.35">
      <c r="AE207" s="99"/>
    </row>
    <row r="208" spans="31:40" ht="30" customHeight="1" x14ac:dyDescent="0.35">
      <c r="AE208" s="99"/>
    </row>
    <row r="209" spans="31:31" ht="30" customHeight="1" x14ac:dyDescent="0.35">
      <c r="AE209" s="99"/>
    </row>
    <row r="210" spans="31:31" ht="30" customHeight="1" x14ac:dyDescent="0.35">
      <c r="AE210" s="99"/>
    </row>
    <row r="211" spans="31:31" ht="30" customHeight="1" x14ac:dyDescent="0.35">
      <c r="AE211" s="99"/>
    </row>
    <row r="212" spans="31:31" ht="30" customHeight="1" x14ac:dyDescent="0.35">
      <c r="AE212" s="99"/>
    </row>
    <row r="213" spans="31:31" ht="30" customHeight="1" x14ac:dyDescent="0.35">
      <c r="AE213" s="99"/>
    </row>
    <row r="214" spans="31:31" ht="30" customHeight="1" x14ac:dyDescent="0.35">
      <c r="AE214" s="99"/>
    </row>
    <row r="215" spans="31:31" ht="30" customHeight="1" x14ac:dyDescent="0.35">
      <c r="AE215" s="99"/>
    </row>
    <row r="216" spans="31:31" ht="30" customHeight="1" x14ac:dyDescent="0.35">
      <c r="AE216" s="99"/>
    </row>
    <row r="217" spans="31:31" ht="30" customHeight="1" x14ac:dyDescent="0.35">
      <c r="AE217" s="99"/>
    </row>
    <row r="218" spans="31:31" ht="30" customHeight="1" x14ac:dyDescent="0.35">
      <c r="AE218" s="99"/>
    </row>
    <row r="219" spans="31:31" ht="30" customHeight="1" x14ac:dyDescent="0.35">
      <c r="AE219" s="99"/>
    </row>
    <row r="220" spans="31:31" ht="30" customHeight="1" x14ac:dyDescent="0.35">
      <c r="AE220" s="99"/>
    </row>
    <row r="221" spans="31:31" ht="30" customHeight="1" x14ac:dyDescent="0.35">
      <c r="AE221" s="99"/>
    </row>
    <row r="222" spans="31:31" ht="30" customHeight="1" x14ac:dyDescent="0.35">
      <c r="AE222" s="99"/>
    </row>
    <row r="223" spans="31:31" ht="30" customHeight="1" x14ac:dyDescent="0.35">
      <c r="AE223" s="99"/>
    </row>
    <row r="224" spans="31:31" ht="30" customHeight="1" x14ac:dyDescent="0.35">
      <c r="AE224" s="99"/>
    </row>
    <row r="225" spans="31:31" ht="30" customHeight="1" x14ac:dyDescent="0.35">
      <c r="AE225" s="99"/>
    </row>
    <row r="226" spans="31:31" ht="30" customHeight="1" x14ac:dyDescent="0.35">
      <c r="AE226" s="99"/>
    </row>
    <row r="227" spans="31:31" ht="30" customHeight="1" x14ac:dyDescent="0.35">
      <c r="AE227" s="99"/>
    </row>
    <row r="228" spans="31:31" ht="30" customHeight="1" x14ac:dyDescent="0.35">
      <c r="AE228" s="99"/>
    </row>
    <row r="229" spans="31:31" ht="30" customHeight="1" x14ac:dyDescent="0.35">
      <c r="AE229" s="99"/>
    </row>
    <row r="230" spans="31:31" ht="30" customHeight="1" x14ac:dyDescent="0.35">
      <c r="AE230" s="99"/>
    </row>
    <row r="231" spans="31:31" ht="30" customHeight="1" x14ac:dyDescent="0.35">
      <c r="AE231" s="99"/>
    </row>
    <row r="232" spans="31:31" ht="30" customHeight="1" x14ac:dyDescent="0.35">
      <c r="AE232" s="99"/>
    </row>
    <row r="233" spans="31:31" ht="30" customHeight="1" x14ac:dyDescent="0.35">
      <c r="AE233" s="99"/>
    </row>
    <row r="234" spans="31:31" ht="30" customHeight="1" x14ac:dyDescent="0.35">
      <c r="AE234" s="99"/>
    </row>
    <row r="235" spans="31:31" ht="30" customHeight="1" x14ac:dyDescent="0.35">
      <c r="AE235" s="99"/>
    </row>
    <row r="236" spans="31:31" ht="30" customHeight="1" x14ac:dyDescent="0.35">
      <c r="AE236" s="99"/>
    </row>
    <row r="237" spans="31:31" ht="30" customHeight="1" x14ac:dyDescent="0.35">
      <c r="AE237" s="99"/>
    </row>
    <row r="238" spans="31:31" ht="30" customHeight="1" x14ac:dyDescent="0.35">
      <c r="AE238" s="99"/>
    </row>
    <row r="239" spans="31:31" ht="30" customHeight="1" x14ac:dyDescent="0.35">
      <c r="AE239" s="99"/>
    </row>
    <row r="240" spans="31:31" ht="30" customHeight="1" x14ac:dyDescent="0.35">
      <c r="AE240" s="99"/>
    </row>
    <row r="241" spans="31:31" ht="30" customHeight="1" x14ac:dyDescent="0.35">
      <c r="AE241" s="99"/>
    </row>
    <row r="242" spans="31:31" ht="30" customHeight="1" x14ac:dyDescent="0.35">
      <c r="AE242" s="99"/>
    </row>
    <row r="243" spans="31:31" ht="30" customHeight="1" x14ac:dyDescent="0.35">
      <c r="AE243" s="99"/>
    </row>
    <row r="244" spans="31:31" ht="30" customHeight="1" x14ac:dyDescent="0.35">
      <c r="AE244" s="99"/>
    </row>
    <row r="245" spans="31:31" ht="30" customHeight="1" x14ac:dyDescent="0.35">
      <c r="AE245" s="99"/>
    </row>
    <row r="246" spans="31:31" ht="30" customHeight="1" x14ac:dyDescent="0.35">
      <c r="AE246" s="99"/>
    </row>
    <row r="247" spans="31:31" ht="30" customHeight="1" x14ac:dyDescent="0.35">
      <c r="AE247" s="99"/>
    </row>
    <row r="248" spans="31:31" ht="30" customHeight="1" x14ac:dyDescent="0.35">
      <c r="AE248" s="99"/>
    </row>
    <row r="249" spans="31:31" ht="30" customHeight="1" x14ac:dyDescent="0.35">
      <c r="AE249" s="99"/>
    </row>
    <row r="250" spans="31:31" ht="30" customHeight="1" x14ac:dyDescent="0.35">
      <c r="AE250" s="99"/>
    </row>
    <row r="251" spans="31:31" ht="30" customHeight="1" x14ac:dyDescent="0.35">
      <c r="AE251" s="99"/>
    </row>
    <row r="252" spans="31:31" ht="30" customHeight="1" x14ac:dyDescent="0.35">
      <c r="AE252" s="99"/>
    </row>
    <row r="253" spans="31:31" ht="30" customHeight="1" x14ac:dyDescent="0.35">
      <c r="AE253" s="99"/>
    </row>
    <row r="254" spans="31:31" ht="30" customHeight="1" x14ac:dyDescent="0.35">
      <c r="AE254" s="99"/>
    </row>
    <row r="255" spans="31:31" ht="30" customHeight="1" x14ac:dyDescent="0.35">
      <c r="AE255" s="99"/>
    </row>
    <row r="256" spans="31:31" ht="30" customHeight="1" x14ac:dyDescent="0.35">
      <c r="AE256" s="99"/>
    </row>
    <row r="257" spans="31:31" ht="30" customHeight="1" x14ac:dyDescent="0.35">
      <c r="AE257" s="99"/>
    </row>
    <row r="258" spans="31:31" ht="30" customHeight="1" x14ac:dyDescent="0.35">
      <c r="AE258" s="99"/>
    </row>
    <row r="259" spans="31:31" ht="30" customHeight="1" x14ac:dyDescent="0.35">
      <c r="AE259" s="99"/>
    </row>
    <row r="260" spans="31:31" ht="30" customHeight="1" x14ac:dyDescent="0.35">
      <c r="AE260" s="99"/>
    </row>
    <row r="261" spans="31:31" ht="30" customHeight="1" x14ac:dyDescent="0.35">
      <c r="AE261" s="99"/>
    </row>
    <row r="262" spans="31:31" ht="30" customHeight="1" x14ac:dyDescent="0.35">
      <c r="AE262" s="99"/>
    </row>
    <row r="263" spans="31:31" ht="30" customHeight="1" x14ac:dyDescent="0.35">
      <c r="AE263" s="99"/>
    </row>
    <row r="264" spans="31:31" ht="30" customHeight="1" x14ac:dyDescent="0.35">
      <c r="AE264" s="99"/>
    </row>
    <row r="265" spans="31:31" ht="30" customHeight="1" x14ac:dyDescent="0.35">
      <c r="AE265" s="99"/>
    </row>
    <row r="266" spans="31:31" ht="30" customHeight="1" x14ac:dyDescent="0.35">
      <c r="AE266" s="99"/>
    </row>
    <row r="267" spans="31:31" ht="30" customHeight="1" x14ac:dyDescent="0.35">
      <c r="AE267" s="99"/>
    </row>
    <row r="268" spans="31:31" ht="30" customHeight="1" x14ac:dyDescent="0.35">
      <c r="AE268" s="99"/>
    </row>
    <row r="269" spans="31:31" ht="30" customHeight="1" x14ac:dyDescent="0.35">
      <c r="AE269" s="99"/>
    </row>
    <row r="270" spans="31:31" ht="30" customHeight="1" x14ac:dyDescent="0.35">
      <c r="AE270" s="99"/>
    </row>
    <row r="271" spans="31:31" ht="30" customHeight="1" x14ac:dyDescent="0.35">
      <c r="AE271" s="99"/>
    </row>
    <row r="272" spans="31:31" ht="30" customHeight="1" x14ac:dyDescent="0.35">
      <c r="AE272" s="99"/>
    </row>
    <row r="273" spans="31:31" ht="30" customHeight="1" x14ac:dyDescent="0.35">
      <c r="AE273" s="99"/>
    </row>
    <row r="274" spans="31:31" ht="30" customHeight="1" x14ac:dyDescent="0.35">
      <c r="AE274" s="99"/>
    </row>
    <row r="275" spans="31:31" ht="30" customHeight="1" x14ac:dyDescent="0.35">
      <c r="AE275" s="99"/>
    </row>
    <row r="276" spans="31:31" ht="30" customHeight="1" x14ac:dyDescent="0.35">
      <c r="AE276" s="99"/>
    </row>
    <row r="277" spans="31:31" ht="30" customHeight="1" x14ac:dyDescent="0.35">
      <c r="AE277" s="99"/>
    </row>
    <row r="278" spans="31:31" ht="30" customHeight="1" x14ac:dyDescent="0.35">
      <c r="AE278" s="99"/>
    </row>
    <row r="279" spans="31:31" ht="30" customHeight="1" x14ac:dyDescent="0.35">
      <c r="AE279" s="99"/>
    </row>
    <row r="280" spans="31:31" ht="30" customHeight="1" x14ac:dyDescent="0.35">
      <c r="AE280" s="99"/>
    </row>
    <row r="281" spans="31:31" ht="30" customHeight="1" x14ac:dyDescent="0.35">
      <c r="AE281" s="99"/>
    </row>
    <row r="282" spans="31:31" ht="30" customHeight="1" x14ac:dyDescent="0.35">
      <c r="AE282" s="99"/>
    </row>
    <row r="283" spans="31:31" ht="30" customHeight="1" x14ac:dyDescent="0.35">
      <c r="AE283" s="99"/>
    </row>
    <row r="284" spans="31:31" ht="30" customHeight="1" x14ac:dyDescent="0.35">
      <c r="AE284" s="99"/>
    </row>
    <row r="285" spans="31:31" ht="30" customHeight="1" x14ac:dyDescent="0.35">
      <c r="AE285" s="99"/>
    </row>
    <row r="286" spans="31:31" ht="30" customHeight="1" x14ac:dyDescent="0.35">
      <c r="AE286" s="99"/>
    </row>
    <row r="287" spans="31:31" ht="30" customHeight="1" x14ac:dyDescent="0.35">
      <c r="AE287" s="99"/>
    </row>
    <row r="288" spans="31:31" ht="30" customHeight="1" x14ac:dyDescent="0.35">
      <c r="AE288" s="99"/>
    </row>
    <row r="289" spans="31:31" ht="30" customHeight="1" x14ac:dyDescent="0.35">
      <c r="AE289" s="99"/>
    </row>
    <row r="290" spans="31:31" ht="30" customHeight="1" x14ac:dyDescent="0.35">
      <c r="AE290" s="99"/>
    </row>
    <row r="291" spans="31:31" ht="30" customHeight="1" x14ac:dyDescent="0.35">
      <c r="AE291" s="99"/>
    </row>
    <row r="292" spans="31:31" ht="30" customHeight="1" x14ac:dyDescent="0.35">
      <c r="AE292" s="99"/>
    </row>
    <row r="293" spans="31:31" ht="30" customHeight="1" x14ac:dyDescent="0.35">
      <c r="AE293" s="99"/>
    </row>
    <row r="294" spans="31:31" ht="30" customHeight="1" x14ac:dyDescent="0.35">
      <c r="AE294" s="99"/>
    </row>
    <row r="295" spans="31:31" ht="30" customHeight="1" x14ac:dyDescent="0.35">
      <c r="AE295" s="99"/>
    </row>
    <row r="296" spans="31:31" ht="30" customHeight="1" x14ac:dyDescent="0.35">
      <c r="AE296" s="99"/>
    </row>
    <row r="297" spans="31:31" ht="30" customHeight="1" x14ac:dyDescent="0.35">
      <c r="AE297" s="99"/>
    </row>
    <row r="298" spans="31:31" ht="30" customHeight="1" x14ac:dyDescent="0.35">
      <c r="AE298" s="99"/>
    </row>
    <row r="299" spans="31:31" ht="30" customHeight="1" x14ac:dyDescent="0.35">
      <c r="AE299" s="99"/>
    </row>
    <row r="300" spans="31:31" ht="30" customHeight="1" x14ac:dyDescent="0.35">
      <c r="AE300" s="99"/>
    </row>
    <row r="301" spans="31:31" ht="30" customHeight="1" x14ac:dyDescent="0.35">
      <c r="AE301" s="99"/>
    </row>
    <row r="302" spans="31:31" ht="30" customHeight="1" x14ac:dyDescent="0.35">
      <c r="AE302" s="99"/>
    </row>
    <row r="303" spans="31:31" ht="30" customHeight="1" x14ac:dyDescent="0.35">
      <c r="AE303" s="99"/>
    </row>
    <row r="304" spans="31:31" ht="30" customHeight="1" x14ac:dyDescent="0.35">
      <c r="AE304" s="99"/>
    </row>
    <row r="305" spans="31:31" ht="30" customHeight="1" x14ac:dyDescent="0.35">
      <c r="AE305" s="99"/>
    </row>
    <row r="306" spans="31:31" ht="30" customHeight="1" x14ac:dyDescent="0.35">
      <c r="AE306" s="99"/>
    </row>
    <row r="307" spans="31:31" ht="30" customHeight="1" x14ac:dyDescent="0.35">
      <c r="AE307" s="99"/>
    </row>
    <row r="308" spans="31:31" ht="30" customHeight="1" x14ac:dyDescent="0.35">
      <c r="AE308" s="99"/>
    </row>
    <row r="309" spans="31:31" ht="30" customHeight="1" x14ac:dyDescent="0.35">
      <c r="AE309" s="99"/>
    </row>
    <row r="310" spans="31:31" ht="30" customHeight="1" x14ac:dyDescent="0.35">
      <c r="AE310" s="99"/>
    </row>
    <row r="311" spans="31:31" ht="30" customHeight="1" x14ac:dyDescent="0.35">
      <c r="AE311" s="99"/>
    </row>
    <row r="312" spans="31:31" ht="30" customHeight="1" x14ac:dyDescent="0.35">
      <c r="AE312" s="99"/>
    </row>
    <row r="313" spans="31:31" ht="30" customHeight="1" x14ac:dyDescent="0.35">
      <c r="AE313" s="99"/>
    </row>
    <row r="314" spans="31:31" ht="30" customHeight="1" x14ac:dyDescent="0.35">
      <c r="AE314" s="99"/>
    </row>
    <row r="315" spans="31:31" ht="30" customHeight="1" x14ac:dyDescent="0.35">
      <c r="AE315" s="99"/>
    </row>
    <row r="316" spans="31:31" ht="30" customHeight="1" x14ac:dyDescent="0.35">
      <c r="AE316" s="99"/>
    </row>
    <row r="317" spans="31:31" ht="30" customHeight="1" x14ac:dyDescent="0.35">
      <c r="AE317" s="99"/>
    </row>
    <row r="318" spans="31:31" ht="30" customHeight="1" x14ac:dyDescent="0.35">
      <c r="AE318" s="99"/>
    </row>
    <row r="319" spans="31:31" ht="30" customHeight="1" x14ac:dyDescent="0.35">
      <c r="AE319" s="99"/>
    </row>
    <row r="320" spans="31:31" ht="30" customHeight="1" x14ac:dyDescent="0.35">
      <c r="AE320" s="99"/>
    </row>
    <row r="321" spans="31:31" ht="30" customHeight="1" x14ac:dyDescent="0.35">
      <c r="AE321" s="99"/>
    </row>
    <row r="322" spans="31:31" ht="30" customHeight="1" x14ac:dyDescent="0.35">
      <c r="AE322" s="99"/>
    </row>
    <row r="323" spans="31:31" ht="30" customHeight="1" x14ac:dyDescent="0.35">
      <c r="AE323" s="99"/>
    </row>
    <row r="324" spans="31:31" ht="30" customHeight="1" x14ac:dyDescent="0.35">
      <c r="AE324" s="99"/>
    </row>
    <row r="325" spans="31:31" ht="30" customHeight="1" x14ac:dyDescent="0.35">
      <c r="AE325" s="99"/>
    </row>
    <row r="326" spans="31:31" ht="30" customHeight="1" x14ac:dyDescent="0.35">
      <c r="AE326" s="99"/>
    </row>
    <row r="327" spans="31:31" ht="30" customHeight="1" x14ac:dyDescent="0.35">
      <c r="AE327" s="99"/>
    </row>
    <row r="328" spans="31:31" ht="30" customHeight="1" x14ac:dyDescent="0.35">
      <c r="AE328" s="99"/>
    </row>
    <row r="329" spans="31:31" ht="30" customHeight="1" x14ac:dyDescent="0.35">
      <c r="AE329" s="99"/>
    </row>
    <row r="330" spans="31:31" ht="30" customHeight="1" x14ac:dyDescent="0.35">
      <c r="AE330" s="99"/>
    </row>
    <row r="331" spans="31:31" ht="30" customHeight="1" x14ac:dyDescent="0.35">
      <c r="AE331" s="99"/>
    </row>
    <row r="332" spans="31:31" ht="30" customHeight="1" x14ac:dyDescent="0.35">
      <c r="AE332" s="99"/>
    </row>
    <row r="333" spans="31:31" ht="30" customHeight="1" x14ac:dyDescent="0.35">
      <c r="AE333" s="99"/>
    </row>
    <row r="334" spans="31:31" ht="30" customHeight="1" x14ac:dyDescent="0.35">
      <c r="AE334" s="99"/>
    </row>
    <row r="335" spans="31:31" ht="30" customHeight="1" x14ac:dyDescent="0.35">
      <c r="AE335" s="99"/>
    </row>
    <row r="336" spans="31:31" ht="30" customHeight="1" x14ac:dyDescent="0.35">
      <c r="AE336" s="99"/>
    </row>
    <row r="337" spans="31:31" ht="30" customHeight="1" x14ac:dyDescent="0.35">
      <c r="AE337" s="99"/>
    </row>
    <row r="338" spans="31:31" ht="30" customHeight="1" x14ac:dyDescent="0.35">
      <c r="AE338" s="99"/>
    </row>
    <row r="339" spans="31:31" ht="30" customHeight="1" x14ac:dyDescent="0.35">
      <c r="AE339" s="99"/>
    </row>
    <row r="340" spans="31:31" ht="30" customHeight="1" x14ac:dyDescent="0.35">
      <c r="AE340" s="99"/>
    </row>
    <row r="341" spans="31:31" ht="30" customHeight="1" x14ac:dyDescent="0.35">
      <c r="AE341" s="99"/>
    </row>
    <row r="342" spans="31:31" ht="30" customHeight="1" x14ac:dyDescent="0.35">
      <c r="AE342" s="99"/>
    </row>
    <row r="343" spans="31:31" ht="30" customHeight="1" x14ac:dyDescent="0.35">
      <c r="AE343" s="99"/>
    </row>
    <row r="344" spans="31:31" ht="30" customHeight="1" x14ac:dyDescent="0.35">
      <c r="AE344" s="99"/>
    </row>
    <row r="345" spans="31:31" ht="30" customHeight="1" x14ac:dyDescent="0.35">
      <c r="AE345" s="99"/>
    </row>
    <row r="346" spans="31:31" ht="30" customHeight="1" x14ac:dyDescent="0.35">
      <c r="AE346" s="99"/>
    </row>
    <row r="347" spans="31:31" ht="30" customHeight="1" x14ac:dyDescent="0.35">
      <c r="AE347" s="99"/>
    </row>
    <row r="348" spans="31:31" ht="30" customHeight="1" x14ac:dyDescent="0.35">
      <c r="AE348" s="99"/>
    </row>
    <row r="349" spans="31:31" ht="30" customHeight="1" x14ac:dyDescent="0.35">
      <c r="AE349" s="99"/>
    </row>
    <row r="350" spans="31:31" ht="30" customHeight="1" x14ac:dyDescent="0.35">
      <c r="AE350" s="99"/>
    </row>
    <row r="351" spans="31:31" ht="30" customHeight="1" x14ac:dyDescent="0.35">
      <c r="AE351" s="99"/>
    </row>
    <row r="352" spans="31:31" ht="30" customHeight="1" x14ac:dyDescent="0.35">
      <c r="AE352" s="99"/>
    </row>
    <row r="353" spans="31:31" ht="30" customHeight="1" x14ac:dyDescent="0.35">
      <c r="AE353" s="99"/>
    </row>
    <row r="354" spans="31:31" ht="30" customHeight="1" x14ac:dyDescent="0.35">
      <c r="AE354" s="99"/>
    </row>
    <row r="355" spans="31:31" ht="30" customHeight="1" x14ac:dyDescent="0.35">
      <c r="AE355" s="99"/>
    </row>
    <row r="356" spans="31:31" ht="30" customHeight="1" x14ac:dyDescent="0.35">
      <c r="AE356" s="99"/>
    </row>
    <row r="357" spans="31:31" ht="30" customHeight="1" x14ac:dyDescent="0.35">
      <c r="AE357" s="99"/>
    </row>
    <row r="358" spans="31:31" ht="30" customHeight="1" x14ac:dyDescent="0.35">
      <c r="AE358" s="99"/>
    </row>
    <row r="359" spans="31:31" ht="30" customHeight="1" x14ac:dyDescent="0.35">
      <c r="AE359" s="99"/>
    </row>
    <row r="360" spans="31:31" ht="30" customHeight="1" x14ac:dyDescent="0.35">
      <c r="AE360" s="99"/>
    </row>
    <row r="361" spans="31:31" ht="30" customHeight="1" x14ac:dyDescent="0.35">
      <c r="AE361" s="99"/>
    </row>
    <row r="362" spans="31:31" ht="30" customHeight="1" x14ac:dyDescent="0.35">
      <c r="AE362" s="99"/>
    </row>
    <row r="363" spans="31:31" ht="30" customHeight="1" x14ac:dyDescent="0.35">
      <c r="AE363" s="99"/>
    </row>
    <row r="364" spans="31:31" ht="30" customHeight="1" x14ac:dyDescent="0.35">
      <c r="AE364" s="99"/>
    </row>
    <row r="365" spans="31:31" ht="30" customHeight="1" x14ac:dyDescent="0.35">
      <c r="AE365" s="99"/>
    </row>
    <row r="366" spans="31:31" ht="30" customHeight="1" x14ac:dyDescent="0.35">
      <c r="AE366" s="99"/>
    </row>
    <row r="367" spans="31:31" ht="30" customHeight="1" x14ac:dyDescent="0.35">
      <c r="AE367" s="99"/>
    </row>
    <row r="368" spans="31:31" ht="30" customHeight="1" x14ac:dyDescent="0.35">
      <c r="AE368" s="99"/>
    </row>
    <row r="369" spans="31:31" ht="30" customHeight="1" x14ac:dyDescent="0.35">
      <c r="AE369" s="99"/>
    </row>
    <row r="370" spans="31:31" ht="30" customHeight="1" x14ac:dyDescent="0.35">
      <c r="AE370" s="99"/>
    </row>
    <row r="371" spans="31:31" ht="30" customHeight="1" x14ac:dyDescent="0.35">
      <c r="AE371" s="99"/>
    </row>
    <row r="372" spans="31:31" ht="30" customHeight="1" x14ac:dyDescent="0.35">
      <c r="AE372" s="99"/>
    </row>
    <row r="373" spans="31:31" ht="30" customHeight="1" x14ac:dyDescent="0.35">
      <c r="AE373" s="99"/>
    </row>
    <row r="374" spans="31:31" ht="30" customHeight="1" x14ac:dyDescent="0.35">
      <c r="AE374" s="99"/>
    </row>
    <row r="375" spans="31:31" ht="30" customHeight="1" x14ac:dyDescent="0.35">
      <c r="AE375" s="99"/>
    </row>
    <row r="376" spans="31:31" ht="30" customHeight="1" x14ac:dyDescent="0.35">
      <c r="AE376" s="99"/>
    </row>
    <row r="377" spans="31:31" ht="30" customHeight="1" x14ac:dyDescent="0.35">
      <c r="AE377" s="99"/>
    </row>
    <row r="378" spans="31:31" ht="30" customHeight="1" x14ac:dyDescent="0.35">
      <c r="AE378" s="99"/>
    </row>
    <row r="379" spans="31:31" ht="30" customHeight="1" x14ac:dyDescent="0.35">
      <c r="AE379" s="99"/>
    </row>
    <row r="380" spans="31:31" ht="30" customHeight="1" x14ac:dyDescent="0.35">
      <c r="AE380" s="99"/>
    </row>
    <row r="381" spans="31:31" ht="30" customHeight="1" x14ac:dyDescent="0.35">
      <c r="AE381" s="99"/>
    </row>
    <row r="382" spans="31:31" ht="30" customHeight="1" x14ac:dyDescent="0.35">
      <c r="AE382" s="99"/>
    </row>
    <row r="383" spans="31:31" ht="30" customHeight="1" x14ac:dyDescent="0.35">
      <c r="AE383" s="99"/>
    </row>
    <row r="384" spans="31:31" ht="30" customHeight="1" x14ac:dyDescent="0.35">
      <c r="AE384" s="99"/>
    </row>
    <row r="385" spans="31:31" ht="30" customHeight="1" x14ac:dyDescent="0.35">
      <c r="AE385" s="99"/>
    </row>
    <row r="386" spans="31:31" ht="30" customHeight="1" x14ac:dyDescent="0.35">
      <c r="AE386" s="99"/>
    </row>
    <row r="387" spans="31:31" ht="30" customHeight="1" x14ac:dyDescent="0.35">
      <c r="AE387" s="99"/>
    </row>
    <row r="388" spans="31:31" ht="30" customHeight="1" x14ac:dyDescent="0.35">
      <c r="AE388" s="99"/>
    </row>
    <row r="389" spans="31:31" ht="30" customHeight="1" x14ac:dyDescent="0.35">
      <c r="AE389" s="99"/>
    </row>
    <row r="390" spans="31:31" ht="30" customHeight="1" x14ac:dyDescent="0.35">
      <c r="AE390" s="99"/>
    </row>
    <row r="391" spans="31:31" ht="30" customHeight="1" x14ac:dyDescent="0.35">
      <c r="AE391" s="99"/>
    </row>
    <row r="392" spans="31:31" ht="30" customHeight="1" x14ac:dyDescent="0.35">
      <c r="AE392" s="99"/>
    </row>
    <row r="393" spans="31:31" ht="30" customHeight="1" x14ac:dyDescent="0.35">
      <c r="AE393" s="99"/>
    </row>
    <row r="394" spans="31:31" ht="30" customHeight="1" x14ac:dyDescent="0.35">
      <c r="AE394" s="99"/>
    </row>
    <row r="395" spans="31:31" ht="30" customHeight="1" x14ac:dyDescent="0.35">
      <c r="AE395" s="99"/>
    </row>
    <row r="396" spans="31:31" ht="30" customHeight="1" x14ac:dyDescent="0.35">
      <c r="AE396" s="99"/>
    </row>
    <row r="397" spans="31:31" ht="30" customHeight="1" x14ac:dyDescent="0.35">
      <c r="AE397" s="99"/>
    </row>
    <row r="398" spans="31:31" ht="30" customHeight="1" x14ac:dyDescent="0.35">
      <c r="AE398" s="99"/>
    </row>
    <row r="399" spans="31:31" ht="30" customHeight="1" x14ac:dyDescent="0.35">
      <c r="AE399" s="99"/>
    </row>
    <row r="400" spans="31:31" ht="30" customHeight="1" x14ac:dyDescent="0.35">
      <c r="AE400" s="99"/>
    </row>
    <row r="401" spans="31:31" ht="30" customHeight="1" x14ac:dyDescent="0.35">
      <c r="AE401" s="99"/>
    </row>
    <row r="402" spans="31:31" ht="30" customHeight="1" x14ac:dyDescent="0.35">
      <c r="AE402" s="99"/>
    </row>
    <row r="403" spans="31:31" ht="30" customHeight="1" x14ac:dyDescent="0.35">
      <c r="AE403" s="99"/>
    </row>
    <row r="404" spans="31:31" ht="30" customHeight="1" x14ac:dyDescent="0.35">
      <c r="AE404" s="99"/>
    </row>
    <row r="405" spans="31:31" ht="30" customHeight="1" x14ac:dyDescent="0.35">
      <c r="AE405" s="99"/>
    </row>
    <row r="406" spans="31:31" ht="30" customHeight="1" x14ac:dyDescent="0.35">
      <c r="AE406" s="99"/>
    </row>
    <row r="407" spans="31:31" ht="30" customHeight="1" x14ac:dyDescent="0.35">
      <c r="AE407" s="99"/>
    </row>
    <row r="408" spans="31:31" ht="30" customHeight="1" x14ac:dyDescent="0.35">
      <c r="AE408" s="99"/>
    </row>
    <row r="409" spans="31:31" ht="30" customHeight="1" x14ac:dyDescent="0.35">
      <c r="AE409" s="99"/>
    </row>
    <row r="410" spans="31:31" ht="30" customHeight="1" x14ac:dyDescent="0.35">
      <c r="AE410" s="99"/>
    </row>
    <row r="411" spans="31:31" ht="30" customHeight="1" x14ac:dyDescent="0.35">
      <c r="AE411" s="99"/>
    </row>
    <row r="412" spans="31:31" ht="30" customHeight="1" x14ac:dyDescent="0.35">
      <c r="AE412" s="99"/>
    </row>
    <row r="413" spans="31:31" ht="30" customHeight="1" x14ac:dyDescent="0.35">
      <c r="AE413" s="99"/>
    </row>
    <row r="414" spans="31:31" ht="30" customHeight="1" x14ac:dyDescent="0.35">
      <c r="AE414" s="99"/>
    </row>
    <row r="415" spans="31:31" ht="30" customHeight="1" x14ac:dyDescent="0.35">
      <c r="AE415" s="99"/>
    </row>
    <row r="416" spans="31:31" ht="30" customHeight="1" x14ac:dyDescent="0.35">
      <c r="AE416" s="99"/>
    </row>
    <row r="417" spans="31:31" ht="30" customHeight="1" x14ac:dyDescent="0.35">
      <c r="AE417" s="99"/>
    </row>
    <row r="418" spans="31:31" ht="30" customHeight="1" x14ac:dyDescent="0.35">
      <c r="AE418" s="99"/>
    </row>
    <row r="419" spans="31:31" ht="30" customHeight="1" x14ac:dyDescent="0.35">
      <c r="AE419" s="99"/>
    </row>
    <row r="420" spans="31:31" ht="30" customHeight="1" x14ac:dyDescent="0.35">
      <c r="AE420" s="99"/>
    </row>
    <row r="421" spans="31:31" ht="30" customHeight="1" x14ac:dyDescent="0.35">
      <c r="AE421" s="99"/>
    </row>
    <row r="422" spans="31:31" ht="30" customHeight="1" x14ac:dyDescent="0.35">
      <c r="AE422" s="99"/>
    </row>
    <row r="423" spans="31:31" ht="30" customHeight="1" x14ac:dyDescent="0.35">
      <c r="AE423" s="99"/>
    </row>
    <row r="424" spans="31:31" ht="30" customHeight="1" x14ac:dyDescent="0.35">
      <c r="AE424" s="99"/>
    </row>
    <row r="425" spans="31:31" ht="30" customHeight="1" x14ac:dyDescent="0.35">
      <c r="AE425" s="99"/>
    </row>
    <row r="426" spans="31:31" ht="30" customHeight="1" x14ac:dyDescent="0.35">
      <c r="AE426" s="99"/>
    </row>
    <row r="427" spans="31:31" ht="30" customHeight="1" x14ac:dyDescent="0.35">
      <c r="AE427" s="99"/>
    </row>
    <row r="428" spans="31:31" ht="30" customHeight="1" x14ac:dyDescent="0.35">
      <c r="AE428" s="99"/>
    </row>
    <row r="429" spans="31:31" ht="30" customHeight="1" x14ac:dyDescent="0.35">
      <c r="AE429" s="99"/>
    </row>
    <row r="430" spans="31:31" ht="30" customHeight="1" x14ac:dyDescent="0.35">
      <c r="AE430" s="99"/>
    </row>
    <row r="431" spans="31:31" ht="30" customHeight="1" x14ac:dyDescent="0.35">
      <c r="AE431" s="99"/>
    </row>
    <row r="432" spans="31:31" ht="30" customHeight="1" x14ac:dyDescent="0.35">
      <c r="AE432" s="99"/>
    </row>
    <row r="433" spans="31:31" ht="30" customHeight="1" x14ac:dyDescent="0.35">
      <c r="AE433" s="99"/>
    </row>
    <row r="434" spans="31:31" ht="30" customHeight="1" x14ac:dyDescent="0.35">
      <c r="AE434" s="99"/>
    </row>
    <row r="435" spans="31:31" ht="30" customHeight="1" x14ac:dyDescent="0.35">
      <c r="AE435" s="99"/>
    </row>
    <row r="436" spans="31:31" ht="30" customHeight="1" x14ac:dyDescent="0.35">
      <c r="AE436" s="99"/>
    </row>
    <row r="437" spans="31:31" ht="30" customHeight="1" x14ac:dyDescent="0.35">
      <c r="AE437" s="99"/>
    </row>
    <row r="438" spans="31:31" ht="30" customHeight="1" x14ac:dyDescent="0.35">
      <c r="AE438" s="99"/>
    </row>
    <row r="439" spans="31:31" ht="30" customHeight="1" x14ac:dyDescent="0.35">
      <c r="AE439" s="99"/>
    </row>
    <row r="440" spans="31:31" ht="30" customHeight="1" x14ac:dyDescent="0.35">
      <c r="AE440" s="99"/>
    </row>
    <row r="441" spans="31:31" ht="30" customHeight="1" x14ac:dyDescent="0.35">
      <c r="AE441" s="99"/>
    </row>
    <row r="442" spans="31:31" ht="30" customHeight="1" x14ac:dyDescent="0.35">
      <c r="AE442" s="99"/>
    </row>
    <row r="443" spans="31:31" ht="30" customHeight="1" x14ac:dyDescent="0.35">
      <c r="AE443" s="99"/>
    </row>
    <row r="444" spans="31:31" ht="30" customHeight="1" x14ac:dyDescent="0.35">
      <c r="AE444" s="99"/>
    </row>
    <row r="445" spans="31:31" ht="30" customHeight="1" x14ac:dyDescent="0.35">
      <c r="AE445" s="99"/>
    </row>
    <row r="446" spans="31:31" ht="30" customHeight="1" x14ac:dyDescent="0.35">
      <c r="AE446" s="99"/>
    </row>
    <row r="447" spans="31:31" ht="30" customHeight="1" x14ac:dyDescent="0.35">
      <c r="AE447" s="99"/>
    </row>
    <row r="448" spans="31:31" ht="30" customHeight="1" x14ac:dyDescent="0.35">
      <c r="AE448" s="99"/>
    </row>
    <row r="449" spans="31:31" ht="30" customHeight="1" x14ac:dyDescent="0.35">
      <c r="AE449" s="99"/>
    </row>
    <row r="450" spans="31:31" ht="30" customHeight="1" x14ac:dyDescent="0.35">
      <c r="AE450" s="99"/>
    </row>
    <row r="451" spans="31:31" ht="30" customHeight="1" x14ac:dyDescent="0.35">
      <c r="AE451" s="99"/>
    </row>
    <row r="452" spans="31:31" ht="30" customHeight="1" x14ac:dyDescent="0.35">
      <c r="AE452" s="99"/>
    </row>
    <row r="453" spans="31:31" ht="30" customHeight="1" x14ac:dyDescent="0.35">
      <c r="AE453" s="99"/>
    </row>
    <row r="454" spans="31:31" ht="30" customHeight="1" x14ac:dyDescent="0.35">
      <c r="AE454" s="99"/>
    </row>
    <row r="455" spans="31:31" ht="30" customHeight="1" x14ac:dyDescent="0.35">
      <c r="AE455" s="99"/>
    </row>
    <row r="456" spans="31:31" ht="30" customHeight="1" x14ac:dyDescent="0.35">
      <c r="AE456" s="99"/>
    </row>
    <row r="457" spans="31:31" ht="30" customHeight="1" x14ac:dyDescent="0.35">
      <c r="AE457" s="99"/>
    </row>
    <row r="458" spans="31:31" ht="30" customHeight="1" x14ac:dyDescent="0.35">
      <c r="AE458" s="99"/>
    </row>
    <row r="459" spans="31:31" ht="30" customHeight="1" x14ac:dyDescent="0.35">
      <c r="AE459" s="99"/>
    </row>
    <row r="460" spans="31:31" ht="30" customHeight="1" x14ac:dyDescent="0.35">
      <c r="AE460" s="99"/>
    </row>
    <row r="461" spans="31:31" ht="30" customHeight="1" x14ac:dyDescent="0.35">
      <c r="AE461" s="99"/>
    </row>
    <row r="462" spans="31:31" ht="30" customHeight="1" x14ac:dyDescent="0.35">
      <c r="AE462" s="99"/>
    </row>
    <row r="463" spans="31:31" ht="30" customHeight="1" x14ac:dyDescent="0.35">
      <c r="AE463" s="99"/>
    </row>
    <row r="464" spans="31:31" ht="30" customHeight="1" x14ac:dyDescent="0.35">
      <c r="AE464" s="99"/>
    </row>
    <row r="465" spans="31:31" ht="30" customHeight="1" x14ac:dyDescent="0.35">
      <c r="AE465" s="99"/>
    </row>
    <row r="466" spans="31:31" ht="30" customHeight="1" x14ac:dyDescent="0.35">
      <c r="AE466" s="99"/>
    </row>
    <row r="467" spans="31:31" ht="30" customHeight="1" x14ac:dyDescent="0.35">
      <c r="AE467" s="99"/>
    </row>
    <row r="468" spans="31:31" ht="30" customHeight="1" x14ac:dyDescent="0.35">
      <c r="AE468" s="99"/>
    </row>
    <row r="469" spans="31:31" ht="30" customHeight="1" x14ac:dyDescent="0.35">
      <c r="AE469" s="99"/>
    </row>
    <row r="470" spans="31:31" ht="30" customHeight="1" x14ac:dyDescent="0.35">
      <c r="AE470" s="99"/>
    </row>
    <row r="471" spans="31:31" ht="30" customHeight="1" x14ac:dyDescent="0.35">
      <c r="AE471" s="99"/>
    </row>
    <row r="472" spans="31:31" ht="30" customHeight="1" x14ac:dyDescent="0.35">
      <c r="AE472" s="99"/>
    </row>
    <row r="473" spans="31:31" ht="30" customHeight="1" x14ac:dyDescent="0.35">
      <c r="AE473" s="99"/>
    </row>
    <row r="474" spans="31:31" ht="30" customHeight="1" x14ac:dyDescent="0.35">
      <c r="AE474" s="99"/>
    </row>
    <row r="475" spans="31:31" ht="30" customHeight="1" x14ac:dyDescent="0.35">
      <c r="AE475" s="99"/>
    </row>
    <row r="476" spans="31:31" ht="30" customHeight="1" x14ac:dyDescent="0.35">
      <c r="AE476" s="99"/>
    </row>
    <row r="477" spans="31:31" ht="30" customHeight="1" x14ac:dyDescent="0.35">
      <c r="AE477" s="99"/>
    </row>
    <row r="478" spans="31:31" ht="30" customHeight="1" x14ac:dyDescent="0.35">
      <c r="AE478" s="99"/>
    </row>
    <row r="479" spans="31:31" ht="30" customHeight="1" x14ac:dyDescent="0.35">
      <c r="AE479" s="99"/>
    </row>
    <row r="480" spans="31:31" ht="30" customHeight="1" x14ac:dyDescent="0.35">
      <c r="AE480" s="99"/>
    </row>
    <row r="481" spans="31:31" ht="30" customHeight="1" x14ac:dyDescent="0.35">
      <c r="AE481" s="99"/>
    </row>
    <row r="482" spans="31:31" ht="30" customHeight="1" x14ac:dyDescent="0.35">
      <c r="AE482" s="99"/>
    </row>
    <row r="483" spans="31:31" ht="30" customHeight="1" x14ac:dyDescent="0.35">
      <c r="AE483" s="99"/>
    </row>
    <row r="484" spans="31:31" ht="30" customHeight="1" x14ac:dyDescent="0.35">
      <c r="AE484" s="99"/>
    </row>
    <row r="485" spans="31:31" ht="30" customHeight="1" x14ac:dyDescent="0.35">
      <c r="AE485" s="99"/>
    </row>
    <row r="486" spans="31:31" ht="30" customHeight="1" x14ac:dyDescent="0.35">
      <c r="AE486" s="99"/>
    </row>
    <row r="487" spans="31:31" ht="30" customHeight="1" x14ac:dyDescent="0.35">
      <c r="AE487" s="99"/>
    </row>
    <row r="488" spans="31:31" ht="30" customHeight="1" x14ac:dyDescent="0.35">
      <c r="AE488" s="99"/>
    </row>
    <row r="489" spans="31:31" ht="30" customHeight="1" x14ac:dyDescent="0.35">
      <c r="AE489" s="99"/>
    </row>
    <row r="490" spans="31:31" ht="30" customHeight="1" x14ac:dyDescent="0.35">
      <c r="AE490" s="99"/>
    </row>
    <row r="491" spans="31:31" ht="30" customHeight="1" x14ac:dyDescent="0.35">
      <c r="AE491" s="99"/>
    </row>
    <row r="492" spans="31:31" ht="30" customHeight="1" x14ac:dyDescent="0.35">
      <c r="AE492" s="99"/>
    </row>
    <row r="493" spans="31:31" ht="30" customHeight="1" x14ac:dyDescent="0.35">
      <c r="AE493" s="99"/>
    </row>
    <row r="494" spans="31:31" ht="30" customHeight="1" x14ac:dyDescent="0.35">
      <c r="AE494" s="99"/>
    </row>
    <row r="495" spans="31:31" ht="30" customHeight="1" x14ac:dyDescent="0.35">
      <c r="AE495" s="99"/>
    </row>
    <row r="496" spans="31:31" ht="30" customHeight="1" x14ac:dyDescent="0.35">
      <c r="AE496" s="99"/>
    </row>
    <row r="497" spans="31:31" ht="30" customHeight="1" x14ac:dyDescent="0.35">
      <c r="AE497" s="99"/>
    </row>
    <row r="498" spans="31:31" ht="30" customHeight="1" x14ac:dyDescent="0.35">
      <c r="AE498" s="99"/>
    </row>
    <row r="499" spans="31:31" ht="30" customHeight="1" x14ac:dyDescent="0.35">
      <c r="AE499" s="99"/>
    </row>
    <row r="500" spans="31:31" ht="30" customHeight="1" x14ac:dyDescent="0.35">
      <c r="AE500" s="99"/>
    </row>
    <row r="501" spans="31:31" ht="30" customHeight="1" x14ac:dyDescent="0.35">
      <c r="AE501" s="99"/>
    </row>
    <row r="502" spans="31:31" ht="30" customHeight="1" x14ac:dyDescent="0.35">
      <c r="AE502" s="99"/>
    </row>
    <row r="503" spans="31:31" ht="30" customHeight="1" x14ac:dyDescent="0.35">
      <c r="AE503" s="99"/>
    </row>
    <row r="504" spans="31:31" ht="30" customHeight="1" x14ac:dyDescent="0.35">
      <c r="AE504" s="99"/>
    </row>
    <row r="505" spans="31:31" ht="30" customHeight="1" x14ac:dyDescent="0.35">
      <c r="AE505" s="99"/>
    </row>
    <row r="506" spans="31:31" ht="30" customHeight="1" x14ac:dyDescent="0.35">
      <c r="AE506" s="99"/>
    </row>
    <row r="507" spans="31:31" ht="30" customHeight="1" x14ac:dyDescent="0.35">
      <c r="AE507" s="99"/>
    </row>
    <row r="508" spans="31:31" ht="30" customHeight="1" x14ac:dyDescent="0.35">
      <c r="AE508" s="99"/>
    </row>
    <row r="509" spans="31:31" ht="30" customHeight="1" x14ac:dyDescent="0.35">
      <c r="AE509" s="99"/>
    </row>
    <row r="510" spans="31:31" ht="30" customHeight="1" x14ac:dyDescent="0.35">
      <c r="AE510" s="99"/>
    </row>
    <row r="511" spans="31:31" ht="30" customHeight="1" x14ac:dyDescent="0.35">
      <c r="AE511" s="99"/>
    </row>
    <row r="512" spans="31:31" ht="30" customHeight="1" x14ac:dyDescent="0.35">
      <c r="AE512" s="99"/>
    </row>
    <row r="513" spans="31:31" ht="30" customHeight="1" x14ac:dyDescent="0.35">
      <c r="AE513" s="99"/>
    </row>
    <row r="514" spans="31:31" ht="30" customHeight="1" x14ac:dyDescent="0.35">
      <c r="AE514" s="99"/>
    </row>
    <row r="515" spans="31:31" ht="30" customHeight="1" x14ac:dyDescent="0.35">
      <c r="AE515" s="99"/>
    </row>
    <row r="516" spans="31:31" ht="30" customHeight="1" x14ac:dyDescent="0.35">
      <c r="AE516" s="99"/>
    </row>
    <row r="517" spans="31:31" ht="30" customHeight="1" x14ac:dyDescent="0.35">
      <c r="AE517" s="99"/>
    </row>
    <row r="518" spans="31:31" ht="30" customHeight="1" x14ac:dyDescent="0.35">
      <c r="AE518" s="99"/>
    </row>
    <row r="519" spans="31:31" ht="30" customHeight="1" x14ac:dyDescent="0.35">
      <c r="AE519" s="99"/>
    </row>
    <row r="520" spans="31:31" ht="30" customHeight="1" x14ac:dyDescent="0.35">
      <c r="AE520" s="99"/>
    </row>
    <row r="521" spans="31:31" ht="30" customHeight="1" x14ac:dyDescent="0.35">
      <c r="AE521" s="99"/>
    </row>
    <row r="522" spans="31:31" ht="30" customHeight="1" x14ac:dyDescent="0.35">
      <c r="AE522" s="99"/>
    </row>
    <row r="523" spans="31:31" ht="30" customHeight="1" x14ac:dyDescent="0.35">
      <c r="AE523" s="99"/>
    </row>
    <row r="524" spans="31:31" ht="30" customHeight="1" x14ac:dyDescent="0.35">
      <c r="AE524" s="99"/>
    </row>
    <row r="525" spans="31:31" ht="30" customHeight="1" x14ac:dyDescent="0.35">
      <c r="AE525" s="99"/>
    </row>
    <row r="526" spans="31:31" ht="30" customHeight="1" x14ac:dyDescent="0.35">
      <c r="AE526" s="99"/>
    </row>
    <row r="527" spans="31:31" ht="30" customHeight="1" x14ac:dyDescent="0.35">
      <c r="AE527" s="99"/>
    </row>
    <row r="528" spans="31:31" ht="30" customHeight="1" x14ac:dyDescent="0.35">
      <c r="AE528" s="99"/>
    </row>
    <row r="529" spans="31:31" ht="30" customHeight="1" x14ac:dyDescent="0.35">
      <c r="AE529" s="99"/>
    </row>
    <row r="530" spans="31:31" ht="30" customHeight="1" x14ac:dyDescent="0.35">
      <c r="AE530" s="99"/>
    </row>
    <row r="531" spans="31:31" ht="30" customHeight="1" x14ac:dyDescent="0.35">
      <c r="AE531" s="99"/>
    </row>
    <row r="532" spans="31:31" ht="30" customHeight="1" x14ac:dyDescent="0.35">
      <c r="AE532" s="99"/>
    </row>
    <row r="533" spans="31:31" ht="30" customHeight="1" x14ac:dyDescent="0.35">
      <c r="AE533" s="99"/>
    </row>
    <row r="534" spans="31:31" ht="30" customHeight="1" x14ac:dyDescent="0.35">
      <c r="AE534" s="99"/>
    </row>
    <row r="535" spans="31:31" ht="30" customHeight="1" x14ac:dyDescent="0.35">
      <c r="AE535" s="99"/>
    </row>
    <row r="536" spans="31:31" ht="30" customHeight="1" x14ac:dyDescent="0.35">
      <c r="AE536" s="99"/>
    </row>
    <row r="537" spans="31:31" ht="30" customHeight="1" x14ac:dyDescent="0.35">
      <c r="AE537" s="99"/>
    </row>
    <row r="538" spans="31:31" ht="30" customHeight="1" x14ac:dyDescent="0.35">
      <c r="AE538" s="99"/>
    </row>
    <row r="539" spans="31:31" ht="30" customHeight="1" x14ac:dyDescent="0.35">
      <c r="AE539" s="99"/>
    </row>
    <row r="540" spans="31:31" ht="30" customHeight="1" x14ac:dyDescent="0.35">
      <c r="AE540" s="99"/>
    </row>
    <row r="541" spans="31:31" ht="30" customHeight="1" x14ac:dyDescent="0.35">
      <c r="AE541" s="99"/>
    </row>
    <row r="542" spans="31:31" ht="30" customHeight="1" x14ac:dyDescent="0.35">
      <c r="AE542" s="99"/>
    </row>
    <row r="543" spans="31:31" ht="30" customHeight="1" x14ac:dyDescent="0.35">
      <c r="AE543" s="99"/>
    </row>
    <row r="544" spans="31:31" ht="30" customHeight="1" x14ac:dyDescent="0.35">
      <c r="AE544" s="99"/>
    </row>
    <row r="545" spans="31:31" ht="30" customHeight="1" x14ac:dyDescent="0.35">
      <c r="AE545" s="99"/>
    </row>
    <row r="546" spans="31:31" ht="30" customHeight="1" x14ac:dyDescent="0.35">
      <c r="AE546" s="99"/>
    </row>
    <row r="547" spans="31:31" ht="30" customHeight="1" x14ac:dyDescent="0.35">
      <c r="AE547" s="99"/>
    </row>
    <row r="548" spans="31:31" ht="30" customHeight="1" x14ac:dyDescent="0.35">
      <c r="AE548" s="99"/>
    </row>
    <row r="549" spans="31:31" ht="30" customHeight="1" x14ac:dyDescent="0.35">
      <c r="AE549" s="99"/>
    </row>
    <row r="550" spans="31:31" ht="30" customHeight="1" x14ac:dyDescent="0.35">
      <c r="AE550" s="99"/>
    </row>
    <row r="551" spans="31:31" ht="30" customHeight="1" x14ac:dyDescent="0.35">
      <c r="AE551" s="99"/>
    </row>
    <row r="552" spans="31:31" ht="30" customHeight="1" x14ac:dyDescent="0.35">
      <c r="AE552" s="99"/>
    </row>
    <row r="553" spans="31:31" ht="30" customHeight="1" x14ac:dyDescent="0.35">
      <c r="AE553" s="99"/>
    </row>
    <row r="554" spans="31:31" ht="30" customHeight="1" x14ac:dyDescent="0.35">
      <c r="AE554" s="99"/>
    </row>
    <row r="555" spans="31:31" ht="30" customHeight="1" x14ac:dyDescent="0.35">
      <c r="AE555" s="99"/>
    </row>
    <row r="556" spans="31:31" ht="30" customHeight="1" x14ac:dyDescent="0.35">
      <c r="AE556" s="99"/>
    </row>
    <row r="557" spans="31:31" ht="30" customHeight="1" x14ac:dyDescent="0.35">
      <c r="AE557" s="99"/>
    </row>
    <row r="558" spans="31:31" ht="30" customHeight="1" x14ac:dyDescent="0.35">
      <c r="AE558" s="99"/>
    </row>
    <row r="559" spans="31:31" ht="30" customHeight="1" x14ac:dyDescent="0.35">
      <c r="AE559" s="99"/>
    </row>
    <row r="560" spans="31:31" ht="30" customHeight="1" x14ac:dyDescent="0.35">
      <c r="AE560" s="99"/>
    </row>
    <row r="561" spans="31:31" ht="30" customHeight="1" x14ac:dyDescent="0.35">
      <c r="AE561" s="99"/>
    </row>
    <row r="562" spans="31:31" ht="30" customHeight="1" x14ac:dyDescent="0.35">
      <c r="AE562" s="99"/>
    </row>
    <row r="563" spans="31:31" ht="30" customHeight="1" x14ac:dyDescent="0.35">
      <c r="AE563" s="99"/>
    </row>
    <row r="564" spans="31:31" ht="30" customHeight="1" x14ac:dyDescent="0.35">
      <c r="AE564" s="99"/>
    </row>
    <row r="565" spans="31:31" ht="30" customHeight="1" x14ac:dyDescent="0.35">
      <c r="AE565" s="99"/>
    </row>
    <row r="566" spans="31:31" ht="30" customHeight="1" x14ac:dyDescent="0.35">
      <c r="AE566" s="99"/>
    </row>
    <row r="567" spans="31:31" ht="30" customHeight="1" x14ac:dyDescent="0.35">
      <c r="AE567" s="99"/>
    </row>
    <row r="568" spans="31:31" ht="30" customHeight="1" x14ac:dyDescent="0.35">
      <c r="AE568" s="99"/>
    </row>
    <row r="569" spans="31:31" ht="30" customHeight="1" x14ac:dyDescent="0.35">
      <c r="AE569" s="99"/>
    </row>
    <row r="570" spans="31:31" ht="30" customHeight="1" x14ac:dyDescent="0.35">
      <c r="AE570" s="99"/>
    </row>
    <row r="571" spans="31:31" ht="30" customHeight="1" x14ac:dyDescent="0.35">
      <c r="AE571" s="99"/>
    </row>
    <row r="572" spans="31:31" ht="30" customHeight="1" x14ac:dyDescent="0.35">
      <c r="AE572" s="99"/>
    </row>
    <row r="573" spans="31:31" ht="30" customHeight="1" x14ac:dyDescent="0.35">
      <c r="AE573" s="99"/>
    </row>
    <row r="574" spans="31:31" ht="30" customHeight="1" x14ac:dyDescent="0.35">
      <c r="AE574" s="99"/>
    </row>
    <row r="575" spans="31:31" ht="30" customHeight="1" x14ac:dyDescent="0.35">
      <c r="AE575" s="99"/>
    </row>
    <row r="576" spans="31:31" ht="30" customHeight="1" x14ac:dyDescent="0.35">
      <c r="AE576" s="99"/>
    </row>
    <row r="577" spans="31:31" ht="30" customHeight="1" x14ac:dyDescent="0.35">
      <c r="AE577" s="99"/>
    </row>
    <row r="578" spans="31:31" ht="30" customHeight="1" x14ac:dyDescent="0.35">
      <c r="AE578" s="99"/>
    </row>
    <row r="579" spans="31:31" ht="30" customHeight="1" x14ac:dyDescent="0.35">
      <c r="AE579" s="99"/>
    </row>
    <row r="580" spans="31:31" ht="30" customHeight="1" x14ac:dyDescent="0.35">
      <c r="AE580" s="99"/>
    </row>
    <row r="581" spans="31:31" ht="30" customHeight="1" x14ac:dyDescent="0.35">
      <c r="AE581" s="99"/>
    </row>
    <row r="582" spans="31:31" ht="30" customHeight="1" x14ac:dyDescent="0.35">
      <c r="AE582" s="99"/>
    </row>
    <row r="583" spans="31:31" ht="30" customHeight="1" x14ac:dyDescent="0.35">
      <c r="AE583" s="99"/>
    </row>
    <row r="584" spans="31:31" ht="30" customHeight="1" x14ac:dyDescent="0.35">
      <c r="AE584" s="99"/>
    </row>
    <row r="585" spans="31:31" ht="30" customHeight="1" x14ac:dyDescent="0.35">
      <c r="AE585" s="99"/>
    </row>
    <row r="586" spans="31:31" ht="30" customHeight="1" x14ac:dyDescent="0.35">
      <c r="AE586" s="99"/>
    </row>
    <row r="587" spans="31:31" ht="30" customHeight="1" x14ac:dyDescent="0.35">
      <c r="AE587" s="99"/>
    </row>
    <row r="588" spans="31:31" ht="30" customHeight="1" x14ac:dyDescent="0.35">
      <c r="AE588" s="99"/>
    </row>
    <row r="589" spans="31:31" ht="30" customHeight="1" x14ac:dyDescent="0.35">
      <c r="AE589" s="99"/>
    </row>
    <row r="590" spans="31:31" ht="30" customHeight="1" x14ac:dyDescent="0.35">
      <c r="AE590" s="99"/>
    </row>
    <row r="591" spans="31:31" ht="30" customHeight="1" x14ac:dyDescent="0.35">
      <c r="AE591" s="99"/>
    </row>
    <row r="592" spans="31:31" ht="30" customHeight="1" x14ac:dyDescent="0.35">
      <c r="AE592" s="99"/>
    </row>
    <row r="593" spans="31:31" ht="30" customHeight="1" x14ac:dyDescent="0.35">
      <c r="AE593" s="99"/>
    </row>
    <row r="594" spans="31:31" ht="30" customHeight="1" x14ac:dyDescent="0.35">
      <c r="AE594" s="99"/>
    </row>
    <row r="595" spans="31:31" ht="30" customHeight="1" x14ac:dyDescent="0.35">
      <c r="AE595" s="99"/>
    </row>
    <row r="596" spans="31:31" ht="30" customHeight="1" x14ac:dyDescent="0.35">
      <c r="AE596" s="99"/>
    </row>
    <row r="597" spans="31:31" ht="30" customHeight="1" x14ac:dyDescent="0.35">
      <c r="AE597" s="99"/>
    </row>
    <row r="598" spans="31:31" ht="30" customHeight="1" x14ac:dyDescent="0.35">
      <c r="AE598" s="99"/>
    </row>
    <row r="599" spans="31:31" ht="30" customHeight="1" x14ac:dyDescent="0.35">
      <c r="AE599" s="99"/>
    </row>
    <row r="600" spans="31:31" ht="30" customHeight="1" x14ac:dyDescent="0.35">
      <c r="AE600" s="99"/>
    </row>
    <row r="601" spans="31:31" ht="30" customHeight="1" x14ac:dyDescent="0.35">
      <c r="AE601" s="99"/>
    </row>
    <row r="602" spans="31:31" ht="30" customHeight="1" x14ac:dyDescent="0.35">
      <c r="AE602" s="99"/>
    </row>
    <row r="603" spans="31:31" ht="30" customHeight="1" x14ac:dyDescent="0.35">
      <c r="AE603" s="99"/>
    </row>
    <row r="604" spans="31:31" ht="30" customHeight="1" x14ac:dyDescent="0.35">
      <c r="AE604" s="99"/>
    </row>
    <row r="605" spans="31:31" ht="30" customHeight="1" x14ac:dyDescent="0.35">
      <c r="AE605" s="99"/>
    </row>
    <row r="606" spans="31:31" ht="30" customHeight="1" x14ac:dyDescent="0.35">
      <c r="AE606" s="99"/>
    </row>
    <row r="607" spans="31:31" ht="30" customHeight="1" x14ac:dyDescent="0.35">
      <c r="AE607" s="99"/>
    </row>
    <row r="608" spans="31:31" ht="30" customHeight="1" x14ac:dyDescent="0.35">
      <c r="AE608" s="99"/>
    </row>
    <row r="609" spans="31:31" ht="30" customHeight="1" x14ac:dyDescent="0.35">
      <c r="AE609" s="99"/>
    </row>
    <row r="610" spans="31:31" ht="30" customHeight="1" x14ac:dyDescent="0.35">
      <c r="AE610" s="99"/>
    </row>
    <row r="611" spans="31:31" ht="30" customHeight="1" x14ac:dyDescent="0.35">
      <c r="AE611" s="99"/>
    </row>
    <row r="612" spans="31:31" ht="30" customHeight="1" x14ac:dyDescent="0.35">
      <c r="AE612" s="99"/>
    </row>
    <row r="613" spans="31:31" ht="30" customHeight="1" x14ac:dyDescent="0.35">
      <c r="AE613" s="99"/>
    </row>
    <row r="614" spans="31:31" ht="30" customHeight="1" x14ac:dyDescent="0.35">
      <c r="AE614" s="99"/>
    </row>
    <row r="615" spans="31:31" ht="30" customHeight="1" x14ac:dyDescent="0.35">
      <c r="AE615" s="99"/>
    </row>
    <row r="616" spans="31:31" ht="30" customHeight="1" x14ac:dyDescent="0.35">
      <c r="AE616" s="99"/>
    </row>
    <row r="617" spans="31:31" ht="30" customHeight="1" x14ac:dyDescent="0.35">
      <c r="AE617" s="99"/>
    </row>
    <row r="618" spans="31:31" ht="30" customHeight="1" x14ac:dyDescent="0.35">
      <c r="AE618" s="99"/>
    </row>
    <row r="619" spans="31:31" ht="30" customHeight="1" x14ac:dyDescent="0.35">
      <c r="AE619" s="99"/>
    </row>
    <row r="620" spans="31:31" ht="30" customHeight="1" x14ac:dyDescent="0.35">
      <c r="AE620" s="99"/>
    </row>
    <row r="621" spans="31:31" ht="30" customHeight="1" x14ac:dyDescent="0.35">
      <c r="AE621" s="99"/>
    </row>
    <row r="622" spans="31:31" ht="30" customHeight="1" x14ac:dyDescent="0.35">
      <c r="AE622" s="99"/>
    </row>
    <row r="623" spans="31:31" ht="30" customHeight="1" x14ac:dyDescent="0.35">
      <c r="AE623" s="99"/>
    </row>
    <row r="624" spans="31:31" ht="30" customHeight="1" x14ac:dyDescent="0.35">
      <c r="AE624" s="99"/>
    </row>
    <row r="625" spans="31:31" ht="30" customHeight="1" x14ac:dyDescent="0.35">
      <c r="AE625" s="99"/>
    </row>
    <row r="626" spans="31:31" ht="30" customHeight="1" x14ac:dyDescent="0.35">
      <c r="AE626" s="99"/>
    </row>
    <row r="627" spans="31:31" ht="30" customHeight="1" x14ac:dyDescent="0.35">
      <c r="AE627" s="99"/>
    </row>
    <row r="628" spans="31:31" ht="30" customHeight="1" x14ac:dyDescent="0.35">
      <c r="AE628" s="99"/>
    </row>
    <row r="629" spans="31:31" ht="30" customHeight="1" x14ac:dyDescent="0.35">
      <c r="AE629" s="99"/>
    </row>
    <row r="630" spans="31:31" ht="30" customHeight="1" x14ac:dyDescent="0.35">
      <c r="AE630" s="99"/>
    </row>
    <row r="631" spans="31:31" ht="30" customHeight="1" x14ac:dyDescent="0.35">
      <c r="AE631" s="99"/>
    </row>
    <row r="632" spans="31:31" ht="30" customHeight="1" x14ac:dyDescent="0.35">
      <c r="AE632" s="99"/>
    </row>
    <row r="633" spans="31:31" ht="30" customHeight="1" x14ac:dyDescent="0.35">
      <c r="AE633" s="99"/>
    </row>
    <row r="634" spans="31:31" ht="30" customHeight="1" x14ac:dyDescent="0.35">
      <c r="AE634" s="99"/>
    </row>
    <row r="635" spans="31:31" ht="30" customHeight="1" x14ac:dyDescent="0.35">
      <c r="AE635" s="99"/>
    </row>
    <row r="636" spans="31:31" ht="30" customHeight="1" x14ac:dyDescent="0.35">
      <c r="AE636" s="99"/>
    </row>
    <row r="637" spans="31:31" ht="30" customHeight="1" x14ac:dyDescent="0.35">
      <c r="AE637" s="99"/>
    </row>
    <row r="638" spans="31:31" ht="30" customHeight="1" x14ac:dyDescent="0.35">
      <c r="AE638" s="99"/>
    </row>
    <row r="639" spans="31:31" ht="30" customHeight="1" x14ac:dyDescent="0.35">
      <c r="AE639" s="99"/>
    </row>
    <row r="640" spans="31:31" ht="30" customHeight="1" x14ac:dyDescent="0.35">
      <c r="AE640" s="99"/>
    </row>
    <row r="641" spans="31:31" ht="30" customHeight="1" x14ac:dyDescent="0.35">
      <c r="AE641" s="99"/>
    </row>
    <row r="642" spans="31:31" ht="30" customHeight="1" x14ac:dyDescent="0.35">
      <c r="AE642" s="99"/>
    </row>
    <row r="643" spans="31:31" ht="30" customHeight="1" x14ac:dyDescent="0.35">
      <c r="AE643" s="99"/>
    </row>
    <row r="644" spans="31:31" ht="30" customHeight="1" x14ac:dyDescent="0.35">
      <c r="AE644" s="99"/>
    </row>
    <row r="645" spans="31:31" ht="30" customHeight="1" x14ac:dyDescent="0.35">
      <c r="AE645" s="99"/>
    </row>
    <row r="646" spans="31:31" ht="30" customHeight="1" x14ac:dyDescent="0.35">
      <c r="AE646" s="99"/>
    </row>
    <row r="647" spans="31:31" ht="30" customHeight="1" x14ac:dyDescent="0.35">
      <c r="AE647" s="99"/>
    </row>
    <row r="648" spans="31:31" ht="30" customHeight="1" x14ac:dyDescent="0.35">
      <c r="AE648" s="99"/>
    </row>
    <row r="649" spans="31:31" ht="30" customHeight="1" x14ac:dyDescent="0.35">
      <c r="AE649" s="99"/>
    </row>
    <row r="650" spans="31:31" ht="30" customHeight="1" x14ac:dyDescent="0.35">
      <c r="AE650" s="99"/>
    </row>
    <row r="651" spans="31:31" ht="30" customHeight="1" x14ac:dyDescent="0.35">
      <c r="AE651" s="99"/>
    </row>
    <row r="652" spans="31:31" ht="30" customHeight="1" x14ac:dyDescent="0.35">
      <c r="AE652" s="99"/>
    </row>
    <row r="653" spans="31:31" ht="30" customHeight="1" x14ac:dyDescent="0.35">
      <c r="AE653" s="99"/>
    </row>
    <row r="654" spans="31:31" ht="30" customHeight="1" x14ac:dyDescent="0.35">
      <c r="AE654" s="99"/>
    </row>
    <row r="655" spans="31:31" ht="30" customHeight="1" x14ac:dyDescent="0.35">
      <c r="AE655" s="99"/>
    </row>
    <row r="656" spans="31:31" ht="30" customHeight="1" x14ac:dyDescent="0.35">
      <c r="AE656" s="99"/>
    </row>
    <row r="657" spans="31:31" ht="30" customHeight="1" x14ac:dyDescent="0.35">
      <c r="AE657" s="99"/>
    </row>
    <row r="658" spans="31:31" ht="30" customHeight="1" x14ac:dyDescent="0.35">
      <c r="AE658" s="99"/>
    </row>
    <row r="659" spans="31:31" ht="30" customHeight="1" x14ac:dyDescent="0.35">
      <c r="AE659" s="99"/>
    </row>
    <row r="660" spans="31:31" ht="30" customHeight="1" x14ac:dyDescent="0.35">
      <c r="AE660" s="99"/>
    </row>
    <row r="661" spans="31:31" ht="30" customHeight="1" x14ac:dyDescent="0.35">
      <c r="AE661" s="99"/>
    </row>
    <row r="662" spans="31:31" ht="30" customHeight="1" x14ac:dyDescent="0.35">
      <c r="AE662" s="99"/>
    </row>
    <row r="663" spans="31:31" ht="30" customHeight="1" x14ac:dyDescent="0.35">
      <c r="AE663" s="99"/>
    </row>
    <row r="664" spans="31:31" ht="30" customHeight="1" x14ac:dyDescent="0.35">
      <c r="AE664" s="99"/>
    </row>
    <row r="665" spans="31:31" ht="30" customHeight="1" x14ac:dyDescent="0.35">
      <c r="AE665" s="99"/>
    </row>
    <row r="666" spans="31:31" ht="30" customHeight="1" x14ac:dyDescent="0.35">
      <c r="AE666" s="99"/>
    </row>
    <row r="667" spans="31:31" ht="30" customHeight="1" x14ac:dyDescent="0.35">
      <c r="AE667" s="99"/>
    </row>
    <row r="668" spans="31:31" ht="30" customHeight="1" x14ac:dyDescent="0.35">
      <c r="AE668" s="99"/>
    </row>
    <row r="669" spans="31:31" ht="30" customHeight="1" x14ac:dyDescent="0.35">
      <c r="AE669" s="99"/>
    </row>
    <row r="670" spans="31:31" ht="30" customHeight="1" x14ac:dyDescent="0.35">
      <c r="AE670" s="99"/>
    </row>
    <row r="671" spans="31:31" ht="30" customHeight="1" x14ac:dyDescent="0.35">
      <c r="AE671" s="99"/>
    </row>
    <row r="672" spans="31:31" ht="30" customHeight="1" x14ac:dyDescent="0.35">
      <c r="AE672" s="99"/>
    </row>
    <row r="673" spans="31:31" ht="30" customHeight="1" x14ac:dyDescent="0.35">
      <c r="AE673" s="99"/>
    </row>
    <row r="674" spans="31:31" ht="30" customHeight="1" x14ac:dyDescent="0.35">
      <c r="AE674" s="99"/>
    </row>
    <row r="675" spans="31:31" ht="30" customHeight="1" x14ac:dyDescent="0.35">
      <c r="AE675" s="99"/>
    </row>
    <row r="676" spans="31:31" ht="30" customHeight="1" x14ac:dyDescent="0.35">
      <c r="AE676" s="99"/>
    </row>
    <row r="677" spans="31:31" ht="30" customHeight="1" x14ac:dyDescent="0.35">
      <c r="AE677" s="99"/>
    </row>
    <row r="678" spans="31:31" ht="30" customHeight="1" x14ac:dyDescent="0.35">
      <c r="AE678" s="99"/>
    </row>
    <row r="679" spans="31:31" ht="30" customHeight="1" x14ac:dyDescent="0.35">
      <c r="AE679" s="99"/>
    </row>
    <row r="680" spans="31:31" ht="30" customHeight="1" x14ac:dyDescent="0.35">
      <c r="AE680" s="99"/>
    </row>
    <row r="681" spans="31:31" ht="30" customHeight="1" x14ac:dyDescent="0.35">
      <c r="AE681" s="99"/>
    </row>
    <row r="682" spans="31:31" ht="30" customHeight="1" x14ac:dyDescent="0.35">
      <c r="AE682" s="99"/>
    </row>
    <row r="683" spans="31:31" ht="30" customHeight="1" x14ac:dyDescent="0.35">
      <c r="AE683" s="99"/>
    </row>
    <row r="684" spans="31:31" ht="30" customHeight="1" x14ac:dyDescent="0.35">
      <c r="AE684" s="99"/>
    </row>
    <row r="685" spans="31:31" ht="30" customHeight="1" x14ac:dyDescent="0.35">
      <c r="AE685" s="99"/>
    </row>
    <row r="686" spans="31:31" ht="30" customHeight="1" x14ac:dyDescent="0.35">
      <c r="AE686" s="99"/>
    </row>
    <row r="687" spans="31:31" ht="30" customHeight="1" x14ac:dyDescent="0.35">
      <c r="AE687" s="99"/>
    </row>
    <row r="688" spans="31:31" ht="30" customHeight="1" x14ac:dyDescent="0.35">
      <c r="AE688" s="99"/>
    </row>
    <row r="689" spans="31:31" ht="30" customHeight="1" x14ac:dyDescent="0.35">
      <c r="AE689" s="99"/>
    </row>
    <row r="690" spans="31:31" ht="30" customHeight="1" x14ac:dyDescent="0.35">
      <c r="AE690" s="99"/>
    </row>
    <row r="691" spans="31:31" ht="30" customHeight="1" x14ac:dyDescent="0.35">
      <c r="AE691" s="99"/>
    </row>
    <row r="692" spans="31:31" ht="30" customHeight="1" x14ac:dyDescent="0.35">
      <c r="AE692" s="99"/>
    </row>
    <row r="693" spans="31:31" ht="30" customHeight="1" x14ac:dyDescent="0.35">
      <c r="AE693" s="99"/>
    </row>
    <row r="694" spans="31:31" ht="30" customHeight="1" x14ac:dyDescent="0.35">
      <c r="AE694" s="99"/>
    </row>
    <row r="695" spans="31:31" ht="30" customHeight="1" x14ac:dyDescent="0.35">
      <c r="AE695" s="99"/>
    </row>
    <row r="696" spans="31:31" ht="30" customHeight="1" x14ac:dyDescent="0.35">
      <c r="AE696" s="99"/>
    </row>
    <row r="697" spans="31:31" ht="30" customHeight="1" x14ac:dyDescent="0.35">
      <c r="AE697" s="99"/>
    </row>
    <row r="698" spans="31:31" ht="30" customHeight="1" x14ac:dyDescent="0.35">
      <c r="AE698" s="99"/>
    </row>
    <row r="699" spans="31:31" ht="30" customHeight="1" x14ac:dyDescent="0.35">
      <c r="AE699" s="99"/>
    </row>
    <row r="700" spans="31:31" ht="30" customHeight="1" x14ac:dyDescent="0.35">
      <c r="AE700" s="99"/>
    </row>
    <row r="701" spans="31:31" ht="30" customHeight="1" x14ac:dyDescent="0.35">
      <c r="AE701" s="99"/>
    </row>
    <row r="702" spans="31:31" ht="30" customHeight="1" x14ac:dyDescent="0.35">
      <c r="AE702" s="99"/>
    </row>
    <row r="703" spans="31:31" ht="30" customHeight="1" x14ac:dyDescent="0.35">
      <c r="AE703" s="99"/>
    </row>
    <row r="704" spans="31:31" ht="30" customHeight="1" x14ac:dyDescent="0.35">
      <c r="AE704" s="99"/>
    </row>
    <row r="705" spans="31:31" ht="30" customHeight="1" x14ac:dyDescent="0.35">
      <c r="AE705" s="99"/>
    </row>
    <row r="706" spans="31:31" ht="30" customHeight="1" x14ac:dyDescent="0.35">
      <c r="AE706" s="99"/>
    </row>
    <row r="707" spans="31:31" ht="30" customHeight="1" x14ac:dyDescent="0.35">
      <c r="AE707" s="99"/>
    </row>
    <row r="708" spans="31:31" ht="30" customHeight="1" x14ac:dyDescent="0.35">
      <c r="AE708" s="99"/>
    </row>
    <row r="709" spans="31:31" ht="30" customHeight="1" x14ac:dyDescent="0.35">
      <c r="AE709" s="99"/>
    </row>
    <row r="710" spans="31:31" ht="30" customHeight="1" x14ac:dyDescent="0.35">
      <c r="AE710" s="99"/>
    </row>
    <row r="711" spans="31:31" ht="30" customHeight="1" x14ac:dyDescent="0.35">
      <c r="AE711" s="99"/>
    </row>
    <row r="712" spans="31:31" ht="30" customHeight="1" x14ac:dyDescent="0.35">
      <c r="AE712" s="99"/>
    </row>
    <row r="713" spans="31:31" ht="30" customHeight="1" x14ac:dyDescent="0.35">
      <c r="AE713" s="99"/>
    </row>
    <row r="714" spans="31:31" ht="30" customHeight="1" x14ac:dyDescent="0.35">
      <c r="AE714" s="99"/>
    </row>
    <row r="715" spans="31:31" ht="30" customHeight="1" x14ac:dyDescent="0.35">
      <c r="AE715" s="99"/>
    </row>
    <row r="716" spans="31:31" ht="30" customHeight="1" x14ac:dyDescent="0.35">
      <c r="AE716" s="99"/>
    </row>
    <row r="717" spans="31:31" ht="30" customHeight="1" x14ac:dyDescent="0.35">
      <c r="AE717" s="99"/>
    </row>
    <row r="718" spans="31:31" ht="30" customHeight="1" x14ac:dyDescent="0.35">
      <c r="AE718" s="99"/>
    </row>
    <row r="719" spans="31:31" ht="30" customHeight="1" x14ac:dyDescent="0.35">
      <c r="AE719" s="99"/>
    </row>
    <row r="720" spans="31:31" ht="30" customHeight="1" x14ac:dyDescent="0.35">
      <c r="AE720" s="99"/>
    </row>
    <row r="721" spans="31:31" ht="30" customHeight="1" x14ac:dyDescent="0.35">
      <c r="AE721" s="99"/>
    </row>
    <row r="722" spans="31:31" ht="30" customHeight="1" x14ac:dyDescent="0.35">
      <c r="AE722" s="99"/>
    </row>
    <row r="723" spans="31:31" ht="30" customHeight="1" x14ac:dyDescent="0.35">
      <c r="AE723" s="99"/>
    </row>
    <row r="724" spans="31:31" ht="30" customHeight="1" x14ac:dyDescent="0.35">
      <c r="AE724" s="99"/>
    </row>
    <row r="725" spans="31:31" ht="30" customHeight="1" x14ac:dyDescent="0.35">
      <c r="AE725" s="99"/>
    </row>
    <row r="726" spans="31:31" ht="30" customHeight="1" x14ac:dyDescent="0.35">
      <c r="AE726" s="99"/>
    </row>
    <row r="727" spans="31:31" ht="30" customHeight="1" x14ac:dyDescent="0.35">
      <c r="AE727" s="99"/>
    </row>
    <row r="728" spans="31:31" ht="30" customHeight="1" x14ac:dyDescent="0.35">
      <c r="AE728" s="99"/>
    </row>
    <row r="729" spans="31:31" ht="30" customHeight="1" x14ac:dyDescent="0.35">
      <c r="AE729" s="99"/>
    </row>
    <row r="730" spans="31:31" ht="30" customHeight="1" x14ac:dyDescent="0.35">
      <c r="AE730" s="99"/>
    </row>
    <row r="731" spans="31:31" ht="30" customHeight="1" x14ac:dyDescent="0.35">
      <c r="AE731" s="99"/>
    </row>
    <row r="732" spans="31:31" ht="30" customHeight="1" x14ac:dyDescent="0.35">
      <c r="AE732" s="99"/>
    </row>
    <row r="733" spans="31:31" ht="30" customHeight="1" x14ac:dyDescent="0.35">
      <c r="AE733" s="99"/>
    </row>
    <row r="734" spans="31:31" ht="30" customHeight="1" x14ac:dyDescent="0.35">
      <c r="AE734" s="99"/>
    </row>
    <row r="735" spans="31:31" ht="30" customHeight="1" x14ac:dyDescent="0.35">
      <c r="AE735" s="99"/>
    </row>
    <row r="736" spans="31:31" ht="30" customHeight="1" x14ac:dyDescent="0.35">
      <c r="AE736" s="99"/>
    </row>
    <row r="737" spans="31:31" ht="30" customHeight="1" x14ac:dyDescent="0.35">
      <c r="AE737" s="99"/>
    </row>
    <row r="738" spans="31:31" ht="30" customHeight="1" x14ac:dyDescent="0.35">
      <c r="AE738" s="99"/>
    </row>
    <row r="739" spans="31:31" ht="30" customHeight="1" x14ac:dyDescent="0.35">
      <c r="AE739" s="99"/>
    </row>
    <row r="740" spans="31:31" ht="30" customHeight="1" x14ac:dyDescent="0.35">
      <c r="AE740" s="99"/>
    </row>
    <row r="741" spans="31:31" ht="30" customHeight="1" x14ac:dyDescent="0.35">
      <c r="AE741" s="99"/>
    </row>
    <row r="742" spans="31:31" ht="30" customHeight="1" x14ac:dyDescent="0.35">
      <c r="AE742" s="99"/>
    </row>
    <row r="743" spans="31:31" ht="30" customHeight="1" x14ac:dyDescent="0.35">
      <c r="AE743" s="99"/>
    </row>
    <row r="744" spans="31:31" ht="30" customHeight="1" x14ac:dyDescent="0.35">
      <c r="AE744" s="99"/>
    </row>
    <row r="745" spans="31:31" ht="30" customHeight="1" x14ac:dyDescent="0.35">
      <c r="AE745" s="99"/>
    </row>
    <row r="746" spans="31:31" ht="30" customHeight="1" x14ac:dyDescent="0.35">
      <c r="AE746" s="99"/>
    </row>
    <row r="747" spans="31:31" ht="30" customHeight="1" x14ac:dyDescent="0.35">
      <c r="AE747" s="99"/>
    </row>
    <row r="748" spans="31:31" ht="30" customHeight="1" x14ac:dyDescent="0.35">
      <c r="AE748" s="99"/>
    </row>
    <row r="749" spans="31:31" ht="30" customHeight="1" x14ac:dyDescent="0.35">
      <c r="AE749" s="99"/>
    </row>
    <row r="750" spans="31:31" ht="30" customHeight="1" x14ac:dyDescent="0.35">
      <c r="AE750" s="99"/>
    </row>
    <row r="751" spans="31:31" ht="30" customHeight="1" x14ac:dyDescent="0.35">
      <c r="AE751" s="99"/>
    </row>
    <row r="752" spans="31:31" ht="30" customHeight="1" x14ac:dyDescent="0.35">
      <c r="AE752" s="99"/>
    </row>
    <row r="753" spans="31:31" ht="30" customHeight="1" x14ac:dyDescent="0.35">
      <c r="AE753" s="99"/>
    </row>
    <row r="754" spans="31:31" ht="30" customHeight="1" x14ac:dyDescent="0.35">
      <c r="AE754" s="99"/>
    </row>
    <row r="755" spans="31:31" ht="30" customHeight="1" x14ac:dyDescent="0.35">
      <c r="AE755" s="99"/>
    </row>
    <row r="756" spans="31:31" ht="30" customHeight="1" x14ac:dyDescent="0.35">
      <c r="AE756" s="99"/>
    </row>
    <row r="757" spans="31:31" ht="30" customHeight="1" x14ac:dyDescent="0.35">
      <c r="AE757" s="99"/>
    </row>
    <row r="758" spans="31:31" ht="30" customHeight="1" x14ac:dyDescent="0.35">
      <c r="AE758" s="99"/>
    </row>
    <row r="759" spans="31:31" ht="30" customHeight="1" x14ac:dyDescent="0.35">
      <c r="AE759" s="99"/>
    </row>
    <row r="760" spans="31:31" ht="30" customHeight="1" x14ac:dyDescent="0.35">
      <c r="AE760" s="99"/>
    </row>
    <row r="761" spans="31:31" ht="30" customHeight="1" x14ac:dyDescent="0.35">
      <c r="AE761" s="99"/>
    </row>
    <row r="762" spans="31:31" ht="30" customHeight="1" x14ac:dyDescent="0.35">
      <c r="AE762" s="99"/>
    </row>
    <row r="763" spans="31:31" ht="30" customHeight="1" x14ac:dyDescent="0.35">
      <c r="AE763" s="99"/>
    </row>
    <row r="764" spans="31:31" ht="30" customHeight="1" x14ac:dyDescent="0.35">
      <c r="AE764" s="99"/>
    </row>
    <row r="765" spans="31:31" ht="30" customHeight="1" x14ac:dyDescent="0.35">
      <c r="AE765" s="99"/>
    </row>
    <row r="766" spans="31:31" ht="30" customHeight="1" x14ac:dyDescent="0.35">
      <c r="AE766" s="99"/>
    </row>
    <row r="767" spans="31:31" ht="30" customHeight="1" x14ac:dyDescent="0.35">
      <c r="AE767" s="99"/>
    </row>
    <row r="768" spans="31:31" ht="30" customHeight="1" x14ac:dyDescent="0.35">
      <c r="AE768" s="99"/>
    </row>
    <row r="769" spans="31:31" ht="30" customHeight="1" x14ac:dyDescent="0.35">
      <c r="AE769" s="99"/>
    </row>
    <row r="770" spans="31:31" ht="30" customHeight="1" x14ac:dyDescent="0.35">
      <c r="AE770" s="99"/>
    </row>
    <row r="771" spans="31:31" ht="30" customHeight="1" x14ac:dyDescent="0.35">
      <c r="AE771" s="99"/>
    </row>
    <row r="772" spans="31:31" ht="30" customHeight="1" x14ac:dyDescent="0.35">
      <c r="AE772" s="99"/>
    </row>
    <row r="773" spans="31:31" ht="30" customHeight="1" x14ac:dyDescent="0.35">
      <c r="AE773" s="99"/>
    </row>
    <row r="774" spans="31:31" ht="30" customHeight="1" x14ac:dyDescent="0.35">
      <c r="AE774" s="99"/>
    </row>
    <row r="775" spans="31:31" ht="30" customHeight="1" x14ac:dyDescent="0.35">
      <c r="AE775" s="99"/>
    </row>
    <row r="776" spans="31:31" ht="30" customHeight="1" x14ac:dyDescent="0.35">
      <c r="AE776" s="99"/>
    </row>
    <row r="777" spans="31:31" ht="30" customHeight="1" x14ac:dyDescent="0.35">
      <c r="AE777" s="99"/>
    </row>
    <row r="778" spans="31:31" ht="30" customHeight="1" x14ac:dyDescent="0.35">
      <c r="AE778" s="99"/>
    </row>
    <row r="779" spans="31:31" ht="30" customHeight="1" x14ac:dyDescent="0.35">
      <c r="AE779" s="99"/>
    </row>
    <row r="780" spans="31:31" ht="30" customHeight="1" x14ac:dyDescent="0.35">
      <c r="AE780" s="99"/>
    </row>
    <row r="781" spans="31:31" ht="30" customHeight="1" x14ac:dyDescent="0.35">
      <c r="AE781" s="99"/>
    </row>
    <row r="782" spans="31:31" ht="30" customHeight="1" x14ac:dyDescent="0.35">
      <c r="AE782" s="99"/>
    </row>
    <row r="783" spans="31:31" ht="30" customHeight="1" x14ac:dyDescent="0.35">
      <c r="AE783" s="99"/>
    </row>
    <row r="784" spans="31:31" ht="30" customHeight="1" x14ac:dyDescent="0.35">
      <c r="AE784" s="99"/>
    </row>
    <row r="785" spans="31:31" ht="30" customHeight="1" x14ac:dyDescent="0.35">
      <c r="AE785" s="99"/>
    </row>
    <row r="786" spans="31:31" ht="30" customHeight="1" x14ac:dyDescent="0.35">
      <c r="AE786" s="99"/>
    </row>
    <row r="787" spans="31:31" ht="30" customHeight="1" x14ac:dyDescent="0.35">
      <c r="AE787" s="99"/>
    </row>
    <row r="788" spans="31:31" ht="30" customHeight="1" x14ac:dyDescent="0.35">
      <c r="AE788" s="99"/>
    </row>
    <row r="789" spans="31:31" ht="30" customHeight="1" x14ac:dyDescent="0.35">
      <c r="AE789" s="99"/>
    </row>
    <row r="790" spans="31:31" ht="30" customHeight="1" x14ac:dyDescent="0.35">
      <c r="AE790" s="99"/>
    </row>
    <row r="791" spans="31:31" ht="30" customHeight="1" x14ac:dyDescent="0.35">
      <c r="AE791" s="99"/>
    </row>
    <row r="792" spans="31:31" ht="30" customHeight="1" x14ac:dyDescent="0.35">
      <c r="AE792" s="99"/>
    </row>
    <row r="793" spans="31:31" ht="30" customHeight="1" x14ac:dyDescent="0.35">
      <c r="AE793" s="99"/>
    </row>
    <row r="794" spans="31:31" ht="30" customHeight="1" x14ac:dyDescent="0.35">
      <c r="AE794" s="99"/>
    </row>
    <row r="795" spans="31:31" ht="30" customHeight="1" x14ac:dyDescent="0.35">
      <c r="AE795" s="99"/>
    </row>
    <row r="796" spans="31:31" ht="30" customHeight="1" x14ac:dyDescent="0.35">
      <c r="AE796" s="99"/>
    </row>
    <row r="797" spans="31:31" ht="30" customHeight="1" x14ac:dyDescent="0.35">
      <c r="AE797" s="99"/>
    </row>
    <row r="798" spans="31:31" ht="30" customHeight="1" x14ac:dyDescent="0.35">
      <c r="AE798" s="99"/>
    </row>
    <row r="799" spans="31:31" ht="30" customHeight="1" x14ac:dyDescent="0.35">
      <c r="AE799" s="99"/>
    </row>
    <row r="800" spans="31:31" ht="30" customHeight="1" x14ac:dyDescent="0.35">
      <c r="AE800" s="99"/>
    </row>
    <row r="801" spans="31:31" ht="30" customHeight="1" x14ac:dyDescent="0.35">
      <c r="AE801" s="99"/>
    </row>
    <row r="802" spans="31:31" ht="30" customHeight="1" x14ac:dyDescent="0.35">
      <c r="AE802" s="99"/>
    </row>
    <row r="803" spans="31:31" ht="30" customHeight="1" x14ac:dyDescent="0.35">
      <c r="AE803" s="99"/>
    </row>
    <row r="804" spans="31:31" ht="30" customHeight="1" x14ac:dyDescent="0.35">
      <c r="AE804" s="99"/>
    </row>
    <row r="805" spans="31:31" ht="30" customHeight="1" x14ac:dyDescent="0.35">
      <c r="AE805" s="99"/>
    </row>
    <row r="806" spans="31:31" ht="30" customHeight="1" x14ac:dyDescent="0.35">
      <c r="AE806" s="99"/>
    </row>
    <row r="807" spans="31:31" ht="30" customHeight="1" x14ac:dyDescent="0.35">
      <c r="AE807" s="99"/>
    </row>
    <row r="808" spans="31:31" ht="30" customHeight="1" x14ac:dyDescent="0.35">
      <c r="AE808" s="99"/>
    </row>
    <row r="809" spans="31:31" ht="30" customHeight="1" x14ac:dyDescent="0.35">
      <c r="AE809" s="99"/>
    </row>
    <row r="810" spans="31:31" ht="30" customHeight="1" x14ac:dyDescent="0.35">
      <c r="AE810" s="99"/>
    </row>
    <row r="811" spans="31:31" ht="30" customHeight="1" x14ac:dyDescent="0.35">
      <c r="AE811" s="99"/>
    </row>
    <row r="812" spans="31:31" ht="30" customHeight="1" x14ac:dyDescent="0.35">
      <c r="AE812" s="99"/>
    </row>
    <row r="813" spans="31:31" ht="30" customHeight="1" x14ac:dyDescent="0.35">
      <c r="AE813" s="99"/>
    </row>
    <row r="814" spans="31:31" ht="30" customHeight="1" x14ac:dyDescent="0.35">
      <c r="AE814" s="99"/>
    </row>
    <row r="815" spans="31:31" ht="30" customHeight="1" x14ac:dyDescent="0.35">
      <c r="AE815" s="99"/>
    </row>
    <row r="816" spans="31:31" ht="30" customHeight="1" x14ac:dyDescent="0.35">
      <c r="AE816" s="99"/>
    </row>
    <row r="817" spans="31:31" ht="30" customHeight="1" x14ac:dyDescent="0.35">
      <c r="AE817" s="99"/>
    </row>
    <row r="818" spans="31:31" ht="30" customHeight="1" x14ac:dyDescent="0.35">
      <c r="AE818" s="99"/>
    </row>
    <row r="819" spans="31:31" ht="30" customHeight="1" x14ac:dyDescent="0.35">
      <c r="AE819" s="99"/>
    </row>
    <row r="820" spans="31:31" ht="30" customHeight="1" x14ac:dyDescent="0.35">
      <c r="AE820" s="99"/>
    </row>
    <row r="821" spans="31:31" ht="30" customHeight="1" x14ac:dyDescent="0.35">
      <c r="AE821" s="99"/>
    </row>
    <row r="822" spans="31:31" ht="30" customHeight="1" x14ac:dyDescent="0.35">
      <c r="AE822" s="99"/>
    </row>
    <row r="823" spans="31:31" ht="30" customHeight="1" x14ac:dyDescent="0.35">
      <c r="AE823" s="99"/>
    </row>
    <row r="824" spans="31:31" ht="30" customHeight="1" x14ac:dyDescent="0.35">
      <c r="AE824" s="99"/>
    </row>
    <row r="825" spans="31:31" ht="30" customHeight="1" x14ac:dyDescent="0.35">
      <c r="AE825" s="99"/>
    </row>
    <row r="826" spans="31:31" ht="30" customHeight="1" x14ac:dyDescent="0.35">
      <c r="AE826" s="99"/>
    </row>
    <row r="827" spans="31:31" ht="30" customHeight="1" x14ac:dyDescent="0.35">
      <c r="AE827" s="99"/>
    </row>
    <row r="828" spans="31:31" ht="30" customHeight="1" x14ac:dyDescent="0.35">
      <c r="AE828" s="99"/>
    </row>
    <row r="829" spans="31:31" ht="30" customHeight="1" x14ac:dyDescent="0.35">
      <c r="AE829" s="99"/>
    </row>
    <row r="830" spans="31:31" ht="30" customHeight="1" x14ac:dyDescent="0.35">
      <c r="AE830" s="99"/>
    </row>
    <row r="831" spans="31:31" ht="30" customHeight="1" x14ac:dyDescent="0.35">
      <c r="AE831" s="99"/>
    </row>
    <row r="832" spans="31:31" ht="30" customHeight="1" x14ac:dyDescent="0.35">
      <c r="AE832" s="99"/>
    </row>
    <row r="833" spans="31:31" ht="30" customHeight="1" x14ac:dyDescent="0.35">
      <c r="AE833" s="99"/>
    </row>
    <row r="834" spans="31:31" ht="30" customHeight="1" x14ac:dyDescent="0.35">
      <c r="AE834" s="99"/>
    </row>
    <row r="835" spans="31:31" ht="30" customHeight="1" x14ac:dyDescent="0.35">
      <c r="AE835" s="99"/>
    </row>
    <row r="836" spans="31:31" ht="30" customHeight="1" x14ac:dyDescent="0.35">
      <c r="AE836" s="99"/>
    </row>
    <row r="837" spans="31:31" ht="30" customHeight="1" x14ac:dyDescent="0.35">
      <c r="AE837" s="99"/>
    </row>
    <row r="838" spans="31:31" ht="30" customHeight="1" x14ac:dyDescent="0.35">
      <c r="AE838" s="99"/>
    </row>
    <row r="839" spans="31:31" ht="30" customHeight="1" x14ac:dyDescent="0.35">
      <c r="AE839" s="99"/>
    </row>
    <row r="840" spans="31:31" ht="30" customHeight="1" x14ac:dyDescent="0.35">
      <c r="AE840" s="99"/>
    </row>
    <row r="841" spans="31:31" ht="30" customHeight="1" x14ac:dyDescent="0.35">
      <c r="AE841" s="99"/>
    </row>
    <row r="842" spans="31:31" ht="30" customHeight="1" x14ac:dyDescent="0.35">
      <c r="AE842" s="99"/>
    </row>
    <row r="843" spans="31:31" ht="30" customHeight="1" x14ac:dyDescent="0.35">
      <c r="AE843" s="99"/>
    </row>
    <row r="844" spans="31:31" ht="30" customHeight="1" x14ac:dyDescent="0.35">
      <c r="AE844" s="99"/>
    </row>
    <row r="845" spans="31:31" ht="30" customHeight="1" x14ac:dyDescent="0.35">
      <c r="AE845" s="99"/>
    </row>
    <row r="846" spans="31:31" ht="30" customHeight="1" x14ac:dyDescent="0.35">
      <c r="AE846" s="99"/>
    </row>
    <row r="847" spans="31:31" ht="30" customHeight="1" x14ac:dyDescent="0.35">
      <c r="AE847" s="99"/>
    </row>
    <row r="848" spans="31:31" ht="30" customHeight="1" x14ac:dyDescent="0.35">
      <c r="AE848" s="99"/>
    </row>
    <row r="849" spans="31:31" ht="30" customHeight="1" x14ac:dyDescent="0.35">
      <c r="AE849" s="99"/>
    </row>
    <row r="850" spans="31:31" ht="30" customHeight="1" x14ac:dyDescent="0.35">
      <c r="AE850" s="99"/>
    </row>
    <row r="851" spans="31:31" ht="30" customHeight="1" x14ac:dyDescent="0.35">
      <c r="AE851" s="99"/>
    </row>
    <row r="852" spans="31:31" ht="30" customHeight="1" x14ac:dyDescent="0.35">
      <c r="AE852" s="99"/>
    </row>
    <row r="853" spans="31:31" ht="30" customHeight="1" x14ac:dyDescent="0.35">
      <c r="AE853" s="99"/>
    </row>
    <row r="854" spans="31:31" ht="30" customHeight="1" x14ac:dyDescent="0.35">
      <c r="AE854" s="99"/>
    </row>
    <row r="855" spans="31:31" ht="30" customHeight="1" x14ac:dyDescent="0.35">
      <c r="AE855" s="99"/>
    </row>
    <row r="856" spans="31:31" ht="30" customHeight="1" x14ac:dyDescent="0.35">
      <c r="AE856" s="99"/>
    </row>
    <row r="857" spans="31:31" ht="30" customHeight="1" x14ac:dyDescent="0.35">
      <c r="AE857" s="99"/>
    </row>
    <row r="858" spans="31:31" ht="30" customHeight="1" x14ac:dyDescent="0.35">
      <c r="AE858" s="99"/>
    </row>
    <row r="859" spans="31:31" ht="30" customHeight="1" x14ac:dyDescent="0.35">
      <c r="AE859" s="99"/>
    </row>
    <row r="860" spans="31:31" ht="30" customHeight="1" x14ac:dyDescent="0.35">
      <c r="AE860" s="99"/>
    </row>
    <row r="861" spans="31:31" ht="30" customHeight="1" x14ac:dyDescent="0.35">
      <c r="AE861" s="99"/>
    </row>
    <row r="862" spans="31:31" ht="30" customHeight="1" x14ac:dyDescent="0.35">
      <c r="AE862" s="99"/>
    </row>
    <row r="863" spans="31:31" ht="30" customHeight="1" x14ac:dyDescent="0.35">
      <c r="AE863" s="99"/>
    </row>
    <row r="864" spans="31:31" ht="30" customHeight="1" x14ac:dyDescent="0.35">
      <c r="AE864" s="99"/>
    </row>
    <row r="865" spans="31:31" ht="30" customHeight="1" x14ac:dyDescent="0.35">
      <c r="AE865" s="99"/>
    </row>
    <row r="866" spans="31:31" ht="30" customHeight="1" x14ac:dyDescent="0.35">
      <c r="AE866" s="99"/>
    </row>
    <row r="867" spans="31:31" ht="30" customHeight="1" x14ac:dyDescent="0.35">
      <c r="AE867" s="99"/>
    </row>
    <row r="868" spans="31:31" ht="30" customHeight="1" x14ac:dyDescent="0.35">
      <c r="AE868" s="99"/>
    </row>
    <row r="869" spans="31:31" ht="30" customHeight="1" x14ac:dyDescent="0.35">
      <c r="AE869" s="99"/>
    </row>
    <row r="870" spans="31:31" ht="30" customHeight="1" x14ac:dyDescent="0.35">
      <c r="AE870" s="99"/>
    </row>
    <row r="871" spans="31:31" ht="30" customHeight="1" x14ac:dyDescent="0.35">
      <c r="AE871" s="99"/>
    </row>
    <row r="872" spans="31:31" ht="30" customHeight="1" x14ac:dyDescent="0.35">
      <c r="AE872" s="99"/>
    </row>
    <row r="873" spans="31:31" ht="30" customHeight="1" x14ac:dyDescent="0.35">
      <c r="AE873" s="99"/>
    </row>
    <row r="874" spans="31:31" ht="30" customHeight="1" x14ac:dyDescent="0.35">
      <c r="AE874" s="99"/>
    </row>
    <row r="875" spans="31:31" ht="30" customHeight="1" x14ac:dyDescent="0.35">
      <c r="AE875" s="99"/>
    </row>
    <row r="876" spans="31:31" ht="30" customHeight="1" x14ac:dyDescent="0.35">
      <c r="AE876" s="99"/>
    </row>
    <row r="877" spans="31:31" ht="30" customHeight="1" x14ac:dyDescent="0.35">
      <c r="AE877" s="99"/>
    </row>
    <row r="878" spans="31:31" ht="30" customHeight="1" x14ac:dyDescent="0.35">
      <c r="AE878" s="99"/>
    </row>
    <row r="879" spans="31:31" ht="30" customHeight="1" x14ac:dyDescent="0.35">
      <c r="AE879" s="99"/>
    </row>
    <row r="880" spans="31:31" ht="30" customHeight="1" x14ac:dyDescent="0.35">
      <c r="AE880" s="99"/>
    </row>
    <row r="881" spans="31:31" ht="30" customHeight="1" x14ac:dyDescent="0.35">
      <c r="AE881" s="99"/>
    </row>
    <row r="882" spans="31:31" ht="30" customHeight="1" x14ac:dyDescent="0.35">
      <c r="AE882" s="99"/>
    </row>
    <row r="883" spans="31:31" ht="30" customHeight="1" x14ac:dyDescent="0.35">
      <c r="AE883" s="99"/>
    </row>
    <row r="884" spans="31:31" ht="30" customHeight="1" x14ac:dyDescent="0.35">
      <c r="AE884" s="99"/>
    </row>
    <row r="885" spans="31:31" ht="30" customHeight="1" x14ac:dyDescent="0.35">
      <c r="AE885" s="99"/>
    </row>
    <row r="886" spans="31:31" ht="30" customHeight="1" x14ac:dyDescent="0.35">
      <c r="AE886" s="99"/>
    </row>
    <row r="887" spans="31:31" ht="30" customHeight="1" x14ac:dyDescent="0.35">
      <c r="AE887" s="99"/>
    </row>
    <row r="888" spans="31:31" ht="30" customHeight="1" x14ac:dyDescent="0.35">
      <c r="AE888" s="99"/>
    </row>
    <row r="889" spans="31:31" ht="30" customHeight="1" x14ac:dyDescent="0.35">
      <c r="AE889" s="99"/>
    </row>
    <row r="890" spans="31:31" ht="30" customHeight="1" x14ac:dyDescent="0.35">
      <c r="AE890" s="99"/>
    </row>
    <row r="891" spans="31:31" ht="30" customHeight="1" x14ac:dyDescent="0.35">
      <c r="AE891" s="99"/>
    </row>
    <row r="892" spans="31:31" ht="30" customHeight="1" x14ac:dyDescent="0.35">
      <c r="AE892" s="99"/>
    </row>
    <row r="893" spans="31:31" ht="30" customHeight="1" x14ac:dyDescent="0.35">
      <c r="AE893" s="99"/>
    </row>
    <row r="894" spans="31:31" ht="30" customHeight="1" x14ac:dyDescent="0.35">
      <c r="AE894" s="99"/>
    </row>
    <row r="895" spans="31:31" ht="30" customHeight="1" x14ac:dyDescent="0.35">
      <c r="AE895" s="99"/>
    </row>
    <row r="896" spans="31:31" ht="30" customHeight="1" x14ac:dyDescent="0.35">
      <c r="AE896" s="99"/>
    </row>
    <row r="897" spans="31:31" ht="30" customHeight="1" x14ac:dyDescent="0.35">
      <c r="AE897" s="99"/>
    </row>
    <row r="898" spans="31:31" ht="30" customHeight="1" x14ac:dyDescent="0.35">
      <c r="AE898" s="99"/>
    </row>
    <row r="899" spans="31:31" ht="30" customHeight="1" x14ac:dyDescent="0.35">
      <c r="AE899" s="99"/>
    </row>
    <row r="900" spans="31:31" ht="30" customHeight="1" x14ac:dyDescent="0.35">
      <c r="AE900" s="99"/>
    </row>
    <row r="901" spans="31:31" ht="30" customHeight="1" x14ac:dyDescent="0.35">
      <c r="AE901" s="99"/>
    </row>
    <row r="902" spans="31:31" ht="30" customHeight="1" x14ac:dyDescent="0.35">
      <c r="AE902" s="99"/>
    </row>
    <row r="903" spans="31:31" ht="30" customHeight="1" x14ac:dyDescent="0.35">
      <c r="AE903" s="99"/>
    </row>
    <row r="904" spans="31:31" ht="30" customHeight="1" x14ac:dyDescent="0.35">
      <c r="AE904" s="99"/>
    </row>
    <row r="905" spans="31:31" ht="30" customHeight="1" x14ac:dyDescent="0.35">
      <c r="AE905" s="99"/>
    </row>
    <row r="906" spans="31:31" ht="30" customHeight="1" x14ac:dyDescent="0.35">
      <c r="AE906" s="99"/>
    </row>
    <row r="907" spans="31:31" ht="30" customHeight="1" x14ac:dyDescent="0.35">
      <c r="AE907" s="99"/>
    </row>
    <row r="908" spans="31:31" ht="30" customHeight="1" x14ac:dyDescent="0.35">
      <c r="AE908" s="99"/>
    </row>
    <row r="909" spans="31:31" ht="30" customHeight="1" x14ac:dyDescent="0.35">
      <c r="AE909" s="99"/>
    </row>
    <row r="910" spans="31:31" ht="30" customHeight="1" x14ac:dyDescent="0.35">
      <c r="AE910" s="99"/>
    </row>
    <row r="911" spans="31:31" ht="30" customHeight="1" x14ac:dyDescent="0.35">
      <c r="AE911" s="99"/>
    </row>
    <row r="912" spans="31:31" ht="30" customHeight="1" x14ac:dyDescent="0.35">
      <c r="AE912" s="99"/>
    </row>
    <row r="913" spans="31:31" ht="30" customHeight="1" x14ac:dyDescent="0.35">
      <c r="AE913" s="99"/>
    </row>
    <row r="914" spans="31:31" ht="30" customHeight="1" x14ac:dyDescent="0.35">
      <c r="AE914" s="99"/>
    </row>
    <row r="915" spans="31:31" ht="30" customHeight="1" x14ac:dyDescent="0.35">
      <c r="AE915" s="99"/>
    </row>
    <row r="916" spans="31:31" ht="30" customHeight="1" x14ac:dyDescent="0.35">
      <c r="AE916" s="99"/>
    </row>
    <row r="917" spans="31:31" ht="30" customHeight="1" x14ac:dyDescent="0.35">
      <c r="AE917" s="99"/>
    </row>
    <row r="918" spans="31:31" ht="30" customHeight="1" x14ac:dyDescent="0.35">
      <c r="AE918" s="99"/>
    </row>
    <row r="919" spans="31:31" ht="30" customHeight="1" x14ac:dyDescent="0.35">
      <c r="AE919" s="99"/>
    </row>
    <row r="920" spans="31:31" ht="30" customHeight="1" x14ac:dyDescent="0.35">
      <c r="AE920" s="99"/>
    </row>
    <row r="921" spans="31:31" ht="30" customHeight="1" x14ac:dyDescent="0.35">
      <c r="AE921" s="99"/>
    </row>
    <row r="922" spans="31:31" ht="30" customHeight="1" x14ac:dyDescent="0.35">
      <c r="AE922" s="99"/>
    </row>
    <row r="923" spans="31:31" ht="30" customHeight="1" x14ac:dyDescent="0.35">
      <c r="AE923" s="99"/>
    </row>
    <row r="924" spans="31:31" ht="30" customHeight="1" x14ac:dyDescent="0.35">
      <c r="AE924" s="99"/>
    </row>
    <row r="925" spans="31:31" ht="30" customHeight="1" x14ac:dyDescent="0.35">
      <c r="AE925" s="99"/>
    </row>
    <row r="926" spans="31:31" ht="30" customHeight="1" x14ac:dyDescent="0.35">
      <c r="AE926" s="99"/>
    </row>
    <row r="927" spans="31:31" ht="30" customHeight="1" x14ac:dyDescent="0.35">
      <c r="AE927" s="99"/>
    </row>
    <row r="928" spans="31:31" ht="30" customHeight="1" x14ac:dyDescent="0.35">
      <c r="AE928" s="99"/>
    </row>
    <row r="929" spans="31:31" ht="30" customHeight="1" x14ac:dyDescent="0.35">
      <c r="AE929" s="99"/>
    </row>
    <row r="930" spans="31:31" ht="30" customHeight="1" x14ac:dyDescent="0.35">
      <c r="AE930" s="99"/>
    </row>
    <row r="931" spans="31:31" ht="30" customHeight="1" x14ac:dyDescent="0.35">
      <c r="AE931" s="99"/>
    </row>
    <row r="932" spans="31:31" ht="30" customHeight="1" x14ac:dyDescent="0.35">
      <c r="AE932" s="99"/>
    </row>
    <row r="933" spans="31:31" ht="30" customHeight="1" x14ac:dyDescent="0.35">
      <c r="AE933" s="99"/>
    </row>
    <row r="934" spans="31:31" ht="30" customHeight="1" x14ac:dyDescent="0.35">
      <c r="AE934" s="99"/>
    </row>
    <row r="935" spans="31:31" ht="30" customHeight="1" x14ac:dyDescent="0.35">
      <c r="AE935" s="99"/>
    </row>
    <row r="936" spans="31:31" ht="30" customHeight="1" x14ac:dyDescent="0.35">
      <c r="AE936" s="99"/>
    </row>
    <row r="937" spans="31:31" ht="30" customHeight="1" x14ac:dyDescent="0.35">
      <c r="AE937" s="99"/>
    </row>
    <row r="938" spans="31:31" ht="30" customHeight="1" x14ac:dyDescent="0.35">
      <c r="AE938" s="99"/>
    </row>
    <row r="939" spans="31:31" ht="30" customHeight="1" x14ac:dyDescent="0.35">
      <c r="AE939" s="99"/>
    </row>
    <row r="940" spans="31:31" ht="30" customHeight="1" x14ac:dyDescent="0.35">
      <c r="AE940" s="99"/>
    </row>
    <row r="941" spans="31:31" ht="30" customHeight="1" x14ac:dyDescent="0.35">
      <c r="AE941" s="99"/>
    </row>
    <row r="942" spans="31:31" ht="30" customHeight="1" x14ac:dyDescent="0.35">
      <c r="AE942" s="99"/>
    </row>
    <row r="943" spans="31:31" ht="30" customHeight="1" x14ac:dyDescent="0.35">
      <c r="AE943" s="99"/>
    </row>
    <row r="944" spans="31:31" ht="30" customHeight="1" x14ac:dyDescent="0.35">
      <c r="AE944" s="99"/>
    </row>
    <row r="945" spans="31:31" ht="30" customHeight="1" x14ac:dyDescent="0.35">
      <c r="AE945" s="99"/>
    </row>
    <row r="946" spans="31:31" ht="30" customHeight="1" x14ac:dyDescent="0.35">
      <c r="AE946" s="99"/>
    </row>
    <row r="947" spans="31:31" ht="30" customHeight="1" x14ac:dyDescent="0.35">
      <c r="AE947" s="99"/>
    </row>
    <row r="948" spans="31:31" ht="30" customHeight="1" x14ac:dyDescent="0.35">
      <c r="AE948" s="99"/>
    </row>
    <row r="949" spans="31:31" ht="30" customHeight="1" x14ac:dyDescent="0.35">
      <c r="AE949" s="99"/>
    </row>
    <row r="950" spans="31:31" ht="30" customHeight="1" x14ac:dyDescent="0.35">
      <c r="AE950" s="99"/>
    </row>
    <row r="951" spans="31:31" ht="30" customHeight="1" x14ac:dyDescent="0.35">
      <c r="AE951" s="99"/>
    </row>
    <row r="952" spans="31:31" ht="30" customHeight="1" x14ac:dyDescent="0.35">
      <c r="AE952" s="99"/>
    </row>
    <row r="953" spans="31:31" ht="30" customHeight="1" x14ac:dyDescent="0.35">
      <c r="AE953" s="99"/>
    </row>
    <row r="954" spans="31:31" ht="30" customHeight="1" x14ac:dyDescent="0.35">
      <c r="AE954" s="99"/>
    </row>
    <row r="955" spans="31:31" ht="30" customHeight="1" x14ac:dyDescent="0.35">
      <c r="AE955" s="99"/>
    </row>
    <row r="956" spans="31:31" ht="30" customHeight="1" x14ac:dyDescent="0.35">
      <c r="AE956" s="99"/>
    </row>
    <row r="957" spans="31:31" ht="30" customHeight="1" x14ac:dyDescent="0.35">
      <c r="AE957" s="99"/>
    </row>
    <row r="958" spans="31:31" ht="30" customHeight="1" x14ac:dyDescent="0.35">
      <c r="AE958" s="99"/>
    </row>
    <row r="959" spans="31:31" ht="30" customHeight="1" x14ac:dyDescent="0.35">
      <c r="AE959" s="99"/>
    </row>
    <row r="960" spans="31:31" ht="30" customHeight="1" x14ac:dyDescent="0.35">
      <c r="AE960" s="99"/>
    </row>
    <row r="961" spans="31:31" ht="30" customHeight="1" x14ac:dyDescent="0.35">
      <c r="AE961" s="99"/>
    </row>
    <row r="962" spans="31:31" ht="30" customHeight="1" x14ac:dyDescent="0.35">
      <c r="AE962" s="99"/>
    </row>
    <row r="963" spans="31:31" ht="30" customHeight="1" x14ac:dyDescent="0.35">
      <c r="AE963" s="99"/>
    </row>
    <row r="964" spans="31:31" ht="30" customHeight="1" x14ac:dyDescent="0.35">
      <c r="AE964" s="99"/>
    </row>
    <row r="965" spans="31:31" ht="30" customHeight="1" x14ac:dyDescent="0.35">
      <c r="AE965" s="99"/>
    </row>
    <row r="966" spans="31:31" ht="30" customHeight="1" x14ac:dyDescent="0.35">
      <c r="AE966" s="99"/>
    </row>
    <row r="967" spans="31:31" ht="30" customHeight="1" x14ac:dyDescent="0.35">
      <c r="AE967" s="99"/>
    </row>
    <row r="968" spans="31:31" ht="30" customHeight="1" x14ac:dyDescent="0.35">
      <c r="AE968" s="99"/>
    </row>
    <row r="969" spans="31:31" ht="30" customHeight="1" x14ac:dyDescent="0.35">
      <c r="AE969" s="99"/>
    </row>
    <row r="970" spans="31:31" ht="30" customHeight="1" x14ac:dyDescent="0.35">
      <c r="AE970" s="99"/>
    </row>
    <row r="971" spans="31:31" ht="30" customHeight="1" x14ac:dyDescent="0.35">
      <c r="AE971" s="99"/>
    </row>
    <row r="972" spans="31:31" ht="30" customHeight="1" x14ac:dyDescent="0.35">
      <c r="AE972" s="99"/>
    </row>
    <row r="973" spans="31:31" ht="30" customHeight="1" x14ac:dyDescent="0.35">
      <c r="AE973" s="99"/>
    </row>
    <row r="974" spans="31:31" ht="30" customHeight="1" x14ac:dyDescent="0.35">
      <c r="AE974" s="99"/>
    </row>
  </sheetData>
  <autoFilter ref="A3:AU3"/>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44" priority="1" operator="lessThan">
      <formula>0</formula>
    </cfRule>
  </conditionalFormatting>
  <conditionalFormatting sqref="U4:AD186 AF4:AT186">
    <cfRule type="cellIs" dxfId="43" priority="2" operator="greaterThan">
      <formula>0</formula>
    </cfRule>
  </conditionalFormatting>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14"/>
  <dimension ref="A1:AU974"/>
  <sheetViews>
    <sheetView topLeftCell="A49" zoomScale="70" zoomScaleNormal="70" workbookViewId="0">
      <selection activeCell="J56" sqref="J56"/>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33.1796875" style="92" customWidth="1"/>
    <col min="5" max="5" width="10" style="92" customWidth="1"/>
    <col min="6" max="6" width="9.7265625" style="92" customWidth="1"/>
    <col min="7" max="7" width="14.453125" style="92" customWidth="1"/>
    <col min="8" max="8" width="9.1796875" style="92" customWidth="1"/>
    <col min="9" max="9" width="17.1796875" style="92" customWidth="1"/>
    <col min="10" max="10" width="15.7265625" style="92" customWidth="1"/>
    <col min="11" max="14" width="16" style="94" customWidth="1"/>
    <col min="15" max="15" width="17.54296875" style="94" customWidth="1"/>
    <col min="16" max="18" width="16" style="94" customWidth="1"/>
    <col min="19" max="19" width="16" style="101" customWidth="1"/>
    <col min="20" max="20" width="11.1796875" style="96" customWidth="1"/>
    <col min="21" max="21" width="16.1796875" style="99" customWidth="1"/>
    <col min="22" max="22" width="15.1796875" style="99" customWidth="1"/>
    <col min="23" max="23" width="16" style="99" customWidth="1"/>
    <col min="24" max="25" width="16.1796875" style="99" customWidth="1"/>
    <col min="26" max="26" width="15.542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2" t="s">
        <v>19</v>
      </c>
      <c r="V1" s="298" t="s">
        <v>19</v>
      </c>
      <c r="W1" s="298" t="s">
        <v>19</v>
      </c>
      <c r="X1" s="298" t="s">
        <v>19</v>
      </c>
      <c r="Y1" s="298" t="s">
        <v>19</v>
      </c>
      <c r="Z1" s="298" t="s">
        <v>19</v>
      </c>
      <c r="AA1" s="298" t="s">
        <v>19</v>
      </c>
      <c r="AB1" s="298" t="s">
        <v>19</v>
      </c>
      <c r="AC1" s="298" t="s">
        <v>19</v>
      </c>
      <c r="AD1" s="298" t="s">
        <v>19</v>
      </c>
      <c r="AE1" s="298" t="s">
        <v>19</v>
      </c>
      <c r="AF1" s="298" t="s">
        <v>19</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CESFI DEX 12758</v>
      </c>
      <c r="E2" s="299"/>
      <c r="F2" s="300"/>
      <c r="G2" s="300"/>
      <c r="H2" s="300"/>
      <c r="I2" s="300"/>
      <c r="J2" s="300"/>
      <c r="K2" s="300"/>
      <c r="L2" s="300"/>
      <c r="M2" s="300"/>
      <c r="N2" s="300"/>
      <c r="O2" s="300"/>
      <c r="P2" s="300"/>
      <c r="Q2" s="300"/>
      <c r="R2" s="300"/>
      <c r="S2" s="300"/>
      <c r="T2" s="301"/>
      <c r="U2" s="30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67" t="s">
        <v>16</v>
      </c>
      <c r="V3" s="68" t="s">
        <v>16</v>
      </c>
      <c r="W3" s="68" t="s">
        <v>16</v>
      </c>
      <c r="X3" s="68" t="s">
        <v>16</v>
      </c>
      <c r="Y3" s="68" t="s">
        <v>16</v>
      </c>
      <c r="Z3" s="68" t="s">
        <v>16</v>
      </c>
      <c r="AA3" s="68" t="s">
        <v>16</v>
      </c>
      <c r="AB3" s="68" t="s">
        <v>16</v>
      </c>
      <c r="AC3" s="68" t="s">
        <v>16</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IF(SUM(U4:AT4)&gt;K4+N4,K4+N4,SUM(U4:AT4))</f>
        <v>0</v>
      </c>
      <c r="M4" s="71">
        <f>(SUM(U4:AT4))</f>
        <v>0</v>
      </c>
      <c r="N4" s="72"/>
      <c r="O4" s="73">
        <f>ROUND(IF(K4*0.25-0.5&lt;0,0,K4*0.25-0.5),0)-R4-P4</f>
        <v>0</v>
      </c>
      <c r="P4" s="72"/>
      <c r="Q4" s="72"/>
      <c r="R4" s="72"/>
      <c r="S4" s="74">
        <f t="shared" ref="S4:S186" si="0">K4-(SUM(U4:AT4))+N4+P4+Q4-R4</f>
        <v>0</v>
      </c>
      <c r="T4" s="121" t="str">
        <f>IF(S4&lt;0,"ATENÇÃO","OK")</f>
        <v>OK</v>
      </c>
      <c r="U4" s="75"/>
      <c r="V4" s="76"/>
      <c r="W4" s="76"/>
      <c r="X4" s="76"/>
      <c r="Y4" s="76"/>
      <c r="Z4" s="76"/>
      <c r="AA4" s="76"/>
      <c r="AB4" s="77"/>
      <c r="AC4" s="78"/>
      <c r="AD4" s="77"/>
      <c r="AE4" s="77"/>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c r="L5" s="70">
        <f t="shared" ref="L5:L186" si="1">IF(SUM(U5:AT5)&gt;K5+N5,K5+N5,SUM(U5:AT5))</f>
        <v>0</v>
      </c>
      <c r="M5" s="71">
        <f t="shared" ref="M5:M186" si="2">(SUM(U5:AT5))</f>
        <v>0</v>
      </c>
      <c r="N5" s="72"/>
      <c r="O5" s="73">
        <f t="shared" ref="O5:O186" si="3">ROUND(IF(K5*0.25-0.5&lt;0,0,K5*0.25-0.5),0)-R5-P5</f>
        <v>0</v>
      </c>
      <c r="P5" s="72"/>
      <c r="Q5" s="72"/>
      <c r="R5" s="72"/>
      <c r="S5" s="74">
        <f t="shared" si="0"/>
        <v>0</v>
      </c>
      <c r="T5" s="121" t="str">
        <f t="shared" ref="T5:T186" si="4">IF(S5&lt;0,"ATENÇÃO","OK")</f>
        <v>OK</v>
      </c>
      <c r="U5" s="75"/>
      <c r="V5" s="76"/>
      <c r="W5" s="76"/>
      <c r="X5" s="76"/>
      <c r="Y5" s="76"/>
      <c r="Z5" s="76"/>
      <c r="AA5" s="76"/>
      <c r="AB5" s="77"/>
      <c r="AC5" s="78"/>
      <c r="AD5" s="80"/>
      <c r="AE5" s="80"/>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75"/>
      <c r="V6" s="76"/>
      <c r="W6" s="76"/>
      <c r="X6" s="76"/>
      <c r="Y6" s="76"/>
      <c r="Z6" s="76"/>
      <c r="AA6" s="76"/>
      <c r="AB6" s="80"/>
      <c r="AC6" s="78"/>
      <c r="AD6" s="80"/>
      <c r="AE6" s="80"/>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c r="L7" s="70">
        <f t="shared" si="1"/>
        <v>0</v>
      </c>
      <c r="M7" s="71">
        <f t="shared" si="2"/>
        <v>0</v>
      </c>
      <c r="N7" s="72"/>
      <c r="O7" s="73">
        <f t="shared" si="3"/>
        <v>0</v>
      </c>
      <c r="P7" s="72"/>
      <c r="Q7" s="72"/>
      <c r="R7" s="72"/>
      <c r="S7" s="74">
        <f t="shared" si="0"/>
        <v>0</v>
      </c>
      <c r="T7" s="121" t="str">
        <f t="shared" si="4"/>
        <v>OK</v>
      </c>
      <c r="U7" s="75"/>
      <c r="V7" s="76"/>
      <c r="W7" s="76"/>
      <c r="X7" s="76"/>
      <c r="Y7" s="76"/>
      <c r="Z7" s="76"/>
      <c r="AA7" s="76"/>
      <c r="AB7" s="77"/>
      <c r="AC7" s="78"/>
      <c r="AD7" s="77"/>
      <c r="AE7" s="77"/>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75"/>
      <c r="V8" s="76"/>
      <c r="W8" s="76"/>
      <c r="X8" s="76"/>
      <c r="Y8" s="76"/>
      <c r="Z8" s="76"/>
      <c r="AA8" s="76"/>
      <c r="AB8" s="77"/>
      <c r="AC8" s="78"/>
      <c r="AD8" s="80"/>
      <c r="AE8" s="82"/>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75"/>
      <c r="V9" s="76"/>
      <c r="W9" s="76"/>
      <c r="X9" s="76"/>
      <c r="Y9" s="76"/>
      <c r="Z9" s="76"/>
      <c r="AA9" s="76"/>
      <c r="AB9" s="80"/>
      <c r="AC9" s="78"/>
      <c r="AD9" s="77"/>
      <c r="AE9" s="80"/>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75"/>
      <c r="V10" s="76"/>
      <c r="W10" s="76"/>
      <c r="X10" s="76"/>
      <c r="Y10" s="76"/>
      <c r="Z10" s="76"/>
      <c r="AA10" s="76"/>
      <c r="AB10" s="77"/>
      <c r="AC10" s="78"/>
      <c r="AD10" s="77"/>
      <c r="AE10" s="80"/>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1"/>
        <v>0</v>
      </c>
      <c r="M11" s="71">
        <f t="shared" si="2"/>
        <v>0</v>
      </c>
      <c r="N11" s="72"/>
      <c r="O11" s="73">
        <f t="shared" si="3"/>
        <v>0</v>
      </c>
      <c r="P11" s="72"/>
      <c r="Q11" s="72"/>
      <c r="R11" s="72"/>
      <c r="S11" s="74">
        <f t="shared" si="0"/>
        <v>0</v>
      </c>
      <c r="T11" s="121" t="str">
        <f t="shared" si="4"/>
        <v>OK</v>
      </c>
      <c r="U11" s="75"/>
      <c r="V11" s="76"/>
      <c r="W11" s="76"/>
      <c r="X11" s="76"/>
      <c r="Y11" s="76"/>
      <c r="Z11" s="76"/>
      <c r="AA11" s="76"/>
      <c r="AB11" s="77"/>
      <c r="AC11" s="78"/>
      <c r="AD11" s="77"/>
      <c r="AE11" s="77"/>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75"/>
      <c r="V12" s="76"/>
      <c r="W12" s="76"/>
      <c r="X12" s="76"/>
      <c r="Y12" s="76"/>
      <c r="Z12" s="76"/>
      <c r="AA12" s="76"/>
      <c r="AB12" s="77"/>
      <c r="AC12" s="78"/>
      <c r="AD12" s="77"/>
      <c r="AE12" s="77"/>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1"/>
        <v>0</v>
      </c>
      <c r="M13" s="71">
        <f t="shared" si="2"/>
        <v>0</v>
      </c>
      <c r="N13" s="72"/>
      <c r="O13" s="73">
        <f t="shared" si="3"/>
        <v>0</v>
      </c>
      <c r="P13" s="72"/>
      <c r="Q13" s="72"/>
      <c r="R13" s="72"/>
      <c r="S13" s="74">
        <f t="shared" si="0"/>
        <v>0</v>
      </c>
      <c r="T13" s="121" t="str">
        <f t="shared" si="4"/>
        <v>OK</v>
      </c>
      <c r="U13" s="75"/>
      <c r="V13" s="83"/>
      <c r="W13" s="83"/>
      <c r="X13" s="76"/>
      <c r="Y13" s="83"/>
      <c r="Z13" s="76"/>
      <c r="AA13" s="83"/>
      <c r="AB13" s="84"/>
      <c r="AC13" s="78"/>
      <c r="AD13" s="77"/>
      <c r="AE13" s="77"/>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75"/>
      <c r="V14" s="76"/>
      <c r="W14" s="76"/>
      <c r="X14" s="76"/>
      <c r="Y14" s="76"/>
      <c r="Z14" s="76"/>
      <c r="AA14" s="76"/>
      <c r="AB14" s="77"/>
      <c r="AC14" s="78"/>
      <c r="AD14" s="77"/>
      <c r="AE14" s="77"/>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75"/>
      <c r="V15" s="83"/>
      <c r="W15" s="76"/>
      <c r="X15" s="76"/>
      <c r="Y15" s="83"/>
      <c r="Z15" s="76"/>
      <c r="AA15" s="83"/>
      <c r="AB15" s="84"/>
      <c r="AC15" s="78"/>
      <c r="AD15" s="77"/>
      <c r="AE15" s="77"/>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c r="L16" s="70">
        <f t="shared" si="1"/>
        <v>0</v>
      </c>
      <c r="M16" s="71">
        <f t="shared" si="2"/>
        <v>0</v>
      </c>
      <c r="N16" s="72"/>
      <c r="O16" s="73">
        <f t="shared" si="3"/>
        <v>0</v>
      </c>
      <c r="P16" s="72"/>
      <c r="Q16" s="72"/>
      <c r="R16" s="72"/>
      <c r="S16" s="74">
        <f t="shared" si="0"/>
        <v>0</v>
      </c>
      <c r="T16" s="121" t="str">
        <f t="shared" si="4"/>
        <v>OK</v>
      </c>
      <c r="U16" s="75"/>
      <c r="V16" s="76"/>
      <c r="W16" s="76"/>
      <c r="X16" s="76"/>
      <c r="Y16" s="76"/>
      <c r="Z16" s="76"/>
      <c r="AA16" s="76"/>
      <c r="AB16" s="77"/>
      <c r="AC16" s="78"/>
      <c r="AD16" s="77"/>
      <c r="AE16" s="77"/>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75"/>
      <c r="V17" s="76"/>
      <c r="W17" s="76"/>
      <c r="X17" s="76"/>
      <c r="Y17" s="76"/>
      <c r="Z17" s="76"/>
      <c r="AA17" s="76"/>
      <c r="AB17" s="77"/>
      <c r="AC17" s="78"/>
      <c r="AD17" s="77"/>
      <c r="AE17" s="77"/>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75"/>
      <c r="V18" s="76"/>
      <c r="W18" s="76"/>
      <c r="X18" s="76"/>
      <c r="Y18" s="76"/>
      <c r="Z18" s="76"/>
      <c r="AA18" s="76"/>
      <c r="AB18" s="77"/>
      <c r="AC18" s="78"/>
      <c r="AD18" s="77"/>
      <c r="AE18" s="77"/>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c r="L19" s="70">
        <f t="shared" si="1"/>
        <v>0</v>
      </c>
      <c r="M19" s="71">
        <f t="shared" si="2"/>
        <v>0</v>
      </c>
      <c r="N19" s="72"/>
      <c r="O19" s="73">
        <f t="shared" si="3"/>
        <v>0</v>
      </c>
      <c r="P19" s="72"/>
      <c r="Q19" s="72"/>
      <c r="R19" s="72"/>
      <c r="S19" s="74">
        <f t="shared" si="0"/>
        <v>0</v>
      </c>
      <c r="T19" s="121" t="str">
        <f t="shared" si="4"/>
        <v>OK</v>
      </c>
      <c r="U19" s="75"/>
      <c r="V19" s="76"/>
      <c r="W19" s="76"/>
      <c r="X19" s="76"/>
      <c r="Y19" s="76"/>
      <c r="Z19" s="76"/>
      <c r="AA19" s="76"/>
      <c r="AB19" s="80"/>
      <c r="AC19" s="78"/>
      <c r="AD19" s="77"/>
      <c r="AE19" s="77"/>
      <c r="AF19" s="76"/>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108" t="s">
        <v>84</v>
      </c>
      <c r="J20" s="109">
        <v>64</v>
      </c>
      <c r="K20" s="69"/>
      <c r="L20" s="70">
        <f t="shared" si="1"/>
        <v>0</v>
      </c>
      <c r="M20" s="71">
        <f t="shared" si="2"/>
        <v>0</v>
      </c>
      <c r="N20" s="72"/>
      <c r="O20" s="73">
        <f t="shared" si="3"/>
        <v>0</v>
      </c>
      <c r="P20" s="72"/>
      <c r="Q20" s="72"/>
      <c r="R20" s="72"/>
      <c r="S20" s="74">
        <f t="shared" si="0"/>
        <v>0</v>
      </c>
      <c r="T20" s="121" t="str">
        <f t="shared" si="4"/>
        <v>OK</v>
      </c>
      <c r="U20" s="75"/>
      <c r="V20" s="83"/>
      <c r="W20" s="83"/>
      <c r="X20" s="76"/>
      <c r="Y20" s="83"/>
      <c r="Z20" s="76"/>
      <c r="AA20" s="76"/>
      <c r="AB20" s="86"/>
      <c r="AC20" s="78"/>
      <c r="AD20" s="77"/>
      <c r="AE20" s="77"/>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c r="L21" s="70">
        <f t="shared" si="1"/>
        <v>0</v>
      </c>
      <c r="M21" s="71">
        <f t="shared" si="2"/>
        <v>0</v>
      </c>
      <c r="N21" s="72"/>
      <c r="O21" s="73">
        <f t="shared" si="3"/>
        <v>0</v>
      </c>
      <c r="P21" s="72"/>
      <c r="Q21" s="72"/>
      <c r="R21" s="72"/>
      <c r="S21" s="74">
        <f t="shared" si="0"/>
        <v>0</v>
      </c>
      <c r="T21" s="121" t="str">
        <f t="shared" si="4"/>
        <v>OK</v>
      </c>
      <c r="U21" s="75"/>
      <c r="V21" s="76"/>
      <c r="W21" s="76"/>
      <c r="X21" s="76"/>
      <c r="Y21" s="76"/>
      <c r="Z21" s="76"/>
      <c r="AA21" s="76"/>
      <c r="AB21" s="80"/>
      <c r="AC21" s="78"/>
      <c r="AD21" s="80"/>
      <c r="AE21" s="77"/>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c r="L22" s="70">
        <f t="shared" si="1"/>
        <v>0</v>
      </c>
      <c r="M22" s="71">
        <f t="shared" si="2"/>
        <v>0</v>
      </c>
      <c r="N22" s="72"/>
      <c r="O22" s="73">
        <f t="shared" si="3"/>
        <v>0</v>
      </c>
      <c r="P22" s="72"/>
      <c r="Q22" s="72"/>
      <c r="R22" s="72"/>
      <c r="S22" s="74">
        <f t="shared" si="0"/>
        <v>0</v>
      </c>
      <c r="T22" s="121" t="str">
        <f t="shared" si="4"/>
        <v>OK</v>
      </c>
      <c r="U22" s="75"/>
      <c r="V22" s="76"/>
      <c r="W22" s="76"/>
      <c r="X22" s="76"/>
      <c r="Y22" s="76"/>
      <c r="Z22" s="76"/>
      <c r="AA22" s="76"/>
      <c r="AB22" s="80"/>
      <c r="AC22" s="78"/>
      <c r="AD22" s="80"/>
      <c r="AE22" s="77"/>
      <c r="AF22" s="76"/>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c r="L23" s="70">
        <f t="shared" si="1"/>
        <v>0</v>
      </c>
      <c r="M23" s="71">
        <f t="shared" si="2"/>
        <v>0</v>
      </c>
      <c r="N23" s="72"/>
      <c r="O23" s="73">
        <f t="shared" si="3"/>
        <v>0</v>
      </c>
      <c r="P23" s="72"/>
      <c r="Q23" s="72"/>
      <c r="R23" s="72"/>
      <c r="S23" s="74">
        <f t="shared" si="0"/>
        <v>0</v>
      </c>
      <c r="T23" s="121" t="str">
        <f t="shared" si="4"/>
        <v>OK</v>
      </c>
      <c r="U23" s="75"/>
      <c r="V23" s="76"/>
      <c r="W23" s="76"/>
      <c r="X23" s="76"/>
      <c r="Y23" s="76"/>
      <c r="Z23" s="76"/>
      <c r="AA23" s="76"/>
      <c r="AB23" s="77"/>
      <c r="AC23" s="78"/>
      <c r="AD23" s="77"/>
      <c r="AE23" s="77"/>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75"/>
      <c r="V24" s="88"/>
      <c r="W24" s="88"/>
      <c r="X24" s="76"/>
      <c r="Y24" s="88"/>
      <c r="Z24" s="76"/>
      <c r="AA24" s="76"/>
      <c r="AB24" s="77"/>
      <c r="AC24" s="78"/>
      <c r="AD24" s="80"/>
      <c r="AE24" s="77"/>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c r="L25" s="70">
        <f t="shared" si="1"/>
        <v>0</v>
      </c>
      <c r="M25" s="71">
        <f t="shared" si="2"/>
        <v>0</v>
      </c>
      <c r="N25" s="72"/>
      <c r="O25" s="73">
        <f t="shared" si="3"/>
        <v>0</v>
      </c>
      <c r="P25" s="72"/>
      <c r="Q25" s="72"/>
      <c r="R25" s="72"/>
      <c r="S25" s="74">
        <f t="shared" si="0"/>
        <v>0</v>
      </c>
      <c r="T25" s="121" t="str">
        <f t="shared" si="4"/>
        <v>OK</v>
      </c>
      <c r="U25" s="75"/>
      <c r="V25" s="89"/>
      <c r="W25" s="88"/>
      <c r="X25" s="76"/>
      <c r="Y25" s="89"/>
      <c r="Z25" s="76"/>
      <c r="AA25" s="83"/>
      <c r="AB25" s="80"/>
      <c r="AC25" s="78"/>
      <c r="AD25" s="80"/>
      <c r="AE25" s="77"/>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75"/>
      <c r="V26" s="88"/>
      <c r="W26" s="88"/>
      <c r="X26" s="76"/>
      <c r="Y26" s="88"/>
      <c r="Z26" s="76"/>
      <c r="AA26" s="76"/>
      <c r="AB26" s="80"/>
      <c r="AC26" s="78"/>
      <c r="AD26" s="77"/>
      <c r="AE26" s="77"/>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c r="L27" s="70">
        <f t="shared" si="1"/>
        <v>0</v>
      </c>
      <c r="M27" s="71">
        <f t="shared" si="2"/>
        <v>0</v>
      </c>
      <c r="N27" s="72"/>
      <c r="O27" s="73">
        <f t="shared" si="3"/>
        <v>0</v>
      </c>
      <c r="P27" s="72"/>
      <c r="Q27" s="72"/>
      <c r="R27" s="72"/>
      <c r="S27" s="74">
        <f t="shared" si="0"/>
        <v>0</v>
      </c>
      <c r="T27" s="121" t="str">
        <f t="shared" si="4"/>
        <v>OK</v>
      </c>
      <c r="U27" s="75"/>
      <c r="V27" s="88"/>
      <c r="W27" s="88"/>
      <c r="X27" s="76"/>
      <c r="Y27" s="88"/>
      <c r="Z27" s="76"/>
      <c r="AA27" s="76"/>
      <c r="AB27" s="80"/>
      <c r="AC27" s="78"/>
      <c r="AD27" s="77"/>
      <c r="AE27" s="77"/>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75"/>
      <c r="V28" s="89"/>
      <c r="W28" s="89"/>
      <c r="X28" s="76"/>
      <c r="Y28" s="89"/>
      <c r="Z28" s="76"/>
      <c r="AA28" s="76"/>
      <c r="AB28" s="84"/>
      <c r="AC28" s="78"/>
      <c r="AD28" s="77"/>
      <c r="AE28" s="77"/>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75"/>
      <c r="V29" s="89"/>
      <c r="W29" s="89"/>
      <c r="X29" s="76"/>
      <c r="Y29" s="89"/>
      <c r="Z29" s="76"/>
      <c r="AA29" s="83"/>
      <c r="AB29" s="84"/>
      <c r="AC29" s="78"/>
      <c r="AD29" s="77"/>
      <c r="AE29" s="77"/>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75"/>
      <c r="V30" s="89"/>
      <c r="W30" s="89"/>
      <c r="X30" s="76"/>
      <c r="Y30" s="89"/>
      <c r="Z30" s="76"/>
      <c r="AA30" s="83"/>
      <c r="AB30" s="84"/>
      <c r="AC30" s="78"/>
      <c r="AD30" s="77"/>
      <c r="AE30" s="77"/>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75"/>
      <c r="V31" s="89"/>
      <c r="W31" s="89"/>
      <c r="X31" s="76"/>
      <c r="Y31" s="89"/>
      <c r="Z31" s="76"/>
      <c r="AA31" s="83"/>
      <c r="AB31" s="84"/>
      <c r="AC31" s="78"/>
      <c r="AD31" s="77"/>
      <c r="AE31" s="77"/>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c r="L32" s="70">
        <f t="shared" si="1"/>
        <v>0</v>
      </c>
      <c r="M32" s="71">
        <f t="shared" si="2"/>
        <v>0</v>
      </c>
      <c r="N32" s="72"/>
      <c r="O32" s="73">
        <f t="shared" si="3"/>
        <v>0</v>
      </c>
      <c r="P32" s="72"/>
      <c r="Q32" s="72"/>
      <c r="R32" s="72"/>
      <c r="S32" s="74">
        <f t="shared" si="0"/>
        <v>0</v>
      </c>
      <c r="T32" s="121" t="str">
        <f t="shared" si="4"/>
        <v>OK</v>
      </c>
      <c r="U32" s="75"/>
      <c r="V32" s="89"/>
      <c r="W32" s="89"/>
      <c r="X32" s="76"/>
      <c r="Y32" s="89"/>
      <c r="Z32" s="76"/>
      <c r="AA32" s="83"/>
      <c r="AB32" s="84"/>
      <c r="AC32" s="78"/>
      <c r="AD32" s="77"/>
      <c r="AE32" s="77"/>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75"/>
      <c r="V33" s="89"/>
      <c r="W33" s="89"/>
      <c r="X33" s="76"/>
      <c r="Y33" s="89"/>
      <c r="Z33" s="76"/>
      <c r="AA33" s="83"/>
      <c r="AB33" s="84"/>
      <c r="AC33" s="78"/>
      <c r="AD33" s="77"/>
      <c r="AE33" s="77"/>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75"/>
      <c r="V34" s="89"/>
      <c r="W34" s="89"/>
      <c r="X34" s="76"/>
      <c r="Y34" s="89"/>
      <c r="Z34" s="76"/>
      <c r="AA34" s="83"/>
      <c r="AB34" s="84"/>
      <c r="AC34" s="78"/>
      <c r="AD34" s="77"/>
      <c r="AE34" s="77"/>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c r="L35" s="70">
        <f t="shared" si="1"/>
        <v>0</v>
      </c>
      <c r="M35" s="71">
        <f t="shared" si="2"/>
        <v>0</v>
      </c>
      <c r="N35" s="72"/>
      <c r="O35" s="73">
        <f t="shared" si="3"/>
        <v>0</v>
      </c>
      <c r="P35" s="72"/>
      <c r="Q35" s="72"/>
      <c r="R35" s="72"/>
      <c r="S35" s="74">
        <f t="shared" si="0"/>
        <v>0</v>
      </c>
      <c r="T35" s="121" t="str">
        <f t="shared" si="4"/>
        <v>OK</v>
      </c>
      <c r="U35" s="75"/>
      <c r="V35" s="89"/>
      <c r="W35" s="89"/>
      <c r="X35" s="76"/>
      <c r="Y35" s="89"/>
      <c r="Z35" s="76"/>
      <c r="AA35" s="83"/>
      <c r="AB35" s="84"/>
      <c r="AC35" s="78"/>
      <c r="AD35" s="77"/>
      <c r="AE35" s="77"/>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75"/>
      <c r="V36" s="89"/>
      <c r="W36" s="89"/>
      <c r="X36" s="76"/>
      <c r="Y36" s="89"/>
      <c r="Z36" s="76"/>
      <c r="AA36" s="83"/>
      <c r="AB36" s="84"/>
      <c r="AC36" s="78"/>
      <c r="AD36" s="77"/>
      <c r="AE36" s="77"/>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c r="L37" s="70">
        <f t="shared" si="1"/>
        <v>0</v>
      </c>
      <c r="M37" s="71">
        <f t="shared" si="2"/>
        <v>0</v>
      </c>
      <c r="N37" s="72"/>
      <c r="O37" s="73">
        <f t="shared" si="3"/>
        <v>0</v>
      </c>
      <c r="P37" s="72"/>
      <c r="Q37" s="72"/>
      <c r="R37" s="72"/>
      <c r="S37" s="74">
        <f t="shared" si="0"/>
        <v>0</v>
      </c>
      <c r="T37" s="121" t="str">
        <f t="shared" si="4"/>
        <v>OK</v>
      </c>
      <c r="U37" s="75"/>
      <c r="V37" s="89"/>
      <c r="W37" s="89"/>
      <c r="X37" s="76"/>
      <c r="Y37" s="89"/>
      <c r="Z37" s="76"/>
      <c r="AA37" s="83"/>
      <c r="AB37" s="84"/>
      <c r="AC37" s="78"/>
      <c r="AD37" s="77"/>
      <c r="AE37" s="77"/>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c r="L38" s="70">
        <f t="shared" si="1"/>
        <v>0</v>
      </c>
      <c r="M38" s="71">
        <f t="shared" si="2"/>
        <v>0</v>
      </c>
      <c r="N38" s="72"/>
      <c r="O38" s="73">
        <f t="shared" si="3"/>
        <v>0</v>
      </c>
      <c r="P38" s="72"/>
      <c r="Q38" s="72"/>
      <c r="R38" s="72"/>
      <c r="S38" s="74">
        <f t="shared" si="0"/>
        <v>0</v>
      </c>
      <c r="T38" s="121" t="str">
        <f t="shared" si="4"/>
        <v>OK</v>
      </c>
      <c r="U38" s="75"/>
      <c r="V38" s="89"/>
      <c r="W38" s="89"/>
      <c r="X38" s="76"/>
      <c r="Y38" s="89"/>
      <c r="Z38" s="76"/>
      <c r="AA38" s="83"/>
      <c r="AB38" s="84"/>
      <c r="AC38" s="78"/>
      <c r="AD38" s="77"/>
      <c r="AE38" s="77"/>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1"/>
        <v>0</v>
      </c>
      <c r="M39" s="71">
        <f t="shared" si="2"/>
        <v>0</v>
      </c>
      <c r="N39" s="72"/>
      <c r="O39" s="73">
        <f t="shared" si="3"/>
        <v>0</v>
      </c>
      <c r="P39" s="72"/>
      <c r="Q39" s="72"/>
      <c r="R39" s="72"/>
      <c r="S39" s="74">
        <f t="shared" si="0"/>
        <v>0</v>
      </c>
      <c r="T39" s="121" t="str">
        <f t="shared" si="4"/>
        <v>OK</v>
      </c>
      <c r="U39" s="75"/>
      <c r="V39" s="89"/>
      <c r="W39" s="89"/>
      <c r="X39" s="76"/>
      <c r="Y39" s="89"/>
      <c r="Z39" s="76"/>
      <c r="AA39" s="83"/>
      <c r="AB39" s="84"/>
      <c r="AC39" s="78"/>
      <c r="AD39" s="77"/>
      <c r="AE39" s="77"/>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c r="L40" s="70">
        <f t="shared" si="1"/>
        <v>0</v>
      </c>
      <c r="M40" s="71">
        <f t="shared" si="2"/>
        <v>0</v>
      </c>
      <c r="N40" s="72"/>
      <c r="O40" s="73">
        <f t="shared" si="3"/>
        <v>0</v>
      </c>
      <c r="P40" s="72"/>
      <c r="Q40" s="72"/>
      <c r="R40" s="72"/>
      <c r="S40" s="74">
        <f t="shared" si="0"/>
        <v>0</v>
      </c>
      <c r="T40" s="121" t="str">
        <f t="shared" si="4"/>
        <v>OK</v>
      </c>
      <c r="U40" s="75"/>
      <c r="V40" s="89"/>
      <c r="W40" s="89"/>
      <c r="X40" s="76"/>
      <c r="Y40" s="89"/>
      <c r="Z40" s="76"/>
      <c r="AA40" s="83"/>
      <c r="AB40" s="84"/>
      <c r="AC40" s="78"/>
      <c r="AD40" s="77"/>
      <c r="AE40" s="77"/>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c r="L41" s="70">
        <f t="shared" si="1"/>
        <v>0</v>
      </c>
      <c r="M41" s="71">
        <f t="shared" si="2"/>
        <v>0</v>
      </c>
      <c r="N41" s="72"/>
      <c r="O41" s="73">
        <f t="shared" si="3"/>
        <v>0</v>
      </c>
      <c r="P41" s="72"/>
      <c r="Q41" s="72"/>
      <c r="R41" s="72"/>
      <c r="S41" s="74">
        <f t="shared" si="0"/>
        <v>0</v>
      </c>
      <c r="T41" s="121" t="str">
        <f t="shared" si="4"/>
        <v>OK</v>
      </c>
      <c r="U41" s="75"/>
      <c r="V41" s="89"/>
      <c r="W41" s="89"/>
      <c r="X41" s="76"/>
      <c r="Y41" s="89"/>
      <c r="Z41" s="76"/>
      <c r="AA41" s="83"/>
      <c r="AB41" s="84"/>
      <c r="AC41" s="78"/>
      <c r="AD41" s="77"/>
      <c r="AE41" s="77"/>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1"/>
        <v>0</v>
      </c>
      <c r="M42" s="71">
        <f t="shared" si="2"/>
        <v>0</v>
      </c>
      <c r="N42" s="72"/>
      <c r="O42" s="73">
        <f t="shared" si="3"/>
        <v>0</v>
      </c>
      <c r="P42" s="72"/>
      <c r="Q42" s="72"/>
      <c r="R42" s="72"/>
      <c r="S42" s="74">
        <f t="shared" si="0"/>
        <v>0</v>
      </c>
      <c r="T42" s="121" t="str">
        <f t="shared" si="4"/>
        <v>OK</v>
      </c>
      <c r="U42" s="75"/>
      <c r="V42" s="89"/>
      <c r="W42" s="89"/>
      <c r="X42" s="76"/>
      <c r="Y42" s="89"/>
      <c r="Z42" s="76"/>
      <c r="AA42" s="83"/>
      <c r="AB42" s="84"/>
      <c r="AC42" s="78"/>
      <c r="AD42" s="77"/>
      <c r="AE42" s="77"/>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75"/>
      <c r="V43" s="89"/>
      <c r="W43" s="89"/>
      <c r="X43" s="76"/>
      <c r="Y43" s="89"/>
      <c r="Z43" s="76"/>
      <c r="AA43" s="83"/>
      <c r="AB43" s="84"/>
      <c r="AC43" s="78"/>
      <c r="AD43" s="77"/>
      <c r="AE43" s="77"/>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c r="L44" s="70">
        <f t="shared" si="1"/>
        <v>0</v>
      </c>
      <c r="M44" s="71">
        <f t="shared" si="2"/>
        <v>0</v>
      </c>
      <c r="N44" s="72"/>
      <c r="O44" s="73">
        <f t="shared" si="3"/>
        <v>0</v>
      </c>
      <c r="P44" s="72"/>
      <c r="Q44" s="72"/>
      <c r="R44" s="72"/>
      <c r="S44" s="74">
        <f t="shared" si="0"/>
        <v>0</v>
      </c>
      <c r="T44" s="121" t="str">
        <f t="shared" si="4"/>
        <v>OK</v>
      </c>
      <c r="U44" s="75"/>
      <c r="V44" s="89"/>
      <c r="W44" s="89"/>
      <c r="X44" s="76"/>
      <c r="Y44" s="89"/>
      <c r="Z44" s="76"/>
      <c r="AA44" s="83"/>
      <c r="AB44" s="84"/>
      <c r="AC44" s="78"/>
      <c r="AD44" s="77"/>
      <c r="AE44" s="77"/>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1"/>
        <v>0</v>
      </c>
      <c r="M45" s="71">
        <f t="shared" si="2"/>
        <v>0</v>
      </c>
      <c r="N45" s="72"/>
      <c r="O45" s="73">
        <f t="shared" si="3"/>
        <v>0</v>
      </c>
      <c r="P45" s="72"/>
      <c r="Q45" s="72"/>
      <c r="R45" s="72"/>
      <c r="S45" s="74">
        <f t="shared" si="0"/>
        <v>0</v>
      </c>
      <c r="T45" s="121" t="str">
        <f t="shared" si="4"/>
        <v>OK</v>
      </c>
      <c r="U45" s="75"/>
      <c r="V45" s="89"/>
      <c r="W45" s="89"/>
      <c r="X45" s="76"/>
      <c r="Y45" s="89"/>
      <c r="Z45" s="76"/>
      <c r="AA45" s="83"/>
      <c r="AB45" s="84"/>
      <c r="AC45" s="78"/>
      <c r="AD45" s="77"/>
      <c r="AE45" s="77"/>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1"/>
        <v>0</v>
      </c>
      <c r="M46" s="71">
        <f t="shared" si="2"/>
        <v>0</v>
      </c>
      <c r="N46" s="72"/>
      <c r="O46" s="73">
        <f t="shared" si="3"/>
        <v>0</v>
      </c>
      <c r="P46" s="72"/>
      <c r="Q46" s="72"/>
      <c r="R46" s="72"/>
      <c r="S46" s="74">
        <f t="shared" si="0"/>
        <v>0</v>
      </c>
      <c r="T46" s="121" t="str">
        <f t="shared" si="4"/>
        <v>OK</v>
      </c>
      <c r="U46" s="75"/>
      <c r="V46" s="89"/>
      <c r="W46" s="89"/>
      <c r="X46" s="76"/>
      <c r="Y46" s="89"/>
      <c r="Z46" s="76"/>
      <c r="AA46" s="83"/>
      <c r="AB46" s="84"/>
      <c r="AC46" s="78"/>
      <c r="AD46" s="77"/>
      <c r="AE46" s="77"/>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75"/>
      <c r="V47" s="89"/>
      <c r="W47" s="89"/>
      <c r="X47" s="76"/>
      <c r="Y47" s="89"/>
      <c r="Z47" s="76"/>
      <c r="AA47" s="83"/>
      <c r="AB47" s="84"/>
      <c r="AC47" s="78"/>
      <c r="AD47" s="77"/>
      <c r="AE47" s="77"/>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75"/>
      <c r="V48" s="89"/>
      <c r="W48" s="89"/>
      <c r="X48" s="76"/>
      <c r="Y48" s="89"/>
      <c r="Z48" s="76"/>
      <c r="AA48" s="83"/>
      <c r="AB48" s="84"/>
      <c r="AC48" s="78"/>
      <c r="AD48" s="77"/>
      <c r="AE48" s="77"/>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c r="L49" s="70">
        <f t="shared" si="1"/>
        <v>0</v>
      </c>
      <c r="M49" s="71">
        <f t="shared" si="2"/>
        <v>0</v>
      </c>
      <c r="N49" s="72"/>
      <c r="O49" s="73">
        <f t="shared" si="3"/>
        <v>0</v>
      </c>
      <c r="P49" s="72"/>
      <c r="Q49" s="72"/>
      <c r="R49" s="72"/>
      <c r="S49" s="74">
        <f t="shared" si="0"/>
        <v>0</v>
      </c>
      <c r="T49" s="121" t="str">
        <f t="shared" si="4"/>
        <v>OK</v>
      </c>
      <c r="U49" s="75"/>
      <c r="V49" s="89"/>
      <c r="W49" s="89"/>
      <c r="X49" s="76"/>
      <c r="Y49" s="89"/>
      <c r="Z49" s="76"/>
      <c r="AA49" s="83"/>
      <c r="AB49" s="84"/>
      <c r="AC49" s="78"/>
      <c r="AD49" s="77"/>
      <c r="AE49" s="77"/>
      <c r="AF49" s="76"/>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c r="L50" s="70">
        <f t="shared" si="1"/>
        <v>0</v>
      </c>
      <c r="M50" s="71">
        <f t="shared" si="2"/>
        <v>0</v>
      </c>
      <c r="N50" s="72"/>
      <c r="O50" s="73">
        <f t="shared" si="3"/>
        <v>0</v>
      </c>
      <c r="P50" s="72"/>
      <c r="Q50" s="72"/>
      <c r="R50" s="72"/>
      <c r="S50" s="74">
        <f t="shared" si="0"/>
        <v>0</v>
      </c>
      <c r="T50" s="121" t="str">
        <f t="shared" si="4"/>
        <v>OK</v>
      </c>
      <c r="U50" s="75"/>
      <c r="V50" s="89"/>
      <c r="W50" s="89"/>
      <c r="X50" s="76"/>
      <c r="Y50" s="89"/>
      <c r="Z50" s="76"/>
      <c r="AA50" s="83"/>
      <c r="AB50" s="84"/>
      <c r="AC50" s="78"/>
      <c r="AD50" s="77"/>
      <c r="AE50" s="77"/>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c r="L51" s="70">
        <f t="shared" si="1"/>
        <v>0</v>
      </c>
      <c r="M51" s="71">
        <f t="shared" si="2"/>
        <v>0</v>
      </c>
      <c r="N51" s="72"/>
      <c r="O51" s="73">
        <f t="shared" si="3"/>
        <v>0</v>
      </c>
      <c r="P51" s="72"/>
      <c r="Q51" s="72"/>
      <c r="R51" s="72"/>
      <c r="S51" s="74">
        <f t="shared" si="0"/>
        <v>0</v>
      </c>
      <c r="T51" s="121" t="str">
        <f t="shared" si="4"/>
        <v>OK</v>
      </c>
      <c r="U51" s="75"/>
      <c r="V51" s="89"/>
      <c r="W51" s="89"/>
      <c r="X51" s="76"/>
      <c r="Y51" s="89"/>
      <c r="Z51" s="76"/>
      <c r="AA51" s="83"/>
      <c r="AB51" s="84"/>
      <c r="AC51" s="78"/>
      <c r="AD51" s="77"/>
      <c r="AE51" s="77"/>
      <c r="AF51" s="76"/>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c r="L52" s="70">
        <f t="shared" si="1"/>
        <v>0</v>
      </c>
      <c r="M52" s="71">
        <f t="shared" si="2"/>
        <v>0</v>
      </c>
      <c r="N52" s="72"/>
      <c r="O52" s="73">
        <f t="shared" si="3"/>
        <v>0</v>
      </c>
      <c r="P52" s="72"/>
      <c r="Q52" s="72"/>
      <c r="R52" s="72"/>
      <c r="S52" s="74">
        <f t="shared" si="0"/>
        <v>0</v>
      </c>
      <c r="T52" s="121" t="str">
        <f t="shared" si="4"/>
        <v>OK</v>
      </c>
      <c r="U52" s="75"/>
      <c r="V52" s="89"/>
      <c r="W52" s="89"/>
      <c r="X52" s="76"/>
      <c r="Y52" s="89"/>
      <c r="Z52" s="76"/>
      <c r="AA52" s="83"/>
      <c r="AB52" s="84"/>
      <c r="AC52" s="78"/>
      <c r="AD52" s="77"/>
      <c r="AE52" s="77"/>
      <c r="AF52" s="76"/>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c r="L53" s="70">
        <f t="shared" si="1"/>
        <v>0</v>
      </c>
      <c r="M53" s="71">
        <f t="shared" si="2"/>
        <v>0</v>
      </c>
      <c r="N53" s="72"/>
      <c r="O53" s="73">
        <f t="shared" si="3"/>
        <v>0</v>
      </c>
      <c r="P53" s="72"/>
      <c r="Q53" s="72"/>
      <c r="R53" s="72"/>
      <c r="S53" s="74">
        <f t="shared" si="0"/>
        <v>0</v>
      </c>
      <c r="T53" s="121" t="str">
        <f t="shared" si="4"/>
        <v>OK</v>
      </c>
      <c r="U53" s="75"/>
      <c r="V53" s="89"/>
      <c r="W53" s="89"/>
      <c r="X53" s="76"/>
      <c r="Y53" s="89"/>
      <c r="Z53" s="76"/>
      <c r="AA53" s="83"/>
      <c r="AB53" s="84"/>
      <c r="AC53" s="78"/>
      <c r="AD53" s="77"/>
      <c r="AE53" s="77"/>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c r="L54" s="70">
        <f t="shared" si="1"/>
        <v>0</v>
      </c>
      <c r="M54" s="71">
        <f t="shared" si="2"/>
        <v>0</v>
      </c>
      <c r="N54" s="72"/>
      <c r="O54" s="73">
        <f t="shared" si="3"/>
        <v>0</v>
      </c>
      <c r="P54" s="72"/>
      <c r="Q54" s="72"/>
      <c r="R54" s="72"/>
      <c r="S54" s="74">
        <f t="shared" si="0"/>
        <v>0</v>
      </c>
      <c r="T54" s="121" t="str">
        <f t="shared" si="4"/>
        <v>OK</v>
      </c>
      <c r="U54" s="75"/>
      <c r="V54" s="89"/>
      <c r="W54" s="89"/>
      <c r="X54" s="76"/>
      <c r="Y54" s="89"/>
      <c r="Z54" s="76"/>
      <c r="AA54" s="83"/>
      <c r="AB54" s="84"/>
      <c r="AC54" s="78"/>
      <c r="AD54" s="77"/>
      <c r="AE54" s="77"/>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75"/>
      <c r="V55" s="89"/>
      <c r="W55" s="89"/>
      <c r="X55" s="76"/>
      <c r="Y55" s="89"/>
      <c r="Z55" s="76"/>
      <c r="AA55" s="83"/>
      <c r="AB55" s="84"/>
      <c r="AC55" s="78"/>
      <c r="AD55" s="77"/>
      <c r="AE55" s="77"/>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c r="L56" s="70">
        <f t="shared" si="1"/>
        <v>0</v>
      </c>
      <c r="M56" s="71">
        <f t="shared" si="2"/>
        <v>0</v>
      </c>
      <c r="N56" s="72"/>
      <c r="O56" s="73">
        <f t="shared" si="3"/>
        <v>0</v>
      </c>
      <c r="P56" s="72"/>
      <c r="Q56" s="72"/>
      <c r="R56" s="72"/>
      <c r="S56" s="74">
        <f t="shared" si="0"/>
        <v>0</v>
      </c>
      <c r="T56" s="121" t="str">
        <f t="shared" si="4"/>
        <v>OK</v>
      </c>
      <c r="U56" s="75"/>
      <c r="V56" s="89"/>
      <c r="W56" s="89"/>
      <c r="X56" s="76"/>
      <c r="Y56" s="89"/>
      <c r="Z56" s="76"/>
      <c r="AA56" s="83"/>
      <c r="AB56" s="84"/>
      <c r="AC56" s="78"/>
      <c r="AD56" s="77"/>
      <c r="AE56" s="77"/>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c r="L57" s="70">
        <f t="shared" si="1"/>
        <v>0</v>
      </c>
      <c r="M57" s="71">
        <f t="shared" si="2"/>
        <v>0</v>
      </c>
      <c r="N57" s="72"/>
      <c r="O57" s="73">
        <f t="shared" si="3"/>
        <v>0</v>
      </c>
      <c r="P57" s="72"/>
      <c r="Q57" s="72"/>
      <c r="R57" s="72"/>
      <c r="S57" s="74">
        <f t="shared" si="0"/>
        <v>0</v>
      </c>
      <c r="T57" s="121" t="str">
        <f t="shared" si="4"/>
        <v>OK</v>
      </c>
      <c r="U57" s="75"/>
      <c r="V57" s="89"/>
      <c r="W57" s="89"/>
      <c r="X57" s="76"/>
      <c r="Y57" s="89"/>
      <c r="Z57" s="76"/>
      <c r="AA57" s="83"/>
      <c r="AB57" s="84"/>
      <c r="AC57" s="78"/>
      <c r="AD57" s="77"/>
      <c r="AE57" s="77"/>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75"/>
      <c r="V58" s="89"/>
      <c r="W58" s="89"/>
      <c r="X58" s="76"/>
      <c r="Y58" s="89"/>
      <c r="Z58" s="76"/>
      <c r="AA58" s="83"/>
      <c r="AB58" s="84"/>
      <c r="AC58" s="78"/>
      <c r="AD58" s="77"/>
      <c r="AE58" s="77"/>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75"/>
      <c r="V59" s="89"/>
      <c r="W59" s="89"/>
      <c r="X59" s="76"/>
      <c r="Y59" s="89"/>
      <c r="Z59" s="76"/>
      <c r="AA59" s="83"/>
      <c r="AB59" s="84"/>
      <c r="AC59" s="78"/>
      <c r="AD59" s="77"/>
      <c r="AE59" s="77"/>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75"/>
      <c r="V60" s="89"/>
      <c r="W60" s="89"/>
      <c r="X60" s="76"/>
      <c r="Y60" s="89"/>
      <c r="Z60" s="76"/>
      <c r="AA60" s="83"/>
      <c r="AB60" s="84"/>
      <c r="AC60" s="78"/>
      <c r="AD60" s="77"/>
      <c r="AE60" s="77"/>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75"/>
      <c r="V61" s="89"/>
      <c r="W61" s="89"/>
      <c r="X61" s="76"/>
      <c r="Y61" s="89"/>
      <c r="Z61" s="76"/>
      <c r="AA61" s="83"/>
      <c r="AB61" s="84"/>
      <c r="AC61" s="78"/>
      <c r="AD61" s="77"/>
      <c r="AE61" s="77"/>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75"/>
      <c r="V62" s="89"/>
      <c r="W62" s="89"/>
      <c r="X62" s="76"/>
      <c r="Y62" s="89"/>
      <c r="Z62" s="76"/>
      <c r="AA62" s="83"/>
      <c r="AB62" s="84"/>
      <c r="AC62" s="78"/>
      <c r="AD62" s="77"/>
      <c r="AE62" s="77"/>
      <c r="AF62" s="76"/>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c r="L63" s="70">
        <f t="shared" si="1"/>
        <v>0</v>
      </c>
      <c r="M63" s="71">
        <f t="shared" si="2"/>
        <v>0</v>
      </c>
      <c r="N63" s="72"/>
      <c r="O63" s="73">
        <f t="shared" si="3"/>
        <v>0</v>
      </c>
      <c r="P63" s="72"/>
      <c r="Q63" s="72"/>
      <c r="R63" s="72"/>
      <c r="S63" s="74">
        <f t="shared" si="0"/>
        <v>0</v>
      </c>
      <c r="T63" s="121" t="str">
        <f t="shared" si="4"/>
        <v>OK</v>
      </c>
      <c r="U63" s="75"/>
      <c r="V63" s="89"/>
      <c r="W63" s="89"/>
      <c r="X63" s="76"/>
      <c r="Y63" s="89"/>
      <c r="Z63" s="76"/>
      <c r="AA63" s="83"/>
      <c r="AB63" s="84"/>
      <c r="AC63" s="78"/>
      <c r="AD63" s="77"/>
      <c r="AE63" s="77"/>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1"/>
        <v>0</v>
      </c>
      <c r="M64" s="71">
        <f t="shared" si="2"/>
        <v>0</v>
      </c>
      <c r="N64" s="72"/>
      <c r="O64" s="73">
        <f t="shared" si="3"/>
        <v>0</v>
      </c>
      <c r="P64" s="72"/>
      <c r="Q64" s="72"/>
      <c r="R64" s="72"/>
      <c r="S64" s="74">
        <f t="shared" si="0"/>
        <v>0</v>
      </c>
      <c r="T64" s="121" t="str">
        <f t="shared" si="4"/>
        <v>OK</v>
      </c>
      <c r="U64" s="75"/>
      <c r="V64" s="89"/>
      <c r="W64" s="89"/>
      <c r="X64" s="76"/>
      <c r="Y64" s="89"/>
      <c r="Z64" s="76"/>
      <c r="AA64" s="83"/>
      <c r="AB64" s="84"/>
      <c r="AC64" s="78"/>
      <c r="AD64" s="77"/>
      <c r="AE64" s="77"/>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1"/>
        <v>0</v>
      </c>
      <c r="M65" s="71">
        <f t="shared" si="2"/>
        <v>0</v>
      </c>
      <c r="N65" s="72"/>
      <c r="O65" s="73">
        <f t="shared" si="3"/>
        <v>0</v>
      </c>
      <c r="P65" s="72"/>
      <c r="Q65" s="72"/>
      <c r="R65" s="72"/>
      <c r="S65" s="74">
        <f t="shared" si="0"/>
        <v>0</v>
      </c>
      <c r="T65" s="121" t="str">
        <f t="shared" si="4"/>
        <v>OK</v>
      </c>
      <c r="U65" s="75"/>
      <c r="V65" s="89"/>
      <c r="W65" s="89"/>
      <c r="X65" s="76"/>
      <c r="Y65" s="89"/>
      <c r="Z65" s="76"/>
      <c r="AA65" s="83"/>
      <c r="AB65" s="84"/>
      <c r="AC65" s="78"/>
      <c r="AD65" s="77"/>
      <c r="AE65" s="77"/>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c r="L66" s="70">
        <f t="shared" si="1"/>
        <v>0</v>
      </c>
      <c r="M66" s="71">
        <f t="shared" si="2"/>
        <v>0</v>
      </c>
      <c r="N66" s="72"/>
      <c r="O66" s="73">
        <f t="shared" si="3"/>
        <v>0</v>
      </c>
      <c r="P66" s="72"/>
      <c r="Q66" s="72"/>
      <c r="R66" s="72"/>
      <c r="S66" s="74">
        <f t="shared" si="0"/>
        <v>0</v>
      </c>
      <c r="T66" s="121" t="str">
        <f t="shared" si="4"/>
        <v>OK</v>
      </c>
      <c r="U66" s="75"/>
      <c r="V66" s="89"/>
      <c r="W66" s="89"/>
      <c r="X66" s="76"/>
      <c r="Y66" s="89"/>
      <c r="Z66" s="76"/>
      <c r="AA66" s="83"/>
      <c r="AB66" s="84"/>
      <c r="AC66" s="78"/>
      <c r="AD66" s="77"/>
      <c r="AE66" s="77"/>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1"/>
        <v>0</v>
      </c>
      <c r="M67" s="71">
        <f t="shared" si="2"/>
        <v>0</v>
      </c>
      <c r="N67" s="72"/>
      <c r="O67" s="73">
        <f t="shared" si="3"/>
        <v>0</v>
      </c>
      <c r="P67" s="72"/>
      <c r="Q67" s="72"/>
      <c r="R67" s="72"/>
      <c r="S67" s="74">
        <f t="shared" si="0"/>
        <v>0</v>
      </c>
      <c r="T67" s="121" t="str">
        <f t="shared" si="4"/>
        <v>OK</v>
      </c>
      <c r="U67" s="75"/>
      <c r="V67" s="89"/>
      <c r="W67" s="89"/>
      <c r="X67" s="76"/>
      <c r="Y67" s="89"/>
      <c r="Z67" s="76"/>
      <c r="AA67" s="83"/>
      <c r="AB67" s="84"/>
      <c r="AC67" s="78"/>
      <c r="AD67" s="77"/>
      <c r="AE67" s="77"/>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si="1"/>
        <v>0</v>
      </c>
      <c r="M68" s="71">
        <f t="shared" si="2"/>
        <v>0</v>
      </c>
      <c r="N68" s="72"/>
      <c r="O68" s="73">
        <f t="shared" si="3"/>
        <v>0</v>
      </c>
      <c r="P68" s="72"/>
      <c r="Q68" s="72"/>
      <c r="R68" s="72"/>
      <c r="S68" s="74">
        <f t="shared" si="0"/>
        <v>0</v>
      </c>
      <c r="T68" s="121" t="str">
        <f t="shared" si="4"/>
        <v>OK</v>
      </c>
      <c r="U68" s="75"/>
      <c r="V68" s="89"/>
      <c r="W68" s="89"/>
      <c r="X68" s="76"/>
      <c r="Y68" s="89"/>
      <c r="Z68" s="76"/>
      <c r="AA68" s="83"/>
      <c r="AB68" s="84"/>
      <c r="AC68" s="78"/>
      <c r="AD68" s="77"/>
      <c r="AE68" s="77"/>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75"/>
      <c r="V69" s="89"/>
      <c r="W69" s="89"/>
      <c r="X69" s="76"/>
      <c r="Y69" s="89"/>
      <c r="Z69" s="76"/>
      <c r="AA69" s="83"/>
      <c r="AB69" s="84"/>
      <c r="AC69" s="78"/>
      <c r="AD69" s="77"/>
      <c r="AE69" s="77"/>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c r="L70" s="70">
        <f t="shared" si="1"/>
        <v>0</v>
      </c>
      <c r="M70" s="71">
        <f t="shared" si="2"/>
        <v>0</v>
      </c>
      <c r="N70" s="72"/>
      <c r="O70" s="73">
        <f t="shared" si="3"/>
        <v>0</v>
      </c>
      <c r="P70" s="72"/>
      <c r="Q70" s="72"/>
      <c r="R70" s="72"/>
      <c r="S70" s="74">
        <f t="shared" si="0"/>
        <v>0</v>
      </c>
      <c r="T70" s="121" t="str">
        <f t="shared" si="4"/>
        <v>OK</v>
      </c>
      <c r="U70" s="75"/>
      <c r="V70" s="89"/>
      <c r="W70" s="89"/>
      <c r="X70" s="76"/>
      <c r="Y70" s="89"/>
      <c r="Z70" s="76"/>
      <c r="AA70" s="83"/>
      <c r="AB70" s="84"/>
      <c r="AC70" s="78"/>
      <c r="AD70" s="77"/>
      <c r="AE70" s="77"/>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c r="L71" s="70">
        <f t="shared" si="1"/>
        <v>0</v>
      </c>
      <c r="M71" s="71">
        <f t="shared" si="2"/>
        <v>0</v>
      </c>
      <c r="N71" s="72"/>
      <c r="O71" s="73">
        <f t="shared" si="3"/>
        <v>0</v>
      </c>
      <c r="P71" s="72"/>
      <c r="Q71" s="72"/>
      <c r="R71" s="72"/>
      <c r="S71" s="74">
        <f t="shared" si="0"/>
        <v>0</v>
      </c>
      <c r="T71" s="121" t="str">
        <f t="shared" si="4"/>
        <v>OK</v>
      </c>
      <c r="U71" s="75"/>
      <c r="V71" s="89"/>
      <c r="W71" s="89"/>
      <c r="X71" s="76"/>
      <c r="Y71" s="89"/>
      <c r="Z71" s="76"/>
      <c r="AA71" s="83"/>
      <c r="AB71" s="84"/>
      <c r="AC71" s="78"/>
      <c r="AD71" s="77"/>
      <c r="AE71" s="77"/>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75"/>
      <c r="V72" s="89"/>
      <c r="W72" s="89"/>
      <c r="X72" s="76"/>
      <c r="Y72" s="89"/>
      <c r="Z72" s="76"/>
      <c r="AA72" s="83"/>
      <c r="AB72" s="84"/>
      <c r="AC72" s="78"/>
      <c r="AD72" s="77"/>
      <c r="AE72" s="77"/>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1"/>
        <v>0</v>
      </c>
      <c r="M73" s="71">
        <f t="shared" si="2"/>
        <v>0</v>
      </c>
      <c r="N73" s="72"/>
      <c r="O73" s="73">
        <f t="shared" si="3"/>
        <v>0</v>
      </c>
      <c r="P73" s="72"/>
      <c r="Q73" s="72"/>
      <c r="R73" s="72"/>
      <c r="S73" s="74">
        <f t="shared" si="0"/>
        <v>0</v>
      </c>
      <c r="T73" s="121" t="str">
        <f t="shared" si="4"/>
        <v>OK</v>
      </c>
      <c r="U73" s="75"/>
      <c r="V73" s="89"/>
      <c r="W73" s="89"/>
      <c r="X73" s="76"/>
      <c r="Y73" s="89"/>
      <c r="Z73" s="76"/>
      <c r="AA73" s="83"/>
      <c r="AB73" s="84"/>
      <c r="AC73" s="78"/>
      <c r="AD73" s="77"/>
      <c r="AE73" s="77"/>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1"/>
        <v>0</v>
      </c>
      <c r="M74" s="71">
        <f t="shared" si="2"/>
        <v>0</v>
      </c>
      <c r="N74" s="72"/>
      <c r="O74" s="73">
        <f t="shared" si="3"/>
        <v>0</v>
      </c>
      <c r="P74" s="72"/>
      <c r="Q74" s="72"/>
      <c r="R74" s="72"/>
      <c r="S74" s="74">
        <f t="shared" si="0"/>
        <v>0</v>
      </c>
      <c r="T74" s="121" t="str">
        <f t="shared" si="4"/>
        <v>OK</v>
      </c>
      <c r="U74" s="75"/>
      <c r="V74" s="89"/>
      <c r="W74" s="89"/>
      <c r="X74" s="76"/>
      <c r="Y74" s="89"/>
      <c r="Z74" s="76"/>
      <c r="AA74" s="83"/>
      <c r="AB74" s="84"/>
      <c r="AC74" s="78"/>
      <c r="AD74" s="77"/>
      <c r="AE74" s="77"/>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c r="L75" s="70">
        <f t="shared" si="1"/>
        <v>0</v>
      </c>
      <c r="M75" s="71">
        <f t="shared" si="2"/>
        <v>0</v>
      </c>
      <c r="N75" s="72"/>
      <c r="O75" s="73">
        <f t="shared" si="3"/>
        <v>0</v>
      </c>
      <c r="P75" s="72"/>
      <c r="Q75" s="72"/>
      <c r="R75" s="72"/>
      <c r="S75" s="74">
        <f t="shared" si="0"/>
        <v>0</v>
      </c>
      <c r="T75" s="121" t="str">
        <f t="shared" si="4"/>
        <v>OK</v>
      </c>
      <c r="U75" s="75"/>
      <c r="V75" s="89"/>
      <c r="W75" s="89"/>
      <c r="X75" s="76"/>
      <c r="Y75" s="89"/>
      <c r="Z75" s="76"/>
      <c r="AA75" s="83"/>
      <c r="AB75" s="84"/>
      <c r="AC75" s="78"/>
      <c r="AD75" s="77"/>
      <c r="AE75" s="77"/>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c r="L76" s="70">
        <f t="shared" si="1"/>
        <v>0</v>
      </c>
      <c r="M76" s="71">
        <f t="shared" si="2"/>
        <v>0</v>
      </c>
      <c r="N76" s="72"/>
      <c r="O76" s="73">
        <f t="shared" si="3"/>
        <v>0</v>
      </c>
      <c r="P76" s="72"/>
      <c r="Q76" s="72"/>
      <c r="R76" s="72"/>
      <c r="S76" s="74">
        <f t="shared" si="0"/>
        <v>0</v>
      </c>
      <c r="T76" s="121" t="str">
        <f t="shared" si="4"/>
        <v>OK</v>
      </c>
      <c r="U76" s="75"/>
      <c r="V76" s="89"/>
      <c r="W76" s="89"/>
      <c r="X76" s="76"/>
      <c r="Y76" s="89"/>
      <c r="Z76" s="76"/>
      <c r="AA76" s="83"/>
      <c r="AB76" s="84"/>
      <c r="AC76" s="78"/>
      <c r="AD76" s="77"/>
      <c r="AE76" s="77"/>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1"/>
        <v>0</v>
      </c>
      <c r="M77" s="71">
        <f t="shared" si="2"/>
        <v>0</v>
      </c>
      <c r="N77" s="72"/>
      <c r="O77" s="73">
        <f t="shared" si="3"/>
        <v>0</v>
      </c>
      <c r="P77" s="72"/>
      <c r="Q77" s="72"/>
      <c r="R77" s="72"/>
      <c r="S77" s="74">
        <f t="shared" si="0"/>
        <v>0</v>
      </c>
      <c r="T77" s="121" t="str">
        <f t="shared" si="4"/>
        <v>OK</v>
      </c>
      <c r="U77" s="75"/>
      <c r="V77" s="89"/>
      <c r="W77" s="89"/>
      <c r="X77" s="76"/>
      <c r="Y77" s="89"/>
      <c r="Z77" s="76"/>
      <c r="AA77" s="83"/>
      <c r="AB77" s="84"/>
      <c r="AC77" s="78"/>
      <c r="AD77" s="77"/>
      <c r="AE77" s="77"/>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1"/>
        <v>0</v>
      </c>
      <c r="M78" s="71">
        <f t="shared" si="2"/>
        <v>0</v>
      </c>
      <c r="N78" s="72"/>
      <c r="O78" s="73">
        <f t="shared" si="3"/>
        <v>0</v>
      </c>
      <c r="P78" s="72"/>
      <c r="Q78" s="72"/>
      <c r="R78" s="72"/>
      <c r="S78" s="74">
        <f t="shared" si="0"/>
        <v>0</v>
      </c>
      <c r="T78" s="121" t="str">
        <f t="shared" si="4"/>
        <v>OK</v>
      </c>
      <c r="U78" s="75"/>
      <c r="V78" s="89"/>
      <c r="W78" s="89"/>
      <c r="X78" s="76"/>
      <c r="Y78" s="89"/>
      <c r="Z78" s="76"/>
      <c r="AA78" s="83"/>
      <c r="AB78" s="84"/>
      <c r="AC78" s="78"/>
      <c r="AD78" s="77"/>
      <c r="AE78" s="77"/>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c r="L79" s="70">
        <f t="shared" si="1"/>
        <v>0</v>
      </c>
      <c r="M79" s="71">
        <f t="shared" si="2"/>
        <v>0</v>
      </c>
      <c r="N79" s="72"/>
      <c r="O79" s="73">
        <f t="shared" si="3"/>
        <v>0</v>
      </c>
      <c r="P79" s="72"/>
      <c r="Q79" s="72"/>
      <c r="R79" s="72"/>
      <c r="S79" s="74">
        <f t="shared" si="0"/>
        <v>0</v>
      </c>
      <c r="T79" s="121" t="str">
        <f t="shared" si="4"/>
        <v>OK</v>
      </c>
      <c r="U79" s="75"/>
      <c r="V79" s="89"/>
      <c r="W79" s="89"/>
      <c r="X79" s="76"/>
      <c r="Y79" s="89"/>
      <c r="Z79" s="76"/>
      <c r="AA79" s="83"/>
      <c r="AB79" s="84"/>
      <c r="AC79" s="78"/>
      <c r="AD79" s="77"/>
      <c r="AE79" s="77"/>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75"/>
      <c r="V80" s="89"/>
      <c r="W80" s="89"/>
      <c r="X80" s="76"/>
      <c r="Y80" s="89"/>
      <c r="Z80" s="76"/>
      <c r="AA80" s="83"/>
      <c r="AB80" s="84"/>
      <c r="AC80" s="78"/>
      <c r="AD80" s="77"/>
      <c r="AE80" s="77"/>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c r="L81" s="70">
        <f t="shared" si="1"/>
        <v>0</v>
      </c>
      <c r="M81" s="71">
        <f t="shared" si="2"/>
        <v>0</v>
      </c>
      <c r="N81" s="72"/>
      <c r="O81" s="73">
        <f t="shared" si="3"/>
        <v>0</v>
      </c>
      <c r="P81" s="72"/>
      <c r="Q81" s="72"/>
      <c r="R81" s="72"/>
      <c r="S81" s="74">
        <f t="shared" si="0"/>
        <v>0</v>
      </c>
      <c r="T81" s="121" t="str">
        <f t="shared" si="4"/>
        <v>OK</v>
      </c>
      <c r="U81" s="75"/>
      <c r="V81" s="89"/>
      <c r="W81" s="89"/>
      <c r="X81" s="76"/>
      <c r="Y81" s="89"/>
      <c r="Z81" s="76"/>
      <c r="AA81" s="83"/>
      <c r="AB81" s="84"/>
      <c r="AC81" s="78"/>
      <c r="AD81" s="77"/>
      <c r="AE81" s="77"/>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1"/>
        <v>0</v>
      </c>
      <c r="M82" s="71">
        <f t="shared" si="2"/>
        <v>0</v>
      </c>
      <c r="N82" s="72"/>
      <c r="O82" s="73">
        <f t="shared" si="3"/>
        <v>0</v>
      </c>
      <c r="P82" s="72"/>
      <c r="Q82" s="72"/>
      <c r="R82" s="72"/>
      <c r="S82" s="74">
        <f t="shared" si="0"/>
        <v>0</v>
      </c>
      <c r="T82" s="121" t="str">
        <f t="shared" si="4"/>
        <v>OK</v>
      </c>
      <c r="U82" s="75"/>
      <c r="V82" s="89"/>
      <c r="W82" s="89"/>
      <c r="X82" s="76"/>
      <c r="Y82" s="89"/>
      <c r="Z82" s="76"/>
      <c r="AA82" s="83"/>
      <c r="AB82" s="84"/>
      <c r="AC82" s="78"/>
      <c r="AD82" s="77"/>
      <c r="AE82" s="77"/>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c r="L83" s="70">
        <f t="shared" si="1"/>
        <v>0</v>
      </c>
      <c r="M83" s="71">
        <f t="shared" si="2"/>
        <v>0</v>
      </c>
      <c r="N83" s="72"/>
      <c r="O83" s="73">
        <f t="shared" si="3"/>
        <v>0</v>
      </c>
      <c r="P83" s="72"/>
      <c r="Q83" s="72"/>
      <c r="R83" s="72"/>
      <c r="S83" s="74">
        <f t="shared" si="0"/>
        <v>0</v>
      </c>
      <c r="T83" s="121" t="str">
        <f t="shared" si="4"/>
        <v>OK</v>
      </c>
      <c r="U83" s="75"/>
      <c r="V83" s="89"/>
      <c r="W83" s="89"/>
      <c r="X83" s="76"/>
      <c r="Y83" s="89"/>
      <c r="Z83" s="76"/>
      <c r="AA83" s="83"/>
      <c r="AB83" s="84"/>
      <c r="AC83" s="78"/>
      <c r="AD83" s="77"/>
      <c r="AE83" s="77"/>
      <c r="AF83" s="76"/>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75"/>
      <c r="V84" s="89"/>
      <c r="W84" s="89"/>
      <c r="X84" s="76"/>
      <c r="Y84" s="89"/>
      <c r="Z84" s="76"/>
      <c r="AA84" s="83"/>
      <c r="AB84" s="84"/>
      <c r="AC84" s="78"/>
      <c r="AD84" s="77"/>
      <c r="AE84" s="77"/>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75"/>
      <c r="V85" s="89"/>
      <c r="W85" s="89"/>
      <c r="X85" s="76"/>
      <c r="Y85" s="89"/>
      <c r="Z85" s="76"/>
      <c r="AA85" s="83"/>
      <c r="AB85" s="84"/>
      <c r="AC85" s="78"/>
      <c r="AD85" s="77"/>
      <c r="AE85" s="77"/>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75"/>
      <c r="V86" s="89"/>
      <c r="W86" s="89"/>
      <c r="X86" s="76"/>
      <c r="Y86" s="89"/>
      <c r="Z86" s="76"/>
      <c r="AA86" s="83"/>
      <c r="AB86" s="84"/>
      <c r="AC86" s="78"/>
      <c r="AD86" s="77"/>
      <c r="AE86" s="77"/>
      <c r="AF86" s="76"/>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c r="L87" s="70">
        <f t="shared" si="1"/>
        <v>0</v>
      </c>
      <c r="M87" s="71">
        <f t="shared" si="2"/>
        <v>0</v>
      </c>
      <c r="N87" s="72"/>
      <c r="O87" s="73">
        <f t="shared" si="3"/>
        <v>0</v>
      </c>
      <c r="P87" s="72"/>
      <c r="Q87" s="72"/>
      <c r="R87" s="72"/>
      <c r="S87" s="74">
        <f t="shared" si="0"/>
        <v>0</v>
      </c>
      <c r="T87" s="121" t="str">
        <f t="shared" si="4"/>
        <v>OK</v>
      </c>
      <c r="U87" s="75"/>
      <c r="V87" s="89"/>
      <c r="W87" s="89"/>
      <c r="X87" s="76"/>
      <c r="Y87" s="89"/>
      <c r="Z87" s="76"/>
      <c r="AA87" s="83"/>
      <c r="AB87" s="84"/>
      <c r="AC87" s="78"/>
      <c r="AD87" s="77"/>
      <c r="AE87" s="77"/>
      <c r="AF87" s="76"/>
      <c r="AG87" s="78"/>
      <c r="AH87" s="78"/>
      <c r="AI87" s="7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1"/>
        <v>0</v>
      </c>
      <c r="M88" s="71">
        <f t="shared" si="2"/>
        <v>0</v>
      </c>
      <c r="N88" s="72"/>
      <c r="O88" s="73">
        <f t="shared" si="3"/>
        <v>0</v>
      </c>
      <c r="P88" s="72"/>
      <c r="Q88" s="72"/>
      <c r="R88" s="72"/>
      <c r="S88" s="74">
        <f t="shared" si="0"/>
        <v>0</v>
      </c>
      <c r="T88" s="121" t="str">
        <f t="shared" si="4"/>
        <v>OK</v>
      </c>
      <c r="U88" s="75"/>
      <c r="V88" s="89"/>
      <c r="W88" s="89"/>
      <c r="X88" s="76"/>
      <c r="Y88" s="89"/>
      <c r="Z88" s="76"/>
      <c r="AA88" s="83"/>
      <c r="AB88" s="84"/>
      <c r="AC88" s="78"/>
      <c r="AD88" s="77"/>
      <c r="AE88" s="77"/>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75"/>
      <c r="V89" s="89"/>
      <c r="W89" s="89"/>
      <c r="X89" s="76"/>
      <c r="Y89" s="89"/>
      <c r="Z89" s="76"/>
      <c r="AA89" s="83"/>
      <c r="AB89" s="84"/>
      <c r="AC89" s="78"/>
      <c r="AD89" s="77"/>
      <c r="AE89" s="77"/>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75"/>
      <c r="V90" s="89"/>
      <c r="W90" s="89"/>
      <c r="X90" s="76"/>
      <c r="Y90" s="89"/>
      <c r="Z90" s="76"/>
      <c r="AA90" s="83"/>
      <c r="AB90" s="84"/>
      <c r="AC90" s="78"/>
      <c r="AD90" s="77"/>
      <c r="AE90" s="77"/>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1"/>
        <v>0</v>
      </c>
      <c r="M91" s="71">
        <f t="shared" si="2"/>
        <v>0</v>
      </c>
      <c r="N91" s="72"/>
      <c r="O91" s="73">
        <f t="shared" si="3"/>
        <v>0</v>
      </c>
      <c r="P91" s="72"/>
      <c r="Q91" s="72"/>
      <c r="R91" s="72"/>
      <c r="S91" s="74">
        <f t="shared" si="0"/>
        <v>0</v>
      </c>
      <c r="T91" s="121" t="str">
        <f t="shared" si="4"/>
        <v>OK</v>
      </c>
      <c r="U91" s="75"/>
      <c r="V91" s="89"/>
      <c r="W91" s="89"/>
      <c r="X91" s="76"/>
      <c r="Y91" s="89"/>
      <c r="Z91" s="76"/>
      <c r="AA91" s="83"/>
      <c r="AB91" s="84"/>
      <c r="AC91" s="78"/>
      <c r="AD91" s="77"/>
      <c r="AE91" s="77"/>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75"/>
      <c r="V92" s="89"/>
      <c r="W92" s="89"/>
      <c r="X92" s="76"/>
      <c r="Y92" s="89"/>
      <c r="Z92" s="76"/>
      <c r="AA92" s="83"/>
      <c r="AB92" s="84"/>
      <c r="AC92" s="78"/>
      <c r="AD92" s="77"/>
      <c r="AE92" s="77"/>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c r="L93" s="70">
        <f t="shared" si="1"/>
        <v>0</v>
      </c>
      <c r="M93" s="71">
        <f t="shared" si="2"/>
        <v>0</v>
      </c>
      <c r="N93" s="72"/>
      <c r="O93" s="73">
        <f t="shared" si="3"/>
        <v>0</v>
      </c>
      <c r="P93" s="72"/>
      <c r="Q93" s="72"/>
      <c r="R93" s="72"/>
      <c r="S93" s="74">
        <f t="shared" si="0"/>
        <v>0</v>
      </c>
      <c r="T93" s="121" t="str">
        <f t="shared" si="4"/>
        <v>OK</v>
      </c>
      <c r="U93" s="75"/>
      <c r="V93" s="89"/>
      <c r="W93" s="89"/>
      <c r="X93" s="76"/>
      <c r="Y93" s="89"/>
      <c r="Z93" s="76"/>
      <c r="AA93" s="83"/>
      <c r="AB93" s="84"/>
      <c r="AC93" s="78"/>
      <c r="AD93" s="77"/>
      <c r="AE93" s="77"/>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75"/>
      <c r="V94" s="89"/>
      <c r="W94" s="89"/>
      <c r="X94" s="76"/>
      <c r="Y94" s="89"/>
      <c r="Z94" s="76"/>
      <c r="AA94" s="83"/>
      <c r="AB94" s="84"/>
      <c r="AC94" s="78"/>
      <c r="AD94" s="77"/>
      <c r="AE94" s="77"/>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75"/>
      <c r="V95" s="89"/>
      <c r="W95" s="89"/>
      <c r="X95" s="76"/>
      <c r="Y95" s="89"/>
      <c r="Z95" s="76"/>
      <c r="AA95" s="83"/>
      <c r="AB95" s="84"/>
      <c r="AC95" s="78"/>
      <c r="AD95" s="77"/>
      <c r="AE95" s="77"/>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75"/>
      <c r="V96" s="89"/>
      <c r="W96" s="89"/>
      <c r="X96" s="76"/>
      <c r="Y96" s="89"/>
      <c r="Z96" s="76"/>
      <c r="AA96" s="83"/>
      <c r="AB96" s="84"/>
      <c r="AC96" s="78"/>
      <c r="AD96" s="77"/>
      <c r="AE96" s="77"/>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75"/>
      <c r="V97" s="89"/>
      <c r="W97" s="89"/>
      <c r="X97" s="76"/>
      <c r="Y97" s="89"/>
      <c r="Z97" s="76"/>
      <c r="AA97" s="83"/>
      <c r="AB97" s="84"/>
      <c r="AC97" s="78"/>
      <c r="AD97" s="77"/>
      <c r="AE97" s="77"/>
      <c r="AF97" s="76"/>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c r="L98" s="70">
        <f t="shared" si="1"/>
        <v>0</v>
      </c>
      <c r="M98" s="71">
        <f t="shared" si="2"/>
        <v>0</v>
      </c>
      <c r="N98" s="72"/>
      <c r="O98" s="73">
        <f t="shared" si="3"/>
        <v>0</v>
      </c>
      <c r="P98" s="72"/>
      <c r="Q98" s="72"/>
      <c r="R98" s="72"/>
      <c r="S98" s="74">
        <f t="shared" si="0"/>
        <v>0</v>
      </c>
      <c r="T98" s="121" t="str">
        <f t="shared" si="4"/>
        <v>OK</v>
      </c>
      <c r="U98" s="75"/>
      <c r="V98" s="89"/>
      <c r="W98" s="89"/>
      <c r="X98" s="76"/>
      <c r="Y98" s="89"/>
      <c r="Z98" s="76"/>
      <c r="AA98" s="83"/>
      <c r="AB98" s="84"/>
      <c r="AC98" s="78"/>
      <c r="AD98" s="77"/>
      <c r="AE98" s="77"/>
      <c r="AF98" s="76"/>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c r="L99" s="70">
        <f t="shared" si="1"/>
        <v>0</v>
      </c>
      <c r="M99" s="71">
        <f t="shared" si="2"/>
        <v>0</v>
      </c>
      <c r="N99" s="72"/>
      <c r="O99" s="73">
        <f t="shared" si="3"/>
        <v>0</v>
      </c>
      <c r="P99" s="72"/>
      <c r="Q99" s="72"/>
      <c r="R99" s="72"/>
      <c r="S99" s="74">
        <f t="shared" si="0"/>
        <v>0</v>
      </c>
      <c r="T99" s="121" t="str">
        <f t="shared" si="4"/>
        <v>OK</v>
      </c>
      <c r="U99" s="75"/>
      <c r="V99" s="89"/>
      <c r="W99" s="89"/>
      <c r="X99" s="76"/>
      <c r="Y99" s="89"/>
      <c r="Z99" s="76"/>
      <c r="AA99" s="83"/>
      <c r="AB99" s="84"/>
      <c r="AC99" s="78"/>
      <c r="AD99" s="77"/>
      <c r="AE99" s="77"/>
      <c r="AF99" s="76"/>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c r="L100" s="70">
        <f t="shared" si="1"/>
        <v>0</v>
      </c>
      <c r="M100" s="71">
        <f t="shared" si="2"/>
        <v>0</v>
      </c>
      <c r="N100" s="72"/>
      <c r="O100" s="73">
        <f t="shared" si="3"/>
        <v>0</v>
      </c>
      <c r="P100" s="72"/>
      <c r="Q100" s="72"/>
      <c r="R100" s="72"/>
      <c r="S100" s="74">
        <f t="shared" si="0"/>
        <v>0</v>
      </c>
      <c r="T100" s="121" t="str">
        <f t="shared" si="4"/>
        <v>OK</v>
      </c>
      <c r="U100" s="75"/>
      <c r="V100" s="89"/>
      <c r="W100" s="89"/>
      <c r="X100" s="76"/>
      <c r="Y100" s="89"/>
      <c r="Z100" s="76"/>
      <c r="AA100" s="83"/>
      <c r="AB100" s="84"/>
      <c r="AC100" s="78"/>
      <c r="AD100" s="77"/>
      <c r="AE100" s="77"/>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75"/>
      <c r="V101" s="89"/>
      <c r="W101" s="89"/>
      <c r="X101" s="76"/>
      <c r="Y101" s="89"/>
      <c r="Z101" s="76"/>
      <c r="AA101" s="83"/>
      <c r="AB101" s="84"/>
      <c r="AC101" s="78"/>
      <c r="AD101" s="77"/>
      <c r="AE101" s="77"/>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75"/>
      <c r="V102" s="89"/>
      <c r="W102" s="89"/>
      <c r="X102" s="76"/>
      <c r="Y102" s="89"/>
      <c r="Z102" s="76"/>
      <c r="AA102" s="83"/>
      <c r="AB102" s="84"/>
      <c r="AC102" s="78"/>
      <c r="AD102" s="77"/>
      <c r="AE102" s="77"/>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75"/>
      <c r="V103" s="89"/>
      <c r="W103" s="89"/>
      <c r="X103" s="76"/>
      <c r="Y103" s="89"/>
      <c r="Z103" s="76"/>
      <c r="AA103" s="83"/>
      <c r="AB103" s="84"/>
      <c r="AC103" s="78"/>
      <c r="AD103" s="77"/>
      <c r="AE103" s="77"/>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75"/>
      <c r="V104" s="89"/>
      <c r="W104" s="89"/>
      <c r="X104" s="76"/>
      <c r="Y104" s="89"/>
      <c r="Z104" s="76"/>
      <c r="AA104" s="83"/>
      <c r="AB104" s="84"/>
      <c r="AC104" s="78"/>
      <c r="AD104" s="77"/>
      <c r="AE104" s="77"/>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75"/>
      <c r="V105" s="89"/>
      <c r="W105" s="89"/>
      <c r="X105" s="76"/>
      <c r="Y105" s="89"/>
      <c r="Z105" s="76"/>
      <c r="AA105" s="83"/>
      <c r="AB105" s="84"/>
      <c r="AC105" s="78"/>
      <c r="AD105" s="77"/>
      <c r="AE105" s="77"/>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75"/>
      <c r="V106" s="89"/>
      <c r="W106" s="89"/>
      <c r="X106" s="76"/>
      <c r="Y106" s="89"/>
      <c r="Z106" s="76"/>
      <c r="AA106" s="83"/>
      <c r="AB106" s="84"/>
      <c r="AC106" s="78"/>
      <c r="AD106" s="77"/>
      <c r="AE106" s="77"/>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c r="L107" s="70">
        <f t="shared" si="1"/>
        <v>0</v>
      </c>
      <c r="M107" s="71">
        <f t="shared" si="2"/>
        <v>0</v>
      </c>
      <c r="N107" s="72"/>
      <c r="O107" s="73">
        <f t="shared" si="3"/>
        <v>0</v>
      </c>
      <c r="P107" s="72"/>
      <c r="Q107" s="72"/>
      <c r="R107" s="72"/>
      <c r="S107" s="74">
        <f t="shared" si="0"/>
        <v>0</v>
      </c>
      <c r="T107" s="121" t="str">
        <f t="shared" si="4"/>
        <v>OK</v>
      </c>
      <c r="U107" s="75"/>
      <c r="V107" s="89"/>
      <c r="W107" s="89"/>
      <c r="X107" s="76"/>
      <c r="Y107" s="89"/>
      <c r="Z107" s="76"/>
      <c r="AA107" s="83"/>
      <c r="AB107" s="84"/>
      <c r="AC107" s="78"/>
      <c r="AD107" s="77"/>
      <c r="AE107" s="77"/>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c r="L108" s="70">
        <f t="shared" si="1"/>
        <v>0</v>
      </c>
      <c r="M108" s="71">
        <f t="shared" si="2"/>
        <v>0</v>
      </c>
      <c r="N108" s="72"/>
      <c r="O108" s="73">
        <f t="shared" si="3"/>
        <v>0</v>
      </c>
      <c r="P108" s="72"/>
      <c r="Q108" s="72"/>
      <c r="R108" s="72"/>
      <c r="S108" s="74">
        <f t="shared" si="0"/>
        <v>0</v>
      </c>
      <c r="T108" s="121" t="str">
        <f t="shared" si="4"/>
        <v>OK</v>
      </c>
      <c r="U108" s="75"/>
      <c r="V108" s="89"/>
      <c r="W108" s="89"/>
      <c r="X108" s="76"/>
      <c r="Y108" s="89"/>
      <c r="Z108" s="76"/>
      <c r="AA108" s="83"/>
      <c r="AB108" s="84"/>
      <c r="AC108" s="78"/>
      <c r="AD108" s="77"/>
      <c r="AE108" s="77"/>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75"/>
      <c r="V109" s="89"/>
      <c r="W109" s="89"/>
      <c r="X109" s="76"/>
      <c r="Y109" s="89"/>
      <c r="Z109" s="76"/>
      <c r="AA109" s="83"/>
      <c r="AB109" s="84"/>
      <c r="AC109" s="78"/>
      <c r="AD109" s="77"/>
      <c r="AE109" s="77"/>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
        <v>0</v>
      </c>
      <c r="M110" s="71">
        <f t="shared" si="2"/>
        <v>0</v>
      </c>
      <c r="N110" s="72"/>
      <c r="O110" s="73">
        <f t="shared" si="3"/>
        <v>0</v>
      </c>
      <c r="P110" s="72"/>
      <c r="Q110" s="72"/>
      <c r="R110" s="72"/>
      <c r="S110" s="74">
        <f t="shared" si="0"/>
        <v>0</v>
      </c>
      <c r="T110" s="121" t="str">
        <f t="shared" si="4"/>
        <v>OK</v>
      </c>
      <c r="U110" s="75"/>
      <c r="V110" s="89"/>
      <c r="W110" s="89"/>
      <c r="X110" s="76"/>
      <c r="Y110" s="89"/>
      <c r="Z110" s="76"/>
      <c r="AA110" s="83"/>
      <c r="AB110" s="84"/>
      <c r="AC110" s="78"/>
      <c r="AD110" s="77"/>
      <c r="AE110" s="77"/>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75"/>
      <c r="V111" s="89"/>
      <c r="W111" s="89"/>
      <c r="X111" s="76"/>
      <c r="Y111" s="89"/>
      <c r="Z111" s="76"/>
      <c r="AA111" s="83"/>
      <c r="AB111" s="84"/>
      <c r="AC111" s="78"/>
      <c r="AD111" s="77"/>
      <c r="AE111" s="77"/>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75"/>
      <c r="V112" s="89"/>
      <c r="W112" s="89"/>
      <c r="X112" s="76"/>
      <c r="Y112" s="89"/>
      <c r="Z112" s="76"/>
      <c r="AA112" s="83"/>
      <c r="AB112" s="84"/>
      <c r="AC112" s="78"/>
      <c r="AD112" s="77"/>
      <c r="AE112" s="77"/>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v>7</v>
      </c>
      <c r="L113" s="70">
        <f t="shared" si="1"/>
        <v>0</v>
      </c>
      <c r="M113" s="71">
        <f t="shared" si="2"/>
        <v>0</v>
      </c>
      <c r="N113" s="72"/>
      <c r="O113" s="73">
        <f t="shared" si="3"/>
        <v>1</v>
      </c>
      <c r="P113" s="72"/>
      <c r="Q113" s="72"/>
      <c r="R113" s="72"/>
      <c r="S113" s="74">
        <f t="shared" si="0"/>
        <v>7</v>
      </c>
      <c r="T113" s="121" t="str">
        <f t="shared" si="4"/>
        <v>OK</v>
      </c>
      <c r="U113" s="75"/>
      <c r="V113" s="89"/>
      <c r="W113" s="89"/>
      <c r="X113" s="76"/>
      <c r="Y113" s="89"/>
      <c r="Z113" s="76"/>
      <c r="AA113" s="83"/>
      <c r="AB113" s="84"/>
      <c r="AC113" s="78"/>
      <c r="AD113" s="77"/>
      <c r="AE113" s="77"/>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75"/>
      <c r="V114" s="89"/>
      <c r="W114" s="89"/>
      <c r="X114" s="76"/>
      <c r="Y114" s="89"/>
      <c r="Z114" s="76"/>
      <c r="AA114" s="83"/>
      <c r="AB114" s="84"/>
      <c r="AC114" s="78"/>
      <c r="AD114" s="77"/>
      <c r="AE114" s="77"/>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75"/>
      <c r="V115" s="89"/>
      <c r="W115" s="89"/>
      <c r="X115" s="76"/>
      <c r="Y115" s="89"/>
      <c r="Z115" s="76"/>
      <c r="AA115" s="83"/>
      <c r="AB115" s="84"/>
      <c r="AC115" s="78"/>
      <c r="AD115" s="77"/>
      <c r="AE115" s="77"/>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75"/>
      <c r="V116" s="89"/>
      <c r="W116" s="89"/>
      <c r="X116" s="76"/>
      <c r="Y116" s="89"/>
      <c r="Z116" s="76"/>
      <c r="AA116" s="83"/>
      <c r="AB116" s="84"/>
      <c r="AC116" s="78"/>
      <c r="AD116" s="77"/>
      <c r="AE116" s="77"/>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75"/>
      <c r="V117" s="89"/>
      <c r="W117" s="89"/>
      <c r="X117" s="76"/>
      <c r="Y117" s="89"/>
      <c r="Z117" s="76"/>
      <c r="AA117" s="83"/>
      <c r="AB117" s="84"/>
      <c r="AC117" s="78"/>
      <c r="AD117" s="77"/>
      <c r="AE117" s="77"/>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75"/>
      <c r="V118" s="89"/>
      <c r="W118" s="89"/>
      <c r="X118" s="76"/>
      <c r="Y118" s="89"/>
      <c r="Z118" s="76"/>
      <c r="AA118" s="83"/>
      <c r="AB118" s="84"/>
      <c r="AC118" s="78"/>
      <c r="AD118" s="77"/>
      <c r="AE118" s="77"/>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75"/>
      <c r="V119" s="89"/>
      <c r="W119" s="89"/>
      <c r="X119" s="76"/>
      <c r="Y119" s="89"/>
      <c r="Z119" s="76"/>
      <c r="AA119" s="83"/>
      <c r="AB119" s="84"/>
      <c r="AC119" s="78"/>
      <c r="AD119" s="77"/>
      <c r="AE119" s="77"/>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75"/>
      <c r="V120" s="89"/>
      <c r="W120" s="89"/>
      <c r="X120" s="76"/>
      <c r="Y120" s="89"/>
      <c r="Z120" s="76"/>
      <c r="AA120" s="83"/>
      <c r="AB120" s="84"/>
      <c r="AC120" s="78"/>
      <c r="AD120" s="77"/>
      <c r="AE120" s="77"/>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75"/>
      <c r="V121" s="89"/>
      <c r="W121" s="89"/>
      <c r="X121" s="76"/>
      <c r="Y121" s="89"/>
      <c r="Z121" s="76"/>
      <c r="AA121" s="83"/>
      <c r="AB121" s="84"/>
      <c r="AC121" s="78"/>
      <c r="AD121" s="77"/>
      <c r="AE121" s="77"/>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75"/>
      <c r="V122" s="89"/>
      <c r="W122" s="89"/>
      <c r="X122" s="76"/>
      <c r="Y122" s="89"/>
      <c r="Z122" s="76"/>
      <c r="AA122" s="83"/>
      <c r="AB122" s="84"/>
      <c r="AC122" s="78"/>
      <c r="AD122" s="77"/>
      <c r="AE122" s="77"/>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75"/>
      <c r="V123" s="89"/>
      <c r="W123" s="89"/>
      <c r="X123" s="76"/>
      <c r="Y123" s="89"/>
      <c r="Z123" s="76"/>
      <c r="AA123" s="83"/>
      <c r="AB123" s="84"/>
      <c r="AC123" s="78"/>
      <c r="AD123" s="77"/>
      <c r="AE123" s="77"/>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
        <v>0</v>
      </c>
      <c r="M124" s="71">
        <f t="shared" si="2"/>
        <v>0</v>
      </c>
      <c r="N124" s="72"/>
      <c r="O124" s="73">
        <f t="shared" si="3"/>
        <v>0</v>
      </c>
      <c r="P124" s="72"/>
      <c r="Q124" s="72"/>
      <c r="R124" s="72"/>
      <c r="S124" s="74">
        <f t="shared" si="0"/>
        <v>0</v>
      </c>
      <c r="T124" s="121" t="str">
        <f t="shared" si="4"/>
        <v>OK</v>
      </c>
      <c r="U124" s="75"/>
      <c r="V124" s="89"/>
      <c r="W124" s="89"/>
      <c r="X124" s="76"/>
      <c r="Y124" s="89"/>
      <c r="Z124" s="76"/>
      <c r="AA124" s="83"/>
      <c r="AB124" s="84"/>
      <c r="AC124" s="78"/>
      <c r="AD124" s="77"/>
      <c r="AE124" s="77"/>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75"/>
      <c r="V125" s="89"/>
      <c r="W125" s="89"/>
      <c r="X125" s="76"/>
      <c r="Y125" s="89"/>
      <c r="Z125" s="76"/>
      <c r="AA125" s="83"/>
      <c r="AB125" s="84"/>
      <c r="AC125" s="78"/>
      <c r="AD125" s="77"/>
      <c r="AE125" s="77"/>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75"/>
      <c r="V126" s="89"/>
      <c r="W126" s="89"/>
      <c r="X126" s="76"/>
      <c r="Y126" s="89"/>
      <c r="Z126" s="76"/>
      <c r="AA126" s="83"/>
      <c r="AB126" s="84"/>
      <c r="AC126" s="78"/>
      <c r="AD126" s="77"/>
      <c r="AE126" s="77"/>
      <c r="AF126" s="76"/>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75"/>
      <c r="V127" s="89"/>
      <c r="W127" s="89"/>
      <c r="X127" s="76"/>
      <c r="Y127" s="89"/>
      <c r="Z127" s="76"/>
      <c r="AA127" s="83"/>
      <c r="AB127" s="84"/>
      <c r="AC127" s="78"/>
      <c r="AD127" s="77"/>
      <c r="AE127" s="77"/>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
        <v>0</v>
      </c>
      <c r="M128" s="71">
        <f t="shared" si="2"/>
        <v>0</v>
      </c>
      <c r="N128" s="72"/>
      <c r="O128" s="73">
        <f t="shared" si="3"/>
        <v>0</v>
      </c>
      <c r="P128" s="72"/>
      <c r="Q128" s="72"/>
      <c r="R128" s="72"/>
      <c r="S128" s="74">
        <f t="shared" si="0"/>
        <v>0</v>
      </c>
      <c r="T128" s="121" t="str">
        <f t="shared" si="4"/>
        <v>OK</v>
      </c>
      <c r="U128" s="75"/>
      <c r="V128" s="89"/>
      <c r="W128" s="89"/>
      <c r="X128" s="76"/>
      <c r="Y128" s="89"/>
      <c r="Z128" s="76"/>
      <c r="AA128" s="83"/>
      <c r="AB128" s="84"/>
      <c r="AC128" s="78"/>
      <c r="AD128" s="77"/>
      <c r="AE128" s="77"/>
      <c r="AF128" s="76"/>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75"/>
      <c r="V129" s="89"/>
      <c r="W129" s="89"/>
      <c r="X129" s="76"/>
      <c r="Y129" s="89"/>
      <c r="Z129" s="76"/>
      <c r="AA129" s="83"/>
      <c r="AB129" s="84"/>
      <c r="AC129" s="78"/>
      <c r="AD129" s="77"/>
      <c r="AE129" s="77"/>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75"/>
      <c r="V130" s="89"/>
      <c r="W130" s="89"/>
      <c r="X130" s="76"/>
      <c r="Y130" s="89"/>
      <c r="Z130" s="76"/>
      <c r="AA130" s="83"/>
      <c r="AB130" s="84"/>
      <c r="AC130" s="78"/>
      <c r="AD130" s="77"/>
      <c r="AE130" s="77"/>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
        <v>0</v>
      </c>
      <c r="M131" s="71">
        <f t="shared" si="2"/>
        <v>0</v>
      </c>
      <c r="N131" s="72"/>
      <c r="O131" s="73">
        <f t="shared" si="3"/>
        <v>0</v>
      </c>
      <c r="P131" s="72"/>
      <c r="Q131" s="72"/>
      <c r="R131" s="72"/>
      <c r="S131" s="74">
        <f t="shared" si="0"/>
        <v>0</v>
      </c>
      <c r="T131" s="121" t="str">
        <f t="shared" si="4"/>
        <v>OK</v>
      </c>
      <c r="U131" s="75"/>
      <c r="V131" s="89"/>
      <c r="W131" s="89"/>
      <c r="X131" s="76"/>
      <c r="Y131" s="89"/>
      <c r="Z131" s="76"/>
      <c r="AA131" s="83"/>
      <c r="AB131" s="84"/>
      <c r="AC131" s="78"/>
      <c r="AD131" s="77"/>
      <c r="AE131" s="77"/>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si="1"/>
        <v>0</v>
      </c>
      <c r="M132" s="71">
        <f t="shared" si="2"/>
        <v>0</v>
      </c>
      <c r="N132" s="72"/>
      <c r="O132" s="73">
        <f t="shared" si="3"/>
        <v>0</v>
      </c>
      <c r="P132" s="72"/>
      <c r="Q132" s="72"/>
      <c r="R132" s="72"/>
      <c r="S132" s="74">
        <f t="shared" si="0"/>
        <v>0</v>
      </c>
      <c r="T132" s="121" t="str">
        <f t="shared" si="4"/>
        <v>OK</v>
      </c>
      <c r="U132" s="75"/>
      <c r="V132" s="89"/>
      <c r="W132" s="89"/>
      <c r="X132" s="76"/>
      <c r="Y132" s="89"/>
      <c r="Z132" s="76"/>
      <c r="AA132" s="83"/>
      <c r="AB132" s="84"/>
      <c r="AC132" s="78"/>
      <c r="AD132" s="77"/>
      <c r="AE132" s="77"/>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75"/>
      <c r="V133" s="89"/>
      <c r="W133" s="89"/>
      <c r="X133" s="76"/>
      <c r="Y133" s="89"/>
      <c r="Z133" s="76"/>
      <c r="AA133" s="83"/>
      <c r="AB133" s="84"/>
      <c r="AC133" s="78"/>
      <c r="AD133" s="77"/>
      <c r="AE133" s="77"/>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75"/>
      <c r="V134" s="89"/>
      <c r="W134" s="89"/>
      <c r="X134" s="76"/>
      <c r="Y134" s="89"/>
      <c r="Z134" s="76"/>
      <c r="AA134" s="83"/>
      <c r="AB134" s="84"/>
      <c r="AC134" s="78"/>
      <c r="AD134" s="77"/>
      <c r="AE134" s="77"/>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75"/>
      <c r="V135" s="89"/>
      <c r="W135" s="89"/>
      <c r="X135" s="76"/>
      <c r="Y135" s="89"/>
      <c r="Z135" s="76"/>
      <c r="AA135" s="83"/>
      <c r="AB135" s="84"/>
      <c r="AC135" s="78"/>
      <c r="AD135" s="77"/>
      <c r="AE135" s="77"/>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
        <v>0</v>
      </c>
      <c r="M136" s="71">
        <f t="shared" si="2"/>
        <v>0</v>
      </c>
      <c r="N136" s="72"/>
      <c r="O136" s="73">
        <f t="shared" si="3"/>
        <v>0</v>
      </c>
      <c r="P136" s="72"/>
      <c r="Q136" s="72"/>
      <c r="R136" s="72"/>
      <c r="S136" s="74">
        <f t="shared" si="0"/>
        <v>0</v>
      </c>
      <c r="T136" s="121" t="str">
        <f t="shared" si="4"/>
        <v>OK</v>
      </c>
      <c r="U136" s="75"/>
      <c r="V136" s="89"/>
      <c r="W136" s="89"/>
      <c r="X136" s="76"/>
      <c r="Y136" s="89"/>
      <c r="Z136" s="76"/>
      <c r="AA136" s="83"/>
      <c r="AB136" s="84"/>
      <c r="AC136" s="78"/>
      <c r="AD136" s="77"/>
      <c r="AE136" s="77"/>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75"/>
      <c r="V137" s="89"/>
      <c r="W137" s="89"/>
      <c r="X137" s="76"/>
      <c r="Y137" s="89"/>
      <c r="Z137" s="76"/>
      <c r="AA137" s="83"/>
      <c r="AB137" s="84"/>
      <c r="AC137" s="78"/>
      <c r="AD137" s="77"/>
      <c r="AE137" s="77"/>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75"/>
      <c r="V138" s="89"/>
      <c r="W138" s="89"/>
      <c r="X138" s="76"/>
      <c r="Y138" s="89"/>
      <c r="Z138" s="76"/>
      <c r="AA138" s="83"/>
      <c r="AB138" s="84"/>
      <c r="AC138" s="78"/>
      <c r="AD138" s="77"/>
      <c r="AE138" s="77"/>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75"/>
      <c r="V139" s="89"/>
      <c r="W139" s="89"/>
      <c r="X139" s="76"/>
      <c r="Y139" s="89"/>
      <c r="Z139" s="76"/>
      <c r="AA139" s="83"/>
      <c r="AB139" s="84"/>
      <c r="AC139" s="78"/>
      <c r="AD139" s="77"/>
      <c r="AE139" s="77"/>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75"/>
      <c r="V140" s="89"/>
      <c r="W140" s="89"/>
      <c r="X140" s="76"/>
      <c r="Y140" s="89"/>
      <c r="Z140" s="76"/>
      <c r="AA140" s="83"/>
      <c r="AB140" s="84"/>
      <c r="AC140" s="78"/>
      <c r="AD140" s="77"/>
      <c r="AE140" s="77"/>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75"/>
      <c r="V141" s="89"/>
      <c r="W141" s="89"/>
      <c r="X141" s="76"/>
      <c r="Y141" s="89"/>
      <c r="Z141" s="76"/>
      <c r="AA141" s="83"/>
      <c r="AB141" s="84"/>
      <c r="AC141" s="78"/>
      <c r="AD141" s="77"/>
      <c r="AE141" s="77"/>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75"/>
      <c r="V142" s="89"/>
      <c r="W142" s="89"/>
      <c r="X142" s="76"/>
      <c r="Y142" s="89"/>
      <c r="Z142" s="76"/>
      <c r="AA142" s="83"/>
      <c r="AB142" s="84"/>
      <c r="AC142" s="78"/>
      <c r="AD142" s="77"/>
      <c r="AE142" s="77"/>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75"/>
      <c r="V143" s="89"/>
      <c r="W143" s="89"/>
      <c r="X143" s="76"/>
      <c r="Y143" s="89"/>
      <c r="Z143" s="76"/>
      <c r="AA143" s="83"/>
      <c r="AB143" s="84"/>
      <c r="AC143" s="78"/>
      <c r="AD143" s="77"/>
      <c r="AE143" s="77"/>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75"/>
      <c r="V144" s="89"/>
      <c r="W144" s="89"/>
      <c r="X144" s="76"/>
      <c r="Y144" s="89"/>
      <c r="Z144" s="76"/>
      <c r="AA144" s="83"/>
      <c r="AB144" s="84"/>
      <c r="AC144" s="78"/>
      <c r="AD144" s="77"/>
      <c r="AE144" s="77"/>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75"/>
      <c r="V145" s="89"/>
      <c r="W145" s="89"/>
      <c r="X145" s="76"/>
      <c r="Y145" s="89"/>
      <c r="Z145" s="76"/>
      <c r="AA145" s="83"/>
      <c r="AB145" s="84"/>
      <c r="AC145" s="78"/>
      <c r="AD145" s="77"/>
      <c r="AE145" s="77"/>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
        <v>0</v>
      </c>
      <c r="M146" s="71">
        <f t="shared" si="2"/>
        <v>0</v>
      </c>
      <c r="N146" s="72"/>
      <c r="O146" s="73">
        <f t="shared" si="3"/>
        <v>0</v>
      </c>
      <c r="P146" s="72"/>
      <c r="Q146" s="72"/>
      <c r="R146" s="72"/>
      <c r="S146" s="74">
        <f t="shared" si="0"/>
        <v>0</v>
      </c>
      <c r="T146" s="121" t="str">
        <f t="shared" si="4"/>
        <v>OK</v>
      </c>
      <c r="U146" s="75"/>
      <c r="V146" s="89"/>
      <c r="W146" s="89"/>
      <c r="X146" s="76"/>
      <c r="Y146" s="89"/>
      <c r="Z146" s="76"/>
      <c r="AA146" s="83"/>
      <c r="AB146" s="84"/>
      <c r="AC146" s="78"/>
      <c r="AD146" s="77"/>
      <c r="AE146" s="77"/>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75"/>
      <c r="V147" s="89"/>
      <c r="W147" s="89"/>
      <c r="X147" s="76"/>
      <c r="Y147" s="89"/>
      <c r="Z147" s="76"/>
      <c r="AA147" s="83"/>
      <c r="AB147" s="84"/>
      <c r="AC147" s="78"/>
      <c r="AD147" s="77"/>
      <c r="AE147" s="77"/>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75"/>
      <c r="V148" s="89"/>
      <c r="W148" s="89"/>
      <c r="X148" s="76"/>
      <c r="Y148" s="89"/>
      <c r="Z148" s="76"/>
      <c r="AA148" s="83"/>
      <c r="AB148" s="84"/>
      <c r="AC148" s="78"/>
      <c r="AD148" s="77"/>
      <c r="AE148" s="77"/>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c r="L149" s="70">
        <f t="shared" si="1"/>
        <v>0</v>
      </c>
      <c r="M149" s="71">
        <f t="shared" si="2"/>
        <v>0</v>
      </c>
      <c r="N149" s="72"/>
      <c r="O149" s="73">
        <f t="shared" si="3"/>
        <v>0</v>
      </c>
      <c r="P149" s="72"/>
      <c r="Q149" s="72"/>
      <c r="R149" s="72"/>
      <c r="S149" s="74">
        <f t="shared" si="0"/>
        <v>0</v>
      </c>
      <c r="T149" s="121" t="str">
        <f t="shared" si="4"/>
        <v>OK</v>
      </c>
      <c r="U149" s="75"/>
      <c r="V149" s="89"/>
      <c r="W149" s="89"/>
      <c r="X149" s="76"/>
      <c r="Y149" s="89"/>
      <c r="Z149" s="76"/>
      <c r="AA149" s="83"/>
      <c r="AB149" s="84"/>
      <c r="AC149" s="78"/>
      <c r="AD149" s="77"/>
      <c r="AE149" s="77"/>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75"/>
      <c r="V150" s="89"/>
      <c r="W150" s="89"/>
      <c r="X150" s="76"/>
      <c r="Y150" s="89"/>
      <c r="Z150" s="76"/>
      <c r="AA150" s="83"/>
      <c r="AB150" s="84"/>
      <c r="AC150" s="78"/>
      <c r="AD150" s="77"/>
      <c r="AE150" s="77"/>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
        <v>0</v>
      </c>
      <c r="M151" s="71">
        <f t="shared" si="2"/>
        <v>0</v>
      </c>
      <c r="N151" s="72"/>
      <c r="O151" s="73">
        <f t="shared" si="3"/>
        <v>0</v>
      </c>
      <c r="P151" s="72"/>
      <c r="Q151" s="72"/>
      <c r="R151" s="72"/>
      <c r="S151" s="74">
        <f t="shared" si="0"/>
        <v>0</v>
      </c>
      <c r="T151" s="121" t="str">
        <f t="shared" si="4"/>
        <v>OK</v>
      </c>
      <c r="U151" s="75"/>
      <c r="V151" s="89"/>
      <c r="W151" s="89"/>
      <c r="X151" s="76"/>
      <c r="Y151" s="89"/>
      <c r="Z151" s="76"/>
      <c r="AA151" s="83"/>
      <c r="AB151" s="84"/>
      <c r="AC151" s="78"/>
      <c r="AD151" s="77"/>
      <c r="AE151" s="77"/>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75"/>
      <c r="V152" s="89"/>
      <c r="W152" s="89"/>
      <c r="X152" s="76"/>
      <c r="Y152" s="89"/>
      <c r="Z152" s="76"/>
      <c r="AA152" s="83"/>
      <c r="AB152" s="84"/>
      <c r="AC152" s="78"/>
      <c r="AD152" s="77"/>
      <c r="AE152" s="77"/>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75"/>
      <c r="V153" s="89"/>
      <c r="W153" s="89"/>
      <c r="X153" s="76"/>
      <c r="Y153" s="89"/>
      <c r="Z153" s="76"/>
      <c r="AA153" s="83"/>
      <c r="AB153" s="84"/>
      <c r="AC153" s="78"/>
      <c r="AD153" s="77"/>
      <c r="AE153" s="77"/>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75"/>
      <c r="V154" s="89"/>
      <c r="W154" s="89"/>
      <c r="X154" s="76"/>
      <c r="Y154" s="89"/>
      <c r="Z154" s="76"/>
      <c r="AA154" s="83"/>
      <c r="AB154" s="84"/>
      <c r="AC154" s="78"/>
      <c r="AD154" s="77"/>
      <c r="AE154" s="77"/>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75"/>
      <c r="V155" s="89"/>
      <c r="W155" s="89"/>
      <c r="X155" s="76"/>
      <c r="Y155" s="89"/>
      <c r="Z155" s="76"/>
      <c r="AA155" s="83"/>
      <c r="AB155" s="84"/>
      <c r="AC155" s="78"/>
      <c r="AD155" s="77"/>
      <c r="AE155" s="77"/>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
        <v>0</v>
      </c>
      <c r="M156" s="71">
        <f t="shared" si="2"/>
        <v>0</v>
      </c>
      <c r="N156" s="72"/>
      <c r="O156" s="73">
        <f t="shared" si="3"/>
        <v>0</v>
      </c>
      <c r="P156" s="72"/>
      <c r="Q156" s="72"/>
      <c r="R156" s="72"/>
      <c r="S156" s="74">
        <f t="shared" si="0"/>
        <v>0</v>
      </c>
      <c r="T156" s="121" t="str">
        <f t="shared" si="4"/>
        <v>OK</v>
      </c>
      <c r="U156" s="75"/>
      <c r="V156" s="89"/>
      <c r="W156" s="89"/>
      <c r="X156" s="76"/>
      <c r="Y156" s="89"/>
      <c r="Z156" s="76"/>
      <c r="AA156" s="83"/>
      <c r="AB156" s="84"/>
      <c r="AC156" s="78"/>
      <c r="AD156" s="77"/>
      <c r="AE156" s="77"/>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75"/>
      <c r="V157" s="89"/>
      <c r="W157" s="89"/>
      <c r="X157" s="76"/>
      <c r="Y157" s="89"/>
      <c r="Z157" s="76"/>
      <c r="AA157" s="83"/>
      <c r="AB157" s="84"/>
      <c r="AC157" s="78"/>
      <c r="AD157" s="77"/>
      <c r="AE157" s="77"/>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75"/>
      <c r="V158" s="89"/>
      <c r="W158" s="89"/>
      <c r="X158" s="76"/>
      <c r="Y158" s="89"/>
      <c r="Z158" s="76"/>
      <c r="AA158" s="83"/>
      <c r="AB158" s="84"/>
      <c r="AC158" s="78"/>
      <c r="AD158" s="77"/>
      <c r="AE158" s="77"/>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
        <v>0</v>
      </c>
      <c r="M159" s="71">
        <f t="shared" si="2"/>
        <v>0</v>
      </c>
      <c r="N159" s="72"/>
      <c r="O159" s="73">
        <f t="shared" si="3"/>
        <v>0</v>
      </c>
      <c r="P159" s="72"/>
      <c r="Q159" s="72"/>
      <c r="R159" s="72"/>
      <c r="S159" s="74">
        <f t="shared" si="0"/>
        <v>0</v>
      </c>
      <c r="T159" s="121" t="str">
        <f t="shared" si="4"/>
        <v>OK</v>
      </c>
      <c r="U159" s="75"/>
      <c r="V159" s="89"/>
      <c r="W159" s="89"/>
      <c r="X159" s="76"/>
      <c r="Y159" s="89"/>
      <c r="Z159" s="76"/>
      <c r="AA159" s="83"/>
      <c r="AB159" s="84"/>
      <c r="AC159" s="78"/>
      <c r="AD159" s="77"/>
      <c r="AE159" s="77"/>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c r="L160" s="70">
        <f t="shared" si="1"/>
        <v>0</v>
      </c>
      <c r="M160" s="71">
        <f t="shared" si="2"/>
        <v>0</v>
      </c>
      <c r="N160" s="72"/>
      <c r="O160" s="73">
        <f t="shared" si="3"/>
        <v>0</v>
      </c>
      <c r="P160" s="72"/>
      <c r="Q160" s="72"/>
      <c r="R160" s="72"/>
      <c r="S160" s="74">
        <f t="shared" si="0"/>
        <v>0</v>
      </c>
      <c r="T160" s="121" t="str">
        <f t="shared" si="4"/>
        <v>OK</v>
      </c>
      <c r="U160" s="75"/>
      <c r="V160" s="89"/>
      <c r="W160" s="89"/>
      <c r="X160" s="76"/>
      <c r="Y160" s="89"/>
      <c r="Z160" s="76"/>
      <c r="AA160" s="83"/>
      <c r="AB160" s="84"/>
      <c r="AC160" s="78"/>
      <c r="AD160" s="77"/>
      <c r="AE160" s="77"/>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c r="L161" s="70">
        <f t="shared" si="1"/>
        <v>0</v>
      </c>
      <c r="M161" s="71">
        <f t="shared" si="2"/>
        <v>0</v>
      </c>
      <c r="N161" s="72"/>
      <c r="O161" s="73">
        <f t="shared" si="3"/>
        <v>0</v>
      </c>
      <c r="P161" s="72"/>
      <c r="Q161" s="72"/>
      <c r="R161" s="72"/>
      <c r="S161" s="74">
        <f t="shared" si="0"/>
        <v>0</v>
      </c>
      <c r="T161" s="121" t="str">
        <f t="shared" si="4"/>
        <v>OK</v>
      </c>
      <c r="U161" s="75"/>
      <c r="V161" s="89"/>
      <c r="W161" s="89"/>
      <c r="X161" s="76"/>
      <c r="Y161" s="89"/>
      <c r="Z161" s="76"/>
      <c r="AA161" s="83"/>
      <c r="AB161" s="84"/>
      <c r="AC161" s="78"/>
      <c r="AD161" s="77"/>
      <c r="AE161" s="77"/>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75"/>
      <c r="V162" s="89"/>
      <c r="W162" s="89"/>
      <c r="X162" s="76"/>
      <c r="Y162" s="89"/>
      <c r="Z162" s="76"/>
      <c r="AA162" s="83"/>
      <c r="AB162" s="84"/>
      <c r="AC162" s="78"/>
      <c r="AD162" s="77"/>
      <c r="AE162" s="77"/>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75"/>
      <c r="V163" s="89"/>
      <c r="W163" s="89"/>
      <c r="X163" s="76"/>
      <c r="Y163" s="89"/>
      <c r="Z163" s="76"/>
      <c r="AA163" s="83"/>
      <c r="AB163" s="84"/>
      <c r="AC163" s="78"/>
      <c r="AD163" s="77"/>
      <c r="AE163" s="77"/>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75"/>
      <c r="V164" s="89"/>
      <c r="W164" s="89"/>
      <c r="X164" s="76"/>
      <c r="Y164" s="89"/>
      <c r="Z164" s="76"/>
      <c r="AA164" s="83"/>
      <c r="AB164" s="84"/>
      <c r="AC164" s="78"/>
      <c r="AD164" s="77"/>
      <c r="AE164" s="77"/>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c r="L165" s="70">
        <f t="shared" si="1"/>
        <v>0</v>
      </c>
      <c r="M165" s="71">
        <f t="shared" si="2"/>
        <v>0</v>
      </c>
      <c r="N165" s="72"/>
      <c r="O165" s="73">
        <f t="shared" si="3"/>
        <v>0</v>
      </c>
      <c r="P165" s="72"/>
      <c r="Q165" s="72"/>
      <c r="R165" s="72"/>
      <c r="S165" s="74">
        <f t="shared" si="0"/>
        <v>0</v>
      </c>
      <c r="T165" s="121" t="str">
        <f t="shared" si="4"/>
        <v>OK</v>
      </c>
      <c r="U165" s="75"/>
      <c r="V165" s="89"/>
      <c r="W165" s="89"/>
      <c r="X165" s="76"/>
      <c r="Y165" s="89"/>
      <c r="Z165" s="76"/>
      <c r="AA165" s="83"/>
      <c r="AB165" s="84"/>
      <c r="AC165" s="78"/>
      <c r="AD165" s="77"/>
      <c r="AE165" s="77"/>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75"/>
      <c r="V166" s="89"/>
      <c r="W166" s="89"/>
      <c r="X166" s="76"/>
      <c r="Y166" s="89"/>
      <c r="Z166" s="76"/>
      <c r="AA166" s="83"/>
      <c r="AB166" s="84"/>
      <c r="AC166" s="78"/>
      <c r="AD166" s="77"/>
      <c r="AE166" s="77"/>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c r="O167" s="73">
        <f t="shared" si="3"/>
        <v>0</v>
      </c>
      <c r="P167" s="72"/>
      <c r="Q167" s="72"/>
      <c r="R167" s="72"/>
      <c r="S167" s="74">
        <f t="shared" si="0"/>
        <v>0</v>
      </c>
      <c r="T167" s="121" t="str">
        <f t="shared" si="4"/>
        <v>OK</v>
      </c>
      <c r="U167" s="75"/>
      <c r="V167" s="89"/>
      <c r="W167" s="89"/>
      <c r="X167" s="76"/>
      <c r="Y167" s="89"/>
      <c r="Z167" s="76"/>
      <c r="AA167" s="83"/>
      <c r="AB167" s="84"/>
      <c r="AC167" s="78"/>
      <c r="AD167" s="77"/>
      <c r="AE167" s="77"/>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75"/>
      <c r="V168" s="89"/>
      <c r="W168" s="89"/>
      <c r="X168" s="76"/>
      <c r="Y168" s="89"/>
      <c r="Z168" s="76"/>
      <c r="AA168" s="83"/>
      <c r="AB168" s="84"/>
      <c r="AC168" s="78"/>
      <c r="AD168" s="77"/>
      <c r="AE168" s="77"/>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75"/>
      <c r="V169" s="89"/>
      <c r="W169" s="89"/>
      <c r="X169" s="76"/>
      <c r="Y169" s="89"/>
      <c r="Z169" s="76"/>
      <c r="AA169" s="83"/>
      <c r="AB169" s="84"/>
      <c r="AC169" s="78"/>
      <c r="AD169" s="77"/>
      <c r="AE169" s="77"/>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75"/>
      <c r="V170" s="89"/>
      <c r="W170" s="89"/>
      <c r="X170" s="76"/>
      <c r="Y170" s="89"/>
      <c r="Z170" s="76"/>
      <c r="AA170" s="83"/>
      <c r="AB170" s="84"/>
      <c r="AC170" s="78"/>
      <c r="AD170" s="77"/>
      <c r="AE170" s="77"/>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75"/>
      <c r="V171" s="89"/>
      <c r="W171" s="89"/>
      <c r="X171" s="76"/>
      <c r="Y171" s="89"/>
      <c r="Z171" s="76"/>
      <c r="AA171" s="83"/>
      <c r="AB171" s="84"/>
      <c r="AC171" s="78"/>
      <c r="AD171" s="77"/>
      <c r="AE171" s="77"/>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75"/>
      <c r="V172" s="89"/>
      <c r="W172" s="89"/>
      <c r="X172" s="76"/>
      <c r="Y172" s="89"/>
      <c r="Z172" s="76"/>
      <c r="AA172" s="83"/>
      <c r="AB172" s="84"/>
      <c r="AC172" s="78"/>
      <c r="AD172" s="77"/>
      <c r="AE172" s="77"/>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75"/>
      <c r="V173" s="89"/>
      <c r="W173" s="89"/>
      <c r="X173" s="76"/>
      <c r="Y173" s="89"/>
      <c r="Z173" s="76"/>
      <c r="AA173" s="83"/>
      <c r="AB173" s="84"/>
      <c r="AC173" s="78"/>
      <c r="AD173" s="77"/>
      <c r="AE173" s="77"/>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c r="L174" s="70">
        <f t="shared" si="1"/>
        <v>0</v>
      </c>
      <c r="M174" s="71">
        <f t="shared" si="2"/>
        <v>0</v>
      </c>
      <c r="N174" s="72"/>
      <c r="O174" s="73">
        <f t="shared" si="3"/>
        <v>0</v>
      </c>
      <c r="P174" s="72"/>
      <c r="Q174" s="72"/>
      <c r="R174" s="72"/>
      <c r="S174" s="74">
        <f t="shared" si="0"/>
        <v>0</v>
      </c>
      <c r="T174" s="121" t="str">
        <f t="shared" si="4"/>
        <v>OK</v>
      </c>
      <c r="U174" s="75"/>
      <c r="V174" s="89"/>
      <c r="W174" s="89"/>
      <c r="X174" s="76"/>
      <c r="Y174" s="89"/>
      <c r="Z174" s="76"/>
      <c r="AA174" s="83"/>
      <c r="AB174" s="84"/>
      <c r="AC174" s="78"/>
      <c r="AD174" s="77"/>
      <c r="AE174" s="77"/>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75"/>
      <c r="V175" s="89"/>
      <c r="W175" s="89"/>
      <c r="X175" s="76"/>
      <c r="Y175" s="89"/>
      <c r="Z175" s="76"/>
      <c r="AA175" s="83"/>
      <c r="AB175" s="84"/>
      <c r="AC175" s="78"/>
      <c r="AD175" s="77"/>
      <c r="AE175" s="77"/>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75"/>
      <c r="V176" s="89"/>
      <c r="W176" s="89"/>
      <c r="X176" s="76"/>
      <c r="Y176" s="89"/>
      <c r="Z176" s="76"/>
      <c r="AA176" s="83"/>
      <c r="AB176" s="84"/>
      <c r="AC176" s="78"/>
      <c r="AD176" s="77"/>
      <c r="AE176" s="77"/>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75"/>
      <c r="V177" s="89"/>
      <c r="W177" s="89"/>
      <c r="X177" s="76"/>
      <c r="Y177" s="89"/>
      <c r="Z177" s="76"/>
      <c r="AA177" s="83"/>
      <c r="AB177" s="84"/>
      <c r="AC177" s="78"/>
      <c r="AD177" s="77"/>
      <c r="AE177" s="77"/>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
        <v>0</v>
      </c>
      <c r="M178" s="71">
        <f t="shared" si="2"/>
        <v>0</v>
      </c>
      <c r="N178" s="72"/>
      <c r="O178" s="73">
        <f t="shared" si="3"/>
        <v>0</v>
      </c>
      <c r="P178" s="72"/>
      <c r="Q178" s="72"/>
      <c r="R178" s="72"/>
      <c r="S178" s="74">
        <f t="shared" si="0"/>
        <v>0</v>
      </c>
      <c r="T178" s="121" t="str">
        <f t="shared" si="4"/>
        <v>OK</v>
      </c>
      <c r="U178" s="75"/>
      <c r="V178" s="89"/>
      <c r="W178" s="89"/>
      <c r="X178" s="76"/>
      <c r="Y178" s="89"/>
      <c r="Z178" s="76"/>
      <c r="AA178" s="83"/>
      <c r="AB178" s="84"/>
      <c r="AC178" s="78"/>
      <c r="AD178" s="77"/>
      <c r="AE178" s="77"/>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c r="L179" s="70">
        <f t="shared" si="1"/>
        <v>0</v>
      </c>
      <c r="M179" s="71">
        <f t="shared" si="2"/>
        <v>0</v>
      </c>
      <c r="N179" s="72"/>
      <c r="O179" s="73">
        <f t="shared" si="3"/>
        <v>0</v>
      </c>
      <c r="P179" s="72"/>
      <c r="Q179" s="72"/>
      <c r="R179" s="72"/>
      <c r="S179" s="74">
        <f t="shared" si="0"/>
        <v>0</v>
      </c>
      <c r="T179" s="121" t="str">
        <f t="shared" si="4"/>
        <v>OK</v>
      </c>
      <c r="U179" s="75"/>
      <c r="V179" s="89"/>
      <c r="W179" s="89"/>
      <c r="X179" s="76"/>
      <c r="Y179" s="89"/>
      <c r="Z179" s="76"/>
      <c r="AA179" s="83"/>
      <c r="AB179" s="84"/>
      <c r="AC179" s="78"/>
      <c r="AD179" s="77"/>
      <c r="AE179" s="77"/>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c r="L180" s="70">
        <f t="shared" si="1"/>
        <v>0</v>
      </c>
      <c r="M180" s="71">
        <f t="shared" si="2"/>
        <v>0</v>
      </c>
      <c r="N180" s="72"/>
      <c r="O180" s="73">
        <f t="shared" si="3"/>
        <v>0</v>
      </c>
      <c r="P180" s="72"/>
      <c r="Q180" s="72"/>
      <c r="R180" s="72"/>
      <c r="S180" s="74">
        <f t="shared" si="0"/>
        <v>0</v>
      </c>
      <c r="T180" s="121" t="str">
        <f t="shared" si="4"/>
        <v>OK</v>
      </c>
      <c r="U180" s="75"/>
      <c r="V180" s="89"/>
      <c r="W180" s="89"/>
      <c r="X180" s="76"/>
      <c r="Y180" s="89"/>
      <c r="Z180" s="76"/>
      <c r="AA180" s="83"/>
      <c r="AB180" s="84"/>
      <c r="AC180" s="78"/>
      <c r="AD180" s="77"/>
      <c r="AE180" s="77"/>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75"/>
      <c r="V181" s="89"/>
      <c r="W181" s="89"/>
      <c r="X181" s="76"/>
      <c r="Y181" s="89"/>
      <c r="Z181" s="76"/>
      <c r="AA181" s="83"/>
      <c r="AB181" s="84"/>
      <c r="AC181" s="78"/>
      <c r="AD181" s="77"/>
      <c r="AE181" s="77"/>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c r="L182" s="70">
        <f t="shared" si="1"/>
        <v>0</v>
      </c>
      <c r="M182" s="71">
        <f t="shared" si="2"/>
        <v>0</v>
      </c>
      <c r="N182" s="72"/>
      <c r="O182" s="73">
        <f t="shared" si="3"/>
        <v>0</v>
      </c>
      <c r="P182" s="72"/>
      <c r="Q182" s="72"/>
      <c r="R182" s="72"/>
      <c r="S182" s="74">
        <f t="shared" si="0"/>
        <v>0</v>
      </c>
      <c r="T182" s="121" t="str">
        <f t="shared" si="4"/>
        <v>OK</v>
      </c>
      <c r="U182" s="75"/>
      <c r="V182" s="89"/>
      <c r="W182" s="89"/>
      <c r="X182" s="76"/>
      <c r="Y182" s="89"/>
      <c r="Z182" s="76"/>
      <c r="AA182" s="83"/>
      <c r="AB182" s="84"/>
      <c r="AC182" s="78"/>
      <c r="AD182" s="77"/>
      <c r="AE182" s="77"/>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75"/>
      <c r="V183" s="89"/>
      <c r="W183" s="89"/>
      <c r="X183" s="76"/>
      <c r="Y183" s="89"/>
      <c r="Z183" s="76"/>
      <c r="AA183" s="83"/>
      <c r="AB183" s="84"/>
      <c r="AC183" s="78"/>
      <c r="AD183" s="77"/>
      <c r="AE183" s="77"/>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75"/>
      <c r="V184" s="89"/>
      <c r="W184" s="89"/>
      <c r="X184" s="76"/>
      <c r="Y184" s="89"/>
      <c r="Z184" s="76"/>
      <c r="AA184" s="83"/>
      <c r="AB184" s="84"/>
      <c r="AC184" s="78"/>
      <c r="AD184" s="77"/>
      <c r="AE184" s="77"/>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75"/>
      <c r="V185" s="89"/>
      <c r="W185" s="89"/>
      <c r="X185" s="76"/>
      <c r="Y185" s="89"/>
      <c r="Z185" s="76"/>
      <c r="AA185" s="83"/>
      <c r="AB185" s="84"/>
      <c r="AC185" s="78"/>
      <c r="AD185" s="77"/>
      <c r="AE185" s="77"/>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75"/>
      <c r="V186" s="88"/>
      <c r="W186" s="88"/>
      <c r="X186" s="76"/>
      <c r="Y186" s="88"/>
      <c r="Z186" s="76"/>
      <c r="AA186" s="76"/>
      <c r="AB186" s="80"/>
      <c r="AC186" s="78"/>
      <c r="AD186" s="80"/>
      <c r="AE186" s="77"/>
      <c r="AF186" s="76"/>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7</v>
      </c>
      <c r="N187" s="95"/>
      <c r="O187" s="95"/>
      <c r="P187" s="95"/>
      <c r="Q187" s="95"/>
      <c r="R187" s="95"/>
      <c r="S187" s="95">
        <f>SUM(S4:S186)</f>
        <v>7</v>
      </c>
      <c r="U187" s="97">
        <f t="shared" ref="U187:AT187" si="5">SUMPRODUCT($J$4:$J$186,U4:U186)</f>
        <v>0</v>
      </c>
      <c r="V187" s="97">
        <f t="shared" si="5"/>
        <v>0</v>
      </c>
      <c r="W187" s="97">
        <f t="shared" si="5"/>
        <v>0</v>
      </c>
      <c r="X187" s="97">
        <f t="shared" si="5"/>
        <v>0</v>
      </c>
      <c r="Y187" s="97">
        <f t="shared" si="5"/>
        <v>0</v>
      </c>
      <c r="Z187" s="97">
        <f t="shared" si="5"/>
        <v>0</v>
      </c>
      <c r="AA187" s="97">
        <f t="shared" si="5"/>
        <v>0</v>
      </c>
      <c r="AB187" s="97">
        <f t="shared" si="5"/>
        <v>0</v>
      </c>
      <c r="AC187" s="97">
        <f t="shared" si="5"/>
        <v>0</v>
      </c>
      <c r="AD187" s="97">
        <f t="shared" si="5"/>
        <v>0</v>
      </c>
      <c r="AE187" s="97">
        <f t="shared" si="5"/>
        <v>0</v>
      </c>
      <c r="AF187" s="97">
        <f t="shared" si="5"/>
        <v>0</v>
      </c>
      <c r="AG187" s="97">
        <f t="shared" si="5"/>
        <v>0</v>
      </c>
      <c r="AH187" s="97">
        <f t="shared" si="5"/>
        <v>0</v>
      </c>
      <c r="AI187" s="97">
        <f t="shared" si="5"/>
        <v>0</v>
      </c>
      <c r="AJ187" s="97">
        <f t="shared" si="5"/>
        <v>0</v>
      </c>
      <c r="AK187" s="97">
        <f t="shared" si="5"/>
        <v>0</v>
      </c>
      <c r="AL187" s="97">
        <f t="shared" si="5"/>
        <v>0</v>
      </c>
      <c r="AM187" s="97">
        <f t="shared" si="5"/>
        <v>0</v>
      </c>
      <c r="AN187" s="97">
        <f t="shared" si="5"/>
        <v>0</v>
      </c>
      <c r="AO187" s="97">
        <f t="shared" si="5"/>
        <v>0</v>
      </c>
      <c r="AP187" s="97">
        <f t="shared" si="5"/>
        <v>0</v>
      </c>
      <c r="AQ187" s="97">
        <f t="shared" si="5"/>
        <v>0</v>
      </c>
      <c r="AR187" s="97">
        <f t="shared" si="5"/>
        <v>0</v>
      </c>
      <c r="AS187" s="97">
        <f t="shared" si="5"/>
        <v>0</v>
      </c>
      <c r="AT187" s="97">
        <f t="shared" si="5"/>
        <v>0</v>
      </c>
      <c r="AU187" s="79"/>
    </row>
    <row r="188" spans="1:47" ht="30" customHeight="1" x14ac:dyDescent="0.35">
      <c r="D188" s="87" t="s">
        <v>613</v>
      </c>
      <c r="K188" s="98">
        <f t="shared" ref="K188:S188" si="6">SUMPRODUCT($J$4:$J$186,K4:K186)</f>
        <v>30056.670000000002</v>
      </c>
      <c r="L188" s="98">
        <f t="shared" si="6"/>
        <v>0</v>
      </c>
      <c r="M188" s="98">
        <f t="shared" si="6"/>
        <v>0</v>
      </c>
      <c r="N188" s="98">
        <f t="shared" si="6"/>
        <v>0</v>
      </c>
      <c r="O188" s="98">
        <f t="shared" si="6"/>
        <v>4293.8100000000004</v>
      </c>
      <c r="P188" s="98">
        <f t="shared" si="6"/>
        <v>0</v>
      </c>
      <c r="Q188" s="98">
        <f t="shared" si="6"/>
        <v>0</v>
      </c>
      <c r="R188" s="98">
        <f t="shared" si="6"/>
        <v>0</v>
      </c>
      <c r="S188" s="98">
        <f t="shared" si="6"/>
        <v>30056.670000000002</v>
      </c>
      <c r="AB188" s="100"/>
      <c r="AD188" s="100"/>
      <c r="AE188" s="82"/>
    </row>
    <row r="189" spans="1:47" ht="30" customHeight="1" x14ac:dyDescent="0.35">
      <c r="AE189" s="99"/>
    </row>
    <row r="190" spans="1:47" ht="30" customHeight="1" x14ac:dyDescent="0.35">
      <c r="AE190" s="99"/>
      <c r="AL190" s="102"/>
      <c r="AN190" s="102"/>
    </row>
    <row r="191" spans="1:47" ht="30" customHeight="1" x14ac:dyDescent="0.35">
      <c r="AE191" s="99"/>
      <c r="AL191" s="102"/>
      <c r="AN191" s="102"/>
    </row>
    <row r="192" spans="1:47" ht="30" customHeight="1" x14ac:dyDescent="0.35">
      <c r="AE192" s="99"/>
      <c r="AL192" s="102"/>
      <c r="AN192" s="102"/>
    </row>
    <row r="193" spans="31:40" ht="30" customHeight="1" x14ac:dyDescent="0.35">
      <c r="AE193" s="99"/>
      <c r="AL193" s="102"/>
      <c r="AN193" s="102"/>
    </row>
    <row r="194" spans="31:40" ht="30" customHeight="1" x14ac:dyDescent="0.35">
      <c r="AE194" s="99"/>
      <c r="AL194" s="102"/>
      <c r="AN194" s="102"/>
    </row>
    <row r="195" spans="31:40" ht="30" customHeight="1" x14ac:dyDescent="0.35">
      <c r="AE195" s="99"/>
      <c r="AL195" s="102"/>
      <c r="AN195" s="102"/>
    </row>
    <row r="196" spans="31:40" ht="30" customHeight="1" x14ac:dyDescent="0.35">
      <c r="AE196" s="99"/>
      <c r="AN196" s="102"/>
    </row>
    <row r="197" spans="31:40" ht="30" customHeight="1" x14ac:dyDescent="0.35">
      <c r="AE197" s="99"/>
      <c r="AN197" s="102"/>
    </row>
    <row r="198" spans="31:40" ht="30" customHeight="1" x14ac:dyDescent="0.35">
      <c r="AE198" s="99"/>
      <c r="AN198" s="102"/>
    </row>
    <row r="199" spans="31:40" ht="30" customHeight="1" x14ac:dyDescent="0.35">
      <c r="AE199" s="99"/>
    </row>
    <row r="200" spans="31:40" ht="30" customHeight="1" x14ac:dyDescent="0.35">
      <c r="AE200" s="99"/>
    </row>
    <row r="201" spans="31:40" ht="30" customHeight="1" x14ac:dyDescent="0.35">
      <c r="AE201" s="99"/>
    </row>
    <row r="202" spans="31:40" ht="30" customHeight="1" x14ac:dyDescent="0.35">
      <c r="AE202" s="99"/>
    </row>
    <row r="203" spans="31:40" ht="30" customHeight="1" x14ac:dyDescent="0.35">
      <c r="AE203" s="99"/>
    </row>
    <row r="204" spans="31:40" ht="30" customHeight="1" x14ac:dyDescent="0.35">
      <c r="AE204" s="99"/>
    </row>
    <row r="205" spans="31:40" ht="30" customHeight="1" x14ac:dyDescent="0.35">
      <c r="AE205" s="99"/>
    </row>
    <row r="206" spans="31:40" ht="30" customHeight="1" x14ac:dyDescent="0.35">
      <c r="AE206" s="99"/>
    </row>
    <row r="207" spans="31:40" ht="30" customHeight="1" x14ac:dyDescent="0.35">
      <c r="AE207" s="99"/>
    </row>
    <row r="208" spans="31:40" ht="30" customHeight="1" x14ac:dyDescent="0.35">
      <c r="AE208" s="99"/>
    </row>
    <row r="209" spans="31:31" ht="30" customHeight="1" x14ac:dyDescent="0.35">
      <c r="AE209" s="99"/>
    </row>
    <row r="210" spans="31:31" ht="30" customHeight="1" x14ac:dyDescent="0.35">
      <c r="AE210" s="99"/>
    </row>
    <row r="211" spans="31:31" ht="30" customHeight="1" x14ac:dyDescent="0.35">
      <c r="AE211" s="99"/>
    </row>
    <row r="212" spans="31:31" ht="30" customHeight="1" x14ac:dyDescent="0.35">
      <c r="AE212" s="99"/>
    </row>
    <row r="213" spans="31:31" ht="30" customHeight="1" x14ac:dyDescent="0.35">
      <c r="AE213" s="99"/>
    </row>
    <row r="214" spans="31:31" ht="30" customHeight="1" x14ac:dyDescent="0.35">
      <c r="AE214" s="99"/>
    </row>
    <row r="215" spans="31:31" ht="30" customHeight="1" x14ac:dyDescent="0.35">
      <c r="AE215" s="99"/>
    </row>
    <row r="216" spans="31:31" ht="30" customHeight="1" x14ac:dyDescent="0.35">
      <c r="AE216" s="99"/>
    </row>
    <row r="217" spans="31:31" ht="30" customHeight="1" x14ac:dyDescent="0.35">
      <c r="AE217" s="99"/>
    </row>
    <row r="218" spans="31:31" ht="30" customHeight="1" x14ac:dyDescent="0.35">
      <c r="AE218" s="99"/>
    </row>
    <row r="219" spans="31:31" ht="30" customHeight="1" x14ac:dyDescent="0.35">
      <c r="AE219" s="99"/>
    </row>
    <row r="220" spans="31:31" ht="30" customHeight="1" x14ac:dyDescent="0.35">
      <c r="AE220" s="99"/>
    </row>
    <row r="221" spans="31:31" ht="30" customHeight="1" x14ac:dyDescent="0.35">
      <c r="AE221" s="99"/>
    </row>
    <row r="222" spans="31:31" ht="30" customHeight="1" x14ac:dyDescent="0.35">
      <c r="AE222" s="99"/>
    </row>
    <row r="223" spans="31:31" ht="30" customHeight="1" x14ac:dyDescent="0.35">
      <c r="AE223" s="99"/>
    </row>
    <row r="224" spans="31:31" ht="30" customHeight="1" x14ac:dyDescent="0.35">
      <c r="AE224" s="99"/>
    </row>
    <row r="225" spans="31:31" ht="30" customHeight="1" x14ac:dyDescent="0.35">
      <c r="AE225" s="99"/>
    </row>
    <row r="226" spans="31:31" ht="30" customHeight="1" x14ac:dyDescent="0.35">
      <c r="AE226" s="99"/>
    </row>
    <row r="227" spans="31:31" ht="30" customHeight="1" x14ac:dyDescent="0.35">
      <c r="AE227" s="99"/>
    </row>
    <row r="228" spans="31:31" ht="30" customHeight="1" x14ac:dyDescent="0.35">
      <c r="AE228" s="99"/>
    </row>
    <row r="229" spans="31:31" ht="30" customHeight="1" x14ac:dyDescent="0.35">
      <c r="AE229" s="99"/>
    </row>
    <row r="230" spans="31:31" ht="30" customHeight="1" x14ac:dyDescent="0.35">
      <c r="AE230" s="99"/>
    </row>
    <row r="231" spans="31:31" ht="30" customHeight="1" x14ac:dyDescent="0.35">
      <c r="AE231" s="99"/>
    </row>
    <row r="232" spans="31:31" ht="30" customHeight="1" x14ac:dyDescent="0.35">
      <c r="AE232" s="99"/>
    </row>
    <row r="233" spans="31:31" ht="30" customHeight="1" x14ac:dyDescent="0.35">
      <c r="AE233" s="99"/>
    </row>
    <row r="234" spans="31:31" ht="30" customHeight="1" x14ac:dyDescent="0.35">
      <c r="AE234" s="99"/>
    </row>
    <row r="235" spans="31:31" ht="30" customHeight="1" x14ac:dyDescent="0.35">
      <c r="AE235" s="99"/>
    </row>
    <row r="236" spans="31:31" ht="30" customHeight="1" x14ac:dyDescent="0.35">
      <c r="AE236" s="99"/>
    </row>
    <row r="237" spans="31:31" ht="30" customHeight="1" x14ac:dyDescent="0.35">
      <c r="AE237" s="99"/>
    </row>
    <row r="238" spans="31:31" ht="30" customHeight="1" x14ac:dyDescent="0.35">
      <c r="AE238" s="99"/>
    </row>
    <row r="239" spans="31:31" ht="30" customHeight="1" x14ac:dyDescent="0.35">
      <c r="AE239" s="99"/>
    </row>
    <row r="240" spans="31:31" ht="30" customHeight="1" x14ac:dyDescent="0.35">
      <c r="AE240" s="99"/>
    </row>
    <row r="241" spans="31:31" ht="30" customHeight="1" x14ac:dyDescent="0.35">
      <c r="AE241" s="99"/>
    </row>
    <row r="242" spans="31:31" ht="30" customHeight="1" x14ac:dyDescent="0.35">
      <c r="AE242" s="99"/>
    </row>
    <row r="243" spans="31:31" ht="30" customHeight="1" x14ac:dyDescent="0.35">
      <c r="AE243" s="99"/>
    </row>
    <row r="244" spans="31:31" ht="30" customHeight="1" x14ac:dyDescent="0.35">
      <c r="AE244" s="99"/>
    </row>
    <row r="245" spans="31:31" ht="30" customHeight="1" x14ac:dyDescent="0.35">
      <c r="AE245" s="99"/>
    </row>
    <row r="246" spans="31:31" ht="30" customHeight="1" x14ac:dyDescent="0.35">
      <c r="AE246" s="99"/>
    </row>
    <row r="247" spans="31:31" ht="30" customHeight="1" x14ac:dyDescent="0.35">
      <c r="AE247" s="99"/>
    </row>
    <row r="248" spans="31:31" ht="30" customHeight="1" x14ac:dyDescent="0.35">
      <c r="AE248" s="99"/>
    </row>
    <row r="249" spans="31:31" ht="30" customHeight="1" x14ac:dyDescent="0.35">
      <c r="AE249" s="99"/>
    </row>
    <row r="250" spans="31:31" ht="30" customHeight="1" x14ac:dyDescent="0.35">
      <c r="AE250" s="99"/>
    </row>
    <row r="251" spans="31:31" ht="30" customHeight="1" x14ac:dyDescent="0.35">
      <c r="AE251" s="99"/>
    </row>
    <row r="252" spans="31:31" ht="30" customHeight="1" x14ac:dyDescent="0.35">
      <c r="AE252" s="99"/>
    </row>
    <row r="253" spans="31:31" ht="30" customHeight="1" x14ac:dyDescent="0.35">
      <c r="AE253" s="99"/>
    </row>
    <row r="254" spans="31:31" ht="30" customHeight="1" x14ac:dyDescent="0.35">
      <c r="AE254" s="99"/>
    </row>
    <row r="255" spans="31:31" ht="30" customHeight="1" x14ac:dyDescent="0.35">
      <c r="AE255" s="99"/>
    </row>
    <row r="256" spans="31:31" ht="30" customHeight="1" x14ac:dyDescent="0.35">
      <c r="AE256" s="99"/>
    </row>
    <row r="257" spans="31:31" ht="30" customHeight="1" x14ac:dyDescent="0.35">
      <c r="AE257" s="99"/>
    </row>
    <row r="258" spans="31:31" ht="30" customHeight="1" x14ac:dyDescent="0.35">
      <c r="AE258" s="99"/>
    </row>
    <row r="259" spans="31:31" ht="30" customHeight="1" x14ac:dyDescent="0.35">
      <c r="AE259" s="99"/>
    </row>
    <row r="260" spans="31:31" ht="30" customHeight="1" x14ac:dyDescent="0.35">
      <c r="AE260" s="99"/>
    </row>
    <row r="261" spans="31:31" ht="30" customHeight="1" x14ac:dyDescent="0.35">
      <c r="AE261" s="99"/>
    </row>
    <row r="262" spans="31:31" ht="30" customHeight="1" x14ac:dyDescent="0.35">
      <c r="AE262" s="99"/>
    </row>
    <row r="263" spans="31:31" ht="30" customHeight="1" x14ac:dyDescent="0.35">
      <c r="AE263" s="99"/>
    </row>
    <row r="264" spans="31:31" ht="30" customHeight="1" x14ac:dyDescent="0.35">
      <c r="AE264" s="99"/>
    </row>
    <row r="265" spans="31:31" ht="30" customHeight="1" x14ac:dyDescent="0.35">
      <c r="AE265" s="99"/>
    </row>
    <row r="266" spans="31:31" ht="30" customHeight="1" x14ac:dyDescent="0.35">
      <c r="AE266" s="99"/>
    </row>
    <row r="267" spans="31:31" ht="30" customHeight="1" x14ac:dyDescent="0.35">
      <c r="AE267" s="99"/>
    </row>
    <row r="268" spans="31:31" ht="30" customHeight="1" x14ac:dyDescent="0.35">
      <c r="AE268" s="99"/>
    </row>
    <row r="269" spans="31:31" ht="30" customHeight="1" x14ac:dyDescent="0.35">
      <c r="AE269" s="99"/>
    </row>
    <row r="270" spans="31:31" ht="30" customHeight="1" x14ac:dyDescent="0.35">
      <c r="AE270" s="99"/>
    </row>
    <row r="271" spans="31:31" ht="30" customHeight="1" x14ac:dyDescent="0.35">
      <c r="AE271" s="99"/>
    </row>
    <row r="272" spans="31:31" ht="30" customHeight="1" x14ac:dyDescent="0.35">
      <c r="AE272" s="99"/>
    </row>
    <row r="273" spans="31:31" ht="30" customHeight="1" x14ac:dyDescent="0.35">
      <c r="AE273" s="99"/>
    </row>
    <row r="274" spans="31:31" ht="30" customHeight="1" x14ac:dyDescent="0.35">
      <c r="AE274" s="99"/>
    </row>
    <row r="275" spans="31:31" ht="30" customHeight="1" x14ac:dyDescent="0.35">
      <c r="AE275" s="99"/>
    </row>
    <row r="276" spans="31:31" ht="30" customHeight="1" x14ac:dyDescent="0.35">
      <c r="AE276" s="99"/>
    </row>
    <row r="277" spans="31:31" ht="30" customHeight="1" x14ac:dyDescent="0.35">
      <c r="AE277" s="99"/>
    </row>
    <row r="278" spans="31:31" ht="30" customHeight="1" x14ac:dyDescent="0.35">
      <c r="AE278" s="99"/>
    </row>
    <row r="279" spans="31:31" ht="30" customHeight="1" x14ac:dyDescent="0.35">
      <c r="AE279" s="99"/>
    </row>
    <row r="280" spans="31:31" ht="30" customHeight="1" x14ac:dyDescent="0.35">
      <c r="AE280" s="99"/>
    </row>
    <row r="281" spans="31:31" ht="30" customHeight="1" x14ac:dyDescent="0.35">
      <c r="AE281" s="99"/>
    </row>
    <row r="282" spans="31:31" ht="30" customHeight="1" x14ac:dyDescent="0.35">
      <c r="AE282" s="99"/>
    </row>
    <row r="283" spans="31:31" ht="30" customHeight="1" x14ac:dyDescent="0.35">
      <c r="AE283" s="99"/>
    </row>
    <row r="284" spans="31:31" ht="30" customHeight="1" x14ac:dyDescent="0.35">
      <c r="AE284" s="99"/>
    </row>
    <row r="285" spans="31:31" ht="30" customHeight="1" x14ac:dyDescent="0.35">
      <c r="AE285" s="99"/>
    </row>
    <row r="286" spans="31:31" ht="30" customHeight="1" x14ac:dyDescent="0.35">
      <c r="AE286" s="99"/>
    </row>
    <row r="287" spans="31:31" ht="30" customHeight="1" x14ac:dyDescent="0.35">
      <c r="AE287" s="99"/>
    </row>
    <row r="288" spans="31:31" ht="30" customHeight="1" x14ac:dyDescent="0.35">
      <c r="AE288" s="99"/>
    </row>
    <row r="289" spans="31:31" ht="30" customHeight="1" x14ac:dyDescent="0.35">
      <c r="AE289" s="99"/>
    </row>
    <row r="290" spans="31:31" ht="30" customHeight="1" x14ac:dyDescent="0.35">
      <c r="AE290" s="99"/>
    </row>
    <row r="291" spans="31:31" ht="30" customHeight="1" x14ac:dyDescent="0.35">
      <c r="AE291" s="99"/>
    </row>
    <row r="292" spans="31:31" ht="30" customHeight="1" x14ac:dyDescent="0.35">
      <c r="AE292" s="99"/>
    </row>
    <row r="293" spans="31:31" ht="30" customHeight="1" x14ac:dyDescent="0.35">
      <c r="AE293" s="99"/>
    </row>
    <row r="294" spans="31:31" ht="30" customHeight="1" x14ac:dyDescent="0.35">
      <c r="AE294" s="99"/>
    </row>
    <row r="295" spans="31:31" ht="30" customHeight="1" x14ac:dyDescent="0.35">
      <c r="AE295" s="99"/>
    </row>
    <row r="296" spans="31:31" ht="30" customHeight="1" x14ac:dyDescent="0.35">
      <c r="AE296" s="99"/>
    </row>
    <row r="297" spans="31:31" ht="30" customHeight="1" x14ac:dyDescent="0.35">
      <c r="AE297" s="99"/>
    </row>
    <row r="298" spans="31:31" ht="30" customHeight="1" x14ac:dyDescent="0.35">
      <c r="AE298" s="99"/>
    </row>
    <row r="299" spans="31:31" ht="30" customHeight="1" x14ac:dyDescent="0.35">
      <c r="AE299" s="99"/>
    </row>
    <row r="300" spans="31:31" ht="30" customHeight="1" x14ac:dyDescent="0.35">
      <c r="AE300" s="99"/>
    </row>
    <row r="301" spans="31:31" ht="30" customHeight="1" x14ac:dyDescent="0.35">
      <c r="AE301" s="99"/>
    </row>
    <row r="302" spans="31:31" ht="30" customHeight="1" x14ac:dyDescent="0.35">
      <c r="AE302" s="99"/>
    </row>
    <row r="303" spans="31:31" ht="30" customHeight="1" x14ac:dyDescent="0.35">
      <c r="AE303" s="99"/>
    </row>
    <row r="304" spans="31:31" ht="30" customHeight="1" x14ac:dyDescent="0.35">
      <c r="AE304" s="99"/>
    </row>
    <row r="305" spans="31:31" ht="30" customHeight="1" x14ac:dyDescent="0.35">
      <c r="AE305" s="99"/>
    </row>
    <row r="306" spans="31:31" ht="30" customHeight="1" x14ac:dyDescent="0.35">
      <c r="AE306" s="99"/>
    </row>
    <row r="307" spans="31:31" ht="30" customHeight="1" x14ac:dyDescent="0.35">
      <c r="AE307" s="99"/>
    </row>
    <row r="308" spans="31:31" ht="30" customHeight="1" x14ac:dyDescent="0.35">
      <c r="AE308" s="99"/>
    </row>
    <row r="309" spans="31:31" ht="30" customHeight="1" x14ac:dyDescent="0.35">
      <c r="AE309" s="99"/>
    </row>
    <row r="310" spans="31:31" ht="30" customHeight="1" x14ac:dyDescent="0.35">
      <c r="AE310" s="99"/>
    </row>
    <row r="311" spans="31:31" ht="30" customHeight="1" x14ac:dyDescent="0.35">
      <c r="AE311" s="99"/>
    </row>
    <row r="312" spans="31:31" ht="30" customHeight="1" x14ac:dyDescent="0.35">
      <c r="AE312" s="99"/>
    </row>
    <row r="313" spans="31:31" ht="30" customHeight="1" x14ac:dyDescent="0.35">
      <c r="AE313" s="99"/>
    </row>
    <row r="314" spans="31:31" ht="30" customHeight="1" x14ac:dyDescent="0.35">
      <c r="AE314" s="99"/>
    </row>
    <row r="315" spans="31:31" ht="30" customHeight="1" x14ac:dyDescent="0.35">
      <c r="AE315" s="99"/>
    </row>
    <row r="316" spans="31:31" ht="30" customHeight="1" x14ac:dyDescent="0.35">
      <c r="AE316" s="99"/>
    </row>
    <row r="317" spans="31:31" ht="30" customHeight="1" x14ac:dyDescent="0.35">
      <c r="AE317" s="99"/>
    </row>
    <row r="318" spans="31:31" ht="30" customHeight="1" x14ac:dyDescent="0.35">
      <c r="AE318" s="99"/>
    </row>
    <row r="319" spans="31:31" ht="30" customHeight="1" x14ac:dyDescent="0.35">
      <c r="AE319" s="99"/>
    </row>
    <row r="320" spans="31:31" ht="30" customHeight="1" x14ac:dyDescent="0.35">
      <c r="AE320" s="99"/>
    </row>
    <row r="321" spans="31:31" ht="30" customHeight="1" x14ac:dyDescent="0.35">
      <c r="AE321" s="99"/>
    </row>
    <row r="322" spans="31:31" ht="30" customHeight="1" x14ac:dyDescent="0.35">
      <c r="AE322" s="99"/>
    </row>
    <row r="323" spans="31:31" ht="30" customHeight="1" x14ac:dyDescent="0.35">
      <c r="AE323" s="99"/>
    </row>
    <row r="324" spans="31:31" ht="30" customHeight="1" x14ac:dyDescent="0.35">
      <c r="AE324" s="99"/>
    </row>
    <row r="325" spans="31:31" ht="30" customHeight="1" x14ac:dyDescent="0.35">
      <c r="AE325" s="99"/>
    </row>
    <row r="326" spans="31:31" ht="30" customHeight="1" x14ac:dyDescent="0.35">
      <c r="AE326" s="99"/>
    </row>
    <row r="327" spans="31:31" ht="30" customHeight="1" x14ac:dyDescent="0.35">
      <c r="AE327" s="99"/>
    </row>
    <row r="328" spans="31:31" ht="30" customHeight="1" x14ac:dyDescent="0.35">
      <c r="AE328" s="99"/>
    </row>
    <row r="329" spans="31:31" ht="30" customHeight="1" x14ac:dyDescent="0.35">
      <c r="AE329" s="99"/>
    </row>
    <row r="330" spans="31:31" ht="30" customHeight="1" x14ac:dyDescent="0.35">
      <c r="AE330" s="99"/>
    </row>
    <row r="331" spans="31:31" ht="30" customHeight="1" x14ac:dyDescent="0.35">
      <c r="AE331" s="99"/>
    </row>
    <row r="332" spans="31:31" ht="30" customHeight="1" x14ac:dyDescent="0.35">
      <c r="AE332" s="99"/>
    </row>
    <row r="333" spans="31:31" ht="30" customHeight="1" x14ac:dyDescent="0.35">
      <c r="AE333" s="99"/>
    </row>
    <row r="334" spans="31:31" ht="30" customHeight="1" x14ac:dyDescent="0.35">
      <c r="AE334" s="99"/>
    </row>
    <row r="335" spans="31:31" ht="30" customHeight="1" x14ac:dyDescent="0.35">
      <c r="AE335" s="99"/>
    </row>
    <row r="336" spans="31:31" ht="30" customHeight="1" x14ac:dyDescent="0.35">
      <c r="AE336" s="99"/>
    </row>
    <row r="337" spans="31:31" ht="30" customHeight="1" x14ac:dyDescent="0.35">
      <c r="AE337" s="99"/>
    </row>
    <row r="338" spans="31:31" ht="30" customHeight="1" x14ac:dyDescent="0.35">
      <c r="AE338" s="99"/>
    </row>
    <row r="339" spans="31:31" ht="30" customHeight="1" x14ac:dyDescent="0.35">
      <c r="AE339" s="99"/>
    </row>
    <row r="340" spans="31:31" ht="30" customHeight="1" x14ac:dyDescent="0.35">
      <c r="AE340" s="99"/>
    </row>
    <row r="341" spans="31:31" ht="30" customHeight="1" x14ac:dyDescent="0.35">
      <c r="AE341" s="99"/>
    </row>
    <row r="342" spans="31:31" ht="30" customHeight="1" x14ac:dyDescent="0.35">
      <c r="AE342" s="99"/>
    </row>
    <row r="343" spans="31:31" ht="30" customHeight="1" x14ac:dyDescent="0.35">
      <c r="AE343" s="99"/>
    </row>
    <row r="344" spans="31:31" ht="30" customHeight="1" x14ac:dyDescent="0.35">
      <c r="AE344" s="99"/>
    </row>
    <row r="345" spans="31:31" ht="30" customHeight="1" x14ac:dyDescent="0.35">
      <c r="AE345" s="99"/>
    </row>
    <row r="346" spans="31:31" ht="30" customHeight="1" x14ac:dyDescent="0.35">
      <c r="AE346" s="99"/>
    </row>
    <row r="347" spans="31:31" ht="30" customHeight="1" x14ac:dyDescent="0.35">
      <c r="AE347" s="99"/>
    </row>
    <row r="348" spans="31:31" ht="30" customHeight="1" x14ac:dyDescent="0.35">
      <c r="AE348" s="99"/>
    </row>
    <row r="349" spans="31:31" ht="30" customHeight="1" x14ac:dyDescent="0.35">
      <c r="AE349" s="99"/>
    </row>
    <row r="350" spans="31:31" ht="30" customHeight="1" x14ac:dyDescent="0.35">
      <c r="AE350" s="99"/>
    </row>
    <row r="351" spans="31:31" ht="30" customHeight="1" x14ac:dyDescent="0.35">
      <c r="AE351" s="99"/>
    </row>
    <row r="352" spans="31:31" ht="30" customHeight="1" x14ac:dyDescent="0.35">
      <c r="AE352" s="99"/>
    </row>
    <row r="353" spans="31:31" ht="30" customHeight="1" x14ac:dyDescent="0.35">
      <c r="AE353" s="99"/>
    </row>
    <row r="354" spans="31:31" ht="30" customHeight="1" x14ac:dyDescent="0.35">
      <c r="AE354" s="99"/>
    </row>
    <row r="355" spans="31:31" ht="30" customHeight="1" x14ac:dyDescent="0.35">
      <c r="AE355" s="99"/>
    </row>
    <row r="356" spans="31:31" ht="30" customHeight="1" x14ac:dyDescent="0.35">
      <c r="AE356" s="99"/>
    </row>
    <row r="357" spans="31:31" ht="30" customHeight="1" x14ac:dyDescent="0.35">
      <c r="AE357" s="99"/>
    </row>
    <row r="358" spans="31:31" ht="30" customHeight="1" x14ac:dyDescent="0.35">
      <c r="AE358" s="99"/>
    </row>
    <row r="359" spans="31:31" ht="30" customHeight="1" x14ac:dyDescent="0.35">
      <c r="AE359" s="99"/>
    </row>
    <row r="360" spans="31:31" ht="30" customHeight="1" x14ac:dyDescent="0.35">
      <c r="AE360" s="99"/>
    </row>
    <row r="361" spans="31:31" ht="30" customHeight="1" x14ac:dyDescent="0.35">
      <c r="AE361" s="99"/>
    </row>
    <row r="362" spans="31:31" ht="30" customHeight="1" x14ac:dyDescent="0.35">
      <c r="AE362" s="99"/>
    </row>
    <row r="363" spans="31:31" ht="30" customHeight="1" x14ac:dyDescent="0.35">
      <c r="AE363" s="99"/>
    </row>
    <row r="364" spans="31:31" ht="30" customHeight="1" x14ac:dyDescent="0.35">
      <c r="AE364" s="99"/>
    </row>
    <row r="365" spans="31:31" ht="30" customHeight="1" x14ac:dyDescent="0.35">
      <c r="AE365" s="99"/>
    </row>
    <row r="366" spans="31:31" ht="30" customHeight="1" x14ac:dyDescent="0.35">
      <c r="AE366" s="99"/>
    </row>
    <row r="367" spans="31:31" ht="30" customHeight="1" x14ac:dyDescent="0.35">
      <c r="AE367" s="99"/>
    </row>
    <row r="368" spans="31:31" ht="30" customHeight="1" x14ac:dyDescent="0.35">
      <c r="AE368" s="99"/>
    </row>
    <row r="369" spans="31:31" ht="30" customHeight="1" x14ac:dyDescent="0.35">
      <c r="AE369" s="99"/>
    </row>
    <row r="370" spans="31:31" ht="30" customHeight="1" x14ac:dyDescent="0.35">
      <c r="AE370" s="99"/>
    </row>
    <row r="371" spans="31:31" ht="30" customHeight="1" x14ac:dyDescent="0.35">
      <c r="AE371" s="99"/>
    </row>
    <row r="372" spans="31:31" ht="30" customHeight="1" x14ac:dyDescent="0.35">
      <c r="AE372" s="99"/>
    </row>
    <row r="373" spans="31:31" ht="30" customHeight="1" x14ac:dyDescent="0.35">
      <c r="AE373" s="99"/>
    </row>
    <row r="374" spans="31:31" ht="30" customHeight="1" x14ac:dyDescent="0.35">
      <c r="AE374" s="99"/>
    </row>
    <row r="375" spans="31:31" ht="30" customHeight="1" x14ac:dyDescent="0.35">
      <c r="AE375" s="99"/>
    </row>
    <row r="376" spans="31:31" ht="30" customHeight="1" x14ac:dyDescent="0.35">
      <c r="AE376" s="99"/>
    </row>
    <row r="377" spans="31:31" ht="30" customHeight="1" x14ac:dyDescent="0.35">
      <c r="AE377" s="99"/>
    </row>
    <row r="378" spans="31:31" ht="30" customHeight="1" x14ac:dyDescent="0.35">
      <c r="AE378" s="99"/>
    </row>
    <row r="379" spans="31:31" ht="30" customHeight="1" x14ac:dyDescent="0.35">
      <c r="AE379" s="99"/>
    </row>
    <row r="380" spans="31:31" ht="30" customHeight="1" x14ac:dyDescent="0.35">
      <c r="AE380" s="99"/>
    </row>
    <row r="381" spans="31:31" ht="30" customHeight="1" x14ac:dyDescent="0.35">
      <c r="AE381" s="99"/>
    </row>
    <row r="382" spans="31:31" ht="30" customHeight="1" x14ac:dyDescent="0.35">
      <c r="AE382" s="99"/>
    </row>
    <row r="383" spans="31:31" ht="30" customHeight="1" x14ac:dyDescent="0.35">
      <c r="AE383" s="99"/>
    </row>
    <row r="384" spans="31:31" ht="30" customHeight="1" x14ac:dyDescent="0.35">
      <c r="AE384" s="99"/>
    </row>
    <row r="385" spans="31:31" ht="30" customHeight="1" x14ac:dyDescent="0.35">
      <c r="AE385" s="99"/>
    </row>
    <row r="386" spans="31:31" ht="30" customHeight="1" x14ac:dyDescent="0.35">
      <c r="AE386" s="99"/>
    </row>
    <row r="387" spans="31:31" ht="30" customHeight="1" x14ac:dyDescent="0.35">
      <c r="AE387" s="99"/>
    </row>
    <row r="388" spans="31:31" ht="30" customHeight="1" x14ac:dyDescent="0.35">
      <c r="AE388" s="99"/>
    </row>
    <row r="389" spans="31:31" ht="30" customHeight="1" x14ac:dyDescent="0.35">
      <c r="AE389" s="99"/>
    </row>
    <row r="390" spans="31:31" ht="30" customHeight="1" x14ac:dyDescent="0.35">
      <c r="AE390" s="99"/>
    </row>
    <row r="391" spans="31:31" ht="30" customHeight="1" x14ac:dyDescent="0.35">
      <c r="AE391" s="99"/>
    </row>
    <row r="392" spans="31:31" ht="30" customHeight="1" x14ac:dyDescent="0.35">
      <c r="AE392" s="99"/>
    </row>
    <row r="393" spans="31:31" ht="30" customHeight="1" x14ac:dyDescent="0.35">
      <c r="AE393" s="99"/>
    </row>
    <row r="394" spans="31:31" ht="30" customHeight="1" x14ac:dyDescent="0.35">
      <c r="AE394" s="99"/>
    </row>
    <row r="395" spans="31:31" ht="30" customHeight="1" x14ac:dyDescent="0.35">
      <c r="AE395" s="99"/>
    </row>
    <row r="396" spans="31:31" ht="30" customHeight="1" x14ac:dyDescent="0.35">
      <c r="AE396" s="99"/>
    </row>
    <row r="397" spans="31:31" ht="30" customHeight="1" x14ac:dyDescent="0.35">
      <c r="AE397" s="99"/>
    </row>
    <row r="398" spans="31:31" ht="30" customHeight="1" x14ac:dyDescent="0.35">
      <c r="AE398" s="99"/>
    </row>
    <row r="399" spans="31:31" ht="30" customHeight="1" x14ac:dyDescent="0.35">
      <c r="AE399" s="99"/>
    </row>
    <row r="400" spans="31:31" ht="30" customHeight="1" x14ac:dyDescent="0.35">
      <c r="AE400" s="99"/>
    </row>
    <row r="401" spans="31:31" ht="30" customHeight="1" x14ac:dyDescent="0.35">
      <c r="AE401" s="99"/>
    </row>
    <row r="402" spans="31:31" ht="30" customHeight="1" x14ac:dyDescent="0.35">
      <c r="AE402" s="99"/>
    </row>
    <row r="403" spans="31:31" ht="30" customHeight="1" x14ac:dyDescent="0.35">
      <c r="AE403" s="99"/>
    </row>
    <row r="404" spans="31:31" ht="30" customHeight="1" x14ac:dyDescent="0.35">
      <c r="AE404" s="99"/>
    </row>
    <row r="405" spans="31:31" ht="30" customHeight="1" x14ac:dyDescent="0.35">
      <c r="AE405" s="99"/>
    </row>
    <row r="406" spans="31:31" ht="30" customHeight="1" x14ac:dyDescent="0.35">
      <c r="AE406" s="99"/>
    </row>
    <row r="407" spans="31:31" ht="30" customHeight="1" x14ac:dyDescent="0.35">
      <c r="AE407" s="99"/>
    </row>
    <row r="408" spans="31:31" ht="30" customHeight="1" x14ac:dyDescent="0.35">
      <c r="AE408" s="99"/>
    </row>
    <row r="409" spans="31:31" ht="30" customHeight="1" x14ac:dyDescent="0.35">
      <c r="AE409" s="99"/>
    </row>
    <row r="410" spans="31:31" ht="30" customHeight="1" x14ac:dyDescent="0.35">
      <c r="AE410" s="99"/>
    </row>
    <row r="411" spans="31:31" ht="30" customHeight="1" x14ac:dyDescent="0.35">
      <c r="AE411" s="99"/>
    </row>
    <row r="412" spans="31:31" ht="30" customHeight="1" x14ac:dyDescent="0.35">
      <c r="AE412" s="99"/>
    </row>
    <row r="413" spans="31:31" ht="30" customHeight="1" x14ac:dyDescent="0.35">
      <c r="AE413" s="99"/>
    </row>
    <row r="414" spans="31:31" ht="30" customHeight="1" x14ac:dyDescent="0.35">
      <c r="AE414" s="99"/>
    </row>
    <row r="415" spans="31:31" ht="30" customHeight="1" x14ac:dyDescent="0.35">
      <c r="AE415" s="99"/>
    </row>
    <row r="416" spans="31:31" ht="30" customHeight="1" x14ac:dyDescent="0.35">
      <c r="AE416" s="99"/>
    </row>
    <row r="417" spans="31:31" ht="30" customHeight="1" x14ac:dyDescent="0.35">
      <c r="AE417" s="99"/>
    </row>
    <row r="418" spans="31:31" ht="30" customHeight="1" x14ac:dyDescent="0.35">
      <c r="AE418" s="99"/>
    </row>
    <row r="419" spans="31:31" ht="30" customHeight="1" x14ac:dyDescent="0.35">
      <c r="AE419" s="99"/>
    </row>
    <row r="420" spans="31:31" ht="30" customHeight="1" x14ac:dyDescent="0.35">
      <c r="AE420" s="99"/>
    </row>
    <row r="421" spans="31:31" ht="30" customHeight="1" x14ac:dyDescent="0.35">
      <c r="AE421" s="99"/>
    </row>
    <row r="422" spans="31:31" ht="30" customHeight="1" x14ac:dyDescent="0.35">
      <c r="AE422" s="99"/>
    </row>
    <row r="423" spans="31:31" ht="30" customHeight="1" x14ac:dyDescent="0.35">
      <c r="AE423" s="99"/>
    </row>
    <row r="424" spans="31:31" ht="30" customHeight="1" x14ac:dyDescent="0.35">
      <c r="AE424" s="99"/>
    </row>
    <row r="425" spans="31:31" ht="30" customHeight="1" x14ac:dyDescent="0.35">
      <c r="AE425" s="99"/>
    </row>
    <row r="426" spans="31:31" ht="30" customHeight="1" x14ac:dyDescent="0.35">
      <c r="AE426" s="99"/>
    </row>
    <row r="427" spans="31:31" ht="30" customHeight="1" x14ac:dyDescent="0.35">
      <c r="AE427" s="99"/>
    </row>
    <row r="428" spans="31:31" ht="30" customHeight="1" x14ac:dyDescent="0.35">
      <c r="AE428" s="99"/>
    </row>
    <row r="429" spans="31:31" ht="30" customHeight="1" x14ac:dyDescent="0.35">
      <c r="AE429" s="99"/>
    </row>
    <row r="430" spans="31:31" ht="30" customHeight="1" x14ac:dyDescent="0.35">
      <c r="AE430" s="99"/>
    </row>
    <row r="431" spans="31:31" ht="30" customHeight="1" x14ac:dyDescent="0.35">
      <c r="AE431" s="99"/>
    </row>
    <row r="432" spans="31:31" ht="30" customHeight="1" x14ac:dyDescent="0.35">
      <c r="AE432" s="99"/>
    </row>
    <row r="433" spans="31:31" ht="30" customHeight="1" x14ac:dyDescent="0.35">
      <c r="AE433" s="99"/>
    </row>
    <row r="434" spans="31:31" ht="30" customHeight="1" x14ac:dyDescent="0.35">
      <c r="AE434" s="99"/>
    </row>
    <row r="435" spans="31:31" ht="30" customHeight="1" x14ac:dyDescent="0.35">
      <c r="AE435" s="99"/>
    </row>
    <row r="436" spans="31:31" ht="30" customHeight="1" x14ac:dyDescent="0.35">
      <c r="AE436" s="99"/>
    </row>
    <row r="437" spans="31:31" ht="30" customHeight="1" x14ac:dyDescent="0.35">
      <c r="AE437" s="99"/>
    </row>
    <row r="438" spans="31:31" ht="30" customHeight="1" x14ac:dyDescent="0.35">
      <c r="AE438" s="99"/>
    </row>
    <row r="439" spans="31:31" ht="30" customHeight="1" x14ac:dyDescent="0.35">
      <c r="AE439" s="99"/>
    </row>
    <row r="440" spans="31:31" ht="30" customHeight="1" x14ac:dyDescent="0.35">
      <c r="AE440" s="99"/>
    </row>
    <row r="441" spans="31:31" ht="30" customHeight="1" x14ac:dyDescent="0.35">
      <c r="AE441" s="99"/>
    </row>
    <row r="442" spans="31:31" ht="30" customHeight="1" x14ac:dyDescent="0.35">
      <c r="AE442" s="99"/>
    </row>
    <row r="443" spans="31:31" ht="30" customHeight="1" x14ac:dyDescent="0.35">
      <c r="AE443" s="99"/>
    </row>
    <row r="444" spans="31:31" ht="30" customHeight="1" x14ac:dyDescent="0.35">
      <c r="AE444" s="99"/>
    </row>
    <row r="445" spans="31:31" ht="30" customHeight="1" x14ac:dyDescent="0.35">
      <c r="AE445" s="99"/>
    </row>
    <row r="446" spans="31:31" ht="30" customHeight="1" x14ac:dyDescent="0.35">
      <c r="AE446" s="99"/>
    </row>
    <row r="447" spans="31:31" ht="30" customHeight="1" x14ac:dyDescent="0.35">
      <c r="AE447" s="99"/>
    </row>
    <row r="448" spans="31:31" ht="30" customHeight="1" x14ac:dyDescent="0.35">
      <c r="AE448" s="99"/>
    </row>
    <row r="449" spans="31:31" ht="30" customHeight="1" x14ac:dyDescent="0.35">
      <c r="AE449" s="99"/>
    </row>
    <row r="450" spans="31:31" ht="30" customHeight="1" x14ac:dyDescent="0.35">
      <c r="AE450" s="99"/>
    </row>
    <row r="451" spans="31:31" ht="30" customHeight="1" x14ac:dyDescent="0.35">
      <c r="AE451" s="99"/>
    </row>
    <row r="452" spans="31:31" ht="30" customHeight="1" x14ac:dyDescent="0.35">
      <c r="AE452" s="99"/>
    </row>
    <row r="453" spans="31:31" ht="30" customHeight="1" x14ac:dyDescent="0.35">
      <c r="AE453" s="99"/>
    </row>
    <row r="454" spans="31:31" ht="30" customHeight="1" x14ac:dyDescent="0.35">
      <c r="AE454" s="99"/>
    </row>
    <row r="455" spans="31:31" ht="30" customHeight="1" x14ac:dyDescent="0.35">
      <c r="AE455" s="99"/>
    </row>
    <row r="456" spans="31:31" ht="30" customHeight="1" x14ac:dyDescent="0.35">
      <c r="AE456" s="99"/>
    </row>
    <row r="457" spans="31:31" ht="30" customHeight="1" x14ac:dyDescent="0.35">
      <c r="AE457" s="99"/>
    </row>
    <row r="458" spans="31:31" ht="30" customHeight="1" x14ac:dyDescent="0.35">
      <c r="AE458" s="99"/>
    </row>
    <row r="459" spans="31:31" ht="30" customHeight="1" x14ac:dyDescent="0.35">
      <c r="AE459" s="99"/>
    </row>
    <row r="460" spans="31:31" ht="30" customHeight="1" x14ac:dyDescent="0.35">
      <c r="AE460" s="99"/>
    </row>
    <row r="461" spans="31:31" ht="30" customHeight="1" x14ac:dyDescent="0.35">
      <c r="AE461" s="99"/>
    </row>
    <row r="462" spans="31:31" ht="30" customHeight="1" x14ac:dyDescent="0.35">
      <c r="AE462" s="99"/>
    </row>
    <row r="463" spans="31:31" ht="30" customHeight="1" x14ac:dyDescent="0.35">
      <c r="AE463" s="99"/>
    </row>
    <row r="464" spans="31:31" ht="30" customHeight="1" x14ac:dyDescent="0.35">
      <c r="AE464" s="99"/>
    </row>
    <row r="465" spans="31:31" ht="30" customHeight="1" x14ac:dyDescent="0.35">
      <c r="AE465" s="99"/>
    </row>
    <row r="466" spans="31:31" ht="30" customHeight="1" x14ac:dyDescent="0.35">
      <c r="AE466" s="99"/>
    </row>
    <row r="467" spans="31:31" ht="30" customHeight="1" x14ac:dyDescent="0.35">
      <c r="AE467" s="99"/>
    </row>
    <row r="468" spans="31:31" ht="30" customHeight="1" x14ac:dyDescent="0.35">
      <c r="AE468" s="99"/>
    </row>
    <row r="469" spans="31:31" ht="30" customHeight="1" x14ac:dyDescent="0.35">
      <c r="AE469" s="99"/>
    </row>
    <row r="470" spans="31:31" ht="30" customHeight="1" x14ac:dyDescent="0.35">
      <c r="AE470" s="99"/>
    </row>
    <row r="471" spans="31:31" ht="30" customHeight="1" x14ac:dyDescent="0.35">
      <c r="AE471" s="99"/>
    </row>
    <row r="472" spans="31:31" ht="30" customHeight="1" x14ac:dyDescent="0.35">
      <c r="AE472" s="99"/>
    </row>
    <row r="473" spans="31:31" ht="30" customHeight="1" x14ac:dyDescent="0.35">
      <c r="AE473" s="99"/>
    </row>
    <row r="474" spans="31:31" ht="30" customHeight="1" x14ac:dyDescent="0.35">
      <c r="AE474" s="99"/>
    </row>
    <row r="475" spans="31:31" ht="30" customHeight="1" x14ac:dyDescent="0.35">
      <c r="AE475" s="99"/>
    </row>
    <row r="476" spans="31:31" ht="30" customHeight="1" x14ac:dyDescent="0.35">
      <c r="AE476" s="99"/>
    </row>
    <row r="477" spans="31:31" ht="30" customHeight="1" x14ac:dyDescent="0.35">
      <c r="AE477" s="99"/>
    </row>
    <row r="478" spans="31:31" ht="30" customHeight="1" x14ac:dyDescent="0.35">
      <c r="AE478" s="99"/>
    </row>
    <row r="479" spans="31:31" ht="30" customHeight="1" x14ac:dyDescent="0.35">
      <c r="AE479" s="99"/>
    </row>
    <row r="480" spans="31:31" ht="30" customHeight="1" x14ac:dyDescent="0.35">
      <c r="AE480" s="99"/>
    </row>
    <row r="481" spans="31:31" ht="30" customHeight="1" x14ac:dyDescent="0.35">
      <c r="AE481" s="99"/>
    </row>
    <row r="482" spans="31:31" ht="30" customHeight="1" x14ac:dyDescent="0.35">
      <c r="AE482" s="99"/>
    </row>
    <row r="483" spans="31:31" ht="30" customHeight="1" x14ac:dyDescent="0.35">
      <c r="AE483" s="99"/>
    </row>
    <row r="484" spans="31:31" ht="30" customHeight="1" x14ac:dyDescent="0.35">
      <c r="AE484" s="99"/>
    </row>
    <row r="485" spans="31:31" ht="30" customHeight="1" x14ac:dyDescent="0.35">
      <c r="AE485" s="99"/>
    </row>
    <row r="486" spans="31:31" ht="30" customHeight="1" x14ac:dyDescent="0.35">
      <c r="AE486" s="99"/>
    </row>
    <row r="487" spans="31:31" ht="30" customHeight="1" x14ac:dyDescent="0.35">
      <c r="AE487" s="99"/>
    </row>
    <row r="488" spans="31:31" ht="30" customHeight="1" x14ac:dyDescent="0.35">
      <c r="AE488" s="99"/>
    </row>
    <row r="489" spans="31:31" ht="30" customHeight="1" x14ac:dyDescent="0.35">
      <c r="AE489" s="99"/>
    </row>
    <row r="490" spans="31:31" ht="30" customHeight="1" x14ac:dyDescent="0.35">
      <c r="AE490" s="99"/>
    </row>
    <row r="491" spans="31:31" ht="30" customHeight="1" x14ac:dyDescent="0.35">
      <c r="AE491" s="99"/>
    </row>
    <row r="492" spans="31:31" ht="30" customHeight="1" x14ac:dyDescent="0.35">
      <c r="AE492" s="99"/>
    </row>
    <row r="493" spans="31:31" ht="30" customHeight="1" x14ac:dyDescent="0.35">
      <c r="AE493" s="99"/>
    </row>
    <row r="494" spans="31:31" ht="30" customHeight="1" x14ac:dyDescent="0.35">
      <c r="AE494" s="99"/>
    </row>
    <row r="495" spans="31:31" ht="30" customHeight="1" x14ac:dyDescent="0.35">
      <c r="AE495" s="99"/>
    </row>
    <row r="496" spans="31:31" ht="30" customHeight="1" x14ac:dyDescent="0.35">
      <c r="AE496" s="99"/>
    </row>
    <row r="497" spans="31:31" ht="30" customHeight="1" x14ac:dyDescent="0.35">
      <c r="AE497" s="99"/>
    </row>
    <row r="498" spans="31:31" ht="30" customHeight="1" x14ac:dyDescent="0.35">
      <c r="AE498" s="99"/>
    </row>
    <row r="499" spans="31:31" ht="30" customHeight="1" x14ac:dyDescent="0.35">
      <c r="AE499" s="99"/>
    </row>
    <row r="500" spans="31:31" ht="30" customHeight="1" x14ac:dyDescent="0.35">
      <c r="AE500" s="99"/>
    </row>
    <row r="501" spans="31:31" ht="30" customHeight="1" x14ac:dyDescent="0.35">
      <c r="AE501" s="99"/>
    </row>
    <row r="502" spans="31:31" ht="30" customHeight="1" x14ac:dyDescent="0.35">
      <c r="AE502" s="99"/>
    </row>
    <row r="503" spans="31:31" ht="30" customHeight="1" x14ac:dyDescent="0.35">
      <c r="AE503" s="99"/>
    </row>
    <row r="504" spans="31:31" ht="30" customHeight="1" x14ac:dyDescent="0.35">
      <c r="AE504" s="99"/>
    </row>
    <row r="505" spans="31:31" ht="30" customHeight="1" x14ac:dyDescent="0.35">
      <c r="AE505" s="99"/>
    </row>
    <row r="506" spans="31:31" ht="30" customHeight="1" x14ac:dyDescent="0.35">
      <c r="AE506" s="99"/>
    </row>
    <row r="507" spans="31:31" ht="30" customHeight="1" x14ac:dyDescent="0.35">
      <c r="AE507" s="99"/>
    </row>
    <row r="508" spans="31:31" ht="30" customHeight="1" x14ac:dyDescent="0.35">
      <c r="AE508" s="99"/>
    </row>
    <row r="509" spans="31:31" ht="30" customHeight="1" x14ac:dyDescent="0.35">
      <c r="AE509" s="99"/>
    </row>
    <row r="510" spans="31:31" ht="30" customHeight="1" x14ac:dyDescent="0.35">
      <c r="AE510" s="99"/>
    </row>
    <row r="511" spans="31:31" ht="30" customHeight="1" x14ac:dyDescent="0.35">
      <c r="AE511" s="99"/>
    </row>
    <row r="512" spans="31:31" ht="30" customHeight="1" x14ac:dyDescent="0.35">
      <c r="AE512" s="99"/>
    </row>
    <row r="513" spans="31:31" ht="30" customHeight="1" x14ac:dyDescent="0.35">
      <c r="AE513" s="99"/>
    </row>
    <row r="514" spans="31:31" ht="30" customHeight="1" x14ac:dyDescent="0.35">
      <c r="AE514" s="99"/>
    </row>
    <row r="515" spans="31:31" ht="30" customHeight="1" x14ac:dyDescent="0.35">
      <c r="AE515" s="99"/>
    </row>
    <row r="516" spans="31:31" ht="30" customHeight="1" x14ac:dyDescent="0.35">
      <c r="AE516" s="99"/>
    </row>
    <row r="517" spans="31:31" ht="30" customHeight="1" x14ac:dyDescent="0.35">
      <c r="AE517" s="99"/>
    </row>
    <row r="518" spans="31:31" ht="30" customHeight="1" x14ac:dyDescent="0.35">
      <c r="AE518" s="99"/>
    </row>
    <row r="519" spans="31:31" ht="30" customHeight="1" x14ac:dyDescent="0.35">
      <c r="AE519" s="99"/>
    </row>
    <row r="520" spans="31:31" ht="30" customHeight="1" x14ac:dyDescent="0.35">
      <c r="AE520" s="99"/>
    </row>
    <row r="521" spans="31:31" ht="30" customHeight="1" x14ac:dyDescent="0.35">
      <c r="AE521" s="99"/>
    </row>
    <row r="522" spans="31:31" ht="30" customHeight="1" x14ac:dyDescent="0.35">
      <c r="AE522" s="99"/>
    </row>
    <row r="523" spans="31:31" ht="30" customHeight="1" x14ac:dyDescent="0.35">
      <c r="AE523" s="99"/>
    </row>
    <row r="524" spans="31:31" ht="30" customHeight="1" x14ac:dyDescent="0.35">
      <c r="AE524" s="99"/>
    </row>
    <row r="525" spans="31:31" ht="30" customHeight="1" x14ac:dyDescent="0.35">
      <c r="AE525" s="99"/>
    </row>
    <row r="526" spans="31:31" ht="30" customHeight="1" x14ac:dyDescent="0.35">
      <c r="AE526" s="99"/>
    </row>
    <row r="527" spans="31:31" ht="30" customHeight="1" x14ac:dyDescent="0.35">
      <c r="AE527" s="99"/>
    </row>
    <row r="528" spans="31:31" ht="30" customHeight="1" x14ac:dyDescent="0.35">
      <c r="AE528" s="99"/>
    </row>
    <row r="529" spans="31:31" ht="30" customHeight="1" x14ac:dyDescent="0.35">
      <c r="AE529" s="99"/>
    </row>
    <row r="530" spans="31:31" ht="30" customHeight="1" x14ac:dyDescent="0.35">
      <c r="AE530" s="99"/>
    </row>
    <row r="531" spans="31:31" ht="30" customHeight="1" x14ac:dyDescent="0.35">
      <c r="AE531" s="99"/>
    </row>
    <row r="532" spans="31:31" ht="30" customHeight="1" x14ac:dyDescent="0.35">
      <c r="AE532" s="99"/>
    </row>
    <row r="533" spans="31:31" ht="30" customHeight="1" x14ac:dyDescent="0.35">
      <c r="AE533" s="99"/>
    </row>
    <row r="534" spans="31:31" ht="30" customHeight="1" x14ac:dyDescent="0.35">
      <c r="AE534" s="99"/>
    </row>
    <row r="535" spans="31:31" ht="30" customHeight="1" x14ac:dyDescent="0.35">
      <c r="AE535" s="99"/>
    </row>
    <row r="536" spans="31:31" ht="30" customHeight="1" x14ac:dyDescent="0.35">
      <c r="AE536" s="99"/>
    </row>
    <row r="537" spans="31:31" ht="30" customHeight="1" x14ac:dyDescent="0.35">
      <c r="AE537" s="99"/>
    </row>
    <row r="538" spans="31:31" ht="30" customHeight="1" x14ac:dyDescent="0.35">
      <c r="AE538" s="99"/>
    </row>
    <row r="539" spans="31:31" ht="30" customHeight="1" x14ac:dyDescent="0.35">
      <c r="AE539" s="99"/>
    </row>
    <row r="540" spans="31:31" ht="30" customHeight="1" x14ac:dyDescent="0.35">
      <c r="AE540" s="99"/>
    </row>
    <row r="541" spans="31:31" ht="30" customHeight="1" x14ac:dyDescent="0.35">
      <c r="AE541" s="99"/>
    </row>
    <row r="542" spans="31:31" ht="30" customHeight="1" x14ac:dyDescent="0.35">
      <c r="AE542" s="99"/>
    </row>
    <row r="543" spans="31:31" ht="30" customHeight="1" x14ac:dyDescent="0.35">
      <c r="AE543" s="99"/>
    </row>
    <row r="544" spans="31:31" ht="30" customHeight="1" x14ac:dyDescent="0.35">
      <c r="AE544" s="99"/>
    </row>
    <row r="545" spans="31:31" ht="30" customHeight="1" x14ac:dyDescent="0.35">
      <c r="AE545" s="99"/>
    </row>
    <row r="546" spans="31:31" ht="30" customHeight="1" x14ac:dyDescent="0.35">
      <c r="AE546" s="99"/>
    </row>
    <row r="547" spans="31:31" ht="30" customHeight="1" x14ac:dyDescent="0.35">
      <c r="AE547" s="99"/>
    </row>
    <row r="548" spans="31:31" ht="30" customHeight="1" x14ac:dyDescent="0.35">
      <c r="AE548" s="99"/>
    </row>
    <row r="549" spans="31:31" ht="30" customHeight="1" x14ac:dyDescent="0.35">
      <c r="AE549" s="99"/>
    </row>
    <row r="550" spans="31:31" ht="30" customHeight="1" x14ac:dyDescent="0.35">
      <c r="AE550" s="99"/>
    </row>
    <row r="551" spans="31:31" ht="30" customHeight="1" x14ac:dyDescent="0.35">
      <c r="AE551" s="99"/>
    </row>
    <row r="552" spans="31:31" ht="30" customHeight="1" x14ac:dyDescent="0.35">
      <c r="AE552" s="99"/>
    </row>
    <row r="553" spans="31:31" ht="30" customHeight="1" x14ac:dyDescent="0.35">
      <c r="AE553" s="99"/>
    </row>
    <row r="554" spans="31:31" ht="30" customHeight="1" x14ac:dyDescent="0.35">
      <c r="AE554" s="99"/>
    </row>
    <row r="555" spans="31:31" ht="30" customHeight="1" x14ac:dyDescent="0.35">
      <c r="AE555" s="99"/>
    </row>
    <row r="556" spans="31:31" ht="30" customHeight="1" x14ac:dyDescent="0.35">
      <c r="AE556" s="99"/>
    </row>
    <row r="557" spans="31:31" ht="30" customHeight="1" x14ac:dyDescent="0.35">
      <c r="AE557" s="99"/>
    </row>
    <row r="558" spans="31:31" ht="30" customHeight="1" x14ac:dyDescent="0.35">
      <c r="AE558" s="99"/>
    </row>
    <row r="559" spans="31:31" ht="30" customHeight="1" x14ac:dyDescent="0.35">
      <c r="AE559" s="99"/>
    </row>
    <row r="560" spans="31:31" ht="30" customHeight="1" x14ac:dyDescent="0.35">
      <c r="AE560" s="99"/>
    </row>
    <row r="561" spans="31:31" ht="30" customHeight="1" x14ac:dyDescent="0.35">
      <c r="AE561" s="99"/>
    </row>
    <row r="562" spans="31:31" ht="30" customHeight="1" x14ac:dyDescent="0.35">
      <c r="AE562" s="99"/>
    </row>
    <row r="563" spans="31:31" ht="30" customHeight="1" x14ac:dyDescent="0.35">
      <c r="AE563" s="99"/>
    </row>
    <row r="564" spans="31:31" ht="30" customHeight="1" x14ac:dyDescent="0.35">
      <c r="AE564" s="99"/>
    </row>
    <row r="565" spans="31:31" ht="30" customHeight="1" x14ac:dyDescent="0.35">
      <c r="AE565" s="99"/>
    </row>
    <row r="566" spans="31:31" ht="30" customHeight="1" x14ac:dyDescent="0.35">
      <c r="AE566" s="99"/>
    </row>
    <row r="567" spans="31:31" ht="30" customHeight="1" x14ac:dyDescent="0.35">
      <c r="AE567" s="99"/>
    </row>
    <row r="568" spans="31:31" ht="30" customHeight="1" x14ac:dyDescent="0.35">
      <c r="AE568" s="99"/>
    </row>
    <row r="569" spans="31:31" ht="30" customHeight="1" x14ac:dyDescent="0.35">
      <c r="AE569" s="99"/>
    </row>
    <row r="570" spans="31:31" ht="30" customHeight="1" x14ac:dyDescent="0.35">
      <c r="AE570" s="99"/>
    </row>
    <row r="571" spans="31:31" ht="30" customHeight="1" x14ac:dyDescent="0.35">
      <c r="AE571" s="99"/>
    </row>
    <row r="572" spans="31:31" ht="30" customHeight="1" x14ac:dyDescent="0.35">
      <c r="AE572" s="99"/>
    </row>
    <row r="573" spans="31:31" ht="30" customHeight="1" x14ac:dyDescent="0.35">
      <c r="AE573" s="99"/>
    </row>
    <row r="574" spans="31:31" ht="30" customHeight="1" x14ac:dyDescent="0.35">
      <c r="AE574" s="99"/>
    </row>
    <row r="575" spans="31:31" ht="30" customHeight="1" x14ac:dyDescent="0.35">
      <c r="AE575" s="99"/>
    </row>
    <row r="576" spans="31:31" ht="30" customHeight="1" x14ac:dyDescent="0.35">
      <c r="AE576" s="99"/>
    </row>
    <row r="577" spans="31:31" ht="30" customHeight="1" x14ac:dyDescent="0.35">
      <c r="AE577" s="99"/>
    </row>
    <row r="578" spans="31:31" ht="30" customHeight="1" x14ac:dyDescent="0.35">
      <c r="AE578" s="99"/>
    </row>
    <row r="579" spans="31:31" ht="30" customHeight="1" x14ac:dyDescent="0.35">
      <c r="AE579" s="99"/>
    </row>
    <row r="580" spans="31:31" ht="30" customHeight="1" x14ac:dyDescent="0.35">
      <c r="AE580" s="99"/>
    </row>
    <row r="581" spans="31:31" ht="30" customHeight="1" x14ac:dyDescent="0.35">
      <c r="AE581" s="99"/>
    </row>
    <row r="582" spans="31:31" ht="30" customHeight="1" x14ac:dyDescent="0.35">
      <c r="AE582" s="99"/>
    </row>
    <row r="583" spans="31:31" ht="30" customHeight="1" x14ac:dyDescent="0.35">
      <c r="AE583" s="99"/>
    </row>
    <row r="584" spans="31:31" ht="30" customHeight="1" x14ac:dyDescent="0.35">
      <c r="AE584" s="99"/>
    </row>
    <row r="585" spans="31:31" ht="30" customHeight="1" x14ac:dyDescent="0.35">
      <c r="AE585" s="99"/>
    </row>
    <row r="586" spans="31:31" ht="30" customHeight="1" x14ac:dyDescent="0.35">
      <c r="AE586" s="99"/>
    </row>
    <row r="587" spans="31:31" ht="30" customHeight="1" x14ac:dyDescent="0.35">
      <c r="AE587" s="99"/>
    </row>
    <row r="588" spans="31:31" ht="30" customHeight="1" x14ac:dyDescent="0.35">
      <c r="AE588" s="99"/>
    </row>
    <row r="589" spans="31:31" ht="30" customHeight="1" x14ac:dyDescent="0.35">
      <c r="AE589" s="99"/>
    </row>
    <row r="590" spans="31:31" ht="30" customHeight="1" x14ac:dyDescent="0.35">
      <c r="AE590" s="99"/>
    </row>
    <row r="591" spans="31:31" ht="30" customHeight="1" x14ac:dyDescent="0.35">
      <c r="AE591" s="99"/>
    </row>
    <row r="592" spans="31:31" ht="30" customHeight="1" x14ac:dyDescent="0.35">
      <c r="AE592" s="99"/>
    </row>
    <row r="593" spans="31:31" ht="30" customHeight="1" x14ac:dyDescent="0.35">
      <c r="AE593" s="99"/>
    </row>
    <row r="594" spans="31:31" ht="30" customHeight="1" x14ac:dyDescent="0.35">
      <c r="AE594" s="99"/>
    </row>
    <row r="595" spans="31:31" ht="30" customHeight="1" x14ac:dyDescent="0.35">
      <c r="AE595" s="99"/>
    </row>
    <row r="596" spans="31:31" ht="30" customHeight="1" x14ac:dyDescent="0.35">
      <c r="AE596" s="99"/>
    </row>
    <row r="597" spans="31:31" ht="30" customHeight="1" x14ac:dyDescent="0.35">
      <c r="AE597" s="99"/>
    </row>
    <row r="598" spans="31:31" ht="30" customHeight="1" x14ac:dyDescent="0.35">
      <c r="AE598" s="99"/>
    </row>
    <row r="599" spans="31:31" ht="30" customHeight="1" x14ac:dyDescent="0.35">
      <c r="AE599" s="99"/>
    </row>
    <row r="600" spans="31:31" ht="30" customHeight="1" x14ac:dyDescent="0.35">
      <c r="AE600" s="99"/>
    </row>
    <row r="601" spans="31:31" ht="30" customHeight="1" x14ac:dyDescent="0.35">
      <c r="AE601" s="99"/>
    </row>
    <row r="602" spans="31:31" ht="30" customHeight="1" x14ac:dyDescent="0.35">
      <c r="AE602" s="99"/>
    </row>
    <row r="603" spans="31:31" ht="30" customHeight="1" x14ac:dyDescent="0.35">
      <c r="AE603" s="99"/>
    </row>
    <row r="604" spans="31:31" ht="30" customHeight="1" x14ac:dyDescent="0.35">
      <c r="AE604" s="99"/>
    </row>
    <row r="605" spans="31:31" ht="30" customHeight="1" x14ac:dyDescent="0.35">
      <c r="AE605" s="99"/>
    </row>
    <row r="606" spans="31:31" ht="30" customHeight="1" x14ac:dyDescent="0.35">
      <c r="AE606" s="99"/>
    </row>
    <row r="607" spans="31:31" ht="30" customHeight="1" x14ac:dyDescent="0.35">
      <c r="AE607" s="99"/>
    </row>
    <row r="608" spans="31:31" ht="30" customHeight="1" x14ac:dyDescent="0.35">
      <c r="AE608" s="99"/>
    </row>
    <row r="609" spans="31:31" ht="30" customHeight="1" x14ac:dyDescent="0.35">
      <c r="AE609" s="99"/>
    </row>
    <row r="610" spans="31:31" ht="30" customHeight="1" x14ac:dyDescent="0.35">
      <c r="AE610" s="99"/>
    </row>
    <row r="611" spans="31:31" ht="30" customHeight="1" x14ac:dyDescent="0.35">
      <c r="AE611" s="99"/>
    </row>
    <row r="612" spans="31:31" ht="30" customHeight="1" x14ac:dyDescent="0.35">
      <c r="AE612" s="99"/>
    </row>
    <row r="613" spans="31:31" ht="30" customHeight="1" x14ac:dyDescent="0.35">
      <c r="AE613" s="99"/>
    </row>
    <row r="614" spans="31:31" ht="30" customHeight="1" x14ac:dyDescent="0.35">
      <c r="AE614" s="99"/>
    </row>
    <row r="615" spans="31:31" ht="30" customHeight="1" x14ac:dyDescent="0.35">
      <c r="AE615" s="99"/>
    </row>
    <row r="616" spans="31:31" ht="30" customHeight="1" x14ac:dyDescent="0.35">
      <c r="AE616" s="99"/>
    </row>
    <row r="617" spans="31:31" ht="30" customHeight="1" x14ac:dyDescent="0.35">
      <c r="AE617" s="99"/>
    </row>
    <row r="618" spans="31:31" ht="30" customHeight="1" x14ac:dyDescent="0.35">
      <c r="AE618" s="99"/>
    </row>
    <row r="619" spans="31:31" ht="30" customHeight="1" x14ac:dyDescent="0.35">
      <c r="AE619" s="99"/>
    </row>
    <row r="620" spans="31:31" ht="30" customHeight="1" x14ac:dyDescent="0.35">
      <c r="AE620" s="99"/>
    </row>
    <row r="621" spans="31:31" ht="30" customHeight="1" x14ac:dyDescent="0.35">
      <c r="AE621" s="99"/>
    </row>
    <row r="622" spans="31:31" ht="30" customHeight="1" x14ac:dyDescent="0.35">
      <c r="AE622" s="99"/>
    </row>
    <row r="623" spans="31:31" ht="30" customHeight="1" x14ac:dyDescent="0.35">
      <c r="AE623" s="99"/>
    </row>
    <row r="624" spans="31:31" ht="30" customHeight="1" x14ac:dyDescent="0.35">
      <c r="AE624" s="99"/>
    </row>
    <row r="625" spans="31:31" ht="30" customHeight="1" x14ac:dyDescent="0.35">
      <c r="AE625" s="99"/>
    </row>
    <row r="626" spans="31:31" ht="30" customHeight="1" x14ac:dyDescent="0.35">
      <c r="AE626" s="99"/>
    </row>
    <row r="627" spans="31:31" ht="30" customHeight="1" x14ac:dyDescent="0.35">
      <c r="AE627" s="99"/>
    </row>
    <row r="628" spans="31:31" ht="30" customHeight="1" x14ac:dyDescent="0.35">
      <c r="AE628" s="99"/>
    </row>
    <row r="629" spans="31:31" ht="30" customHeight="1" x14ac:dyDescent="0.35">
      <c r="AE629" s="99"/>
    </row>
    <row r="630" spans="31:31" ht="30" customHeight="1" x14ac:dyDescent="0.35">
      <c r="AE630" s="99"/>
    </row>
    <row r="631" spans="31:31" ht="30" customHeight="1" x14ac:dyDescent="0.35">
      <c r="AE631" s="99"/>
    </row>
    <row r="632" spans="31:31" ht="30" customHeight="1" x14ac:dyDescent="0.35">
      <c r="AE632" s="99"/>
    </row>
    <row r="633" spans="31:31" ht="30" customHeight="1" x14ac:dyDescent="0.35">
      <c r="AE633" s="99"/>
    </row>
    <row r="634" spans="31:31" ht="30" customHeight="1" x14ac:dyDescent="0.35">
      <c r="AE634" s="99"/>
    </row>
    <row r="635" spans="31:31" ht="30" customHeight="1" x14ac:dyDescent="0.35">
      <c r="AE635" s="99"/>
    </row>
    <row r="636" spans="31:31" ht="30" customHeight="1" x14ac:dyDescent="0.35">
      <c r="AE636" s="99"/>
    </row>
    <row r="637" spans="31:31" ht="30" customHeight="1" x14ac:dyDescent="0.35">
      <c r="AE637" s="99"/>
    </row>
    <row r="638" spans="31:31" ht="30" customHeight="1" x14ac:dyDescent="0.35">
      <c r="AE638" s="99"/>
    </row>
    <row r="639" spans="31:31" ht="30" customHeight="1" x14ac:dyDescent="0.35">
      <c r="AE639" s="99"/>
    </row>
    <row r="640" spans="31:31" ht="30" customHeight="1" x14ac:dyDescent="0.35">
      <c r="AE640" s="99"/>
    </row>
    <row r="641" spans="31:31" ht="30" customHeight="1" x14ac:dyDescent="0.35">
      <c r="AE641" s="99"/>
    </row>
    <row r="642" spans="31:31" ht="30" customHeight="1" x14ac:dyDescent="0.35">
      <c r="AE642" s="99"/>
    </row>
    <row r="643" spans="31:31" ht="30" customHeight="1" x14ac:dyDescent="0.35">
      <c r="AE643" s="99"/>
    </row>
    <row r="644" spans="31:31" ht="30" customHeight="1" x14ac:dyDescent="0.35">
      <c r="AE644" s="99"/>
    </row>
    <row r="645" spans="31:31" ht="30" customHeight="1" x14ac:dyDescent="0.35">
      <c r="AE645" s="99"/>
    </row>
    <row r="646" spans="31:31" ht="30" customHeight="1" x14ac:dyDescent="0.35">
      <c r="AE646" s="99"/>
    </row>
    <row r="647" spans="31:31" ht="30" customHeight="1" x14ac:dyDescent="0.35">
      <c r="AE647" s="99"/>
    </row>
    <row r="648" spans="31:31" ht="30" customHeight="1" x14ac:dyDescent="0.35">
      <c r="AE648" s="99"/>
    </row>
    <row r="649" spans="31:31" ht="30" customHeight="1" x14ac:dyDescent="0.35">
      <c r="AE649" s="99"/>
    </row>
    <row r="650" spans="31:31" ht="30" customHeight="1" x14ac:dyDescent="0.35">
      <c r="AE650" s="99"/>
    </row>
    <row r="651" spans="31:31" ht="30" customHeight="1" x14ac:dyDescent="0.35">
      <c r="AE651" s="99"/>
    </row>
    <row r="652" spans="31:31" ht="30" customHeight="1" x14ac:dyDescent="0.35">
      <c r="AE652" s="99"/>
    </row>
    <row r="653" spans="31:31" ht="30" customHeight="1" x14ac:dyDescent="0.35">
      <c r="AE653" s="99"/>
    </row>
    <row r="654" spans="31:31" ht="30" customHeight="1" x14ac:dyDescent="0.35">
      <c r="AE654" s="99"/>
    </row>
    <row r="655" spans="31:31" ht="30" customHeight="1" x14ac:dyDescent="0.35">
      <c r="AE655" s="99"/>
    </row>
    <row r="656" spans="31:31" ht="30" customHeight="1" x14ac:dyDescent="0.35">
      <c r="AE656" s="99"/>
    </row>
    <row r="657" spans="31:31" ht="30" customHeight="1" x14ac:dyDescent="0.35">
      <c r="AE657" s="99"/>
    </row>
    <row r="658" spans="31:31" ht="30" customHeight="1" x14ac:dyDescent="0.35">
      <c r="AE658" s="99"/>
    </row>
    <row r="659" spans="31:31" ht="30" customHeight="1" x14ac:dyDescent="0.35">
      <c r="AE659" s="99"/>
    </row>
    <row r="660" spans="31:31" ht="30" customHeight="1" x14ac:dyDescent="0.35">
      <c r="AE660" s="99"/>
    </row>
    <row r="661" spans="31:31" ht="30" customHeight="1" x14ac:dyDescent="0.35">
      <c r="AE661" s="99"/>
    </row>
    <row r="662" spans="31:31" ht="30" customHeight="1" x14ac:dyDescent="0.35">
      <c r="AE662" s="99"/>
    </row>
    <row r="663" spans="31:31" ht="30" customHeight="1" x14ac:dyDescent="0.35">
      <c r="AE663" s="99"/>
    </row>
    <row r="664" spans="31:31" ht="30" customHeight="1" x14ac:dyDescent="0.35">
      <c r="AE664" s="99"/>
    </row>
    <row r="665" spans="31:31" ht="30" customHeight="1" x14ac:dyDescent="0.35">
      <c r="AE665" s="99"/>
    </row>
    <row r="666" spans="31:31" ht="30" customHeight="1" x14ac:dyDescent="0.35">
      <c r="AE666" s="99"/>
    </row>
    <row r="667" spans="31:31" ht="30" customHeight="1" x14ac:dyDescent="0.35">
      <c r="AE667" s="99"/>
    </row>
    <row r="668" spans="31:31" ht="30" customHeight="1" x14ac:dyDescent="0.35">
      <c r="AE668" s="99"/>
    </row>
    <row r="669" spans="31:31" ht="30" customHeight="1" x14ac:dyDescent="0.35">
      <c r="AE669" s="99"/>
    </row>
    <row r="670" spans="31:31" ht="30" customHeight="1" x14ac:dyDescent="0.35">
      <c r="AE670" s="99"/>
    </row>
    <row r="671" spans="31:31" ht="30" customHeight="1" x14ac:dyDescent="0.35">
      <c r="AE671" s="99"/>
    </row>
    <row r="672" spans="31:31" ht="30" customHeight="1" x14ac:dyDescent="0.35">
      <c r="AE672" s="99"/>
    </row>
    <row r="673" spans="31:31" ht="30" customHeight="1" x14ac:dyDescent="0.35">
      <c r="AE673" s="99"/>
    </row>
    <row r="674" spans="31:31" ht="30" customHeight="1" x14ac:dyDescent="0.35">
      <c r="AE674" s="99"/>
    </row>
    <row r="675" spans="31:31" ht="30" customHeight="1" x14ac:dyDescent="0.35">
      <c r="AE675" s="99"/>
    </row>
    <row r="676" spans="31:31" ht="30" customHeight="1" x14ac:dyDescent="0.35">
      <c r="AE676" s="99"/>
    </row>
    <row r="677" spans="31:31" ht="30" customHeight="1" x14ac:dyDescent="0.35">
      <c r="AE677" s="99"/>
    </row>
    <row r="678" spans="31:31" ht="30" customHeight="1" x14ac:dyDescent="0.35">
      <c r="AE678" s="99"/>
    </row>
    <row r="679" spans="31:31" ht="30" customHeight="1" x14ac:dyDescent="0.35">
      <c r="AE679" s="99"/>
    </row>
    <row r="680" spans="31:31" ht="30" customHeight="1" x14ac:dyDescent="0.35">
      <c r="AE680" s="99"/>
    </row>
    <row r="681" spans="31:31" ht="30" customHeight="1" x14ac:dyDescent="0.35">
      <c r="AE681" s="99"/>
    </row>
    <row r="682" spans="31:31" ht="30" customHeight="1" x14ac:dyDescent="0.35">
      <c r="AE682" s="99"/>
    </row>
    <row r="683" spans="31:31" ht="30" customHeight="1" x14ac:dyDescent="0.35">
      <c r="AE683" s="99"/>
    </row>
    <row r="684" spans="31:31" ht="30" customHeight="1" x14ac:dyDescent="0.35">
      <c r="AE684" s="99"/>
    </row>
    <row r="685" spans="31:31" ht="30" customHeight="1" x14ac:dyDescent="0.35">
      <c r="AE685" s="99"/>
    </row>
    <row r="686" spans="31:31" ht="30" customHeight="1" x14ac:dyDescent="0.35">
      <c r="AE686" s="99"/>
    </row>
    <row r="687" spans="31:31" ht="30" customHeight="1" x14ac:dyDescent="0.35">
      <c r="AE687" s="99"/>
    </row>
    <row r="688" spans="31:31" ht="30" customHeight="1" x14ac:dyDescent="0.35">
      <c r="AE688" s="99"/>
    </row>
    <row r="689" spans="31:31" ht="30" customHeight="1" x14ac:dyDescent="0.35">
      <c r="AE689" s="99"/>
    </row>
    <row r="690" spans="31:31" ht="30" customHeight="1" x14ac:dyDescent="0.35">
      <c r="AE690" s="99"/>
    </row>
    <row r="691" spans="31:31" ht="30" customHeight="1" x14ac:dyDescent="0.35">
      <c r="AE691" s="99"/>
    </row>
    <row r="692" spans="31:31" ht="30" customHeight="1" x14ac:dyDescent="0.35">
      <c r="AE692" s="99"/>
    </row>
    <row r="693" spans="31:31" ht="30" customHeight="1" x14ac:dyDescent="0.35">
      <c r="AE693" s="99"/>
    </row>
    <row r="694" spans="31:31" ht="30" customHeight="1" x14ac:dyDescent="0.35">
      <c r="AE694" s="99"/>
    </row>
    <row r="695" spans="31:31" ht="30" customHeight="1" x14ac:dyDescent="0.35">
      <c r="AE695" s="99"/>
    </row>
    <row r="696" spans="31:31" ht="30" customHeight="1" x14ac:dyDescent="0.35">
      <c r="AE696" s="99"/>
    </row>
    <row r="697" spans="31:31" ht="30" customHeight="1" x14ac:dyDescent="0.35">
      <c r="AE697" s="99"/>
    </row>
    <row r="698" spans="31:31" ht="30" customHeight="1" x14ac:dyDescent="0.35">
      <c r="AE698" s="99"/>
    </row>
    <row r="699" spans="31:31" ht="30" customHeight="1" x14ac:dyDescent="0.35">
      <c r="AE699" s="99"/>
    </row>
    <row r="700" spans="31:31" ht="30" customHeight="1" x14ac:dyDescent="0.35">
      <c r="AE700" s="99"/>
    </row>
    <row r="701" spans="31:31" ht="30" customHeight="1" x14ac:dyDescent="0.35">
      <c r="AE701" s="99"/>
    </row>
    <row r="702" spans="31:31" ht="30" customHeight="1" x14ac:dyDescent="0.35">
      <c r="AE702" s="99"/>
    </row>
    <row r="703" spans="31:31" ht="30" customHeight="1" x14ac:dyDescent="0.35">
      <c r="AE703" s="99"/>
    </row>
    <row r="704" spans="31:31" ht="30" customHeight="1" x14ac:dyDescent="0.35">
      <c r="AE704" s="99"/>
    </row>
    <row r="705" spans="31:31" ht="30" customHeight="1" x14ac:dyDescent="0.35">
      <c r="AE705" s="99"/>
    </row>
    <row r="706" spans="31:31" ht="30" customHeight="1" x14ac:dyDescent="0.35">
      <c r="AE706" s="99"/>
    </row>
    <row r="707" spans="31:31" ht="30" customHeight="1" x14ac:dyDescent="0.35">
      <c r="AE707" s="99"/>
    </row>
    <row r="708" spans="31:31" ht="30" customHeight="1" x14ac:dyDescent="0.35">
      <c r="AE708" s="99"/>
    </row>
    <row r="709" spans="31:31" ht="30" customHeight="1" x14ac:dyDescent="0.35">
      <c r="AE709" s="99"/>
    </row>
    <row r="710" spans="31:31" ht="30" customHeight="1" x14ac:dyDescent="0.35">
      <c r="AE710" s="99"/>
    </row>
    <row r="711" spans="31:31" ht="30" customHeight="1" x14ac:dyDescent="0.35">
      <c r="AE711" s="99"/>
    </row>
    <row r="712" spans="31:31" ht="30" customHeight="1" x14ac:dyDescent="0.35">
      <c r="AE712" s="99"/>
    </row>
    <row r="713" spans="31:31" ht="30" customHeight="1" x14ac:dyDescent="0.35">
      <c r="AE713" s="99"/>
    </row>
    <row r="714" spans="31:31" ht="30" customHeight="1" x14ac:dyDescent="0.35">
      <c r="AE714" s="99"/>
    </row>
    <row r="715" spans="31:31" ht="30" customHeight="1" x14ac:dyDescent="0.35">
      <c r="AE715" s="99"/>
    </row>
    <row r="716" spans="31:31" ht="30" customHeight="1" x14ac:dyDescent="0.35">
      <c r="AE716" s="99"/>
    </row>
    <row r="717" spans="31:31" ht="30" customHeight="1" x14ac:dyDescent="0.35">
      <c r="AE717" s="99"/>
    </row>
    <row r="718" spans="31:31" ht="30" customHeight="1" x14ac:dyDescent="0.35">
      <c r="AE718" s="99"/>
    </row>
    <row r="719" spans="31:31" ht="30" customHeight="1" x14ac:dyDescent="0.35">
      <c r="AE719" s="99"/>
    </row>
    <row r="720" spans="31:31" ht="30" customHeight="1" x14ac:dyDescent="0.35">
      <c r="AE720" s="99"/>
    </row>
    <row r="721" spans="31:31" ht="30" customHeight="1" x14ac:dyDescent="0.35">
      <c r="AE721" s="99"/>
    </row>
    <row r="722" spans="31:31" ht="30" customHeight="1" x14ac:dyDescent="0.35">
      <c r="AE722" s="99"/>
    </row>
    <row r="723" spans="31:31" ht="30" customHeight="1" x14ac:dyDescent="0.35">
      <c r="AE723" s="99"/>
    </row>
    <row r="724" spans="31:31" ht="30" customHeight="1" x14ac:dyDescent="0.35">
      <c r="AE724" s="99"/>
    </row>
    <row r="725" spans="31:31" ht="30" customHeight="1" x14ac:dyDescent="0.35">
      <c r="AE725" s="99"/>
    </row>
    <row r="726" spans="31:31" ht="30" customHeight="1" x14ac:dyDescent="0.35">
      <c r="AE726" s="99"/>
    </row>
    <row r="727" spans="31:31" ht="30" customHeight="1" x14ac:dyDescent="0.35">
      <c r="AE727" s="99"/>
    </row>
    <row r="728" spans="31:31" ht="30" customHeight="1" x14ac:dyDescent="0.35">
      <c r="AE728" s="99"/>
    </row>
    <row r="729" spans="31:31" ht="30" customHeight="1" x14ac:dyDescent="0.35">
      <c r="AE729" s="99"/>
    </row>
    <row r="730" spans="31:31" ht="30" customHeight="1" x14ac:dyDescent="0.35">
      <c r="AE730" s="99"/>
    </row>
    <row r="731" spans="31:31" ht="30" customHeight="1" x14ac:dyDescent="0.35">
      <c r="AE731" s="99"/>
    </row>
    <row r="732" spans="31:31" ht="30" customHeight="1" x14ac:dyDescent="0.35">
      <c r="AE732" s="99"/>
    </row>
    <row r="733" spans="31:31" ht="30" customHeight="1" x14ac:dyDescent="0.35">
      <c r="AE733" s="99"/>
    </row>
    <row r="734" spans="31:31" ht="30" customHeight="1" x14ac:dyDescent="0.35">
      <c r="AE734" s="99"/>
    </row>
    <row r="735" spans="31:31" ht="30" customHeight="1" x14ac:dyDescent="0.35">
      <c r="AE735" s="99"/>
    </row>
    <row r="736" spans="31:31" ht="30" customHeight="1" x14ac:dyDescent="0.35">
      <c r="AE736" s="99"/>
    </row>
    <row r="737" spans="31:31" ht="30" customHeight="1" x14ac:dyDescent="0.35">
      <c r="AE737" s="99"/>
    </row>
    <row r="738" spans="31:31" ht="30" customHeight="1" x14ac:dyDescent="0.35">
      <c r="AE738" s="99"/>
    </row>
    <row r="739" spans="31:31" ht="30" customHeight="1" x14ac:dyDescent="0.35">
      <c r="AE739" s="99"/>
    </row>
    <row r="740" spans="31:31" ht="30" customHeight="1" x14ac:dyDescent="0.35">
      <c r="AE740" s="99"/>
    </row>
    <row r="741" spans="31:31" ht="30" customHeight="1" x14ac:dyDescent="0.35">
      <c r="AE741" s="99"/>
    </row>
    <row r="742" spans="31:31" ht="30" customHeight="1" x14ac:dyDescent="0.35">
      <c r="AE742" s="99"/>
    </row>
    <row r="743" spans="31:31" ht="30" customHeight="1" x14ac:dyDescent="0.35">
      <c r="AE743" s="99"/>
    </row>
    <row r="744" spans="31:31" ht="30" customHeight="1" x14ac:dyDescent="0.35">
      <c r="AE744" s="99"/>
    </row>
    <row r="745" spans="31:31" ht="30" customHeight="1" x14ac:dyDescent="0.35">
      <c r="AE745" s="99"/>
    </row>
    <row r="746" spans="31:31" ht="30" customHeight="1" x14ac:dyDescent="0.35">
      <c r="AE746" s="99"/>
    </row>
    <row r="747" spans="31:31" ht="30" customHeight="1" x14ac:dyDescent="0.35">
      <c r="AE747" s="99"/>
    </row>
    <row r="748" spans="31:31" ht="30" customHeight="1" x14ac:dyDescent="0.35">
      <c r="AE748" s="99"/>
    </row>
    <row r="749" spans="31:31" ht="30" customHeight="1" x14ac:dyDescent="0.35">
      <c r="AE749" s="99"/>
    </row>
    <row r="750" spans="31:31" ht="30" customHeight="1" x14ac:dyDescent="0.35">
      <c r="AE750" s="99"/>
    </row>
    <row r="751" spans="31:31" ht="30" customHeight="1" x14ac:dyDescent="0.35">
      <c r="AE751" s="99"/>
    </row>
    <row r="752" spans="31:31" ht="30" customHeight="1" x14ac:dyDescent="0.35">
      <c r="AE752" s="99"/>
    </row>
    <row r="753" spans="31:31" ht="30" customHeight="1" x14ac:dyDescent="0.35">
      <c r="AE753" s="99"/>
    </row>
    <row r="754" spans="31:31" ht="30" customHeight="1" x14ac:dyDescent="0.35">
      <c r="AE754" s="99"/>
    </row>
    <row r="755" spans="31:31" ht="30" customHeight="1" x14ac:dyDescent="0.35">
      <c r="AE755" s="99"/>
    </row>
    <row r="756" spans="31:31" ht="30" customHeight="1" x14ac:dyDescent="0.35">
      <c r="AE756" s="99"/>
    </row>
    <row r="757" spans="31:31" ht="30" customHeight="1" x14ac:dyDescent="0.35">
      <c r="AE757" s="99"/>
    </row>
    <row r="758" spans="31:31" ht="30" customHeight="1" x14ac:dyDescent="0.35">
      <c r="AE758" s="99"/>
    </row>
    <row r="759" spans="31:31" ht="30" customHeight="1" x14ac:dyDescent="0.35">
      <c r="AE759" s="99"/>
    </row>
    <row r="760" spans="31:31" ht="30" customHeight="1" x14ac:dyDescent="0.35">
      <c r="AE760" s="99"/>
    </row>
    <row r="761" spans="31:31" ht="30" customHeight="1" x14ac:dyDescent="0.35">
      <c r="AE761" s="99"/>
    </row>
    <row r="762" spans="31:31" ht="30" customHeight="1" x14ac:dyDescent="0.35">
      <c r="AE762" s="99"/>
    </row>
    <row r="763" spans="31:31" ht="30" customHeight="1" x14ac:dyDescent="0.35">
      <c r="AE763" s="99"/>
    </row>
    <row r="764" spans="31:31" ht="30" customHeight="1" x14ac:dyDescent="0.35">
      <c r="AE764" s="99"/>
    </row>
    <row r="765" spans="31:31" ht="30" customHeight="1" x14ac:dyDescent="0.35">
      <c r="AE765" s="99"/>
    </row>
    <row r="766" spans="31:31" ht="30" customHeight="1" x14ac:dyDescent="0.35">
      <c r="AE766" s="99"/>
    </row>
    <row r="767" spans="31:31" ht="30" customHeight="1" x14ac:dyDescent="0.35">
      <c r="AE767" s="99"/>
    </row>
    <row r="768" spans="31:31" ht="30" customHeight="1" x14ac:dyDescent="0.35">
      <c r="AE768" s="99"/>
    </row>
    <row r="769" spans="31:31" ht="30" customHeight="1" x14ac:dyDescent="0.35">
      <c r="AE769" s="99"/>
    </row>
    <row r="770" spans="31:31" ht="30" customHeight="1" x14ac:dyDescent="0.35">
      <c r="AE770" s="99"/>
    </row>
    <row r="771" spans="31:31" ht="30" customHeight="1" x14ac:dyDescent="0.35">
      <c r="AE771" s="99"/>
    </row>
    <row r="772" spans="31:31" ht="30" customHeight="1" x14ac:dyDescent="0.35">
      <c r="AE772" s="99"/>
    </row>
    <row r="773" spans="31:31" ht="30" customHeight="1" x14ac:dyDescent="0.35">
      <c r="AE773" s="99"/>
    </row>
    <row r="774" spans="31:31" ht="30" customHeight="1" x14ac:dyDescent="0.35">
      <c r="AE774" s="99"/>
    </row>
    <row r="775" spans="31:31" ht="30" customHeight="1" x14ac:dyDescent="0.35">
      <c r="AE775" s="99"/>
    </row>
    <row r="776" spans="31:31" ht="30" customHeight="1" x14ac:dyDescent="0.35">
      <c r="AE776" s="99"/>
    </row>
    <row r="777" spans="31:31" ht="30" customHeight="1" x14ac:dyDescent="0.35">
      <c r="AE777" s="99"/>
    </row>
    <row r="778" spans="31:31" ht="30" customHeight="1" x14ac:dyDescent="0.35">
      <c r="AE778" s="99"/>
    </row>
    <row r="779" spans="31:31" ht="30" customHeight="1" x14ac:dyDescent="0.35">
      <c r="AE779" s="99"/>
    </row>
    <row r="780" spans="31:31" ht="30" customHeight="1" x14ac:dyDescent="0.35">
      <c r="AE780" s="99"/>
    </row>
    <row r="781" spans="31:31" ht="30" customHeight="1" x14ac:dyDescent="0.35">
      <c r="AE781" s="99"/>
    </row>
    <row r="782" spans="31:31" ht="30" customHeight="1" x14ac:dyDescent="0.35">
      <c r="AE782" s="99"/>
    </row>
    <row r="783" spans="31:31" ht="30" customHeight="1" x14ac:dyDescent="0.35">
      <c r="AE783" s="99"/>
    </row>
    <row r="784" spans="31:31" ht="30" customHeight="1" x14ac:dyDescent="0.35">
      <c r="AE784" s="99"/>
    </row>
    <row r="785" spans="31:31" ht="30" customHeight="1" x14ac:dyDescent="0.35">
      <c r="AE785" s="99"/>
    </row>
    <row r="786" spans="31:31" ht="30" customHeight="1" x14ac:dyDescent="0.35">
      <c r="AE786" s="99"/>
    </row>
    <row r="787" spans="31:31" ht="30" customHeight="1" x14ac:dyDescent="0.35">
      <c r="AE787" s="99"/>
    </row>
    <row r="788" spans="31:31" ht="30" customHeight="1" x14ac:dyDescent="0.35">
      <c r="AE788" s="99"/>
    </row>
    <row r="789" spans="31:31" ht="30" customHeight="1" x14ac:dyDescent="0.35">
      <c r="AE789" s="99"/>
    </row>
    <row r="790" spans="31:31" ht="30" customHeight="1" x14ac:dyDescent="0.35">
      <c r="AE790" s="99"/>
    </row>
    <row r="791" spans="31:31" ht="30" customHeight="1" x14ac:dyDescent="0.35">
      <c r="AE791" s="99"/>
    </row>
    <row r="792" spans="31:31" ht="30" customHeight="1" x14ac:dyDescent="0.35">
      <c r="AE792" s="99"/>
    </row>
    <row r="793" spans="31:31" ht="30" customHeight="1" x14ac:dyDescent="0.35">
      <c r="AE793" s="99"/>
    </row>
    <row r="794" spans="31:31" ht="30" customHeight="1" x14ac:dyDescent="0.35">
      <c r="AE794" s="99"/>
    </row>
    <row r="795" spans="31:31" ht="30" customHeight="1" x14ac:dyDescent="0.35">
      <c r="AE795" s="99"/>
    </row>
    <row r="796" spans="31:31" ht="30" customHeight="1" x14ac:dyDescent="0.35">
      <c r="AE796" s="99"/>
    </row>
    <row r="797" spans="31:31" ht="30" customHeight="1" x14ac:dyDescent="0.35">
      <c r="AE797" s="99"/>
    </row>
    <row r="798" spans="31:31" ht="30" customHeight="1" x14ac:dyDescent="0.35">
      <c r="AE798" s="99"/>
    </row>
    <row r="799" spans="31:31" ht="30" customHeight="1" x14ac:dyDescent="0.35">
      <c r="AE799" s="99"/>
    </row>
    <row r="800" spans="31:31" ht="30" customHeight="1" x14ac:dyDescent="0.35">
      <c r="AE800" s="99"/>
    </row>
    <row r="801" spans="31:31" ht="30" customHeight="1" x14ac:dyDescent="0.35">
      <c r="AE801" s="99"/>
    </row>
    <row r="802" spans="31:31" ht="30" customHeight="1" x14ac:dyDescent="0.35">
      <c r="AE802" s="99"/>
    </row>
    <row r="803" spans="31:31" ht="30" customHeight="1" x14ac:dyDescent="0.35">
      <c r="AE803" s="99"/>
    </row>
    <row r="804" spans="31:31" ht="30" customHeight="1" x14ac:dyDescent="0.35">
      <c r="AE804" s="99"/>
    </row>
    <row r="805" spans="31:31" ht="30" customHeight="1" x14ac:dyDescent="0.35">
      <c r="AE805" s="99"/>
    </row>
    <row r="806" spans="31:31" ht="30" customHeight="1" x14ac:dyDescent="0.35">
      <c r="AE806" s="99"/>
    </row>
    <row r="807" spans="31:31" ht="30" customHeight="1" x14ac:dyDescent="0.35">
      <c r="AE807" s="99"/>
    </row>
    <row r="808" spans="31:31" ht="30" customHeight="1" x14ac:dyDescent="0.35">
      <c r="AE808" s="99"/>
    </row>
    <row r="809" spans="31:31" ht="30" customHeight="1" x14ac:dyDescent="0.35">
      <c r="AE809" s="99"/>
    </row>
    <row r="810" spans="31:31" ht="30" customHeight="1" x14ac:dyDescent="0.35">
      <c r="AE810" s="99"/>
    </row>
    <row r="811" spans="31:31" ht="30" customHeight="1" x14ac:dyDescent="0.35">
      <c r="AE811" s="99"/>
    </row>
    <row r="812" spans="31:31" ht="30" customHeight="1" x14ac:dyDescent="0.35">
      <c r="AE812" s="99"/>
    </row>
    <row r="813" spans="31:31" ht="30" customHeight="1" x14ac:dyDescent="0.35">
      <c r="AE813" s="99"/>
    </row>
    <row r="814" spans="31:31" ht="30" customHeight="1" x14ac:dyDescent="0.35">
      <c r="AE814" s="99"/>
    </row>
    <row r="815" spans="31:31" ht="30" customHeight="1" x14ac:dyDescent="0.35">
      <c r="AE815" s="99"/>
    </row>
    <row r="816" spans="31:31" ht="30" customHeight="1" x14ac:dyDescent="0.35">
      <c r="AE816" s="99"/>
    </row>
    <row r="817" spans="31:31" ht="30" customHeight="1" x14ac:dyDescent="0.35">
      <c r="AE817" s="99"/>
    </row>
    <row r="818" spans="31:31" ht="30" customHeight="1" x14ac:dyDescent="0.35">
      <c r="AE818" s="99"/>
    </row>
    <row r="819" spans="31:31" ht="30" customHeight="1" x14ac:dyDescent="0.35">
      <c r="AE819" s="99"/>
    </row>
    <row r="820" spans="31:31" ht="30" customHeight="1" x14ac:dyDescent="0.35">
      <c r="AE820" s="99"/>
    </row>
    <row r="821" spans="31:31" ht="30" customHeight="1" x14ac:dyDescent="0.35">
      <c r="AE821" s="99"/>
    </row>
    <row r="822" spans="31:31" ht="30" customHeight="1" x14ac:dyDescent="0.35">
      <c r="AE822" s="99"/>
    </row>
    <row r="823" spans="31:31" ht="30" customHeight="1" x14ac:dyDescent="0.35">
      <c r="AE823" s="99"/>
    </row>
    <row r="824" spans="31:31" ht="30" customHeight="1" x14ac:dyDescent="0.35">
      <c r="AE824" s="99"/>
    </row>
    <row r="825" spans="31:31" ht="30" customHeight="1" x14ac:dyDescent="0.35">
      <c r="AE825" s="99"/>
    </row>
    <row r="826" spans="31:31" ht="30" customHeight="1" x14ac:dyDescent="0.35">
      <c r="AE826" s="99"/>
    </row>
    <row r="827" spans="31:31" ht="30" customHeight="1" x14ac:dyDescent="0.35">
      <c r="AE827" s="99"/>
    </row>
    <row r="828" spans="31:31" ht="30" customHeight="1" x14ac:dyDescent="0.35">
      <c r="AE828" s="99"/>
    </row>
    <row r="829" spans="31:31" ht="30" customHeight="1" x14ac:dyDescent="0.35">
      <c r="AE829" s="99"/>
    </row>
    <row r="830" spans="31:31" ht="30" customHeight="1" x14ac:dyDescent="0.35">
      <c r="AE830" s="99"/>
    </row>
    <row r="831" spans="31:31" ht="30" customHeight="1" x14ac:dyDescent="0.35">
      <c r="AE831" s="99"/>
    </row>
    <row r="832" spans="31:31" ht="30" customHeight="1" x14ac:dyDescent="0.35">
      <c r="AE832" s="99"/>
    </row>
    <row r="833" spans="31:31" ht="30" customHeight="1" x14ac:dyDescent="0.35">
      <c r="AE833" s="99"/>
    </row>
    <row r="834" spans="31:31" ht="30" customHeight="1" x14ac:dyDescent="0.35">
      <c r="AE834" s="99"/>
    </row>
    <row r="835" spans="31:31" ht="30" customHeight="1" x14ac:dyDescent="0.35">
      <c r="AE835" s="99"/>
    </row>
    <row r="836" spans="31:31" ht="30" customHeight="1" x14ac:dyDescent="0.35">
      <c r="AE836" s="99"/>
    </row>
    <row r="837" spans="31:31" ht="30" customHeight="1" x14ac:dyDescent="0.35">
      <c r="AE837" s="99"/>
    </row>
    <row r="838" spans="31:31" ht="30" customHeight="1" x14ac:dyDescent="0.35">
      <c r="AE838" s="99"/>
    </row>
    <row r="839" spans="31:31" ht="30" customHeight="1" x14ac:dyDescent="0.35">
      <c r="AE839" s="99"/>
    </row>
    <row r="840" spans="31:31" ht="30" customHeight="1" x14ac:dyDescent="0.35">
      <c r="AE840" s="99"/>
    </row>
    <row r="841" spans="31:31" ht="30" customHeight="1" x14ac:dyDescent="0.35">
      <c r="AE841" s="99"/>
    </row>
    <row r="842" spans="31:31" ht="30" customHeight="1" x14ac:dyDescent="0.35">
      <c r="AE842" s="99"/>
    </row>
    <row r="843" spans="31:31" ht="30" customHeight="1" x14ac:dyDescent="0.35">
      <c r="AE843" s="99"/>
    </row>
    <row r="844" spans="31:31" ht="30" customHeight="1" x14ac:dyDescent="0.35">
      <c r="AE844" s="99"/>
    </row>
    <row r="845" spans="31:31" ht="30" customHeight="1" x14ac:dyDescent="0.35">
      <c r="AE845" s="99"/>
    </row>
    <row r="846" spans="31:31" ht="30" customHeight="1" x14ac:dyDescent="0.35">
      <c r="AE846" s="99"/>
    </row>
    <row r="847" spans="31:31" ht="30" customHeight="1" x14ac:dyDescent="0.35">
      <c r="AE847" s="99"/>
    </row>
    <row r="848" spans="31:31" ht="30" customHeight="1" x14ac:dyDescent="0.35">
      <c r="AE848" s="99"/>
    </row>
    <row r="849" spans="31:31" ht="30" customHeight="1" x14ac:dyDescent="0.35">
      <c r="AE849" s="99"/>
    </row>
    <row r="850" spans="31:31" ht="30" customHeight="1" x14ac:dyDescent="0.35">
      <c r="AE850" s="99"/>
    </row>
    <row r="851" spans="31:31" ht="30" customHeight="1" x14ac:dyDescent="0.35">
      <c r="AE851" s="99"/>
    </row>
    <row r="852" spans="31:31" ht="30" customHeight="1" x14ac:dyDescent="0.35">
      <c r="AE852" s="99"/>
    </row>
    <row r="853" spans="31:31" ht="30" customHeight="1" x14ac:dyDescent="0.35">
      <c r="AE853" s="99"/>
    </row>
    <row r="854" spans="31:31" ht="30" customHeight="1" x14ac:dyDescent="0.35">
      <c r="AE854" s="99"/>
    </row>
    <row r="855" spans="31:31" ht="30" customHeight="1" x14ac:dyDescent="0.35">
      <c r="AE855" s="99"/>
    </row>
    <row r="856" spans="31:31" ht="30" customHeight="1" x14ac:dyDescent="0.35">
      <c r="AE856" s="99"/>
    </row>
    <row r="857" spans="31:31" ht="30" customHeight="1" x14ac:dyDescent="0.35">
      <c r="AE857" s="99"/>
    </row>
    <row r="858" spans="31:31" ht="30" customHeight="1" x14ac:dyDescent="0.35">
      <c r="AE858" s="99"/>
    </row>
    <row r="859" spans="31:31" ht="30" customHeight="1" x14ac:dyDescent="0.35">
      <c r="AE859" s="99"/>
    </row>
    <row r="860" spans="31:31" ht="30" customHeight="1" x14ac:dyDescent="0.35">
      <c r="AE860" s="99"/>
    </row>
    <row r="861" spans="31:31" ht="30" customHeight="1" x14ac:dyDescent="0.35">
      <c r="AE861" s="99"/>
    </row>
    <row r="862" spans="31:31" ht="30" customHeight="1" x14ac:dyDescent="0.35">
      <c r="AE862" s="99"/>
    </row>
    <row r="863" spans="31:31" ht="30" customHeight="1" x14ac:dyDescent="0.35">
      <c r="AE863" s="99"/>
    </row>
    <row r="864" spans="31:31" ht="30" customHeight="1" x14ac:dyDescent="0.35">
      <c r="AE864" s="99"/>
    </row>
    <row r="865" spans="31:31" ht="30" customHeight="1" x14ac:dyDescent="0.35">
      <c r="AE865" s="99"/>
    </row>
    <row r="866" spans="31:31" ht="30" customHeight="1" x14ac:dyDescent="0.35">
      <c r="AE866" s="99"/>
    </row>
    <row r="867" spans="31:31" ht="30" customHeight="1" x14ac:dyDescent="0.35">
      <c r="AE867" s="99"/>
    </row>
    <row r="868" spans="31:31" ht="30" customHeight="1" x14ac:dyDescent="0.35">
      <c r="AE868" s="99"/>
    </row>
    <row r="869" spans="31:31" ht="30" customHeight="1" x14ac:dyDescent="0.35">
      <c r="AE869" s="99"/>
    </row>
    <row r="870" spans="31:31" ht="30" customHeight="1" x14ac:dyDescent="0.35">
      <c r="AE870" s="99"/>
    </row>
    <row r="871" spans="31:31" ht="30" customHeight="1" x14ac:dyDescent="0.35">
      <c r="AE871" s="99"/>
    </row>
    <row r="872" spans="31:31" ht="30" customHeight="1" x14ac:dyDescent="0.35">
      <c r="AE872" s="99"/>
    </row>
    <row r="873" spans="31:31" ht="30" customHeight="1" x14ac:dyDescent="0.35">
      <c r="AE873" s="99"/>
    </row>
    <row r="874" spans="31:31" ht="30" customHeight="1" x14ac:dyDescent="0.35">
      <c r="AE874" s="99"/>
    </row>
    <row r="875" spans="31:31" ht="30" customHeight="1" x14ac:dyDescent="0.35">
      <c r="AE875" s="99"/>
    </row>
    <row r="876" spans="31:31" ht="30" customHeight="1" x14ac:dyDescent="0.35">
      <c r="AE876" s="99"/>
    </row>
    <row r="877" spans="31:31" ht="30" customHeight="1" x14ac:dyDescent="0.35">
      <c r="AE877" s="99"/>
    </row>
    <row r="878" spans="31:31" ht="30" customHeight="1" x14ac:dyDescent="0.35">
      <c r="AE878" s="99"/>
    </row>
    <row r="879" spans="31:31" ht="30" customHeight="1" x14ac:dyDescent="0.35">
      <c r="AE879" s="99"/>
    </row>
    <row r="880" spans="31:31" ht="30" customHeight="1" x14ac:dyDescent="0.35">
      <c r="AE880" s="99"/>
    </row>
    <row r="881" spans="31:31" ht="30" customHeight="1" x14ac:dyDescent="0.35">
      <c r="AE881" s="99"/>
    </row>
    <row r="882" spans="31:31" ht="30" customHeight="1" x14ac:dyDescent="0.35">
      <c r="AE882" s="99"/>
    </row>
    <row r="883" spans="31:31" ht="30" customHeight="1" x14ac:dyDescent="0.35">
      <c r="AE883" s="99"/>
    </row>
    <row r="884" spans="31:31" ht="30" customHeight="1" x14ac:dyDescent="0.35">
      <c r="AE884" s="99"/>
    </row>
    <row r="885" spans="31:31" ht="30" customHeight="1" x14ac:dyDescent="0.35">
      <c r="AE885" s="99"/>
    </row>
    <row r="886" spans="31:31" ht="30" customHeight="1" x14ac:dyDescent="0.35">
      <c r="AE886" s="99"/>
    </row>
    <row r="887" spans="31:31" ht="30" customHeight="1" x14ac:dyDescent="0.35">
      <c r="AE887" s="99"/>
    </row>
    <row r="888" spans="31:31" ht="30" customHeight="1" x14ac:dyDescent="0.35">
      <c r="AE888" s="99"/>
    </row>
    <row r="889" spans="31:31" ht="30" customHeight="1" x14ac:dyDescent="0.35">
      <c r="AE889" s="99"/>
    </row>
    <row r="890" spans="31:31" ht="30" customHeight="1" x14ac:dyDescent="0.35">
      <c r="AE890" s="99"/>
    </row>
    <row r="891" spans="31:31" ht="30" customHeight="1" x14ac:dyDescent="0.35">
      <c r="AE891" s="99"/>
    </row>
    <row r="892" spans="31:31" ht="30" customHeight="1" x14ac:dyDescent="0.35">
      <c r="AE892" s="99"/>
    </row>
    <row r="893" spans="31:31" ht="30" customHeight="1" x14ac:dyDescent="0.35">
      <c r="AE893" s="99"/>
    </row>
    <row r="894" spans="31:31" ht="30" customHeight="1" x14ac:dyDescent="0.35">
      <c r="AE894" s="99"/>
    </row>
    <row r="895" spans="31:31" ht="30" customHeight="1" x14ac:dyDescent="0.35">
      <c r="AE895" s="99"/>
    </row>
    <row r="896" spans="31:31" ht="30" customHeight="1" x14ac:dyDescent="0.35">
      <c r="AE896" s="99"/>
    </row>
    <row r="897" spans="31:31" ht="30" customHeight="1" x14ac:dyDescent="0.35">
      <c r="AE897" s="99"/>
    </row>
    <row r="898" spans="31:31" ht="30" customHeight="1" x14ac:dyDescent="0.35">
      <c r="AE898" s="99"/>
    </row>
    <row r="899" spans="31:31" ht="30" customHeight="1" x14ac:dyDescent="0.35">
      <c r="AE899" s="99"/>
    </row>
    <row r="900" spans="31:31" ht="30" customHeight="1" x14ac:dyDescent="0.35">
      <c r="AE900" s="99"/>
    </row>
    <row r="901" spans="31:31" ht="30" customHeight="1" x14ac:dyDescent="0.35">
      <c r="AE901" s="99"/>
    </row>
    <row r="902" spans="31:31" ht="30" customHeight="1" x14ac:dyDescent="0.35">
      <c r="AE902" s="99"/>
    </row>
    <row r="903" spans="31:31" ht="30" customHeight="1" x14ac:dyDescent="0.35">
      <c r="AE903" s="99"/>
    </row>
    <row r="904" spans="31:31" ht="30" customHeight="1" x14ac:dyDescent="0.35">
      <c r="AE904" s="99"/>
    </row>
    <row r="905" spans="31:31" ht="30" customHeight="1" x14ac:dyDescent="0.35">
      <c r="AE905" s="99"/>
    </row>
    <row r="906" spans="31:31" ht="30" customHeight="1" x14ac:dyDescent="0.35">
      <c r="AE906" s="99"/>
    </row>
    <row r="907" spans="31:31" ht="30" customHeight="1" x14ac:dyDescent="0.35">
      <c r="AE907" s="99"/>
    </row>
    <row r="908" spans="31:31" ht="30" customHeight="1" x14ac:dyDescent="0.35">
      <c r="AE908" s="99"/>
    </row>
    <row r="909" spans="31:31" ht="30" customHeight="1" x14ac:dyDescent="0.35">
      <c r="AE909" s="99"/>
    </row>
    <row r="910" spans="31:31" ht="30" customHeight="1" x14ac:dyDescent="0.35">
      <c r="AE910" s="99"/>
    </row>
    <row r="911" spans="31:31" ht="30" customHeight="1" x14ac:dyDescent="0.35">
      <c r="AE911" s="99"/>
    </row>
    <row r="912" spans="31:31" ht="30" customHeight="1" x14ac:dyDescent="0.35">
      <c r="AE912" s="99"/>
    </row>
    <row r="913" spans="31:31" ht="30" customHeight="1" x14ac:dyDescent="0.35">
      <c r="AE913" s="99"/>
    </row>
    <row r="914" spans="31:31" ht="30" customHeight="1" x14ac:dyDescent="0.35">
      <c r="AE914" s="99"/>
    </row>
    <row r="915" spans="31:31" ht="30" customHeight="1" x14ac:dyDescent="0.35">
      <c r="AE915" s="99"/>
    </row>
    <row r="916" spans="31:31" ht="30" customHeight="1" x14ac:dyDescent="0.35">
      <c r="AE916" s="99"/>
    </row>
    <row r="917" spans="31:31" ht="30" customHeight="1" x14ac:dyDescent="0.35">
      <c r="AE917" s="99"/>
    </row>
    <row r="918" spans="31:31" ht="30" customHeight="1" x14ac:dyDescent="0.35">
      <c r="AE918" s="99"/>
    </row>
    <row r="919" spans="31:31" ht="30" customHeight="1" x14ac:dyDescent="0.35">
      <c r="AE919" s="99"/>
    </row>
    <row r="920" spans="31:31" ht="30" customHeight="1" x14ac:dyDescent="0.35">
      <c r="AE920" s="99"/>
    </row>
    <row r="921" spans="31:31" ht="30" customHeight="1" x14ac:dyDescent="0.35">
      <c r="AE921" s="99"/>
    </row>
    <row r="922" spans="31:31" ht="30" customHeight="1" x14ac:dyDescent="0.35">
      <c r="AE922" s="99"/>
    </row>
    <row r="923" spans="31:31" ht="30" customHeight="1" x14ac:dyDescent="0.35">
      <c r="AE923" s="99"/>
    </row>
    <row r="924" spans="31:31" ht="30" customHeight="1" x14ac:dyDescent="0.35">
      <c r="AE924" s="99"/>
    </row>
    <row r="925" spans="31:31" ht="30" customHeight="1" x14ac:dyDescent="0.35">
      <c r="AE925" s="99"/>
    </row>
    <row r="926" spans="31:31" ht="30" customHeight="1" x14ac:dyDescent="0.35">
      <c r="AE926" s="99"/>
    </row>
    <row r="927" spans="31:31" ht="30" customHeight="1" x14ac:dyDescent="0.35">
      <c r="AE927" s="99"/>
    </row>
    <row r="928" spans="31:31" ht="30" customHeight="1" x14ac:dyDescent="0.35">
      <c r="AE928" s="99"/>
    </row>
    <row r="929" spans="31:31" ht="30" customHeight="1" x14ac:dyDescent="0.35">
      <c r="AE929" s="99"/>
    </row>
    <row r="930" spans="31:31" ht="30" customHeight="1" x14ac:dyDescent="0.35">
      <c r="AE930" s="99"/>
    </row>
    <row r="931" spans="31:31" ht="30" customHeight="1" x14ac:dyDescent="0.35">
      <c r="AE931" s="99"/>
    </row>
    <row r="932" spans="31:31" ht="30" customHeight="1" x14ac:dyDescent="0.35">
      <c r="AE932" s="99"/>
    </row>
    <row r="933" spans="31:31" ht="30" customHeight="1" x14ac:dyDescent="0.35">
      <c r="AE933" s="99"/>
    </row>
    <row r="934" spans="31:31" ht="30" customHeight="1" x14ac:dyDescent="0.35">
      <c r="AE934" s="99"/>
    </row>
    <row r="935" spans="31:31" ht="30" customHeight="1" x14ac:dyDescent="0.35">
      <c r="AE935" s="99"/>
    </row>
    <row r="936" spans="31:31" ht="30" customHeight="1" x14ac:dyDescent="0.35">
      <c r="AE936" s="99"/>
    </row>
    <row r="937" spans="31:31" ht="30" customHeight="1" x14ac:dyDescent="0.35">
      <c r="AE937" s="99"/>
    </row>
    <row r="938" spans="31:31" ht="30" customHeight="1" x14ac:dyDescent="0.35">
      <c r="AE938" s="99"/>
    </row>
    <row r="939" spans="31:31" ht="30" customHeight="1" x14ac:dyDescent="0.35">
      <c r="AE939" s="99"/>
    </row>
    <row r="940" spans="31:31" ht="30" customHeight="1" x14ac:dyDescent="0.35">
      <c r="AE940" s="99"/>
    </row>
    <row r="941" spans="31:31" ht="30" customHeight="1" x14ac:dyDescent="0.35">
      <c r="AE941" s="99"/>
    </row>
    <row r="942" spans="31:31" ht="30" customHeight="1" x14ac:dyDescent="0.35">
      <c r="AE942" s="99"/>
    </row>
    <row r="943" spans="31:31" ht="30" customHeight="1" x14ac:dyDescent="0.35">
      <c r="AE943" s="99"/>
    </row>
    <row r="944" spans="31:31" ht="30" customHeight="1" x14ac:dyDescent="0.35">
      <c r="AE944" s="99"/>
    </row>
    <row r="945" spans="31:31" ht="30" customHeight="1" x14ac:dyDescent="0.35">
      <c r="AE945" s="99"/>
    </row>
    <row r="946" spans="31:31" ht="30" customHeight="1" x14ac:dyDescent="0.35">
      <c r="AE946" s="99"/>
    </row>
    <row r="947" spans="31:31" ht="30" customHeight="1" x14ac:dyDescent="0.35">
      <c r="AE947" s="99"/>
    </row>
    <row r="948" spans="31:31" ht="30" customHeight="1" x14ac:dyDescent="0.35">
      <c r="AE948" s="99"/>
    </row>
    <row r="949" spans="31:31" ht="30" customHeight="1" x14ac:dyDescent="0.35">
      <c r="AE949" s="99"/>
    </row>
    <row r="950" spans="31:31" ht="30" customHeight="1" x14ac:dyDescent="0.35">
      <c r="AE950" s="99"/>
    </row>
    <row r="951" spans="31:31" ht="30" customHeight="1" x14ac:dyDescent="0.35">
      <c r="AE951" s="99"/>
    </row>
    <row r="952" spans="31:31" ht="30" customHeight="1" x14ac:dyDescent="0.35">
      <c r="AE952" s="99"/>
    </row>
    <row r="953" spans="31:31" ht="30" customHeight="1" x14ac:dyDescent="0.35">
      <c r="AE953" s="99"/>
    </row>
    <row r="954" spans="31:31" ht="30" customHeight="1" x14ac:dyDescent="0.35">
      <c r="AE954" s="99"/>
    </row>
    <row r="955" spans="31:31" ht="30" customHeight="1" x14ac:dyDescent="0.35">
      <c r="AE955" s="99"/>
    </row>
    <row r="956" spans="31:31" ht="30" customHeight="1" x14ac:dyDescent="0.35">
      <c r="AE956" s="99"/>
    </row>
    <row r="957" spans="31:31" ht="30" customHeight="1" x14ac:dyDescent="0.35">
      <c r="AE957" s="99"/>
    </row>
    <row r="958" spans="31:31" ht="30" customHeight="1" x14ac:dyDescent="0.35">
      <c r="AE958" s="99"/>
    </row>
    <row r="959" spans="31:31" ht="30" customHeight="1" x14ac:dyDescent="0.35">
      <c r="AE959" s="99"/>
    </row>
    <row r="960" spans="31:31" ht="30" customHeight="1" x14ac:dyDescent="0.35">
      <c r="AE960" s="99"/>
    </row>
    <row r="961" spans="31:31" ht="30" customHeight="1" x14ac:dyDescent="0.35">
      <c r="AE961" s="99"/>
    </row>
    <row r="962" spans="31:31" ht="30" customHeight="1" x14ac:dyDescent="0.35">
      <c r="AE962" s="99"/>
    </row>
    <row r="963" spans="31:31" ht="30" customHeight="1" x14ac:dyDescent="0.35">
      <c r="AE963" s="99"/>
    </row>
    <row r="964" spans="31:31" ht="30" customHeight="1" x14ac:dyDescent="0.35">
      <c r="AE964" s="99"/>
    </row>
    <row r="965" spans="31:31" ht="30" customHeight="1" x14ac:dyDescent="0.35">
      <c r="AE965" s="99"/>
    </row>
    <row r="966" spans="31:31" ht="30" customHeight="1" x14ac:dyDescent="0.35">
      <c r="AE966" s="99"/>
    </row>
    <row r="967" spans="31:31" ht="30" customHeight="1" x14ac:dyDescent="0.35">
      <c r="AE967" s="99"/>
    </row>
    <row r="968" spans="31:31" ht="30" customHeight="1" x14ac:dyDescent="0.35">
      <c r="AE968" s="99"/>
    </row>
    <row r="969" spans="31:31" ht="30" customHeight="1" x14ac:dyDescent="0.35">
      <c r="AE969" s="99"/>
    </row>
    <row r="970" spans="31:31" ht="30" customHeight="1" x14ac:dyDescent="0.35">
      <c r="AE970" s="99"/>
    </row>
    <row r="971" spans="31:31" ht="30" customHeight="1" x14ac:dyDescent="0.35">
      <c r="AE971" s="99"/>
    </row>
    <row r="972" spans="31:31" ht="30" customHeight="1" x14ac:dyDescent="0.35">
      <c r="AE972" s="99"/>
    </row>
    <row r="973" spans="31:31" ht="30" customHeight="1" x14ac:dyDescent="0.35">
      <c r="AE973" s="99"/>
    </row>
    <row r="974" spans="31:31" ht="30" customHeight="1" x14ac:dyDescent="0.35">
      <c r="AE974" s="99"/>
    </row>
  </sheetData>
  <autoFilter ref="A3:AU3"/>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42" priority="1" operator="lessThan">
      <formula>0</formula>
    </cfRule>
  </conditionalFormatting>
  <conditionalFormatting sqref="U4:AD186 AF4:AT186">
    <cfRule type="cellIs" dxfId="41" priority="2" operator="greaterThan">
      <formula>0</formula>
    </cfRule>
  </conditionalFormatting>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16"/>
  <dimension ref="A1:AU974"/>
  <sheetViews>
    <sheetView topLeftCell="A43" zoomScale="70" zoomScaleNormal="70" workbookViewId="0">
      <selection activeCell="B56" sqref="A56:IV56"/>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33.1796875" style="92" customWidth="1"/>
    <col min="5" max="5" width="10" style="92" customWidth="1"/>
    <col min="6" max="6" width="9.7265625" style="92" customWidth="1"/>
    <col min="7" max="7" width="14.453125" style="92" customWidth="1"/>
    <col min="8" max="8" width="9.1796875" style="92" customWidth="1"/>
    <col min="9" max="9" width="17.1796875" style="92" customWidth="1"/>
    <col min="10" max="10" width="15.7265625" style="92" customWidth="1"/>
    <col min="11" max="14" width="16" style="94" customWidth="1"/>
    <col min="15" max="15" width="17.54296875" style="94" customWidth="1"/>
    <col min="16" max="18" width="16" style="94" customWidth="1"/>
    <col min="19" max="19" width="16" style="101" customWidth="1"/>
    <col min="20" max="20" width="11.1796875" style="96" customWidth="1"/>
    <col min="21" max="21" width="16.1796875" style="99" customWidth="1"/>
    <col min="22" max="22" width="15.1796875" style="99" customWidth="1"/>
    <col min="23" max="23" width="16" style="99" customWidth="1"/>
    <col min="24" max="25" width="16.1796875" style="99" customWidth="1"/>
    <col min="26" max="26" width="15.542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2" t="s">
        <v>19</v>
      </c>
      <c r="V1" s="298" t="s">
        <v>19</v>
      </c>
      <c r="W1" s="298" t="s">
        <v>19</v>
      </c>
      <c r="X1" s="298" t="s">
        <v>19</v>
      </c>
      <c r="Y1" s="298" t="s">
        <v>19</v>
      </c>
      <c r="Z1" s="298" t="s">
        <v>19</v>
      </c>
      <c r="AA1" s="298" t="s">
        <v>19</v>
      </c>
      <c r="AB1" s="298" t="s">
        <v>19</v>
      </c>
      <c r="AC1" s="298" t="s">
        <v>19</v>
      </c>
      <c r="AD1" s="298" t="s">
        <v>19</v>
      </c>
      <c r="AE1" s="298" t="s">
        <v>19</v>
      </c>
      <c r="AF1" s="298" t="s">
        <v>19</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CESFI 11038</v>
      </c>
      <c r="E2" s="299"/>
      <c r="F2" s="300"/>
      <c r="G2" s="300"/>
      <c r="H2" s="300"/>
      <c r="I2" s="300"/>
      <c r="J2" s="300"/>
      <c r="K2" s="300"/>
      <c r="L2" s="300"/>
      <c r="M2" s="300"/>
      <c r="N2" s="300"/>
      <c r="O2" s="300"/>
      <c r="P2" s="300"/>
      <c r="Q2" s="300"/>
      <c r="R2" s="300"/>
      <c r="S2" s="300"/>
      <c r="T2" s="301"/>
      <c r="U2" s="30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67" t="s">
        <v>16</v>
      </c>
      <c r="V3" s="68" t="s">
        <v>16</v>
      </c>
      <c r="W3" s="68" t="s">
        <v>16</v>
      </c>
      <c r="X3" s="68" t="s">
        <v>16</v>
      </c>
      <c r="Y3" s="68" t="s">
        <v>16</v>
      </c>
      <c r="Z3" s="68" t="s">
        <v>16</v>
      </c>
      <c r="AA3" s="68" t="s">
        <v>16</v>
      </c>
      <c r="AB3" s="68" t="s">
        <v>16</v>
      </c>
      <c r="AC3" s="68" t="s">
        <v>16</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IF(SUM(U4:AT4)&gt;K4+N4,K4+N4,SUM(U4:AT4))</f>
        <v>0</v>
      </c>
      <c r="M4" s="71">
        <f>(SUM(U4:AT4))</f>
        <v>0</v>
      </c>
      <c r="N4" s="72"/>
      <c r="O4" s="73">
        <f>ROUND(IF(K4*0.25-0.5&lt;0,0,K4*0.25-0.5),0)-R4-P4</f>
        <v>0</v>
      </c>
      <c r="P4" s="72"/>
      <c r="Q4" s="72"/>
      <c r="R4" s="72"/>
      <c r="S4" s="74">
        <f t="shared" ref="S4:S186" si="0">K4-(SUM(U4:AT4))+N4+P4+Q4-R4</f>
        <v>0</v>
      </c>
      <c r="T4" s="121" t="str">
        <f>IF(S4&lt;0,"ATENÇÃO","OK")</f>
        <v>OK</v>
      </c>
      <c r="U4" s="75"/>
      <c r="V4" s="76"/>
      <c r="W4" s="76"/>
      <c r="X4" s="76"/>
      <c r="Y4" s="76"/>
      <c r="Z4" s="76"/>
      <c r="AA4" s="76"/>
      <c r="AB4" s="77"/>
      <c r="AC4" s="78"/>
      <c r="AD4" s="77"/>
      <c r="AE4" s="77"/>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c r="L5" s="70">
        <f t="shared" ref="L5:L186" si="1">IF(SUM(U5:AT5)&gt;K5+N5,K5+N5,SUM(U5:AT5))</f>
        <v>0</v>
      </c>
      <c r="M5" s="71">
        <f t="shared" ref="M5:M186" si="2">(SUM(U5:AT5))</f>
        <v>0</v>
      </c>
      <c r="N5" s="72"/>
      <c r="O5" s="73">
        <f t="shared" ref="O5:O186" si="3">ROUND(IF(K5*0.25-0.5&lt;0,0,K5*0.25-0.5),0)-R5-P5</f>
        <v>0</v>
      </c>
      <c r="P5" s="72"/>
      <c r="Q5" s="72"/>
      <c r="R5" s="72"/>
      <c r="S5" s="74">
        <f t="shared" si="0"/>
        <v>0</v>
      </c>
      <c r="T5" s="121" t="str">
        <f t="shared" ref="T5:T186" si="4">IF(S5&lt;0,"ATENÇÃO","OK")</f>
        <v>OK</v>
      </c>
      <c r="U5" s="75"/>
      <c r="V5" s="76"/>
      <c r="W5" s="76"/>
      <c r="X5" s="76"/>
      <c r="Y5" s="76"/>
      <c r="Z5" s="76"/>
      <c r="AA5" s="76"/>
      <c r="AB5" s="77"/>
      <c r="AC5" s="78"/>
      <c r="AD5" s="80"/>
      <c r="AE5" s="80"/>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75"/>
      <c r="V6" s="76"/>
      <c r="W6" s="76"/>
      <c r="X6" s="76"/>
      <c r="Y6" s="76"/>
      <c r="Z6" s="76"/>
      <c r="AA6" s="76"/>
      <c r="AB6" s="80"/>
      <c r="AC6" s="78"/>
      <c r="AD6" s="80"/>
      <c r="AE6" s="80"/>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c r="L7" s="70">
        <f t="shared" si="1"/>
        <v>0</v>
      </c>
      <c r="M7" s="71">
        <f t="shared" si="2"/>
        <v>0</v>
      </c>
      <c r="N7" s="72"/>
      <c r="O7" s="73">
        <f t="shared" si="3"/>
        <v>0</v>
      </c>
      <c r="P7" s="72"/>
      <c r="Q7" s="72"/>
      <c r="R7" s="72"/>
      <c r="S7" s="74">
        <f t="shared" si="0"/>
        <v>0</v>
      </c>
      <c r="T7" s="121" t="str">
        <f t="shared" si="4"/>
        <v>OK</v>
      </c>
      <c r="U7" s="75"/>
      <c r="V7" s="76"/>
      <c r="W7" s="76"/>
      <c r="X7" s="76"/>
      <c r="Y7" s="76"/>
      <c r="Z7" s="76"/>
      <c r="AA7" s="76"/>
      <c r="AB7" s="77"/>
      <c r="AC7" s="78"/>
      <c r="AD7" s="77"/>
      <c r="AE7" s="77"/>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75"/>
      <c r="V8" s="76"/>
      <c r="W8" s="76"/>
      <c r="X8" s="76"/>
      <c r="Y8" s="76"/>
      <c r="Z8" s="76"/>
      <c r="AA8" s="76"/>
      <c r="AB8" s="77"/>
      <c r="AC8" s="78"/>
      <c r="AD8" s="80"/>
      <c r="AE8" s="82"/>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75"/>
      <c r="V9" s="76"/>
      <c r="W9" s="76"/>
      <c r="X9" s="76"/>
      <c r="Y9" s="76"/>
      <c r="Z9" s="76"/>
      <c r="AA9" s="76"/>
      <c r="AB9" s="80"/>
      <c r="AC9" s="78"/>
      <c r="AD9" s="77"/>
      <c r="AE9" s="80"/>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75"/>
      <c r="V10" s="76"/>
      <c r="W10" s="76"/>
      <c r="X10" s="76"/>
      <c r="Y10" s="76"/>
      <c r="Z10" s="76"/>
      <c r="AA10" s="76"/>
      <c r="AB10" s="77"/>
      <c r="AC10" s="78"/>
      <c r="AD10" s="77"/>
      <c r="AE10" s="80"/>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1"/>
        <v>0</v>
      </c>
      <c r="M11" s="71">
        <f t="shared" si="2"/>
        <v>0</v>
      </c>
      <c r="N11" s="72"/>
      <c r="O11" s="73">
        <f t="shared" si="3"/>
        <v>0</v>
      </c>
      <c r="P11" s="72"/>
      <c r="Q11" s="72"/>
      <c r="R11" s="72"/>
      <c r="S11" s="74">
        <f t="shared" si="0"/>
        <v>0</v>
      </c>
      <c r="T11" s="121" t="str">
        <f t="shared" si="4"/>
        <v>OK</v>
      </c>
      <c r="U11" s="75"/>
      <c r="V11" s="76"/>
      <c r="W11" s="76"/>
      <c r="X11" s="76"/>
      <c r="Y11" s="76"/>
      <c r="Z11" s="76"/>
      <c r="AA11" s="76"/>
      <c r="AB11" s="77"/>
      <c r="AC11" s="78"/>
      <c r="AD11" s="77"/>
      <c r="AE11" s="77"/>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75"/>
      <c r="V12" s="76"/>
      <c r="W12" s="76"/>
      <c r="X12" s="76"/>
      <c r="Y12" s="76"/>
      <c r="Z12" s="76"/>
      <c r="AA12" s="76"/>
      <c r="AB12" s="77"/>
      <c r="AC12" s="78"/>
      <c r="AD12" s="77"/>
      <c r="AE12" s="77"/>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1"/>
        <v>0</v>
      </c>
      <c r="M13" s="71">
        <f t="shared" si="2"/>
        <v>0</v>
      </c>
      <c r="N13" s="72"/>
      <c r="O13" s="73">
        <f t="shared" si="3"/>
        <v>0</v>
      </c>
      <c r="P13" s="72"/>
      <c r="Q13" s="72"/>
      <c r="R13" s="72"/>
      <c r="S13" s="74">
        <f t="shared" si="0"/>
        <v>0</v>
      </c>
      <c r="T13" s="121" t="str">
        <f t="shared" si="4"/>
        <v>OK</v>
      </c>
      <c r="U13" s="75"/>
      <c r="V13" s="83"/>
      <c r="W13" s="83"/>
      <c r="X13" s="76"/>
      <c r="Y13" s="83"/>
      <c r="Z13" s="76"/>
      <c r="AA13" s="83"/>
      <c r="AB13" s="84"/>
      <c r="AC13" s="78"/>
      <c r="AD13" s="77"/>
      <c r="AE13" s="77"/>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75"/>
      <c r="V14" s="76"/>
      <c r="W14" s="76"/>
      <c r="X14" s="76"/>
      <c r="Y14" s="76"/>
      <c r="Z14" s="76"/>
      <c r="AA14" s="76"/>
      <c r="AB14" s="77"/>
      <c r="AC14" s="78"/>
      <c r="AD14" s="77"/>
      <c r="AE14" s="77"/>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75"/>
      <c r="V15" s="83"/>
      <c r="W15" s="76"/>
      <c r="X15" s="76"/>
      <c r="Y15" s="83"/>
      <c r="Z15" s="76"/>
      <c r="AA15" s="83"/>
      <c r="AB15" s="84"/>
      <c r="AC15" s="78"/>
      <c r="AD15" s="77"/>
      <c r="AE15" s="77"/>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v>0</v>
      </c>
      <c r="L16" s="70">
        <f t="shared" si="1"/>
        <v>0</v>
      </c>
      <c r="M16" s="71">
        <f t="shared" si="2"/>
        <v>0</v>
      </c>
      <c r="N16" s="72"/>
      <c r="O16" s="73">
        <f t="shared" si="3"/>
        <v>0</v>
      </c>
      <c r="P16" s="72"/>
      <c r="Q16" s="72"/>
      <c r="R16" s="72"/>
      <c r="S16" s="74">
        <f t="shared" si="0"/>
        <v>0</v>
      </c>
      <c r="T16" s="121" t="str">
        <f t="shared" si="4"/>
        <v>OK</v>
      </c>
      <c r="U16" s="75"/>
      <c r="V16" s="76"/>
      <c r="W16" s="76"/>
      <c r="X16" s="76"/>
      <c r="Y16" s="76"/>
      <c r="Z16" s="76"/>
      <c r="AA16" s="76"/>
      <c r="AB16" s="77"/>
      <c r="AC16" s="78"/>
      <c r="AD16" s="77"/>
      <c r="AE16" s="77"/>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75"/>
      <c r="V17" s="76"/>
      <c r="W17" s="76"/>
      <c r="X17" s="76"/>
      <c r="Y17" s="76"/>
      <c r="Z17" s="76"/>
      <c r="AA17" s="76"/>
      <c r="AB17" s="77"/>
      <c r="AC17" s="78"/>
      <c r="AD17" s="77"/>
      <c r="AE17" s="77"/>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75"/>
      <c r="V18" s="76"/>
      <c r="W18" s="76"/>
      <c r="X18" s="76"/>
      <c r="Y18" s="76"/>
      <c r="Z18" s="76"/>
      <c r="AA18" s="76"/>
      <c r="AB18" s="77"/>
      <c r="AC18" s="78"/>
      <c r="AD18" s="77"/>
      <c r="AE18" s="77"/>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c r="L19" s="70">
        <f t="shared" si="1"/>
        <v>0</v>
      </c>
      <c r="M19" s="71">
        <f t="shared" si="2"/>
        <v>0</v>
      </c>
      <c r="N19" s="72"/>
      <c r="O19" s="73">
        <f t="shared" si="3"/>
        <v>0</v>
      </c>
      <c r="P19" s="72"/>
      <c r="Q19" s="72"/>
      <c r="R19" s="72"/>
      <c r="S19" s="74">
        <f t="shared" si="0"/>
        <v>0</v>
      </c>
      <c r="T19" s="121" t="str">
        <f t="shared" si="4"/>
        <v>OK</v>
      </c>
      <c r="U19" s="75"/>
      <c r="V19" s="76"/>
      <c r="W19" s="76"/>
      <c r="X19" s="76"/>
      <c r="Y19" s="76"/>
      <c r="Z19" s="76"/>
      <c r="AA19" s="76"/>
      <c r="AB19" s="80"/>
      <c r="AC19" s="78"/>
      <c r="AD19" s="77"/>
      <c r="AE19" s="77"/>
      <c r="AF19" s="76"/>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108" t="s">
        <v>84</v>
      </c>
      <c r="J20" s="109">
        <v>64</v>
      </c>
      <c r="K20" s="69"/>
      <c r="L20" s="70">
        <f t="shared" si="1"/>
        <v>0</v>
      </c>
      <c r="M20" s="71">
        <f t="shared" si="2"/>
        <v>0</v>
      </c>
      <c r="N20" s="72"/>
      <c r="O20" s="73">
        <f t="shared" si="3"/>
        <v>0</v>
      </c>
      <c r="P20" s="72"/>
      <c r="Q20" s="72"/>
      <c r="R20" s="72"/>
      <c r="S20" s="74">
        <f t="shared" si="0"/>
        <v>0</v>
      </c>
      <c r="T20" s="121" t="str">
        <f t="shared" si="4"/>
        <v>OK</v>
      </c>
      <c r="U20" s="75"/>
      <c r="V20" s="83"/>
      <c r="W20" s="83"/>
      <c r="X20" s="76"/>
      <c r="Y20" s="83"/>
      <c r="Z20" s="76"/>
      <c r="AA20" s="76"/>
      <c r="AB20" s="86"/>
      <c r="AC20" s="78"/>
      <c r="AD20" s="77"/>
      <c r="AE20" s="77"/>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v>4</v>
      </c>
      <c r="L21" s="70">
        <f t="shared" si="1"/>
        <v>0</v>
      </c>
      <c r="M21" s="71">
        <f t="shared" si="2"/>
        <v>0</v>
      </c>
      <c r="N21" s="72"/>
      <c r="O21" s="73">
        <f t="shared" si="3"/>
        <v>1</v>
      </c>
      <c r="P21" s="72"/>
      <c r="Q21" s="72"/>
      <c r="R21" s="72"/>
      <c r="S21" s="74">
        <f t="shared" si="0"/>
        <v>4</v>
      </c>
      <c r="T21" s="121" t="str">
        <f t="shared" si="4"/>
        <v>OK</v>
      </c>
      <c r="U21" s="75"/>
      <c r="V21" s="76"/>
      <c r="W21" s="76"/>
      <c r="X21" s="76"/>
      <c r="Y21" s="76"/>
      <c r="Z21" s="76"/>
      <c r="AA21" s="76"/>
      <c r="AB21" s="80"/>
      <c r="AC21" s="78"/>
      <c r="AD21" s="80"/>
      <c r="AE21" s="77"/>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c r="L22" s="70">
        <f t="shared" si="1"/>
        <v>0</v>
      </c>
      <c r="M22" s="71">
        <f t="shared" si="2"/>
        <v>0</v>
      </c>
      <c r="N22" s="72"/>
      <c r="O22" s="73">
        <f t="shared" si="3"/>
        <v>0</v>
      </c>
      <c r="P22" s="72"/>
      <c r="Q22" s="72"/>
      <c r="R22" s="72"/>
      <c r="S22" s="74">
        <f t="shared" si="0"/>
        <v>0</v>
      </c>
      <c r="T22" s="121" t="str">
        <f t="shared" si="4"/>
        <v>OK</v>
      </c>
      <c r="U22" s="75"/>
      <c r="V22" s="76"/>
      <c r="W22" s="76"/>
      <c r="X22" s="76"/>
      <c r="Y22" s="76"/>
      <c r="Z22" s="76"/>
      <c r="AA22" s="76"/>
      <c r="AB22" s="80"/>
      <c r="AC22" s="78"/>
      <c r="AD22" s="80"/>
      <c r="AE22" s="77"/>
      <c r="AF22" s="76"/>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v>2</v>
      </c>
      <c r="L23" s="70">
        <f t="shared" si="1"/>
        <v>0</v>
      </c>
      <c r="M23" s="71">
        <f t="shared" si="2"/>
        <v>0</v>
      </c>
      <c r="N23" s="72"/>
      <c r="O23" s="73">
        <f t="shared" si="3"/>
        <v>0</v>
      </c>
      <c r="P23" s="72"/>
      <c r="Q23" s="72"/>
      <c r="R23" s="72"/>
      <c r="S23" s="74">
        <f t="shared" si="0"/>
        <v>2</v>
      </c>
      <c r="T23" s="121" t="str">
        <f t="shared" si="4"/>
        <v>OK</v>
      </c>
      <c r="U23" s="75"/>
      <c r="V23" s="76"/>
      <c r="W23" s="76"/>
      <c r="X23" s="76"/>
      <c r="Y23" s="76"/>
      <c r="Z23" s="76"/>
      <c r="AA23" s="76"/>
      <c r="AB23" s="77"/>
      <c r="AC23" s="78"/>
      <c r="AD23" s="77"/>
      <c r="AE23" s="77"/>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75"/>
      <c r="V24" s="88"/>
      <c r="W24" s="88"/>
      <c r="X24" s="76"/>
      <c r="Y24" s="88"/>
      <c r="Z24" s="76"/>
      <c r="AA24" s="76"/>
      <c r="AB24" s="77"/>
      <c r="AC24" s="78"/>
      <c r="AD24" s="80"/>
      <c r="AE24" s="77"/>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c r="L25" s="70">
        <f t="shared" si="1"/>
        <v>0</v>
      </c>
      <c r="M25" s="71">
        <f t="shared" si="2"/>
        <v>0</v>
      </c>
      <c r="N25" s="72"/>
      <c r="O25" s="73">
        <f t="shared" si="3"/>
        <v>0</v>
      </c>
      <c r="P25" s="72"/>
      <c r="Q25" s="72"/>
      <c r="R25" s="72"/>
      <c r="S25" s="74">
        <f t="shared" si="0"/>
        <v>0</v>
      </c>
      <c r="T25" s="121" t="str">
        <f t="shared" si="4"/>
        <v>OK</v>
      </c>
      <c r="U25" s="75"/>
      <c r="V25" s="89"/>
      <c r="W25" s="88"/>
      <c r="X25" s="76"/>
      <c r="Y25" s="89"/>
      <c r="Z25" s="76"/>
      <c r="AA25" s="83"/>
      <c r="AB25" s="80"/>
      <c r="AC25" s="78"/>
      <c r="AD25" s="80"/>
      <c r="AE25" s="77"/>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75"/>
      <c r="V26" s="88"/>
      <c r="W26" s="88"/>
      <c r="X26" s="76"/>
      <c r="Y26" s="88"/>
      <c r="Z26" s="76"/>
      <c r="AA26" s="76"/>
      <c r="AB26" s="80"/>
      <c r="AC26" s="78"/>
      <c r="AD26" s="77"/>
      <c r="AE26" s="77"/>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c r="L27" s="70">
        <f t="shared" si="1"/>
        <v>0</v>
      </c>
      <c r="M27" s="71">
        <f t="shared" si="2"/>
        <v>0</v>
      </c>
      <c r="N27" s="72"/>
      <c r="O27" s="73">
        <f t="shared" si="3"/>
        <v>0</v>
      </c>
      <c r="P27" s="72"/>
      <c r="Q27" s="72"/>
      <c r="R27" s="72"/>
      <c r="S27" s="74">
        <f t="shared" si="0"/>
        <v>0</v>
      </c>
      <c r="T27" s="121" t="str">
        <f t="shared" si="4"/>
        <v>OK</v>
      </c>
      <c r="U27" s="75"/>
      <c r="V27" s="88"/>
      <c r="W27" s="88"/>
      <c r="X27" s="76"/>
      <c r="Y27" s="88"/>
      <c r="Z27" s="76"/>
      <c r="AA27" s="76"/>
      <c r="AB27" s="80"/>
      <c r="AC27" s="78"/>
      <c r="AD27" s="77"/>
      <c r="AE27" s="77"/>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75"/>
      <c r="V28" s="89"/>
      <c r="W28" s="89"/>
      <c r="X28" s="76"/>
      <c r="Y28" s="89"/>
      <c r="Z28" s="76"/>
      <c r="AA28" s="76"/>
      <c r="AB28" s="84"/>
      <c r="AC28" s="78"/>
      <c r="AD28" s="77"/>
      <c r="AE28" s="77"/>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75"/>
      <c r="V29" s="89"/>
      <c r="W29" s="89"/>
      <c r="X29" s="76"/>
      <c r="Y29" s="89"/>
      <c r="Z29" s="76"/>
      <c r="AA29" s="83"/>
      <c r="AB29" s="84"/>
      <c r="AC29" s="78"/>
      <c r="AD29" s="77"/>
      <c r="AE29" s="77"/>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75"/>
      <c r="V30" s="89"/>
      <c r="W30" s="89"/>
      <c r="X30" s="76"/>
      <c r="Y30" s="89"/>
      <c r="Z30" s="76"/>
      <c r="AA30" s="83"/>
      <c r="AB30" s="84"/>
      <c r="AC30" s="78"/>
      <c r="AD30" s="77"/>
      <c r="AE30" s="77"/>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75"/>
      <c r="V31" s="89"/>
      <c r="W31" s="89"/>
      <c r="X31" s="76"/>
      <c r="Y31" s="89"/>
      <c r="Z31" s="76"/>
      <c r="AA31" s="83"/>
      <c r="AB31" s="84"/>
      <c r="AC31" s="78"/>
      <c r="AD31" s="77"/>
      <c r="AE31" s="77"/>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c r="L32" s="70">
        <f t="shared" si="1"/>
        <v>0</v>
      </c>
      <c r="M32" s="71">
        <f t="shared" si="2"/>
        <v>0</v>
      </c>
      <c r="N32" s="72"/>
      <c r="O32" s="73">
        <f t="shared" si="3"/>
        <v>0</v>
      </c>
      <c r="P32" s="72"/>
      <c r="Q32" s="72"/>
      <c r="R32" s="72"/>
      <c r="S32" s="74">
        <f t="shared" si="0"/>
        <v>0</v>
      </c>
      <c r="T32" s="121" t="str">
        <f t="shared" si="4"/>
        <v>OK</v>
      </c>
      <c r="U32" s="75"/>
      <c r="V32" s="89"/>
      <c r="W32" s="89"/>
      <c r="X32" s="76"/>
      <c r="Y32" s="89"/>
      <c r="Z32" s="76"/>
      <c r="AA32" s="83"/>
      <c r="AB32" s="84"/>
      <c r="AC32" s="78"/>
      <c r="AD32" s="77"/>
      <c r="AE32" s="77"/>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75"/>
      <c r="V33" s="89"/>
      <c r="W33" s="89"/>
      <c r="X33" s="76"/>
      <c r="Y33" s="89"/>
      <c r="Z33" s="76"/>
      <c r="AA33" s="83"/>
      <c r="AB33" s="84"/>
      <c r="AC33" s="78"/>
      <c r="AD33" s="77"/>
      <c r="AE33" s="77"/>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75"/>
      <c r="V34" s="89"/>
      <c r="W34" s="89"/>
      <c r="X34" s="76"/>
      <c r="Y34" s="89"/>
      <c r="Z34" s="76"/>
      <c r="AA34" s="83"/>
      <c r="AB34" s="84"/>
      <c r="AC34" s="78"/>
      <c r="AD34" s="77"/>
      <c r="AE34" s="77"/>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c r="L35" s="70">
        <f t="shared" si="1"/>
        <v>0</v>
      </c>
      <c r="M35" s="71">
        <f t="shared" si="2"/>
        <v>0</v>
      </c>
      <c r="N35" s="72"/>
      <c r="O35" s="73">
        <f t="shared" si="3"/>
        <v>0</v>
      </c>
      <c r="P35" s="72"/>
      <c r="Q35" s="72"/>
      <c r="R35" s="72"/>
      <c r="S35" s="74">
        <f t="shared" si="0"/>
        <v>0</v>
      </c>
      <c r="T35" s="121" t="str">
        <f t="shared" si="4"/>
        <v>OK</v>
      </c>
      <c r="U35" s="75"/>
      <c r="V35" s="89"/>
      <c r="W35" s="89"/>
      <c r="X35" s="76"/>
      <c r="Y35" s="89"/>
      <c r="Z35" s="76"/>
      <c r="AA35" s="83"/>
      <c r="AB35" s="84"/>
      <c r="AC35" s="78"/>
      <c r="AD35" s="77"/>
      <c r="AE35" s="77"/>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75"/>
      <c r="V36" s="89"/>
      <c r="W36" s="89"/>
      <c r="X36" s="76"/>
      <c r="Y36" s="89"/>
      <c r="Z36" s="76"/>
      <c r="AA36" s="83"/>
      <c r="AB36" s="84"/>
      <c r="AC36" s="78"/>
      <c r="AD36" s="77"/>
      <c r="AE36" s="77"/>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c r="L37" s="70">
        <f t="shared" si="1"/>
        <v>0</v>
      </c>
      <c r="M37" s="71">
        <f t="shared" si="2"/>
        <v>0</v>
      </c>
      <c r="N37" s="72"/>
      <c r="O37" s="73">
        <f t="shared" si="3"/>
        <v>0</v>
      </c>
      <c r="P37" s="72"/>
      <c r="Q37" s="72"/>
      <c r="R37" s="72"/>
      <c r="S37" s="74">
        <f t="shared" si="0"/>
        <v>0</v>
      </c>
      <c r="T37" s="121" t="str">
        <f t="shared" si="4"/>
        <v>OK</v>
      </c>
      <c r="U37" s="75"/>
      <c r="V37" s="89"/>
      <c r="W37" s="89"/>
      <c r="X37" s="76"/>
      <c r="Y37" s="89"/>
      <c r="Z37" s="76"/>
      <c r="AA37" s="83"/>
      <c r="AB37" s="84"/>
      <c r="AC37" s="78"/>
      <c r="AD37" s="77"/>
      <c r="AE37" s="77"/>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c r="L38" s="70">
        <f t="shared" si="1"/>
        <v>0</v>
      </c>
      <c r="M38" s="71">
        <f t="shared" si="2"/>
        <v>0</v>
      </c>
      <c r="N38" s="72"/>
      <c r="O38" s="73">
        <f t="shared" si="3"/>
        <v>0</v>
      </c>
      <c r="P38" s="72"/>
      <c r="Q38" s="72"/>
      <c r="R38" s="72"/>
      <c r="S38" s="74">
        <f t="shared" si="0"/>
        <v>0</v>
      </c>
      <c r="T38" s="121" t="str">
        <f t="shared" si="4"/>
        <v>OK</v>
      </c>
      <c r="U38" s="75"/>
      <c r="V38" s="89"/>
      <c r="W38" s="89"/>
      <c r="X38" s="76"/>
      <c r="Y38" s="89"/>
      <c r="Z38" s="76"/>
      <c r="AA38" s="83"/>
      <c r="AB38" s="84"/>
      <c r="AC38" s="78"/>
      <c r="AD38" s="77"/>
      <c r="AE38" s="77"/>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1"/>
        <v>0</v>
      </c>
      <c r="M39" s="71">
        <f t="shared" si="2"/>
        <v>0</v>
      </c>
      <c r="N39" s="72"/>
      <c r="O39" s="73">
        <f t="shared" si="3"/>
        <v>0</v>
      </c>
      <c r="P39" s="72"/>
      <c r="Q39" s="72"/>
      <c r="R39" s="72"/>
      <c r="S39" s="74">
        <f t="shared" si="0"/>
        <v>0</v>
      </c>
      <c r="T39" s="121" t="str">
        <f t="shared" si="4"/>
        <v>OK</v>
      </c>
      <c r="U39" s="75"/>
      <c r="V39" s="89"/>
      <c r="W39" s="89"/>
      <c r="X39" s="76"/>
      <c r="Y39" s="89"/>
      <c r="Z39" s="76"/>
      <c r="AA39" s="83"/>
      <c r="AB39" s="84"/>
      <c r="AC39" s="78"/>
      <c r="AD39" s="77"/>
      <c r="AE39" s="77"/>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v>1</v>
      </c>
      <c r="L40" s="70">
        <f t="shared" si="1"/>
        <v>0</v>
      </c>
      <c r="M40" s="71">
        <f t="shared" si="2"/>
        <v>0</v>
      </c>
      <c r="N40" s="72"/>
      <c r="O40" s="73">
        <f t="shared" si="3"/>
        <v>0</v>
      </c>
      <c r="P40" s="72"/>
      <c r="Q40" s="72"/>
      <c r="R40" s="72"/>
      <c r="S40" s="74">
        <f t="shared" si="0"/>
        <v>1</v>
      </c>
      <c r="T40" s="121" t="str">
        <f t="shared" si="4"/>
        <v>OK</v>
      </c>
      <c r="U40" s="75"/>
      <c r="V40" s="89"/>
      <c r="W40" s="89"/>
      <c r="X40" s="76"/>
      <c r="Y40" s="89"/>
      <c r="Z40" s="76"/>
      <c r="AA40" s="83"/>
      <c r="AB40" s="84"/>
      <c r="AC40" s="78"/>
      <c r="AD40" s="77"/>
      <c r="AE40" s="77"/>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c r="L41" s="70">
        <f t="shared" si="1"/>
        <v>0</v>
      </c>
      <c r="M41" s="71">
        <f t="shared" si="2"/>
        <v>0</v>
      </c>
      <c r="N41" s="72"/>
      <c r="O41" s="73">
        <f t="shared" si="3"/>
        <v>0</v>
      </c>
      <c r="P41" s="72"/>
      <c r="Q41" s="72"/>
      <c r="R41" s="72"/>
      <c r="S41" s="74">
        <f t="shared" si="0"/>
        <v>0</v>
      </c>
      <c r="T41" s="121" t="str">
        <f t="shared" si="4"/>
        <v>OK</v>
      </c>
      <c r="U41" s="75"/>
      <c r="V41" s="89"/>
      <c r="W41" s="89"/>
      <c r="X41" s="76"/>
      <c r="Y41" s="89"/>
      <c r="Z41" s="76"/>
      <c r="AA41" s="83"/>
      <c r="AB41" s="84"/>
      <c r="AC41" s="78"/>
      <c r="AD41" s="77"/>
      <c r="AE41" s="77"/>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1"/>
        <v>0</v>
      </c>
      <c r="M42" s="71">
        <f t="shared" si="2"/>
        <v>0</v>
      </c>
      <c r="N42" s="72"/>
      <c r="O42" s="73">
        <f t="shared" si="3"/>
        <v>0</v>
      </c>
      <c r="P42" s="72"/>
      <c r="Q42" s="72"/>
      <c r="R42" s="72"/>
      <c r="S42" s="74">
        <f t="shared" si="0"/>
        <v>0</v>
      </c>
      <c r="T42" s="121" t="str">
        <f t="shared" si="4"/>
        <v>OK</v>
      </c>
      <c r="U42" s="75"/>
      <c r="V42" s="89"/>
      <c r="W42" s="89"/>
      <c r="X42" s="76"/>
      <c r="Y42" s="89"/>
      <c r="Z42" s="76"/>
      <c r="AA42" s="83"/>
      <c r="AB42" s="84"/>
      <c r="AC42" s="78"/>
      <c r="AD42" s="77"/>
      <c r="AE42" s="77"/>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75"/>
      <c r="V43" s="89"/>
      <c r="W43" s="89"/>
      <c r="X43" s="76"/>
      <c r="Y43" s="89"/>
      <c r="Z43" s="76"/>
      <c r="AA43" s="83"/>
      <c r="AB43" s="84"/>
      <c r="AC43" s="78"/>
      <c r="AD43" s="77"/>
      <c r="AE43" s="77"/>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c r="L44" s="70">
        <f t="shared" si="1"/>
        <v>0</v>
      </c>
      <c r="M44" s="71">
        <f t="shared" si="2"/>
        <v>0</v>
      </c>
      <c r="N44" s="72"/>
      <c r="O44" s="73">
        <f t="shared" si="3"/>
        <v>0</v>
      </c>
      <c r="P44" s="72"/>
      <c r="Q44" s="72"/>
      <c r="R44" s="72"/>
      <c r="S44" s="74">
        <f t="shared" si="0"/>
        <v>0</v>
      </c>
      <c r="T44" s="121" t="str">
        <f t="shared" si="4"/>
        <v>OK</v>
      </c>
      <c r="U44" s="75"/>
      <c r="V44" s="89"/>
      <c r="W44" s="89"/>
      <c r="X44" s="76"/>
      <c r="Y44" s="89"/>
      <c r="Z44" s="76"/>
      <c r="AA44" s="83"/>
      <c r="AB44" s="84"/>
      <c r="AC44" s="78"/>
      <c r="AD44" s="77"/>
      <c r="AE44" s="77"/>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1"/>
        <v>0</v>
      </c>
      <c r="M45" s="71">
        <f t="shared" si="2"/>
        <v>0</v>
      </c>
      <c r="N45" s="72"/>
      <c r="O45" s="73">
        <f t="shared" si="3"/>
        <v>0</v>
      </c>
      <c r="P45" s="72"/>
      <c r="Q45" s="72"/>
      <c r="R45" s="72"/>
      <c r="S45" s="74">
        <f t="shared" si="0"/>
        <v>0</v>
      </c>
      <c r="T45" s="121" t="str">
        <f t="shared" si="4"/>
        <v>OK</v>
      </c>
      <c r="U45" s="75"/>
      <c r="V45" s="89"/>
      <c r="W45" s="89"/>
      <c r="X45" s="76"/>
      <c r="Y45" s="89"/>
      <c r="Z45" s="76"/>
      <c r="AA45" s="83"/>
      <c r="AB45" s="84"/>
      <c r="AC45" s="78"/>
      <c r="AD45" s="77"/>
      <c r="AE45" s="77"/>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1"/>
        <v>0</v>
      </c>
      <c r="M46" s="71">
        <f t="shared" si="2"/>
        <v>0</v>
      </c>
      <c r="N46" s="72"/>
      <c r="O46" s="73">
        <f t="shared" si="3"/>
        <v>0</v>
      </c>
      <c r="P46" s="72"/>
      <c r="Q46" s="72"/>
      <c r="R46" s="72"/>
      <c r="S46" s="74">
        <f t="shared" si="0"/>
        <v>0</v>
      </c>
      <c r="T46" s="121" t="str">
        <f t="shared" si="4"/>
        <v>OK</v>
      </c>
      <c r="U46" s="75"/>
      <c r="V46" s="89"/>
      <c r="W46" s="89"/>
      <c r="X46" s="76"/>
      <c r="Y46" s="89"/>
      <c r="Z46" s="76"/>
      <c r="AA46" s="83"/>
      <c r="AB46" s="84"/>
      <c r="AC46" s="78"/>
      <c r="AD46" s="77"/>
      <c r="AE46" s="77"/>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75"/>
      <c r="V47" s="89"/>
      <c r="W47" s="89"/>
      <c r="X47" s="76"/>
      <c r="Y47" s="89"/>
      <c r="Z47" s="76"/>
      <c r="AA47" s="83"/>
      <c r="AB47" s="84"/>
      <c r="AC47" s="78"/>
      <c r="AD47" s="77"/>
      <c r="AE47" s="77"/>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v>0</v>
      </c>
      <c r="L48" s="70">
        <f t="shared" si="1"/>
        <v>0</v>
      </c>
      <c r="M48" s="71">
        <f t="shared" si="2"/>
        <v>0</v>
      </c>
      <c r="N48" s="72"/>
      <c r="O48" s="73">
        <f t="shared" si="3"/>
        <v>0</v>
      </c>
      <c r="P48" s="72"/>
      <c r="Q48" s="72"/>
      <c r="R48" s="72"/>
      <c r="S48" s="74">
        <f t="shared" si="0"/>
        <v>0</v>
      </c>
      <c r="T48" s="121" t="str">
        <f t="shared" si="4"/>
        <v>OK</v>
      </c>
      <c r="U48" s="75"/>
      <c r="V48" s="89"/>
      <c r="W48" s="89"/>
      <c r="X48" s="76"/>
      <c r="Y48" s="89"/>
      <c r="Z48" s="76"/>
      <c r="AA48" s="83"/>
      <c r="AB48" s="84"/>
      <c r="AC48" s="78"/>
      <c r="AD48" s="77"/>
      <c r="AE48" s="77"/>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c r="L49" s="70">
        <f t="shared" si="1"/>
        <v>0</v>
      </c>
      <c r="M49" s="71">
        <f t="shared" si="2"/>
        <v>0</v>
      </c>
      <c r="N49" s="72"/>
      <c r="O49" s="73">
        <f t="shared" si="3"/>
        <v>0</v>
      </c>
      <c r="P49" s="72"/>
      <c r="Q49" s="72"/>
      <c r="R49" s="72"/>
      <c r="S49" s="74">
        <f t="shared" si="0"/>
        <v>0</v>
      </c>
      <c r="T49" s="121" t="str">
        <f t="shared" si="4"/>
        <v>OK</v>
      </c>
      <c r="U49" s="75"/>
      <c r="V49" s="89"/>
      <c r="W49" s="89"/>
      <c r="X49" s="76"/>
      <c r="Y49" s="89"/>
      <c r="Z49" s="76"/>
      <c r="AA49" s="83"/>
      <c r="AB49" s="84"/>
      <c r="AC49" s="78"/>
      <c r="AD49" s="77"/>
      <c r="AE49" s="77"/>
      <c r="AF49" s="76"/>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c r="L50" s="70">
        <f t="shared" si="1"/>
        <v>0</v>
      </c>
      <c r="M50" s="71">
        <f t="shared" si="2"/>
        <v>0</v>
      </c>
      <c r="N50" s="72"/>
      <c r="O50" s="73">
        <f t="shared" si="3"/>
        <v>0</v>
      </c>
      <c r="P50" s="72"/>
      <c r="Q50" s="72"/>
      <c r="R50" s="72"/>
      <c r="S50" s="74">
        <f t="shared" si="0"/>
        <v>0</v>
      </c>
      <c r="T50" s="121" t="str">
        <f t="shared" si="4"/>
        <v>OK</v>
      </c>
      <c r="U50" s="75"/>
      <c r="V50" s="89"/>
      <c r="W50" s="89"/>
      <c r="X50" s="76"/>
      <c r="Y50" s="89"/>
      <c r="Z50" s="76"/>
      <c r="AA50" s="83"/>
      <c r="AB50" s="84"/>
      <c r="AC50" s="78"/>
      <c r="AD50" s="77"/>
      <c r="AE50" s="77"/>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c r="L51" s="70">
        <f t="shared" si="1"/>
        <v>0</v>
      </c>
      <c r="M51" s="71">
        <f t="shared" si="2"/>
        <v>0</v>
      </c>
      <c r="N51" s="72"/>
      <c r="O51" s="73">
        <f t="shared" si="3"/>
        <v>0</v>
      </c>
      <c r="P51" s="72"/>
      <c r="Q51" s="72"/>
      <c r="R51" s="72"/>
      <c r="S51" s="74">
        <f t="shared" si="0"/>
        <v>0</v>
      </c>
      <c r="T51" s="121" t="str">
        <f t="shared" si="4"/>
        <v>OK</v>
      </c>
      <c r="U51" s="75"/>
      <c r="V51" s="89"/>
      <c r="W51" s="89"/>
      <c r="X51" s="76"/>
      <c r="Y51" s="89"/>
      <c r="Z51" s="76"/>
      <c r="AA51" s="83"/>
      <c r="AB51" s="84"/>
      <c r="AC51" s="78"/>
      <c r="AD51" s="77"/>
      <c r="AE51" s="77"/>
      <c r="AF51" s="76"/>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c r="L52" s="70">
        <f t="shared" si="1"/>
        <v>0</v>
      </c>
      <c r="M52" s="71">
        <f t="shared" si="2"/>
        <v>0</v>
      </c>
      <c r="N52" s="72"/>
      <c r="O52" s="73">
        <f t="shared" si="3"/>
        <v>0</v>
      </c>
      <c r="P52" s="72"/>
      <c r="Q52" s="72"/>
      <c r="R52" s="72"/>
      <c r="S52" s="74">
        <f t="shared" si="0"/>
        <v>0</v>
      </c>
      <c r="T52" s="121" t="str">
        <f t="shared" si="4"/>
        <v>OK</v>
      </c>
      <c r="U52" s="75"/>
      <c r="V52" s="89"/>
      <c r="W52" s="89"/>
      <c r="X52" s="76"/>
      <c r="Y52" s="89"/>
      <c r="Z52" s="76"/>
      <c r="AA52" s="83"/>
      <c r="AB52" s="84"/>
      <c r="AC52" s="78"/>
      <c r="AD52" s="77"/>
      <c r="AE52" s="77"/>
      <c r="AF52" s="76"/>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v>5</v>
      </c>
      <c r="L53" s="70">
        <f t="shared" si="1"/>
        <v>0</v>
      </c>
      <c r="M53" s="71">
        <f t="shared" si="2"/>
        <v>0</v>
      </c>
      <c r="N53" s="72"/>
      <c r="O53" s="73">
        <f t="shared" si="3"/>
        <v>1</v>
      </c>
      <c r="P53" s="72"/>
      <c r="Q53" s="72"/>
      <c r="R53" s="72"/>
      <c r="S53" s="74">
        <f t="shared" si="0"/>
        <v>5</v>
      </c>
      <c r="T53" s="121" t="str">
        <f t="shared" si="4"/>
        <v>OK</v>
      </c>
      <c r="U53" s="75"/>
      <c r="V53" s="89"/>
      <c r="W53" s="89"/>
      <c r="X53" s="76"/>
      <c r="Y53" s="89"/>
      <c r="Z53" s="76"/>
      <c r="AA53" s="83"/>
      <c r="AB53" s="84"/>
      <c r="AC53" s="78"/>
      <c r="AD53" s="77"/>
      <c r="AE53" s="77"/>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c r="L54" s="70">
        <f t="shared" si="1"/>
        <v>0</v>
      </c>
      <c r="M54" s="71">
        <f t="shared" si="2"/>
        <v>0</v>
      </c>
      <c r="N54" s="72"/>
      <c r="O54" s="73">
        <f t="shared" si="3"/>
        <v>0</v>
      </c>
      <c r="P54" s="72"/>
      <c r="Q54" s="72"/>
      <c r="R54" s="72"/>
      <c r="S54" s="74">
        <f t="shared" si="0"/>
        <v>0</v>
      </c>
      <c r="T54" s="121" t="str">
        <f t="shared" si="4"/>
        <v>OK</v>
      </c>
      <c r="U54" s="75"/>
      <c r="V54" s="89"/>
      <c r="W54" s="89"/>
      <c r="X54" s="76"/>
      <c r="Y54" s="89"/>
      <c r="Z54" s="76"/>
      <c r="AA54" s="83"/>
      <c r="AB54" s="84"/>
      <c r="AC54" s="78"/>
      <c r="AD54" s="77"/>
      <c r="AE54" s="77"/>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75"/>
      <c r="V55" s="89"/>
      <c r="W55" s="89"/>
      <c r="X55" s="76"/>
      <c r="Y55" s="89"/>
      <c r="Z55" s="76"/>
      <c r="AA55" s="83"/>
      <c r="AB55" s="84"/>
      <c r="AC55" s="78"/>
      <c r="AD55" s="77"/>
      <c r="AE55" s="77"/>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c r="L56" s="70">
        <f t="shared" si="1"/>
        <v>0</v>
      </c>
      <c r="M56" s="71">
        <f t="shared" si="2"/>
        <v>0</v>
      </c>
      <c r="N56" s="72"/>
      <c r="O56" s="73">
        <f t="shared" si="3"/>
        <v>0</v>
      </c>
      <c r="P56" s="72"/>
      <c r="Q56" s="72"/>
      <c r="R56" s="72"/>
      <c r="S56" s="74">
        <f t="shared" si="0"/>
        <v>0</v>
      </c>
      <c r="T56" s="121" t="str">
        <f t="shared" si="4"/>
        <v>OK</v>
      </c>
      <c r="U56" s="75"/>
      <c r="V56" s="89"/>
      <c r="W56" s="89"/>
      <c r="X56" s="76"/>
      <c r="Y56" s="89"/>
      <c r="Z56" s="76"/>
      <c r="AA56" s="83"/>
      <c r="AB56" s="84"/>
      <c r="AC56" s="78"/>
      <c r="AD56" s="77"/>
      <c r="AE56" s="77"/>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c r="L57" s="70">
        <f t="shared" si="1"/>
        <v>0</v>
      </c>
      <c r="M57" s="71">
        <f t="shared" si="2"/>
        <v>0</v>
      </c>
      <c r="N57" s="72"/>
      <c r="O57" s="73">
        <f t="shared" si="3"/>
        <v>0</v>
      </c>
      <c r="P57" s="72"/>
      <c r="Q57" s="72"/>
      <c r="R57" s="72"/>
      <c r="S57" s="74">
        <f t="shared" si="0"/>
        <v>0</v>
      </c>
      <c r="T57" s="121" t="str">
        <f t="shared" si="4"/>
        <v>OK</v>
      </c>
      <c r="U57" s="75"/>
      <c r="V57" s="89"/>
      <c r="W57" s="89"/>
      <c r="X57" s="76"/>
      <c r="Y57" s="89"/>
      <c r="Z57" s="76"/>
      <c r="AA57" s="83"/>
      <c r="AB57" s="84"/>
      <c r="AC57" s="78"/>
      <c r="AD57" s="77"/>
      <c r="AE57" s="77"/>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75"/>
      <c r="V58" s="89"/>
      <c r="W58" s="89"/>
      <c r="X58" s="76"/>
      <c r="Y58" s="89"/>
      <c r="Z58" s="76"/>
      <c r="AA58" s="83"/>
      <c r="AB58" s="84"/>
      <c r="AC58" s="78"/>
      <c r="AD58" s="77"/>
      <c r="AE58" s="77"/>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75"/>
      <c r="V59" s="89"/>
      <c r="W59" s="89"/>
      <c r="X59" s="76"/>
      <c r="Y59" s="89"/>
      <c r="Z59" s="76"/>
      <c r="AA59" s="83"/>
      <c r="AB59" s="84"/>
      <c r="AC59" s="78"/>
      <c r="AD59" s="77"/>
      <c r="AE59" s="77"/>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75"/>
      <c r="V60" s="89"/>
      <c r="W60" s="89"/>
      <c r="X60" s="76"/>
      <c r="Y60" s="89"/>
      <c r="Z60" s="76"/>
      <c r="AA60" s="83"/>
      <c r="AB60" s="84"/>
      <c r="AC60" s="78"/>
      <c r="AD60" s="77"/>
      <c r="AE60" s="77"/>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75"/>
      <c r="V61" s="89"/>
      <c r="W61" s="89"/>
      <c r="X61" s="76"/>
      <c r="Y61" s="89"/>
      <c r="Z61" s="76"/>
      <c r="AA61" s="83"/>
      <c r="AB61" s="84"/>
      <c r="AC61" s="78"/>
      <c r="AD61" s="77"/>
      <c r="AE61" s="77"/>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75"/>
      <c r="V62" s="89"/>
      <c r="W62" s="89"/>
      <c r="X62" s="76"/>
      <c r="Y62" s="89"/>
      <c r="Z62" s="76"/>
      <c r="AA62" s="83"/>
      <c r="AB62" s="84"/>
      <c r="AC62" s="78"/>
      <c r="AD62" s="77"/>
      <c r="AE62" s="77"/>
      <c r="AF62" s="76"/>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c r="L63" s="70">
        <f t="shared" si="1"/>
        <v>0</v>
      </c>
      <c r="M63" s="71">
        <f t="shared" si="2"/>
        <v>0</v>
      </c>
      <c r="N63" s="72"/>
      <c r="O63" s="73">
        <f t="shared" si="3"/>
        <v>0</v>
      </c>
      <c r="P63" s="72"/>
      <c r="Q63" s="72"/>
      <c r="R63" s="72"/>
      <c r="S63" s="74">
        <f t="shared" si="0"/>
        <v>0</v>
      </c>
      <c r="T63" s="121" t="str">
        <f t="shared" si="4"/>
        <v>OK</v>
      </c>
      <c r="U63" s="75"/>
      <c r="V63" s="89"/>
      <c r="W63" s="89"/>
      <c r="X63" s="76"/>
      <c r="Y63" s="89"/>
      <c r="Z63" s="76"/>
      <c r="AA63" s="83"/>
      <c r="AB63" s="84"/>
      <c r="AC63" s="78"/>
      <c r="AD63" s="77"/>
      <c r="AE63" s="77"/>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1"/>
        <v>0</v>
      </c>
      <c r="M64" s="71">
        <f t="shared" si="2"/>
        <v>0</v>
      </c>
      <c r="N64" s="72"/>
      <c r="O64" s="73">
        <f t="shared" si="3"/>
        <v>0</v>
      </c>
      <c r="P64" s="72"/>
      <c r="Q64" s="72"/>
      <c r="R64" s="72"/>
      <c r="S64" s="74">
        <f t="shared" si="0"/>
        <v>0</v>
      </c>
      <c r="T64" s="121" t="str">
        <f t="shared" si="4"/>
        <v>OK</v>
      </c>
      <c r="U64" s="75"/>
      <c r="V64" s="89"/>
      <c r="W64" s="89"/>
      <c r="X64" s="76"/>
      <c r="Y64" s="89"/>
      <c r="Z64" s="76"/>
      <c r="AA64" s="83"/>
      <c r="AB64" s="84"/>
      <c r="AC64" s="78"/>
      <c r="AD64" s="77"/>
      <c r="AE64" s="77"/>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1"/>
        <v>0</v>
      </c>
      <c r="M65" s="71">
        <f t="shared" si="2"/>
        <v>0</v>
      </c>
      <c r="N65" s="72"/>
      <c r="O65" s="73">
        <f t="shared" si="3"/>
        <v>0</v>
      </c>
      <c r="P65" s="72"/>
      <c r="Q65" s="72"/>
      <c r="R65" s="72"/>
      <c r="S65" s="74">
        <f t="shared" si="0"/>
        <v>0</v>
      </c>
      <c r="T65" s="121" t="str">
        <f t="shared" si="4"/>
        <v>OK</v>
      </c>
      <c r="U65" s="75"/>
      <c r="V65" s="89"/>
      <c r="W65" s="89"/>
      <c r="X65" s="76"/>
      <c r="Y65" s="89"/>
      <c r="Z65" s="76"/>
      <c r="AA65" s="83"/>
      <c r="AB65" s="84"/>
      <c r="AC65" s="78"/>
      <c r="AD65" s="77"/>
      <c r="AE65" s="77"/>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c r="L66" s="70">
        <f t="shared" si="1"/>
        <v>0</v>
      </c>
      <c r="M66" s="71">
        <f t="shared" si="2"/>
        <v>0</v>
      </c>
      <c r="N66" s="72"/>
      <c r="O66" s="73">
        <f t="shared" si="3"/>
        <v>0</v>
      </c>
      <c r="P66" s="72"/>
      <c r="Q66" s="72"/>
      <c r="R66" s="72"/>
      <c r="S66" s="74">
        <f t="shared" si="0"/>
        <v>0</v>
      </c>
      <c r="T66" s="121" t="str">
        <f t="shared" si="4"/>
        <v>OK</v>
      </c>
      <c r="U66" s="75"/>
      <c r="V66" s="89"/>
      <c r="W66" s="89"/>
      <c r="X66" s="76"/>
      <c r="Y66" s="89"/>
      <c r="Z66" s="76"/>
      <c r="AA66" s="83"/>
      <c r="AB66" s="84"/>
      <c r="AC66" s="78"/>
      <c r="AD66" s="77"/>
      <c r="AE66" s="77"/>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1"/>
        <v>0</v>
      </c>
      <c r="M67" s="71">
        <f t="shared" si="2"/>
        <v>0</v>
      </c>
      <c r="N67" s="72"/>
      <c r="O67" s="73">
        <f t="shared" si="3"/>
        <v>0</v>
      </c>
      <c r="P67" s="72"/>
      <c r="Q67" s="72"/>
      <c r="R67" s="72"/>
      <c r="S67" s="74">
        <f t="shared" si="0"/>
        <v>0</v>
      </c>
      <c r="T67" s="121" t="str">
        <f t="shared" si="4"/>
        <v>OK</v>
      </c>
      <c r="U67" s="75"/>
      <c r="V67" s="89"/>
      <c r="W67" s="89"/>
      <c r="X67" s="76"/>
      <c r="Y67" s="89"/>
      <c r="Z67" s="76"/>
      <c r="AA67" s="83"/>
      <c r="AB67" s="84"/>
      <c r="AC67" s="78"/>
      <c r="AD67" s="77"/>
      <c r="AE67" s="77"/>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si="1"/>
        <v>0</v>
      </c>
      <c r="M68" s="71">
        <f t="shared" si="2"/>
        <v>0</v>
      </c>
      <c r="N68" s="72"/>
      <c r="O68" s="73">
        <f t="shared" si="3"/>
        <v>0</v>
      </c>
      <c r="P68" s="72"/>
      <c r="Q68" s="72"/>
      <c r="R68" s="72"/>
      <c r="S68" s="74">
        <f t="shared" si="0"/>
        <v>0</v>
      </c>
      <c r="T68" s="121" t="str">
        <f t="shared" si="4"/>
        <v>OK</v>
      </c>
      <c r="U68" s="75"/>
      <c r="V68" s="89"/>
      <c r="W68" s="89"/>
      <c r="X68" s="76"/>
      <c r="Y68" s="89"/>
      <c r="Z68" s="76"/>
      <c r="AA68" s="83"/>
      <c r="AB68" s="84"/>
      <c r="AC68" s="78"/>
      <c r="AD68" s="77"/>
      <c r="AE68" s="77"/>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75"/>
      <c r="V69" s="89"/>
      <c r="W69" s="89"/>
      <c r="X69" s="76"/>
      <c r="Y69" s="89"/>
      <c r="Z69" s="76"/>
      <c r="AA69" s="83"/>
      <c r="AB69" s="84"/>
      <c r="AC69" s="78"/>
      <c r="AD69" s="77"/>
      <c r="AE69" s="77"/>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c r="L70" s="70">
        <f t="shared" si="1"/>
        <v>0</v>
      </c>
      <c r="M70" s="71">
        <f t="shared" si="2"/>
        <v>0</v>
      </c>
      <c r="N70" s="72"/>
      <c r="O70" s="73">
        <f t="shared" si="3"/>
        <v>0</v>
      </c>
      <c r="P70" s="72"/>
      <c r="Q70" s="72"/>
      <c r="R70" s="72"/>
      <c r="S70" s="74">
        <f t="shared" si="0"/>
        <v>0</v>
      </c>
      <c r="T70" s="121" t="str">
        <f t="shared" si="4"/>
        <v>OK</v>
      </c>
      <c r="U70" s="75"/>
      <c r="V70" s="89"/>
      <c r="W70" s="89"/>
      <c r="X70" s="76"/>
      <c r="Y70" s="89"/>
      <c r="Z70" s="76"/>
      <c r="AA70" s="83"/>
      <c r="AB70" s="84"/>
      <c r="AC70" s="78"/>
      <c r="AD70" s="77"/>
      <c r="AE70" s="77"/>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c r="L71" s="70">
        <f t="shared" si="1"/>
        <v>0</v>
      </c>
      <c r="M71" s="71">
        <f t="shared" si="2"/>
        <v>0</v>
      </c>
      <c r="N71" s="72"/>
      <c r="O71" s="73">
        <f t="shared" si="3"/>
        <v>0</v>
      </c>
      <c r="P71" s="72"/>
      <c r="Q71" s="72"/>
      <c r="R71" s="72"/>
      <c r="S71" s="74">
        <f t="shared" si="0"/>
        <v>0</v>
      </c>
      <c r="T71" s="121" t="str">
        <f t="shared" si="4"/>
        <v>OK</v>
      </c>
      <c r="U71" s="75"/>
      <c r="V71" s="89"/>
      <c r="W71" s="89"/>
      <c r="X71" s="76"/>
      <c r="Y71" s="89"/>
      <c r="Z71" s="76"/>
      <c r="AA71" s="83"/>
      <c r="AB71" s="84"/>
      <c r="AC71" s="78"/>
      <c r="AD71" s="77"/>
      <c r="AE71" s="77"/>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75"/>
      <c r="V72" s="89"/>
      <c r="W72" s="89"/>
      <c r="X72" s="76"/>
      <c r="Y72" s="89"/>
      <c r="Z72" s="76"/>
      <c r="AA72" s="83"/>
      <c r="AB72" s="84"/>
      <c r="AC72" s="78"/>
      <c r="AD72" s="77"/>
      <c r="AE72" s="77"/>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1"/>
        <v>0</v>
      </c>
      <c r="M73" s="71">
        <f t="shared" si="2"/>
        <v>0</v>
      </c>
      <c r="N73" s="72"/>
      <c r="O73" s="73">
        <f t="shared" si="3"/>
        <v>0</v>
      </c>
      <c r="P73" s="72"/>
      <c r="Q73" s="72"/>
      <c r="R73" s="72"/>
      <c r="S73" s="74">
        <f t="shared" si="0"/>
        <v>0</v>
      </c>
      <c r="T73" s="121" t="str">
        <f t="shared" si="4"/>
        <v>OK</v>
      </c>
      <c r="U73" s="75"/>
      <c r="V73" s="89"/>
      <c r="W73" s="89"/>
      <c r="X73" s="76"/>
      <c r="Y73" s="89"/>
      <c r="Z73" s="76"/>
      <c r="AA73" s="83"/>
      <c r="AB73" s="84"/>
      <c r="AC73" s="78"/>
      <c r="AD73" s="77"/>
      <c r="AE73" s="77"/>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1"/>
        <v>0</v>
      </c>
      <c r="M74" s="71">
        <f t="shared" si="2"/>
        <v>0</v>
      </c>
      <c r="N74" s="72"/>
      <c r="O74" s="73">
        <f t="shared" si="3"/>
        <v>0</v>
      </c>
      <c r="P74" s="72"/>
      <c r="Q74" s="72"/>
      <c r="R74" s="72"/>
      <c r="S74" s="74">
        <f t="shared" si="0"/>
        <v>0</v>
      </c>
      <c r="T74" s="121" t="str">
        <f t="shared" si="4"/>
        <v>OK</v>
      </c>
      <c r="U74" s="75"/>
      <c r="V74" s="89"/>
      <c r="W74" s="89"/>
      <c r="X74" s="76"/>
      <c r="Y74" s="89"/>
      <c r="Z74" s="76"/>
      <c r="AA74" s="83"/>
      <c r="AB74" s="84"/>
      <c r="AC74" s="78"/>
      <c r="AD74" s="77"/>
      <c r="AE74" s="77"/>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c r="L75" s="70">
        <f t="shared" si="1"/>
        <v>0</v>
      </c>
      <c r="M75" s="71">
        <f t="shared" si="2"/>
        <v>0</v>
      </c>
      <c r="N75" s="72"/>
      <c r="O75" s="73">
        <f t="shared" si="3"/>
        <v>0</v>
      </c>
      <c r="P75" s="72"/>
      <c r="Q75" s="72"/>
      <c r="R75" s="72"/>
      <c r="S75" s="74">
        <f t="shared" si="0"/>
        <v>0</v>
      </c>
      <c r="T75" s="121" t="str">
        <f t="shared" si="4"/>
        <v>OK</v>
      </c>
      <c r="U75" s="75"/>
      <c r="V75" s="89"/>
      <c r="W75" s="89"/>
      <c r="X75" s="76"/>
      <c r="Y75" s="89"/>
      <c r="Z75" s="76"/>
      <c r="AA75" s="83"/>
      <c r="AB75" s="84"/>
      <c r="AC75" s="78"/>
      <c r="AD75" s="77"/>
      <c r="AE75" s="77"/>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c r="L76" s="70">
        <f t="shared" si="1"/>
        <v>0</v>
      </c>
      <c r="M76" s="71">
        <f t="shared" si="2"/>
        <v>0</v>
      </c>
      <c r="N76" s="72"/>
      <c r="O76" s="73">
        <f t="shared" si="3"/>
        <v>0</v>
      </c>
      <c r="P76" s="72"/>
      <c r="Q76" s="72"/>
      <c r="R76" s="72"/>
      <c r="S76" s="74">
        <f t="shared" si="0"/>
        <v>0</v>
      </c>
      <c r="T76" s="121" t="str">
        <f t="shared" si="4"/>
        <v>OK</v>
      </c>
      <c r="U76" s="75"/>
      <c r="V76" s="89"/>
      <c r="W76" s="89"/>
      <c r="X76" s="76"/>
      <c r="Y76" s="89"/>
      <c r="Z76" s="76"/>
      <c r="AA76" s="83"/>
      <c r="AB76" s="84"/>
      <c r="AC76" s="78"/>
      <c r="AD76" s="77"/>
      <c r="AE76" s="77"/>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1"/>
        <v>0</v>
      </c>
      <c r="M77" s="71">
        <f t="shared" si="2"/>
        <v>0</v>
      </c>
      <c r="N77" s="72"/>
      <c r="O77" s="73">
        <f t="shared" si="3"/>
        <v>0</v>
      </c>
      <c r="P77" s="72"/>
      <c r="Q77" s="72"/>
      <c r="R77" s="72"/>
      <c r="S77" s="74">
        <f t="shared" si="0"/>
        <v>0</v>
      </c>
      <c r="T77" s="121" t="str">
        <f t="shared" si="4"/>
        <v>OK</v>
      </c>
      <c r="U77" s="75"/>
      <c r="V77" s="89"/>
      <c r="W77" s="89"/>
      <c r="X77" s="76"/>
      <c r="Y77" s="89"/>
      <c r="Z77" s="76"/>
      <c r="AA77" s="83"/>
      <c r="AB77" s="84"/>
      <c r="AC77" s="78"/>
      <c r="AD77" s="77"/>
      <c r="AE77" s="77"/>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1"/>
        <v>0</v>
      </c>
      <c r="M78" s="71">
        <f t="shared" si="2"/>
        <v>0</v>
      </c>
      <c r="N78" s="72"/>
      <c r="O78" s="73">
        <f t="shared" si="3"/>
        <v>0</v>
      </c>
      <c r="P78" s="72"/>
      <c r="Q78" s="72"/>
      <c r="R78" s="72"/>
      <c r="S78" s="74">
        <f t="shared" si="0"/>
        <v>0</v>
      </c>
      <c r="T78" s="121" t="str">
        <f t="shared" si="4"/>
        <v>OK</v>
      </c>
      <c r="U78" s="75"/>
      <c r="V78" s="89"/>
      <c r="W78" s="89"/>
      <c r="X78" s="76"/>
      <c r="Y78" s="89"/>
      <c r="Z78" s="76"/>
      <c r="AA78" s="83"/>
      <c r="AB78" s="84"/>
      <c r="AC78" s="78"/>
      <c r="AD78" s="77"/>
      <c r="AE78" s="77"/>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c r="L79" s="70">
        <f t="shared" si="1"/>
        <v>0</v>
      </c>
      <c r="M79" s="71">
        <f t="shared" si="2"/>
        <v>0</v>
      </c>
      <c r="N79" s="72"/>
      <c r="O79" s="73">
        <f t="shared" si="3"/>
        <v>0</v>
      </c>
      <c r="P79" s="72"/>
      <c r="Q79" s="72"/>
      <c r="R79" s="72"/>
      <c r="S79" s="74">
        <f t="shared" si="0"/>
        <v>0</v>
      </c>
      <c r="T79" s="121" t="str">
        <f t="shared" si="4"/>
        <v>OK</v>
      </c>
      <c r="U79" s="75"/>
      <c r="V79" s="89"/>
      <c r="W79" s="89"/>
      <c r="X79" s="76"/>
      <c r="Y79" s="89"/>
      <c r="Z79" s="76"/>
      <c r="AA79" s="83"/>
      <c r="AB79" s="84"/>
      <c r="AC79" s="78"/>
      <c r="AD79" s="77"/>
      <c r="AE79" s="77"/>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75"/>
      <c r="V80" s="89"/>
      <c r="W80" s="89"/>
      <c r="X80" s="76"/>
      <c r="Y80" s="89"/>
      <c r="Z80" s="76"/>
      <c r="AA80" s="83"/>
      <c r="AB80" s="84"/>
      <c r="AC80" s="78"/>
      <c r="AD80" s="77"/>
      <c r="AE80" s="77"/>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c r="L81" s="70">
        <f t="shared" si="1"/>
        <v>0</v>
      </c>
      <c r="M81" s="71">
        <f t="shared" si="2"/>
        <v>0</v>
      </c>
      <c r="N81" s="72"/>
      <c r="O81" s="73">
        <f t="shared" si="3"/>
        <v>0</v>
      </c>
      <c r="P81" s="72"/>
      <c r="Q81" s="72"/>
      <c r="R81" s="72"/>
      <c r="S81" s="74">
        <f t="shared" si="0"/>
        <v>0</v>
      </c>
      <c r="T81" s="121" t="str">
        <f t="shared" si="4"/>
        <v>OK</v>
      </c>
      <c r="U81" s="75"/>
      <c r="V81" s="89"/>
      <c r="W81" s="89"/>
      <c r="X81" s="76"/>
      <c r="Y81" s="89"/>
      <c r="Z81" s="76"/>
      <c r="AA81" s="83"/>
      <c r="AB81" s="84"/>
      <c r="AC81" s="78"/>
      <c r="AD81" s="77"/>
      <c r="AE81" s="77"/>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1"/>
        <v>0</v>
      </c>
      <c r="M82" s="71">
        <f t="shared" si="2"/>
        <v>0</v>
      </c>
      <c r="N82" s="72"/>
      <c r="O82" s="73">
        <f t="shared" si="3"/>
        <v>0</v>
      </c>
      <c r="P82" s="72"/>
      <c r="Q82" s="72"/>
      <c r="R82" s="72"/>
      <c r="S82" s="74">
        <f t="shared" si="0"/>
        <v>0</v>
      </c>
      <c r="T82" s="121" t="str">
        <f t="shared" si="4"/>
        <v>OK</v>
      </c>
      <c r="U82" s="75"/>
      <c r="V82" s="89"/>
      <c r="W82" s="89"/>
      <c r="X82" s="76"/>
      <c r="Y82" s="89"/>
      <c r="Z82" s="76"/>
      <c r="AA82" s="83"/>
      <c r="AB82" s="84"/>
      <c r="AC82" s="78"/>
      <c r="AD82" s="77"/>
      <c r="AE82" s="77"/>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c r="L83" s="70">
        <f t="shared" si="1"/>
        <v>0</v>
      </c>
      <c r="M83" s="71">
        <f t="shared" si="2"/>
        <v>0</v>
      </c>
      <c r="N83" s="72"/>
      <c r="O83" s="73">
        <f t="shared" si="3"/>
        <v>0</v>
      </c>
      <c r="P83" s="72"/>
      <c r="Q83" s="72"/>
      <c r="R83" s="72"/>
      <c r="S83" s="74">
        <f t="shared" si="0"/>
        <v>0</v>
      </c>
      <c r="T83" s="121" t="str">
        <f t="shared" si="4"/>
        <v>OK</v>
      </c>
      <c r="U83" s="75"/>
      <c r="V83" s="89"/>
      <c r="W83" s="89"/>
      <c r="X83" s="76"/>
      <c r="Y83" s="89"/>
      <c r="Z83" s="76"/>
      <c r="AA83" s="83"/>
      <c r="AB83" s="84"/>
      <c r="AC83" s="78"/>
      <c r="AD83" s="77"/>
      <c r="AE83" s="77"/>
      <c r="AF83" s="76"/>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75"/>
      <c r="V84" s="89"/>
      <c r="W84" s="89"/>
      <c r="X84" s="76"/>
      <c r="Y84" s="89"/>
      <c r="Z84" s="76"/>
      <c r="AA84" s="83"/>
      <c r="AB84" s="84"/>
      <c r="AC84" s="78"/>
      <c r="AD84" s="77"/>
      <c r="AE84" s="77"/>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75"/>
      <c r="V85" s="89"/>
      <c r="W85" s="89"/>
      <c r="X85" s="76"/>
      <c r="Y85" s="89"/>
      <c r="Z85" s="76"/>
      <c r="AA85" s="83"/>
      <c r="AB85" s="84"/>
      <c r="AC85" s="78"/>
      <c r="AD85" s="77"/>
      <c r="AE85" s="77"/>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75"/>
      <c r="V86" s="89"/>
      <c r="W86" s="89"/>
      <c r="X86" s="76"/>
      <c r="Y86" s="89"/>
      <c r="Z86" s="76"/>
      <c r="AA86" s="83"/>
      <c r="AB86" s="84"/>
      <c r="AC86" s="78"/>
      <c r="AD86" s="77"/>
      <c r="AE86" s="77"/>
      <c r="AF86" s="76"/>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v>0</v>
      </c>
      <c r="L87" s="70">
        <f t="shared" si="1"/>
        <v>0</v>
      </c>
      <c r="M87" s="71">
        <f t="shared" si="2"/>
        <v>0</v>
      </c>
      <c r="N87" s="72"/>
      <c r="O87" s="73">
        <f t="shared" si="3"/>
        <v>0</v>
      </c>
      <c r="P87" s="72"/>
      <c r="Q87" s="72"/>
      <c r="R87" s="72"/>
      <c r="S87" s="74">
        <f t="shared" si="0"/>
        <v>0</v>
      </c>
      <c r="T87" s="121" t="str">
        <f t="shared" si="4"/>
        <v>OK</v>
      </c>
      <c r="U87" s="75"/>
      <c r="V87" s="89"/>
      <c r="W87" s="89"/>
      <c r="X87" s="76"/>
      <c r="Y87" s="89"/>
      <c r="Z87" s="76"/>
      <c r="AA87" s="83"/>
      <c r="AB87" s="84"/>
      <c r="AC87" s="78"/>
      <c r="AD87" s="77"/>
      <c r="AE87" s="77"/>
      <c r="AF87" s="76"/>
      <c r="AG87" s="78"/>
      <c r="AH87" s="78"/>
      <c r="AI87" s="7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1"/>
        <v>0</v>
      </c>
      <c r="M88" s="71">
        <f t="shared" si="2"/>
        <v>0</v>
      </c>
      <c r="N88" s="72"/>
      <c r="O88" s="73">
        <f t="shared" si="3"/>
        <v>0</v>
      </c>
      <c r="P88" s="72"/>
      <c r="Q88" s="72"/>
      <c r="R88" s="72"/>
      <c r="S88" s="74">
        <f t="shared" si="0"/>
        <v>0</v>
      </c>
      <c r="T88" s="121" t="str">
        <f t="shared" si="4"/>
        <v>OK</v>
      </c>
      <c r="U88" s="75"/>
      <c r="V88" s="89"/>
      <c r="W88" s="89"/>
      <c r="X88" s="76"/>
      <c r="Y88" s="89"/>
      <c r="Z88" s="76"/>
      <c r="AA88" s="83"/>
      <c r="AB88" s="84"/>
      <c r="AC88" s="78"/>
      <c r="AD88" s="77"/>
      <c r="AE88" s="77"/>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75"/>
      <c r="V89" s="89"/>
      <c r="W89" s="89"/>
      <c r="X89" s="76"/>
      <c r="Y89" s="89"/>
      <c r="Z89" s="76"/>
      <c r="AA89" s="83"/>
      <c r="AB89" s="84"/>
      <c r="AC89" s="78"/>
      <c r="AD89" s="77"/>
      <c r="AE89" s="77"/>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75"/>
      <c r="V90" s="89"/>
      <c r="W90" s="89"/>
      <c r="X90" s="76"/>
      <c r="Y90" s="89"/>
      <c r="Z90" s="76"/>
      <c r="AA90" s="83"/>
      <c r="AB90" s="84"/>
      <c r="AC90" s="78"/>
      <c r="AD90" s="77"/>
      <c r="AE90" s="77"/>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1"/>
        <v>0</v>
      </c>
      <c r="M91" s="71">
        <f t="shared" si="2"/>
        <v>0</v>
      </c>
      <c r="N91" s="72"/>
      <c r="O91" s="73">
        <f t="shared" si="3"/>
        <v>0</v>
      </c>
      <c r="P91" s="72"/>
      <c r="Q91" s="72"/>
      <c r="R91" s="72"/>
      <c r="S91" s="74">
        <f t="shared" si="0"/>
        <v>0</v>
      </c>
      <c r="T91" s="121" t="str">
        <f t="shared" si="4"/>
        <v>OK</v>
      </c>
      <c r="U91" s="75"/>
      <c r="V91" s="89"/>
      <c r="W91" s="89"/>
      <c r="X91" s="76"/>
      <c r="Y91" s="89"/>
      <c r="Z91" s="76"/>
      <c r="AA91" s="83"/>
      <c r="AB91" s="84"/>
      <c r="AC91" s="78"/>
      <c r="AD91" s="77"/>
      <c r="AE91" s="77"/>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75"/>
      <c r="V92" s="89"/>
      <c r="W92" s="89"/>
      <c r="X92" s="76"/>
      <c r="Y92" s="89"/>
      <c r="Z92" s="76"/>
      <c r="AA92" s="83"/>
      <c r="AB92" s="84"/>
      <c r="AC92" s="78"/>
      <c r="AD92" s="77"/>
      <c r="AE92" s="77"/>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c r="L93" s="70">
        <f t="shared" si="1"/>
        <v>0</v>
      </c>
      <c r="M93" s="71">
        <f t="shared" si="2"/>
        <v>0</v>
      </c>
      <c r="N93" s="72"/>
      <c r="O93" s="73">
        <f t="shared" si="3"/>
        <v>0</v>
      </c>
      <c r="P93" s="72"/>
      <c r="Q93" s="72"/>
      <c r="R93" s="72"/>
      <c r="S93" s="74">
        <f t="shared" si="0"/>
        <v>0</v>
      </c>
      <c r="T93" s="121" t="str">
        <f t="shared" si="4"/>
        <v>OK</v>
      </c>
      <c r="U93" s="75"/>
      <c r="V93" s="89"/>
      <c r="W93" s="89"/>
      <c r="X93" s="76"/>
      <c r="Y93" s="89"/>
      <c r="Z93" s="76"/>
      <c r="AA93" s="83"/>
      <c r="AB93" s="84"/>
      <c r="AC93" s="78"/>
      <c r="AD93" s="77"/>
      <c r="AE93" s="77"/>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75"/>
      <c r="V94" s="89"/>
      <c r="W94" s="89"/>
      <c r="X94" s="76"/>
      <c r="Y94" s="89"/>
      <c r="Z94" s="76"/>
      <c r="AA94" s="83"/>
      <c r="AB94" s="84"/>
      <c r="AC94" s="78"/>
      <c r="AD94" s="77"/>
      <c r="AE94" s="77"/>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75"/>
      <c r="V95" s="89"/>
      <c r="W95" s="89"/>
      <c r="X95" s="76"/>
      <c r="Y95" s="89"/>
      <c r="Z95" s="76"/>
      <c r="AA95" s="83"/>
      <c r="AB95" s="84"/>
      <c r="AC95" s="78"/>
      <c r="AD95" s="77"/>
      <c r="AE95" s="77"/>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75"/>
      <c r="V96" s="89"/>
      <c r="W96" s="89"/>
      <c r="X96" s="76"/>
      <c r="Y96" s="89"/>
      <c r="Z96" s="76"/>
      <c r="AA96" s="83"/>
      <c r="AB96" s="84"/>
      <c r="AC96" s="78"/>
      <c r="AD96" s="77"/>
      <c r="AE96" s="77"/>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75"/>
      <c r="V97" s="89"/>
      <c r="W97" s="89"/>
      <c r="X97" s="76"/>
      <c r="Y97" s="89"/>
      <c r="Z97" s="76"/>
      <c r="AA97" s="83"/>
      <c r="AB97" s="84"/>
      <c r="AC97" s="78"/>
      <c r="AD97" s="77"/>
      <c r="AE97" s="77"/>
      <c r="AF97" s="76"/>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c r="L98" s="70">
        <f t="shared" si="1"/>
        <v>0</v>
      </c>
      <c r="M98" s="71">
        <f t="shared" si="2"/>
        <v>0</v>
      </c>
      <c r="N98" s="72"/>
      <c r="O98" s="73">
        <f t="shared" si="3"/>
        <v>0</v>
      </c>
      <c r="P98" s="72"/>
      <c r="Q98" s="72"/>
      <c r="R98" s="72"/>
      <c r="S98" s="74">
        <f t="shared" si="0"/>
        <v>0</v>
      </c>
      <c r="T98" s="121" t="str">
        <f t="shared" si="4"/>
        <v>OK</v>
      </c>
      <c r="U98" s="75"/>
      <c r="V98" s="89"/>
      <c r="W98" s="89"/>
      <c r="X98" s="76"/>
      <c r="Y98" s="89"/>
      <c r="Z98" s="76"/>
      <c r="AA98" s="83"/>
      <c r="AB98" s="84"/>
      <c r="AC98" s="78"/>
      <c r="AD98" s="77"/>
      <c r="AE98" s="77"/>
      <c r="AF98" s="76"/>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v>4</v>
      </c>
      <c r="L99" s="70">
        <f t="shared" si="1"/>
        <v>0</v>
      </c>
      <c r="M99" s="71">
        <f t="shared" si="2"/>
        <v>0</v>
      </c>
      <c r="N99" s="72"/>
      <c r="O99" s="73">
        <f t="shared" si="3"/>
        <v>1</v>
      </c>
      <c r="P99" s="72"/>
      <c r="Q99" s="72"/>
      <c r="R99" s="72"/>
      <c r="S99" s="74">
        <f t="shared" si="0"/>
        <v>4</v>
      </c>
      <c r="T99" s="121" t="str">
        <f t="shared" si="4"/>
        <v>OK</v>
      </c>
      <c r="U99" s="75"/>
      <c r="V99" s="89"/>
      <c r="W99" s="89"/>
      <c r="X99" s="76"/>
      <c r="Y99" s="89"/>
      <c r="Z99" s="76"/>
      <c r="AA99" s="83"/>
      <c r="AB99" s="84"/>
      <c r="AC99" s="78"/>
      <c r="AD99" s="77"/>
      <c r="AE99" s="77"/>
      <c r="AF99" s="76"/>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c r="L100" s="70">
        <f t="shared" si="1"/>
        <v>0</v>
      </c>
      <c r="M100" s="71">
        <f t="shared" si="2"/>
        <v>0</v>
      </c>
      <c r="N100" s="72"/>
      <c r="O100" s="73">
        <f t="shared" si="3"/>
        <v>0</v>
      </c>
      <c r="P100" s="72"/>
      <c r="Q100" s="72"/>
      <c r="R100" s="72"/>
      <c r="S100" s="74">
        <f t="shared" si="0"/>
        <v>0</v>
      </c>
      <c r="T100" s="121" t="str">
        <f t="shared" si="4"/>
        <v>OK</v>
      </c>
      <c r="U100" s="75"/>
      <c r="V100" s="89"/>
      <c r="W100" s="89"/>
      <c r="X100" s="76"/>
      <c r="Y100" s="89"/>
      <c r="Z100" s="76"/>
      <c r="AA100" s="83"/>
      <c r="AB100" s="84"/>
      <c r="AC100" s="78"/>
      <c r="AD100" s="77"/>
      <c r="AE100" s="77"/>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75"/>
      <c r="V101" s="89"/>
      <c r="W101" s="89"/>
      <c r="X101" s="76"/>
      <c r="Y101" s="89"/>
      <c r="Z101" s="76"/>
      <c r="AA101" s="83"/>
      <c r="AB101" s="84"/>
      <c r="AC101" s="78"/>
      <c r="AD101" s="77"/>
      <c r="AE101" s="77"/>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75"/>
      <c r="V102" s="89"/>
      <c r="W102" s="89"/>
      <c r="X102" s="76"/>
      <c r="Y102" s="89"/>
      <c r="Z102" s="76"/>
      <c r="AA102" s="83"/>
      <c r="AB102" s="84"/>
      <c r="AC102" s="78"/>
      <c r="AD102" s="77"/>
      <c r="AE102" s="77"/>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75"/>
      <c r="V103" s="89"/>
      <c r="W103" s="89"/>
      <c r="X103" s="76"/>
      <c r="Y103" s="89"/>
      <c r="Z103" s="76"/>
      <c r="AA103" s="83"/>
      <c r="AB103" s="84"/>
      <c r="AC103" s="78"/>
      <c r="AD103" s="77"/>
      <c r="AE103" s="77"/>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75"/>
      <c r="V104" s="89"/>
      <c r="W104" s="89"/>
      <c r="X104" s="76"/>
      <c r="Y104" s="89"/>
      <c r="Z104" s="76"/>
      <c r="AA104" s="83"/>
      <c r="AB104" s="84"/>
      <c r="AC104" s="78"/>
      <c r="AD104" s="77"/>
      <c r="AE104" s="77"/>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75"/>
      <c r="V105" s="89"/>
      <c r="W105" s="89"/>
      <c r="X105" s="76"/>
      <c r="Y105" s="89"/>
      <c r="Z105" s="76"/>
      <c r="AA105" s="83"/>
      <c r="AB105" s="84"/>
      <c r="AC105" s="78"/>
      <c r="AD105" s="77"/>
      <c r="AE105" s="77"/>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75"/>
      <c r="V106" s="89"/>
      <c r="W106" s="89"/>
      <c r="X106" s="76"/>
      <c r="Y106" s="89"/>
      <c r="Z106" s="76"/>
      <c r="AA106" s="83"/>
      <c r="AB106" s="84"/>
      <c r="AC106" s="78"/>
      <c r="AD106" s="77"/>
      <c r="AE106" s="77"/>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c r="L107" s="70">
        <f t="shared" si="1"/>
        <v>0</v>
      </c>
      <c r="M107" s="71">
        <f t="shared" si="2"/>
        <v>0</v>
      </c>
      <c r="N107" s="72"/>
      <c r="O107" s="73">
        <f t="shared" si="3"/>
        <v>0</v>
      </c>
      <c r="P107" s="72"/>
      <c r="Q107" s="72"/>
      <c r="R107" s="72"/>
      <c r="S107" s="74">
        <f t="shared" si="0"/>
        <v>0</v>
      </c>
      <c r="T107" s="121" t="str">
        <f t="shared" si="4"/>
        <v>OK</v>
      </c>
      <c r="U107" s="75"/>
      <c r="V107" s="89"/>
      <c r="W107" s="89"/>
      <c r="X107" s="76"/>
      <c r="Y107" s="89"/>
      <c r="Z107" s="76"/>
      <c r="AA107" s="83"/>
      <c r="AB107" s="84"/>
      <c r="AC107" s="78"/>
      <c r="AD107" s="77"/>
      <c r="AE107" s="77"/>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c r="L108" s="70">
        <f t="shared" si="1"/>
        <v>0</v>
      </c>
      <c r="M108" s="71">
        <f t="shared" si="2"/>
        <v>0</v>
      </c>
      <c r="N108" s="72"/>
      <c r="O108" s="73">
        <f t="shared" si="3"/>
        <v>0</v>
      </c>
      <c r="P108" s="72"/>
      <c r="Q108" s="72"/>
      <c r="R108" s="72"/>
      <c r="S108" s="74">
        <f t="shared" si="0"/>
        <v>0</v>
      </c>
      <c r="T108" s="121" t="str">
        <f t="shared" si="4"/>
        <v>OK</v>
      </c>
      <c r="U108" s="75"/>
      <c r="V108" s="89"/>
      <c r="W108" s="89"/>
      <c r="X108" s="76"/>
      <c r="Y108" s="89"/>
      <c r="Z108" s="76"/>
      <c r="AA108" s="83"/>
      <c r="AB108" s="84"/>
      <c r="AC108" s="78"/>
      <c r="AD108" s="77"/>
      <c r="AE108" s="77"/>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75"/>
      <c r="V109" s="89"/>
      <c r="W109" s="89"/>
      <c r="X109" s="76"/>
      <c r="Y109" s="89"/>
      <c r="Z109" s="76"/>
      <c r="AA109" s="83"/>
      <c r="AB109" s="84"/>
      <c r="AC109" s="78"/>
      <c r="AD109" s="77"/>
      <c r="AE109" s="77"/>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
        <v>0</v>
      </c>
      <c r="M110" s="71">
        <f t="shared" si="2"/>
        <v>0</v>
      </c>
      <c r="N110" s="72"/>
      <c r="O110" s="73">
        <f t="shared" si="3"/>
        <v>0</v>
      </c>
      <c r="P110" s="72"/>
      <c r="Q110" s="72"/>
      <c r="R110" s="72"/>
      <c r="S110" s="74">
        <f t="shared" si="0"/>
        <v>0</v>
      </c>
      <c r="T110" s="121" t="str">
        <f t="shared" si="4"/>
        <v>OK</v>
      </c>
      <c r="U110" s="75"/>
      <c r="V110" s="89"/>
      <c r="W110" s="89"/>
      <c r="X110" s="76"/>
      <c r="Y110" s="89"/>
      <c r="Z110" s="76"/>
      <c r="AA110" s="83"/>
      <c r="AB110" s="84"/>
      <c r="AC110" s="78"/>
      <c r="AD110" s="77"/>
      <c r="AE110" s="77"/>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75"/>
      <c r="V111" s="89"/>
      <c r="W111" s="89"/>
      <c r="X111" s="76"/>
      <c r="Y111" s="89"/>
      <c r="Z111" s="76"/>
      <c r="AA111" s="83"/>
      <c r="AB111" s="84"/>
      <c r="AC111" s="78"/>
      <c r="AD111" s="77"/>
      <c r="AE111" s="77"/>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75"/>
      <c r="V112" s="89"/>
      <c r="W112" s="89"/>
      <c r="X112" s="76"/>
      <c r="Y112" s="89"/>
      <c r="Z112" s="76"/>
      <c r="AA112" s="83"/>
      <c r="AB112" s="84"/>
      <c r="AC112" s="78"/>
      <c r="AD112" s="77"/>
      <c r="AE112" s="77"/>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c r="L113" s="70">
        <f t="shared" si="1"/>
        <v>0</v>
      </c>
      <c r="M113" s="71">
        <f t="shared" si="2"/>
        <v>0</v>
      </c>
      <c r="N113" s="72"/>
      <c r="O113" s="73">
        <f t="shared" si="3"/>
        <v>0</v>
      </c>
      <c r="P113" s="72"/>
      <c r="Q113" s="72"/>
      <c r="R113" s="72"/>
      <c r="S113" s="74">
        <f t="shared" si="0"/>
        <v>0</v>
      </c>
      <c r="T113" s="121" t="str">
        <f t="shared" si="4"/>
        <v>OK</v>
      </c>
      <c r="U113" s="75"/>
      <c r="V113" s="89"/>
      <c r="W113" s="89"/>
      <c r="X113" s="76"/>
      <c r="Y113" s="89"/>
      <c r="Z113" s="76"/>
      <c r="AA113" s="83"/>
      <c r="AB113" s="84"/>
      <c r="AC113" s="78"/>
      <c r="AD113" s="77"/>
      <c r="AE113" s="77"/>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75"/>
      <c r="V114" s="89"/>
      <c r="W114" s="89"/>
      <c r="X114" s="76"/>
      <c r="Y114" s="89"/>
      <c r="Z114" s="76"/>
      <c r="AA114" s="83"/>
      <c r="AB114" s="84"/>
      <c r="AC114" s="78"/>
      <c r="AD114" s="77"/>
      <c r="AE114" s="77"/>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75"/>
      <c r="V115" s="89"/>
      <c r="W115" s="89"/>
      <c r="X115" s="76"/>
      <c r="Y115" s="89"/>
      <c r="Z115" s="76"/>
      <c r="AA115" s="83"/>
      <c r="AB115" s="84"/>
      <c r="AC115" s="78"/>
      <c r="AD115" s="77"/>
      <c r="AE115" s="77"/>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75"/>
      <c r="V116" s="89"/>
      <c r="W116" s="89"/>
      <c r="X116" s="76"/>
      <c r="Y116" s="89"/>
      <c r="Z116" s="76"/>
      <c r="AA116" s="83"/>
      <c r="AB116" s="84"/>
      <c r="AC116" s="78"/>
      <c r="AD116" s="77"/>
      <c r="AE116" s="77"/>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75"/>
      <c r="V117" s="89"/>
      <c r="W117" s="89"/>
      <c r="X117" s="76"/>
      <c r="Y117" s="89"/>
      <c r="Z117" s="76"/>
      <c r="AA117" s="83"/>
      <c r="AB117" s="84"/>
      <c r="AC117" s="78"/>
      <c r="AD117" s="77"/>
      <c r="AE117" s="77"/>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75"/>
      <c r="V118" s="89"/>
      <c r="W118" s="89"/>
      <c r="X118" s="76"/>
      <c r="Y118" s="89"/>
      <c r="Z118" s="76"/>
      <c r="AA118" s="83"/>
      <c r="AB118" s="84"/>
      <c r="AC118" s="78"/>
      <c r="AD118" s="77"/>
      <c r="AE118" s="77"/>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75"/>
      <c r="V119" s="89"/>
      <c r="W119" s="89"/>
      <c r="X119" s="76"/>
      <c r="Y119" s="89"/>
      <c r="Z119" s="76"/>
      <c r="AA119" s="83"/>
      <c r="AB119" s="84"/>
      <c r="AC119" s="78"/>
      <c r="AD119" s="77"/>
      <c r="AE119" s="77"/>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75"/>
      <c r="V120" s="89"/>
      <c r="W120" s="89"/>
      <c r="X120" s="76"/>
      <c r="Y120" s="89"/>
      <c r="Z120" s="76"/>
      <c r="AA120" s="83"/>
      <c r="AB120" s="84"/>
      <c r="AC120" s="78"/>
      <c r="AD120" s="77"/>
      <c r="AE120" s="77"/>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75"/>
      <c r="V121" s="89"/>
      <c r="W121" s="89"/>
      <c r="X121" s="76"/>
      <c r="Y121" s="89"/>
      <c r="Z121" s="76"/>
      <c r="AA121" s="83"/>
      <c r="AB121" s="84"/>
      <c r="AC121" s="78"/>
      <c r="AD121" s="77"/>
      <c r="AE121" s="77"/>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75"/>
      <c r="V122" s="89"/>
      <c r="W122" s="89"/>
      <c r="X122" s="76"/>
      <c r="Y122" s="89"/>
      <c r="Z122" s="76"/>
      <c r="AA122" s="83"/>
      <c r="AB122" s="84"/>
      <c r="AC122" s="78"/>
      <c r="AD122" s="77"/>
      <c r="AE122" s="77"/>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75"/>
      <c r="V123" s="89"/>
      <c r="W123" s="89"/>
      <c r="X123" s="76"/>
      <c r="Y123" s="89"/>
      <c r="Z123" s="76"/>
      <c r="AA123" s="83"/>
      <c r="AB123" s="84"/>
      <c r="AC123" s="78"/>
      <c r="AD123" s="77"/>
      <c r="AE123" s="77"/>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
        <v>0</v>
      </c>
      <c r="M124" s="71">
        <f t="shared" si="2"/>
        <v>0</v>
      </c>
      <c r="N124" s="72"/>
      <c r="O124" s="73">
        <f t="shared" si="3"/>
        <v>0</v>
      </c>
      <c r="P124" s="72"/>
      <c r="Q124" s="72"/>
      <c r="R124" s="72"/>
      <c r="S124" s="74">
        <f t="shared" si="0"/>
        <v>0</v>
      </c>
      <c r="T124" s="121" t="str">
        <f t="shared" si="4"/>
        <v>OK</v>
      </c>
      <c r="U124" s="75"/>
      <c r="V124" s="89"/>
      <c r="W124" s="89"/>
      <c r="X124" s="76"/>
      <c r="Y124" s="89"/>
      <c r="Z124" s="76"/>
      <c r="AA124" s="83"/>
      <c r="AB124" s="84"/>
      <c r="AC124" s="78"/>
      <c r="AD124" s="77"/>
      <c r="AE124" s="77"/>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75"/>
      <c r="V125" s="89"/>
      <c r="W125" s="89"/>
      <c r="X125" s="76"/>
      <c r="Y125" s="89"/>
      <c r="Z125" s="76"/>
      <c r="AA125" s="83"/>
      <c r="AB125" s="84"/>
      <c r="AC125" s="78"/>
      <c r="AD125" s="77"/>
      <c r="AE125" s="77"/>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75"/>
      <c r="V126" s="89"/>
      <c r="W126" s="89"/>
      <c r="X126" s="76"/>
      <c r="Y126" s="89"/>
      <c r="Z126" s="76"/>
      <c r="AA126" s="83"/>
      <c r="AB126" s="84"/>
      <c r="AC126" s="78"/>
      <c r="AD126" s="77"/>
      <c r="AE126" s="77"/>
      <c r="AF126" s="76"/>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75"/>
      <c r="V127" s="89"/>
      <c r="W127" s="89"/>
      <c r="X127" s="76"/>
      <c r="Y127" s="89"/>
      <c r="Z127" s="76"/>
      <c r="AA127" s="83"/>
      <c r="AB127" s="84"/>
      <c r="AC127" s="78"/>
      <c r="AD127" s="77"/>
      <c r="AE127" s="77"/>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
        <v>0</v>
      </c>
      <c r="M128" s="71">
        <f t="shared" si="2"/>
        <v>0</v>
      </c>
      <c r="N128" s="72"/>
      <c r="O128" s="73">
        <f t="shared" si="3"/>
        <v>0</v>
      </c>
      <c r="P128" s="72"/>
      <c r="Q128" s="72"/>
      <c r="R128" s="72"/>
      <c r="S128" s="74">
        <f t="shared" si="0"/>
        <v>0</v>
      </c>
      <c r="T128" s="121" t="str">
        <f t="shared" si="4"/>
        <v>OK</v>
      </c>
      <c r="U128" s="75"/>
      <c r="V128" s="89"/>
      <c r="W128" s="89"/>
      <c r="X128" s="76"/>
      <c r="Y128" s="89"/>
      <c r="Z128" s="76"/>
      <c r="AA128" s="83"/>
      <c r="AB128" s="84"/>
      <c r="AC128" s="78"/>
      <c r="AD128" s="77"/>
      <c r="AE128" s="77"/>
      <c r="AF128" s="76"/>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75"/>
      <c r="V129" s="89"/>
      <c r="W129" s="89"/>
      <c r="X129" s="76"/>
      <c r="Y129" s="89"/>
      <c r="Z129" s="76"/>
      <c r="AA129" s="83"/>
      <c r="AB129" s="84"/>
      <c r="AC129" s="78"/>
      <c r="AD129" s="77"/>
      <c r="AE129" s="77"/>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75"/>
      <c r="V130" s="89"/>
      <c r="W130" s="89"/>
      <c r="X130" s="76"/>
      <c r="Y130" s="89"/>
      <c r="Z130" s="76"/>
      <c r="AA130" s="83"/>
      <c r="AB130" s="84"/>
      <c r="AC130" s="78"/>
      <c r="AD130" s="77"/>
      <c r="AE130" s="77"/>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
        <v>0</v>
      </c>
      <c r="M131" s="71">
        <f t="shared" si="2"/>
        <v>0</v>
      </c>
      <c r="N131" s="72"/>
      <c r="O131" s="73">
        <f t="shared" si="3"/>
        <v>0</v>
      </c>
      <c r="P131" s="72"/>
      <c r="Q131" s="72"/>
      <c r="R131" s="72"/>
      <c r="S131" s="74">
        <f t="shared" si="0"/>
        <v>0</v>
      </c>
      <c r="T131" s="121" t="str">
        <f t="shared" si="4"/>
        <v>OK</v>
      </c>
      <c r="U131" s="75"/>
      <c r="V131" s="89"/>
      <c r="W131" s="89"/>
      <c r="X131" s="76"/>
      <c r="Y131" s="89"/>
      <c r="Z131" s="76"/>
      <c r="AA131" s="83"/>
      <c r="AB131" s="84"/>
      <c r="AC131" s="78"/>
      <c r="AD131" s="77"/>
      <c r="AE131" s="77"/>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si="1"/>
        <v>0</v>
      </c>
      <c r="M132" s="71">
        <f t="shared" si="2"/>
        <v>0</v>
      </c>
      <c r="N132" s="72"/>
      <c r="O132" s="73">
        <f t="shared" si="3"/>
        <v>0</v>
      </c>
      <c r="P132" s="72"/>
      <c r="Q132" s="72"/>
      <c r="R132" s="72"/>
      <c r="S132" s="74">
        <f t="shared" si="0"/>
        <v>0</v>
      </c>
      <c r="T132" s="121" t="str">
        <f t="shared" si="4"/>
        <v>OK</v>
      </c>
      <c r="U132" s="75"/>
      <c r="V132" s="89"/>
      <c r="W132" s="89"/>
      <c r="X132" s="76"/>
      <c r="Y132" s="89"/>
      <c r="Z132" s="76"/>
      <c r="AA132" s="83"/>
      <c r="AB132" s="84"/>
      <c r="AC132" s="78"/>
      <c r="AD132" s="77"/>
      <c r="AE132" s="77"/>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75"/>
      <c r="V133" s="89"/>
      <c r="W133" s="89"/>
      <c r="X133" s="76"/>
      <c r="Y133" s="89"/>
      <c r="Z133" s="76"/>
      <c r="AA133" s="83"/>
      <c r="AB133" s="84"/>
      <c r="AC133" s="78"/>
      <c r="AD133" s="77"/>
      <c r="AE133" s="77"/>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75"/>
      <c r="V134" s="89"/>
      <c r="W134" s="89"/>
      <c r="X134" s="76"/>
      <c r="Y134" s="89"/>
      <c r="Z134" s="76"/>
      <c r="AA134" s="83"/>
      <c r="AB134" s="84"/>
      <c r="AC134" s="78"/>
      <c r="AD134" s="77"/>
      <c r="AE134" s="77"/>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75"/>
      <c r="V135" s="89"/>
      <c r="W135" s="89"/>
      <c r="X135" s="76"/>
      <c r="Y135" s="89"/>
      <c r="Z135" s="76"/>
      <c r="AA135" s="83"/>
      <c r="AB135" s="84"/>
      <c r="AC135" s="78"/>
      <c r="AD135" s="77"/>
      <c r="AE135" s="77"/>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
        <v>0</v>
      </c>
      <c r="M136" s="71">
        <f t="shared" si="2"/>
        <v>0</v>
      </c>
      <c r="N136" s="72"/>
      <c r="O136" s="73">
        <f t="shared" si="3"/>
        <v>0</v>
      </c>
      <c r="P136" s="72"/>
      <c r="Q136" s="72"/>
      <c r="R136" s="72"/>
      <c r="S136" s="74">
        <f t="shared" si="0"/>
        <v>0</v>
      </c>
      <c r="T136" s="121" t="str">
        <f t="shared" si="4"/>
        <v>OK</v>
      </c>
      <c r="U136" s="75"/>
      <c r="V136" s="89"/>
      <c r="W136" s="89"/>
      <c r="X136" s="76"/>
      <c r="Y136" s="89"/>
      <c r="Z136" s="76"/>
      <c r="AA136" s="83"/>
      <c r="AB136" s="84"/>
      <c r="AC136" s="78"/>
      <c r="AD136" s="77"/>
      <c r="AE136" s="77"/>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75"/>
      <c r="V137" s="89"/>
      <c r="W137" s="89"/>
      <c r="X137" s="76"/>
      <c r="Y137" s="89"/>
      <c r="Z137" s="76"/>
      <c r="AA137" s="83"/>
      <c r="AB137" s="84"/>
      <c r="AC137" s="78"/>
      <c r="AD137" s="77"/>
      <c r="AE137" s="77"/>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75"/>
      <c r="V138" s="89"/>
      <c r="W138" s="89"/>
      <c r="X138" s="76"/>
      <c r="Y138" s="89"/>
      <c r="Z138" s="76"/>
      <c r="AA138" s="83"/>
      <c r="AB138" s="84"/>
      <c r="AC138" s="78"/>
      <c r="AD138" s="77"/>
      <c r="AE138" s="77"/>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75"/>
      <c r="V139" s="89"/>
      <c r="W139" s="89"/>
      <c r="X139" s="76"/>
      <c r="Y139" s="89"/>
      <c r="Z139" s="76"/>
      <c r="AA139" s="83"/>
      <c r="AB139" s="84"/>
      <c r="AC139" s="78"/>
      <c r="AD139" s="77"/>
      <c r="AE139" s="77"/>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75"/>
      <c r="V140" s="89"/>
      <c r="W140" s="89"/>
      <c r="X140" s="76"/>
      <c r="Y140" s="89"/>
      <c r="Z140" s="76"/>
      <c r="AA140" s="83"/>
      <c r="AB140" s="84"/>
      <c r="AC140" s="78"/>
      <c r="AD140" s="77"/>
      <c r="AE140" s="77"/>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75"/>
      <c r="V141" s="89"/>
      <c r="W141" s="89"/>
      <c r="X141" s="76"/>
      <c r="Y141" s="89"/>
      <c r="Z141" s="76"/>
      <c r="AA141" s="83"/>
      <c r="AB141" s="84"/>
      <c r="AC141" s="78"/>
      <c r="AD141" s="77"/>
      <c r="AE141" s="77"/>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75"/>
      <c r="V142" s="89"/>
      <c r="W142" s="89"/>
      <c r="X142" s="76"/>
      <c r="Y142" s="89"/>
      <c r="Z142" s="76"/>
      <c r="AA142" s="83"/>
      <c r="AB142" s="84"/>
      <c r="AC142" s="78"/>
      <c r="AD142" s="77"/>
      <c r="AE142" s="77"/>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75"/>
      <c r="V143" s="89"/>
      <c r="W143" s="89"/>
      <c r="X143" s="76"/>
      <c r="Y143" s="89"/>
      <c r="Z143" s="76"/>
      <c r="AA143" s="83"/>
      <c r="AB143" s="84"/>
      <c r="AC143" s="78"/>
      <c r="AD143" s="77"/>
      <c r="AE143" s="77"/>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75"/>
      <c r="V144" s="89"/>
      <c r="W144" s="89"/>
      <c r="X144" s="76"/>
      <c r="Y144" s="89"/>
      <c r="Z144" s="76"/>
      <c r="AA144" s="83"/>
      <c r="AB144" s="84"/>
      <c r="AC144" s="78"/>
      <c r="AD144" s="77"/>
      <c r="AE144" s="77"/>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75"/>
      <c r="V145" s="89"/>
      <c r="W145" s="89"/>
      <c r="X145" s="76"/>
      <c r="Y145" s="89"/>
      <c r="Z145" s="76"/>
      <c r="AA145" s="83"/>
      <c r="AB145" s="84"/>
      <c r="AC145" s="78"/>
      <c r="AD145" s="77"/>
      <c r="AE145" s="77"/>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
        <v>0</v>
      </c>
      <c r="M146" s="71">
        <f t="shared" si="2"/>
        <v>0</v>
      </c>
      <c r="N146" s="72"/>
      <c r="O146" s="73">
        <f t="shared" si="3"/>
        <v>0</v>
      </c>
      <c r="P146" s="72"/>
      <c r="Q146" s="72"/>
      <c r="R146" s="72"/>
      <c r="S146" s="74">
        <f t="shared" si="0"/>
        <v>0</v>
      </c>
      <c r="T146" s="121" t="str">
        <f t="shared" si="4"/>
        <v>OK</v>
      </c>
      <c r="U146" s="75"/>
      <c r="V146" s="89"/>
      <c r="W146" s="89"/>
      <c r="X146" s="76"/>
      <c r="Y146" s="89"/>
      <c r="Z146" s="76"/>
      <c r="AA146" s="83"/>
      <c r="AB146" s="84"/>
      <c r="AC146" s="78"/>
      <c r="AD146" s="77"/>
      <c r="AE146" s="77"/>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75"/>
      <c r="V147" s="89"/>
      <c r="W147" s="89"/>
      <c r="X147" s="76"/>
      <c r="Y147" s="89"/>
      <c r="Z147" s="76"/>
      <c r="AA147" s="83"/>
      <c r="AB147" s="84"/>
      <c r="AC147" s="78"/>
      <c r="AD147" s="77"/>
      <c r="AE147" s="77"/>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75"/>
      <c r="V148" s="89"/>
      <c r="W148" s="89"/>
      <c r="X148" s="76"/>
      <c r="Y148" s="89"/>
      <c r="Z148" s="76"/>
      <c r="AA148" s="83"/>
      <c r="AB148" s="84"/>
      <c r="AC148" s="78"/>
      <c r="AD148" s="77"/>
      <c r="AE148" s="77"/>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c r="L149" s="70">
        <f t="shared" si="1"/>
        <v>0</v>
      </c>
      <c r="M149" s="71">
        <f t="shared" si="2"/>
        <v>0</v>
      </c>
      <c r="N149" s="72"/>
      <c r="O149" s="73">
        <f t="shared" si="3"/>
        <v>0</v>
      </c>
      <c r="P149" s="72"/>
      <c r="Q149" s="72"/>
      <c r="R149" s="72"/>
      <c r="S149" s="74">
        <f t="shared" si="0"/>
        <v>0</v>
      </c>
      <c r="T149" s="121" t="str">
        <f t="shared" si="4"/>
        <v>OK</v>
      </c>
      <c r="U149" s="75"/>
      <c r="V149" s="89"/>
      <c r="W149" s="89"/>
      <c r="X149" s="76"/>
      <c r="Y149" s="89"/>
      <c r="Z149" s="76"/>
      <c r="AA149" s="83"/>
      <c r="AB149" s="84"/>
      <c r="AC149" s="78"/>
      <c r="AD149" s="77"/>
      <c r="AE149" s="77"/>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75"/>
      <c r="V150" s="89"/>
      <c r="W150" s="89"/>
      <c r="X150" s="76"/>
      <c r="Y150" s="89"/>
      <c r="Z150" s="76"/>
      <c r="AA150" s="83"/>
      <c r="AB150" s="84"/>
      <c r="AC150" s="78"/>
      <c r="AD150" s="77"/>
      <c r="AE150" s="77"/>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
        <v>0</v>
      </c>
      <c r="M151" s="71">
        <f t="shared" si="2"/>
        <v>0</v>
      </c>
      <c r="N151" s="72"/>
      <c r="O151" s="73">
        <f t="shared" si="3"/>
        <v>0</v>
      </c>
      <c r="P151" s="72"/>
      <c r="Q151" s="72"/>
      <c r="R151" s="72"/>
      <c r="S151" s="74">
        <f t="shared" si="0"/>
        <v>0</v>
      </c>
      <c r="T151" s="121" t="str">
        <f t="shared" si="4"/>
        <v>OK</v>
      </c>
      <c r="U151" s="75"/>
      <c r="V151" s="89"/>
      <c r="W151" s="89"/>
      <c r="X151" s="76"/>
      <c r="Y151" s="89"/>
      <c r="Z151" s="76"/>
      <c r="AA151" s="83"/>
      <c r="AB151" s="84"/>
      <c r="AC151" s="78"/>
      <c r="AD151" s="77"/>
      <c r="AE151" s="77"/>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75"/>
      <c r="V152" s="89"/>
      <c r="W152" s="89"/>
      <c r="X152" s="76"/>
      <c r="Y152" s="89"/>
      <c r="Z152" s="76"/>
      <c r="AA152" s="83"/>
      <c r="AB152" s="84"/>
      <c r="AC152" s="78"/>
      <c r="AD152" s="77"/>
      <c r="AE152" s="77"/>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75"/>
      <c r="V153" s="89"/>
      <c r="W153" s="89"/>
      <c r="X153" s="76"/>
      <c r="Y153" s="89"/>
      <c r="Z153" s="76"/>
      <c r="AA153" s="83"/>
      <c r="AB153" s="84"/>
      <c r="AC153" s="78"/>
      <c r="AD153" s="77"/>
      <c r="AE153" s="77"/>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75"/>
      <c r="V154" s="89"/>
      <c r="W154" s="89"/>
      <c r="X154" s="76"/>
      <c r="Y154" s="89"/>
      <c r="Z154" s="76"/>
      <c r="AA154" s="83"/>
      <c r="AB154" s="84"/>
      <c r="AC154" s="78"/>
      <c r="AD154" s="77"/>
      <c r="AE154" s="77"/>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75"/>
      <c r="V155" s="89"/>
      <c r="W155" s="89"/>
      <c r="X155" s="76"/>
      <c r="Y155" s="89"/>
      <c r="Z155" s="76"/>
      <c r="AA155" s="83"/>
      <c r="AB155" s="84"/>
      <c r="AC155" s="78"/>
      <c r="AD155" s="77"/>
      <c r="AE155" s="77"/>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
        <v>0</v>
      </c>
      <c r="M156" s="71">
        <f t="shared" si="2"/>
        <v>0</v>
      </c>
      <c r="N156" s="72"/>
      <c r="O156" s="73">
        <f t="shared" si="3"/>
        <v>0</v>
      </c>
      <c r="P156" s="72"/>
      <c r="Q156" s="72"/>
      <c r="R156" s="72"/>
      <c r="S156" s="74">
        <f t="shared" si="0"/>
        <v>0</v>
      </c>
      <c r="T156" s="121" t="str">
        <f t="shared" si="4"/>
        <v>OK</v>
      </c>
      <c r="U156" s="75"/>
      <c r="V156" s="89"/>
      <c r="W156" s="89"/>
      <c r="X156" s="76"/>
      <c r="Y156" s="89"/>
      <c r="Z156" s="76"/>
      <c r="AA156" s="83"/>
      <c r="AB156" s="84"/>
      <c r="AC156" s="78"/>
      <c r="AD156" s="77"/>
      <c r="AE156" s="77"/>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75"/>
      <c r="V157" s="89"/>
      <c r="W157" s="89"/>
      <c r="X157" s="76"/>
      <c r="Y157" s="89"/>
      <c r="Z157" s="76"/>
      <c r="AA157" s="83"/>
      <c r="AB157" s="84"/>
      <c r="AC157" s="78"/>
      <c r="AD157" s="77"/>
      <c r="AE157" s="77"/>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75"/>
      <c r="V158" s="89"/>
      <c r="W158" s="89"/>
      <c r="X158" s="76"/>
      <c r="Y158" s="89"/>
      <c r="Z158" s="76"/>
      <c r="AA158" s="83"/>
      <c r="AB158" s="84"/>
      <c r="AC158" s="78"/>
      <c r="AD158" s="77"/>
      <c r="AE158" s="77"/>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
        <v>0</v>
      </c>
      <c r="M159" s="71">
        <f t="shared" si="2"/>
        <v>0</v>
      </c>
      <c r="N159" s="72"/>
      <c r="O159" s="73">
        <f t="shared" si="3"/>
        <v>0</v>
      </c>
      <c r="P159" s="72"/>
      <c r="Q159" s="72"/>
      <c r="R159" s="72"/>
      <c r="S159" s="74">
        <f t="shared" si="0"/>
        <v>0</v>
      </c>
      <c r="T159" s="121" t="str">
        <f t="shared" si="4"/>
        <v>OK</v>
      </c>
      <c r="U159" s="75"/>
      <c r="V159" s="89"/>
      <c r="W159" s="89"/>
      <c r="X159" s="76"/>
      <c r="Y159" s="89"/>
      <c r="Z159" s="76"/>
      <c r="AA159" s="83"/>
      <c r="AB159" s="84"/>
      <c r="AC159" s="78"/>
      <c r="AD159" s="77"/>
      <c r="AE159" s="77"/>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c r="L160" s="70">
        <f t="shared" si="1"/>
        <v>0</v>
      </c>
      <c r="M160" s="71">
        <f t="shared" si="2"/>
        <v>0</v>
      </c>
      <c r="N160" s="72"/>
      <c r="O160" s="73">
        <f t="shared" si="3"/>
        <v>0</v>
      </c>
      <c r="P160" s="72"/>
      <c r="Q160" s="72"/>
      <c r="R160" s="72"/>
      <c r="S160" s="74">
        <f t="shared" si="0"/>
        <v>0</v>
      </c>
      <c r="T160" s="121" t="str">
        <f t="shared" si="4"/>
        <v>OK</v>
      </c>
      <c r="U160" s="75"/>
      <c r="V160" s="89"/>
      <c r="W160" s="89"/>
      <c r="X160" s="76"/>
      <c r="Y160" s="89"/>
      <c r="Z160" s="76"/>
      <c r="AA160" s="83"/>
      <c r="AB160" s="84"/>
      <c r="AC160" s="78"/>
      <c r="AD160" s="77"/>
      <c r="AE160" s="77"/>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c r="L161" s="70">
        <f t="shared" si="1"/>
        <v>0</v>
      </c>
      <c r="M161" s="71">
        <f t="shared" si="2"/>
        <v>0</v>
      </c>
      <c r="N161" s="72"/>
      <c r="O161" s="73">
        <f t="shared" si="3"/>
        <v>0</v>
      </c>
      <c r="P161" s="72"/>
      <c r="Q161" s="72"/>
      <c r="R161" s="72"/>
      <c r="S161" s="74">
        <f t="shared" si="0"/>
        <v>0</v>
      </c>
      <c r="T161" s="121" t="str">
        <f t="shared" si="4"/>
        <v>OK</v>
      </c>
      <c r="U161" s="75"/>
      <c r="V161" s="89"/>
      <c r="W161" s="89"/>
      <c r="X161" s="76"/>
      <c r="Y161" s="89"/>
      <c r="Z161" s="76"/>
      <c r="AA161" s="83"/>
      <c r="AB161" s="84"/>
      <c r="AC161" s="78"/>
      <c r="AD161" s="77"/>
      <c r="AE161" s="77"/>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75"/>
      <c r="V162" s="89"/>
      <c r="W162" s="89"/>
      <c r="X162" s="76"/>
      <c r="Y162" s="89"/>
      <c r="Z162" s="76"/>
      <c r="AA162" s="83"/>
      <c r="AB162" s="84"/>
      <c r="AC162" s="78"/>
      <c r="AD162" s="77"/>
      <c r="AE162" s="77"/>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75"/>
      <c r="V163" s="89"/>
      <c r="W163" s="89"/>
      <c r="X163" s="76"/>
      <c r="Y163" s="89"/>
      <c r="Z163" s="76"/>
      <c r="AA163" s="83"/>
      <c r="AB163" s="84"/>
      <c r="AC163" s="78"/>
      <c r="AD163" s="77"/>
      <c r="AE163" s="77"/>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75"/>
      <c r="V164" s="89"/>
      <c r="W164" s="89"/>
      <c r="X164" s="76"/>
      <c r="Y164" s="89"/>
      <c r="Z164" s="76"/>
      <c r="AA164" s="83"/>
      <c r="AB164" s="84"/>
      <c r="AC164" s="78"/>
      <c r="AD164" s="77"/>
      <c r="AE164" s="77"/>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v>4</v>
      </c>
      <c r="L165" s="70">
        <f t="shared" si="1"/>
        <v>0</v>
      </c>
      <c r="M165" s="71">
        <f t="shared" si="2"/>
        <v>0</v>
      </c>
      <c r="N165" s="72"/>
      <c r="O165" s="73">
        <f t="shared" si="3"/>
        <v>1</v>
      </c>
      <c r="P165" s="72"/>
      <c r="Q165" s="72"/>
      <c r="R165" s="72"/>
      <c r="S165" s="74">
        <f t="shared" si="0"/>
        <v>4</v>
      </c>
      <c r="T165" s="121" t="str">
        <f t="shared" si="4"/>
        <v>OK</v>
      </c>
      <c r="U165" s="75"/>
      <c r="V165" s="89"/>
      <c r="W165" s="89"/>
      <c r="X165" s="76"/>
      <c r="Y165" s="89"/>
      <c r="Z165" s="76"/>
      <c r="AA165" s="83"/>
      <c r="AB165" s="84"/>
      <c r="AC165" s="78"/>
      <c r="AD165" s="77"/>
      <c r="AE165" s="77"/>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75"/>
      <c r="V166" s="89"/>
      <c r="W166" s="89"/>
      <c r="X166" s="76"/>
      <c r="Y166" s="89"/>
      <c r="Z166" s="76"/>
      <c r="AA166" s="83"/>
      <c r="AB166" s="84"/>
      <c r="AC166" s="78"/>
      <c r="AD166" s="77"/>
      <c r="AE166" s="77"/>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c r="O167" s="73">
        <f t="shared" si="3"/>
        <v>0</v>
      </c>
      <c r="P167" s="72"/>
      <c r="Q167" s="72"/>
      <c r="R167" s="72"/>
      <c r="S167" s="74">
        <f t="shared" si="0"/>
        <v>0</v>
      </c>
      <c r="T167" s="121" t="str">
        <f t="shared" si="4"/>
        <v>OK</v>
      </c>
      <c r="U167" s="75"/>
      <c r="V167" s="89"/>
      <c r="W167" s="89"/>
      <c r="X167" s="76"/>
      <c r="Y167" s="89"/>
      <c r="Z167" s="76"/>
      <c r="AA167" s="83"/>
      <c r="AB167" s="84"/>
      <c r="AC167" s="78"/>
      <c r="AD167" s="77"/>
      <c r="AE167" s="77"/>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75"/>
      <c r="V168" s="89"/>
      <c r="W168" s="89"/>
      <c r="X168" s="76"/>
      <c r="Y168" s="89"/>
      <c r="Z168" s="76"/>
      <c r="AA168" s="83"/>
      <c r="AB168" s="84"/>
      <c r="AC168" s="78"/>
      <c r="AD168" s="77"/>
      <c r="AE168" s="77"/>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75"/>
      <c r="V169" s="89"/>
      <c r="W169" s="89"/>
      <c r="X169" s="76"/>
      <c r="Y169" s="89"/>
      <c r="Z169" s="76"/>
      <c r="AA169" s="83"/>
      <c r="AB169" s="84"/>
      <c r="AC169" s="78"/>
      <c r="AD169" s="77"/>
      <c r="AE169" s="77"/>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75"/>
      <c r="V170" s="89"/>
      <c r="W170" s="89"/>
      <c r="X170" s="76"/>
      <c r="Y170" s="89"/>
      <c r="Z170" s="76"/>
      <c r="AA170" s="83"/>
      <c r="AB170" s="84"/>
      <c r="AC170" s="78"/>
      <c r="AD170" s="77"/>
      <c r="AE170" s="77"/>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75"/>
      <c r="V171" s="89"/>
      <c r="W171" s="89"/>
      <c r="X171" s="76"/>
      <c r="Y171" s="89"/>
      <c r="Z171" s="76"/>
      <c r="AA171" s="83"/>
      <c r="AB171" s="84"/>
      <c r="AC171" s="78"/>
      <c r="AD171" s="77"/>
      <c r="AE171" s="77"/>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75"/>
      <c r="V172" s="89"/>
      <c r="W172" s="89"/>
      <c r="X172" s="76"/>
      <c r="Y172" s="89"/>
      <c r="Z172" s="76"/>
      <c r="AA172" s="83"/>
      <c r="AB172" s="84"/>
      <c r="AC172" s="78"/>
      <c r="AD172" s="77"/>
      <c r="AE172" s="77"/>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75"/>
      <c r="V173" s="89"/>
      <c r="W173" s="89"/>
      <c r="X173" s="76"/>
      <c r="Y173" s="89"/>
      <c r="Z173" s="76"/>
      <c r="AA173" s="83"/>
      <c r="AB173" s="84"/>
      <c r="AC173" s="78"/>
      <c r="AD173" s="77"/>
      <c r="AE173" s="77"/>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v>4</v>
      </c>
      <c r="L174" s="70">
        <f t="shared" si="1"/>
        <v>0</v>
      </c>
      <c r="M174" s="71">
        <f t="shared" si="2"/>
        <v>0</v>
      </c>
      <c r="N174" s="72"/>
      <c r="O174" s="73">
        <f t="shared" si="3"/>
        <v>1</v>
      </c>
      <c r="P174" s="72"/>
      <c r="Q174" s="72"/>
      <c r="R174" s="72"/>
      <c r="S174" s="74">
        <f t="shared" si="0"/>
        <v>4</v>
      </c>
      <c r="T174" s="121" t="str">
        <f t="shared" si="4"/>
        <v>OK</v>
      </c>
      <c r="U174" s="75"/>
      <c r="V174" s="89"/>
      <c r="W174" s="89"/>
      <c r="X174" s="76"/>
      <c r="Y174" s="89"/>
      <c r="Z174" s="76"/>
      <c r="AA174" s="83"/>
      <c r="AB174" s="84"/>
      <c r="AC174" s="78"/>
      <c r="AD174" s="77"/>
      <c r="AE174" s="77"/>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75"/>
      <c r="V175" s="89"/>
      <c r="W175" s="89"/>
      <c r="X175" s="76"/>
      <c r="Y175" s="89"/>
      <c r="Z175" s="76"/>
      <c r="AA175" s="83"/>
      <c r="AB175" s="84"/>
      <c r="AC175" s="78"/>
      <c r="AD175" s="77"/>
      <c r="AE175" s="77"/>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75"/>
      <c r="V176" s="89"/>
      <c r="W176" s="89"/>
      <c r="X176" s="76"/>
      <c r="Y176" s="89"/>
      <c r="Z176" s="76"/>
      <c r="AA176" s="83"/>
      <c r="AB176" s="84"/>
      <c r="AC176" s="78"/>
      <c r="AD176" s="77"/>
      <c r="AE176" s="77"/>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75"/>
      <c r="V177" s="89"/>
      <c r="W177" s="89"/>
      <c r="X177" s="76"/>
      <c r="Y177" s="89"/>
      <c r="Z177" s="76"/>
      <c r="AA177" s="83"/>
      <c r="AB177" s="84"/>
      <c r="AC177" s="78"/>
      <c r="AD177" s="77"/>
      <c r="AE177" s="77"/>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
        <v>0</v>
      </c>
      <c r="M178" s="71">
        <f t="shared" si="2"/>
        <v>0</v>
      </c>
      <c r="N178" s="72"/>
      <c r="O178" s="73">
        <f t="shared" si="3"/>
        <v>0</v>
      </c>
      <c r="P178" s="72"/>
      <c r="Q178" s="72"/>
      <c r="R178" s="72"/>
      <c r="S178" s="74">
        <f t="shared" si="0"/>
        <v>0</v>
      </c>
      <c r="T178" s="121" t="str">
        <f t="shared" si="4"/>
        <v>OK</v>
      </c>
      <c r="U178" s="75"/>
      <c r="V178" s="89"/>
      <c r="W178" s="89"/>
      <c r="X178" s="76"/>
      <c r="Y178" s="89"/>
      <c r="Z178" s="76"/>
      <c r="AA178" s="83"/>
      <c r="AB178" s="84"/>
      <c r="AC178" s="78"/>
      <c r="AD178" s="77"/>
      <c r="AE178" s="77"/>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c r="L179" s="70">
        <f t="shared" si="1"/>
        <v>0</v>
      </c>
      <c r="M179" s="71">
        <f t="shared" si="2"/>
        <v>0</v>
      </c>
      <c r="N179" s="72"/>
      <c r="O179" s="73">
        <f t="shared" si="3"/>
        <v>0</v>
      </c>
      <c r="P179" s="72"/>
      <c r="Q179" s="72"/>
      <c r="R179" s="72"/>
      <c r="S179" s="74">
        <f t="shared" si="0"/>
        <v>0</v>
      </c>
      <c r="T179" s="121" t="str">
        <f t="shared" si="4"/>
        <v>OK</v>
      </c>
      <c r="U179" s="75"/>
      <c r="V179" s="89"/>
      <c r="W179" s="89"/>
      <c r="X179" s="76"/>
      <c r="Y179" s="89"/>
      <c r="Z179" s="76"/>
      <c r="AA179" s="83"/>
      <c r="AB179" s="84"/>
      <c r="AC179" s="78"/>
      <c r="AD179" s="77"/>
      <c r="AE179" s="77"/>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c r="L180" s="70">
        <f t="shared" si="1"/>
        <v>0</v>
      </c>
      <c r="M180" s="71">
        <f t="shared" si="2"/>
        <v>0</v>
      </c>
      <c r="N180" s="72"/>
      <c r="O180" s="73">
        <f t="shared" si="3"/>
        <v>0</v>
      </c>
      <c r="P180" s="72"/>
      <c r="Q180" s="72"/>
      <c r="R180" s="72"/>
      <c r="S180" s="74">
        <f t="shared" si="0"/>
        <v>0</v>
      </c>
      <c r="T180" s="121" t="str">
        <f t="shared" si="4"/>
        <v>OK</v>
      </c>
      <c r="U180" s="75"/>
      <c r="V180" s="89"/>
      <c r="W180" s="89"/>
      <c r="X180" s="76"/>
      <c r="Y180" s="89"/>
      <c r="Z180" s="76"/>
      <c r="AA180" s="83"/>
      <c r="AB180" s="84"/>
      <c r="AC180" s="78"/>
      <c r="AD180" s="77"/>
      <c r="AE180" s="77"/>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75"/>
      <c r="V181" s="89"/>
      <c r="W181" s="89"/>
      <c r="X181" s="76"/>
      <c r="Y181" s="89"/>
      <c r="Z181" s="76"/>
      <c r="AA181" s="83"/>
      <c r="AB181" s="84"/>
      <c r="AC181" s="78"/>
      <c r="AD181" s="77"/>
      <c r="AE181" s="77"/>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v>0</v>
      </c>
      <c r="L182" s="70">
        <f t="shared" si="1"/>
        <v>0</v>
      </c>
      <c r="M182" s="71">
        <f t="shared" si="2"/>
        <v>0</v>
      </c>
      <c r="N182" s="72"/>
      <c r="O182" s="73">
        <f t="shared" si="3"/>
        <v>0</v>
      </c>
      <c r="P182" s="72"/>
      <c r="Q182" s="72"/>
      <c r="R182" s="72"/>
      <c r="S182" s="74">
        <f t="shared" si="0"/>
        <v>0</v>
      </c>
      <c r="T182" s="121" t="str">
        <f t="shared" si="4"/>
        <v>OK</v>
      </c>
      <c r="U182" s="75"/>
      <c r="V182" s="89"/>
      <c r="W182" s="89"/>
      <c r="X182" s="76"/>
      <c r="Y182" s="89"/>
      <c r="Z182" s="76"/>
      <c r="AA182" s="83"/>
      <c r="AB182" s="84"/>
      <c r="AC182" s="78"/>
      <c r="AD182" s="77"/>
      <c r="AE182" s="77"/>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75"/>
      <c r="V183" s="89"/>
      <c r="W183" s="89"/>
      <c r="X183" s="76"/>
      <c r="Y183" s="89"/>
      <c r="Z183" s="76"/>
      <c r="AA183" s="83"/>
      <c r="AB183" s="84"/>
      <c r="AC183" s="78"/>
      <c r="AD183" s="77"/>
      <c r="AE183" s="77"/>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75"/>
      <c r="V184" s="89"/>
      <c r="W184" s="89"/>
      <c r="X184" s="76"/>
      <c r="Y184" s="89"/>
      <c r="Z184" s="76"/>
      <c r="AA184" s="83"/>
      <c r="AB184" s="84"/>
      <c r="AC184" s="78"/>
      <c r="AD184" s="77"/>
      <c r="AE184" s="77"/>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75"/>
      <c r="V185" s="89"/>
      <c r="W185" s="89"/>
      <c r="X185" s="76"/>
      <c r="Y185" s="89"/>
      <c r="Z185" s="76"/>
      <c r="AA185" s="83"/>
      <c r="AB185" s="84"/>
      <c r="AC185" s="78"/>
      <c r="AD185" s="77"/>
      <c r="AE185" s="77"/>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75"/>
      <c r="V186" s="88"/>
      <c r="W186" s="88"/>
      <c r="X186" s="76"/>
      <c r="Y186" s="88"/>
      <c r="Z186" s="76"/>
      <c r="AA186" s="76"/>
      <c r="AB186" s="80"/>
      <c r="AC186" s="78"/>
      <c r="AD186" s="80"/>
      <c r="AE186" s="77"/>
      <c r="AF186" s="76"/>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24</v>
      </c>
      <c r="N187" s="95"/>
      <c r="O187" s="95"/>
      <c r="P187" s="95"/>
      <c r="Q187" s="95"/>
      <c r="R187" s="95"/>
      <c r="S187" s="95">
        <f>SUM(S4:S186)</f>
        <v>24</v>
      </c>
      <c r="U187" s="97">
        <f t="shared" ref="U187:AT187" si="5">SUMPRODUCT($J$4:$J$186,U4:U186)</f>
        <v>0</v>
      </c>
      <c r="V187" s="97">
        <f t="shared" si="5"/>
        <v>0</v>
      </c>
      <c r="W187" s="97">
        <f t="shared" si="5"/>
        <v>0</v>
      </c>
      <c r="X187" s="97">
        <f t="shared" si="5"/>
        <v>0</v>
      </c>
      <c r="Y187" s="97">
        <f t="shared" si="5"/>
        <v>0</v>
      </c>
      <c r="Z187" s="97">
        <f t="shared" si="5"/>
        <v>0</v>
      </c>
      <c r="AA187" s="97">
        <f t="shared" si="5"/>
        <v>0</v>
      </c>
      <c r="AB187" s="97">
        <f t="shared" si="5"/>
        <v>0</v>
      </c>
      <c r="AC187" s="97">
        <f t="shared" si="5"/>
        <v>0</v>
      </c>
      <c r="AD187" s="97">
        <f t="shared" si="5"/>
        <v>0</v>
      </c>
      <c r="AE187" s="97">
        <f t="shared" si="5"/>
        <v>0</v>
      </c>
      <c r="AF187" s="97">
        <f t="shared" si="5"/>
        <v>0</v>
      </c>
      <c r="AG187" s="97">
        <f t="shared" si="5"/>
        <v>0</v>
      </c>
      <c r="AH187" s="97">
        <f t="shared" si="5"/>
        <v>0</v>
      </c>
      <c r="AI187" s="97">
        <f t="shared" si="5"/>
        <v>0</v>
      </c>
      <c r="AJ187" s="97">
        <f t="shared" si="5"/>
        <v>0</v>
      </c>
      <c r="AK187" s="97">
        <f t="shared" si="5"/>
        <v>0</v>
      </c>
      <c r="AL187" s="97">
        <f t="shared" si="5"/>
        <v>0</v>
      </c>
      <c r="AM187" s="97">
        <f t="shared" si="5"/>
        <v>0</v>
      </c>
      <c r="AN187" s="97">
        <f t="shared" si="5"/>
        <v>0</v>
      </c>
      <c r="AO187" s="97">
        <f t="shared" si="5"/>
        <v>0</v>
      </c>
      <c r="AP187" s="97">
        <f t="shared" si="5"/>
        <v>0</v>
      </c>
      <c r="AQ187" s="97">
        <f t="shared" si="5"/>
        <v>0</v>
      </c>
      <c r="AR187" s="97">
        <f t="shared" si="5"/>
        <v>0</v>
      </c>
      <c r="AS187" s="97">
        <f t="shared" si="5"/>
        <v>0</v>
      </c>
      <c r="AT187" s="97">
        <f t="shared" si="5"/>
        <v>0</v>
      </c>
      <c r="AU187" s="79"/>
    </row>
    <row r="188" spans="1:47" ht="30" customHeight="1" x14ac:dyDescent="0.35">
      <c r="D188" s="87" t="s">
        <v>613</v>
      </c>
      <c r="K188" s="98">
        <f t="shared" ref="K188:S188" si="6">SUMPRODUCT($J$4:$J$186,K4:K186)</f>
        <v>32611.27</v>
      </c>
      <c r="L188" s="98">
        <f t="shared" si="6"/>
        <v>0</v>
      </c>
      <c r="M188" s="98">
        <f t="shared" si="6"/>
        <v>0</v>
      </c>
      <c r="N188" s="98">
        <f t="shared" si="6"/>
        <v>0</v>
      </c>
      <c r="O188" s="98">
        <f t="shared" si="6"/>
        <v>2876.3599999999997</v>
      </c>
      <c r="P188" s="98">
        <f t="shared" si="6"/>
        <v>0</v>
      </c>
      <c r="Q188" s="98">
        <f t="shared" si="6"/>
        <v>0</v>
      </c>
      <c r="R188" s="98">
        <f t="shared" si="6"/>
        <v>0</v>
      </c>
      <c r="S188" s="98">
        <f t="shared" si="6"/>
        <v>32611.27</v>
      </c>
      <c r="AB188" s="100"/>
      <c r="AD188" s="100"/>
      <c r="AE188" s="82"/>
    </row>
    <row r="189" spans="1:47" ht="30" customHeight="1" x14ac:dyDescent="0.35">
      <c r="AE189" s="99"/>
    </row>
    <row r="190" spans="1:47" ht="30" customHeight="1" x14ac:dyDescent="0.35">
      <c r="AE190" s="99"/>
      <c r="AL190" s="102"/>
      <c r="AN190" s="102"/>
    </row>
    <row r="191" spans="1:47" ht="30" customHeight="1" x14ac:dyDescent="0.35">
      <c r="AE191" s="99"/>
      <c r="AL191" s="102"/>
      <c r="AN191" s="102"/>
    </row>
    <row r="192" spans="1:47" ht="30" customHeight="1" x14ac:dyDescent="0.35">
      <c r="AE192" s="99"/>
      <c r="AL192" s="102"/>
      <c r="AN192" s="102"/>
    </row>
    <row r="193" spans="31:40" ht="30" customHeight="1" x14ac:dyDescent="0.35">
      <c r="AE193" s="99"/>
      <c r="AL193" s="102"/>
      <c r="AN193" s="102"/>
    </row>
    <row r="194" spans="31:40" ht="30" customHeight="1" x14ac:dyDescent="0.35">
      <c r="AE194" s="99"/>
      <c r="AL194" s="102"/>
      <c r="AN194" s="102"/>
    </row>
    <row r="195" spans="31:40" ht="30" customHeight="1" x14ac:dyDescent="0.35">
      <c r="AE195" s="99"/>
      <c r="AL195" s="102"/>
      <c r="AN195" s="102"/>
    </row>
    <row r="196" spans="31:40" ht="30" customHeight="1" x14ac:dyDescent="0.35">
      <c r="AE196" s="99"/>
      <c r="AN196" s="102"/>
    </row>
    <row r="197" spans="31:40" ht="30" customHeight="1" x14ac:dyDescent="0.35">
      <c r="AE197" s="99"/>
      <c r="AN197" s="102"/>
    </row>
    <row r="198" spans="31:40" ht="30" customHeight="1" x14ac:dyDescent="0.35">
      <c r="AE198" s="99"/>
      <c r="AN198" s="102"/>
    </row>
    <row r="199" spans="31:40" ht="30" customHeight="1" x14ac:dyDescent="0.35">
      <c r="AE199" s="99"/>
    </row>
    <row r="200" spans="31:40" ht="30" customHeight="1" x14ac:dyDescent="0.35">
      <c r="AE200" s="99"/>
    </row>
    <row r="201" spans="31:40" ht="30" customHeight="1" x14ac:dyDescent="0.35">
      <c r="AE201" s="99"/>
    </row>
    <row r="202" spans="31:40" ht="30" customHeight="1" x14ac:dyDescent="0.35">
      <c r="AE202" s="99"/>
    </row>
    <row r="203" spans="31:40" ht="30" customHeight="1" x14ac:dyDescent="0.35">
      <c r="AE203" s="99"/>
    </row>
    <row r="204" spans="31:40" ht="30" customHeight="1" x14ac:dyDescent="0.35">
      <c r="AE204" s="99"/>
    </row>
    <row r="205" spans="31:40" ht="30" customHeight="1" x14ac:dyDescent="0.35">
      <c r="AE205" s="99"/>
    </row>
    <row r="206" spans="31:40" ht="30" customHeight="1" x14ac:dyDescent="0.35">
      <c r="AE206" s="99"/>
    </row>
    <row r="207" spans="31:40" ht="30" customHeight="1" x14ac:dyDescent="0.35">
      <c r="AE207" s="99"/>
    </row>
    <row r="208" spans="31:40" ht="30" customHeight="1" x14ac:dyDescent="0.35">
      <c r="AE208" s="99"/>
    </row>
    <row r="209" spans="31:31" ht="30" customHeight="1" x14ac:dyDescent="0.35">
      <c r="AE209" s="99"/>
    </row>
    <row r="210" spans="31:31" ht="30" customHeight="1" x14ac:dyDescent="0.35">
      <c r="AE210" s="99"/>
    </row>
    <row r="211" spans="31:31" ht="30" customHeight="1" x14ac:dyDescent="0.35">
      <c r="AE211" s="99"/>
    </row>
    <row r="212" spans="31:31" ht="30" customHeight="1" x14ac:dyDescent="0.35">
      <c r="AE212" s="99"/>
    </row>
    <row r="213" spans="31:31" ht="30" customHeight="1" x14ac:dyDescent="0.35">
      <c r="AE213" s="99"/>
    </row>
    <row r="214" spans="31:31" ht="30" customHeight="1" x14ac:dyDescent="0.35">
      <c r="AE214" s="99"/>
    </row>
    <row r="215" spans="31:31" ht="30" customHeight="1" x14ac:dyDescent="0.35">
      <c r="AE215" s="99"/>
    </row>
    <row r="216" spans="31:31" ht="30" customHeight="1" x14ac:dyDescent="0.35">
      <c r="AE216" s="99"/>
    </row>
    <row r="217" spans="31:31" ht="30" customHeight="1" x14ac:dyDescent="0.35">
      <c r="AE217" s="99"/>
    </row>
    <row r="218" spans="31:31" ht="30" customHeight="1" x14ac:dyDescent="0.35">
      <c r="AE218" s="99"/>
    </row>
    <row r="219" spans="31:31" ht="30" customHeight="1" x14ac:dyDescent="0.35">
      <c r="AE219" s="99"/>
    </row>
    <row r="220" spans="31:31" ht="30" customHeight="1" x14ac:dyDescent="0.35">
      <c r="AE220" s="99"/>
    </row>
    <row r="221" spans="31:31" ht="30" customHeight="1" x14ac:dyDescent="0.35">
      <c r="AE221" s="99"/>
    </row>
    <row r="222" spans="31:31" ht="30" customHeight="1" x14ac:dyDescent="0.35">
      <c r="AE222" s="99"/>
    </row>
    <row r="223" spans="31:31" ht="30" customHeight="1" x14ac:dyDescent="0.35">
      <c r="AE223" s="99"/>
    </row>
    <row r="224" spans="31:31" ht="30" customHeight="1" x14ac:dyDescent="0.35">
      <c r="AE224" s="99"/>
    </row>
    <row r="225" spans="31:31" ht="30" customHeight="1" x14ac:dyDescent="0.35">
      <c r="AE225" s="99"/>
    </row>
    <row r="226" spans="31:31" ht="30" customHeight="1" x14ac:dyDescent="0.35">
      <c r="AE226" s="99"/>
    </row>
    <row r="227" spans="31:31" ht="30" customHeight="1" x14ac:dyDescent="0.35">
      <c r="AE227" s="99"/>
    </row>
    <row r="228" spans="31:31" ht="30" customHeight="1" x14ac:dyDescent="0.35">
      <c r="AE228" s="99"/>
    </row>
    <row r="229" spans="31:31" ht="30" customHeight="1" x14ac:dyDescent="0.35">
      <c r="AE229" s="99"/>
    </row>
    <row r="230" spans="31:31" ht="30" customHeight="1" x14ac:dyDescent="0.35">
      <c r="AE230" s="99"/>
    </row>
    <row r="231" spans="31:31" ht="30" customHeight="1" x14ac:dyDescent="0.35">
      <c r="AE231" s="99"/>
    </row>
    <row r="232" spans="31:31" ht="30" customHeight="1" x14ac:dyDescent="0.35">
      <c r="AE232" s="99"/>
    </row>
    <row r="233" spans="31:31" ht="30" customHeight="1" x14ac:dyDescent="0.35">
      <c r="AE233" s="99"/>
    </row>
    <row r="234" spans="31:31" ht="30" customHeight="1" x14ac:dyDescent="0.35">
      <c r="AE234" s="99"/>
    </row>
    <row r="235" spans="31:31" ht="30" customHeight="1" x14ac:dyDescent="0.35">
      <c r="AE235" s="99"/>
    </row>
    <row r="236" spans="31:31" ht="30" customHeight="1" x14ac:dyDescent="0.35">
      <c r="AE236" s="99"/>
    </row>
    <row r="237" spans="31:31" ht="30" customHeight="1" x14ac:dyDescent="0.35">
      <c r="AE237" s="99"/>
    </row>
    <row r="238" spans="31:31" ht="30" customHeight="1" x14ac:dyDescent="0.35">
      <c r="AE238" s="99"/>
    </row>
    <row r="239" spans="31:31" ht="30" customHeight="1" x14ac:dyDescent="0.35">
      <c r="AE239" s="99"/>
    </row>
    <row r="240" spans="31:31" ht="30" customHeight="1" x14ac:dyDescent="0.35">
      <c r="AE240" s="99"/>
    </row>
    <row r="241" spans="31:31" ht="30" customHeight="1" x14ac:dyDescent="0.35">
      <c r="AE241" s="99"/>
    </row>
    <row r="242" spans="31:31" ht="30" customHeight="1" x14ac:dyDescent="0.35">
      <c r="AE242" s="99"/>
    </row>
    <row r="243" spans="31:31" ht="30" customHeight="1" x14ac:dyDescent="0.35">
      <c r="AE243" s="99"/>
    </row>
    <row r="244" spans="31:31" ht="30" customHeight="1" x14ac:dyDescent="0.35">
      <c r="AE244" s="99"/>
    </row>
    <row r="245" spans="31:31" ht="30" customHeight="1" x14ac:dyDescent="0.35">
      <c r="AE245" s="99"/>
    </row>
    <row r="246" spans="31:31" ht="30" customHeight="1" x14ac:dyDescent="0.35">
      <c r="AE246" s="99"/>
    </row>
    <row r="247" spans="31:31" ht="30" customHeight="1" x14ac:dyDescent="0.35">
      <c r="AE247" s="99"/>
    </row>
    <row r="248" spans="31:31" ht="30" customHeight="1" x14ac:dyDescent="0.35">
      <c r="AE248" s="99"/>
    </row>
    <row r="249" spans="31:31" ht="30" customHeight="1" x14ac:dyDescent="0.35">
      <c r="AE249" s="99"/>
    </row>
    <row r="250" spans="31:31" ht="30" customHeight="1" x14ac:dyDescent="0.35">
      <c r="AE250" s="99"/>
    </row>
    <row r="251" spans="31:31" ht="30" customHeight="1" x14ac:dyDescent="0.35">
      <c r="AE251" s="99"/>
    </row>
    <row r="252" spans="31:31" ht="30" customHeight="1" x14ac:dyDescent="0.35">
      <c r="AE252" s="99"/>
    </row>
    <row r="253" spans="31:31" ht="30" customHeight="1" x14ac:dyDescent="0.35">
      <c r="AE253" s="99"/>
    </row>
    <row r="254" spans="31:31" ht="30" customHeight="1" x14ac:dyDescent="0.35">
      <c r="AE254" s="99"/>
    </row>
    <row r="255" spans="31:31" ht="30" customHeight="1" x14ac:dyDescent="0.35">
      <c r="AE255" s="99"/>
    </row>
    <row r="256" spans="31:31" ht="30" customHeight="1" x14ac:dyDescent="0.35">
      <c r="AE256" s="99"/>
    </row>
    <row r="257" spans="31:31" ht="30" customHeight="1" x14ac:dyDescent="0.35">
      <c r="AE257" s="99"/>
    </row>
    <row r="258" spans="31:31" ht="30" customHeight="1" x14ac:dyDescent="0.35">
      <c r="AE258" s="99"/>
    </row>
    <row r="259" spans="31:31" ht="30" customHeight="1" x14ac:dyDescent="0.35">
      <c r="AE259" s="99"/>
    </row>
    <row r="260" spans="31:31" ht="30" customHeight="1" x14ac:dyDescent="0.35">
      <c r="AE260" s="99"/>
    </row>
    <row r="261" spans="31:31" ht="30" customHeight="1" x14ac:dyDescent="0.35">
      <c r="AE261" s="99"/>
    </row>
    <row r="262" spans="31:31" ht="30" customHeight="1" x14ac:dyDescent="0.35">
      <c r="AE262" s="99"/>
    </row>
    <row r="263" spans="31:31" ht="30" customHeight="1" x14ac:dyDescent="0.35">
      <c r="AE263" s="99"/>
    </row>
    <row r="264" spans="31:31" ht="30" customHeight="1" x14ac:dyDescent="0.35">
      <c r="AE264" s="99"/>
    </row>
    <row r="265" spans="31:31" ht="30" customHeight="1" x14ac:dyDescent="0.35">
      <c r="AE265" s="99"/>
    </row>
    <row r="266" spans="31:31" ht="30" customHeight="1" x14ac:dyDescent="0.35">
      <c r="AE266" s="99"/>
    </row>
    <row r="267" spans="31:31" ht="30" customHeight="1" x14ac:dyDescent="0.35">
      <c r="AE267" s="99"/>
    </row>
    <row r="268" spans="31:31" ht="30" customHeight="1" x14ac:dyDescent="0.35">
      <c r="AE268" s="99"/>
    </row>
    <row r="269" spans="31:31" ht="30" customHeight="1" x14ac:dyDescent="0.35">
      <c r="AE269" s="99"/>
    </row>
    <row r="270" spans="31:31" ht="30" customHeight="1" x14ac:dyDescent="0.35">
      <c r="AE270" s="99"/>
    </row>
    <row r="271" spans="31:31" ht="30" customHeight="1" x14ac:dyDescent="0.35">
      <c r="AE271" s="99"/>
    </row>
    <row r="272" spans="31:31" ht="30" customHeight="1" x14ac:dyDescent="0.35">
      <c r="AE272" s="99"/>
    </row>
    <row r="273" spans="31:31" ht="30" customHeight="1" x14ac:dyDescent="0.35">
      <c r="AE273" s="99"/>
    </row>
    <row r="274" spans="31:31" ht="30" customHeight="1" x14ac:dyDescent="0.35">
      <c r="AE274" s="99"/>
    </row>
    <row r="275" spans="31:31" ht="30" customHeight="1" x14ac:dyDescent="0.35">
      <c r="AE275" s="99"/>
    </row>
    <row r="276" spans="31:31" ht="30" customHeight="1" x14ac:dyDescent="0.35">
      <c r="AE276" s="99"/>
    </row>
    <row r="277" spans="31:31" ht="30" customHeight="1" x14ac:dyDescent="0.35">
      <c r="AE277" s="99"/>
    </row>
    <row r="278" spans="31:31" ht="30" customHeight="1" x14ac:dyDescent="0.35">
      <c r="AE278" s="99"/>
    </row>
    <row r="279" spans="31:31" ht="30" customHeight="1" x14ac:dyDescent="0.35">
      <c r="AE279" s="99"/>
    </row>
    <row r="280" spans="31:31" ht="30" customHeight="1" x14ac:dyDescent="0.35">
      <c r="AE280" s="99"/>
    </row>
    <row r="281" spans="31:31" ht="30" customHeight="1" x14ac:dyDescent="0.35">
      <c r="AE281" s="99"/>
    </row>
    <row r="282" spans="31:31" ht="30" customHeight="1" x14ac:dyDescent="0.35">
      <c r="AE282" s="99"/>
    </row>
    <row r="283" spans="31:31" ht="30" customHeight="1" x14ac:dyDescent="0.35">
      <c r="AE283" s="99"/>
    </row>
    <row r="284" spans="31:31" ht="30" customHeight="1" x14ac:dyDescent="0.35">
      <c r="AE284" s="99"/>
    </row>
    <row r="285" spans="31:31" ht="30" customHeight="1" x14ac:dyDescent="0.35">
      <c r="AE285" s="99"/>
    </row>
    <row r="286" spans="31:31" ht="30" customHeight="1" x14ac:dyDescent="0.35">
      <c r="AE286" s="99"/>
    </row>
    <row r="287" spans="31:31" ht="30" customHeight="1" x14ac:dyDescent="0.35">
      <c r="AE287" s="99"/>
    </row>
    <row r="288" spans="31:31" ht="30" customHeight="1" x14ac:dyDescent="0.35">
      <c r="AE288" s="99"/>
    </row>
    <row r="289" spans="31:31" ht="30" customHeight="1" x14ac:dyDescent="0.35">
      <c r="AE289" s="99"/>
    </row>
    <row r="290" spans="31:31" ht="30" customHeight="1" x14ac:dyDescent="0.35">
      <c r="AE290" s="99"/>
    </row>
    <row r="291" spans="31:31" ht="30" customHeight="1" x14ac:dyDescent="0.35">
      <c r="AE291" s="99"/>
    </row>
    <row r="292" spans="31:31" ht="30" customHeight="1" x14ac:dyDescent="0.35">
      <c r="AE292" s="99"/>
    </row>
    <row r="293" spans="31:31" ht="30" customHeight="1" x14ac:dyDescent="0.35">
      <c r="AE293" s="99"/>
    </row>
    <row r="294" spans="31:31" ht="30" customHeight="1" x14ac:dyDescent="0.35">
      <c r="AE294" s="99"/>
    </row>
    <row r="295" spans="31:31" ht="30" customHeight="1" x14ac:dyDescent="0.35">
      <c r="AE295" s="99"/>
    </row>
    <row r="296" spans="31:31" ht="30" customHeight="1" x14ac:dyDescent="0.35">
      <c r="AE296" s="99"/>
    </row>
    <row r="297" spans="31:31" ht="30" customHeight="1" x14ac:dyDescent="0.35">
      <c r="AE297" s="99"/>
    </row>
    <row r="298" spans="31:31" ht="30" customHeight="1" x14ac:dyDescent="0.35">
      <c r="AE298" s="99"/>
    </row>
    <row r="299" spans="31:31" ht="30" customHeight="1" x14ac:dyDescent="0.35">
      <c r="AE299" s="99"/>
    </row>
    <row r="300" spans="31:31" ht="30" customHeight="1" x14ac:dyDescent="0.35">
      <c r="AE300" s="99"/>
    </row>
    <row r="301" spans="31:31" ht="30" customHeight="1" x14ac:dyDescent="0.35">
      <c r="AE301" s="99"/>
    </row>
    <row r="302" spans="31:31" ht="30" customHeight="1" x14ac:dyDescent="0.35">
      <c r="AE302" s="99"/>
    </row>
    <row r="303" spans="31:31" ht="30" customHeight="1" x14ac:dyDescent="0.35">
      <c r="AE303" s="99"/>
    </row>
    <row r="304" spans="31:31" ht="30" customHeight="1" x14ac:dyDescent="0.35">
      <c r="AE304" s="99"/>
    </row>
    <row r="305" spans="31:31" ht="30" customHeight="1" x14ac:dyDescent="0.35">
      <c r="AE305" s="99"/>
    </row>
    <row r="306" spans="31:31" ht="30" customHeight="1" x14ac:dyDescent="0.35">
      <c r="AE306" s="99"/>
    </row>
    <row r="307" spans="31:31" ht="30" customHeight="1" x14ac:dyDescent="0.35">
      <c r="AE307" s="99"/>
    </row>
    <row r="308" spans="31:31" ht="30" customHeight="1" x14ac:dyDescent="0.35">
      <c r="AE308" s="99"/>
    </row>
    <row r="309" spans="31:31" ht="30" customHeight="1" x14ac:dyDescent="0.35">
      <c r="AE309" s="99"/>
    </row>
    <row r="310" spans="31:31" ht="30" customHeight="1" x14ac:dyDescent="0.35">
      <c r="AE310" s="99"/>
    </row>
    <row r="311" spans="31:31" ht="30" customHeight="1" x14ac:dyDescent="0.35">
      <c r="AE311" s="99"/>
    </row>
    <row r="312" spans="31:31" ht="30" customHeight="1" x14ac:dyDescent="0.35">
      <c r="AE312" s="99"/>
    </row>
    <row r="313" spans="31:31" ht="30" customHeight="1" x14ac:dyDescent="0.35">
      <c r="AE313" s="99"/>
    </row>
    <row r="314" spans="31:31" ht="30" customHeight="1" x14ac:dyDescent="0.35">
      <c r="AE314" s="99"/>
    </row>
    <row r="315" spans="31:31" ht="30" customHeight="1" x14ac:dyDescent="0.35">
      <c r="AE315" s="99"/>
    </row>
    <row r="316" spans="31:31" ht="30" customHeight="1" x14ac:dyDescent="0.35">
      <c r="AE316" s="99"/>
    </row>
    <row r="317" spans="31:31" ht="30" customHeight="1" x14ac:dyDescent="0.35">
      <c r="AE317" s="99"/>
    </row>
    <row r="318" spans="31:31" ht="30" customHeight="1" x14ac:dyDescent="0.35">
      <c r="AE318" s="99"/>
    </row>
    <row r="319" spans="31:31" ht="30" customHeight="1" x14ac:dyDescent="0.35">
      <c r="AE319" s="99"/>
    </row>
    <row r="320" spans="31:31" ht="30" customHeight="1" x14ac:dyDescent="0.35">
      <c r="AE320" s="99"/>
    </row>
    <row r="321" spans="31:31" ht="30" customHeight="1" x14ac:dyDescent="0.35">
      <c r="AE321" s="99"/>
    </row>
    <row r="322" spans="31:31" ht="30" customHeight="1" x14ac:dyDescent="0.35">
      <c r="AE322" s="99"/>
    </row>
    <row r="323" spans="31:31" ht="30" customHeight="1" x14ac:dyDescent="0.35">
      <c r="AE323" s="99"/>
    </row>
    <row r="324" spans="31:31" ht="30" customHeight="1" x14ac:dyDescent="0.35">
      <c r="AE324" s="99"/>
    </row>
    <row r="325" spans="31:31" ht="30" customHeight="1" x14ac:dyDescent="0.35">
      <c r="AE325" s="99"/>
    </row>
    <row r="326" spans="31:31" ht="30" customHeight="1" x14ac:dyDescent="0.35">
      <c r="AE326" s="99"/>
    </row>
    <row r="327" spans="31:31" ht="30" customHeight="1" x14ac:dyDescent="0.35">
      <c r="AE327" s="99"/>
    </row>
    <row r="328" spans="31:31" ht="30" customHeight="1" x14ac:dyDescent="0.35">
      <c r="AE328" s="99"/>
    </row>
    <row r="329" spans="31:31" ht="30" customHeight="1" x14ac:dyDescent="0.35">
      <c r="AE329" s="99"/>
    </row>
    <row r="330" spans="31:31" ht="30" customHeight="1" x14ac:dyDescent="0.35">
      <c r="AE330" s="99"/>
    </row>
    <row r="331" spans="31:31" ht="30" customHeight="1" x14ac:dyDescent="0.35">
      <c r="AE331" s="99"/>
    </row>
    <row r="332" spans="31:31" ht="30" customHeight="1" x14ac:dyDescent="0.35">
      <c r="AE332" s="99"/>
    </row>
    <row r="333" spans="31:31" ht="30" customHeight="1" x14ac:dyDescent="0.35">
      <c r="AE333" s="99"/>
    </row>
    <row r="334" spans="31:31" ht="30" customHeight="1" x14ac:dyDescent="0.35">
      <c r="AE334" s="99"/>
    </row>
    <row r="335" spans="31:31" ht="30" customHeight="1" x14ac:dyDescent="0.35">
      <c r="AE335" s="99"/>
    </row>
    <row r="336" spans="31:31" ht="30" customHeight="1" x14ac:dyDescent="0.35">
      <c r="AE336" s="99"/>
    </row>
    <row r="337" spans="31:31" ht="30" customHeight="1" x14ac:dyDescent="0.35">
      <c r="AE337" s="99"/>
    </row>
    <row r="338" spans="31:31" ht="30" customHeight="1" x14ac:dyDescent="0.35">
      <c r="AE338" s="99"/>
    </row>
    <row r="339" spans="31:31" ht="30" customHeight="1" x14ac:dyDescent="0.35">
      <c r="AE339" s="99"/>
    </row>
    <row r="340" spans="31:31" ht="30" customHeight="1" x14ac:dyDescent="0.35">
      <c r="AE340" s="99"/>
    </row>
    <row r="341" spans="31:31" ht="30" customHeight="1" x14ac:dyDescent="0.35">
      <c r="AE341" s="99"/>
    </row>
    <row r="342" spans="31:31" ht="30" customHeight="1" x14ac:dyDescent="0.35">
      <c r="AE342" s="99"/>
    </row>
    <row r="343" spans="31:31" ht="30" customHeight="1" x14ac:dyDescent="0.35">
      <c r="AE343" s="99"/>
    </row>
    <row r="344" spans="31:31" ht="30" customHeight="1" x14ac:dyDescent="0.35">
      <c r="AE344" s="99"/>
    </row>
    <row r="345" spans="31:31" ht="30" customHeight="1" x14ac:dyDescent="0.35">
      <c r="AE345" s="99"/>
    </row>
    <row r="346" spans="31:31" ht="30" customHeight="1" x14ac:dyDescent="0.35">
      <c r="AE346" s="99"/>
    </row>
    <row r="347" spans="31:31" ht="30" customHeight="1" x14ac:dyDescent="0.35">
      <c r="AE347" s="99"/>
    </row>
    <row r="348" spans="31:31" ht="30" customHeight="1" x14ac:dyDescent="0.35">
      <c r="AE348" s="99"/>
    </row>
    <row r="349" spans="31:31" ht="30" customHeight="1" x14ac:dyDescent="0.35">
      <c r="AE349" s="99"/>
    </row>
    <row r="350" spans="31:31" ht="30" customHeight="1" x14ac:dyDescent="0.35">
      <c r="AE350" s="99"/>
    </row>
    <row r="351" spans="31:31" ht="30" customHeight="1" x14ac:dyDescent="0.35">
      <c r="AE351" s="99"/>
    </row>
    <row r="352" spans="31:31" ht="30" customHeight="1" x14ac:dyDescent="0.35">
      <c r="AE352" s="99"/>
    </row>
    <row r="353" spans="31:31" ht="30" customHeight="1" x14ac:dyDescent="0.35">
      <c r="AE353" s="99"/>
    </row>
    <row r="354" spans="31:31" ht="30" customHeight="1" x14ac:dyDescent="0.35">
      <c r="AE354" s="99"/>
    </row>
    <row r="355" spans="31:31" ht="30" customHeight="1" x14ac:dyDescent="0.35">
      <c r="AE355" s="99"/>
    </row>
    <row r="356" spans="31:31" ht="30" customHeight="1" x14ac:dyDescent="0.35">
      <c r="AE356" s="99"/>
    </row>
    <row r="357" spans="31:31" ht="30" customHeight="1" x14ac:dyDescent="0.35">
      <c r="AE357" s="99"/>
    </row>
    <row r="358" spans="31:31" ht="30" customHeight="1" x14ac:dyDescent="0.35">
      <c r="AE358" s="99"/>
    </row>
    <row r="359" spans="31:31" ht="30" customHeight="1" x14ac:dyDescent="0.35">
      <c r="AE359" s="99"/>
    </row>
    <row r="360" spans="31:31" ht="30" customHeight="1" x14ac:dyDescent="0.35">
      <c r="AE360" s="99"/>
    </row>
    <row r="361" spans="31:31" ht="30" customHeight="1" x14ac:dyDescent="0.35">
      <c r="AE361" s="99"/>
    </row>
    <row r="362" spans="31:31" ht="30" customHeight="1" x14ac:dyDescent="0.35">
      <c r="AE362" s="99"/>
    </row>
    <row r="363" spans="31:31" ht="30" customHeight="1" x14ac:dyDescent="0.35">
      <c r="AE363" s="99"/>
    </row>
    <row r="364" spans="31:31" ht="30" customHeight="1" x14ac:dyDescent="0.35">
      <c r="AE364" s="99"/>
    </row>
    <row r="365" spans="31:31" ht="30" customHeight="1" x14ac:dyDescent="0.35">
      <c r="AE365" s="99"/>
    </row>
    <row r="366" spans="31:31" ht="30" customHeight="1" x14ac:dyDescent="0.35">
      <c r="AE366" s="99"/>
    </row>
    <row r="367" spans="31:31" ht="30" customHeight="1" x14ac:dyDescent="0.35">
      <c r="AE367" s="99"/>
    </row>
    <row r="368" spans="31:31" ht="30" customHeight="1" x14ac:dyDescent="0.35">
      <c r="AE368" s="99"/>
    </row>
    <row r="369" spans="31:31" ht="30" customHeight="1" x14ac:dyDescent="0.35">
      <c r="AE369" s="99"/>
    </row>
    <row r="370" spans="31:31" ht="30" customHeight="1" x14ac:dyDescent="0.35">
      <c r="AE370" s="99"/>
    </row>
    <row r="371" spans="31:31" ht="30" customHeight="1" x14ac:dyDescent="0.35">
      <c r="AE371" s="99"/>
    </row>
    <row r="372" spans="31:31" ht="30" customHeight="1" x14ac:dyDescent="0.35">
      <c r="AE372" s="99"/>
    </row>
    <row r="373" spans="31:31" ht="30" customHeight="1" x14ac:dyDescent="0.35">
      <c r="AE373" s="99"/>
    </row>
    <row r="374" spans="31:31" ht="30" customHeight="1" x14ac:dyDescent="0.35">
      <c r="AE374" s="99"/>
    </row>
    <row r="375" spans="31:31" ht="30" customHeight="1" x14ac:dyDescent="0.35">
      <c r="AE375" s="99"/>
    </row>
    <row r="376" spans="31:31" ht="30" customHeight="1" x14ac:dyDescent="0.35">
      <c r="AE376" s="99"/>
    </row>
    <row r="377" spans="31:31" ht="30" customHeight="1" x14ac:dyDescent="0.35">
      <c r="AE377" s="99"/>
    </row>
    <row r="378" spans="31:31" ht="30" customHeight="1" x14ac:dyDescent="0.35">
      <c r="AE378" s="99"/>
    </row>
    <row r="379" spans="31:31" ht="30" customHeight="1" x14ac:dyDescent="0.35">
      <c r="AE379" s="99"/>
    </row>
    <row r="380" spans="31:31" ht="30" customHeight="1" x14ac:dyDescent="0.35">
      <c r="AE380" s="99"/>
    </row>
    <row r="381" spans="31:31" ht="30" customHeight="1" x14ac:dyDescent="0.35">
      <c r="AE381" s="99"/>
    </row>
    <row r="382" spans="31:31" ht="30" customHeight="1" x14ac:dyDescent="0.35">
      <c r="AE382" s="99"/>
    </row>
    <row r="383" spans="31:31" ht="30" customHeight="1" x14ac:dyDescent="0.35">
      <c r="AE383" s="99"/>
    </row>
    <row r="384" spans="31:31" ht="30" customHeight="1" x14ac:dyDescent="0.35">
      <c r="AE384" s="99"/>
    </row>
    <row r="385" spans="31:31" ht="30" customHeight="1" x14ac:dyDescent="0.35">
      <c r="AE385" s="99"/>
    </row>
    <row r="386" spans="31:31" ht="30" customHeight="1" x14ac:dyDescent="0.35">
      <c r="AE386" s="99"/>
    </row>
    <row r="387" spans="31:31" ht="30" customHeight="1" x14ac:dyDescent="0.35">
      <c r="AE387" s="99"/>
    </row>
    <row r="388" spans="31:31" ht="30" customHeight="1" x14ac:dyDescent="0.35">
      <c r="AE388" s="99"/>
    </row>
    <row r="389" spans="31:31" ht="30" customHeight="1" x14ac:dyDescent="0.35">
      <c r="AE389" s="99"/>
    </row>
    <row r="390" spans="31:31" ht="30" customHeight="1" x14ac:dyDescent="0.35">
      <c r="AE390" s="99"/>
    </row>
    <row r="391" spans="31:31" ht="30" customHeight="1" x14ac:dyDescent="0.35">
      <c r="AE391" s="99"/>
    </row>
    <row r="392" spans="31:31" ht="30" customHeight="1" x14ac:dyDescent="0.35">
      <c r="AE392" s="99"/>
    </row>
    <row r="393" spans="31:31" ht="30" customHeight="1" x14ac:dyDescent="0.35">
      <c r="AE393" s="99"/>
    </row>
    <row r="394" spans="31:31" ht="30" customHeight="1" x14ac:dyDescent="0.35">
      <c r="AE394" s="99"/>
    </row>
    <row r="395" spans="31:31" ht="30" customHeight="1" x14ac:dyDescent="0.35">
      <c r="AE395" s="99"/>
    </row>
    <row r="396" spans="31:31" ht="30" customHeight="1" x14ac:dyDescent="0.35">
      <c r="AE396" s="99"/>
    </row>
    <row r="397" spans="31:31" ht="30" customHeight="1" x14ac:dyDescent="0.35">
      <c r="AE397" s="99"/>
    </row>
    <row r="398" spans="31:31" ht="30" customHeight="1" x14ac:dyDescent="0.35">
      <c r="AE398" s="99"/>
    </row>
    <row r="399" spans="31:31" ht="30" customHeight="1" x14ac:dyDescent="0.35">
      <c r="AE399" s="99"/>
    </row>
    <row r="400" spans="31:31" ht="30" customHeight="1" x14ac:dyDescent="0.35">
      <c r="AE400" s="99"/>
    </row>
    <row r="401" spans="31:31" ht="30" customHeight="1" x14ac:dyDescent="0.35">
      <c r="AE401" s="99"/>
    </row>
    <row r="402" spans="31:31" ht="30" customHeight="1" x14ac:dyDescent="0.35">
      <c r="AE402" s="99"/>
    </row>
    <row r="403" spans="31:31" ht="30" customHeight="1" x14ac:dyDescent="0.35">
      <c r="AE403" s="99"/>
    </row>
    <row r="404" spans="31:31" ht="30" customHeight="1" x14ac:dyDescent="0.35">
      <c r="AE404" s="99"/>
    </row>
    <row r="405" spans="31:31" ht="30" customHeight="1" x14ac:dyDescent="0.35">
      <c r="AE405" s="99"/>
    </row>
    <row r="406" spans="31:31" ht="30" customHeight="1" x14ac:dyDescent="0.35">
      <c r="AE406" s="99"/>
    </row>
    <row r="407" spans="31:31" ht="30" customHeight="1" x14ac:dyDescent="0.35">
      <c r="AE407" s="99"/>
    </row>
    <row r="408" spans="31:31" ht="30" customHeight="1" x14ac:dyDescent="0.35">
      <c r="AE408" s="99"/>
    </row>
    <row r="409" spans="31:31" ht="30" customHeight="1" x14ac:dyDescent="0.35">
      <c r="AE409" s="99"/>
    </row>
    <row r="410" spans="31:31" ht="30" customHeight="1" x14ac:dyDescent="0.35">
      <c r="AE410" s="99"/>
    </row>
    <row r="411" spans="31:31" ht="30" customHeight="1" x14ac:dyDescent="0.35">
      <c r="AE411" s="99"/>
    </row>
    <row r="412" spans="31:31" ht="30" customHeight="1" x14ac:dyDescent="0.35">
      <c r="AE412" s="99"/>
    </row>
    <row r="413" spans="31:31" ht="30" customHeight="1" x14ac:dyDescent="0.35">
      <c r="AE413" s="99"/>
    </row>
    <row r="414" spans="31:31" ht="30" customHeight="1" x14ac:dyDescent="0.35">
      <c r="AE414" s="99"/>
    </row>
    <row r="415" spans="31:31" ht="30" customHeight="1" x14ac:dyDescent="0.35">
      <c r="AE415" s="99"/>
    </row>
    <row r="416" spans="31:31" ht="30" customHeight="1" x14ac:dyDescent="0.35">
      <c r="AE416" s="99"/>
    </row>
    <row r="417" spans="31:31" ht="30" customHeight="1" x14ac:dyDescent="0.35">
      <c r="AE417" s="99"/>
    </row>
    <row r="418" spans="31:31" ht="30" customHeight="1" x14ac:dyDescent="0.35">
      <c r="AE418" s="99"/>
    </row>
    <row r="419" spans="31:31" ht="30" customHeight="1" x14ac:dyDescent="0.35">
      <c r="AE419" s="99"/>
    </row>
    <row r="420" spans="31:31" ht="30" customHeight="1" x14ac:dyDescent="0.35">
      <c r="AE420" s="99"/>
    </row>
    <row r="421" spans="31:31" ht="30" customHeight="1" x14ac:dyDescent="0.35">
      <c r="AE421" s="99"/>
    </row>
    <row r="422" spans="31:31" ht="30" customHeight="1" x14ac:dyDescent="0.35">
      <c r="AE422" s="99"/>
    </row>
    <row r="423" spans="31:31" ht="30" customHeight="1" x14ac:dyDescent="0.35">
      <c r="AE423" s="99"/>
    </row>
    <row r="424" spans="31:31" ht="30" customHeight="1" x14ac:dyDescent="0.35">
      <c r="AE424" s="99"/>
    </row>
    <row r="425" spans="31:31" ht="30" customHeight="1" x14ac:dyDescent="0.35">
      <c r="AE425" s="99"/>
    </row>
    <row r="426" spans="31:31" ht="30" customHeight="1" x14ac:dyDescent="0.35">
      <c r="AE426" s="99"/>
    </row>
    <row r="427" spans="31:31" ht="30" customHeight="1" x14ac:dyDescent="0.35">
      <c r="AE427" s="99"/>
    </row>
    <row r="428" spans="31:31" ht="30" customHeight="1" x14ac:dyDescent="0.35">
      <c r="AE428" s="99"/>
    </row>
    <row r="429" spans="31:31" ht="30" customHeight="1" x14ac:dyDescent="0.35">
      <c r="AE429" s="99"/>
    </row>
    <row r="430" spans="31:31" ht="30" customHeight="1" x14ac:dyDescent="0.35">
      <c r="AE430" s="99"/>
    </row>
    <row r="431" spans="31:31" ht="30" customHeight="1" x14ac:dyDescent="0.35">
      <c r="AE431" s="99"/>
    </row>
    <row r="432" spans="31:31" ht="30" customHeight="1" x14ac:dyDescent="0.35">
      <c r="AE432" s="99"/>
    </row>
    <row r="433" spans="31:31" ht="30" customHeight="1" x14ac:dyDescent="0.35">
      <c r="AE433" s="99"/>
    </row>
    <row r="434" spans="31:31" ht="30" customHeight="1" x14ac:dyDescent="0.35">
      <c r="AE434" s="99"/>
    </row>
    <row r="435" spans="31:31" ht="30" customHeight="1" x14ac:dyDescent="0.35">
      <c r="AE435" s="99"/>
    </row>
    <row r="436" spans="31:31" ht="30" customHeight="1" x14ac:dyDescent="0.35">
      <c r="AE436" s="99"/>
    </row>
    <row r="437" spans="31:31" ht="30" customHeight="1" x14ac:dyDescent="0.35">
      <c r="AE437" s="99"/>
    </row>
    <row r="438" spans="31:31" ht="30" customHeight="1" x14ac:dyDescent="0.35">
      <c r="AE438" s="99"/>
    </row>
    <row r="439" spans="31:31" ht="30" customHeight="1" x14ac:dyDescent="0.35">
      <c r="AE439" s="99"/>
    </row>
    <row r="440" spans="31:31" ht="30" customHeight="1" x14ac:dyDescent="0.35">
      <c r="AE440" s="99"/>
    </row>
    <row r="441" spans="31:31" ht="30" customHeight="1" x14ac:dyDescent="0.35">
      <c r="AE441" s="99"/>
    </row>
    <row r="442" spans="31:31" ht="30" customHeight="1" x14ac:dyDescent="0.35">
      <c r="AE442" s="99"/>
    </row>
    <row r="443" spans="31:31" ht="30" customHeight="1" x14ac:dyDescent="0.35">
      <c r="AE443" s="99"/>
    </row>
    <row r="444" spans="31:31" ht="30" customHeight="1" x14ac:dyDescent="0.35">
      <c r="AE444" s="99"/>
    </row>
    <row r="445" spans="31:31" ht="30" customHeight="1" x14ac:dyDescent="0.35">
      <c r="AE445" s="99"/>
    </row>
    <row r="446" spans="31:31" ht="30" customHeight="1" x14ac:dyDescent="0.35">
      <c r="AE446" s="99"/>
    </row>
    <row r="447" spans="31:31" ht="30" customHeight="1" x14ac:dyDescent="0.35">
      <c r="AE447" s="99"/>
    </row>
    <row r="448" spans="31:31" ht="30" customHeight="1" x14ac:dyDescent="0.35">
      <c r="AE448" s="99"/>
    </row>
    <row r="449" spans="31:31" ht="30" customHeight="1" x14ac:dyDescent="0.35">
      <c r="AE449" s="99"/>
    </row>
    <row r="450" spans="31:31" ht="30" customHeight="1" x14ac:dyDescent="0.35">
      <c r="AE450" s="99"/>
    </row>
    <row r="451" spans="31:31" ht="30" customHeight="1" x14ac:dyDescent="0.35">
      <c r="AE451" s="99"/>
    </row>
    <row r="452" spans="31:31" ht="30" customHeight="1" x14ac:dyDescent="0.35">
      <c r="AE452" s="99"/>
    </row>
    <row r="453" spans="31:31" ht="30" customHeight="1" x14ac:dyDescent="0.35">
      <c r="AE453" s="99"/>
    </row>
    <row r="454" spans="31:31" ht="30" customHeight="1" x14ac:dyDescent="0.35">
      <c r="AE454" s="99"/>
    </row>
    <row r="455" spans="31:31" ht="30" customHeight="1" x14ac:dyDescent="0.35">
      <c r="AE455" s="99"/>
    </row>
    <row r="456" spans="31:31" ht="30" customHeight="1" x14ac:dyDescent="0.35">
      <c r="AE456" s="99"/>
    </row>
    <row r="457" spans="31:31" ht="30" customHeight="1" x14ac:dyDescent="0.35">
      <c r="AE457" s="99"/>
    </row>
    <row r="458" spans="31:31" ht="30" customHeight="1" x14ac:dyDescent="0.35">
      <c r="AE458" s="99"/>
    </row>
    <row r="459" spans="31:31" ht="30" customHeight="1" x14ac:dyDescent="0.35">
      <c r="AE459" s="99"/>
    </row>
    <row r="460" spans="31:31" ht="30" customHeight="1" x14ac:dyDescent="0.35">
      <c r="AE460" s="99"/>
    </row>
    <row r="461" spans="31:31" ht="30" customHeight="1" x14ac:dyDescent="0.35">
      <c r="AE461" s="99"/>
    </row>
    <row r="462" spans="31:31" ht="30" customHeight="1" x14ac:dyDescent="0.35">
      <c r="AE462" s="99"/>
    </row>
    <row r="463" spans="31:31" ht="30" customHeight="1" x14ac:dyDescent="0.35">
      <c r="AE463" s="99"/>
    </row>
    <row r="464" spans="31:31" ht="30" customHeight="1" x14ac:dyDescent="0.35">
      <c r="AE464" s="99"/>
    </row>
    <row r="465" spans="31:31" ht="30" customHeight="1" x14ac:dyDescent="0.35">
      <c r="AE465" s="99"/>
    </row>
    <row r="466" spans="31:31" ht="30" customHeight="1" x14ac:dyDescent="0.35">
      <c r="AE466" s="99"/>
    </row>
    <row r="467" spans="31:31" ht="30" customHeight="1" x14ac:dyDescent="0.35">
      <c r="AE467" s="99"/>
    </row>
    <row r="468" spans="31:31" ht="30" customHeight="1" x14ac:dyDescent="0.35">
      <c r="AE468" s="99"/>
    </row>
    <row r="469" spans="31:31" ht="30" customHeight="1" x14ac:dyDescent="0.35">
      <c r="AE469" s="99"/>
    </row>
    <row r="470" spans="31:31" ht="30" customHeight="1" x14ac:dyDescent="0.35">
      <c r="AE470" s="99"/>
    </row>
    <row r="471" spans="31:31" ht="30" customHeight="1" x14ac:dyDescent="0.35">
      <c r="AE471" s="99"/>
    </row>
    <row r="472" spans="31:31" ht="30" customHeight="1" x14ac:dyDescent="0.35">
      <c r="AE472" s="99"/>
    </row>
    <row r="473" spans="31:31" ht="30" customHeight="1" x14ac:dyDescent="0.35">
      <c r="AE473" s="99"/>
    </row>
    <row r="474" spans="31:31" ht="30" customHeight="1" x14ac:dyDescent="0.35">
      <c r="AE474" s="99"/>
    </row>
    <row r="475" spans="31:31" ht="30" customHeight="1" x14ac:dyDescent="0.35">
      <c r="AE475" s="99"/>
    </row>
    <row r="476" spans="31:31" ht="30" customHeight="1" x14ac:dyDescent="0.35">
      <c r="AE476" s="99"/>
    </row>
    <row r="477" spans="31:31" ht="30" customHeight="1" x14ac:dyDescent="0.35">
      <c r="AE477" s="99"/>
    </row>
    <row r="478" spans="31:31" ht="30" customHeight="1" x14ac:dyDescent="0.35">
      <c r="AE478" s="99"/>
    </row>
    <row r="479" spans="31:31" ht="30" customHeight="1" x14ac:dyDescent="0.35">
      <c r="AE479" s="99"/>
    </row>
    <row r="480" spans="31:31" ht="30" customHeight="1" x14ac:dyDescent="0.35">
      <c r="AE480" s="99"/>
    </row>
    <row r="481" spans="31:31" ht="30" customHeight="1" x14ac:dyDescent="0.35">
      <c r="AE481" s="99"/>
    </row>
    <row r="482" spans="31:31" ht="30" customHeight="1" x14ac:dyDescent="0.35">
      <c r="AE482" s="99"/>
    </row>
    <row r="483" spans="31:31" ht="30" customHeight="1" x14ac:dyDescent="0.35">
      <c r="AE483" s="99"/>
    </row>
    <row r="484" spans="31:31" ht="30" customHeight="1" x14ac:dyDescent="0.35">
      <c r="AE484" s="99"/>
    </row>
    <row r="485" spans="31:31" ht="30" customHeight="1" x14ac:dyDescent="0.35">
      <c r="AE485" s="99"/>
    </row>
    <row r="486" spans="31:31" ht="30" customHeight="1" x14ac:dyDescent="0.35">
      <c r="AE486" s="99"/>
    </row>
    <row r="487" spans="31:31" ht="30" customHeight="1" x14ac:dyDescent="0.35">
      <c r="AE487" s="99"/>
    </row>
    <row r="488" spans="31:31" ht="30" customHeight="1" x14ac:dyDescent="0.35">
      <c r="AE488" s="99"/>
    </row>
    <row r="489" spans="31:31" ht="30" customHeight="1" x14ac:dyDescent="0.35">
      <c r="AE489" s="99"/>
    </row>
    <row r="490" spans="31:31" ht="30" customHeight="1" x14ac:dyDescent="0.35">
      <c r="AE490" s="99"/>
    </row>
    <row r="491" spans="31:31" ht="30" customHeight="1" x14ac:dyDescent="0.35">
      <c r="AE491" s="99"/>
    </row>
    <row r="492" spans="31:31" ht="30" customHeight="1" x14ac:dyDescent="0.35">
      <c r="AE492" s="99"/>
    </row>
    <row r="493" spans="31:31" ht="30" customHeight="1" x14ac:dyDescent="0.35">
      <c r="AE493" s="99"/>
    </row>
    <row r="494" spans="31:31" ht="30" customHeight="1" x14ac:dyDescent="0.35">
      <c r="AE494" s="99"/>
    </row>
    <row r="495" spans="31:31" ht="30" customHeight="1" x14ac:dyDescent="0.35">
      <c r="AE495" s="99"/>
    </row>
    <row r="496" spans="31:31" ht="30" customHeight="1" x14ac:dyDescent="0.35">
      <c r="AE496" s="99"/>
    </row>
    <row r="497" spans="31:31" ht="30" customHeight="1" x14ac:dyDescent="0.35">
      <c r="AE497" s="99"/>
    </row>
    <row r="498" spans="31:31" ht="30" customHeight="1" x14ac:dyDescent="0.35">
      <c r="AE498" s="99"/>
    </row>
    <row r="499" spans="31:31" ht="30" customHeight="1" x14ac:dyDescent="0.35">
      <c r="AE499" s="99"/>
    </row>
    <row r="500" spans="31:31" ht="30" customHeight="1" x14ac:dyDescent="0.35">
      <c r="AE500" s="99"/>
    </row>
    <row r="501" spans="31:31" ht="30" customHeight="1" x14ac:dyDescent="0.35">
      <c r="AE501" s="99"/>
    </row>
    <row r="502" spans="31:31" ht="30" customHeight="1" x14ac:dyDescent="0.35">
      <c r="AE502" s="99"/>
    </row>
    <row r="503" spans="31:31" ht="30" customHeight="1" x14ac:dyDescent="0.35">
      <c r="AE503" s="99"/>
    </row>
    <row r="504" spans="31:31" ht="30" customHeight="1" x14ac:dyDescent="0.35">
      <c r="AE504" s="99"/>
    </row>
    <row r="505" spans="31:31" ht="30" customHeight="1" x14ac:dyDescent="0.35">
      <c r="AE505" s="99"/>
    </row>
    <row r="506" spans="31:31" ht="30" customHeight="1" x14ac:dyDescent="0.35">
      <c r="AE506" s="99"/>
    </row>
    <row r="507" spans="31:31" ht="30" customHeight="1" x14ac:dyDescent="0.35">
      <c r="AE507" s="99"/>
    </row>
    <row r="508" spans="31:31" ht="30" customHeight="1" x14ac:dyDescent="0.35">
      <c r="AE508" s="99"/>
    </row>
    <row r="509" spans="31:31" ht="30" customHeight="1" x14ac:dyDescent="0.35">
      <c r="AE509" s="99"/>
    </row>
    <row r="510" spans="31:31" ht="30" customHeight="1" x14ac:dyDescent="0.35">
      <c r="AE510" s="99"/>
    </row>
    <row r="511" spans="31:31" ht="30" customHeight="1" x14ac:dyDescent="0.35">
      <c r="AE511" s="99"/>
    </row>
    <row r="512" spans="31:31" ht="30" customHeight="1" x14ac:dyDescent="0.35">
      <c r="AE512" s="99"/>
    </row>
    <row r="513" spans="31:31" ht="30" customHeight="1" x14ac:dyDescent="0.35">
      <c r="AE513" s="99"/>
    </row>
    <row r="514" spans="31:31" ht="30" customHeight="1" x14ac:dyDescent="0.35">
      <c r="AE514" s="99"/>
    </row>
    <row r="515" spans="31:31" ht="30" customHeight="1" x14ac:dyDescent="0.35">
      <c r="AE515" s="99"/>
    </row>
    <row r="516" spans="31:31" ht="30" customHeight="1" x14ac:dyDescent="0.35">
      <c r="AE516" s="99"/>
    </row>
    <row r="517" spans="31:31" ht="30" customHeight="1" x14ac:dyDescent="0.35">
      <c r="AE517" s="99"/>
    </row>
    <row r="518" spans="31:31" ht="30" customHeight="1" x14ac:dyDescent="0.35">
      <c r="AE518" s="99"/>
    </row>
    <row r="519" spans="31:31" ht="30" customHeight="1" x14ac:dyDescent="0.35">
      <c r="AE519" s="99"/>
    </row>
    <row r="520" spans="31:31" ht="30" customHeight="1" x14ac:dyDescent="0.35">
      <c r="AE520" s="99"/>
    </row>
    <row r="521" spans="31:31" ht="30" customHeight="1" x14ac:dyDescent="0.35">
      <c r="AE521" s="99"/>
    </row>
    <row r="522" spans="31:31" ht="30" customHeight="1" x14ac:dyDescent="0.35">
      <c r="AE522" s="99"/>
    </row>
    <row r="523" spans="31:31" ht="30" customHeight="1" x14ac:dyDescent="0.35">
      <c r="AE523" s="99"/>
    </row>
    <row r="524" spans="31:31" ht="30" customHeight="1" x14ac:dyDescent="0.35">
      <c r="AE524" s="99"/>
    </row>
    <row r="525" spans="31:31" ht="30" customHeight="1" x14ac:dyDescent="0.35">
      <c r="AE525" s="99"/>
    </row>
    <row r="526" spans="31:31" ht="30" customHeight="1" x14ac:dyDescent="0.35">
      <c r="AE526" s="99"/>
    </row>
    <row r="527" spans="31:31" ht="30" customHeight="1" x14ac:dyDescent="0.35">
      <c r="AE527" s="99"/>
    </row>
    <row r="528" spans="31:31" ht="30" customHeight="1" x14ac:dyDescent="0.35">
      <c r="AE528" s="99"/>
    </row>
    <row r="529" spans="31:31" ht="30" customHeight="1" x14ac:dyDescent="0.35">
      <c r="AE529" s="99"/>
    </row>
    <row r="530" spans="31:31" ht="30" customHeight="1" x14ac:dyDescent="0.35">
      <c r="AE530" s="99"/>
    </row>
    <row r="531" spans="31:31" ht="30" customHeight="1" x14ac:dyDescent="0.35">
      <c r="AE531" s="99"/>
    </row>
    <row r="532" spans="31:31" ht="30" customHeight="1" x14ac:dyDescent="0.35">
      <c r="AE532" s="99"/>
    </row>
    <row r="533" spans="31:31" ht="30" customHeight="1" x14ac:dyDescent="0.35">
      <c r="AE533" s="99"/>
    </row>
    <row r="534" spans="31:31" ht="30" customHeight="1" x14ac:dyDescent="0.35">
      <c r="AE534" s="99"/>
    </row>
    <row r="535" spans="31:31" ht="30" customHeight="1" x14ac:dyDescent="0.35">
      <c r="AE535" s="99"/>
    </row>
    <row r="536" spans="31:31" ht="30" customHeight="1" x14ac:dyDescent="0.35">
      <c r="AE536" s="99"/>
    </row>
    <row r="537" spans="31:31" ht="30" customHeight="1" x14ac:dyDescent="0.35">
      <c r="AE537" s="99"/>
    </row>
    <row r="538" spans="31:31" ht="30" customHeight="1" x14ac:dyDescent="0.35">
      <c r="AE538" s="99"/>
    </row>
    <row r="539" spans="31:31" ht="30" customHeight="1" x14ac:dyDescent="0.35">
      <c r="AE539" s="99"/>
    </row>
    <row r="540" spans="31:31" ht="30" customHeight="1" x14ac:dyDescent="0.35">
      <c r="AE540" s="99"/>
    </row>
    <row r="541" spans="31:31" ht="30" customHeight="1" x14ac:dyDescent="0.35">
      <c r="AE541" s="99"/>
    </row>
    <row r="542" spans="31:31" ht="30" customHeight="1" x14ac:dyDescent="0.35">
      <c r="AE542" s="99"/>
    </row>
    <row r="543" spans="31:31" ht="30" customHeight="1" x14ac:dyDescent="0.35">
      <c r="AE543" s="99"/>
    </row>
    <row r="544" spans="31:31" ht="30" customHeight="1" x14ac:dyDescent="0.35">
      <c r="AE544" s="99"/>
    </row>
    <row r="545" spans="31:31" ht="30" customHeight="1" x14ac:dyDescent="0.35">
      <c r="AE545" s="99"/>
    </row>
    <row r="546" spans="31:31" ht="30" customHeight="1" x14ac:dyDescent="0.35">
      <c r="AE546" s="99"/>
    </row>
    <row r="547" spans="31:31" ht="30" customHeight="1" x14ac:dyDescent="0.35">
      <c r="AE547" s="99"/>
    </row>
    <row r="548" spans="31:31" ht="30" customHeight="1" x14ac:dyDescent="0.35">
      <c r="AE548" s="99"/>
    </row>
    <row r="549" spans="31:31" ht="30" customHeight="1" x14ac:dyDescent="0.35">
      <c r="AE549" s="99"/>
    </row>
    <row r="550" spans="31:31" ht="30" customHeight="1" x14ac:dyDescent="0.35">
      <c r="AE550" s="99"/>
    </row>
    <row r="551" spans="31:31" ht="30" customHeight="1" x14ac:dyDescent="0.35">
      <c r="AE551" s="99"/>
    </row>
    <row r="552" spans="31:31" ht="30" customHeight="1" x14ac:dyDescent="0.35">
      <c r="AE552" s="99"/>
    </row>
    <row r="553" spans="31:31" ht="30" customHeight="1" x14ac:dyDescent="0.35">
      <c r="AE553" s="99"/>
    </row>
    <row r="554" spans="31:31" ht="30" customHeight="1" x14ac:dyDescent="0.35">
      <c r="AE554" s="99"/>
    </row>
    <row r="555" spans="31:31" ht="30" customHeight="1" x14ac:dyDescent="0.35">
      <c r="AE555" s="99"/>
    </row>
    <row r="556" spans="31:31" ht="30" customHeight="1" x14ac:dyDescent="0.35">
      <c r="AE556" s="99"/>
    </row>
    <row r="557" spans="31:31" ht="30" customHeight="1" x14ac:dyDescent="0.35">
      <c r="AE557" s="99"/>
    </row>
    <row r="558" spans="31:31" ht="30" customHeight="1" x14ac:dyDescent="0.35">
      <c r="AE558" s="99"/>
    </row>
    <row r="559" spans="31:31" ht="30" customHeight="1" x14ac:dyDescent="0.35">
      <c r="AE559" s="99"/>
    </row>
    <row r="560" spans="31:31" ht="30" customHeight="1" x14ac:dyDescent="0.35">
      <c r="AE560" s="99"/>
    </row>
    <row r="561" spans="31:31" ht="30" customHeight="1" x14ac:dyDescent="0.35">
      <c r="AE561" s="99"/>
    </row>
    <row r="562" spans="31:31" ht="30" customHeight="1" x14ac:dyDescent="0.35">
      <c r="AE562" s="99"/>
    </row>
    <row r="563" spans="31:31" ht="30" customHeight="1" x14ac:dyDescent="0.35">
      <c r="AE563" s="99"/>
    </row>
    <row r="564" spans="31:31" ht="30" customHeight="1" x14ac:dyDescent="0.35">
      <c r="AE564" s="99"/>
    </row>
    <row r="565" spans="31:31" ht="30" customHeight="1" x14ac:dyDescent="0.35">
      <c r="AE565" s="99"/>
    </row>
    <row r="566" spans="31:31" ht="30" customHeight="1" x14ac:dyDescent="0.35">
      <c r="AE566" s="99"/>
    </row>
    <row r="567" spans="31:31" ht="30" customHeight="1" x14ac:dyDescent="0.35">
      <c r="AE567" s="99"/>
    </row>
    <row r="568" spans="31:31" ht="30" customHeight="1" x14ac:dyDescent="0.35">
      <c r="AE568" s="99"/>
    </row>
    <row r="569" spans="31:31" ht="30" customHeight="1" x14ac:dyDescent="0.35">
      <c r="AE569" s="99"/>
    </row>
    <row r="570" spans="31:31" ht="30" customHeight="1" x14ac:dyDescent="0.35">
      <c r="AE570" s="99"/>
    </row>
    <row r="571" spans="31:31" ht="30" customHeight="1" x14ac:dyDescent="0.35">
      <c r="AE571" s="99"/>
    </row>
    <row r="572" spans="31:31" ht="30" customHeight="1" x14ac:dyDescent="0.35">
      <c r="AE572" s="99"/>
    </row>
    <row r="573" spans="31:31" ht="30" customHeight="1" x14ac:dyDescent="0.35">
      <c r="AE573" s="99"/>
    </row>
    <row r="574" spans="31:31" ht="30" customHeight="1" x14ac:dyDescent="0.35">
      <c r="AE574" s="99"/>
    </row>
    <row r="575" spans="31:31" ht="30" customHeight="1" x14ac:dyDescent="0.35">
      <c r="AE575" s="99"/>
    </row>
    <row r="576" spans="31:31" ht="30" customHeight="1" x14ac:dyDescent="0.35">
      <c r="AE576" s="99"/>
    </row>
    <row r="577" spans="31:31" ht="30" customHeight="1" x14ac:dyDescent="0.35">
      <c r="AE577" s="99"/>
    </row>
    <row r="578" spans="31:31" ht="30" customHeight="1" x14ac:dyDescent="0.35">
      <c r="AE578" s="99"/>
    </row>
    <row r="579" spans="31:31" ht="30" customHeight="1" x14ac:dyDescent="0.35">
      <c r="AE579" s="99"/>
    </row>
    <row r="580" spans="31:31" ht="30" customHeight="1" x14ac:dyDescent="0.35">
      <c r="AE580" s="99"/>
    </row>
    <row r="581" spans="31:31" ht="30" customHeight="1" x14ac:dyDescent="0.35">
      <c r="AE581" s="99"/>
    </row>
    <row r="582" spans="31:31" ht="30" customHeight="1" x14ac:dyDescent="0.35">
      <c r="AE582" s="99"/>
    </row>
    <row r="583" spans="31:31" ht="30" customHeight="1" x14ac:dyDescent="0.35">
      <c r="AE583" s="99"/>
    </row>
    <row r="584" spans="31:31" ht="30" customHeight="1" x14ac:dyDescent="0.35">
      <c r="AE584" s="99"/>
    </row>
    <row r="585" spans="31:31" ht="30" customHeight="1" x14ac:dyDescent="0.35">
      <c r="AE585" s="99"/>
    </row>
    <row r="586" spans="31:31" ht="30" customHeight="1" x14ac:dyDescent="0.35">
      <c r="AE586" s="99"/>
    </row>
    <row r="587" spans="31:31" ht="30" customHeight="1" x14ac:dyDescent="0.35">
      <c r="AE587" s="99"/>
    </row>
    <row r="588" spans="31:31" ht="30" customHeight="1" x14ac:dyDescent="0.35">
      <c r="AE588" s="99"/>
    </row>
    <row r="589" spans="31:31" ht="30" customHeight="1" x14ac:dyDescent="0.35">
      <c r="AE589" s="99"/>
    </row>
    <row r="590" spans="31:31" ht="30" customHeight="1" x14ac:dyDescent="0.35">
      <c r="AE590" s="99"/>
    </row>
    <row r="591" spans="31:31" ht="30" customHeight="1" x14ac:dyDescent="0.35">
      <c r="AE591" s="99"/>
    </row>
    <row r="592" spans="31:31" ht="30" customHeight="1" x14ac:dyDescent="0.35">
      <c r="AE592" s="99"/>
    </row>
    <row r="593" spans="31:31" ht="30" customHeight="1" x14ac:dyDescent="0.35">
      <c r="AE593" s="99"/>
    </row>
    <row r="594" spans="31:31" ht="30" customHeight="1" x14ac:dyDescent="0.35">
      <c r="AE594" s="99"/>
    </row>
    <row r="595" spans="31:31" ht="30" customHeight="1" x14ac:dyDescent="0.35">
      <c r="AE595" s="99"/>
    </row>
    <row r="596" spans="31:31" ht="30" customHeight="1" x14ac:dyDescent="0.35">
      <c r="AE596" s="99"/>
    </row>
    <row r="597" spans="31:31" ht="30" customHeight="1" x14ac:dyDescent="0.35">
      <c r="AE597" s="99"/>
    </row>
    <row r="598" spans="31:31" ht="30" customHeight="1" x14ac:dyDescent="0.35">
      <c r="AE598" s="99"/>
    </row>
    <row r="599" spans="31:31" ht="30" customHeight="1" x14ac:dyDescent="0.35">
      <c r="AE599" s="99"/>
    </row>
    <row r="600" spans="31:31" ht="30" customHeight="1" x14ac:dyDescent="0.35">
      <c r="AE600" s="99"/>
    </row>
    <row r="601" spans="31:31" ht="30" customHeight="1" x14ac:dyDescent="0.35">
      <c r="AE601" s="99"/>
    </row>
    <row r="602" spans="31:31" ht="30" customHeight="1" x14ac:dyDescent="0.35">
      <c r="AE602" s="99"/>
    </row>
    <row r="603" spans="31:31" ht="30" customHeight="1" x14ac:dyDescent="0.35">
      <c r="AE603" s="99"/>
    </row>
    <row r="604" spans="31:31" ht="30" customHeight="1" x14ac:dyDescent="0.35">
      <c r="AE604" s="99"/>
    </row>
    <row r="605" spans="31:31" ht="30" customHeight="1" x14ac:dyDescent="0.35">
      <c r="AE605" s="99"/>
    </row>
    <row r="606" spans="31:31" ht="30" customHeight="1" x14ac:dyDescent="0.35">
      <c r="AE606" s="99"/>
    </row>
    <row r="607" spans="31:31" ht="30" customHeight="1" x14ac:dyDescent="0.35">
      <c r="AE607" s="99"/>
    </row>
    <row r="608" spans="31:31" ht="30" customHeight="1" x14ac:dyDescent="0.35">
      <c r="AE608" s="99"/>
    </row>
    <row r="609" spans="31:31" ht="30" customHeight="1" x14ac:dyDescent="0.35">
      <c r="AE609" s="99"/>
    </row>
    <row r="610" spans="31:31" ht="30" customHeight="1" x14ac:dyDescent="0.35">
      <c r="AE610" s="99"/>
    </row>
    <row r="611" spans="31:31" ht="30" customHeight="1" x14ac:dyDescent="0.35">
      <c r="AE611" s="99"/>
    </row>
    <row r="612" spans="31:31" ht="30" customHeight="1" x14ac:dyDescent="0.35">
      <c r="AE612" s="99"/>
    </row>
    <row r="613" spans="31:31" ht="30" customHeight="1" x14ac:dyDescent="0.35">
      <c r="AE613" s="99"/>
    </row>
    <row r="614" spans="31:31" ht="30" customHeight="1" x14ac:dyDescent="0.35">
      <c r="AE614" s="99"/>
    </row>
    <row r="615" spans="31:31" ht="30" customHeight="1" x14ac:dyDescent="0.35">
      <c r="AE615" s="99"/>
    </row>
    <row r="616" spans="31:31" ht="30" customHeight="1" x14ac:dyDescent="0.35">
      <c r="AE616" s="99"/>
    </row>
    <row r="617" spans="31:31" ht="30" customHeight="1" x14ac:dyDescent="0.35">
      <c r="AE617" s="99"/>
    </row>
    <row r="618" spans="31:31" ht="30" customHeight="1" x14ac:dyDescent="0.35">
      <c r="AE618" s="99"/>
    </row>
    <row r="619" spans="31:31" ht="30" customHeight="1" x14ac:dyDescent="0.35">
      <c r="AE619" s="99"/>
    </row>
    <row r="620" spans="31:31" ht="30" customHeight="1" x14ac:dyDescent="0.35">
      <c r="AE620" s="99"/>
    </row>
    <row r="621" spans="31:31" ht="30" customHeight="1" x14ac:dyDescent="0.35">
      <c r="AE621" s="99"/>
    </row>
    <row r="622" spans="31:31" ht="30" customHeight="1" x14ac:dyDescent="0.35">
      <c r="AE622" s="99"/>
    </row>
    <row r="623" spans="31:31" ht="30" customHeight="1" x14ac:dyDescent="0.35">
      <c r="AE623" s="99"/>
    </row>
    <row r="624" spans="31:31" ht="30" customHeight="1" x14ac:dyDescent="0.35">
      <c r="AE624" s="99"/>
    </row>
    <row r="625" spans="31:31" ht="30" customHeight="1" x14ac:dyDescent="0.35">
      <c r="AE625" s="99"/>
    </row>
    <row r="626" spans="31:31" ht="30" customHeight="1" x14ac:dyDescent="0.35">
      <c r="AE626" s="99"/>
    </row>
    <row r="627" spans="31:31" ht="30" customHeight="1" x14ac:dyDescent="0.35">
      <c r="AE627" s="99"/>
    </row>
    <row r="628" spans="31:31" ht="30" customHeight="1" x14ac:dyDescent="0.35">
      <c r="AE628" s="99"/>
    </row>
    <row r="629" spans="31:31" ht="30" customHeight="1" x14ac:dyDescent="0.35">
      <c r="AE629" s="99"/>
    </row>
    <row r="630" spans="31:31" ht="30" customHeight="1" x14ac:dyDescent="0.35">
      <c r="AE630" s="99"/>
    </row>
    <row r="631" spans="31:31" ht="30" customHeight="1" x14ac:dyDescent="0.35">
      <c r="AE631" s="99"/>
    </row>
    <row r="632" spans="31:31" ht="30" customHeight="1" x14ac:dyDescent="0.35">
      <c r="AE632" s="99"/>
    </row>
    <row r="633" spans="31:31" ht="30" customHeight="1" x14ac:dyDescent="0.35">
      <c r="AE633" s="99"/>
    </row>
    <row r="634" spans="31:31" ht="30" customHeight="1" x14ac:dyDescent="0.35">
      <c r="AE634" s="99"/>
    </row>
    <row r="635" spans="31:31" ht="30" customHeight="1" x14ac:dyDescent="0.35">
      <c r="AE635" s="99"/>
    </row>
    <row r="636" spans="31:31" ht="30" customHeight="1" x14ac:dyDescent="0.35">
      <c r="AE636" s="99"/>
    </row>
    <row r="637" spans="31:31" ht="30" customHeight="1" x14ac:dyDescent="0.35">
      <c r="AE637" s="99"/>
    </row>
    <row r="638" spans="31:31" ht="30" customHeight="1" x14ac:dyDescent="0.35">
      <c r="AE638" s="99"/>
    </row>
    <row r="639" spans="31:31" ht="30" customHeight="1" x14ac:dyDescent="0.35">
      <c r="AE639" s="99"/>
    </row>
    <row r="640" spans="31:31" ht="30" customHeight="1" x14ac:dyDescent="0.35">
      <c r="AE640" s="99"/>
    </row>
    <row r="641" spans="31:31" ht="30" customHeight="1" x14ac:dyDescent="0.35">
      <c r="AE641" s="99"/>
    </row>
    <row r="642" spans="31:31" ht="30" customHeight="1" x14ac:dyDescent="0.35">
      <c r="AE642" s="99"/>
    </row>
    <row r="643" spans="31:31" ht="30" customHeight="1" x14ac:dyDescent="0.35">
      <c r="AE643" s="99"/>
    </row>
    <row r="644" spans="31:31" ht="30" customHeight="1" x14ac:dyDescent="0.35">
      <c r="AE644" s="99"/>
    </row>
    <row r="645" spans="31:31" ht="30" customHeight="1" x14ac:dyDescent="0.35">
      <c r="AE645" s="99"/>
    </row>
    <row r="646" spans="31:31" ht="30" customHeight="1" x14ac:dyDescent="0.35">
      <c r="AE646" s="99"/>
    </row>
    <row r="647" spans="31:31" ht="30" customHeight="1" x14ac:dyDescent="0.35">
      <c r="AE647" s="99"/>
    </row>
    <row r="648" spans="31:31" ht="30" customHeight="1" x14ac:dyDescent="0.35">
      <c r="AE648" s="99"/>
    </row>
    <row r="649" spans="31:31" ht="30" customHeight="1" x14ac:dyDescent="0.35">
      <c r="AE649" s="99"/>
    </row>
    <row r="650" spans="31:31" ht="30" customHeight="1" x14ac:dyDescent="0.35">
      <c r="AE650" s="99"/>
    </row>
    <row r="651" spans="31:31" ht="30" customHeight="1" x14ac:dyDescent="0.35">
      <c r="AE651" s="99"/>
    </row>
    <row r="652" spans="31:31" ht="30" customHeight="1" x14ac:dyDescent="0.35">
      <c r="AE652" s="99"/>
    </row>
    <row r="653" spans="31:31" ht="30" customHeight="1" x14ac:dyDescent="0.35">
      <c r="AE653" s="99"/>
    </row>
    <row r="654" spans="31:31" ht="30" customHeight="1" x14ac:dyDescent="0.35">
      <c r="AE654" s="99"/>
    </row>
    <row r="655" spans="31:31" ht="30" customHeight="1" x14ac:dyDescent="0.35">
      <c r="AE655" s="99"/>
    </row>
    <row r="656" spans="31:31" ht="30" customHeight="1" x14ac:dyDescent="0.35">
      <c r="AE656" s="99"/>
    </row>
    <row r="657" spans="31:31" ht="30" customHeight="1" x14ac:dyDescent="0.35">
      <c r="AE657" s="99"/>
    </row>
    <row r="658" spans="31:31" ht="30" customHeight="1" x14ac:dyDescent="0.35">
      <c r="AE658" s="99"/>
    </row>
    <row r="659" spans="31:31" ht="30" customHeight="1" x14ac:dyDescent="0.35">
      <c r="AE659" s="99"/>
    </row>
    <row r="660" spans="31:31" ht="30" customHeight="1" x14ac:dyDescent="0.35">
      <c r="AE660" s="99"/>
    </row>
    <row r="661" spans="31:31" ht="30" customHeight="1" x14ac:dyDescent="0.35">
      <c r="AE661" s="99"/>
    </row>
    <row r="662" spans="31:31" ht="30" customHeight="1" x14ac:dyDescent="0.35">
      <c r="AE662" s="99"/>
    </row>
    <row r="663" spans="31:31" ht="30" customHeight="1" x14ac:dyDescent="0.35">
      <c r="AE663" s="99"/>
    </row>
    <row r="664" spans="31:31" ht="30" customHeight="1" x14ac:dyDescent="0.35">
      <c r="AE664" s="99"/>
    </row>
    <row r="665" spans="31:31" ht="30" customHeight="1" x14ac:dyDescent="0.35">
      <c r="AE665" s="99"/>
    </row>
    <row r="666" spans="31:31" ht="30" customHeight="1" x14ac:dyDescent="0.35">
      <c r="AE666" s="99"/>
    </row>
    <row r="667" spans="31:31" ht="30" customHeight="1" x14ac:dyDescent="0.35">
      <c r="AE667" s="99"/>
    </row>
    <row r="668" spans="31:31" ht="30" customHeight="1" x14ac:dyDescent="0.35">
      <c r="AE668" s="99"/>
    </row>
    <row r="669" spans="31:31" ht="30" customHeight="1" x14ac:dyDescent="0.35">
      <c r="AE669" s="99"/>
    </row>
    <row r="670" spans="31:31" ht="30" customHeight="1" x14ac:dyDescent="0.35">
      <c r="AE670" s="99"/>
    </row>
    <row r="671" spans="31:31" ht="30" customHeight="1" x14ac:dyDescent="0.35">
      <c r="AE671" s="99"/>
    </row>
    <row r="672" spans="31:31" ht="30" customHeight="1" x14ac:dyDescent="0.35">
      <c r="AE672" s="99"/>
    </row>
    <row r="673" spans="31:31" ht="30" customHeight="1" x14ac:dyDescent="0.35">
      <c r="AE673" s="99"/>
    </row>
    <row r="674" spans="31:31" ht="30" customHeight="1" x14ac:dyDescent="0.35">
      <c r="AE674" s="99"/>
    </row>
    <row r="675" spans="31:31" ht="30" customHeight="1" x14ac:dyDescent="0.35">
      <c r="AE675" s="99"/>
    </row>
    <row r="676" spans="31:31" ht="30" customHeight="1" x14ac:dyDescent="0.35">
      <c r="AE676" s="99"/>
    </row>
    <row r="677" spans="31:31" ht="30" customHeight="1" x14ac:dyDescent="0.35">
      <c r="AE677" s="99"/>
    </row>
    <row r="678" spans="31:31" ht="30" customHeight="1" x14ac:dyDescent="0.35">
      <c r="AE678" s="99"/>
    </row>
    <row r="679" spans="31:31" ht="30" customHeight="1" x14ac:dyDescent="0.35">
      <c r="AE679" s="99"/>
    </row>
    <row r="680" spans="31:31" ht="30" customHeight="1" x14ac:dyDescent="0.35">
      <c r="AE680" s="99"/>
    </row>
    <row r="681" spans="31:31" ht="30" customHeight="1" x14ac:dyDescent="0.35">
      <c r="AE681" s="99"/>
    </row>
    <row r="682" spans="31:31" ht="30" customHeight="1" x14ac:dyDescent="0.35">
      <c r="AE682" s="99"/>
    </row>
    <row r="683" spans="31:31" ht="30" customHeight="1" x14ac:dyDescent="0.35">
      <c r="AE683" s="99"/>
    </row>
    <row r="684" spans="31:31" ht="30" customHeight="1" x14ac:dyDescent="0.35">
      <c r="AE684" s="99"/>
    </row>
    <row r="685" spans="31:31" ht="30" customHeight="1" x14ac:dyDescent="0.35">
      <c r="AE685" s="99"/>
    </row>
    <row r="686" spans="31:31" ht="30" customHeight="1" x14ac:dyDescent="0.35">
      <c r="AE686" s="99"/>
    </row>
    <row r="687" spans="31:31" ht="30" customHeight="1" x14ac:dyDescent="0.35">
      <c r="AE687" s="99"/>
    </row>
    <row r="688" spans="31:31" ht="30" customHeight="1" x14ac:dyDescent="0.35">
      <c r="AE688" s="99"/>
    </row>
    <row r="689" spans="31:31" ht="30" customHeight="1" x14ac:dyDescent="0.35">
      <c r="AE689" s="99"/>
    </row>
    <row r="690" spans="31:31" ht="30" customHeight="1" x14ac:dyDescent="0.35">
      <c r="AE690" s="99"/>
    </row>
    <row r="691" spans="31:31" ht="30" customHeight="1" x14ac:dyDescent="0.35">
      <c r="AE691" s="99"/>
    </row>
    <row r="692" spans="31:31" ht="30" customHeight="1" x14ac:dyDescent="0.35">
      <c r="AE692" s="99"/>
    </row>
    <row r="693" spans="31:31" ht="30" customHeight="1" x14ac:dyDescent="0.35">
      <c r="AE693" s="99"/>
    </row>
    <row r="694" spans="31:31" ht="30" customHeight="1" x14ac:dyDescent="0.35">
      <c r="AE694" s="99"/>
    </row>
    <row r="695" spans="31:31" ht="30" customHeight="1" x14ac:dyDescent="0.35">
      <c r="AE695" s="99"/>
    </row>
    <row r="696" spans="31:31" ht="30" customHeight="1" x14ac:dyDescent="0.35">
      <c r="AE696" s="99"/>
    </row>
    <row r="697" spans="31:31" ht="30" customHeight="1" x14ac:dyDescent="0.35">
      <c r="AE697" s="99"/>
    </row>
    <row r="698" spans="31:31" ht="30" customHeight="1" x14ac:dyDescent="0.35">
      <c r="AE698" s="99"/>
    </row>
    <row r="699" spans="31:31" ht="30" customHeight="1" x14ac:dyDescent="0.35">
      <c r="AE699" s="99"/>
    </row>
    <row r="700" spans="31:31" ht="30" customHeight="1" x14ac:dyDescent="0.35">
      <c r="AE700" s="99"/>
    </row>
    <row r="701" spans="31:31" ht="30" customHeight="1" x14ac:dyDescent="0.35">
      <c r="AE701" s="99"/>
    </row>
    <row r="702" spans="31:31" ht="30" customHeight="1" x14ac:dyDescent="0.35">
      <c r="AE702" s="99"/>
    </row>
    <row r="703" spans="31:31" ht="30" customHeight="1" x14ac:dyDescent="0.35">
      <c r="AE703" s="99"/>
    </row>
    <row r="704" spans="31:31" ht="30" customHeight="1" x14ac:dyDescent="0.35">
      <c r="AE704" s="99"/>
    </row>
    <row r="705" spans="31:31" ht="30" customHeight="1" x14ac:dyDescent="0.35">
      <c r="AE705" s="99"/>
    </row>
    <row r="706" spans="31:31" ht="30" customHeight="1" x14ac:dyDescent="0.35">
      <c r="AE706" s="99"/>
    </row>
    <row r="707" spans="31:31" ht="30" customHeight="1" x14ac:dyDescent="0.35">
      <c r="AE707" s="99"/>
    </row>
    <row r="708" spans="31:31" ht="30" customHeight="1" x14ac:dyDescent="0.35">
      <c r="AE708" s="99"/>
    </row>
    <row r="709" spans="31:31" ht="30" customHeight="1" x14ac:dyDescent="0.35">
      <c r="AE709" s="99"/>
    </row>
    <row r="710" spans="31:31" ht="30" customHeight="1" x14ac:dyDescent="0.35">
      <c r="AE710" s="99"/>
    </row>
    <row r="711" spans="31:31" ht="30" customHeight="1" x14ac:dyDescent="0.35">
      <c r="AE711" s="99"/>
    </row>
    <row r="712" spans="31:31" ht="30" customHeight="1" x14ac:dyDescent="0.35">
      <c r="AE712" s="99"/>
    </row>
    <row r="713" spans="31:31" ht="30" customHeight="1" x14ac:dyDescent="0.35">
      <c r="AE713" s="99"/>
    </row>
    <row r="714" spans="31:31" ht="30" customHeight="1" x14ac:dyDescent="0.35">
      <c r="AE714" s="99"/>
    </row>
    <row r="715" spans="31:31" ht="30" customHeight="1" x14ac:dyDescent="0.35">
      <c r="AE715" s="99"/>
    </row>
    <row r="716" spans="31:31" ht="30" customHeight="1" x14ac:dyDescent="0.35">
      <c r="AE716" s="99"/>
    </row>
    <row r="717" spans="31:31" ht="30" customHeight="1" x14ac:dyDescent="0.35">
      <c r="AE717" s="99"/>
    </row>
    <row r="718" spans="31:31" ht="30" customHeight="1" x14ac:dyDescent="0.35">
      <c r="AE718" s="99"/>
    </row>
    <row r="719" spans="31:31" ht="30" customHeight="1" x14ac:dyDescent="0.35">
      <c r="AE719" s="99"/>
    </row>
    <row r="720" spans="31:31" ht="30" customHeight="1" x14ac:dyDescent="0.35">
      <c r="AE720" s="99"/>
    </row>
    <row r="721" spans="31:31" ht="30" customHeight="1" x14ac:dyDescent="0.35">
      <c r="AE721" s="99"/>
    </row>
    <row r="722" spans="31:31" ht="30" customHeight="1" x14ac:dyDescent="0.35">
      <c r="AE722" s="99"/>
    </row>
    <row r="723" spans="31:31" ht="30" customHeight="1" x14ac:dyDescent="0.35">
      <c r="AE723" s="99"/>
    </row>
    <row r="724" spans="31:31" ht="30" customHeight="1" x14ac:dyDescent="0.35">
      <c r="AE724" s="99"/>
    </row>
    <row r="725" spans="31:31" ht="30" customHeight="1" x14ac:dyDescent="0.35">
      <c r="AE725" s="99"/>
    </row>
    <row r="726" spans="31:31" ht="30" customHeight="1" x14ac:dyDescent="0.35">
      <c r="AE726" s="99"/>
    </row>
    <row r="727" spans="31:31" ht="30" customHeight="1" x14ac:dyDescent="0.35">
      <c r="AE727" s="99"/>
    </row>
    <row r="728" spans="31:31" ht="30" customHeight="1" x14ac:dyDescent="0.35">
      <c r="AE728" s="99"/>
    </row>
    <row r="729" spans="31:31" ht="30" customHeight="1" x14ac:dyDescent="0.35">
      <c r="AE729" s="99"/>
    </row>
    <row r="730" spans="31:31" ht="30" customHeight="1" x14ac:dyDescent="0.35">
      <c r="AE730" s="99"/>
    </row>
    <row r="731" spans="31:31" ht="30" customHeight="1" x14ac:dyDescent="0.35">
      <c r="AE731" s="99"/>
    </row>
    <row r="732" spans="31:31" ht="30" customHeight="1" x14ac:dyDescent="0.35">
      <c r="AE732" s="99"/>
    </row>
    <row r="733" spans="31:31" ht="30" customHeight="1" x14ac:dyDescent="0.35">
      <c r="AE733" s="99"/>
    </row>
    <row r="734" spans="31:31" ht="30" customHeight="1" x14ac:dyDescent="0.35">
      <c r="AE734" s="99"/>
    </row>
    <row r="735" spans="31:31" ht="30" customHeight="1" x14ac:dyDescent="0.35">
      <c r="AE735" s="99"/>
    </row>
    <row r="736" spans="31:31" ht="30" customHeight="1" x14ac:dyDescent="0.35">
      <c r="AE736" s="99"/>
    </row>
    <row r="737" spans="31:31" ht="30" customHeight="1" x14ac:dyDescent="0.35">
      <c r="AE737" s="99"/>
    </row>
    <row r="738" spans="31:31" ht="30" customHeight="1" x14ac:dyDescent="0.35">
      <c r="AE738" s="99"/>
    </row>
    <row r="739" spans="31:31" ht="30" customHeight="1" x14ac:dyDescent="0.35">
      <c r="AE739" s="99"/>
    </row>
    <row r="740" spans="31:31" ht="30" customHeight="1" x14ac:dyDescent="0.35">
      <c r="AE740" s="99"/>
    </row>
    <row r="741" spans="31:31" ht="30" customHeight="1" x14ac:dyDescent="0.35">
      <c r="AE741" s="99"/>
    </row>
    <row r="742" spans="31:31" ht="30" customHeight="1" x14ac:dyDescent="0.35">
      <c r="AE742" s="99"/>
    </row>
    <row r="743" spans="31:31" ht="30" customHeight="1" x14ac:dyDescent="0.35">
      <c r="AE743" s="99"/>
    </row>
    <row r="744" spans="31:31" ht="30" customHeight="1" x14ac:dyDescent="0.35">
      <c r="AE744" s="99"/>
    </row>
    <row r="745" spans="31:31" ht="30" customHeight="1" x14ac:dyDescent="0.35">
      <c r="AE745" s="99"/>
    </row>
    <row r="746" spans="31:31" ht="30" customHeight="1" x14ac:dyDescent="0.35">
      <c r="AE746" s="99"/>
    </row>
    <row r="747" spans="31:31" ht="30" customHeight="1" x14ac:dyDescent="0.35">
      <c r="AE747" s="99"/>
    </row>
    <row r="748" spans="31:31" ht="30" customHeight="1" x14ac:dyDescent="0.35">
      <c r="AE748" s="99"/>
    </row>
    <row r="749" spans="31:31" ht="30" customHeight="1" x14ac:dyDescent="0.35">
      <c r="AE749" s="99"/>
    </row>
    <row r="750" spans="31:31" ht="30" customHeight="1" x14ac:dyDescent="0.35">
      <c r="AE750" s="99"/>
    </row>
    <row r="751" spans="31:31" ht="30" customHeight="1" x14ac:dyDescent="0.35">
      <c r="AE751" s="99"/>
    </row>
    <row r="752" spans="31:31" ht="30" customHeight="1" x14ac:dyDescent="0.35">
      <c r="AE752" s="99"/>
    </row>
    <row r="753" spans="31:31" ht="30" customHeight="1" x14ac:dyDescent="0.35">
      <c r="AE753" s="99"/>
    </row>
    <row r="754" spans="31:31" ht="30" customHeight="1" x14ac:dyDescent="0.35">
      <c r="AE754" s="99"/>
    </row>
    <row r="755" spans="31:31" ht="30" customHeight="1" x14ac:dyDescent="0.35">
      <c r="AE755" s="99"/>
    </row>
    <row r="756" spans="31:31" ht="30" customHeight="1" x14ac:dyDescent="0.35">
      <c r="AE756" s="99"/>
    </row>
    <row r="757" spans="31:31" ht="30" customHeight="1" x14ac:dyDescent="0.35">
      <c r="AE757" s="99"/>
    </row>
    <row r="758" spans="31:31" ht="30" customHeight="1" x14ac:dyDescent="0.35">
      <c r="AE758" s="99"/>
    </row>
    <row r="759" spans="31:31" ht="30" customHeight="1" x14ac:dyDescent="0.35">
      <c r="AE759" s="99"/>
    </row>
    <row r="760" spans="31:31" ht="30" customHeight="1" x14ac:dyDescent="0.35">
      <c r="AE760" s="99"/>
    </row>
    <row r="761" spans="31:31" ht="30" customHeight="1" x14ac:dyDescent="0.35">
      <c r="AE761" s="99"/>
    </row>
    <row r="762" spans="31:31" ht="30" customHeight="1" x14ac:dyDescent="0.35">
      <c r="AE762" s="99"/>
    </row>
    <row r="763" spans="31:31" ht="30" customHeight="1" x14ac:dyDescent="0.35">
      <c r="AE763" s="99"/>
    </row>
    <row r="764" spans="31:31" ht="30" customHeight="1" x14ac:dyDescent="0.35">
      <c r="AE764" s="99"/>
    </row>
    <row r="765" spans="31:31" ht="30" customHeight="1" x14ac:dyDescent="0.35">
      <c r="AE765" s="99"/>
    </row>
    <row r="766" spans="31:31" ht="30" customHeight="1" x14ac:dyDescent="0.35">
      <c r="AE766" s="99"/>
    </row>
    <row r="767" spans="31:31" ht="30" customHeight="1" x14ac:dyDescent="0.35">
      <c r="AE767" s="99"/>
    </row>
    <row r="768" spans="31:31" ht="30" customHeight="1" x14ac:dyDescent="0.35">
      <c r="AE768" s="99"/>
    </row>
    <row r="769" spans="31:31" ht="30" customHeight="1" x14ac:dyDescent="0.35">
      <c r="AE769" s="99"/>
    </row>
    <row r="770" spans="31:31" ht="30" customHeight="1" x14ac:dyDescent="0.35">
      <c r="AE770" s="99"/>
    </row>
    <row r="771" spans="31:31" ht="30" customHeight="1" x14ac:dyDescent="0.35">
      <c r="AE771" s="99"/>
    </row>
    <row r="772" spans="31:31" ht="30" customHeight="1" x14ac:dyDescent="0.35">
      <c r="AE772" s="99"/>
    </row>
    <row r="773" spans="31:31" ht="30" customHeight="1" x14ac:dyDescent="0.35">
      <c r="AE773" s="99"/>
    </row>
    <row r="774" spans="31:31" ht="30" customHeight="1" x14ac:dyDescent="0.35">
      <c r="AE774" s="99"/>
    </row>
    <row r="775" spans="31:31" ht="30" customHeight="1" x14ac:dyDescent="0.35">
      <c r="AE775" s="99"/>
    </row>
    <row r="776" spans="31:31" ht="30" customHeight="1" x14ac:dyDescent="0.35">
      <c r="AE776" s="99"/>
    </row>
    <row r="777" spans="31:31" ht="30" customHeight="1" x14ac:dyDescent="0.35">
      <c r="AE777" s="99"/>
    </row>
    <row r="778" spans="31:31" ht="30" customHeight="1" x14ac:dyDescent="0.35">
      <c r="AE778" s="99"/>
    </row>
    <row r="779" spans="31:31" ht="30" customHeight="1" x14ac:dyDescent="0.35">
      <c r="AE779" s="99"/>
    </row>
    <row r="780" spans="31:31" ht="30" customHeight="1" x14ac:dyDescent="0.35">
      <c r="AE780" s="99"/>
    </row>
    <row r="781" spans="31:31" ht="30" customHeight="1" x14ac:dyDescent="0.35">
      <c r="AE781" s="99"/>
    </row>
    <row r="782" spans="31:31" ht="30" customHeight="1" x14ac:dyDescent="0.35">
      <c r="AE782" s="99"/>
    </row>
    <row r="783" spans="31:31" ht="30" customHeight="1" x14ac:dyDescent="0.35">
      <c r="AE783" s="99"/>
    </row>
    <row r="784" spans="31:31" ht="30" customHeight="1" x14ac:dyDescent="0.35">
      <c r="AE784" s="99"/>
    </row>
    <row r="785" spans="31:31" ht="30" customHeight="1" x14ac:dyDescent="0.35">
      <c r="AE785" s="99"/>
    </row>
    <row r="786" spans="31:31" ht="30" customHeight="1" x14ac:dyDescent="0.35">
      <c r="AE786" s="99"/>
    </row>
    <row r="787" spans="31:31" ht="30" customHeight="1" x14ac:dyDescent="0.35">
      <c r="AE787" s="99"/>
    </row>
    <row r="788" spans="31:31" ht="30" customHeight="1" x14ac:dyDescent="0.35">
      <c r="AE788" s="99"/>
    </row>
    <row r="789" spans="31:31" ht="30" customHeight="1" x14ac:dyDescent="0.35">
      <c r="AE789" s="99"/>
    </row>
    <row r="790" spans="31:31" ht="30" customHeight="1" x14ac:dyDescent="0.35">
      <c r="AE790" s="99"/>
    </row>
    <row r="791" spans="31:31" ht="30" customHeight="1" x14ac:dyDescent="0.35">
      <c r="AE791" s="99"/>
    </row>
    <row r="792" spans="31:31" ht="30" customHeight="1" x14ac:dyDescent="0.35">
      <c r="AE792" s="99"/>
    </row>
    <row r="793" spans="31:31" ht="30" customHeight="1" x14ac:dyDescent="0.35">
      <c r="AE793" s="99"/>
    </row>
    <row r="794" spans="31:31" ht="30" customHeight="1" x14ac:dyDescent="0.35">
      <c r="AE794" s="99"/>
    </row>
    <row r="795" spans="31:31" ht="30" customHeight="1" x14ac:dyDescent="0.35">
      <c r="AE795" s="99"/>
    </row>
    <row r="796" spans="31:31" ht="30" customHeight="1" x14ac:dyDescent="0.35">
      <c r="AE796" s="99"/>
    </row>
    <row r="797" spans="31:31" ht="30" customHeight="1" x14ac:dyDescent="0.35">
      <c r="AE797" s="99"/>
    </row>
    <row r="798" spans="31:31" ht="30" customHeight="1" x14ac:dyDescent="0.35">
      <c r="AE798" s="99"/>
    </row>
    <row r="799" spans="31:31" ht="30" customHeight="1" x14ac:dyDescent="0.35">
      <c r="AE799" s="99"/>
    </row>
    <row r="800" spans="31:31" ht="30" customHeight="1" x14ac:dyDescent="0.35">
      <c r="AE800" s="99"/>
    </row>
    <row r="801" spans="31:31" ht="30" customHeight="1" x14ac:dyDescent="0.35">
      <c r="AE801" s="99"/>
    </row>
    <row r="802" spans="31:31" ht="30" customHeight="1" x14ac:dyDescent="0.35">
      <c r="AE802" s="99"/>
    </row>
    <row r="803" spans="31:31" ht="30" customHeight="1" x14ac:dyDescent="0.35">
      <c r="AE803" s="99"/>
    </row>
    <row r="804" spans="31:31" ht="30" customHeight="1" x14ac:dyDescent="0.35">
      <c r="AE804" s="99"/>
    </row>
    <row r="805" spans="31:31" ht="30" customHeight="1" x14ac:dyDescent="0.35">
      <c r="AE805" s="99"/>
    </row>
    <row r="806" spans="31:31" ht="30" customHeight="1" x14ac:dyDescent="0.35">
      <c r="AE806" s="99"/>
    </row>
    <row r="807" spans="31:31" ht="30" customHeight="1" x14ac:dyDescent="0.35">
      <c r="AE807" s="99"/>
    </row>
    <row r="808" spans="31:31" ht="30" customHeight="1" x14ac:dyDescent="0.35">
      <c r="AE808" s="99"/>
    </row>
    <row r="809" spans="31:31" ht="30" customHeight="1" x14ac:dyDescent="0.35">
      <c r="AE809" s="99"/>
    </row>
    <row r="810" spans="31:31" ht="30" customHeight="1" x14ac:dyDescent="0.35">
      <c r="AE810" s="99"/>
    </row>
    <row r="811" spans="31:31" ht="30" customHeight="1" x14ac:dyDescent="0.35">
      <c r="AE811" s="99"/>
    </row>
    <row r="812" spans="31:31" ht="30" customHeight="1" x14ac:dyDescent="0.35">
      <c r="AE812" s="99"/>
    </row>
    <row r="813" spans="31:31" ht="30" customHeight="1" x14ac:dyDescent="0.35">
      <c r="AE813" s="99"/>
    </row>
    <row r="814" spans="31:31" ht="30" customHeight="1" x14ac:dyDescent="0.35">
      <c r="AE814" s="99"/>
    </row>
    <row r="815" spans="31:31" ht="30" customHeight="1" x14ac:dyDescent="0.35">
      <c r="AE815" s="99"/>
    </row>
    <row r="816" spans="31:31" ht="30" customHeight="1" x14ac:dyDescent="0.35">
      <c r="AE816" s="99"/>
    </row>
    <row r="817" spans="31:31" ht="30" customHeight="1" x14ac:dyDescent="0.35">
      <c r="AE817" s="99"/>
    </row>
    <row r="818" spans="31:31" ht="30" customHeight="1" x14ac:dyDescent="0.35">
      <c r="AE818" s="99"/>
    </row>
    <row r="819" spans="31:31" ht="30" customHeight="1" x14ac:dyDescent="0.35">
      <c r="AE819" s="99"/>
    </row>
    <row r="820" spans="31:31" ht="30" customHeight="1" x14ac:dyDescent="0.35">
      <c r="AE820" s="99"/>
    </row>
    <row r="821" spans="31:31" ht="30" customHeight="1" x14ac:dyDescent="0.35">
      <c r="AE821" s="99"/>
    </row>
    <row r="822" spans="31:31" ht="30" customHeight="1" x14ac:dyDescent="0.35">
      <c r="AE822" s="99"/>
    </row>
    <row r="823" spans="31:31" ht="30" customHeight="1" x14ac:dyDescent="0.35">
      <c r="AE823" s="99"/>
    </row>
    <row r="824" spans="31:31" ht="30" customHeight="1" x14ac:dyDescent="0.35">
      <c r="AE824" s="99"/>
    </row>
    <row r="825" spans="31:31" ht="30" customHeight="1" x14ac:dyDescent="0.35">
      <c r="AE825" s="99"/>
    </row>
    <row r="826" spans="31:31" ht="30" customHeight="1" x14ac:dyDescent="0.35">
      <c r="AE826" s="99"/>
    </row>
    <row r="827" spans="31:31" ht="30" customHeight="1" x14ac:dyDescent="0.35">
      <c r="AE827" s="99"/>
    </row>
    <row r="828" spans="31:31" ht="30" customHeight="1" x14ac:dyDescent="0.35">
      <c r="AE828" s="99"/>
    </row>
    <row r="829" spans="31:31" ht="30" customHeight="1" x14ac:dyDescent="0.35">
      <c r="AE829" s="99"/>
    </row>
    <row r="830" spans="31:31" ht="30" customHeight="1" x14ac:dyDescent="0.35">
      <c r="AE830" s="99"/>
    </row>
    <row r="831" spans="31:31" ht="30" customHeight="1" x14ac:dyDescent="0.35">
      <c r="AE831" s="99"/>
    </row>
    <row r="832" spans="31:31" ht="30" customHeight="1" x14ac:dyDescent="0.35">
      <c r="AE832" s="99"/>
    </row>
    <row r="833" spans="31:31" ht="30" customHeight="1" x14ac:dyDescent="0.35">
      <c r="AE833" s="99"/>
    </row>
    <row r="834" spans="31:31" ht="30" customHeight="1" x14ac:dyDescent="0.35">
      <c r="AE834" s="99"/>
    </row>
    <row r="835" spans="31:31" ht="30" customHeight="1" x14ac:dyDescent="0.35">
      <c r="AE835" s="99"/>
    </row>
    <row r="836" spans="31:31" ht="30" customHeight="1" x14ac:dyDescent="0.35">
      <c r="AE836" s="99"/>
    </row>
    <row r="837" spans="31:31" ht="30" customHeight="1" x14ac:dyDescent="0.35">
      <c r="AE837" s="99"/>
    </row>
    <row r="838" spans="31:31" ht="30" customHeight="1" x14ac:dyDescent="0.35">
      <c r="AE838" s="99"/>
    </row>
    <row r="839" spans="31:31" ht="30" customHeight="1" x14ac:dyDescent="0.35">
      <c r="AE839" s="99"/>
    </row>
    <row r="840" spans="31:31" ht="30" customHeight="1" x14ac:dyDescent="0.35">
      <c r="AE840" s="99"/>
    </row>
    <row r="841" spans="31:31" ht="30" customHeight="1" x14ac:dyDescent="0.35">
      <c r="AE841" s="99"/>
    </row>
    <row r="842" spans="31:31" ht="30" customHeight="1" x14ac:dyDescent="0.35">
      <c r="AE842" s="99"/>
    </row>
    <row r="843" spans="31:31" ht="30" customHeight="1" x14ac:dyDescent="0.35">
      <c r="AE843" s="99"/>
    </row>
    <row r="844" spans="31:31" ht="30" customHeight="1" x14ac:dyDescent="0.35">
      <c r="AE844" s="99"/>
    </row>
    <row r="845" spans="31:31" ht="30" customHeight="1" x14ac:dyDescent="0.35">
      <c r="AE845" s="99"/>
    </row>
    <row r="846" spans="31:31" ht="30" customHeight="1" x14ac:dyDescent="0.35">
      <c r="AE846" s="99"/>
    </row>
    <row r="847" spans="31:31" ht="30" customHeight="1" x14ac:dyDescent="0.35">
      <c r="AE847" s="99"/>
    </row>
    <row r="848" spans="31:31" ht="30" customHeight="1" x14ac:dyDescent="0.35">
      <c r="AE848" s="99"/>
    </row>
    <row r="849" spans="31:31" ht="30" customHeight="1" x14ac:dyDescent="0.35">
      <c r="AE849" s="99"/>
    </row>
    <row r="850" spans="31:31" ht="30" customHeight="1" x14ac:dyDescent="0.35">
      <c r="AE850" s="99"/>
    </row>
    <row r="851" spans="31:31" ht="30" customHeight="1" x14ac:dyDescent="0.35">
      <c r="AE851" s="99"/>
    </row>
    <row r="852" spans="31:31" ht="30" customHeight="1" x14ac:dyDescent="0.35">
      <c r="AE852" s="99"/>
    </row>
    <row r="853" spans="31:31" ht="30" customHeight="1" x14ac:dyDescent="0.35">
      <c r="AE853" s="99"/>
    </row>
    <row r="854" spans="31:31" ht="30" customHeight="1" x14ac:dyDescent="0.35">
      <c r="AE854" s="99"/>
    </row>
    <row r="855" spans="31:31" ht="30" customHeight="1" x14ac:dyDescent="0.35">
      <c r="AE855" s="99"/>
    </row>
    <row r="856" spans="31:31" ht="30" customHeight="1" x14ac:dyDescent="0.35">
      <c r="AE856" s="99"/>
    </row>
    <row r="857" spans="31:31" ht="30" customHeight="1" x14ac:dyDescent="0.35">
      <c r="AE857" s="99"/>
    </row>
    <row r="858" spans="31:31" ht="30" customHeight="1" x14ac:dyDescent="0.35">
      <c r="AE858" s="99"/>
    </row>
    <row r="859" spans="31:31" ht="30" customHeight="1" x14ac:dyDescent="0.35">
      <c r="AE859" s="99"/>
    </row>
    <row r="860" spans="31:31" ht="30" customHeight="1" x14ac:dyDescent="0.35">
      <c r="AE860" s="99"/>
    </row>
    <row r="861" spans="31:31" ht="30" customHeight="1" x14ac:dyDescent="0.35">
      <c r="AE861" s="99"/>
    </row>
    <row r="862" spans="31:31" ht="30" customHeight="1" x14ac:dyDescent="0.35">
      <c r="AE862" s="99"/>
    </row>
    <row r="863" spans="31:31" ht="30" customHeight="1" x14ac:dyDescent="0.35">
      <c r="AE863" s="99"/>
    </row>
    <row r="864" spans="31:31" ht="30" customHeight="1" x14ac:dyDescent="0.35">
      <c r="AE864" s="99"/>
    </row>
    <row r="865" spans="31:31" ht="30" customHeight="1" x14ac:dyDescent="0.35">
      <c r="AE865" s="99"/>
    </row>
    <row r="866" spans="31:31" ht="30" customHeight="1" x14ac:dyDescent="0.35">
      <c r="AE866" s="99"/>
    </row>
    <row r="867" spans="31:31" ht="30" customHeight="1" x14ac:dyDescent="0.35">
      <c r="AE867" s="99"/>
    </row>
    <row r="868" spans="31:31" ht="30" customHeight="1" x14ac:dyDescent="0.35">
      <c r="AE868" s="99"/>
    </row>
    <row r="869" spans="31:31" ht="30" customHeight="1" x14ac:dyDescent="0.35">
      <c r="AE869" s="99"/>
    </row>
    <row r="870" spans="31:31" ht="30" customHeight="1" x14ac:dyDescent="0.35">
      <c r="AE870" s="99"/>
    </row>
    <row r="871" spans="31:31" ht="30" customHeight="1" x14ac:dyDescent="0.35">
      <c r="AE871" s="99"/>
    </row>
    <row r="872" spans="31:31" ht="30" customHeight="1" x14ac:dyDescent="0.35">
      <c r="AE872" s="99"/>
    </row>
    <row r="873" spans="31:31" ht="30" customHeight="1" x14ac:dyDescent="0.35">
      <c r="AE873" s="99"/>
    </row>
    <row r="874" spans="31:31" ht="30" customHeight="1" x14ac:dyDescent="0.35">
      <c r="AE874" s="99"/>
    </row>
    <row r="875" spans="31:31" ht="30" customHeight="1" x14ac:dyDescent="0.35">
      <c r="AE875" s="99"/>
    </row>
    <row r="876" spans="31:31" ht="30" customHeight="1" x14ac:dyDescent="0.35">
      <c r="AE876" s="99"/>
    </row>
    <row r="877" spans="31:31" ht="30" customHeight="1" x14ac:dyDescent="0.35">
      <c r="AE877" s="99"/>
    </row>
    <row r="878" spans="31:31" ht="30" customHeight="1" x14ac:dyDescent="0.35">
      <c r="AE878" s="99"/>
    </row>
    <row r="879" spans="31:31" ht="30" customHeight="1" x14ac:dyDescent="0.35">
      <c r="AE879" s="99"/>
    </row>
    <row r="880" spans="31:31" ht="30" customHeight="1" x14ac:dyDescent="0.35">
      <c r="AE880" s="99"/>
    </row>
    <row r="881" spans="31:31" ht="30" customHeight="1" x14ac:dyDescent="0.35">
      <c r="AE881" s="99"/>
    </row>
    <row r="882" spans="31:31" ht="30" customHeight="1" x14ac:dyDescent="0.35">
      <c r="AE882" s="99"/>
    </row>
    <row r="883" spans="31:31" ht="30" customHeight="1" x14ac:dyDescent="0.35">
      <c r="AE883" s="99"/>
    </row>
    <row r="884" spans="31:31" ht="30" customHeight="1" x14ac:dyDescent="0.35">
      <c r="AE884" s="99"/>
    </row>
    <row r="885" spans="31:31" ht="30" customHeight="1" x14ac:dyDescent="0.35">
      <c r="AE885" s="99"/>
    </row>
    <row r="886" spans="31:31" ht="30" customHeight="1" x14ac:dyDescent="0.35">
      <c r="AE886" s="99"/>
    </row>
    <row r="887" spans="31:31" ht="30" customHeight="1" x14ac:dyDescent="0.35">
      <c r="AE887" s="99"/>
    </row>
    <row r="888" spans="31:31" ht="30" customHeight="1" x14ac:dyDescent="0.35">
      <c r="AE888" s="99"/>
    </row>
    <row r="889" spans="31:31" ht="30" customHeight="1" x14ac:dyDescent="0.35">
      <c r="AE889" s="99"/>
    </row>
    <row r="890" spans="31:31" ht="30" customHeight="1" x14ac:dyDescent="0.35">
      <c r="AE890" s="99"/>
    </row>
    <row r="891" spans="31:31" ht="30" customHeight="1" x14ac:dyDescent="0.35">
      <c r="AE891" s="99"/>
    </row>
    <row r="892" spans="31:31" ht="30" customHeight="1" x14ac:dyDescent="0.35">
      <c r="AE892" s="99"/>
    </row>
    <row r="893" spans="31:31" ht="30" customHeight="1" x14ac:dyDescent="0.35">
      <c r="AE893" s="99"/>
    </row>
    <row r="894" spans="31:31" ht="30" customHeight="1" x14ac:dyDescent="0.35">
      <c r="AE894" s="99"/>
    </row>
    <row r="895" spans="31:31" ht="30" customHeight="1" x14ac:dyDescent="0.35">
      <c r="AE895" s="99"/>
    </row>
    <row r="896" spans="31:31" ht="30" customHeight="1" x14ac:dyDescent="0.35">
      <c r="AE896" s="99"/>
    </row>
    <row r="897" spans="31:31" ht="30" customHeight="1" x14ac:dyDescent="0.35">
      <c r="AE897" s="99"/>
    </row>
    <row r="898" spans="31:31" ht="30" customHeight="1" x14ac:dyDescent="0.35">
      <c r="AE898" s="99"/>
    </row>
    <row r="899" spans="31:31" ht="30" customHeight="1" x14ac:dyDescent="0.35">
      <c r="AE899" s="99"/>
    </row>
    <row r="900" spans="31:31" ht="30" customHeight="1" x14ac:dyDescent="0.35">
      <c r="AE900" s="99"/>
    </row>
    <row r="901" spans="31:31" ht="30" customHeight="1" x14ac:dyDescent="0.35">
      <c r="AE901" s="99"/>
    </row>
    <row r="902" spans="31:31" ht="30" customHeight="1" x14ac:dyDescent="0.35">
      <c r="AE902" s="99"/>
    </row>
    <row r="903" spans="31:31" ht="30" customHeight="1" x14ac:dyDescent="0.35">
      <c r="AE903" s="99"/>
    </row>
    <row r="904" spans="31:31" ht="30" customHeight="1" x14ac:dyDescent="0.35">
      <c r="AE904" s="99"/>
    </row>
    <row r="905" spans="31:31" ht="30" customHeight="1" x14ac:dyDescent="0.35">
      <c r="AE905" s="99"/>
    </row>
    <row r="906" spans="31:31" ht="30" customHeight="1" x14ac:dyDescent="0.35">
      <c r="AE906" s="99"/>
    </row>
    <row r="907" spans="31:31" ht="30" customHeight="1" x14ac:dyDescent="0.35">
      <c r="AE907" s="99"/>
    </row>
    <row r="908" spans="31:31" ht="30" customHeight="1" x14ac:dyDescent="0.35">
      <c r="AE908" s="99"/>
    </row>
    <row r="909" spans="31:31" ht="30" customHeight="1" x14ac:dyDescent="0.35">
      <c r="AE909" s="99"/>
    </row>
    <row r="910" spans="31:31" ht="30" customHeight="1" x14ac:dyDescent="0.35">
      <c r="AE910" s="99"/>
    </row>
    <row r="911" spans="31:31" ht="30" customHeight="1" x14ac:dyDescent="0.35">
      <c r="AE911" s="99"/>
    </row>
    <row r="912" spans="31:31" ht="30" customHeight="1" x14ac:dyDescent="0.35">
      <c r="AE912" s="99"/>
    </row>
    <row r="913" spans="31:31" ht="30" customHeight="1" x14ac:dyDescent="0.35">
      <c r="AE913" s="99"/>
    </row>
    <row r="914" spans="31:31" ht="30" customHeight="1" x14ac:dyDescent="0.35">
      <c r="AE914" s="99"/>
    </row>
    <row r="915" spans="31:31" ht="30" customHeight="1" x14ac:dyDescent="0.35">
      <c r="AE915" s="99"/>
    </row>
    <row r="916" spans="31:31" ht="30" customHeight="1" x14ac:dyDescent="0.35">
      <c r="AE916" s="99"/>
    </row>
    <row r="917" spans="31:31" ht="30" customHeight="1" x14ac:dyDescent="0.35">
      <c r="AE917" s="99"/>
    </row>
    <row r="918" spans="31:31" ht="30" customHeight="1" x14ac:dyDescent="0.35">
      <c r="AE918" s="99"/>
    </row>
    <row r="919" spans="31:31" ht="30" customHeight="1" x14ac:dyDescent="0.35">
      <c r="AE919" s="99"/>
    </row>
    <row r="920" spans="31:31" ht="30" customHeight="1" x14ac:dyDescent="0.35">
      <c r="AE920" s="99"/>
    </row>
    <row r="921" spans="31:31" ht="30" customHeight="1" x14ac:dyDescent="0.35">
      <c r="AE921" s="99"/>
    </row>
    <row r="922" spans="31:31" ht="30" customHeight="1" x14ac:dyDescent="0.35">
      <c r="AE922" s="99"/>
    </row>
    <row r="923" spans="31:31" ht="30" customHeight="1" x14ac:dyDescent="0.35">
      <c r="AE923" s="99"/>
    </row>
    <row r="924" spans="31:31" ht="30" customHeight="1" x14ac:dyDescent="0.35">
      <c r="AE924" s="99"/>
    </row>
    <row r="925" spans="31:31" ht="30" customHeight="1" x14ac:dyDescent="0.35">
      <c r="AE925" s="99"/>
    </row>
    <row r="926" spans="31:31" ht="30" customHeight="1" x14ac:dyDescent="0.35">
      <c r="AE926" s="99"/>
    </row>
    <row r="927" spans="31:31" ht="30" customHeight="1" x14ac:dyDescent="0.35">
      <c r="AE927" s="99"/>
    </row>
    <row r="928" spans="31:31" ht="30" customHeight="1" x14ac:dyDescent="0.35">
      <c r="AE928" s="99"/>
    </row>
    <row r="929" spans="31:31" ht="30" customHeight="1" x14ac:dyDescent="0.35">
      <c r="AE929" s="99"/>
    </row>
    <row r="930" spans="31:31" ht="30" customHeight="1" x14ac:dyDescent="0.35">
      <c r="AE930" s="99"/>
    </row>
    <row r="931" spans="31:31" ht="30" customHeight="1" x14ac:dyDescent="0.35">
      <c r="AE931" s="99"/>
    </row>
    <row r="932" spans="31:31" ht="30" customHeight="1" x14ac:dyDescent="0.35">
      <c r="AE932" s="99"/>
    </row>
    <row r="933" spans="31:31" ht="30" customHeight="1" x14ac:dyDescent="0.35">
      <c r="AE933" s="99"/>
    </row>
    <row r="934" spans="31:31" ht="30" customHeight="1" x14ac:dyDescent="0.35">
      <c r="AE934" s="99"/>
    </row>
    <row r="935" spans="31:31" ht="30" customHeight="1" x14ac:dyDescent="0.35">
      <c r="AE935" s="99"/>
    </row>
    <row r="936" spans="31:31" ht="30" customHeight="1" x14ac:dyDescent="0.35">
      <c r="AE936" s="99"/>
    </row>
    <row r="937" spans="31:31" ht="30" customHeight="1" x14ac:dyDescent="0.35">
      <c r="AE937" s="99"/>
    </row>
    <row r="938" spans="31:31" ht="30" customHeight="1" x14ac:dyDescent="0.35">
      <c r="AE938" s="99"/>
    </row>
    <row r="939" spans="31:31" ht="30" customHeight="1" x14ac:dyDescent="0.35">
      <c r="AE939" s="99"/>
    </row>
    <row r="940" spans="31:31" ht="30" customHeight="1" x14ac:dyDescent="0.35">
      <c r="AE940" s="99"/>
    </row>
    <row r="941" spans="31:31" ht="30" customHeight="1" x14ac:dyDescent="0.35">
      <c r="AE941" s="99"/>
    </row>
    <row r="942" spans="31:31" ht="30" customHeight="1" x14ac:dyDescent="0.35">
      <c r="AE942" s="99"/>
    </row>
    <row r="943" spans="31:31" ht="30" customHeight="1" x14ac:dyDescent="0.35">
      <c r="AE943" s="99"/>
    </row>
    <row r="944" spans="31:31" ht="30" customHeight="1" x14ac:dyDescent="0.35">
      <c r="AE944" s="99"/>
    </row>
    <row r="945" spans="31:31" ht="30" customHeight="1" x14ac:dyDescent="0.35">
      <c r="AE945" s="99"/>
    </row>
    <row r="946" spans="31:31" ht="30" customHeight="1" x14ac:dyDescent="0.35">
      <c r="AE946" s="99"/>
    </row>
    <row r="947" spans="31:31" ht="30" customHeight="1" x14ac:dyDescent="0.35">
      <c r="AE947" s="99"/>
    </row>
    <row r="948" spans="31:31" ht="30" customHeight="1" x14ac:dyDescent="0.35">
      <c r="AE948" s="99"/>
    </row>
    <row r="949" spans="31:31" ht="30" customHeight="1" x14ac:dyDescent="0.35">
      <c r="AE949" s="99"/>
    </row>
    <row r="950" spans="31:31" ht="30" customHeight="1" x14ac:dyDescent="0.35">
      <c r="AE950" s="99"/>
    </row>
    <row r="951" spans="31:31" ht="30" customHeight="1" x14ac:dyDescent="0.35">
      <c r="AE951" s="99"/>
    </row>
    <row r="952" spans="31:31" ht="30" customHeight="1" x14ac:dyDescent="0.35">
      <c r="AE952" s="99"/>
    </row>
    <row r="953" spans="31:31" ht="30" customHeight="1" x14ac:dyDescent="0.35">
      <c r="AE953" s="99"/>
    </row>
    <row r="954" spans="31:31" ht="30" customHeight="1" x14ac:dyDescent="0.35">
      <c r="AE954" s="99"/>
    </row>
    <row r="955" spans="31:31" ht="30" customHeight="1" x14ac:dyDescent="0.35">
      <c r="AE955" s="99"/>
    </row>
    <row r="956" spans="31:31" ht="30" customHeight="1" x14ac:dyDescent="0.35">
      <c r="AE956" s="99"/>
    </row>
    <row r="957" spans="31:31" ht="30" customHeight="1" x14ac:dyDescent="0.35">
      <c r="AE957" s="99"/>
    </row>
    <row r="958" spans="31:31" ht="30" customHeight="1" x14ac:dyDescent="0.35">
      <c r="AE958" s="99"/>
    </row>
    <row r="959" spans="31:31" ht="30" customHeight="1" x14ac:dyDescent="0.35">
      <c r="AE959" s="99"/>
    </row>
    <row r="960" spans="31:31" ht="30" customHeight="1" x14ac:dyDescent="0.35">
      <c r="AE960" s="99"/>
    </row>
    <row r="961" spans="31:31" ht="30" customHeight="1" x14ac:dyDescent="0.35">
      <c r="AE961" s="99"/>
    </row>
    <row r="962" spans="31:31" ht="30" customHeight="1" x14ac:dyDescent="0.35">
      <c r="AE962" s="99"/>
    </row>
    <row r="963" spans="31:31" ht="30" customHeight="1" x14ac:dyDescent="0.35">
      <c r="AE963" s="99"/>
    </row>
    <row r="964" spans="31:31" ht="30" customHeight="1" x14ac:dyDescent="0.35">
      <c r="AE964" s="99"/>
    </row>
    <row r="965" spans="31:31" ht="30" customHeight="1" x14ac:dyDescent="0.35">
      <c r="AE965" s="99"/>
    </row>
    <row r="966" spans="31:31" ht="30" customHeight="1" x14ac:dyDescent="0.35">
      <c r="AE966" s="99"/>
    </row>
    <row r="967" spans="31:31" ht="30" customHeight="1" x14ac:dyDescent="0.35">
      <c r="AE967" s="99"/>
    </row>
    <row r="968" spans="31:31" ht="30" customHeight="1" x14ac:dyDescent="0.35">
      <c r="AE968" s="99"/>
    </row>
    <row r="969" spans="31:31" ht="30" customHeight="1" x14ac:dyDescent="0.35">
      <c r="AE969" s="99"/>
    </row>
    <row r="970" spans="31:31" ht="30" customHeight="1" x14ac:dyDescent="0.35">
      <c r="AE970" s="99"/>
    </row>
    <row r="971" spans="31:31" ht="30" customHeight="1" x14ac:dyDescent="0.35">
      <c r="AE971" s="99"/>
    </row>
    <row r="972" spans="31:31" ht="30" customHeight="1" x14ac:dyDescent="0.35">
      <c r="AE972" s="99"/>
    </row>
    <row r="973" spans="31:31" ht="30" customHeight="1" x14ac:dyDescent="0.35">
      <c r="AE973" s="99"/>
    </row>
    <row r="974" spans="31:31" ht="30" customHeight="1" x14ac:dyDescent="0.35">
      <c r="AE974" s="99"/>
    </row>
  </sheetData>
  <autoFilter ref="A3:AU3"/>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40" priority="1" operator="lessThan">
      <formula>0</formula>
    </cfRule>
  </conditionalFormatting>
  <conditionalFormatting sqref="U4:AD186 AF4:AT186">
    <cfRule type="cellIs" dxfId="39" priority="2" operator="greaterThan">
      <formula>0</formula>
    </cfRule>
  </conditionalFormatting>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17"/>
  <dimension ref="A1:AU974"/>
  <sheetViews>
    <sheetView topLeftCell="A43" zoomScale="70" zoomScaleNormal="70" workbookViewId="0">
      <selection activeCell="B56" sqref="A56:IV56"/>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33.1796875" style="92" customWidth="1"/>
    <col min="5" max="5" width="10" style="92" customWidth="1"/>
    <col min="6" max="6" width="9.7265625" style="92" customWidth="1"/>
    <col min="7" max="7" width="14.453125" style="92" customWidth="1"/>
    <col min="8" max="8" width="9.1796875" style="92" customWidth="1"/>
    <col min="9" max="9" width="17.1796875" style="92" customWidth="1"/>
    <col min="10" max="10" width="15.7265625" style="92" customWidth="1"/>
    <col min="11" max="14" width="16" style="94" customWidth="1"/>
    <col min="15" max="15" width="17.54296875" style="94" customWidth="1"/>
    <col min="16" max="18" width="16" style="94" customWidth="1"/>
    <col min="19" max="19" width="16" style="101" customWidth="1"/>
    <col min="20" max="20" width="11.1796875" style="96" customWidth="1"/>
    <col min="21" max="21" width="16.1796875" style="99" customWidth="1"/>
    <col min="22" max="22" width="15.1796875" style="99" customWidth="1"/>
    <col min="23" max="23" width="16" style="99" customWidth="1"/>
    <col min="24" max="25" width="16.1796875" style="99" customWidth="1"/>
    <col min="26" max="26" width="15.542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2" t="s">
        <v>19</v>
      </c>
      <c r="V1" s="298" t="s">
        <v>19</v>
      </c>
      <c r="W1" s="298" t="s">
        <v>19</v>
      </c>
      <c r="X1" s="298" t="s">
        <v>19</v>
      </c>
      <c r="Y1" s="298" t="s">
        <v>19</v>
      </c>
      <c r="Z1" s="298" t="s">
        <v>19</v>
      </c>
      <c r="AA1" s="298" t="s">
        <v>19</v>
      </c>
      <c r="AB1" s="298" t="s">
        <v>19</v>
      </c>
      <c r="AC1" s="298" t="s">
        <v>19</v>
      </c>
      <c r="AD1" s="298" t="s">
        <v>19</v>
      </c>
      <c r="AE1" s="298" t="s">
        <v>19</v>
      </c>
      <c r="AF1" s="298" t="s">
        <v>19</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CEPLAN</v>
      </c>
      <c r="E2" s="299"/>
      <c r="F2" s="300"/>
      <c r="G2" s="300"/>
      <c r="H2" s="300"/>
      <c r="I2" s="300"/>
      <c r="J2" s="300"/>
      <c r="K2" s="300"/>
      <c r="L2" s="300"/>
      <c r="M2" s="300"/>
      <c r="N2" s="300"/>
      <c r="O2" s="300"/>
      <c r="P2" s="300"/>
      <c r="Q2" s="300"/>
      <c r="R2" s="300"/>
      <c r="S2" s="300"/>
      <c r="T2" s="301"/>
      <c r="U2" s="30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67" t="s">
        <v>16</v>
      </c>
      <c r="V3" s="68" t="s">
        <v>16</v>
      </c>
      <c r="W3" s="68" t="s">
        <v>16</v>
      </c>
      <c r="X3" s="68" t="s">
        <v>16</v>
      </c>
      <c r="Y3" s="68" t="s">
        <v>16</v>
      </c>
      <c r="Z3" s="68" t="s">
        <v>16</v>
      </c>
      <c r="AA3" s="68" t="s">
        <v>16</v>
      </c>
      <c r="AB3" s="68" t="s">
        <v>16</v>
      </c>
      <c r="AC3" s="68" t="s">
        <v>16</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IF(SUM(U4:AT4)&gt;K4+N4,K4+N4,SUM(U4:AT4))</f>
        <v>0</v>
      </c>
      <c r="M4" s="71">
        <f>(SUM(U4:AT4))</f>
        <v>0</v>
      </c>
      <c r="N4" s="72"/>
      <c r="O4" s="73">
        <f>ROUND(IF(K4*0.25-0.5&lt;0,0,K4*0.25-0.5),0)-R4-P4</f>
        <v>0</v>
      </c>
      <c r="P4" s="72"/>
      <c r="Q4" s="72"/>
      <c r="R4" s="72"/>
      <c r="S4" s="74">
        <f t="shared" ref="S4:S186" si="0">K4-(SUM(U4:AT4))+N4+P4+Q4-R4</f>
        <v>0</v>
      </c>
      <c r="T4" s="121" t="str">
        <f>IF(S4&lt;0,"ATENÇÃO","OK")</f>
        <v>OK</v>
      </c>
      <c r="U4" s="75"/>
      <c r="V4" s="76"/>
      <c r="W4" s="76"/>
      <c r="X4" s="76"/>
      <c r="Y4" s="76"/>
      <c r="Z4" s="76"/>
      <c r="AA4" s="76"/>
      <c r="AB4" s="77"/>
      <c r="AC4" s="78"/>
      <c r="AD4" s="77"/>
      <c r="AE4" s="77"/>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c r="L5" s="70">
        <f t="shared" ref="L5:L186" si="1">IF(SUM(U5:AT5)&gt;K5+N5,K5+N5,SUM(U5:AT5))</f>
        <v>0</v>
      </c>
      <c r="M5" s="71">
        <f t="shared" ref="M5:M186" si="2">(SUM(U5:AT5))</f>
        <v>0</v>
      </c>
      <c r="N5" s="72"/>
      <c r="O5" s="73">
        <f t="shared" ref="O5:O186" si="3">ROUND(IF(K5*0.25-0.5&lt;0,0,K5*0.25-0.5),0)-R5-P5</f>
        <v>0</v>
      </c>
      <c r="P5" s="72"/>
      <c r="Q5" s="72"/>
      <c r="R5" s="72"/>
      <c r="S5" s="74">
        <f t="shared" si="0"/>
        <v>0</v>
      </c>
      <c r="T5" s="121" t="str">
        <f t="shared" ref="T5:T186" si="4">IF(S5&lt;0,"ATENÇÃO","OK")</f>
        <v>OK</v>
      </c>
      <c r="U5" s="75"/>
      <c r="V5" s="76"/>
      <c r="W5" s="76"/>
      <c r="X5" s="76"/>
      <c r="Y5" s="76"/>
      <c r="Z5" s="76"/>
      <c r="AA5" s="76"/>
      <c r="AB5" s="77"/>
      <c r="AC5" s="78"/>
      <c r="AD5" s="80"/>
      <c r="AE5" s="80"/>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75"/>
      <c r="V6" s="76"/>
      <c r="W6" s="76"/>
      <c r="X6" s="76"/>
      <c r="Y6" s="76"/>
      <c r="Z6" s="76"/>
      <c r="AA6" s="76"/>
      <c r="AB6" s="80"/>
      <c r="AC6" s="78"/>
      <c r="AD6" s="80"/>
      <c r="AE6" s="80"/>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v>1</v>
      </c>
      <c r="L7" s="70">
        <f t="shared" si="1"/>
        <v>0</v>
      </c>
      <c r="M7" s="71">
        <f t="shared" si="2"/>
        <v>0</v>
      </c>
      <c r="N7" s="72"/>
      <c r="O7" s="73">
        <f t="shared" si="3"/>
        <v>0</v>
      </c>
      <c r="P7" s="72"/>
      <c r="Q7" s="72"/>
      <c r="R7" s="72"/>
      <c r="S7" s="74">
        <f t="shared" si="0"/>
        <v>1</v>
      </c>
      <c r="T7" s="121" t="str">
        <f t="shared" si="4"/>
        <v>OK</v>
      </c>
      <c r="U7" s="75"/>
      <c r="V7" s="76"/>
      <c r="W7" s="76"/>
      <c r="X7" s="76"/>
      <c r="Y7" s="76"/>
      <c r="Z7" s="76"/>
      <c r="AA7" s="76"/>
      <c r="AB7" s="77"/>
      <c r="AC7" s="78"/>
      <c r="AD7" s="77"/>
      <c r="AE7" s="77"/>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75"/>
      <c r="V8" s="76"/>
      <c r="W8" s="76"/>
      <c r="X8" s="76"/>
      <c r="Y8" s="76"/>
      <c r="Z8" s="76"/>
      <c r="AA8" s="76"/>
      <c r="AB8" s="77"/>
      <c r="AC8" s="78"/>
      <c r="AD8" s="80"/>
      <c r="AE8" s="82"/>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75"/>
      <c r="V9" s="76"/>
      <c r="W9" s="76"/>
      <c r="X9" s="76"/>
      <c r="Y9" s="76"/>
      <c r="Z9" s="76"/>
      <c r="AA9" s="76"/>
      <c r="AB9" s="80"/>
      <c r="AC9" s="78"/>
      <c r="AD9" s="77"/>
      <c r="AE9" s="80"/>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75"/>
      <c r="V10" s="76"/>
      <c r="W10" s="76"/>
      <c r="X10" s="76"/>
      <c r="Y10" s="76"/>
      <c r="Z10" s="76"/>
      <c r="AA10" s="76"/>
      <c r="AB10" s="77"/>
      <c r="AC10" s="78"/>
      <c r="AD10" s="77"/>
      <c r="AE10" s="80"/>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v>2</v>
      </c>
      <c r="L11" s="70">
        <f t="shared" si="1"/>
        <v>0</v>
      </c>
      <c r="M11" s="71">
        <f t="shared" si="2"/>
        <v>0</v>
      </c>
      <c r="N11" s="72"/>
      <c r="O11" s="73">
        <f t="shared" si="3"/>
        <v>0</v>
      </c>
      <c r="P11" s="72"/>
      <c r="Q11" s="72"/>
      <c r="R11" s="72"/>
      <c r="S11" s="74">
        <f t="shared" si="0"/>
        <v>2</v>
      </c>
      <c r="T11" s="121" t="str">
        <f t="shared" si="4"/>
        <v>OK</v>
      </c>
      <c r="U11" s="75"/>
      <c r="V11" s="76"/>
      <c r="W11" s="76"/>
      <c r="X11" s="76"/>
      <c r="Y11" s="76"/>
      <c r="Z11" s="76"/>
      <c r="AA11" s="76"/>
      <c r="AB11" s="77"/>
      <c r="AC11" s="78"/>
      <c r="AD11" s="77"/>
      <c r="AE11" s="77"/>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75"/>
      <c r="V12" s="76"/>
      <c r="W12" s="76"/>
      <c r="X12" s="76"/>
      <c r="Y12" s="76"/>
      <c r="Z12" s="76"/>
      <c r="AA12" s="76"/>
      <c r="AB12" s="77"/>
      <c r="AC12" s="78"/>
      <c r="AD12" s="77"/>
      <c r="AE12" s="77"/>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1"/>
        <v>0</v>
      </c>
      <c r="M13" s="71">
        <f t="shared" si="2"/>
        <v>0</v>
      </c>
      <c r="N13" s="72"/>
      <c r="O13" s="73">
        <f t="shared" si="3"/>
        <v>0</v>
      </c>
      <c r="P13" s="72"/>
      <c r="Q13" s="72"/>
      <c r="R13" s="72"/>
      <c r="S13" s="74">
        <f t="shared" si="0"/>
        <v>0</v>
      </c>
      <c r="T13" s="121" t="str">
        <f t="shared" si="4"/>
        <v>OK</v>
      </c>
      <c r="U13" s="75"/>
      <c r="V13" s="83"/>
      <c r="W13" s="83"/>
      <c r="X13" s="76"/>
      <c r="Y13" s="83"/>
      <c r="Z13" s="76"/>
      <c r="AA13" s="83"/>
      <c r="AB13" s="84"/>
      <c r="AC13" s="78"/>
      <c r="AD13" s="77"/>
      <c r="AE13" s="77"/>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75"/>
      <c r="V14" s="76"/>
      <c r="W14" s="76"/>
      <c r="X14" s="76"/>
      <c r="Y14" s="76"/>
      <c r="Z14" s="76"/>
      <c r="AA14" s="76"/>
      <c r="AB14" s="77"/>
      <c r="AC14" s="78"/>
      <c r="AD14" s="77"/>
      <c r="AE14" s="77"/>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75"/>
      <c r="V15" s="83"/>
      <c r="W15" s="76"/>
      <c r="X15" s="76"/>
      <c r="Y15" s="83"/>
      <c r="Z15" s="76"/>
      <c r="AA15" s="83"/>
      <c r="AB15" s="84"/>
      <c r="AC15" s="78"/>
      <c r="AD15" s="77"/>
      <c r="AE15" s="77"/>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v>2</v>
      </c>
      <c r="L16" s="70">
        <f t="shared" si="1"/>
        <v>0</v>
      </c>
      <c r="M16" s="71">
        <f t="shared" si="2"/>
        <v>0</v>
      </c>
      <c r="N16" s="72"/>
      <c r="O16" s="73">
        <f t="shared" si="3"/>
        <v>0</v>
      </c>
      <c r="P16" s="72"/>
      <c r="Q16" s="72"/>
      <c r="R16" s="72"/>
      <c r="S16" s="74">
        <f t="shared" si="0"/>
        <v>2</v>
      </c>
      <c r="T16" s="121" t="str">
        <f t="shared" si="4"/>
        <v>OK</v>
      </c>
      <c r="U16" s="75"/>
      <c r="V16" s="76"/>
      <c r="W16" s="76"/>
      <c r="X16" s="76"/>
      <c r="Y16" s="76"/>
      <c r="Z16" s="76"/>
      <c r="AA16" s="76"/>
      <c r="AB16" s="77"/>
      <c r="AC16" s="78"/>
      <c r="AD16" s="77"/>
      <c r="AE16" s="77"/>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75"/>
      <c r="V17" s="76"/>
      <c r="W17" s="76"/>
      <c r="X17" s="76"/>
      <c r="Y17" s="76"/>
      <c r="Z17" s="76"/>
      <c r="AA17" s="76"/>
      <c r="AB17" s="77"/>
      <c r="AC17" s="78"/>
      <c r="AD17" s="77"/>
      <c r="AE17" s="77"/>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75"/>
      <c r="V18" s="76"/>
      <c r="W18" s="76"/>
      <c r="X18" s="76"/>
      <c r="Y18" s="76"/>
      <c r="Z18" s="76"/>
      <c r="AA18" s="76"/>
      <c r="AB18" s="77"/>
      <c r="AC18" s="78"/>
      <c r="AD18" s="77"/>
      <c r="AE18" s="77"/>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c r="L19" s="70">
        <f t="shared" si="1"/>
        <v>0</v>
      </c>
      <c r="M19" s="71">
        <f t="shared" si="2"/>
        <v>0</v>
      </c>
      <c r="N19" s="72"/>
      <c r="O19" s="73">
        <f t="shared" si="3"/>
        <v>0</v>
      </c>
      <c r="P19" s="72"/>
      <c r="Q19" s="72"/>
      <c r="R19" s="72"/>
      <c r="S19" s="74">
        <f t="shared" si="0"/>
        <v>0</v>
      </c>
      <c r="T19" s="121" t="str">
        <f t="shared" si="4"/>
        <v>OK</v>
      </c>
      <c r="U19" s="75"/>
      <c r="V19" s="76"/>
      <c r="W19" s="76"/>
      <c r="X19" s="76"/>
      <c r="Y19" s="76"/>
      <c r="Z19" s="76"/>
      <c r="AA19" s="76"/>
      <c r="AB19" s="80"/>
      <c r="AC19" s="78"/>
      <c r="AD19" s="77"/>
      <c r="AE19" s="77"/>
      <c r="AF19" s="76"/>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108" t="s">
        <v>84</v>
      </c>
      <c r="J20" s="109">
        <v>64</v>
      </c>
      <c r="K20" s="69"/>
      <c r="L20" s="70">
        <f t="shared" si="1"/>
        <v>0</v>
      </c>
      <c r="M20" s="71">
        <f t="shared" si="2"/>
        <v>0</v>
      </c>
      <c r="N20" s="72"/>
      <c r="O20" s="73">
        <f t="shared" si="3"/>
        <v>0</v>
      </c>
      <c r="P20" s="72"/>
      <c r="Q20" s="72"/>
      <c r="R20" s="72"/>
      <c r="S20" s="74">
        <f t="shared" si="0"/>
        <v>0</v>
      </c>
      <c r="T20" s="121" t="str">
        <f t="shared" si="4"/>
        <v>OK</v>
      </c>
      <c r="U20" s="75"/>
      <c r="V20" s="83"/>
      <c r="W20" s="83"/>
      <c r="X20" s="76"/>
      <c r="Y20" s="83"/>
      <c r="Z20" s="76"/>
      <c r="AA20" s="76"/>
      <c r="AB20" s="86"/>
      <c r="AC20" s="78"/>
      <c r="AD20" s="77"/>
      <c r="AE20" s="77"/>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c r="L21" s="70">
        <f t="shared" si="1"/>
        <v>0</v>
      </c>
      <c r="M21" s="71">
        <f t="shared" si="2"/>
        <v>0</v>
      </c>
      <c r="N21" s="72"/>
      <c r="O21" s="73">
        <f t="shared" si="3"/>
        <v>0</v>
      </c>
      <c r="P21" s="72"/>
      <c r="Q21" s="72"/>
      <c r="R21" s="72"/>
      <c r="S21" s="74">
        <f t="shared" si="0"/>
        <v>0</v>
      </c>
      <c r="T21" s="121" t="str">
        <f t="shared" si="4"/>
        <v>OK</v>
      </c>
      <c r="U21" s="75"/>
      <c r="V21" s="76"/>
      <c r="W21" s="76"/>
      <c r="X21" s="76"/>
      <c r="Y21" s="76"/>
      <c r="Z21" s="76"/>
      <c r="AA21" s="76"/>
      <c r="AB21" s="80"/>
      <c r="AC21" s="78"/>
      <c r="AD21" s="80"/>
      <c r="AE21" s="77"/>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c r="L22" s="70">
        <f t="shared" si="1"/>
        <v>0</v>
      </c>
      <c r="M22" s="71">
        <f t="shared" si="2"/>
        <v>0</v>
      </c>
      <c r="N22" s="72"/>
      <c r="O22" s="73">
        <f t="shared" si="3"/>
        <v>0</v>
      </c>
      <c r="P22" s="72"/>
      <c r="Q22" s="72"/>
      <c r="R22" s="72"/>
      <c r="S22" s="74">
        <f t="shared" si="0"/>
        <v>0</v>
      </c>
      <c r="T22" s="121" t="str">
        <f t="shared" si="4"/>
        <v>OK</v>
      </c>
      <c r="U22" s="75"/>
      <c r="V22" s="76"/>
      <c r="W22" s="76"/>
      <c r="X22" s="76"/>
      <c r="Y22" s="76"/>
      <c r="Z22" s="76"/>
      <c r="AA22" s="76"/>
      <c r="AB22" s="80"/>
      <c r="AC22" s="78"/>
      <c r="AD22" s="80"/>
      <c r="AE22" s="77"/>
      <c r="AF22" s="76"/>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c r="L23" s="70">
        <f t="shared" si="1"/>
        <v>0</v>
      </c>
      <c r="M23" s="71">
        <f t="shared" si="2"/>
        <v>0</v>
      </c>
      <c r="N23" s="72"/>
      <c r="O23" s="73">
        <f t="shared" si="3"/>
        <v>0</v>
      </c>
      <c r="P23" s="72"/>
      <c r="Q23" s="72"/>
      <c r="R23" s="72"/>
      <c r="S23" s="74">
        <f t="shared" si="0"/>
        <v>0</v>
      </c>
      <c r="T23" s="121" t="str">
        <f t="shared" si="4"/>
        <v>OK</v>
      </c>
      <c r="U23" s="75"/>
      <c r="V23" s="76"/>
      <c r="W23" s="76"/>
      <c r="X23" s="76"/>
      <c r="Y23" s="76"/>
      <c r="Z23" s="76"/>
      <c r="AA23" s="76"/>
      <c r="AB23" s="77"/>
      <c r="AC23" s="78"/>
      <c r="AD23" s="77"/>
      <c r="AE23" s="77"/>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75"/>
      <c r="V24" s="88"/>
      <c r="W24" s="88"/>
      <c r="X24" s="76"/>
      <c r="Y24" s="88"/>
      <c r="Z24" s="76"/>
      <c r="AA24" s="76"/>
      <c r="AB24" s="77"/>
      <c r="AC24" s="78"/>
      <c r="AD24" s="80"/>
      <c r="AE24" s="77"/>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v>1</v>
      </c>
      <c r="L25" s="70">
        <f t="shared" si="1"/>
        <v>0</v>
      </c>
      <c r="M25" s="71">
        <f t="shared" si="2"/>
        <v>0</v>
      </c>
      <c r="N25" s="72"/>
      <c r="O25" s="73">
        <f t="shared" si="3"/>
        <v>0</v>
      </c>
      <c r="P25" s="72"/>
      <c r="Q25" s="72"/>
      <c r="R25" s="72"/>
      <c r="S25" s="74">
        <f t="shared" si="0"/>
        <v>1</v>
      </c>
      <c r="T25" s="121" t="str">
        <f t="shared" si="4"/>
        <v>OK</v>
      </c>
      <c r="U25" s="75"/>
      <c r="V25" s="89"/>
      <c r="W25" s="88"/>
      <c r="X25" s="76"/>
      <c r="Y25" s="89"/>
      <c r="Z25" s="76"/>
      <c r="AA25" s="83"/>
      <c r="AB25" s="80"/>
      <c r="AC25" s="78"/>
      <c r="AD25" s="80"/>
      <c r="AE25" s="77"/>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75"/>
      <c r="V26" s="88"/>
      <c r="W26" s="88"/>
      <c r="X26" s="76"/>
      <c r="Y26" s="88"/>
      <c r="Z26" s="76"/>
      <c r="AA26" s="76"/>
      <c r="AB26" s="80"/>
      <c r="AC26" s="78"/>
      <c r="AD26" s="77"/>
      <c r="AE26" s="77"/>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c r="L27" s="70">
        <f t="shared" si="1"/>
        <v>0</v>
      </c>
      <c r="M27" s="71">
        <f t="shared" si="2"/>
        <v>0</v>
      </c>
      <c r="N27" s="72"/>
      <c r="O27" s="73">
        <f t="shared" si="3"/>
        <v>0</v>
      </c>
      <c r="P27" s="72"/>
      <c r="Q27" s="72"/>
      <c r="R27" s="72"/>
      <c r="S27" s="74">
        <f t="shared" si="0"/>
        <v>0</v>
      </c>
      <c r="T27" s="121" t="str">
        <f t="shared" si="4"/>
        <v>OK</v>
      </c>
      <c r="U27" s="75"/>
      <c r="V27" s="88"/>
      <c r="W27" s="88"/>
      <c r="X27" s="76"/>
      <c r="Y27" s="88"/>
      <c r="Z27" s="76"/>
      <c r="AA27" s="76"/>
      <c r="AB27" s="80"/>
      <c r="AC27" s="78"/>
      <c r="AD27" s="77"/>
      <c r="AE27" s="77"/>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75"/>
      <c r="V28" s="89"/>
      <c r="W28" s="89"/>
      <c r="X28" s="76"/>
      <c r="Y28" s="89"/>
      <c r="Z28" s="76"/>
      <c r="AA28" s="76"/>
      <c r="AB28" s="84"/>
      <c r="AC28" s="78"/>
      <c r="AD28" s="77"/>
      <c r="AE28" s="77"/>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75"/>
      <c r="V29" s="89"/>
      <c r="W29" s="89"/>
      <c r="X29" s="76"/>
      <c r="Y29" s="89"/>
      <c r="Z29" s="76"/>
      <c r="AA29" s="83"/>
      <c r="AB29" s="84"/>
      <c r="AC29" s="78"/>
      <c r="AD29" s="77"/>
      <c r="AE29" s="77"/>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75"/>
      <c r="V30" s="89"/>
      <c r="W30" s="89"/>
      <c r="X30" s="76"/>
      <c r="Y30" s="89"/>
      <c r="Z30" s="76"/>
      <c r="AA30" s="83"/>
      <c r="AB30" s="84"/>
      <c r="AC30" s="78"/>
      <c r="AD30" s="77"/>
      <c r="AE30" s="77"/>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75"/>
      <c r="V31" s="89"/>
      <c r="W31" s="89"/>
      <c r="X31" s="76"/>
      <c r="Y31" s="89"/>
      <c r="Z31" s="76"/>
      <c r="AA31" s="83"/>
      <c r="AB31" s="84"/>
      <c r="AC31" s="78"/>
      <c r="AD31" s="77"/>
      <c r="AE31" s="77"/>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v>1</v>
      </c>
      <c r="L32" s="70">
        <f t="shared" si="1"/>
        <v>0</v>
      </c>
      <c r="M32" s="71">
        <f t="shared" si="2"/>
        <v>0</v>
      </c>
      <c r="N32" s="72"/>
      <c r="O32" s="73">
        <f t="shared" si="3"/>
        <v>0</v>
      </c>
      <c r="P32" s="72"/>
      <c r="Q32" s="72"/>
      <c r="R32" s="72"/>
      <c r="S32" s="74">
        <f t="shared" si="0"/>
        <v>1</v>
      </c>
      <c r="T32" s="121" t="str">
        <f t="shared" si="4"/>
        <v>OK</v>
      </c>
      <c r="U32" s="75"/>
      <c r="V32" s="89"/>
      <c r="W32" s="89"/>
      <c r="X32" s="76"/>
      <c r="Y32" s="89"/>
      <c r="Z32" s="76"/>
      <c r="AA32" s="83"/>
      <c r="AB32" s="84"/>
      <c r="AC32" s="78"/>
      <c r="AD32" s="77"/>
      <c r="AE32" s="77"/>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75"/>
      <c r="V33" s="89"/>
      <c r="W33" s="89"/>
      <c r="X33" s="76"/>
      <c r="Y33" s="89"/>
      <c r="Z33" s="76"/>
      <c r="AA33" s="83"/>
      <c r="AB33" s="84"/>
      <c r="AC33" s="78"/>
      <c r="AD33" s="77"/>
      <c r="AE33" s="77"/>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75"/>
      <c r="V34" s="89"/>
      <c r="W34" s="89"/>
      <c r="X34" s="76"/>
      <c r="Y34" s="89"/>
      <c r="Z34" s="76"/>
      <c r="AA34" s="83"/>
      <c r="AB34" s="84"/>
      <c r="AC34" s="78"/>
      <c r="AD34" s="77"/>
      <c r="AE34" s="77"/>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c r="L35" s="70">
        <f t="shared" si="1"/>
        <v>0</v>
      </c>
      <c r="M35" s="71">
        <f t="shared" si="2"/>
        <v>0</v>
      </c>
      <c r="N35" s="72"/>
      <c r="O35" s="73">
        <f t="shared" si="3"/>
        <v>0</v>
      </c>
      <c r="P35" s="72"/>
      <c r="Q35" s="72"/>
      <c r="R35" s="72"/>
      <c r="S35" s="74">
        <f t="shared" si="0"/>
        <v>0</v>
      </c>
      <c r="T35" s="121" t="str">
        <f t="shared" si="4"/>
        <v>OK</v>
      </c>
      <c r="U35" s="75"/>
      <c r="V35" s="89"/>
      <c r="W35" s="89"/>
      <c r="X35" s="76"/>
      <c r="Y35" s="89"/>
      <c r="Z35" s="76"/>
      <c r="AA35" s="83"/>
      <c r="AB35" s="84"/>
      <c r="AC35" s="78"/>
      <c r="AD35" s="77"/>
      <c r="AE35" s="77"/>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75"/>
      <c r="V36" s="89"/>
      <c r="W36" s="89"/>
      <c r="X36" s="76"/>
      <c r="Y36" s="89"/>
      <c r="Z36" s="76"/>
      <c r="AA36" s="83"/>
      <c r="AB36" s="84"/>
      <c r="AC36" s="78"/>
      <c r="AD36" s="77"/>
      <c r="AE36" s="77"/>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v>1</v>
      </c>
      <c r="L37" s="70">
        <f t="shared" si="1"/>
        <v>0</v>
      </c>
      <c r="M37" s="71">
        <f t="shared" si="2"/>
        <v>0</v>
      </c>
      <c r="N37" s="72"/>
      <c r="O37" s="73">
        <f t="shared" si="3"/>
        <v>0</v>
      </c>
      <c r="P37" s="72"/>
      <c r="Q37" s="72"/>
      <c r="R37" s="72"/>
      <c r="S37" s="74">
        <f t="shared" si="0"/>
        <v>1</v>
      </c>
      <c r="T37" s="121" t="str">
        <f t="shared" si="4"/>
        <v>OK</v>
      </c>
      <c r="U37" s="75"/>
      <c r="V37" s="89"/>
      <c r="W37" s="89"/>
      <c r="X37" s="76"/>
      <c r="Y37" s="89"/>
      <c r="Z37" s="76"/>
      <c r="AA37" s="83"/>
      <c r="AB37" s="84"/>
      <c r="AC37" s="78"/>
      <c r="AD37" s="77"/>
      <c r="AE37" s="77"/>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v>1</v>
      </c>
      <c r="L38" s="70">
        <f t="shared" si="1"/>
        <v>0</v>
      </c>
      <c r="M38" s="71">
        <f t="shared" si="2"/>
        <v>0</v>
      </c>
      <c r="N38" s="72"/>
      <c r="O38" s="73">
        <f t="shared" si="3"/>
        <v>0</v>
      </c>
      <c r="P38" s="72"/>
      <c r="Q38" s="72"/>
      <c r="R38" s="72"/>
      <c r="S38" s="74">
        <f t="shared" si="0"/>
        <v>1</v>
      </c>
      <c r="T38" s="121" t="str">
        <f t="shared" si="4"/>
        <v>OK</v>
      </c>
      <c r="U38" s="75"/>
      <c r="V38" s="89"/>
      <c r="W38" s="89"/>
      <c r="X38" s="76"/>
      <c r="Y38" s="89"/>
      <c r="Z38" s="76"/>
      <c r="AA38" s="83"/>
      <c r="AB38" s="84"/>
      <c r="AC38" s="78"/>
      <c r="AD38" s="77"/>
      <c r="AE38" s="77"/>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v>1</v>
      </c>
      <c r="L39" s="70">
        <f t="shared" si="1"/>
        <v>0</v>
      </c>
      <c r="M39" s="71">
        <f t="shared" si="2"/>
        <v>0</v>
      </c>
      <c r="N39" s="72"/>
      <c r="O39" s="73">
        <f t="shared" si="3"/>
        <v>0</v>
      </c>
      <c r="P39" s="72"/>
      <c r="Q39" s="72"/>
      <c r="R39" s="72"/>
      <c r="S39" s="74">
        <f t="shared" si="0"/>
        <v>1</v>
      </c>
      <c r="T39" s="121" t="str">
        <f t="shared" si="4"/>
        <v>OK</v>
      </c>
      <c r="U39" s="75"/>
      <c r="V39" s="89"/>
      <c r="W39" s="89"/>
      <c r="X39" s="76"/>
      <c r="Y39" s="89"/>
      <c r="Z39" s="76"/>
      <c r="AA39" s="83"/>
      <c r="AB39" s="84"/>
      <c r="AC39" s="78"/>
      <c r="AD39" s="77"/>
      <c r="AE39" s="77"/>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v>1</v>
      </c>
      <c r="L40" s="70">
        <f t="shared" si="1"/>
        <v>0</v>
      </c>
      <c r="M40" s="71">
        <f t="shared" si="2"/>
        <v>0</v>
      </c>
      <c r="N40" s="72"/>
      <c r="O40" s="73">
        <f t="shared" si="3"/>
        <v>0</v>
      </c>
      <c r="P40" s="72"/>
      <c r="Q40" s="72"/>
      <c r="R40" s="72"/>
      <c r="S40" s="74">
        <f t="shared" si="0"/>
        <v>1</v>
      </c>
      <c r="T40" s="121" t="str">
        <f t="shared" si="4"/>
        <v>OK</v>
      </c>
      <c r="U40" s="75"/>
      <c r="V40" s="89"/>
      <c r="W40" s="89"/>
      <c r="X40" s="76"/>
      <c r="Y40" s="89"/>
      <c r="Z40" s="76"/>
      <c r="AA40" s="83"/>
      <c r="AB40" s="84"/>
      <c r="AC40" s="78"/>
      <c r="AD40" s="77"/>
      <c r="AE40" s="77"/>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c r="L41" s="70">
        <f t="shared" si="1"/>
        <v>0</v>
      </c>
      <c r="M41" s="71">
        <f t="shared" si="2"/>
        <v>0</v>
      </c>
      <c r="N41" s="72"/>
      <c r="O41" s="73">
        <f t="shared" si="3"/>
        <v>0</v>
      </c>
      <c r="P41" s="72"/>
      <c r="Q41" s="72"/>
      <c r="R41" s="72"/>
      <c r="S41" s="74">
        <f t="shared" si="0"/>
        <v>0</v>
      </c>
      <c r="T41" s="121" t="str">
        <f t="shared" si="4"/>
        <v>OK</v>
      </c>
      <c r="U41" s="75"/>
      <c r="V41" s="89"/>
      <c r="W41" s="89"/>
      <c r="X41" s="76"/>
      <c r="Y41" s="89"/>
      <c r="Z41" s="76"/>
      <c r="AA41" s="83"/>
      <c r="AB41" s="84"/>
      <c r="AC41" s="78"/>
      <c r="AD41" s="77"/>
      <c r="AE41" s="77"/>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1"/>
        <v>0</v>
      </c>
      <c r="M42" s="71">
        <f t="shared" si="2"/>
        <v>0</v>
      </c>
      <c r="N42" s="72"/>
      <c r="O42" s="73">
        <f t="shared" si="3"/>
        <v>0</v>
      </c>
      <c r="P42" s="72"/>
      <c r="Q42" s="72"/>
      <c r="R42" s="72"/>
      <c r="S42" s="74">
        <f t="shared" si="0"/>
        <v>0</v>
      </c>
      <c r="T42" s="121" t="str">
        <f t="shared" si="4"/>
        <v>OK</v>
      </c>
      <c r="U42" s="75"/>
      <c r="V42" s="89"/>
      <c r="W42" s="89"/>
      <c r="X42" s="76"/>
      <c r="Y42" s="89"/>
      <c r="Z42" s="76"/>
      <c r="AA42" s="83"/>
      <c r="AB42" s="84"/>
      <c r="AC42" s="78"/>
      <c r="AD42" s="77"/>
      <c r="AE42" s="77"/>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75"/>
      <c r="V43" s="89"/>
      <c r="W43" s="89"/>
      <c r="X43" s="76"/>
      <c r="Y43" s="89"/>
      <c r="Z43" s="76"/>
      <c r="AA43" s="83"/>
      <c r="AB43" s="84"/>
      <c r="AC43" s="78"/>
      <c r="AD43" s="77"/>
      <c r="AE43" s="77"/>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c r="L44" s="70">
        <f t="shared" si="1"/>
        <v>0</v>
      </c>
      <c r="M44" s="71">
        <f t="shared" si="2"/>
        <v>0</v>
      </c>
      <c r="N44" s="72"/>
      <c r="O44" s="73">
        <f t="shared" si="3"/>
        <v>0</v>
      </c>
      <c r="P44" s="72"/>
      <c r="Q44" s="72"/>
      <c r="R44" s="72"/>
      <c r="S44" s="74">
        <f t="shared" si="0"/>
        <v>0</v>
      </c>
      <c r="T44" s="121" t="str">
        <f t="shared" si="4"/>
        <v>OK</v>
      </c>
      <c r="U44" s="75"/>
      <c r="V44" s="89"/>
      <c r="W44" s="89"/>
      <c r="X44" s="76"/>
      <c r="Y44" s="89"/>
      <c r="Z44" s="76"/>
      <c r="AA44" s="83"/>
      <c r="AB44" s="84"/>
      <c r="AC44" s="78"/>
      <c r="AD44" s="77"/>
      <c r="AE44" s="77"/>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1"/>
        <v>0</v>
      </c>
      <c r="M45" s="71">
        <f t="shared" si="2"/>
        <v>0</v>
      </c>
      <c r="N45" s="72"/>
      <c r="O45" s="73">
        <f t="shared" si="3"/>
        <v>0</v>
      </c>
      <c r="P45" s="72"/>
      <c r="Q45" s="72"/>
      <c r="R45" s="72"/>
      <c r="S45" s="74">
        <f t="shared" si="0"/>
        <v>0</v>
      </c>
      <c r="T45" s="121" t="str">
        <f t="shared" si="4"/>
        <v>OK</v>
      </c>
      <c r="U45" s="75"/>
      <c r="V45" s="89"/>
      <c r="W45" s="89"/>
      <c r="X45" s="76"/>
      <c r="Y45" s="89"/>
      <c r="Z45" s="76"/>
      <c r="AA45" s="83"/>
      <c r="AB45" s="84"/>
      <c r="AC45" s="78"/>
      <c r="AD45" s="77"/>
      <c r="AE45" s="77"/>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1"/>
        <v>0</v>
      </c>
      <c r="M46" s="71">
        <f t="shared" si="2"/>
        <v>0</v>
      </c>
      <c r="N46" s="72"/>
      <c r="O46" s="73">
        <f t="shared" si="3"/>
        <v>0</v>
      </c>
      <c r="P46" s="72"/>
      <c r="Q46" s="72"/>
      <c r="R46" s="72"/>
      <c r="S46" s="74">
        <f t="shared" si="0"/>
        <v>0</v>
      </c>
      <c r="T46" s="121" t="str">
        <f t="shared" si="4"/>
        <v>OK</v>
      </c>
      <c r="U46" s="75"/>
      <c r="V46" s="89"/>
      <c r="W46" s="89"/>
      <c r="X46" s="76"/>
      <c r="Y46" s="89"/>
      <c r="Z46" s="76"/>
      <c r="AA46" s="83"/>
      <c r="AB46" s="84"/>
      <c r="AC46" s="78"/>
      <c r="AD46" s="77"/>
      <c r="AE46" s="77"/>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75"/>
      <c r="V47" s="89"/>
      <c r="W47" s="89"/>
      <c r="X47" s="76"/>
      <c r="Y47" s="89"/>
      <c r="Z47" s="76"/>
      <c r="AA47" s="83"/>
      <c r="AB47" s="84"/>
      <c r="AC47" s="78"/>
      <c r="AD47" s="77"/>
      <c r="AE47" s="77"/>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75"/>
      <c r="V48" s="89"/>
      <c r="W48" s="89"/>
      <c r="X48" s="76"/>
      <c r="Y48" s="89"/>
      <c r="Z48" s="76"/>
      <c r="AA48" s="83"/>
      <c r="AB48" s="84"/>
      <c r="AC48" s="78"/>
      <c r="AD48" s="77"/>
      <c r="AE48" s="77"/>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v>2</v>
      </c>
      <c r="L49" s="70">
        <f t="shared" si="1"/>
        <v>0</v>
      </c>
      <c r="M49" s="71">
        <f t="shared" si="2"/>
        <v>0</v>
      </c>
      <c r="N49" s="72"/>
      <c r="O49" s="73">
        <f t="shared" si="3"/>
        <v>0</v>
      </c>
      <c r="P49" s="72"/>
      <c r="Q49" s="72"/>
      <c r="R49" s="72"/>
      <c r="S49" s="74">
        <f t="shared" si="0"/>
        <v>2</v>
      </c>
      <c r="T49" s="121" t="str">
        <f t="shared" si="4"/>
        <v>OK</v>
      </c>
      <c r="U49" s="75"/>
      <c r="V49" s="89"/>
      <c r="W49" s="89"/>
      <c r="X49" s="76"/>
      <c r="Y49" s="89"/>
      <c r="Z49" s="76"/>
      <c r="AA49" s="83"/>
      <c r="AB49" s="84"/>
      <c r="AC49" s="78"/>
      <c r="AD49" s="77"/>
      <c r="AE49" s="77"/>
      <c r="AF49" s="76"/>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v>2</v>
      </c>
      <c r="L50" s="70">
        <f t="shared" si="1"/>
        <v>0</v>
      </c>
      <c r="M50" s="71">
        <f t="shared" si="2"/>
        <v>0</v>
      </c>
      <c r="N50" s="72"/>
      <c r="O50" s="73">
        <f t="shared" si="3"/>
        <v>0</v>
      </c>
      <c r="P50" s="72"/>
      <c r="Q50" s="72"/>
      <c r="R50" s="72"/>
      <c r="S50" s="74">
        <f t="shared" si="0"/>
        <v>2</v>
      </c>
      <c r="T50" s="121" t="str">
        <f t="shared" si="4"/>
        <v>OK</v>
      </c>
      <c r="U50" s="75"/>
      <c r="V50" s="89"/>
      <c r="W50" s="89"/>
      <c r="X50" s="76"/>
      <c r="Y50" s="89"/>
      <c r="Z50" s="76"/>
      <c r="AA50" s="83"/>
      <c r="AB50" s="84"/>
      <c r="AC50" s="78"/>
      <c r="AD50" s="77"/>
      <c r="AE50" s="77"/>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v>2</v>
      </c>
      <c r="L51" s="70">
        <f t="shared" si="1"/>
        <v>0</v>
      </c>
      <c r="M51" s="71">
        <f t="shared" si="2"/>
        <v>0</v>
      </c>
      <c r="N51" s="72"/>
      <c r="O51" s="73">
        <f t="shared" si="3"/>
        <v>0</v>
      </c>
      <c r="P51" s="72"/>
      <c r="Q51" s="72"/>
      <c r="R51" s="72"/>
      <c r="S51" s="74">
        <f t="shared" si="0"/>
        <v>2</v>
      </c>
      <c r="T51" s="121" t="str">
        <f t="shared" si="4"/>
        <v>OK</v>
      </c>
      <c r="U51" s="75"/>
      <c r="V51" s="89"/>
      <c r="W51" s="89"/>
      <c r="X51" s="76"/>
      <c r="Y51" s="89"/>
      <c r="Z51" s="76"/>
      <c r="AA51" s="83"/>
      <c r="AB51" s="84"/>
      <c r="AC51" s="78"/>
      <c r="AD51" s="77"/>
      <c r="AE51" s="77"/>
      <c r="AF51" s="76"/>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v>1</v>
      </c>
      <c r="L52" s="70">
        <f t="shared" si="1"/>
        <v>0</v>
      </c>
      <c r="M52" s="71">
        <f t="shared" si="2"/>
        <v>0</v>
      </c>
      <c r="N52" s="72"/>
      <c r="O52" s="73">
        <f t="shared" si="3"/>
        <v>0</v>
      </c>
      <c r="P52" s="72"/>
      <c r="Q52" s="72"/>
      <c r="R52" s="72"/>
      <c r="S52" s="74">
        <f t="shared" si="0"/>
        <v>1</v>
      </c>
      <c r="T52" s="121" t="str">
        <f t="shared" si="4"/>
        <v>OK</v>
      </c>
      <c r="U52" s="75"/>
      <c r="V52" s="89"/>
      <c r="W52" s="89"/>
      <c r="X52" s="76"/>
      <c r="Y52" s="89"/>
      <c r="Z52" s="76"/>
      <c r="AA52" s="83"/>
      <c r="AB52" s="84"/>
      <c r="AC52" s="78"/>
      <c r="AD52" s="77"/>
      <c r="AE52" s="77"/>
      <c r="AF52" s="76"/>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v>1</v>
      </c>
      <c r="L53" s="70">
        <f t="shared" si="1"/>
        <v>0</v>
      </c>
      <c r="M53" s="71">
        <f t="shared" si="2"/>
        <v>0</v>
      </c>
      <c r="N53" s="72"/>
      <c r="O53" s="73">
        <f t="shared" si="3"/>
        <v>0</v>
      </c>
      <c r="P53" s="72"/>
      <c r="Q53" s="72"/>
      <c r="R53" s="72"/>
      <c r="S53" s="74">
        <f t="shared" si="0"/>
        <v>1</v>
      </c>
      <c r="T53" s="121" t="str">
        <f t="shared" si="4"/>
        <v>OK</v>
      </c>
      <c r="U53" s="75"/>
      <c r="V53" s="89"/>
      <c r="W53" s="89"/>
      <c r="X53" s="76"/>
      <c r="Y53" s="89"/>
      <c r="Z53" s="76"/>
      <c r="AA53" s="83"/>
      <c r="AB53" s="84"/>
      <c r="AC53" s="78"/>
      <c r="AD53" s="77"/>
      <c r="AE53" s="77"/>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v>1</v>
      </c>
      <c r="L54" s="70">
        <f t="shared" si="1"/>
        <v>0</v>
      </c>
      <c r="M54" s="71">
        <f t="shared" si="2"/>
        <v>0</v>
      </c>
      <c r="N54" s="72"/>
      <c r="O54" s="73">
        <f t="shared" si="3"/>
        <v>0</v>
      </c>
      <c r="P54" s="72"/>
      <c r="Q54" s="72"/>
      <c r="R54" s="72"/>
      <c r="S54" s="74">
        <f t="shared" si="0"/>
        <v>1</v>
      </c>
      <c r="T54" s="121" t="str">
        <f t="shared" si="4"/>
        <v>OK</v>
      </c>
      <c r="U54" s="75"/>
      <c r="V54" s="89"/>
      <c r="W54" s="89"/>
      <c r="X54" s="76"/>
      <c r="Y54" s="89"/>
      <c r="Z54" s="76"/>
      <c r="AA54" s="83"/>
      <c r="AB54" s="84"/>
      <c r="AC54" s="78"/>
      <c r="AD54" s="77"/>
      <c r="AE54" s="77"/>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75"/>
      <c r="V55" s="89"/>
      <c r="W55" s="89"/>
      <c r="X55" s="76"/>
      <c r="Y55" s="89"/>
      <c r="Z55" s="76"/>
      <c r="AA55" s="83"/>
      <c r="AB55" s="84"/>
      <c r="AC55" s="78"/>
      <c r="AD55" s="77"/>
      <c r="AE55" s="77"/>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c r="L56" s="70">
        <f t="shared" si="1"/>
        <v>0</v>
      </c>
      <c r="M56" s="71">
        <f t="shared" si="2"/>
        <v>0</v>
      </c>
      <c r="N56" s="72"/>
      <c r="O56" s="73">
        <f t="shared" si="3"/>
        <v>0</v>
      </c>
      <c r="P56" s="72"/>
      <c r="Q56" s="72"/>
      <c r="R56" s="72"/>
      <c r="S56" s="74">
        <f t="shared" si="0"/>
        <v>0</v>
      </c>
      <c r="T56" s="121" t="str">
        <f t="shared" si="4"/>
        <v>OK</v>
      </c>
      <c r="U56" s="75"/>
      <c r="V56" s="89"/>
      <c r="W56" s="89"/>
      <c r="X56" s="76"/>
      <c r="Y56" s="89"/>
      <c r="Z56" s="76"/>
      <c r="AA56" s="83"/>
      <c r="AB56" s="84"/>
      <c r="AC56" s="78"/>
      <c r="AD56" s="77"/>
      <c r="AE56" s="77"/>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c r="L57" s="70">
        <f t="shared" si="1"/>
        <v>0</v>
      </c>
      <c r="M57" s="71">
        <f t="shared" si="2"/>
        <v>0</v>
      </c>
      <c r="N57" s="72"/>
      <c r="O57" s="73">
        <f t="shared" si="3"/>
        <v>0</v>
      </c>
      <c r="P57" s="72"/>
      <c r="Q57" s="72"/>
      <c r="R57" s="72"/>
      <c r="S57" s="74">
        <f t="shared" si="0"/>
        <v>0</v>
      </c>
      <c r="T57" s="121" t="str">
        <f t="shared" si="4"/>
        <v>OK</v>
      </c>
      <c r="U57" s="75"/>
      <c r="V57" s="89"/>
      <c r="W57" s="89"/>
      <c r="X57" s="76"/>
      <c r="Y57" s="89"/>
      <c r="Z57" s="76"/>
      <c r="AA57" s="83"/>
      <c r="AB57" s="84"/>
      <c r="AC57" s="78"/>
      <c r="AD57" s="77"/>
      <c r="AE57" s="77"/>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75"/>
      <c r="V58" s="89"/>
      <c r="W58" s="89"/>
      <c r="X58" s="76"/>
      <c r="Y58" s="89"/>
      <c r="Z58" s="76"/>
      <c r="AA58" s="83"/>
      <c r="AB58" s="84"/>
      <c r="AC58" s="78"/>
      <c r="AD58" s="77"/>
      <c r="AE58" s="77"/>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75"/>
      <c r="V59" s="89"/>
      <c r="W59" s="89"/>
      <c r="X59" s="76"/>
      <c r="Y59" s="89"/>
      <c r="Z59" s="76"/>
      <c r="AA59" s="83"/>
      <c r="AB59" s="84"/>
      <c r="AC59" s="78"/>
      <c r="AD59" s="77"/>
      <c r="AE59" s="77"/>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75"/>
      <c r="V60" s="89"/>
      <c r="W60" s="89"/>
      <c r="X60" s="76"/>
      <c r="Y60" s="89"/>
      <c r="Z60" s="76"/>
      <c r="AA60" s="83"/>
      <c r="AB60" s="84"/>
      <c r="AC60" s="78"/>
      <c r="AD60" s="77"/>
      <c r="AE60" s="77"/>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75"/>
      <c r="V61" s="89"/>
      <c r="W61" s="89"/>
      <c r="X61" s="76"/>
      <c r="Y61" s="89"/>
      <c r="Z61" s="76"/>
      <c r="AA61" s="83"/>
      <c r="AB61" s="84"/>
      <c r="AC61" s="78"/>
      <c r="AD61" s="77"/>
      <c r="AE61" s="77"/>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75"/>
      <c r="V62" s="89"/>
      <c r="W62" s="89"/>
      <c r="X62" s="76"/>
      <c r="Y62" s="89"/>
      <c r="Z62" s="76"/>
      <c r="AA62" s="83"/>
      <c r="AB62" s="84"/>
      <c r="AC62" s="78"/>
      <c r="AD62" s="77"/>
      <c r="AE62" s="77"/>
      <c r="AF62" s="76"/>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c r="L63" s="70">
        <f t="shared" si="1"/>
        <v>0</v>
      </c>
      <c r="M63" s="71">
        <f t="shared" si="2"/>
        <v>0</v>
      </c>
      <c r="N63" s="72"/>
      <c r="O63" s="73">
        <f t="shared" si="3"/>
        <v>0</v>
      </c>
      <c r="P63" s="72"/>
      <c r="Q63" s="72"/>
      <c r="R63" s="72"/>
      <c r="S63" s="74">
        <f t="shared" si="0"/>
        <v>0</v>
      </c>
      <c r="T63" s="121" t="str">
        <f t="shared" si="4"/>
        <v>OK</v>
      </c>
      <c r="U63" s="75"/>
      <c r="V63" s="89"/>
      <c r="W63" s="89"/>
      <c r="X63" s="76"/>
      <c r="Y63" s="89"/>
      <c r="Z63" s="76"/>
      <c r="AA63" s="83"/>
      <c r="AB63" s="84"/>
      <c r="AC63" s="78"/>
      <c r="AD63" s="77"/>
      <c r="AE63" s="77"/>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1"/>
        <v>0</v>
      </c>
      <c r="M64" s="71">
        <f t="shared" si="2"/>
        <v>0</v>
      </c>
      <c r="N64" s="72"/>
      <c r="O64" s="73">
        <f t="shared" si="3"/>
        <v>0</v>
      </c>
      <c r="P64" s="72"/>
      <c r="Q64" s="72"/>
      <c r="R64" s="72"/>
      <c r="S64" s="74">
        <f t="shared" si="0"/>
        <v>0</v>
      </c>
      <c r="T64" s="121" t="str">
        <f t="shared" si="4"/>
        <v>OK</v>
      </c>
      <c r="U64" s="75"/>
      <c r="V64" s="89"/>
      <c r="W64" s="89"/>
      <c r="X64" s="76"/>
      <c r="Y64" s="89"/>
      <c r="Z64" s="76"/>
      <c r="AA64" s="83"/>
      <c r="AB64" s="84"/>
      <c r="AC64" s="78"/>
      <c r="AD64" s="77"/>
      <c r="AE64" s="77"/>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1"/>
        <v>0</v>
      </c>
      <c r="M65" s="71">
        <f t="shared" si="2"/>
        <v>0</v>
      </c>
      <c r="N65" s="72"/>
      <c r="O65" s="73">
        <f t="shared" si="3"/>
        <v>0</v>
      </c>
      <c r="P65" s="72"/>
      <c r="Q65" s="72"/>
      <c r="R65" s="72"/>
      <c r="S65" s="74">
        <f t="shared" si="0"/>
        <v>0</v>
      </c>
      <c r="T65" s="121" t="str">
        <f t="shared" si="4"/>
        <v>OK</v>
      </c>
      <c r="U65" s="75"/>
      <c r="V65" s="89"/>
      <c r="W65" s="89"/>
      <c r="X65" s="76"/>
      <c r="Y65" s="89"/>
      <c r="Z65" s="76"/>
      <c r="AA65" s="83"/>
      <c r="AB65" s="84"/>
      <c r="AC65" s="78"/>
      <c r="AD65" s="77"/>
      <c r="AE65" s="77"/>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c r="L66" s="70">
        <f t="shared" si="1"/>
        <v>0</v>
      </c>
      <c r="M66" s="71">
        <f t="shared" si="2"/>
        <v>0</v>
      </c>
      <c r="N66" s="72"/>
      <c r="O66" s="73">
        <f t="shared" si="3"/>
        <v>0</v>
      </c>
      <c r="P66" s="72"/>
      <c r="Q66" s="72"/>
      <c r="R66" s="72"/>
      <c r="S66" s="74">
        <f t="shared" si="0"/>
        <v>0</v>
      </c>
      <c r="T66" s="121" t="str">
        <f t="shared" si="4"/>
        <v>OK</v>
      </c>
      <c r="U66" s="75"/>
      <c r="V66" s="89"/>
      <c r="W66" s="89"/>
      <c r="X66" s="76"/>
      <c r="Y66" s="89"/>
      <c r="Z66" s="76"/>
      <c r="AA66" s="83"/>
      <c r="AB66" s="84"/>
      <c r="AC66" s="78"/>
      <c r="AD66" s="77"/>
      <c r="AE66" s="77"/>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1"/>
        <v>0</v>
      </c>
      <c r="M67" s="71">
        <f t="shared" si="2"/>
        <v>0</v>
      </c>
      <c r="N67" s="72"/>
      <c r="O67" s="73">
        <f t="shared" si="3"/>
        <v>0</v>
      </c>
      <c r="P67" s="72"/>
      <c r="Q67" s="72"/>
      <c r="R67" s="72"/>
      <c r="S67" s="74">
        <f t="shared" si="0"/>
        <v>0</v>
      </c>
      <c r="T67" s="121" t="str">
        <f t="shared" si="4"/>
        <v>OK</v>
      </c>
      <c r="U67" s="75"/>
      <c r="V67" s="89"/>
      <c r="W67" s="89"/>
      <c r="X67" s="76"/>
      <c r="Y67" s="89"/>
      <c r="Z67" s="76"/>
      <c r="AA67" s="83"/>
      <c r="AB67" s="84"/>
      <c r="AC67" s="78"/>
      <c r="AD67" s="77"/>
      <c r="AE67" s="77"/>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si="1"/>
        <v>0</v>
      </c>
      <c r="M68" s="71">
        <f t="shared" si="2"/>
        <v>0</v>
      </c>
      <c r="N68" s="72"/>
      <c r="O68" s="73">
        <f t="shared" si="3"/>
        <v>0</v>
      </c>
      <c r="P68" s="72"/>
      <c r="Q68" s="72"/>
      <c r="R68" s="72"/>
      <c r="S68" s="74">
        <f t="shared" si="0"/>
        <v>0</v>
      </c>
      <c r="T68" s="121" t="str">
        <f t="shared" si="4"/>
        <v>OK</v>
      </c>
      <c r="U68" s="75"/>
      <c r="V68" s="89"/>
      <c r="W68" s="89"/>
      <c r="X68" s="76"/>
      <c r="Y68" s="89"/>
      <c r="Z68" s="76"/>
      <c r="AA68" s="83"/>
      <c r="AB68" s="84"/>
      <c r="AC68" s="78"/>
      <c r="AD68" s="77"/>
      <c r="AE68" s="77"/>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75"/>
      <c r="V69" s="89"/>
      <c r="W69" s="89"/>
      <c r="X69" s="76"/>
      <c r="Y69" s="89"/>
      <c r="Z69" s="76"/>
      <c r="AA69" s="83"/>
      <c r="AB69" s="84"/>
      <c r="AC69" s="78"/>
      <c r="AD69" s="77"/>
      <c r="AE69" s="77"/>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c r="L70" s="70">
        <f t="shared" si="1"/>
        <v>0</v>
      </c>
      <c r="M70" s="71">
        <f t="shared" si="2"/>
        <v>0</v>
      </c>
      <c r="N70" s="72"/>
      <c r="O70" s="73">
        <f t="shared" si="3"/>
        <v>0</v>
      </c>
      <c r="P70" s="72"/>
      <c r="Q70" s="72"/>
      <c r="R70" s="72"/>
      <c r="S70" s="74">
        <f t="shared" si="0"/>
        <v>0</v>
      </c>
      <c r="T70" s="121" t="str">
        <f t="shared" si="4"/>
        <v>OK</v>
      </c>
      <c r="U70" s="75"/>
      <c r="V70" s="89"/>
      <c r="W70" s="89"/>
      <c r="X70" s="76"/>
      <c r="Y70" s="89"/>
      <c r="Z70" s="76"/>
      <c r="AA70" s="83"/>
      <c r="AB70" s="84"/>
      <c r="AC70" s="78"/>
      <c r="AD70" s="77"/>
      <c r="AE70" s="77"/>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c r="L71" s="70">
        <f t="shared" si="1"/>
        <v>0</v>
      </c>
      <c r="M71" s="71">
        <f t="shared" si="2"/>
        <v>0</v>
      </c>
      <c r="N71" s="72"/>
      <c r="O71" s="73">
        <f t="shared" si="3"/>
        <v>0</v>
      </c>
      <c r="P71" s="72"/>
      <c r="Q71" s="72"/>
      <c r="R71" s="72"/>
      <c r="S71" s="74">
        <f t="shared" si="0"/>
        <v>0</v>
      </c>
      <c r="T71" s="121" t="str">
        <f t="shared" si="4"/>
        <v>OK</v>
      </c>
      <c r="U71" s="75"/>
      <c r="V71" s="89"/>
      <c r="W71" s="89"/>
      <c r="X71" s="76"/>
      <c r="Y71" s="89"/>
      <c r="Z71" s="76"/>
      <c r="AA71" s="83"/>
      <c r="AB71" s="84"/>
      <c r="AC71" s="78"/>
      <c r="AD71" s="77"/>
      <c r="AE71" s="77"/>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75"/>
      <c r="V72" s="89"/>
      <c r="W72" s="89"/>
      <c r="X72" s="76"/>
      <c r="Y72" s="89"/>
      <c r="Z72" s="76"/>
      <c r="AA72" s="83"/>
      <c r="AB72" s="84"/>
      <c r="AC72" s="78"/>
      <c r="AD72" s="77"/>
      <c r="AE72" s="77"/>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1"/>
        <v>0</v>
      </c>
      <c r="M73" s="71">
        <f t="shared" si="2"/>
        <v>0</v>
      </c>
      <c r="N73" s="72"/>
      <c r="O73" s="73">
        <f t="shared" si="3"/>
        <v>0</v>
      </c>
      <c r="P73" s="72"/>
      <c r="Q73" s="72"/>
      <c r="R73" s="72"/>
      <c r="S73" s="74">
        <f t="shared" si="0"/>
        <v>0</v>
      </c>
      <c r="T73" s="121" t="str">
        <f t="shared" si="4"/>
        <v>OK</v>
      </c>
      <c r="U73" s="75"/>
      <c r="V73" s="89"/>
      <c r="W73" s="89"/>
      <c r="X73" s="76"/>
      <c r="Y73" s="89"/>
      <c r="Z73" s="76"/>
      <c r="AA73" s="83"/>
      <c r="AB73" s="84"/>
      <c r="AC73" s="78"/>
      <c r="AD73" s="77"/>
      <c r="AE73" s="77"/>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1"/>
        <v>0</v>
      </c>
      <c r="M74" s="71">
        <f t="shared" si="2"/>
        <v>0</v>
      </c>
      <c r="N74" s="72"/>
      <c r="O74" s="73">
        <f t="shared" si="3"/>
        <v>0</v>
      </c>
      <c r="P74" s="72"/>
      <c r="Q74" s="72"/>
      <c r="R74" s="72"/>
      <c r="S74" s="74">
        <f t="shared" si="0"/>
        <v>0</v>
      </c>
      <c r="T74" s="121" t="str">
        <f t="shared" si="4"/>
        <v>OK</v>
      </c>
      <c r="U74" s="75"/>
      <c r="V74" s="89"/>
      <c r="W74" s="89"/>
      <c r="X74" s="76"/>
      <c r="Y74" s="89"/>
      <c r="Z74" s="76"/>
      <c r="AA74" s="83"/>
      <c r="AB74" s="84"/>
      <c r="AC74" s="78"/>
      <c r="AD74" s="77"/>
      <c r="AE74" s="77"/>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v>1</v>
      </c>
      <c r="L75" s="70">
        <f t="shared" si="1"/>
        <v>0</v>
      </c>
      <c r="M75" s="71">
        <f t="shared" si="2"/>
        <v>0</v>
      </c>
      <c r="N75" s="72"/>
      <c r="O75" s="73">
        <f t="shared" si="3"/>
        <v>0</v>
      </c>
      <c r="P75" s="72"/>
      <c r="Q75" s="72"/>
      <c r="R75" s="72"/>
      <c r="S75" s="74">
        <f t="shared" si="0"/>
        <v>1</v>
      </c>
      <c r="T75" s="121" t="str">
        <f t="shared" si="4"/>
        <v>OK</v>
      </c>
      <c r="U75" s="75"/>
      <c r="V75" s="89"/>
      <c r="W75" s="89"/>
      <c r="X75" s="76"/>
      <c r="Y75" s="89"/>
      <c r="Z75" s="76"/>
      <c r="AA75" s="83"/>
      <c r="AB75" s="84"/>
      <c r="AC75" s="78"/>
      <c r="AD75" s="77"/>
      <c r="AE75" s="77"/>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c r="L76" s="70">
        <f t="shared" si="1"/>
        <v>0</v>
      </c>
      <c r="M76" s="71">
        <f t="shared" si="2"/>
        <v>0</v>
      </c>
      <c r="N76" s="72"/>
      <c r="O76" s="73">
        <f t="shared" si="3"/>
        <v>0</v>
      </c>
      <c r="P76" s="72"/>
      <c r="Q76" s="72"/>
      <c r="R76" s="72"/>
      <c r="S76" s="74">
        <f t="shared" si="0"/>
        <v>0</v>
      </c>
      <c r="T76" s="121" t="str">
        <f t="shared" si="4"/>
        <v>OK</v>
      </c>
      <c r="U76" s="75"/>
      <c r="V76" s="89"/>
      <c r="W76" s="89"/>
      <c r="X76" s="76"/>
      <c r="Y76" s="89"/>
      <c r="Z76" s="76"/>
      <c r="AA76" s="83"/>
      <c r="AB76" s="84"/>
      <c r="AC76" s="78"/>
      <c r="AD76" s="77"/>
      <c r="AE76" s="77"/>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1"/>
        <v>0</v>
      </c>
      <c r="M77" s="71">
        <f t="shared" si="2"/>
        <v>0</v>
      </c>
      <c r="N77" s="72"/>
      <c r="O77" s="73">
        <f t="shared" si="3"/>
        <v>0</v>
      </c>
      <c r="P77" s="72"/>
      <c r="Q77" s="72"/>
      <c r="R77" s="72"/>
      <c r="S77" s="74">
        <f t="shared" si="0"/>
        <v>0</v>
      </c>
      <c r="T77" s="121" t="str">
        <f t="shared" si="4"/>
        <v>OK</v>
      </c>
      <c r="U77" s="75"/>
      <c r="V77" s="89"/>
      <c r="W77" s="89"/>
      <c r="X77" s="76"/>
      <c r="Y77" s="89"/>
      <c r="Z77" s="76"/>
      <c r="AA77" s="83"/>
      <c r="AB77" s="84"/>
      <c r="AC77" s="78"/>
      <c r="AD77" s="77"/>
      <c r="AE77" s="77"/>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1"/>
        <v>0</v>
      </c>
      <c r="M78" s="71">
        <f t="shared" si="2"/>
        <v>0</v>
      </c>
      <c r="N78" s="72"/>
      <c r="O78" s="73">
        <f t="shared" si="3"/>
        <v>0</v>
      </c>
      <c r="P78" s="72"/>
      <c r="Q78" s="72"/>
      <c r="R78" s="72"/>
      <c r="S78" s="74">
        <f t="shared" si="0"/>
        <v>0</v>
      </c>
      <c r="T78" s="121" t="str">
        <f t="shared" si="4"/>
        <v>OK</v>
      </c>
      <c r="U78" s="75"/>
      <c r="V78" s="89"/>
      <c r="W78" s="89"/>
      <c r="X78" s="76"/>
      <c r="Y78" s="89"/>
      <c r="Z78" s="76"/>
      <c r="AA78" s="83"/>
      <c r="AB78" s="84"/>
      <c r="AC78" s="78"/>
      <c r="AD78" s="77"/>
      <c r="AE78" s="77"/>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c r="L79" s="70">
        <f t="shared" si="1"/>
        <v>0</v>
      </c>
      <c r="M79" s="71">
        <f t="shared" si="2"/>
        <v>0</v>
      </c>
      <c r="N79" s="72"/>
      <c r="O79" s="73">
        <f t="shared" si="3"/>
        <v>0</v>
      </c>
      <c r="P79" s="72"/>
      <c r="Q79" s="72"/>
      <c r="R79" s="72"/>
      <c r="S79" s="74">
        <f t="shared" si="0"/>
        <v>0</v>
      </c>
      <c r="T79" s="121" t="str">
        <f t="shared" si="4"/>
        <v>OK</v>
      </c>
      <c r="U79" s="75"/>
      <c r="V79" s="89"/>
      <c r="W79" s="89"/>
      <c r="X79" s="76"/>
      <c r="Y79" s="89"/>
      <c r="Z79" s="76"/>
      <c r="AA79" s="83"/>
      <c r="AB79" s="84"/>
      <c r="AC79" s="78"/>
      <c r="AD79" s="77"/>
      <c r="AE79" s="77"/>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75"/>
      <c r="V80" s="89"/>
      <c r="W80" s="89"/>
      <c r="X80" s="76"/>
      <c r="Y80" s="89"/>
      <c r="Z80" s="76"/>
      <c r="AA80" s="83"/>
      <c r="AB80" s="84"/>
      <c r="AC80" s="78"/>
      <c r="AD80" s="77"/>
      <c r="AE80" s="77"/>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v>1</v>
      </c>
      <c r="L81" s="70">
        <f t="shared" si="1"/>
        <v>0</v>
      </c>
      <c r="M81" s="71">
        <f t="shared" si="2"/>
        <v>0</v>
      </c>
      <c r="N81" s="72"/>
      <c r="O81" s="73">
        <f t="shared" si="3"/>
        <v>0</v>
      </c>
      <c r="P81" s="72"/>
      <c r="Q81" s="72"/>
      <c r="R81" s="72"/>
      <c r="S81" s="74">
        <f t="shared" si="0"/>
        <v>1</v>
      </c>
      <c r="T81" s="121" t="str">
        <f t="shared" si="4"/>
        <v>OK</v>
      </c>
      <c r="U81" s="75"/>
      <c r="V81" s="89"/>
      <c r="W81" s="89"/>
      <c r="X81" s="76"/>
      <c r="Y81" s="89"/>
      <c r="Z81" s="76"/>
      <c r="AA81" s="83"/>
      <c r="AB81" s="84"/>
      <c r="AC81" s="78"/>
      <c r="AD81" s="77"/>
      <c r="AE81" s="77"/>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1"/>
        <v>0</v>
      </c>
      <c r="M82" s="71">
        <f t="shared" si="2"/>
        <v>0</v>
      </c>
      <c r="N82" s="72"/>
      <c r="O82" s="73">
        <f t="shared" si="3"/>
        <v>0</v>
      </c>
      <c r="P82" s="72"/>
      <c r="Q82" s="72"/>
      <c r="R82" s="72"/>
      <c r="S82" s="74">
        <f t="shared" si="0"/>
        <v>0</v>
      </c>
      <c r="T82" s="121" t="str">
        <f t="shared" si="4"/>
        <v>OK</v>
      </c>
      <c r="U82" s="75"/>
      <c r="V82" s="89"/>
      <c r="W82" s="89"/>
      <c r="X82" s="76"/>
      <c r="Y82" s="89"/>
      <c r="Z82" s="76"/>
      <c r="AA82" s="83"/>
      <c r="AB82" s="84"/>
      <c r="AC82" s="78"/>
      <c r="AD82" s="77"/>
      <c r="AE82" s="77"/>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v>2</v>
      </c>
      <c r="L83" s="70">
        <f t="shared" si="1"/>
        <v>0</v>
      </c>
      <c r="M83" s="71">
        <f t="shared" si="2"/>
        <v>0</v>
      </c>
      <c r="N83" s="72"/>
      <c r="O83" s="73">
        <f t="shared" si="3"/>
        <v>0</v>
      </c>
      <c r="P83" s="72"/>
      <c r="Q83" s="72"/>
      <c r="R83" s="72"/>
      <c r="S83" s="74">
        <f t="shared" si="0"/>
        <v>2</v>
      </c>
      <c r="T83" s="121" t="str">
        <f t="shared" si="4"/>
        <v>OK</v>
      </c>
      <c r="U83" s="75"/>
      <c r="V83" s="89"/>
      <c r="W83" s="89"/>
      <c r="X83" s="76"/>
      <c r="Y83" s="89"/>
      <c r="Z83" s="76"/>
      <c r="AA83" s="83"/>
      <c r="AB83" s="84"/>
      <c r="AC83" s="78"/>
      <c r="AD83" s="77"/>
      <c r="AE83" s="77"/>
      <c r="AF83" s="76"/>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75"/>
      <c r="V84" s="89"/>
      <c r="W84" s="89"/>
      <c r="X84" s="76"/>
      <c r="Y84" s="89"/>
      <c r="Z84" s="76"/>
      <c r="AA84" s="83"/>
      <c r="AB84" s="84"/>
      <c r="AC84" s="78"/>
      <c r="AD84" s="77"/>
      <c r="AE84" s="77"/>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75"/>
      <c r="V85" s="89"/>
      <c r="W85" s="89"/>
      <c r="X85" s="76"/>
      <c r="Y85" s="89"/>
      <c r="Z85" s="76"/>
      <c r="AA85" s="83"/>
      <c r="AB85" s="84"/>
      <c r="AC85" s="78"/>
      <c r="AD85" s="77"/>
      <c r="AE85" s="77"/>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75"/>
      <c r="V86" s="89"/>
      <c r="W86" s="89"/>
      <c r="X86" s="76"/>
      <c r="Y86" s="89"/>
      <c r="Z86" s="76"/>
      <c r="AA86" s="83"/>
      <c r="AB86" s="84"/>
      <c r="AC86" s="78"/>
      <c r="AD86" s="77"/>
      <c r="AE86" s="77"/>
      <c r="AF86" s="76"/>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v>1</v>
      </c>
      <c r="L87" s="70">
        <f t="shared" si="1"/>
        <v>0</v>
      </c>
      <c r="M87" s="71">
        <f t="shared" si="2"/>
        <v>0</v>
      </c>
      <c r="N87" s="72"/>
      <c r="O87" s="73">
        <f t="shared" si="3"/>
        <v>0</v>
      </c>
      <c r="P87" s="72"/>
      <c r="Q87" s="72"/>
      <c r="R87" s="72"/>
      <c r="S87" s="74">
        <f t="shared" si="0"/>
        <v>1</v>
      </c>
      <c r="T87" s="121" t="str">
        <f t="shared" si="4"/>
        <v>OK</v>
      </c>
      <c r="U87" s="75"/>
      <c r="V87" s="89"/>
      <c r="W87" s="89"/>
      <c r="X87" s="76"/>
      <c r="Y87" s="89"/>
      <c r="Z87" s="76"/>
      <c r="AA87" s="83"/>
      <c r="AB87" s="84"/>
      <c r="AC87" s="78"/>
      <c r="AD87" s="77"/>
      <c r="AE87" s="77"/>
      <c r="AF87" s="76"/>
      <c r="AG87" s="78"/>
      <c r="AH87" s="78"/>
      <c r="AI87" s="7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1"/>
        <v>0</v>
      </c>
      <c r="M88" s="71">
        <f t="shared" si="2"/>
        <v>0</v>
      </c>
      <c r="N88" s="72"/>
      <c r="O88" s="73">
        <f t="shared" si="3"/>
        <v>0</v>
      </c>
      <c r="P88" s="72"/>
      <c r="Q88" s="72"/>
      <c r="R88" s="72"/>
      <c r="S88" s="74">
        <f t="shared" si="0"/>
        <v>0</v>
      </c>
      <c r="T88" s="121" t="str">
        <f t="shared" si="4"/>
        <v>OK</v>
      </c>
      <c r="U88" s="75"/>
      <c r="V88" s="89"/>
      <c r="W88" s="89"/>
      <c r="X88" s="76"/>
      <c r="Y88" s="89"/>
      <c r="Z88" s="76"/>
      <c r="AA88" s="83"/>
      <c r="AB88" s="84"/>
      <c r="AC88" s="78"/>
      <c r="AD88" s="77"/>
      <c r="AE88" s="77"/>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75"/>
      <c r="V89" s="89"/>
      <c r="W89" s="89"/>
      <c r="X89" s="76"/>
      <c r="Y89" s="89"/>
      <c r="Z89" s="76"/>
      <c r="AA89" s="83"/>
      <c r="AB89" s="84"/>
      <c r="AC89" s="78"/>
      <c r="AD89" s="77"/>
      <c r="AE89" s="77"/>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75"/>
      <c r="V90" s="89"/>
      <c r="W90" s="89"/>
      <c r="X90" s="76"/>
      <c r="Y90" s="89"/>
      <c r="Z90" s="76"/>
      <c r="AA90" s="83"/>
      <c r="AB90" s="84"/>
      <c r="AC90" s="78"/>
      <c r="AD90" s="77"/>
      <c r="AE90" s="77"/>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1"/>
        <v>0</v>
      </c>
      <c r="M91" s="71">
        <f t="shared" si="2"/>
        <v>0</v>
      </c>
      <c r="N91" s="72"/>
      <c r="O91" s="73">
        <f t="shared" si="3"/>
        <v>0</v>
      </c>
      <c r="P91" s="72"/>
      <c r="Q91" s="72"/>
      <c r="R91" s="72"/>
      <c r="S91" s="74">
        <f t="shared" si="0"/>
        <v>0</v>
      </c>
      <c r="T91" s="121" t="str">
        <f t="shared" si="4"/>
        <v>OK</v>
      </c>
      <c r="U91" s="75"/>
      <c r="V91" s="89"/>
      <c r="W91" s="89"/>
      <c r="X91" s="76"/>
      <c r="Y91" s="89"/>
      <c r="Z91" s="76"/>
      <c r="AA91" s="83"/>
      <c r="AB91" s="84"/>
      <c r="AC91" s="78"/>
      <c r="AD91" s="77"/>
      <c r="AE91" s="77"/>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75"/>
      <c r="V92" s="89"/>
      <c r="W92" s="89"/>
      <c r="X92" s="76"/>
      <c r="Y92" s="89"/>
      <c r="Z92" s="76"/>
      <c r="AA92" s="83"/>
      <c r="AB92" s="84"/>
      <c r="AC92" s="78"/>
      <c r="AD92" s="77"/>
      <c r="AE92" s="77"/>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c r="L93" s="70">
        <f t="shared" si="1"/>
        <v>0</v>
      </c>
      <c r="M93" s="71">
        <f t="shared" si="2"/>
        <v>0</v>
      </c>
      <c r="N93" s="72"/>
      <c r="O93" s="73">
        <f t="shared" si="3"/>
        <v>0</v>
      </c>
      <c r="P93" s="72"/>
      <c r="Q93" s="72"/>
      <c r="R93" s="72"/>
      <c r="S93" s="74">
        <f t="shared" si="0"/>
        <v>0</v>
      </c>
      <c r="T93" s="121" t="str">
        <f t="shared" si="4"/>
        <v>OK</v>
      </c>
      <c r="U93" s="75"/>
      <c r="V93" s="89"/>
      <c r="W93" s="89"/>
      <c r="X93" s="76"/>
      <c r="Y93" s="89"/>
      <c r="Z93" s="76"/>
      <c r="AA93" s="83"/>
      <c r="AB93" s="84"/>
      <c r="AC93" s="78"/>
      <c r="AD93" s="77"/>
      <c r="AE93" s="77"/>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75"/>
      <c r="V94" s="89"/>
      <c r="W94" s="89"/>
      <c r="X94" s="76"/>
      <c r="Y94" s="89"/>
      <c r="Z94" s="76"/>
      <c r="AA94" s="83"/>
      <c r="AB94" s="84"/>
      <c r="AC94" s="78"/>
      <c r="AD94" s="77"/>
      <c r="AE94" s="77"/>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75"/>
      <c r="V95" s="89"/>
      <c r="W95" s="89"/>
      <c r="X95" s="76"/>
      <c r="Y95" s="89"/>
      <c r="Z95" s="76"/>
      <c r="AA95" s="83"/>
      <c r="AB95" s="84"/>
      <c r="AC95" s="78"/>
      <c r="AD95" s="77"/>
      <c r="AE95" s="77"/>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75"/>
      <c r="V96" s="89"/>
      <c r="W96" s="89"/>
      <c r="X96" s="76"/>
      <c r="Y96" s="89"/>
      <c r="Z96" s="76"/>
      <c r="AA96" s="83"/>
      <c r="AB96" s="84"/>
      <c r="AC96" s="78"/>
      <c r="AD96" s="77"/>
      <c r="AE96" s="77"/>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75"/>
      <c r="V97" s="89"/>
      <c r="W97" s="89"/>
      <c r="X97" s="76"/>
      <c r="Y97" s="89"/>
      <c r="Z97" s="76"/>
      <c r="AA97" s="83"/>
      <c r="AB97" s="84"/>
      <c r="AC97" s="78"/>
      <c r="AD97" s="77"/>
      <c r="AE97" s="77"/>
      <c r="AF97" s="76"/>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c r="L98" s="70">
        <f t="shared" si="1"/>
        <v>0</v>
      </c>
      <c r="M98" s="71">
        <f t="shared" si="2"/>
        <v>0</v>
      </c>
      <c r="N98" s="72"/>
      <c r="O98" s="73">
        <f t="shared" si="3"/>
        <v>0</v>
      </c>
      <c r="P98" s="72"/>
      <c r="Q98" s="72"/>
      <c r="R98" s="72"/>
      <c r="S98" s="74">
        <f t="shared" si="0"/>
        <v>0</v>
      </c>
      <c r="T98" s="121" t="str">
        <f t="shared" si="4"/>
        <v>OK</v>
      </c>
      <c r="U98" s="75"/>
      <c r="V98" s="89"/>
      <c r="W98" s="89"/>
      <c r="X98" s="76"/>
      <c r="Y98" s="89"/>
      <c r="Z98" s="76"/>
      <c r="AA98" s="83"/>
      <c r="AB98" s="84"/>
      <c r="AC98" s="78"/>
      <c r="AD98" s="77"/>
      <c r="AE98" s="77"/>
      <c r="AF98" s="76"/>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v>1</v>
      </c>
      <c r="L99" s="70">
        <f t="shared" si="1"/>
        <v>0</v>
      </c>
      <c r="M99" s="71">
        <f t="shared" si="2"/>
        <v>0</v>
      </c>
      <c r="N99" s="72"/>
      <c r="O99" s="73">
        <f t="shared" si="3"/>
        <v>0</v>
      </c>
      <c r="P99" s="72"/>
      <c r="Q99" s="72"/>
      <c r="R99" s="72"/>
      <c r="S99" s="74">
        <f t="shared" si="0"/>
        <v>1</v>
      </c>
      <c r="T99" s="121" t="str">
        <f t="shared" si="4"/>
        <v>OK</v>
      </c>
      <c r="U99" s="75"/>
      <c r="V99" s="89"/>
      <c r="W99" s="89"/>
      <c r="X99" s="76"/>
      <c r="Y99" s="89"/>
      <c r="Z99" s="76"/>
      <c r="AA99" s="83"/>
      <c r="AB99" s="84"/>
      <c r="AC99" s="78"/>
      <c r="AD99" s="77"/>
      <c r="AE99" s="77"/>
      <c r="AF99" s="76"/>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v>1</v>
      </c>
      <c r="L100" s="70">
        <f t="shared" si="1"/>
        <v>0</v>
      </c>
      <c r="M100" s="71">
        <f t="shared" si="2"/>
        <v>0</v>
      </c>
      <c r="N100" s="72"/>
      <c r="O100" s="73">
        <f t="shared" si="3"/>
        <v>0</v>
      </c>
      <c r="P100" s="72"/>
      <c r="Q100" s="72"/>
      <c r="R100" s="72"/>
      <c r="S100" s="74">
        <f t="shared" si="0"/>
        <v>1</v>
      </c>
      <c r="T100" s="121" t="str">
        <f t="shared" si="4"/>
        <v>OK</v>
      </c>
      <c r="U100" s="75"/>
      <c r="V100" s="89"/>
      <c r="W100" s="89"/>
      <c r="X100" s="76"/>
      <c r="Y100" s="89"/>
      <c r="Z100" s="76"/>
      <c r="AA100" s="83"/>
      <c r="AB100" s="84"/>
      <c r="AC100" s="78"/>
      <c r="AD100" s="77"/>
      <c r="AE100" s="77"/>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75"/>
      <c r="V101" s="89"/>
      <c r="W101" s="89"/>
      <c r="X101" s="76"/>
      <c r="Y101" s="89"/>
      <c r="Z101" s="76"/>
      <c r="AA101" s="83"/>
      <c r="AB101" s="84"/>
      <c r="AC101" s="78"/>
      <c r="AD101" s="77"/>
      <c r="AE101" s="77"/>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75"/>
      <c r="V102" s="89"/>
      <c r="W102" s="89"/>
      <c r="X102" s="76"/>
      <c r="Y102" s="89"/>
      <c r="Z102" s="76"/>
      <c r="AA102" s="83"/>
      <c r="AB102" s="84"/>
      <c r="AC102" s="78"/>
      <c r="AD102" s="77"/>
      <c r="AE102" s="77"/>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75"/>
      <c r="V103" s="89"/>
      <c r="W103" s="89"/>
      <c r="X103" s="76"/>
      <c r="Y103" s="89"/>
      <c r="Z103" s="76"/>
      <c r="AA103" s="83"/>
      <c r="AB103" s="84"/>
      <c r="AC103" s="78"/>
      <c r="AD103" s="77"/>
      <c r="AE103" s="77"/>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75"/>
      <c r="V104" s="89"/>
      <c r="W104" s="89"/>
      <c r="X104" s="76"/>
      <c r="Y104" s="89"/>
      <c r="Z104" s="76"/>
      <c r="AA104" s="83"/>
      <c r="AB104" s="84"/>
      <c r="AC104" s="78"/>
      <c r="AD104" s="77"/>
      <c r="AE104" s="77"/>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75"/>
      <c r="V105" s="89"/>
      <c r="W105" s="89"/>
      <c r="X105" s="76"/>
      <c r="Y105" s="89"/>
      <c r="Z105" s="76"/>
      <c r="AA105" s="83"/>
      <c r="AB105" s="84"/>
      <c r="AC105" s="78"/>
      <c r="AD105" s="77"/>
      <c r="AE105" s="77"/>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75"/>
      <c r="V106" s="89"/>
      <c r="W106" s="89"/>
      <c r="X106" s="76"/>
      <c r="Y106" s="89"/>
      <c r="Z106" s="76"/>
      <c r="AA106" s="83"/>
      <c r="AB106" s="84"/>
      <c r="AC106" s="78"/>
      <c r="AD106" s="77"/>
      <c r="AE106" s="77"/>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v>1</v>
      </c>
      <c r="L107" s="70">
        <f t="shared" si="1"/>
        <v>0</v>
      </c>
      <c r="M107" s="71">
        <f t="shared" si="2"/>
        <v>0</v>
      </c>
      <c r="N107" s="72"/>
      <c r="O107" s="73">
        <f t="shared" si="3"/>
        <v>0</v>
      </c>
      <c r="P107" s="72"/>
      <c r="Q107" s="72"/>
      <c r="R107" s="72"/>
      <c r="S107" s="74">
        <f t="shared" si="0"/>
        <v>1</v>
      </c>
      <c r="T107" s="121" t="str">
        <f t="shared" si="4"/>
        <v>OK</v>
      </c>
      <c r="U107" s="75"/>
      <c r="V107" s="89"/>
      <c r="W107" s="89"/>
      <c r="X107" s="76"/>
      <c r="Y107" s="89"/>
      <c r="Z107" s="76"/>
      <c r="AA107" s="83"/>
      <c r="AB107" s="84"/>
      <c r="AC107" s="78"/>
      <c r="AD107" s="77"/>
      <c r="AE107" s="77"/>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v>1</v>
      </c>
      <c r="L108" s="70">
        <f t="shared" si="1"/>
        <v>0</v>
      </c>
      <c r="M108" s="71">
        <f t="shared" si="2"/>
        <v>0</v>
      </c>
      <c r="N108" s="72"/>
      <c r="O108" s="73">
        <f t="shared" si="3"/>
        <v>0</v>
      </c>
      <c r="P108" s="72"/>
      <c r="Q108" s="72"/>
      <c r="R108" s="72"/>
      <c r="S108" s="74">
        <f t="shared" si="0"/>
        <v>1</v>
      </c>
      <c r="T108" s="121" t="str">
        <f t="shared" si="4"/>
        <v>OK</v>
      </c>
      <c r="U108" s="75"/>
      <c r="V108" s="89"/>
      <c r="W108" s="89"/>
      <c r="X108" s="76"/>
      <c r="Y108" s="89"/>
      <c r="Z108" s="76"/>
      <c r="AA108" s="83"/>
      <c r="AB108" s="84"/>
      <c r="AC108" s="78"/>
      <c r="AD108" s="77"/>
      <c r="AE108" s="77"/>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75"/>
      <c r="V109" s="89"/>
      <c r="W109" s="89"/>
      <c r="X109" s="76"/>
      <c r="Y109" s="89"/>
      <c r="Z109" s="76"/>
      <c r="AA109" s="83"/>
      <c r="AB109" s="84"/>
      <c r="AC109" s="78"/>
      <c r="AD109" s="77"/>
      <c r="AE109" s="77"/>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v>1</v>
      </c>
      <c r="L110" s="70">
        <f t="shared" si="1"/>
        <v>0</v>
      </c>
      <c r="M110" s="71">
        <f t="shared" si="2"/>
        <v>0</v>
      </c>
      <c r="N110" s="72"/>
      <c r="O110" s="73">
        <f t="shared" si="3"/>
        <v>0</v>
      </c>
      <c r="P110" s="72"/>
      <c r="Q110" s="72"/>
      <c r="R110" s="72"/>
      <c r="S110" s="74">
        <f t="shared" si="0"/>
        <v>1</v>
      </c>
      <c r="T110" s="121" t="str">
        <f t="shared" si="4"/>
        <v>OK</v>
      </c>
      <c r="U110" s="75"/>
      <c r="V110" s="89"/>
      <c r="W110" s="89"/>
      <c r="X110" s="76"/>
      <c r="Y110" s="89"/>
      <c r="Z110" s="76"/>
      <c r="AA110" s="83"/>
      <c r="AB110" s="84"/>
      <c r="AC110" s="78"/>
      <c r="AD110" s="77"/>
      <c r="AE110" s="77"/>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75"/>
      <c r="V111" s="89"/>
      <c r="W111" s="89"/>
      <c r="X111" s="76"/>
      <c r="Y111" s="89"/>
      <c r="Z111" s="76"/>
      <c r="AA111" s="83"/>
      <c r="AB111" s="84"/>
      <c r="AC111" s="78"/>
      <c r="AD111" s="77"/>
      <c r="AE111" s="77"/>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75"/>
      <c r="V112" s="89"/>
      <c r="W112" s="89"/>
      <c r="X112" s="76"/>
      <c r="Y112" s="89"/>
      <c r="Z112" s="76"/>
      <c r="AA112" s="83"/>
      <c r="AB112" s="84"/>
      <c r="AC112" s="78"/>
      <c r="AD112" s="77"/>
      <c r="AE112" s="77"/>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v>1</v>
      </c>
      <c r="L113" s="70">
        <f t="shared" si="1"/>
        <v>0</v>
      </c>
      <c r="M113" s="71">
        <f t="shared" si="2"/>
        <v>0</v>
      </c>
      <c r="N113" s="72"/>
      <c r="O113" s="73">
        <f t="shared" si="3"/>
        <v>0</v>
      </c>
      <c r="P113" s="72"/>
      <c r="Q113" s="72"/>
      <c r="R113" s="72"/>
      <c r="S113" s="74">
        <f t="shared" si="0"/>
        <v>1</v>
      </c>
      <c r="T113" s="121" t="str">
        <f t="shared" si="4"/>
        <v>OK</v>
      </c>
      <c r="U113" s="75"/>
      <c r="V113" s="89"/>
      <c r="W113" s="89"/>
      <c r="X113" s="76"/>
      <c r="Y113" s="89"/>
      <c r="Z113" s="76"/>
      <c r="AA113" s="83"/>
      <c r="AB113" s="84"/>
      <c r="AC113" s="78"/>
      <c r="AD113" s="77"/>
      <c r="AE113" s="77"/>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75"/>
      <c r="V114" s="89"/>
      <c r="W114" s="89"/>
      <c r="X114" s="76"/>
      <c r="Y114" s="89"/>
      <c r="Z114" s="76"/>
      <c r="AA114" s="83"/>
      <c r="AB114" s="84"/>
      <c r="AC114" s="78"/>
      <c r="AD114" s="77"/>
      <c r="AE114" s="77"/>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75"/>
      <c r="V115" s="89"/>
      <c r="W115" s="89"/>
      <c r="X115" s="76"/>
      <c r="Y115" s="89"/>
      <c r="Z115" s="76"/>
      <c r="AA115" s="83"/>
      <c r="AB115" s="84"/>
      <c r="AC115" s="78"/>
      <c r="AD115" s="77"/>
      <c r="AE115" s="77"/>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75"/>
      <c r="V116" s="89"/>
      <c r="W116" s="89"/>
      <c r="X116" s="76"/>
      <c r="Y116" s="89"/>
      <c r="Z116" s="76"/>
      <c r="AA116" s="83"/>
      <c r="AB116" s="84"/>
      <c r="AC116" s="78"/>
      <c r="AD116" s="77"/>
      <c r="AE116" s="77"/>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75"/>
      <c r="V117" s="89"/>
      <c r="W117" s="89"/>
      <c r="X117" s="76"/>
      <c r="Y117" s="89"/>
      <c r="Z117" s="76"/>
      <c r="AA117" s="83"/>
      <c r="AB117" s="84"/>
      <c r="AC117" s="78"/>
      <c r="AD117" s="77"/>
      <c r="AE117" s="77"/>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75"/>
      <c r="V118" s="89"/>
      <c r="W118" s="89"/>
      <c r="X118" s="76"/>
      <c r="Y118" s="89"/>
      <c r="Z118" s="76"/>
      <c r="AA118" s="83"/>
      <c r="AB118" s="84"/>
      <c r="AC118" s="78"/>
      <c r="AD118" s="77"/>
      <c r="AE118" s="77"/>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75"/>
      <c r="V119" s="89"/>
      <c r="W119" s="89"/>
      <c r="X119" s="76"/>
      <c r="Y119" s="89"/>
      <c r="Z119" s="76"/>
      <c r="AA119" s="83"/>
      <c r="AB119" s="84"/>
      <c r="AC119" s="78"/>
      <c r="AD119" s="77"/>
      <c r="AE119" s="77"/>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75"/>
      <c r="V120" s="89"/>
      <c r="W120" s="89"/>
      <c r="X120" s="76"/>
      <c r="Y120" s="89"/>
      <c r="Z120" s="76"/>
      <c r="AA120" s="83"/>
      <c r="AB120" s="84"/>
      <c r="AC120" s="78"/>
      <c r="AD120" s="77"/>
      <c r="AE120" s="77"/>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75"/>
      <c r="V121" s="89"/>
      <c r="W121" s="89"/>
      <c r="X121" s="76"/>
      <c r="Y121" s="89"/>
      <c r="Z121" s="76"/>
      <c r="AA121" s="83"/>
      <c r="AB121" s="84"/>
      <c r="AC121" s="78"/>
      <c r="AD121" s="77"/>
      <c r="AE121" s="77"/>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75"/>
      <c r="V122" s="89"/>
      <c r="W122" s="89"/>
      <c r="X122" s="76"/>
      <c r="Y122" s="89"/>
      <c r="Z122" s="76"/>
      <c r="AA122" s="83"/>
      <c r="AB122" s="84"/>
      <c r="AC122" s="78"/>
      <c r="AD122" s="77"/>
      <c r="AE122" s="77"/>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75"/>
      <c r="V123" s="89"/>
      <c r="W123" s="89"/>
      <c r="X123" s="76"/>
      <c r="Y123" s="89"/>
      <c r="Z123" s="76"/>
      <c r="AA123" s="83"/>
      <c r="AB123" s="84"/>
      <c r="AC123" s="78"/>
      <c r="AD123" s="77"/>
      <c r="AE123" s="77"/>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
        <v>0</v>
      </c>
      <c r="M124" s="71">
        <f t="shared" si="2"/>
        <v>0</v>
      </c>
      <c r="N124" s="72"/>
      <c r="O124" s="73">
        <f t="shared" si="3"/>
        <v>0</v>
      </c>
      <c r="P124" s="72"/>
      <c r="Q124" s="72"/>
      <c r="R124" s="72"/>
      <c r="S124" s="74">
        <f t="shared" si="0"/>
        <v>0</v>
      </c>
      <c r="T124" s="121" t="str">
        <f t="shared" si="4"/>
        <v>OK</v>
      </c>
      <c r="U124" s="75"/>
      <c r="V124" s="89"/>
      <c r="W124" s="89"/>
      <c r="X124" s="76"/>
      <c r="Y124" s="89"/>
      <c r="Z124" s="76"/>
      <c r="AA124" s="83"/>
      <c r="AB124" s="84"/>
      <c r="AC124" s="78"/>
      <c r="AD124" s="77"/>
      <c r="AE124" s="77"/>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75"/>
      <c r="V125" s="89"/>
      <c r="W125" s="89"/>
      <c r="X125" s="76"/>
      <c r="Y125" s="89"/>
      <c r="Z125" s="76"/>
      <c r="AA125" s="83"/>
      <c r="AB125" s="84"/>
      <c r="AC125" s="78"/>
      <c r="AD125" s="77"/>
      <c r="AE125" s="77"/>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75"/>
      <c r="V126" s="89"/>
      <c r="W126" s="89"/>
      <c r="X126" s="76"/>
      <c r="Y126" s="89"/>
      <c r="Z126" s="76"/>
      <c r="AA126" s="83"/>
      <c r="AB126" s="84"/>
      <c r="AC126" s="78"/>
      <c r="AD126" s="77"/>
      <c r="AE126" s="77"/>
      <c r="AF126" s="76"/>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75"/>
      <c r="V127" s="89"/>
      <c r="W127" s="89"/>
      <c r="X127" s="76"/>
      <c r="Y127" s="89"/>
      <c r="Z127" s="76"/>
      <c r="AA127" s="83"/>
      <c r="AB127" s="84"/>
      <c r="AC127" s="78"/>
      <c r="AD127" s="77"/>
      <c r="AE127" s="77"/>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
        <v>0</v>
      </c>
      <c r="M128" s="71">
        <f t="shared" si="2"/>
        <v>0</v>
      </c>
      <c r="N128" s="72"/>
      <c r="O128" s="73">
        <f t="shared" si="3"/>
        <v>0</v>
      </c>
      <c r="P128" s="72"/>
      <c r="Q128" s="72"/>
      <c r="R128" s="72"/>
      <c r="S128" s="74">
        <f t="shared" si="0"/>
        <v>0</v>
      </c>
      <c r="T128" s="121" t="str">
        <f t="shared" si="4"/>
        <v>OK</v>
      </c>
      <c r="U128" s="75"/>
      <c r="V128" s="89"/>
      <c r="W128" s="89"/>
      <c r="X128" s="76"/>
      <c r="Y128" s="89"/>
      <c r="Z128" s="76"/>
      <c r="AA128" s="83"/>
      <c r="AB128" s="84"/>
      <c r="AC128" s="78"/>
      <c r="AD128" s="77"/>
      <c r="AE128" s="77"/>
      <c r="AF128" s="76"/>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75"/>
      <c r="V129" s="89"/>
      <c r="W129" s="89"/>
      <c r="X129" s="76"/>
      <c r="Y129" s="89"/>
      <c r="Z129" s="76"/>
      <c r="AA129" s="83"/>
      <c r="AB129" s="84"/>
      <c r="AC129" s="78"/>
      <c r="AD129" s="77"/>
      <c r="AE129" s="77"/>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75"/>
      <c r="V130" s="89"/>
      <c r="W130" s="89"/>
      <c r="X130" s="76"/>
      <c r="Y130" s="89"/>
      <c r="Z130" s="76"/>
      <c r="AA130" s="83"/>
      <c r="AB130" s="84"/>
      <c r="AC130" s="78"/>
      <c r="AD130" s="77"/>
      <c r="AE130" s="77"/>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
        <v>0</v>
      </c>
      <c r="M131" s="71">
        <f t="shared" si="2"/>
        <v>0</v>
      </c>
      <c r="N131" s="72"/>
      <c r="O131" s="73">
        <f t="shared" si="3"/>
        <v>0</v>
      </c>
      <c r="P131" s="72"/>
      <c r="Q131" s="72"/>
      <c r="R131" s="72"/>
      <c r="S131" s="74">
        <f t="shared" si="0"/>
        <v>0</v>
      </c>
      <c r="T131" s="121" t="str">
        <f t="shared" si="4"/>
        <v>OK</v>
      </c>
      <c r="U131" s="75"/>
      <c r="V131" s="89"/>
      <c r="W131" s="89"/>
      <c r="X131" s="76"/>
      <c r="Y131" s="89"/>
      <c r="Z131" s="76"/>
      <c r="AA131" s="83"/>
      <c r="AB131" s="84"/>
      <c r="AC131" s="78"/>
      <c r="AD131" s="77"/>
      <c r="AE131" s="77"/>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si="1"/>
        <v>0</v>
      </c>
      <c r="M132" s="71">
        <f t="shared" si="2"/>
        <v>0</v>
      </c>
      <c r="N132" s="72"/>
      <c r="O132" s="73">
        <f t="shared" si="3"/>
        <v>0</v>
      </c>
      <c r="P132" s="72"/>
      <c r="Q132" s="72"/>
      <c r="R132" s="72"/>
      <c r="S132" s="74">
        <f t="shared" si="0"/>
        <v>0</v>
      </c>
      <c r="T132" s="121" t="str">
        <f t="shared" si="4"/>
        <v>OK</v>
      </c>
      <c r="U132" s="75"/>
      <c r="V132" s="89"/>
      <c r="W132" s="89"/>
      <c r="X132" s="76"/>
      <c r="Y132" s="89"/>
      <c r="Z132" s="76"/>
      <c r="AA132" s="83"/>
      <c r="AB132" s="84"/>
      <c r="AC132" s="78"/>
      <c r="AD132" s="77"/>
      <c r="AE132" s="77"/>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75"/>
      <c r="V133" s="89"/>
      <c r="W133" s="89"/>
      <c r="X133" s="76"/>
      <c r="Y133" s="89"/>
      <c r="Z133" s="76"/>
      <c r="AA133" s="83"/>
      <c r="AB133" s="84"/>
      <c r="AC133" s="78"/>
      <c r="AD133" s="77"/>
      <c r="AE133" s="77"/>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75"/>
      <c r="V134" s="89"/>
      <c r="W134" s="89"/>
      <c r="X134" s="76"/>
      <c r="Y134" s="89"/>
      <c r="Z134" s="76"/>
      <c r="AA134" s="83"/>
      <c r="AB134" s="84"/>
      <c r="AC134" s="78"/>
      <c r="AD134" s="77"/>
      <c r="AE134" s="77"/>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75"/>
      <c r="V135" s="89"/>
      <c r="W135" s="89"/>
      <c r="X135" s="76"/>
      <c r="Y135" s="89"/>
      <c r="Z135" s="76"/>
      <c r="AA135" s="83"/>
      <c r="AB135" s="84"/>
      <c r="AC135" s="78"/>
      <c r="AD135" s="77"/>
      <c r="AE135" s="77"/>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
        <v>0</v>
      </c>
      <c r="M136" s="71">
        <f t="shared" si="2"/>
        <v>0</v>
      </c>
      <c r="N136" s="72"/>
      <c r="O136" s="73">
        <f t="shared" si="3"/>
        <v>0</v>
      </c>
      <c r="P136" s="72"/>
      <c r="Q136" s="72"/>
      <c r="R136" s="72"/>
      <c r="S136" s="74">
        <f t="shared" si="0"/>
        <v>0</v>
      </c>
      <c r="T136" s="121" t="str">
        <f t="shared" si="4"/>
        <v>OK</v>
      </c>
      <c r="U136" s="75"/>
      <c r="V136" s="89"/>
      <c r="W136" s="89"/>
      <c r="X136" s="76"/>
      <c r="Y136" s="89"/>
      <c r="Z136" s="76"/>
      <c r="AA136" s="83"/>
      <c r="AB136" s="84"/>
      <c r="AC136" s="78"/>
      <c r="AD136" s="77"/>
      <c r="AE136" s="77"/>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75"/>
      <c r="V137" s="89"/>
      <c r="W137" s="89"/>
      <c r="X137" s="76"/>
      <c r="Y137" s="89"/>
      <c r="Z137" s="76"/>
      <c r="AA137" s="83"/>
      <c r="AB137" s="84"/>
      <c r="AC137" s="78"/>
      <c r="AD137" s="77"/>
      <c r="AE137" s="77"/>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75"/>
      <c r="V138" s="89"/>
      <c r="W138" s="89"/>
      <c r="X138" s="76"/>
      <c r="Y138" s="89"/>
      <c r="Z138" s="76"/>
      <c r="AA138" s="83"/>
      <c r="AB138" s="84"/>
      <c r="AC138" s="78"/>
      <c r="AD138" s="77"/>
      <c r="AE138" s="77"/>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75"/>
      <c r="V139" s="89"/>
      <c r="W139" s="89"/>
      <c r="X139" s="76"/>
      <c r="Y139" s="89"/>
      <c r="Z139" s="76"/>
      <c r="AA139" s="83"/>
      <c r="AB139" s="84"/>
      <c r="AC139" s="78"/>
      <c r="AD139" s="77"/>
      <c r="AE139" s="77"/>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75"/>
      <c r="V140" s="89"/>
      <c r="W140" s="89"/>
      <c r="X140" s="76"/>
      <c r="Y140" s="89"/>
      <c r="Z140" s="76"/>
      <c r="AA140" s="83"/>
      <c r="AB140" s="84"/>
      <c r="AC140" s="78"/>
      <c r="AD140" s="77"/>
      <c r="AE140" s="77"/>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75"/>
      <c r="V141" s="89"/>
      <c r="W141" s="89"/>
      <c r="X141" s="76"/>
      <c r="Y141" s="89"/>
      <c r="Z141" s="76"/>
      <c r="AA141" s="83"/>
      <c r="AB141" s="84"/>
      <c r="AC141" s="78"/>
      <c r="AD141" s="77"/>
      <c r="AE141" s="77"/>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75"/>
      <c r="V142" s="89"/>
      <c r="W142" s="89"/>
      <c r="X142" s="76"/>
      <c r="Y142" s="89"/>
      <c r="Z142" s="76"/>
      <c r="AA142" s="83"/>
      <c r="AB142" s="84"/>
      <c r="AC142" s="78"/>
      <c r="AD142" s="77"/>
      <c r="AE142" s="77"/>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75"/>
      <c r="V143" s="89"/>
      <c r="W143" s="89"/>
      <c r="X143" s="76"/>
      <c r="Y143" s="89"/>
      <c r="Z143" s="76"/>
      <c r="AA143" s="83"/>
      <c r="AB143" s="84"/>
      <c r="AC143" s="78"/>
      <c r="AD143" s="77"/>
      <c r="AE143" s="77"/>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75"/>
      <c r="V144" s="89"/>
      <c r="W144" s="89"/>
      <c r="X144" s="76"/>
      <c r="Y144" s="89"/>
      <c r="Z144" s="76"/>
      <c r="AA144" s="83"/>
      <c r="AB144" s="84"/>
      <c r="AC144" s="78"/>
      <c r="AD144" s="77"/>
      <c r="AE144" s="77"/>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75"/>
      <c r="V145" s="89"/>
      <c r="W145" s="89"/>
      <c r="X145" s="76"/>
      <c r="Y145" s="89"/>
      <c r="Z145" s="76"/>
      <c r="AA145" s="83"/>
      <c r="AB145" s="84"/>
      <c r="AC145" s="78"/>
      <c r="AD145" s="77"/>
      <c r="AE145" s="77"/>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
        <v>0</v>
      </c>
      <c r="M146" s="71">
        <f t="shared" si="2"/>
        <v>0</v>
      </c>
      <c r="N146" s="72"/>
      <c r="O146" s="73">
        <f t="shared" si="3"/>
        <v>0</v>
      </c>
      <c r="P146" s="72"/>
      <c r="Q146" s="72"/>
      <c r="R146" s="72"/>
      <c r="S146" s="74">
        <f t="shared" si="0"/>
        <v>0</v>
      </c>
      <c r="T146" s="121" t="str">
        <f t="shared" si="4"/>
        <v>OK</v>
      </c>
      <c r="U146" s="75"/>
      <c r="V146" s="89"/>
      <c r="W146" s="89"/>
      <c r="X146" s="76"/>
      <c r="Y146" s="89"/>
      <c r="Z146" s="76"/>
      <c r="AA146" s="83"/>
      <c r="AB146" s="84"/>
      <c r="AC146" s="78"/>
      <c r="AD146" s="77"/>
      <c r="AE146" s="77"/>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75"/>
      <c r="V147" s="89"/>
      <c r="W147" s="89"/>
      <c r="X147" s="76"/>
      <c r="Y147" s="89"/>
      <c r="Z147" s="76"/>
      <c r="AA147" s="83"/>
      <c r="AB147" s="84"/>
      <c r="AC147" s="78"/>
      <c r="AD147" s="77"/>
      <c r="AE147" s="77"/>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75"/>
      <c r="V148" s="89"/>
      <c r="W148" s="89"/>
      <c r="X148" s="76"/>
      <c r="Y148" s="89"/>
      <c r="Z148" s="76"/>
      <c r="AA148" s="83"/>
      <c r="AB148" s="84"/>
      <c r="AC148" s="78"/>
      <c r="AD148" s="77"/>
      <c r="AE148" s="77"/>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v>1</v>
      </c>
      <c r="L149" s="70">
        <f t="shared" si="1"/>
        <v>0</v>
      </c>
      <c r="M149" s="71">
        <f t="shared" si="2"/>
        <v>0</v>
      </c>
      <c r="N149" s="72"/>
      <c r="O149" s="73">
        <f t="shared" si="3"/>
        <v>0</v>
      </c>
      <c r="P149" s="72"/>
      <c r="Q149" s="72"/>
      <c r="R149" s="72"/>
      <c r="S149" s="74">
        <f t="shared" si="0"/>
        <v>1</v>
      </c>
      <c r="T149" s="121" t="str">
        <f t="shared" si="4"/>
        <v>OK</v>
      </c>
      <c r="U149" s="75"/>
      <c r="V149" s="89"/>
      <c r="W149" s="89"/>
      <c r="X149" s="76"/>
      <c r="Y149" s="89"/>
      <c r="Z149" s="76"/>
      <c r="AA149" s="83"/>
      <c r="AB149" s="84"/>
      <c r="AC149" s="78"/>
      <c r="AD149" s="77"/>
      <c r="AE149" s="77"/>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75"/>
      <c r="V150" s="89"/>
      <c r="W150" s="89"/>
      <c r="X150" s="76"/>
      <c r="Y150" s="89"/>
      <c r="Z150" s="76"/>
      <c r="AA150" s="83"/>
      <c r="AB150" s="84"/>
      <c r="AC150" s="78"/>
      <c r="AD150" s="77"/>
      <c r="AE150" s="77"/>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
        <v>0</v>
      </c>
      <c r="M151" s="71">
        <f t="shared" si="2"/>
        <v>0</v>
      </c>
      <c r="N151" s="72"/>
      <c r="O151" s="73">
        <f t="shared" si="3"/>
        <v>0</v>
      </c>
      <c r="P151" s="72"/>
      <c r="Q151" s="72"/>
      <c r="R151" s="72"/>
      <c r="S151" s="74">
        <f t="shared" si="0"/>
        <v>0</v>
      </c>
      <c r="T151" s="121" t="str">
        <f t="shared" si="4"/>
        <v>OK</v>
      </c>
      <c r="U151" s="75"/>
      <c r="V151" s="89"/>
      <c r="W151" s="89"/>
      <c r="X151" s="76"/>
      <c r="Y151" s="89"/>
      <c r="Z151" s="76"/>
      <c r="AA151" s="83"/>
      <c r="AB151" s="84"/>
      <c r="AC151" s="78"/>
      <c r="AD151" s="77"/>
      <c r="AE151" s="77"/>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75"/>
      <c r="V152" s="89"/>
      <c r="W152" s="89"/>
      <c r="X152" s="76"/>
      <c r="Y152" s="89"/>
      <c r="Z152" s="76"/>
      <c r="AA152" s="83"/>
      <c r="AB152" s="84"/>
      <c r="AC152" s="78"/>
      <c r="AD152" s="77"/>
      <c r="AE152" s="77"/>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75"/>
      <c r="V153" s="89"/>
      <c r="W153" s="89"/>
      <c r="X153" s="76"/>
      <c r="Y153" s="89"/>
      <c r="Z153" s="76"/>
      <c r="AA153" s="83"/>
      <c r="AB153" s="84"/>
      <c r="AC153" s="78"/>
      <c r="AD153" s="77"/>
      <c r="AE153" s="77"/>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75"/>
      <c r="V154" s="89"/>
      <c r="W154" s="89"/>
      <c r="X154" s="76"/>
      <c r="Y154" s="89"/>
      <c r="Z154" s="76"/>
      <c r="AA154" s="83"/>
      <c r="AB154" s="84"/>
      <c r="AC154" s="78"/>
      <c r="AD154" s="77"/>
      <c r="AE154" s="77"/>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75"/>
      <c r="V155" s="89"/>
      <c r="W155" s="89"/>
      <c r="X155" s="76"/>
      <c r="Y155" s="89"/>
      <c r="Z155" s="76"/>
      <c r="AA155" s="83"/>
      <c r="AB155" s="84"/>
      <c r="AC155" s="78"/>
      <c r="AD155" s="77"/>
      <c r="AE155" s="77"/>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v>1</v>
      </c>
      <c r="L156" s="70">
        <f t="shared" si="1"/>
        <v>0</v>
      </c>
      <c r="M156" s="71">
        <f t="shared" si="2"/>
        <v>0</v>
      </c>
      <c r="N156" s="72"/>
      <c r="O156" s="73">
        <f t="shared" si="3"/>
        <v>0</v>
      </c>
      <c r="P156" s="72"/>
      <c r="Q156" s="72"/>
      <c r="R156" s="72"/>
      <c r="S156" s="74">
        <f t="shared" si="0"/>
        <v>1</v>
      </c>
      <c r="T156" s="121" t="str">
        <f t="shared" si="4"/>
        <v>OK</v>
      </c>
      <c r="U156" s="75"/>
      <c r="V156" s="89"/>
      <c r="W156" s="89"/>
      <c r="X156" s="76"/>
      <c r="Y156" s="89"/>
      <c r="Z156" s="76"/>
      <c r="AA156" s="83"/>
      <c r="AB156" s="84"/>
      <c r="AC156" s="78"/>
      <c r="AD156" s="77"/>
      <c r="AE156" s="77"/>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75"/>
      <c r="V157" s="89"/>
      <c r="W157" s="89"/>
      <c r="X157" s="76"/>
      <c r="Y157" s="89"/>
      <c r="Z157" s="76"/>
      <c r="AA157" s="83"/>
      <c r="AB157" s="84"/>
      <c r="AC157" s="78"/>
      <c r="AD157" s="77"/>
      <c r="AE157" s="77"/>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75"/>
      <c r="V158" s="89"/>
      <c r="W158" s="89"/>
      <c r="X158" s="76"/>
      <c r="Y158" s="89"/>
      <c r="Z158" s="76"/>
      <c r="AA158" s="83"/>
      <c r="AB158" s="84"/>
      <c r="AC158" s="78"/>
      <c r="AD158" s="77"/>
      <c r="AE158" s="77"/>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
        <v>0</v>
      </c>
      <c r="M159" s="71">
        <f t="shared" si="2"/>
        <v>0</v>
      </c>
      <c r="N159" s="72"/>
      <c r="O159" s="73">
        <f t="shared" si="3"/>
        <v>0</v>
      </c>
      <c r="P159" s="72"/>
      <c r="Q159" s="72"/>
      <c r="R159" s="72"/>
      <c r="S159" s="74">
        <f t="shared" si="0"/>
        <v>0</v>
      </c>
      <c r="T159" s="121" t="str">
        <f t="shared" si="4"/>
        <v>OK</v>
      </c>
      <c r="U159" s="75"/>
      <c r="V159" s="89"/>
      <c r="W159" s="89"/>
      <c r="X159" s="76"/>
      <c r="Y159" s="89"/>
      <c r="Z159" s="76"/>
      <c r="AA159" s="83"/>
      <c r="AB159" s="84"/>
      <c r="AC159" s="78"/>
      <c r="AD159" s="77"/>
      <c r="AE159" s="77"/>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c r="L160" s="70">
        <f t="shared" si="1"/>
        <v>0</v>
      </c>
      <c r="M160" s="71">
        <f t="shared" si="2"/>
        <v>0</v>
      </c>
      <c r="N160" s="72"/>
      <c r="O160" s="73">
        <f t="shared" si="3"/>
        <v>0</v>
      </c>
      <c r="P160" s="72"/>
      <c r="Q160" s="72"/>
      <c r="R160" s="72"/>
      <c r="S160" s="74">
        <f t="shared" si="0"/>
        <v>0</v>
      </c>
      <c r="T160" s="121" t="str">
        <f t="shared" si="4"/>
        <v>OK</v>
      </c>
      <c r="U160" s="75"/>
      <c r="V160" s="89"/>
      <c r="W160" s="89"/>
      <c r="X160" s="76"/>
      <c r="Y160" s="89"/>
      <c r="Z160" s="76"/>
      <c r="AA160" s="83"/>
      <c r="AB160" s="84"/>
      <c r="AC160" s="78"/>
      <c r="AD160" s="77"/>
      <c r="AE160" s="77"/>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c r="L161" s="70">
        <f t="shared" si="1"/>
        <v>0</v>
      </c>
      <c r="M161" s="71">
        <f t="shared" si="2"/>
        <v>0</v>
      </c>
      <c r="N161" s="72"/>
      <c r="O161" s="73">
        <f t="shared" si="3"/>
        <v>0</v>
      </c>
      <c r="P161" s="72"/>
      <c r="Q161" s="72"/>
      <c r="R161" s="72"/>
      <c r="S161" s="74">
        <f t="shared" si="0"/>
        <v>0</v>
      </c>
      <c r="T161" s="121" t="str">
        <f t="shared" si="4"/>
        <v>OK</v>
      </c>
      <c r="U161" s="75"/>
      <c r="V161" s="89"/>
      <c r="W161" s="89"/>
      <c r="X161" s="76"/>
      <c r="Y161" s="89"/>
      <c r="Z161" s="76"/>
      <c r="AA161" s="83"/>
      <c r="AB161" s="84"/>
      <c r="AC161" s="78"/>
      <c r="AD161" s="77"/>
      <c r="AE161" s="77"/>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75"/>
      <c r="V162" s="89"/>
      <c r="W162" s="89"/>
      <c r="X162" s="76"/>
      <c r="Y162" s="89"/>
      <c r="Z162" s="76"/>
      <c r="AA162" s="83"/>
      <c r="AB162" s="84"/>
      <c r="AC162" s="78"/>
      <c r="AD162" s="77"/>
      <c r="AE162" s="77"/>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75"/>
      <c r="V163" s="89"/>
      <c r="W163" s="89"/>
      <c r="X163" s="76"/>
      <c r="Y163" s="89"/>
      <c r="Z163" s="76"/>
      <c r="AA163" s="83"/>
      <c r="AB163" s="84"/>
      <c r="AC163" s="78"/>
      <c r="AD163" s="77"/>
      <c r="AE163" s="77"/>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75"/>
      <c r="V164" s="89"/>
      <c r="W164" s="89"/>
      <c r="X164" s="76"/>
      <c r="Y164" s="89"/>
      <c r="Z164" s="76"/>
      <c r="AA164" s="83"/>
      <c r="AB164" s="84"/>
      <c r="AC164" s="78"/>
      <c r="AD164" s="77"/>
      <c r="AE164" s="77"/>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c r="L165" s="70">
        <f t="shared" si="1"/>
        <v>0</v>
      </c>
      <c r="M165" s="71">
        <f t="shared" si="2"/>
        <v>0</v>
      </c>
      <c r="N165" s="72"/>
      <c r="O165" s="73">
        <f t="shared" si="3"/>
        <v>0</v>
      </c>
      <c r="P165" s="72"/>
      <c r="Q165" s="72"/>
      <c r="R165" s="72"/>
      <c r="S165" s="74">
        <f t="shared" si="0"/>
        <v>0</v>
      </c>
      <c r="T165" s="121" t="str">
        <f t="shared" si="4"/>
        <v>OK</v>
      </c>
      <c r="U165" s="75"/>
      <c r="V165" s="89"/>
      <c r="W165" s="89"/>
      <c r="X165" s="76"/>
      <c r="Y165" s="89"/>
      <c r="Z165" s="76"/>
      <c r="AA165" s="83"/>
      <c r="AB165" s="84"/>
      <c r="AC165" s="78"/>
      <c r="AD165" s="77"/>
      <c r="AE165" s="77"/>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75"/>
      <c r="V166" s="89"/>
      <c r="W166" s="89"/>
      <c r="X166" s="76"/>
      <c r="Y166" s="89"/>
      <c r="Z166" s="76"/>
      <c r="AA166" s="83"/>
      <c r="AB166" s="84"/>
      <c r="AC166" s="78"/>
      <c r="AD166" s="77"/>
      <c r="AE166" s="77"/>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c r="O167" s="73">
        <f t="shared" si="3"/>
        <v>0</v>
      </c>
      <c r="P167" s="72"/>
      <c r="Q167" s="72"/>
      <c r="R167" s="72"/>
      <c r="S167" s="74">
        <f t="shared" si="0"/>
        <v>0</v>
      </c>
      <c r="T167" s="121" t="str">
        <f t="shared" si="4"/>
        <v>OK</v>
      </c>
      <c r="U167" s="75"/>
      <c r="V167" s="89"/>
      <c r="W167" s="89"/>
      <c r="X167" s="76"/>
      <c r="Y167" s="89"/>
      <c r="Z167" s="76"/>
      <c r="AA167" s="83"/>
      <c r="AB167" s="84"/>
      <c r="AC167" s="78"/>
      <c r="AD167" s="77"/>
      <c r="AE167" s="77"/>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75"/>
      <c r="V168" s="89"/>
      <c r="W168" s="89"/>
      <c r="X168" s="76"/>
      <c r="Y168" s="89"/>
      <c r="Z168" s="76"/>
      <c r="AA168" s="83"/>
      <c r="AB168" s="84"/>
      <c r="AC168" s="78"/>
      <c r="AD168" s="77"/>
      <c r="AE168" s="77"/>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75"/>
      <c r="V169" s="89"/>
      <c r="W169" s="89"/>
      <c r="X169" s="76"/>
      <c r="Y169" s="89"/>
      <c r="Z169" s="76"/>
      <c r="AA169" s="83"/>
      <c r="AB169" s="84"/>
      <c r="AC169" s="78"/>
      <c r="AD169" s="77"/>
      <c r="AE169" s="77"/>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75"/>
      <c r="V170" s="89"/>
      <c r="W170" s="89"/>
      <c r="X170" s="76"/>
      <c r="Y170" s="89"/>
      <c r="Z170" s="76"/>
      <c r="AA170" s="83"/>
      <c r="AB170" s="84"/>
      <c r="AC170" s="78"/>
      <c r="AD170" s="77"/>
      <c r="AE170" s="77"/>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75"/>
      <c r="V171" s="89"/>
      <c r="W171" s="89"/>
      <c r="X171" s="76"/>
      <c r="Y171" s="89"/>
      <c r="Z171" s="76"/>
      <c r="AA171" s="83"/>
      <c r="AB171" s="84"/>
      <c r="AC171" s="78"/>
      <c r="AD171" s="77"/>
      <c r="AE171" s="77"/>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75"/>
      <c r="V172" s="89"/>
      <c r="W172" s="89"/>
      <c r="X172" s="76"/>
      <c r="Y172" s="89"/>
      <c r="Z172" s="76"/>
      <c r="AA172" s="83"/>
      <c r="AB172" s="84"/>
      <c r="AC172" s="78"/>
      <c r="AD172" s="77"/>
      <c r="AE172" s="77"/>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75"/>
      <c r="V173" s="89"/>
      <c r="W173" s="89"/>
      <c r="X173" s="76"/>
      <c r="Y173" s="89"/>
      <c r="Z173" s="76"/>
      <c r="AA173" s="83"/>
      <c r="AB173" s="84"/>
      <c r="AC173" s="78"/>
      <c r="AD173" s="77"/>
      <c r="AE173" s="77"/>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c r="L174" s="70">
        <f t="shared" si="1"/>
        <v>0</v>
      </c>
      <c r="M174" s="71">
        <f t="shared" si="2"/>
        <v>0</v>
      </c>
      <c r="N174" s="72"/>
      <c r="O174" s="73">
        <f t="shared" si="3"/>
        <v>0</v>
      </c>
      <c r="P174" s="72"/>
      <c r="Q174" s="72"/>
      <c r="R174" s="72"/>
      <c r="S174" s="74">
        <f t="shared" si="0"/>
        <v>0</v>
      </c>
      <c r="T174" s="121" t="str">
        <f t="shared" si="4"/>
        <v>OK</v>
      </c>
      <c r="U174" s="75"/>
      <c r="V174" s="89"/>
      <c r="W174" s="89"/>
      <c r="X174" s="76"/>
      <c r="Y174" s="89"/>
      <c r="Z174" s="76"/>
      <c r="AA174" s="83"/>
      <c r="AB174" s="84"/>
      <c r="AC174" s="78"/>
      <c r="AD174" s="77"/>
      <c r="AE174" s="77"/>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75"/>
      <c r="V175" s="89"/>
      <c r="W175" s="89"/>
      <c r="X175" s="76"/>
      <c r="Y175" s="89"/>
      <c r="Z175" s="76"/>
      <c r="AA175" s="83"/>
      <c r="AB175" s="84"/>
      <c r="AC175" s="78"/>
      <c r="AD175" s="77"/>
      <c r="AE175" s="77"/>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75"/>
      <c r="V176" s="89"/>
      <c r="W176" s="89"/>
      <c r="X176" s="76"/>
      <c r="Y176" s="89"/>
      <c r="Z176" s="76"/>
      <c r="AA176" s="83"/>
      <c r="AB176" s="84"/>
      <c r="AC176" s="78"/>
      <c r="AD176" s="77"/>
      <c r="AE176" s="77"/>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75"/>
      <c r="V177" s="89"/>
      <c r="W177" s="89"/>
      <c r="X177" s="76"/>
      <c r="Y177" s="89"/>
      <c r="Z177" s="76"/>
      <c r="AA177" s="83"/>
      <c r="AB177" s="84"/>
      <c r="AC177" s="78"/>
      <c r="AD177" s="77"/>
      <c r="AE177" s="77"/>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
        <v>0</v>
      </c>
      <c r="M178" s="71">
        <f t="shared" si="2"/>
        <v>0</v>
      </c>
      <c r="N178" s="72"/>
      <c r="O178" s="73">
        <f t="shared" si="3"/>
        <v>0</v>
      </c>
      <c r="P178" s="72"/>
      <c r="Q178" s="72"/>
      <c r="R178" s="72"/>
      <c r="S178" s="74">
        <f t="shared" si="0"/>
        <v>0</v>
      </c>
      <c r="T178" s="121" t="str">
        <f t="shared" si="4"/>
        <v>OK</v>
      </c>
      <c r="U178" s="75"/>
      <c r="V178" s="89"/>
      <c r="W178" s="89"/>
      <c r="X178" s="76"/>
      <c r="Y178" s="89"/>
      <c r="Z178" s="76"/>
      <c r="AA178" s="83"/>
      <c r="AB178" s="84"/>
      <c r="AC178" s="78"/>
      <c r="AD178" s="77"/>
      <c r="AE178" s="77"/>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v>1</v>
      </c>
      <c r="L179" s="70">
        <f t="shared" si="1"/>
        <v>0</v>
      </c>
      <c r="M179" s="71">
        <f t="shared" si="2"/>
        <v>0</v>
      </c>
      <c r="N179" s="72"/>
      <c r="O179" s="73">
        <f t="shared" si="3"/>
        <v>0</v>
      </c>
      <c r="P179" s="72"/>
      <c r="Q179" s="72"/>
      <c r="R179" s="72"/>
      <c r="S179" s="74">
        <f t="shared" si="0"/>
        <v>1</v>
      </c>
      <c r="T179" s="121" t="str">
        <f t="shared" si="4"/>
        <v>OK</v>
      </c>
      <c r="U179" s="75"/>
      <c r="V179" s="89"/>
      <c r="W179" s="89"/>
      <c r="X179" s="76"/>
      <c r="Y179" s="89"/>
      <c r="Z179" s="76"/>
      <c r="AA179" s="83"/>
      <c r="AB179" s="84"/>
      <c r="AC179" s="78"/>
      <c r="AD179" s="77"/>
      <c r="AE179" s="77"/>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v>1</v>
      </c>
      <c r="L180" s="70">
        <f t="shared" si="1"/>
        <v>0</v>
      </c>
      <c r="M180" s="71">
        <f t="shared" si="2"/>
        <v>0</v>
      </c>
      <c r="N180" s="72"/>
      <c r="O180" s="73">
        <f t="shared" si="3"/>
        <v>0</v>
      </c>
      <c r="P180" s="72"/>
      <c r="Q180" s="72"/>
      <c r="R180" s="72"/>
      <c r="S180" s="74">
        <f t="shared" si="0"/>
        <v>1</v>
      </c>
      <c r="T180" s="121" t="str">
        <f t="shared" si="4"/>
        <v>OK</v>
      </c>
      <c r="U180" s="75"/>
      <c r="V180" s="89"/>
      <c r="W180" s="89"/>
      <c r="X180" s="76"/>
      <c r="Y180" s="89"/>
      <c r="Z180" s="76"/>
      <c r="AA180" s="83"/>
      <c r="AB180" s="84"/>
      <c r="AC180" s="78"/>
      <c r="AD180" s="77"/>
      <c r="AE180" s="77"/>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75"/>
      <c r="V181" s="89"/>
      <c r="W181" s="89"/>
      <c r="X181" s="76"/>
      <c r="Y181" s="89"/>
      <c r="Z181" s="76"/>
      <c r="AA181" s="83"/>
      <c r="AB181" s="84"/>
      <c r="AC181" s="78"/>
      <c r="AD181" s="77"/>
      <c r="AE181" s="77"/>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v>1</v>
      </c>
      <c r="L182" s="70">
        <f t="shared" si="1"/>
        <v>0</v>
      </c>
      <c r="M182" s="71">
        <f t="shared" si="2"/>
        <v>0</v>
      </c>
      <c r="N182" s="72"/>
      <c r="O182" s="73">
        <f t="shared" si="3"/>
        <v>0</v>
      </c>
      <c r="P182" s="72"/>
      <c r="Q182" s="72"/>
      <c r="R182" s="72"/>
      <c r="S182" s="74">
        <f t="shared" si="0"/>
        <v>1</v>
      </c>
      <c r="T182" s="121" t="str">
        <f t="shared" si="4"/>
        <v>OK</v>
      </c>
      <c r="U182" s="75"/>
      <c r="V182" s="89"/>
      <c r="W182" s="89"/>
      <c r="X182" s="76"/>
      <c r="Y182" s="89"/>
      <c r="Z182" s="76"/>
      <c r="AA182" s="83"/>
      <c r="AB182" s="84"/>
      <c r="AC182" s="78"/>
      <c r="AD182" s="77"/>
      <c r="AE182" s="77"/>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75"/>
      <c r="V183" s="89"/>
      <c r="W183" s="89"/>
      <c r="X183" s="76"/>
      <c r="Y183" s="89"/>
      <c r="Z183" s="76"/>
      <c r="AA183" s="83"/>
      <c r="AB183" s="84"/>
      <c r="AC183" s="78"/>
      <c r="AD183" s="77"/>
      <c r="AE183" s="77"/>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75"/>
      <c r="V184" s="89"/>
      <c r="W184" s="89"/>
      <c r="X184" s="76"/>
      <c r="Y184" s="89"/>
      <c r="Z184" s="76"/>
      <c r="AA184" s="83"/>
      <c r="AB184" s="84"/>
      <c r="AC184" s="78"/>
      <c r="AD184" s="77"/>
      <c r="AE184" s="77"/>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75"/>
      <c r="V185" s="89"/>
      <c r="W185" s="89"/>
      <c r="X185" s="76"/>
      <c r="Y185" s="89"/>
      <c r="Z185" s="76"/>
      <c r="AA185" s="83"/>
      <c r="AB185" s="84"/>
      <c r="AC185" s="78"/>
      <c r="AD185" s="77"/>
      <c r="AE185" s="77"/>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75"/>
      <c r="V186" s="88"/>
      <c r="W186" s="88"/>
      <c r="X186" s="76"/>
      <c r="Y186" s="88"/>
      <c r="Z186" s="76"/>
      <c r="AA186" s="76"/>
      <c r="AB186" s="80"/>
      <c r="AC186" s="78"/>
      <c r="AD186" s="80"/>
      <c r="AE186" s="77"/>
      <c r="AF186" s="76"/>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36</v>
      </c>
      <c r="N187" s="95"/>
      <c r="O187" s="95"/>
      <c r="P187" s="95"/>
      <c r="Q187" s="95"/>
      <c r="R187" s="95"/>
      <c r="S187" s="95">
        <f>SUM(S4:S186)</f>
        <v>36</v>
      </c>
      <c r="U187" s="97">
        <f t="shared" ref="U187:AT187" si="5">SUMPRODUCT($J$4:$J$186,U4:U186)</f>
        <v>0</v>
      </c>
      <c r="V187" s="97">
        <f t="shared" si="5"/>
        <v>0</v>
      </c>
      <c r="W187" s="97">
        <f t="shared" si="5"/>
        <v>0</v>
      </c>
      <c r="X187" s="97">
        <f t="shared" si="5"/>
        <v>0</v>
      </c>
      <c r="Y187" s="97">
        <f t="shared" si="5"/>
        <v>0</v>
      </c>
      <c r="Z187" s="97">
        <f t="shared" si="5"/>
        <v>0</v>
      </c>
      <c r="AA187" s="97">
        <f t="shared" si="5"/>
        <v>0</v>
      </c>
      <c r="AB187" s="97">
        <f t="shared" si="5"/>
        <v>0</v>
      </c>
      <c r="AC187" s="97">
        <f t="shared" si="5"/>
        <v>0</v>
      </c>
      <c r="AD187" s="97">
        <f t="shared" si="5"/>
        <v>0</v>
      </c>
      <c r="AE187" s="97">
        <f t="shared" si="5"/>
        <v>0</v>
      </c>
      <c r="AF187" s="97">
        <f t="shared" si="5"/>
        <v>0</v>
      </c>
      <c r="AG187" s="97">
        <f t="shared" si="5"/>
        <v>0</v>
      </c>
      <c r="AH187" s="97">
        <f t="shared" si="5"/>
        <v>0</v>
      </c>
      <c r="AI187" s="97">
        <f t="shared" si="5"/>
        <v>0</v>
      </c>
      <c r="AJ187" s="97">
        <f t="shared" si="5"/>
        <v>0</v>
      </c>
      <c r="AK187" s="97">
        <f t="shared" si="5"/>
        <v>0</v>
      </c>
      <c r="AL187" s="97">
        <f t="shared" si="5"/>
        <v>0</v>
      </c>
      <c r="AM187" s="97">
        <f t="shared" si="5"/>
        <v>0</v>
      </c>
      <c r="AN187" s="97">
        <f t="shared" si="5"/>
        <v>0</v>
      </c>
      <c r="AO187" s="97">
        <f t="shared" si="5"/>
        <v>0</v>
      </c>
      <c r="AP187" s="97">
        <f t="shared" si="5"/>
        <v>0</v>
      </c>
      <c r="AQ187" s="97">
        <f t="shared" si="5"/>
        <v>0</v>
      </c>
      <c r="AR187" s="97">
        <f t="shared" si="5"/>
        <v>0</v>
      </c>
      <c r="AS187" s="97">
        <f t="shared" si="5"/>
        <v>0</v>
      </c>
      <c r="AT187" s="97">
        <f t="shared" si="5"/>
        <v>0</v>
      </c>
      <c r="AU187" s="79"/>
    </row>
    <row r="188" spans="1:47" ht="30" customHeight="1" x14ac:dyDescent="0.35">
      <c r="D188" s="87" t="s">
        <v>613</v>
      </c>
      <c r="K188" s="98">
        <f t="shared" ref="K188:S188" si="6">SUMPRODUCT($J$4:$J$186,K4:K186)</f>
        <v>61661.750000000007</v>
      </c>
      <c r="L188" s="98">
        <f t="shared" si="6"/>
        <v>0</v>
      </c>
      <c r="M188" s="98">
        <f t="shared" si="6"/>
        <v>0</v>
      </c>
      <c r="N188" s="98">
        <f t="shared" si="6"/>
        <v>0</v>
      </c>
      <c r="O188" s="98">
        <f t="shared" si="6"/>
        <v>0</v>
      </c>
      <c r="P188" s="98">
        <f t="shared" si="6"/>
        <v>0</v>
      </c>
      <c r="Q188" s="98">
        <f t="shared" si="6"/>
        <v>0</v>
      </c>
      <c r="R188" s="98">
        <f t="shared" si="6"/>
        <v>0</v>
      </c>
      <c r="S188" s="98">
        <f t="shared" si="6"/>
        <v>61661.750000000007</v>
      </c>
      <c r="AB188" s="100"/>
      <c r="AD188" s="100"/>
      <c r="AE188" s="82"/>
    </row>
    <row r="189" spans="1:47" ht="30" customHeight="1" x14ac:dyDescent="0.35">
      <c r="AE189" s="99"/>
    </row>
    <row r="190" spans="1:47" ht="30" customHeight="1" x14ac:dyDescent="0.35">
      <c r="AE190" s="99"/>
      <c r="AL190" s="102"/>
      <c r="AN190" s="102"/>
    </row>
    <row r="191" spans="1:47" ht="30" customHeight="1" x14ac:dyDescent="0.35">
      <c r="AE191" s="99"/>
      <c r="AL191" s="102"/>
      <c r="AN191" s="102"/>
    </row>
    <row r="192" spans="1:47" ht="30" customHeight="1" x14ac:dyDescent="0.35">
      <c r="AE192" s="99"/>
      <c r="AL192" s="102"/>
      <c r="AN192" s="102"/>
    </row>
    <row r="193" spans="31:40" ht="30" customHeight="1" x14ac:dyDescent="0.35">
      <c r="AE193" s="99"/>
      <c r="AL193" s="102"/>
      <c r="AN193" s="102"/>
    </row>
    <row r="194" spans="31:40" ht="30" customHeight="1" x14ac:dyDescent="0.35">
      <c r="AE194" s="99"/>
      <c r="AL194" s="102"/>
      <c r="AN194" s="102"/>
    </row>
    <row r="195" spans="31:40" ht="30" customHeight="1" x14ac:dyDescent="0.35">
      <c r="AE195" s="99"/>
      <c r="AL195" s="102"/>
      <c r="AN195" s="102"/>
    </row>
    <row r="196" spans="31:40" ht="30" customHeight="1" x14ac:dyDescent="0.35">
      <c r="AE196" s="99"/>
      <c r="AN196" s="102"/>
    </row>
    <row r="197" spans="31:40" ht="30" customHeight="1" x14ac:dyDescent="0.35">
      <c r="AE197" s="99"/>
      <c r="AN197" s="102"/>
    </row>
    <row r="198" spans="31:40" ht="30" customHeight="1" x14ac:dyDescent="0.35">
      <c r="AE198" s="99"/>
      <c r="AN198" s="102"/>
    </row>
    <row r="199" spans="31:40" ht="30" customHeight="1" x14ac:dyDescent="0.35">
      <c r="AE199" s="99"/>
    </row>
    <row r="200" spans="31:40" ht="30" customHeight="1" x14ac:dyDescent="0.35">
      <c r="AE200" s="99"/>
    </row>
    <row r="201" spans="31:40" ht="30" customHeight="1" x14ac:dyDescent="0.35">
      <c r="AE201" s="99"/>
    </row>
    <row r="202" spans="31:40" ht="30" customHeight="1" x14ac:dyDescent="0.35">
      <c r="AE202" s="99"/>
    </row>
    <row r="203" spans="31:40" ht="30" customHeight="1" x14ac:dyDescent="0.35">
      <c r="AE203" s="99"/>
    </row>
    <row r="204" spans="31:40" ht="30" customHeight="1" x14ac:dyDescent="0.35">
      <c r="AE204" s="99"/>
    </row>
    <row r="205" spans="31:40" ht="30" customHeight="1" x14ac:dyDescent="0.35">
      <c r="AE205" s="99"/>
    </row>
    <row r="206" spans="31:40" ht="30" customHeight="1" x14ac:dyDescent="0.35">
      <c r="AE206" s="99"/>
    </row>
    <row r="207" spans="31:40" ht="30" customHeight="1" x14ac:dyDescent="0.35">
      <c r="AE207" s="99"/>
    </row>
    <row r="208" spans="31:40" ht="30" customHeight="1" x14ac:dyDescent="0.35">
      <c r="AE208" s="99"/>
    </row>
    <row r="209" spans="31:31" ht="30" customHeight="1" x14ac:dyDescent="0.35">
      <c r="AE209" s="99"/>
    </row>
    <row r="210" spans="31:31" ht="30" customHeight="1" x14ac:dyDescent="0.35">
      <c r="AE210" s="99"/>
    </row>
    <row r="211" spans="31:31" ht="30" customHeight="1" x14ac:dyDescent="0.35">
      <c r="AE211" s="99"/>
    </row>
    <row r="212" spans="31:31" ht="30" customHeight="1" x14ac:dyDescent="0.35">
      <c r="AE212" s="99"/>
    </row>
    <row r="213" spans="31:31" ht="30" customHeight="1" x14ac:dyDescent="0.35">
      <c r="AE213" s="99"/>
    </row>
    <row r="214" spans="31:31" ht="30" customHeight="1" x14ac:dyDescent="0.35">
      <c r="AE214" s="99"/>
    </row>
    <row r="215" spans="31:31" ht="30" customHeight="1" x14ac:dyDescent="0.35">
      <c r="AE215" s="99"/>
    </row>
    <row r="216" spans="31:31" ht="30" customHeight="1" x14ac:dyDescent="0.35">
      <c r="AE216" s="99"/>
    </row>
    <row r="217" spans="31:31" ht="30" customHeight="1" x14ac:dyDescent="0.35">
      <c r="AE217" s="99"/>
    </row>
    <row r="218" spans="31:31" ht="30" customHeight="1" x14ac:dyDescent="0.35">
      <c r="AE218" s="99"/>
    </row>
    <row r="219" spans="31:31" ht="30" customHeight="1" x14ac:dyDescent="0.35">
      <c r="AE219" s="99"/>
    </row>
    <row r="220" spans="31:31" ht="30" customHeight="1" x14ac:dyDescent="0.35">
      <c r="AE220" s="99"/>
    </row>
    <row r="221" spans="31:31" ht="30" customHeight="1" x14ac:dyDescent="0.35">
      <c r="AE221" s="99"/>
    </row>
    <row r="222" spans="31:31" ht="30" customHeight="1" x14ac:dyDescent="0.35">
      <c r="AE222" s="99"/>
    </row>
    <row r="223" spans="31:31" ht="30" customHeight="1" x14ac:dyDescent="0.35">
      <c r="AE223" s="99"/>
    </row>
    <row r="224" spans="31:31" ht="30" customHeight="1" x14ac:dyDescent="0.35">
      <c r="AE224" s="99"/>
    </row>
    <row r="225" spans="31:31" ht="30" customHeight="1" x14ac:dyDescent="0.35">
      <c r="AE225" s="99"/>
    </row>
    <row r="226" spans="31:31" ht="30" customHeight="1" x14ac:dyDescent="0.35">
      <c r="AE226" s="99"/>
    </row>
    <row r="227" spans="31:31" ht="30" customHeight="1" x14ac:dyDescent="0.35">
      <c r="AE227" s="99"/>
    </row>
    <row r="228" spans="31:31" ht="30" customHeight="1" x14ac:dyDescent="0.35">
      <c r="AE228" s="99"/>
    </row>
    <row r="229" spans="31:31" ht="30" customHeight="1" x14ac:dyDescent="0.35">
      <c r="AE229" s="99"/>
    </row>
    <row r="230" spans="31:31" ht="30" customHeight="1" x14ac:dyDescent="0.35">
      <c r="AE230" s="99"/>
    </row>
    <row r="231" spans="31:31" ht="30" customHeight="1" x14ac:dyDescent="0.35">
      <c r="AE231" s="99"/>
    </row>
    <row r="232" spans="31:31" ht="30" customHeight="1" x14ac:dyDescent="0.35">
      <c r="AE232" s="99"/>
    </row>
    <row r="233" spans="31:31" ht="30" customHeight="1" x14ac:dyDescent="0.35">
      <c r="AE233" s="99"/>
    </row>
    <row r="234" spans="31:31" ht="30" customHeight="1" x14ac:dyDescent="0.35">
      <c r="AE234" s="99"/>
    </row>
    <row r="235" spans="31:31" ht="30" customHeight="1" x14ac:dyDescent="0.35">
      <c r="AE235" s="99"/>
    </row>
    <row r="236" spans="31:31" ht="30" customHeight="1" x14ac:dyDescent="0.35">
      <c r="AE236" s="99"/>
    </row>
    <row r="237" spans="31:31" ht="30" customHeight="1" x14ac:dyDescent="0.35">
      <c r="AE237" s="99"/>
    </row>
    <row r="238" spans="31:31" ht="30" customHeight="1" x14ac:dyDescent="0.35">
      <c r="AE238" s="99"/>
    </row>
    <row r="239" spans="31:31" ht="30" customHeight="1" x14ac:dyDescent="0.35">
      <c r="AE239" s="99"/>
    </row>
    <row r="240" spans="31:31" ht="30" customHeight="1" x14ac:dyDescent="0.35">
      <c r="AE240" s="99"/>
    </row>
    <row r="241" spans="31:31" ht="30" customHeight="1" x14ac:dyDescent="0.35">
      <c r="AE241" s="99"/>
    </row>
    <row r="242" spans="31:31" ht="30" customHeight="1" x14ac:dyDescent="0.35">
      <c r="AE242" s="99"/>
    </row>
    <row r="243" spans="31:31" ht="30" customHeight="1" x14ac:dyDescent="0.35">
      <c r="AE243" s="99"/>
    </row>
    <row r="244" spans="31:31" ht="30" customHeight="1" x14ac:dyDescent="0.35">
      <c r="AE244" s="99"/>
    </row>
    <row r="245" spans="31:31" ht="30" customHeight="1" x14ac:dyDescent="0.35">
      <c r="AE245" s="99"/>
    </row>
    <row r="246" spans="31:31" ht="30" customHeight="1" x14ac:dyDescent="0.35">
      <c r="AE246" s="99"/>
    </row>
    <row r="247" spans="31:31" ht="30" customHeight="1" x14ac:dyDescent="0.35">
      <c r="AE247" s="99"/>
    </row>
    <row r="248" spans="31:31" ht="30" customHeight="1" x14ac:dyDescent="0.35">
      <c r="AE248" s="99"/>
    </row>
    <row r="249" spans="31:31" ht="30" customHeight="1" x14ac:dyDescent="0.35">
      <c r="AE249" s="99"/>
    </row>
    <row r="250" spans="31:31" ht="30" customHeight="1" x14ac:dyDescent="0.35">
      <c r="AE250" s="99"/>
    </row>
    <row r="251" spans="31:31" ht="30" customHeight="1" x14ac:dyDescent="0.35">
      <c r="AE251" s="99"/>
    </row>
    <row r="252" spans="31:31" ht="30" customHeight="1" x14ac:dyDescent="0.35">
      <c r="AE252" s="99"/>
    </row>
    <row r="253" spans="31:31" ht="30" customHeight="1" x14ac:dyDescent="0.35">
      <c r="AE253" s="99"/>
    </row>
    <row r="254" spans="31:31" ht="30" customHeight="1" x14ac:dyDescent="0.35">
      <c r="AE254" s="99"/>
    </row>
    <row r="255" spans="31:31" ht="30" customHeight="1" x14ac:dyDescent="0.35">
      <c r="AE255" s="99"/>
    </row>
    <row r="256" spans="31:31" ht="30" customHeight="1" x14ac:dyDescent="0.35">
      <c r="AE256" s="99"/>
    </row>
    <row r="257" spans="31:31" ht="30" customHeight="1" x14ac:dyDescent="0.35">
      <c r="AE257" s="99"/>
    </row>
    <row r="258" spans="31:31" ht="30" customHeight="1" x14ac:dyDescent="0.35">
      <c r="AE258" s="99"/>
    </row>
    <row r="259" spans="31:31" ht="30" customHeight="1" x14ac:dyDescent="0.35">
      <c r="AE259" s="99"/>
    </row>
    <row r="260" spans="31:31" ht="30" customHeight="1" x14ac:dyDescent="0.35">
      <c r="AE260" s="99"/>
    </row>
    <row r="261" spans="31:31" ht="30" customHeight="1" x14ac:dyDescent="0.35">
      <c r="AE261" s="99"/>
    </row>
    <row r="262" spans="31:31" ht="30" customHeight="1" x14ac:dyDescent="0.35">
      <c r="AE262" s="99"/>
    </row>
    <row r="263" spans="31:31" ht="30" customHeight="1" x14ac:dyDescent="0.35">
      <c r="AE263" s="99"/>
    </row>
    <row r="264" spans="31:31" ht="30" customHeight="1" x14ac:dyDescent="0.35">
      <c r="AE264" s="99"/>
    </row>
    <row r="265" spans="31:31" ht="30" customHeight="1" x14ac:dyDescent="0.35">
      <c r="AE265" s="99"/>
    </row>
    <row r="266" spans="31:31" ht="30" customHeight="1" x14ac:dyDescent="0.35">
      <c r="AE266" s="99"/>
    </row>
    <row r="267" spans="31:31" ht="30" customHeight="1" x14ac:dyDescent="0.35">
      <c r="AE267" s="99"/>
    </row>
    <row r="268" spans="31:31" ht="30" customHeight="1" x14ac:dyDescent="0.35">
      <c r="AE268" s="99"/>
    </row>
    <row r="269" spans="31:31" ht="30" customHeight="1" x14ac:dyDescent="0.35">
      <c r="AE269" s="99"/>
    </row>
    <row r="270" spans="31:31" ht="30" customHeight="1" x14ac:dyDescent="0.35">
      <c r="AE270" s="99"/>
    </row>
    <row r="271" spans="31:31" ht="30" customHeight="1" x14ac:dyDescent="0.35">
      <c r="AE271" s="99"/>
    </row>
    <row r="272" spans="31:31" ht="30" customHeight="1" x14ac:dyDescent="0.35">
      <c r="AE272" s="99"/>
    </row>
    <row r="273" spans="31:31" ht="30" customHeight="1" x14ac:dyDescent="0.35">
      <c r="AE273" s="99"/>
    </row>
    <row r="274" spans="31:31" ht="30" customHeight="1" x14ac:dyDescent="0.35">
      <c r="AE274" s="99"/>
    </row>
    <row r="275" spans="31:31" ht="30" customHeight="1" x14ac:dyDescent="0.35">
      <c r="AE275" s="99"/>
    </row>
    <row r="276" spans="31:31" ht="30" customHeight="1" x14ac:dyDescent="0.35">
      <c r="AE276" s="99"/>
    </row>
    <row r="277" spans="31:31" ht="30" customHeight="1" x14ac:dyDescent="0.35">
      <c r="AE277" s="99"/>
    </row>
    <row r="278" spans="31:31" ht="30" customHeight="1" x14ac:dyDescent="0.35">
      <c r="AE278" s="99"/>
    </row>
    <row r="279" spans="31:31" ht="30" customHeight="1" x14ac:dyDescent="0.35">
      <c r="AE279" s="99"/>
    </row>
    <row r="280" spans="31:31" ht="30" customHeight="1" x14ac:dyDescent="0.35">
      <c r="AE280" s="99"/>
    </row>
    <row r="281" spans="31:31" ht="30" customHeight="1" x14ac:dyDescent="0.35">
      <c r="AE281" s="99"/>
    </row>
    <row r="282" spans="31:31" ht="30" customHeight="1" x14ac:dyDescent="0.35">
      <c r="AE282" s="99"/>
    </row>
    <row r="283" spans="31:31" ht="30" customHeight="1" x14ac:dyDescent="0.35">
      <c r="AE283" s="99"/>
    </row>
    <row r="284" spans="31:31" ht="30" customHeight="1" x14ac:dyDescent="0.35">
      <c r="AE284" s="99"/>
    </row>
    <row r="285" spans="31:31" ht="30" customHeight="1" x14ac:dyDescent="0.35">
      <c r="AE285" s="99"/>
    </row>
    <row r="286" spans="31:31" ht="30" customHeight="1" x14ac:dyDescent="0.35">
      <c r="AE286" s="99"/>
    </row>
    <row r="287" spans="31:31" ht="30" customHeight="1" x14ac:dyDescent="0.35">
      <c r="AE287" s="99"/>
    </row>
    <row r="288" spans="31:31" ht="30" customHeight="1" x14ac:dyDescent="0.35">
      <c r="AE288" s="99"/>
    </row>
    <row r="289" spans="31:31" ht="30" customHeight="1" x14ac:dyDescent="0.35">
      <c r="AE289" s="99"/>
    </row>
    <row r="290" spans="31:31" ht="30" customHeight="1" x14ac:dyDescent="0.35">
      <c r="AE290" s="99"/>
    </row>
    <row r="291" spans="31:31" ht="30" customHeight="1" x14ac:dyDescent="0.35">
      <c r="AE291" s="99"/>
    </row>
    <row r="292" spans="31:31" ht="30" customHeight="1" x14ac:dyDescent="0.35">
      <c r="AE292" s="99"/>
    </row>
    <row r="293" spans="31:31" ht="30" customHeight="1" x14ac:dyDescent="0.35">
      <c r="AE293" s="99"/>
    </row>
    <row r="294" spans="31:31" ht="30" customHeight="1" x14ac:dyDescent="0.35">
      <c r="AE294" s="99"/>
    </row>
    <row r="295" spans="31:31" ht="30" customHeight="1" x14ac:dyDescent="0.35">
      <c r="AE295" s="99"/>
    </row>
    <row r="296" spans="31:31" ht="30" customHeight="1" x14ac:dyDescent="0.35">
      <c r="AE296" s="99"/>
    </row>
    <row r="297" spans="31:31" ht="30" customHeight="1" x14ac:dyDescent="0.35">
      <c r="AE297" s="99"/>
    </row>
    <row r="298" spans="31:31" ht="30" customHeight="1" x14ac:dyDescent="0.35">
      <c r="AE298" s="99"/>
    </row>
    <row r="299" spans="31:31" ht="30" customHeight="1" x14ac:dyDescent="0.35">
      <c r="AE299" s="99"/>
    </row>
    <row r="300" spans="31:31" ht="30" customHeight="1" x14ac:dyDescent="0.35">
      <c r="AE300" s="99"/>
    </row>
    <row r="301" spans="31:31" ht="30" customHeight="1" x14ac:dyDescent="0.35">
      <c r="AE301" s="99"/>
    </row>
    <row r="302" spans="31:31" ht="30" customHeight="1" x14ac:dyDescent="0.35">
      <c r="AE302" s="99"/>
    </row>
    <row r="303" spans="31:31" ht="30" customHeight="1" x14ac:dyDescent="0.35">
      <c r="AE303" s="99"/>
    </row>
    <row r="304" spans="31:31" ht="30" customHeight="1" x14ac:dyDescent="0.35">
      <c r="AE304" s="99"/>
    </row>
    <row r="305" spans="31:31" ht="30" customHeight="1" x14ac:dyDescent="0.35">
      <c r="AE305" s="99"/>
    </row>
    <row r="306" spans="31:31" ht="30" customHeight="1" x14ac:dyDescent="0.35">
      <c r="AE306" s="99"/>
    </row>
    <row r="307" spans="31:31" ht="30" customHeight="1" x14ac:dyDescent="0.35">
      <c r="AE307" s="99"/>
    </row>
    <row r="308" spans="31:31" ht="30" customHeight="1" x14ac:dyDescent="0.35">
      <c r="AE308" s="99"/>
    </row>
    <row r="309" spans="31:31" ht="30" customHeight="1" x14ac:dyDescent="0.35">
      <c r="AE309" s="99"/>
    </row>
    <row r="310" spans="31:31" ht="30" customHeight="1" x14ac:dyDescent="0.35">
      <c r="AE310" s="99"/>
    </row>
    <row r="311" spans="31:31" ht="30" customHeight="1" x14ac:dyDescent="0.35">
      <c r="AE311" s="99"/>
    </row>
    <row r="312" spans="31:31" ht="30" customHeight="1" x14ac:dyDescent="0.35">
      <c r="AE312" s="99"/>
    </row>
    <row r="313" spans="31:31" ht="30" customHeight="1" x14ac:dyDescent="0.35">
      <c r="AE313" s="99"/>
    </row>
    <row r="314" spans="31:31" ht="30" customHeight="1" x14ac:dyDescent="0.35">
      <c r="AE314" s="99"/>
    </row>
    <row r="315" spans="31:31" ht="30" customHeight="1" x14ac:dyDescent="0.35">
      <c r="AE315" s="99"/>
    </row>
    <row r="316" spans="31:31" ht="30" customHeight="1" x14ac:dyDescent="0.35">
      <c r="AE316" s="99"/>
    </row>
    <row r="317" spans="31:31" ht="30" customHeight="1" x14ac:dyDescent="0.35">
      <c r="AE317" s="99"/>
    </row>
    <row r="318" spans="31:31" ht="30" customHeight="1" x14ac:dyDescent="0.35">
      <c r="AE318" s="99"/>
    </row>
    <row r="319" spans="31:31" ht="30" customHeight="1" x14ac:dyDescent="0.35">
      <c r="AE319" s="99"/>
    </row>
    <row r="320" spans="31:31" ht="30" customHeight="1" x14ac:dyDescent="0.35">
      <c r="AE320" s="99"/>
    </row>
    <row r="321" spans="31:31" ht="30" customHeight="1" x14ac:dyDescent="0.35">
      <c r="AE321" s="99"/>
    </row>
    <row r="322" spans="31:31" ht="30" customHeight="1" x14ac:dyDescent="0.35">
      <c r="AE322" s="99"/>
    </row>
    <row r="323" spans="31:31" ht="30" customHeight="1" x14ac:dyDescent="0.35">
      <c r="AE323" s="99"/>
    </row>
    <row r="324" spans="31:31" ht="30" customHeight="1" x14ac:dyDescent="0.35">
      <c r="AE324" s="99"/>
    </row>
    <row r="325" spans="31:31" ht="30" customHeight="1" x14ac:dyDescent="0.35">
      <c r="AE325" s="99"/>
    </row>
    <row r="326" spans="31:31" ht="30" customHeight="1" x14ac:dyDescent="0.35">
      <c r="AE326" s="99"/>
    </row>
    <row r="327" spans="31:31" ht="30" customHeight="1" x14ac:dyDescent="0.35">
      <c r="AE327" s="99"/>
    </row>
    <row r="328" spans="31:31" ht="30" customHeight="1" x14ac:dyDescent="0.35">
      <c r="AE328" s="99"/>
    </row>
    <row r="329" spans="31:31" ht="30" customHeight="1" x14ac:dyDescent="0.35">
      <c r="AE329" s="99"/>
    </row>
    <row r="330" spans="31:31" ht="30" customHeight="1" x14ac:dyDescent="0.35">
      <c r="AE330" s="99"/>
    </row>
    <row r="331" spans="31:31" ht="30" customHeight="1" x14ac:dyDescent="0.35">
      <c r="AE331" s="99"/>
    </row>
    <row r="332" spans="31:31" ht="30" customHeight="1" x14ac:dyDescent="0.35">
      <c r="AE332" s="99"/>
    </row>
    <row r="333" spans="31:31" ht="30" customHeight="1" x14ac:dyDescent="0.35">
      <c r="AE333" s="99"/>
    </row>
    <row r="334" spans="31:31" ht="30" customHeight="1" x14ac:dyDescent="0.35">
      <c r="AE334" s="99"/>
    </row>
    <row r="335" spans="31:31" ht="30" customHeight="1" x14ac:dyDescent="0.35">
      <c r="AE335" s="99"/>
    </row>
    <row r="336" spans="31:31" ht="30" customHeight="1" x14ac:dyDescent="0.35">
      <c r="AE336" s="99"/>
    </row>
    <row r="337" spans="31:31" ht="30" customHeight="1" x14ac:dyDescent="0.35">
      <c r="AE337" s="99"/>
    </row>
    <row r="338" spans="31:31" ht="30" customHeight="1" x14ac:dyDescent="0.35">
      <c r="AE338" s="99"/>
    </row>
    <row r="339" spans="31:31" ht="30" customHeight="1" x14ac:dyDescent="0.35">
      <c r="AE339" s="99"/>
    </row>
    <row r="340" spans="31:31" ht="30" customHeight="1" x14ac:dyDescent="0.35">
      <c r="AE340" s="99"/>
    </row>
    <row r="341" spans="31:31" ht="30" customHeight="1" x14ac:dyDescent="0.35">
      <c r="AE341" s="99"/>
    </row>
    <row r="342" spans="31:31" ht="30" customHeight="1" x14ac:dyDescent="0.35">
      <c r="AE342" s="99"/>
    </row>
    <row r="343" spans="31:31" ht="30" customHeight="1" x14ac:dyDescent="0.35">
      <c r="AE343" s="99"/>
    </row>
    <row r="344" spans="31:31" ht="30" customHeight="1" x14ac:dyDescent="0.35">
      <c r="AE344" s="99"/>
    </row>
    <row r="345" spans="31:31" ht="30" customHeight="1" x14ac:dyDescent="0.35">
      <c r="AE345" s="99"/>
    </row>
    <row r="346" spans="31:31" ht="30" customHeight="1" x14ac:dyDescent="0.35">
      <c r="AE346" s="99"/>
    </row>
    <row r="347" spans="31:31" ht="30" customHeight="1" x14ac:dyDescent="0.35">
      <c r="AE347" s="99"/>
    </row>
    <row r="348" spans="31:31" ht="30" customHeight="1" x14ac:dyDescent="0.35">
      <c r="AE348" s="99"/>
    </row>
    <row r="349" spans="31:31" ht="30" customHeight="1" x14ac:dyDescent="0.35">
      <c r="AE349" s="99"/>
    </row>
    <row r="350" spans="31:31" ht="30" customHeight="1" x14ac:dyDescent="0.35">
      <c r="AE350" s="99"/>
    </row>
    <row r="351" spans="31:31" ht="30" customHeight="1" x14ac:dyDescent="0.35">
      <c r="AE351" s="99"/>
    </row>
    <row r="352" spans="31:31" ht="30" customHeight="1" x14ac:dyDescent="0.35">
      <c r="AE352" s="99"/>
    </row>
    <row r="353" spans="31:31" ht="30" customHeight="1" x14ac:dyDescent="0.35">
      <c r="AE353" s="99"/>
    </row>
    <row r="354" spans="31:31" ht="30" customHeight="1" x14ac:dyDescent="0.35">
      <c r="AE354" s="99"/>
    </row>
    <row r="355" spans="31:31" ht="30" customHeight="1" x14ac:dyDescent="0.35">
      <c r="AE355" s="99"/>
    </row>
    <row r="356" spans="31:31" ht="30" customHeight="1" x14ac:dyDescent="0.35">
      <c r="AE356" s="99"/>
    </row>
    <row r="357" spans="31:31" ht="30" customHeight="1" x14ac:dyDescent="0.35">
      <c r="AE357" s="99"/>
    </row>
    <row r="358" spans="31:31" ht="30" customHeight="1" x14ac:dyDescent="0.35">
      <c r="AE358" s="99"/>
    </row>
    <row r="359" spans="31:31" ht="30" customHeight="1" x14ac:dyDescent="0.35">
      <c r="AE359" s="99"/>
    </row>
    <row r="360" spans="31:31" ht="30" customHeight="1" x14ac:dyDescent="0.35">
      <c r="AE360" s="99"/>
    </row>
    <row r="361" spans="31:31" ht="30" customHeight="1" x14ac:dyDescent="0.35">
      <c r="AE361" s="99"/>
    </row>
    <row r="362" spans="31:31" ht="30" customHeight="1" x14ac:dyDescent="0.35">
      <c r="AE362" s="99"/>
    </row>
    <row r="363" spans="31:31" ht="30" customHeight="1" x14ac:dyDescent="0.35">
      <c r="AE363" s="99"/>
    </row>
    <row r="364" spans="31:31" ht="30" customHeight="1" x14ac:dyDescent="0.35">
      <c r="AE364" s="99"/>
    </row>
    <row r="365" spans="31:31" ht="30" customHeight="1" x14ac:dyDescent="0.35">
      <c r="AE365" s="99"/>
    </row>
    <row r="366" spans="31:31" ht="30" customHeight="1" x14ac:dyDescent="0.35">
      <c r="AE366" s="99"/>
    </row>
    <row r="367" spans="31:31" ht="30" customHeight="1" x14ac:dyDescent="0.35">
      <c r="AE367" s="99"/>
    </row>
    <row r="368" spans="31:31" ht="30" customHeight="1" x14ac:dyDescent="0.35">
      <c r="AE368" s="99"/>
    </row>
    <row r="369" spans="31:31" ht="30" customHeight="1" x14ac:dyDescent="0.35">
      <c r="AE369" s="99"/>
    </row>
    <row r="370" spans="31:31" ht="30" customHeight="1" x14ac:dyDescent="0.35">
      <c r="AE370" s="99"/>
    </row>
    <row r="371" spans="31:31" ht="30" customHeight="1" x14ac:dyDescent="0.35">
      <c r="AE371" s="99"/>
    </row>
    <row r="372" spans="31:31" ht="30" customHeight="1" x14ac:dyDescent="0.35">
      <c r="AE372" s="99"/>
    </row>
    <row r="373" spans="31:31" ht="30" customHeight="1" x14ac:dyDescent="0.35">
      <c r="AE373" s="99"/>
    </row>
    <row r="374" spans="31:31" ht="30" customHeight="1" x14ac:dyDescent="0.35">
      <c r="AE374" s="99"/>
    </row>
    <row r="375" spans="31:31" ht="30" customHeight="1" x14ac:dyDescent="0.35">
      <c r="AE375" s="99"/>
    </row>
    <row r="376" spans="31:31" ht="30" customHeight="1" x14ac:dyDescent="0.35">
      <c r="AE376" s="99"/>
    </row>
    <row r="377" spans="31:31" ht="30" customHeight="1" x14ac:dyDescent="0.35">
      <c r="AE377" s="99"/>
    </row>
    <row r="378" spans="31:31" ht="30" customHeight="1" x14ac:dyDescent="0.35">
      <c r="AE378" s="99"/>
    </row>
    <row r="379" spans="31:31" ht="30" customHeight="1" x14ac:dyDescent="0.35">
      <c r="AE379" s="99"/>
    </row>
    <row r="380" spans="31:31" ht="30" customHeight="1" x14ac:dyDescent="0.35">
      <c r="AE380" s="99"/>
    </row>
    <row r="381" spans="31:31" ht="30" customHeight="1" x14ac:dyDescent="0.35">
      <c r="AE381" s="99"/>
    </row>
    <row r="382" spans="31:31" ht="30" customHeight="1" x14ac:dyDescent="0.35">
      <c r="AE382" s="99"/>
    </row>
    <row r="383" spans="31:31" ht="30" customHeight="1" x14ac:dyDescent="0.35">
      <c r="AE383" s="99"/>
    </row>
    <row r="384" spans="31:31" ht="30" customHeight="1" x14ac:dyDescent="0.35">
      <c r="AE384" s="99"/>
    </row>
    <row r="385" spans="31:31" ht="30" customHeight="1" x14ac:dyDescent="0.35">
      <c r="AE385" s="99"/>
    </row>
    <row r="386" spans="31:31" ht="30" customHeight="1" x14ac:dyDescent="0.35">
      <c r="AE386" s="99"/>
    </row>
    <row r="387" spans="31:31" ht="30" customHeight="1" x14ac:dyDescent="0.35">
      <c r="AE387" s="99"/>
    </row>
    <row r="388" spans="31:31" ht="30" customHeight="1" x14ac:dyDescent="0.35">
      <c r="AE388" s="99"/>
    </row>
    <row r="389" spans="31:31" ht="30" customHeight="1" x14ac:dyDescent="0.35">
      <c r="AE389" s="99"/>
    </row>
    <row r="390" spans="31:31" ht="30" customHeight="1" x14ac:dyDescent="0.35">
      <c r="AE390" s="99"/>
    </row>
    <row r="391" spans="31:31" ht="30" customHeight="1" x14ac:dyDescent="0.35">
      <c r="AE391" s="99"/>
    </row>
    <row r="392" spans="31:31" ht="30" customHeight="1" x14ac:dyDescent="0.35">
      <c r="AE392" s="99"/>
    </row>
    <row r="393" spans="31:31" ht="30" customHeight="1" x14ac:dyDescent="0.35">
      <c r="AE393" s="99"/>
    </row>
    <row r="394" spans="31:31" ht="30" customHeight="1" x14ac:dyDescent="0.35">
      <c r="AE394" s="99"/>
    </row>
    <row r="395" spans="31:31" ht="30" customHeight="1" x14ac:dyDescent="0.35">
      <c r="AE395" s="99"/>
    </row>
    <row r="396" spans="31:31" ht="30" customHeight="1" x14ac:dyDescent="0.35">
      <c r="AE396" s="99"/>
    </row>
    <row r="397" spans="31:31" ht="30" customHeight="1" x14ac:dyDescent="0.35">
      <c r="AE397" s="99"/>
    </row>
    <row r="398" spans="31:31" ht="30" customHeight="1" x14ac:dyDescent="0.35">
      <c r="AE398" s="99"/>
    </row>
    <row r="399" spans="31:31" ht="30" customHeight="1" x14ac:dyDescent="0.35">
      <c r="AE399" s="99"/>
    </row>
    <row r="400" spans="31:31" ht="30" customHeight="1" x14ac:dyDescent="0.35">
      <c r="AE400" s="99"/>
    </row>
    <row r="401" spans="31:31" ht="30" customHeight="1" x14ac:dyDescent="0.35">
      <c r="AE401" s="99"/>
    </row>
    <row r="402" spans="31:31" ht="30" customHeight="1" x14ac:dyDescent="0.35">
      <c r="AE402" s="99"/>
    </row>
    <row r="403" spans="31:31" ht="30" customHeight="1" x14ac:dyDescent="0.35">
      <c r="AE403" s="99"/>
    </row>
    <row r="404" spans="31:31" ht="30" customHeight="1" x14ac:dyDescent="0.35">
      <c r="AE404" s="99"/>
    </row>
    <row r="405" spans="31:31" ht="30" customHeight="1" x14ac:dyDescent="0.35">
      <c r="AE405" s="99"/>
    </row>
    <row r="406" spans="31:31" ht="30" customHeight="1" x14ac:dyDescent="0.35">
      <c r="AE406" s="99"/>
    </row>
    <row r="407" spans="31:31" ht="30" customHeight="1" x14ac:dyDescent="0.35">
      <c r="AE407" s="99"/>
    </row>
    <row r="408" spans="31:31" ht="30" customHeight="1" x14ac:dyDescent="0.35">
      <c r="AE408" s="99"/>
    </row>
    <row r="409" spans="31:31" ht="30" customHeight="1" x14ac:dyDescent="0.35">
      <c r="AE409" s="99"/>
    </row>
    <row r="410" spans="31:31" ht="30" customHeight="1" x14ac:dyDescent="0.35">
      <c r="AE410" s="99"/>
    </row>
    <row r="411" spans="31:31" ht="30" customHeight="1" x14ac:dyDescent="0.35">
      <c r="AE411" s="99"/>
    </row>
    <row r="412" spans="31:31" ht="30" customHeight="1" x14ac:dyDescent="0.35">
      <c r="AE412" s="99"/>
    </row>
    <row r="413" spans="31:31" ht="30" customHeight="1" x14ac:dyDescent="0.35">
      <c r="AE413" s="99"/>
    </row>
    <row r="414" spans="31:31" ht="30" customHeight="1" x14ac:dyDescent="0.35">
      <c r="AE414" s="99"/>
    </row>
    <row r="415" spans="31:31" ht="30" customHeight="1" x14ac:dyDescent="0.35">
      <c r="AE415" s="99"/>
    </row>
    <row r="416" spans="31:31" ht="30" customHeight="1" x14ac:dyDescent="0.35">
      <c r="AE416" s="99"/>
    </row>
    <row r="417" spans="31:31" ht="30" customHeight="1" x14ac:dyDescent="0.35">
      <c r="AE417" s="99"/>
    </row>
    <row r="418" spans="31:31" ht="30" customHeight="1" x14ac:dyDescent="0.35">
      <c r="AE418" s="99"/>
    </row>
    <row r="419" spans="31:31" ht="30" customHeight="1" x14ac:dyDescent="0.35">
      <c r="AE419" s="99"/>
    </row>
    <row r="420" spans="31:31" ht="30" customHeight="1" x14ac:dyDescent="0.35">
      <c r="AE420" s="99"/>
    </row>
    <row r="421" spans="31:31" ht="30" customHeight="1" x14ac:dyDescent="0.35">
      <c r="AE421" s="99"/>
    </row>
    <row r="422" spans="31:31" ht="30" customHeight="1" x14ac:dyDescent="0.35">
      <c r="AE422" s="99"/>
    </row>
    <row r="423" spans="31:31" ht="30" customHeight="1" x14ac:dyDescent="0.35">
      <c r="AE423" s="99"/>
    </row>
    <row r="424" spans="31:31" ht="30" customHeight="1" x14ac:dyDescent="0.35">
      <c r="AE424" s="99"/>
    </row>
    <row r="425" spans="31:31" ht="30" customHeight="1" x14ac:dyDescent="0.35">
      <c r="AE425" s="99"/>
    </row>
    <row r="426" spans="31:31" ht="30" customHeight="1" x14ac:dyDescent="0.35">
      <c r="AE426" s="99"/>
    </row>
    <row r="427" spans="31:31" ht="30" customHeight="1" x14ac:dyDescent="0.35">
      <c r="AE427" s="99"/>
    </row>
    <row r="428" spans="31:31" ht="30" customHeight="1" x14ac:dyDescent="0.35">
      <c r="AE428" s="99"/>
    </row>
    <row r="429" spans="31:31" ht="30" customHeight="1" x14ac:dyDescent="0.35">
      <c r="AE429" s="99"/>
    </row>
    <row r="430" spans="31:31" ht="30" customHeight="1" x14ac:dyDescent="0.35">
      <c r="AE430" s="99"/>
    </row>
    <row r="431" spans="31:31" ht="30" customHeight="1" x14ac:dyDescent="0.35">
      <c r="AE431" s="99"/>
    </row>
    <row r="432" spans="31:31" ht="30" customHeight="1" x14ac:dyDescent="0.35">
      <c r="AE432" s="99"/>
    </row>
    <row r="433" spans="31:31" ht="30" customHeight="1" x14ac:dyDescent="0.35">
      <c r="AE433" s="99"/>
    </row>
    <row r="434" spans="31:31" ht="30" customHeight="1" x14ac:dyDescent="0.35">
      <c r="AE434" s="99"/>
    </row>
    <row r="435" spans="31:31" ht="30" customHeight="1" x14ac:dyDescent="0.35">
      <c r="AE435" s="99"/>
    </row>
    <row r="436" spans="31:31" ht="30" customHeight="1" x14ac:dyDescent="0.35">
      <c r="AE436" s="99"/>
    </row>
    <row r="437" spans="31:31" ht="30" customHeight="1" x14ac:dyDescent="0.35">
      <c r="AE437" s="99"/>
    </row>
    <row r="438" spans="31:31" ht="30" customHeight="1" x14ac:dyDescent="0.35">
      <c r="AE438" s="99"/>
    </row>
    <row r="439" spans="31:31" ht="30" customHeight="1" x14ac:dyDescent="0.35">
      <c r="AE439" s="99"/>
    </row>
    <row r="440" spans="31:31" ht="30" customHeight="1" x14ac:dyDescent="0.35">
      <c r="AE440" s="99"/>
    </row>
    <row r="441" spans="31:31" ht="30" customHeight="1" x14ac:dyDescent="0.35">
      <c r="AE441" s="99"/>
    </row>
    <row r="442" spans="31:31" ht="30" customHeight="1" x14ac:dyDescent="0.35">
      <c r="AE442" s="99"/>
    </row>
    <row r="443" spans="31:31" ht="30" customHeight="1" x14ac:dyDescent="0.35">
      <c r="AE443" s="99"/>
    </row>
    <row r="444" spans="31:31" ht="30" customHeight="1" x14ac:dyDescent="0.35">
      <c r="AE444" s="99"/>
    </row>
    <row r="445" spans="31:31" ht="30" customHeight="1" x14ac:dyDescent="0.35">
      <c r="AE445" s="99"/>
    </row>
    <row r="446" spans="31:31" ht="30" customHeight="1" x14ac:dyDescent="0.35">
      <c r="AE446" s="99"/>
    </row>
    <row r="447" spans="31:31" ht="30" customHeight="1" x14ac:dyDescent="0.35">
      <c r="AE447" s="99"/>
    </row>
    <row r="448" spans="31:31" ht="30" customHeight="1" x14ac:dyDescent="0.35">
      <c r="AE448" s="99"/>
    </row>
    <row r="449" spans="31:31" ht="30" customHeight="1" x14ac:dyDescent="0.35">
      <c r="AE449" s="99"/>
    </row>
    <row r="450" spans="31:31" ht="30" customHeight="1" x14ac:dyDescent="0.35">
      <c r="AE450" s="99"/>
    </row>
    <row r="451" spans="31:31" ht="30" customHeight="1" x14ac:dyDescent="0.35">
      <c r="AE451" s="99"/>
    </row>
    <row r="452" spans="31:31" ht="30" customHeight="1" x14ac:dyDescent="0.35">
      <c r="AE452" s="99"/>
    </row>
    <row r="453" spans="31:31" ht="30" customHeight="1" x14ac:dyDescent="0.35">
      <c r="AE453" s="99"/>
    </row>
    <row r="454" spans="31:31" ht="30" customHeight="1" x14ac:dyDescent="0.35">
      <c r="AE454" s="99"/>
    </row>
    <row r="455" spans="31:31" ht="30" customHeight="1" x14ac:dyDescent="0.35">
      <c r="AE455" s="99"/>
    </row>
    <row r="456" spans="31:31" ht="30" customHeight="1" x14ac:dyDescent="0.35">
      <c r="AE456" s="99"/>
    </row>
    <row r="457" spans="31:31" ht="30" customHeight="1" x14ac:dyDescent="0.35">
      <c r="AE457" s="99"/>
    </row>
    <row r="458" spans="31:31" ht="30" customHeight="1" x14ac:dyDescent="0.35">
      <c r="AE458" s="99"/>
    </row>
    <row r="459" spans="31:31" ht="30" customHeight="1" x14ac:dyDescent="0.35">
      <c r="AE459" s="99"/>
    </row>
    <row r="460" spans="31:31" ht="30" customHeight="1" x14ac:dyDescent="0.35">
      <c r="AE460" s="99"/>
    </row>
    <row r="461" spans="31:31" ht="30" customHeight="1" x14ac:dyDescent="0.35">
      <c r="AE461" s="99"/>
    </row>
    <row r="462" spans="31:31" ht="30" customHeight="1" x14ac:dyDescent="0.35">
      <c r="AE462" s="99"/>
    </row>
    <row r="463" spans="31:31" ht="30" customHeight="1" x14ac:dyDescent="0.35">
      <c r="AE463" s="99"/>
    </row>
    <row r="464" spans="31:31" ht="30" customHeight="1" x14ac:dyDescent="0.35">
      <c r="AE464" s="99"/>
    </row>
    <row r="465" spans="31:31" ht="30" customHeight="1" x14ac:dyDescent="0.35">
      <c r="AE465" s="99"/>
    </row>
    <row r="466" spans="31:31" ht="30" customHeight="1" x14ac:dyDescent="0.35">
      <c r="AE466" s="99"/>
    </row>
    <row r="467" spans="31:31" ht="30" customHeight="1" x14ac:dyDescent="0.35">
      <c r="AE467" s="99"/>
    </row>
    <row r="468" spans="31:31" ht="30" customHeight="1" x14ac:dyDescent="0.35">
      <c r="AE468" s="99"/>
    </row>
    <row r="469" spans="31:31" ht="30" customHeight="1" x14ac:dyDescent="0.35">
      <c r="AE469" s="99"/>
    </row>
    <row r="470" spans="31:31" ht="30" customHeight="1" x14ac:dyDescent="0.35">
      <c r="AE470" s="99"/>
    </row>
    <row r="471" spans="31:31" ht="30" customHeight="1" x14ac:dyDescent="0.35">
      <c r="AE471" s="99"/>
    </row>
    <row r="472" spans="31:31" ht="30" customHeight="1" x14ac:dyDescent="0.35">
      <c r="AE472" s="99"/>
    </row>
    <row r="473" spans="31:31" ht="30" customHeight="1" x14ac:dyDescent="0.35">
      <c r="AE473" s="99"/>
    </row>
    <row r="474" spans="31:31" ht="30" customHeight="1" x14ac:dyDescent="0.35">
      <c r="AE474" s="99"/>
    </row>
    <row r="475" spans="31:31" ht="30" customHeight="1" x14ac:dyDescent="0.35">
      <c r="AE475" s="99"/>
    </row>
    <row r="476" spans="31:31" ht="30" customHeight="1" x14ac:dyDescent="0.35">
      <c r="AE476" s="99"/>
    </row>
    <row r="477" spans="31:31" ht="30" customHeight="1" x14ac:dyDescent="0.35">
      <c r="AE477" s="99"/>
    </row>
    <row r="478" spans="31:31" ht="30" customHeight="1" x14ac:dyDescent="0.35">
      <c r="AE478" s="99"/>
    </row>
    <row r="479" spans="31:31" ht="30" customHeight="1" x14ac:dyDescent="0.35">
      <c r="AE479" s="99"/>
    </row>
    <row r="480" spans="31:31" ht="30" customHeight="1" x14ac:dyDescent="0.35">
      <c r="AE480" s="99"/>
    </row>
    <row r="481" spans="31:31" ht="30" customHeight="1" x14ac:dyDescent="0.35">
      <c r="AE481" s="99"/>
    </row>
    <row r="482" spans="31:31" ht="30" customHeight="1" x14ac:dyDescent="0.35">
      <c r="AE482" s="99"/>
    </row>
    <row r="483" spans="31:31" ht="30" customHeight="1" x14ac:dyDescent="0.35">
      <c r="AE483" s="99"/>
    </row>
    <row r="484" spans="31:31" ht="30" customHeight="1" x14ac:dyDescent="0.35">
      <c r="AE484" s="99"/>
    </row>
    <row r="485" spans="31:31" ht="30" customHeight="1" x14ac:dyDescent="0.35">
      <c r="AE485" s="99"/>
    </row>
    <row r="486" spans="31:31" ht="30" customHeight="1" x14ac:dyDescent="0.35">
      <c r="AE486" s="99"/>
    </row>
    <row r="487" spans="31:31" ht="30" customHeight="1" x14ac:dyDescent="0.35">
      <c r="AE487" s="99"/>
    </row>
    <row r="488" spans="31:31" ht="30" customHeight="1" x14ac:dyDescent="0.35">
      <c r="AE488" s="99"/>
    </row>
    <row r="489" spans="31:31" ht="30" customHeight="1" x14ac:dyDescent="0.35">
      <c r="AE489" s="99"/>
    </row>
    <row r="490" spans="31:31" ht="30" customHeight="1" x14ac:dyDescent="0.35">
      <c r="AE490" s="99"/>
    </row>
    <row r="491" spans="31:31" ht="30" customHeight="1" x14ac:dyDescent="0.35">
      <c r="AE491" s="99"/>
    </row>
    <row r="492" spans="31:31" ht="30" customHeight="1" x14ac:dyDescent="0.35">
      <c r="AE492" s="99"/>
    </row>
    <row r="493" spans="31:31" ht="30" customHeight="1" x14ac:dyDescent="0.35">
      <c r="AE493" s="99"/>
    </row>
    <row r="494" spans="31:31" ht="30" customHeight="1" x14ac:dyDescent="0.35">
      <c r="AE494" s="99"/>
    </row>
    <row r="495" spans="31:31" ht="30" customHeight="1" x14ac:dyDescent="0.35">
      <c r="AE495" s="99"/>
    </row>
    <row r="496" spans="31:31" ht="30" customHeight="1" x14ac:dyDescent="0.35">
      <c r="AE496" s="99"/>
    </row>
    <row r="497" spans="31:31" ht="30" customHeight="1" x14ac:dyDescent="0.35">
      <c r="AE497" s="99"/>
    </row>
    <row r="498" spans="31:31" ht="30" customHeight="1" x14ac:dyDescent="0.35">
      <c r="AE498" s="99"/>
    </row>
    <row r="499" spans="31:31" ht="30" customHeight="1" x14ac:dyDescent="0.35">
      <c r="AE499" s="99"/>
    </row>
    <row r="500" spans="31:31" ht="30" customHeight="1" x14ac:dyDescent="0.35">
      <c r="AE500" s="99"/>
    </row>
    <row r="501" spans="31:31" ht="30" customHeight="1" x14ac:dyDescent="0.35">
      <c r="AE501" s="99"/>
    </row>
    <row r="502" spans="31:31" ht="30" customHeight="1" x14ac:dyDescent="0.35">
      <c r="AE502" s="99"/>
    </row>
    <row r="503" spans="31:31" ht="30" customHeight="1" x14ac:dyDescent="0.35">
      <c r="AE503" s="99"/>
    </row>
    <row r="504" spans="31:31" ht="30" customHeight="1" x14ac:dyDescent="0.35">
      <c r="AE504" s="99"/>
    </row>
    <row r="505" spans="31:31" ht="30" customHeight="1" x14ac:dyDescent="0.35">
      <c r="AE505" s="99"/>
    </row>
    <row r="506" spans="31:31" ht="30" customHeight="1" x14ac:dyDescent="0.35">
      <c r="AE506" s="99"/>
    </row>
    <row r="507" spans="31:31" ht="30" customHeight="1" x14ac:dyDescent="0.35">
      <c r="AE507" s="99"/>
    </row>
    <row r="508" spans="31:31" ht="30" customHeight="1" x14ac:dyDescent="0.35">
      <c r="AE508" s="99"/>
    </row>
    <row r="509" spans="31:31" ht="30" customHeight="1" x14ac:dyDescent="0.35">
      <c r="AE509" s="99"/>
    </row>
    <row r="510" spans="31:31" ht="30" customHeight="1" x14ac:dyDescent="0.35">
      <c r="AE510" s="99"/>
    </row>
    <row r="511" spans="31:31" ht="30" customHeight="1" x14ac:dyDescent="0.35">
      <c r="AE511" s="99"/>
    </row>
    <row r="512" spans="31:31" ht="30" customHeight="1" x14ac:dyDescent="0.35">
      <c r="AE512" s="99"/>
    </row>
    <row r="513" spans="31:31" ht="30" customHeight="1" x14ac:dyDescent="0.35">
      <c r="AE513" s="99"/>
    </row>
    <row r="514" spans="31:31" ht="30" customHeight="1" x14ac:dyDescent="0.35">
      <c r="AE514" s="99"/>
    </row>
    <row r="515" spans="31:31" ht="30" customHeight="1" x14ac:dyDescent="0.35">
      <c r="AE515" s="99"/>
    </row>
    <row r="516" spans="31:31" ht="30" customHeight="1" x14ac:dyDescent="0.35">
      <c r="AE516" s="99"/>
    </row>
    <row r="517" spans="31:31" ht="30" customHeight="1" x14ac:dyDescent="0.35">
      <c r="AE517" s="99"/>
    </row>
    <row r="518" spans="31:31" ht="30" customHeight="1" x14ac:dyDescent="0.35">
      <c r="AE518" s="99"/>
    </row>
    <row r="519" spans="31:31" ht="30" customHeight="1" x14ac:dyDescent="0.35">
      <c r="AE519" s="99"/>
    </row>
    <row r="520" spans="31:31" ht="30" customHeight="1" x14ac:dyDescent="0.35">
      <c r="AE520" s="99"/>
    </row>
    <row r="521" spans="31:31" ht="30" customHeight="1" x14ac:dyDescent="0.35">
      <c r="AE521" s="99"/>
    </row>
    <row r="522" spans="31:31" ht="30" customHeight="1" x14ac:dyDescent="0.35">
      <c r="AE522" s="99"/>
    </row>
    <row r="523" spans="31:31" ht="30" customHeight="1" x14ac:dyDescent="0.35">
      <c r="AE523" s="99"/>
    </row>
    <row r="524" spans="31:31" ht="30" customHeight="1" x14ac:dyDescent="0.35">
      <c r="AE524" s="99"/>
    </row>
    <row r="525" spans="31:31" ht="30" customHeight="1" x14ac:dyDescent="0.35">
      <c r="AE525" s="99"/>
    </row>
    <row r="526" spans="31:31" ht="30" customHeight="1" x14ac:dyDescent="0.35">
      <c r="AE526" s="99"/>
    </row>
    <row r="527" spans="31:31" ht="30" customHeight="1" x14ac:dyDescent="0.35">
      <c r="AE527" s="99"/>
    </row>
    <row r="528" spans="31:31" ht="30" customHeight="1" x14ac:dyDescent="0.35">
      <c r="AE528" s="99"/>
    </row>
    <row r="529" spans="31:31" ht="30" customHeight="1" x14ac:dyDescent="0.35">
      <c r="AE529" s="99"/>
    </row>
    <row r="530" spans="31:31" ht="30" customHeight="1" x14ac:dyDescent="0.35">
      <c r="AE530" s="99"/>
    </row>
    <row r="531" spans="31:31" ht="30" customHeight="1" x14ac:dyDescent="0.35">
      <c r="AE531" s="99"/>
    </row>
    <row r="532" spans="31:31" ht="30" customHeight="1" x14ac:dyDescent="0.35">
      <c r="AE532" s="99"/>
    </row>
    <row r="533" spans="31:31" ht="30" customHeight="1" x14ac:dyDescent="0.35">
      <c r="AE533" s="99"/>
    </row>
    <row r="534" spans="31:31" ht="30" customHeight="1" x14ac:dyDescent="0.35">
      <c r="AE534" s="99"/>
    </row>
    <row r="535" spans="31:31" ht="30" customHeight="1" x14ac:dyDescent="0.35">
      <c r="AE535" s="99"/>
    </row>
    <row r="536" spans="31:31" ht="30" customHeight="1" x14ac:dyDescent="0.35">
      <c r="AE536" s="99"/>
    </row>
    <row r="537" spans="31:31" ht="30" customHeight="1" x14ac:dyDescent="0.35">
      <c r="AE537" s="99"/>
    </row>
    <row r="538" spans="31:31" ht="30" customHeight="1" x14ac:dyDescent="0.35">
      <c r="AE538" s="99"/>
    </row>
    <row r="539" spans="31:31" ht="30" customHeight="1" x14ac:dyDescent="0.35">
      <c r="AE539" s="99"/>
    </row>
    <row r="540" spans="31:31" ht="30" customHeight="1" x14ac:dyDescent="0.35">
      <c r="AE540" s="99"/>
    </row>
    <row r="541" spans="31:31" ht="30" customHeight="1" x14ac:dyDescent="0.35">
      <c r="AE541" s="99"/>
    </row>
    <row r="542" spans="31:31" ht="30" customHeight="1" x14ac:dyDescent="0.35">
      <c r="AE542" s="99"/>
    </row>
    <row r="543" spans="31:31" ht="30" customHeight="1" x14ac:dyDescent="0.35">
      <c r="AE543" s="99"/>
    </row>
    <row r="544" spans="31:31" ht="30" customHeight="1" x14ac:dyDescent="0.35">
      <c r="AE544" s="99"/>
    </row>
    <row r="545" spans="31:31" ht="30" customHeight="1" x14ac:dyDescent="0.35">
      <c r="AE545" s="99"/>
    </row>
    <row r="546" spans="31:31" ht="30" customHeight="1" x14ac:dyDescent="0.35">
      <c r="AE546" s="99"/>
    </row>
    <row r="547" spans="31:31" ht="30" customHeight="1" x14ac:dyDescent="0.35">
      <c r="AE547" s="99"/>
    </row>
    <row r="548" spans="31:31" ht="30" customHeight="1" x14ac:dyDescent="0.35">
      <c r="AE548" s="99"/>
    </row>
    <row r="549" spans="31:31" ht="30" customHeight="1" x14ac:dyDescent="0.35">
      <c r="AE549" s="99"/>
    </row>
    <row r="550" spans="31:31" ht="30" customHeight="1" x14ac:dyDescent="0.35">
      <c r="AE550" s="99"/>
    </row>
    <row r="551" spans="31:31" ht="30" customHeight="1" x14ac:dyDescent="0.35">
      <c r="AE551" s="99"/>
    </row>
    <row r="552" spans="31:31" ht="30" customHeight="1" x14ac:dyDescent="0.35">
      <c r="AE552" s="99"/>
    </row>
    <row r="553" spans="31:31" ht="30" customHeight="1" x14ac:dyDescent="0.35">
      <c r="AE553" s="99"/>
    </row>
    <row r="554" spans="31:31" ht="30" customHeight="1" x14ac:dyDescent="0.35">
      <c r="AE554" s="99"/>
    </row>
    <row r="555" spans="31:31" ht="30" customHeight="1" x14ac:dyDescent="0.35">
      <c r="AE555" s="99"/>
    </row>
    <row r="556" spans="31:31" ht="30" customHeight="1" x14ac:dyDescent="0.35">
      <c r="AE556" s="99"/>
    </row>
    <row r="557" spans="31:31" ht="30" customHeight="1" x14ac:dyDescent="0.35">
      <c r="AE557" s="99"/>
    </row>
    <row r="558" spans="31:31" ht="30" customHeight="1" x14ac:dyDescent="0.35">
      <c r="AE558" s="99"/>
    </row>
    <row r="559" spans="31:31" ht="30" customHeight="1" x14ac:dyDescent="0.35">
      <c r="AE559" s="99"/>
    </row>
    <row r="560" spans="31:31" ht="30" customHeight="1" x14ac:dyDescent="0.35">
      <c r="AE560" s="99"/>
    </row>
    <row r="561" spans="31:31" ht="30" customHeight="1" x14ac:dyDescent="0.35">
      <c r="AE561" s="99"/>
    </row>
    <row r="562" spans="31:31" ht="30" customHeight="1" x14ac:dyDescent="0.35">
      <c r="AE562" s="99"/>
    </row>
    <row r="563" spans="31:31" ht="30" customHeight="1" x14ac:dyDescent="0.35">
      <c r="AE563" s="99"/>
    </row>
    <row r="564" spans="31:31" ht="30" customHeight="1" x14ac:dyDescent="0.35">
      <c r="AE564" s="99"/>
    </row>
    <row r="565" spans="31:31" ht="30" customHeight="1" x14ac:dyDescent="0.35">
      <c r="AE565" s="99"/>
    </row>
    <row r="566" spans="31:31" ht="30" customHeight="1" x14ac:dyDescent="0.35">
      <c r="AE566" s="99"/>
    </row>
    <row r="567" spans="31:31" ht="30" customHeight="1" x14ac:dyDescent="0.35">
      <c r="AE567" s="99"/>
    </row>
    <row r="568" spans="31:31" ht="30" customHeight="1" x14ac:dyDescent="0.35">
      <c r="AE568" s="99"/>
    </row>
    <row r="569" spans="31:31" ht="30" customHeight="1" x14ac:dyDescent="0.35">
      <c r="AE569" s="99"/>
    </row>
    <row r="570" spans="31:31" ht="30" customHeight="1" x14ac:dyDescent="0.35">
      <c r="AE570" s="99"/>
    </row>
    <row r="571" spans="31:31" ht="30" customHeight="1" x14ac:dyDescent="0.35">
      <c r="AE571" s="99"/>
    </row>
    <row r="572" spans="31:31" ht="30" customHeight="1" x14ac:dyDescent="0.35">
      <c r="AE572" s="99"/>
    </row>
    <row r="573" spans="31:31" ht="30" customHeight="1" x14ac:dyDescent="0.35">
      <c r="AE573" s="99"/>
    </row>
    <row r="574" spans="31:31" ht="30" customHeight="1" x14ac:dyDescent="0.35">
      <c r="AE574" s="99"/>
    </row>
    <row r="575" spans="31:31" ht="30" customHeight="1" x14ac:dyDescent="0.35">
      <c r="AE575" s="99"/>
    </row>
    <row r="576" spans="31:31" ht="30" customHeight="1" x14ac:dyDescent="0.35">
      <c r="AE576" s="99"/>
    </row>
    <row r="577" spans="31:31" ht="30" customHeight="1" x14ac:dyDescent="0.35">
      <c r="AE577" s="99"/>
    </row>
    <row r="578" spans="31:31" ht="30" customHeight="1" x14ac:dyDescent="0.35">
      <c r="AE578" s="99"/>
    </row>
    <row r="579" spans="31:31" ht="30" customHeight="1" x14ac:dyDescent="0.35">
      <c r="AE579" s="99"/>
    </row>
    <row r="580" spans="31:31" ht="30" customHeight="1" x14ac:dyDescent="0.35">
      <c r="AE580" s="99"/>
    </row>
    <row r="581" spans="31:31" ht="30" customHeight="1" x14ac:dyDescent="0.35">
      <c r="AE581" s="99"/>
    </row>
    <row r="582" spans="31:31" ht="30" customHeight="1" x14ac:dyDescent="0.35">
      <c r="AE582" s="99"/>
    </row>
    <row r="583" spans="31:31" ht="30" customHeight="1" x14ac:dyDescent="0.35">
      <c r="AE583" s="99"/>
    </row>
    <row r="584" spans="31:31" ht="30" customHeight="1" x14ac:dyDescent="0.35">
      <c r="AE584" s="99"/>
    </row>
    <row r="585" spans="31:31" ht="30" customHeight="1" x14ac:dyDescent="0.35">
      <c r="AE585" s="99"/>
    </row>
    <row r="586" spans="31:31" ht="30" customHeight="1" x14ac:dyDescent="0.35">
      <c r="AE586" s="99"/>
    </row>
    <row r="587" spans="31:31" ht="30" customHeight="1" x14ac:dyDescent="0.35">
      <c r="AE587" s="99"/>
    </row>
    <row r="588" spans="31:31" ht="30" customHeight="1" x14ac:dyDescent="0.35">
      <c r="AE588" s="99"/>
    </row>
    <row r="589" spans="31:31" ht="30" customHeight="1" x14ac:dyDescent="0.35">
      <c r="AE589" s="99"/>
    </row>
    <row r="590" spans="31:31" ht="30" customHeight="1" x14ac:dyDescent="0.35">
      <c r="AE590" s="99"/>
    </row>
    <row r="591" spans="31:31" ht="30" customHeight="1" x14ac:dyDescent="0.35">
      <c r="AE591" s="99"/>
    </row>
    <row r="592" spans="31:31" ht="30" customHeight="1" x14ac:dyDescent="0.35">
      <c r="AE592" s="99"/>
    </row>
    <row r="593" spans="31:31" ht="30" customHeight="1" x14ac:dyDescent="0.35">
      <c r="AE593" s="99"/>
    </row>
    <row r="594" spans="31:31" ht="30" customHeight="1" x14ac:dyDescent="0.35">
      <c r="AE594" s="99"/>
    </row>
    <row r="595" spans="31:31" ht="30" customHeight="1" x14ac:dyDescent="0.35">
      <c r="AE595" s="99"/>
    </row>
    <row r="596" spans="31:31" ht="30" customHeight="1" x14ac:dyDescent="0.35">
      <c r="AE596" s="99"/>
    </row>
    <row r="597" spans="31:31" ht="30" customHeight="1" x14ac:dyDescent="0.35">
      <c r="AE597" s="99"/>
    </row>
    <row r="598" spans="31:31" ht="30" customHeight="1" x14ac:dyDescent="0.35">
      <c r="AE598" s="99"/>
    </row>
    <row r="599" spans="31:31" ht="30" customHeight="1" x14ac:dyDescent="0.35">
      <c r="AE599" s="99"/>
    </row>
    <row r="600" spans="31:31" ht="30" customHeight="1" x14ac:dyDescent="0.35">
      <c r="AE600" s="99"/>
    </row>
    <row r="601" spans="31:31" ht="30" customHeight="1" x14ac:dyDescent="0.35">
      <c r="AE601" s="99"/>
    </row>
    <row r="602" spans="31:31" ht="30" customHeight="1" x14ac:dyDescent="0.35">
      <c r="AE602" s="99"/>
    </row>
    <row r="603" spans="31:31" ht="30" customHeight="1" x14ac:dyDescent="0.35">
      <c r="AE603" s="99"/>
    </row>
    <row r="604" spans="31:31" ht="30" customHeight="1" x14ac:dyDescent="0.35">
      <c r="AE604" s="99"/>
    </row>
    <row r="605" spans="31:31" ht="30" customHeight="1" x14ac:dyDescent="0.35">
      <c r="AE605" s="99"/>
    </row>
    <row r="606" spans="31:31" ht="30" customHeight="1" x14ac:dyDescent="0.35">
      <c r="AE606" s="99"/>
    </row>
    <row r="607" spans="31:31" ht="30" customHeight="1" x14ac:dyDescent="0.35">
      <c r="AE607" s="99"/>
    </row>
    <row r="608" spans="31:31" ht="30" customHeight="1" x14ac:dyDescent="0.35">
      <c r="AE608" s="99"/>
    </row>
    <row r="609" spans="31:31" ht="30" customHeight="1" x14ac:dyDescent="0.35">
      <c r="AE609" s="99"/>
    </row>
    <row r="610" spans="31:31" ht="30" customHeight="1" x14ac:dyDescent="0.35">
      <c r="AE610" s="99"/>
    </row>
    <row r="611" spans="31:31" ht="30" customHeight="1" x14ac:dyDescent="0.35">
      <c r="AE611" s="99"/>
    </row>
    <row r="612" spans="31:31" ht="30" customHeight="1" x14ac:dyDescent="0.35">
      <c r="AE612" s="99"/>
    </row>
    <row r="613" spans="31:31" ht="30" customHeight="1" x14ac:dyDescent="0.35">
      <c r="AE613" s="99"/>
    </row>
    <row r="614" spans="31:31" ht="30" customHeight="1" x14ac:dyDescent="0.35">
      <c r="AE614" s="99"/>
    </row>
    <row r="615" spans="31:31" ht="30" customHeight="1" x14ac:dyDescent="0.35">
      <c r="AE615" s="99"/>
    </row>
    <row r="616" spans="31:31" ht="30" customHeight="1" x14ac:dyDescent="0.35">
      <c r="AE616" s="99"/>
    </row>
    <row r="617" spans="31:31" ht="30" customHeight="1" x14ac:dyDescent="0.35">
      <c r="AE617" s="99"/>
    </row>
    <row r="618" spans="31:31" ht="30" customHeight="1" x14ac:dyDescent="0.35">
      <c r="AE618" s="99"/>
    </row>
    <row r="619" spans="31:31" ht="30" customHeight="1" x14ac:dyDescent="0.35">
      <c r="AE619" s="99"/>
    </row>
    <row r="620" spans="31:31" ht="30" customHeight="1" x14ac:dyDescent="0.35">
      <c r="AE620" s="99"/>
    </row>
    <row r="621" spans="31:31" ht="30" customHeight="1" x14ac:dyDescent="0.35">
      <c r="AE621" s="99"/>
    </row>
    <row r="622" spans="31:31" ht="30" customHeight="1" x14ac:dyDescent="0.35">
      <c r="AE622" s="99"/>
    </row>
    <row r="623" spans="31:31" ht="30" customHeight="1" x14ac:dyDescent="0.35">
      <c r="AE623" s="99"/>
    </row>
    <row r="624" spans="31:31" ht="30" customHeight="1" x14ac:dyDescent="0.35">
      <c r="AE624" s="99"/>
    </row>
    <row r="625" spans="31:31" ht="30" customHeight="1" x14ac:dyDescent="0.35">
      <c r="AE625" s="99"/>
    </row>
    <row r="626" spans="31:31" ht="30" customHeight="1" x14ac:dyDescent="0.35">
      <c r="AE626" s="99"/>
    </row>
    <row r="627" spans="31:31" ht="30" customHeight="1" x14ac:dyDescent="0.35">
      <c r="AE627" s="99"/>
    </row>
    <row r="628" spans="31:31" ht="30" customHeight="1" x14ac:dyDescent="0.35">
      <c r="AE628" s="99"/>
    </row>
    <row r="629" spans="31:31" ht="30" customHeight="1" x14ac:dyDescent="0.35">
      <c r="AE629" s="99"/>
    </row>
    <row r="630" spans="31:31" ht="30" customHeight="1" x14ac:dyDescent="0.35">
      <c r="AE630" s="99"/>
    </row>
    <row r="631" spans="31:31" ht="30" customHeight="1" x14ac:dyDescent="0.35">
      <c r="AE631" s="99"/>
    </row>
    <row r="632" spans="31:31" ht="30" customHeight="1" x14ac:dyDescent="0.35">
      <c r="AE632" s="99"/>
    </row>
    <row r="633" spans="31:31" ht="30" customHeight="1" x14ac:dyDescent="0.35">
      <c r="AE633" s="99"/>
    </row>
    <row r="634" spans="31:31" ht="30" customHeight="1" x14ac:dyDescent="0.35">
      <c r="AE634" s="99"/>
    </row>
    <row r="635" spans="31:31" ht="30" customHeight="1" x14ac:dyDescent="0.35">
      <c r="AE635" s="99"/>
    </row>
    <row r="636" spans="31:31" ht="30" customHeight="1" x14ac:dyDescent="0.35">
      <c r="AE636" s="99"/>
    </row>
    <row r="637" spans="31:31" ht="30" customHeight="1" x14ac:dyDescent="0.35">
      <c r="AE637" s="99"/>
    </row>
    <row r="638" spans="31:31" ht="30" customHeight="1" x14ac:dyDescent="0.35">
      <c r="AE638" s="99"/>
    </row>
    <row r="639" spans="31:31" ht="30" customHeight="1" x14ac:dyDescent="0.35">
      <c r="AE639" s="99"/>
    </row>
    <row r="640" spans="31:31" ht="30" customHeight="1" x14ac:dyDescent="0.35">
      <c r="AE640" s="99"/>
    </row>
    <row r="641" spans="31:31" ht="30" customHeight="1" x14ac:dyDescent="0.35">
      <c r="AE641" s="99"/>
    </row>
    <row r="642" spans="31:31" ht="30" customHeight="1" x14ac:dyDescent="0.35">
      <c r="AE642" s="99"/>
    </row>
    <row r="643" spans="31:31" ht="30" customHeight="1" x14ac:dyDescent="0.35">
      <c r="AE643" s="99"/>
    </row>
    <row r="644" spans="31:31" ht="30" customHeight="1" x14ac:dyDescent="0.35">
      <c r="AE644" s="99"/>
    </row>
    <row r="645" spans="31:31" ht="30" customHeight="1" x14ac:dyDescent="0.35">
      <c r="AE645" s="99"/>
    </row>
    <row r="646" spans="31:31" ht="30" customHeight="1" x14ac:dyDescent="0.35">
      <c r="AE646" s="99"/>
    </row>
    <row r="647" spans="31:31" ht="30" customHeight="1" x14ac:dyDescent="0.35">
      <c r="AE647" s="99"/>
    </row>
    <row r="648" spans="31:31" ht="30" customHeight="1" x14ac:dyDescent="0.35">
      <c r="AE648" s="99"/>
    </row>
    <row r="649" spans="31:31" ht="30" customHeight="1" x14ac:dyDescent="0.35">
      <c r="AE649" s="99"/>
    </row>
    <row r="650" spans="31:31" ht="30" customHeight="1" x14ac:dyDescent="0.35">
      <c r="AE650" s="99"/>
    </row>
    <row r="651" spans="31:31" ht="30" customHeight="1" x14ac:dyDescent="0.35">
      <c r="AE651" s="99"/>
    </row>
    <row r="652" spans="31:31" ht="30" customHeight="1" x14ac:dyDescent="0.35">
      <c r="AE652" s="99"/>
    </row>
    <row r="653" spans="31:31" ht="30" customHeight="1" x14ac:dyDescent="0.35">
      <c r="AE653" s="99"/>
    </row>
    <row r="654" spans="31:31" ht="30" customHeight="1" x14ac:dyDescent="0.35">
      <c r="AE654" s="99"/>
    </row>
    <row r="655" spans="31:31" ht="30" customHeight="1" x14ac:dyDescent="0.35">
      <c r="AE655" s="99"/>
    </row>
    <row r="656" spans="31:31" ht="30" customHeight="1" x14ac:dyDescent="0.35">
      <c r="AE656" s="99"/>
    </row>
    <row r="657" spans="31:31" ht="30" customHeight="1" x14ac:dyDescent="0.35">
      <c r="AE657" s="99"/>
    </row>
    <row r="658" spans="31:31" ht="30" customHeight="1" x14ac:dyDescent="0.35">
      <c r="AE658" s="99"/>
    </row>
    <row r="659" spans="31:31" ht="30" customHeight="1" x14ac:dyDescent="0.35">
      <c r="AE659" s="99"/>
    </row>
    <row r="660" spans="31:31" ht="30" customHeight="1" x14ac:dyDescent="0.35">
      <c r="AE660" s="99"/>
    </row>
    <row r="661" spans="31:31" ht="30" customHeight="1" x14ac:dyDescent="0.35">
      <c r="AE661" s="99"/>
    </row>
    <row r="662" spans="31:31" ht="30" customHeight="1" x14ac:dyDescent="0.35">
      <c r="AE662" s="99"/>
    </row>
    <row r="663" spans="31:31" ht="30" customHeight="1" x14ac:dyDescent="0.35">
      <c r="AE663" s="99"/>
    </row>
    <row r="664" spans="31:31" ht="30" customHeight="1" x14ac:dyDescent="0.35">
      <c r="AE664" s="99"/>
    </row>
    <row r="665" spans="31:31" ht="30" customHeight="1" x14ac:dyDescent="0.35">
      <c r="AE665" s="99"/>
    </row>
    <row r="666" spans="31:31" ht="30" customHeight="1" x14ac:dyDescent="0.35">
      <c r="AE666" s="99"/>
    </row>
    <row r="667" spans="31:31" ht="30" customHeight="1" x14ac:dyDescent="0.35">
      <c r="AE667" s="99"/>
    </row>
    <row r="668" spans="31:31" ht="30" customHeight="1" x14ac:dyDescent="0.35">
      <c r="AE668" s="99"/>
    </row>
    <row r="669" spans="31:31" ht="30" customHeight="1" x14ac:dyDescent="0.35">
      <c r="AE669" s="99"/>
    </row>
    <row r="670" spans="31:31" ht="30" customHeight="1" x14ac:dyDescent="0.35">
      <c r="AE670" s="99"/>
    </row>
    <row r="671" spans="31:31" ht="30" customHeight="1" x14ac:dyDescent="0.35">
      <c r="AE671" s="99"/>
    </row>
    <row r="672" spans="31:31" ht="30" customHeight="1" x14ac:dyDescent="0.35">
      <c r="AE672" s="99"/>
    </row>
    <row r="673" spans="31:31" ht="30" customHeight="1" x14ac:dyDescent="0.35">
      <c r="AE673" s="99"/>
    </row>
    <row r="674" spans="31:31" ht="30" customHeight="1" x14ac:dyDescent="0.35">
      <c r="AE674" s="99"/>
    </row>
    <row r="675" spans="31:31" ht="30" customHeight="1" x14ac:dyDescent="0.35">
      <c r="AE675" s="99"/>
    </row>
    <row r="676" spans="31:31" ht="30" customHeight="1" x14ac:dyDescent="0.35">
      <c r="AE676" s="99"/>
    </row>
    <row r="677" spans="31:31" ht="30" customHeight="1" x14ac:dyDescent="0.35">
      <c r="AE677" s="99"/>
    </row>
    <row r="678" spans="31:31" ht="30" customHeight="1" x14ac:dyDescent="0.35">
      <c r="AE678" s="99"/>
    </row>
    <row r="679" spans="31:31" ht="30" customHeight="1" x14ac:dyDescent="0.35">
      <c r="AE679" s="99"/>
    </row>
    <row r="680" spans="31:31" ht="30" customHeight="1" x14ac:dyDescent="0.35">
      <c r="AE680" s="99"/>
    </row>
    <row r="681" spans="31:31" ht="30" customHeight="1" x14ac:dyDescent="0.35">
      <c r="AE681" s="99"/>
    </row>
    <row r="682" spans="31:31" ht="30" customHeight="1" x14ac:dyDescent="0.35">
      <c r="AE682" s="99"/>
    </row>
    <row r="683" spans="31:31" ht="30" customHeight="1" x14ac:dyDescent="0.35">
      <c r="AE683" s="99"/>
    </row>
    <row r="684" spans="31:31" ht="30" customHeight="1" x14ac:dyDescent="0.35">
      <c r="AE684" s="99"/>
    </row>
    <row r="685" spans="31:31" ht="30" customHeight="1" x14ac:dyDescent="0.35">
      <c r="AE685" s="99"/>
    </row>
    <row r="686" spans="31:31" ht="30" customHeight="1" x14ac:dyDescent="0.35">
      <c r="AE686" s="99"/>
    </row>
    <row r="687" spans="31:31" ht="30" customHeight="1" x14ac:dyDescent="0.35">
      <c r="AE687" s="99"/>
    </row>
    <row r="688" spans="31:31" ht="30" customHeight="1" x14ac:dyDescent="0.35">
      <c r="AE688" s="99"/>
    </row>
    <row r="689" spans="31:31" ht="30" customHeight="1" x14ac:dyDescent="0.35">
      <c r="AE689" s="99"/>
    </row>
    <row r="690" spans="31:31" ht="30" customHeight="1" x14ac:dyDescent="0.35">
      <c r="AE690" s="99"/>
    </row>
    <row r="691" spans="31:31" ht="30" customHeight="1" x14ac:dyDescent="0.35">
      <c r="AE691" s="99"/>
    </row>
    <row r="692" spans="31:31" ht="30" customHeight="1" x14ac:dyDescent="0.35">
      <c r="AE692" s="99"/>
    </row>
    <row r="693" spans="31:31" ht="30" customHeight="1" x14ac:dyDescent="0.35">
      <c r="AE693" s="99"/>
    </row>
    <row r="694" spans="31:31" ht="30" customHeight="1" x14ac:dyDescent="0.35">
      <c r="AE694" s="99"/>
    </row>
    <row r="695" spans="31:31" ht="30" customHeight="1" x14ac:dyDescent="0.35">
      <c r="AE695" s="99"/>
    </row>
    <row r="696" spans="31:31" ht="30" customHeight="1" x14ac:dyDescent="0.35">
      <c r="AE696" s="99"/>
    </row>
    <row r="697" spans="31:31" ht="30" customHeight="1" x14ac:dyDescent="0.35">
      <c r="AE697" s="99"/>
    </row>
    <row r="698" spans="31:31" ht="30" customHeight="1" x14ac:dyDescent="0.35">
      <c r="AE698" s="99"/>
    </row>
    <row r="699" spans="31:31" ht="30" customHeight="1" x14ac:dyDescent="0.35">
      <c r="AE699" s="99"/>
    </row>
    <row r="700" spans="31:31" ht="30" customHeight="1" x14ac:dyDescent="0.35">
      <c r="AE700" s="99"/>
    </row>
    <row r="701" spans="31:31" ht="30" customHeight="1" x14ac:dyDescent="0.35">
      <c r="AE701" s="99"/>
    </row>
    <row r="702" spans="31:31" ht="30" customHeight="1" x14ac:dyDescent="0.35">
      <c r="AE702" s="99"/>
    </row>
    <row r="703" spans="31:31" ht="30" customHeight="1" x14ac:dyDescent="0.35">
      <c r="AE703" s="99"/>
    </row>
    <row r="704" spans="31:31" ht="30" customHeight="1" x14ac:dyDescent="0.35">
      <c r="AE704" s="99"/>
    </row>
    <row r="705" spans="31:31" ht="30" customHeight="1" x14ac:dyDescent="0.35">
      <c r="AE705" s="99"/>
    </row>
    <row r="706" spans="31:31" ht="30" customHeight="1" x14ac:dyDescent="0.35">
      <c r="AE706" s="99"/>
    </row>
    <row r="707" spans="31:31" ht="30" customHeight="1" x14ac:dyDescent="0.35">
      <c r="AE707" s="99"/>
    </row>
    <row r="708" spans="31:31" ht="30" customHeight="1" x14ac:dyDescent="0.35">
      <c r="AE708" s="99"/>
    </row>
    <row r="709" spans="31:31" ht="30" customHeight="1" x14ac:dyDescent="0.35">
      <c r="AE709" s="99"/>
    </row>
    <row r="710" spans="31:31" ht="30" customHeight="1" x14ac:dyDescent="0.35">
      <c r="AE710" s="99"/>
    </row>
    <row r="711" spans="31:31" ht="30" customHeight="1" x14ac:dyDescent="0.35">
      <c r="AE711" s="99"/>
    </row>
    <row r="712" spans="31:31" ht="30" customHeight="1" x14ac:dyDescent="0.35">
      <c r="AE712" s="99"/>
    </row>
    <row r="713" spans="31:31" ht="30" customHeight="1" x14ac:dyDescent="0.35">
      <c r="AE713" s="99"/>
    </row>
    <row r="714" spans="31:31" ht="30" customHeight="1" x14ac:dyDescent="0.35">
      <c r="AE714" s="99"/>
    </row>
    <row r="715" spans="31:31" ht="30" customHeight="1" x14ac:dyDescent="0.35">
      <c r="AE715" s="99"/>
    </row>
    <row r="716" spans="31:31" ht="30" customHeight="1" x14ac:dyDescent="0.35">
      <c r="AE716" s="99"/>
    </row>
    <row r="717" spans="31:31" ht="30" customHeight="1" x14ac:dyDescent="0.35">
      <c r="AE717" s="99"/>
    </row>
    <row r="718" spans="31:31" ht="30" customHeight="1" x14ac:dyDescent="0.35">
      <c r="AE718" s="99"/>
    </row>
    <row r="719" spans="31:31" ht="30" customHeight="1" x14ac:dyDescent="0.35">
      <c r="AE719" s="99"/>
    </row>
    <row r="720" spans="31:31" ht="30" customHeight="1" x14ac:dyDescent="0.35">
      <c r="AE720" s="99"/>
    </row>
    <row r="721" spans="31:31" ht="30" customHeight="1" x14ac:dyDescent="0.35">
      <c r="AE721" s="99"/>
    </row>
    <row r="722" spans="31:31" ht="30" customHeight="1" x14ac:dyDescent="0.35">
      <c r="AE722" s="99"/>
    </row>
    <row r="723" spans="31:31" ht="30" customHeight="1" x14ac:dyDescent="0.35">
      <c r="AE723" s="99"/>
    </row>
    <row r="724" spans="31:31" ht="30" customHeight="1" x14ac:dyDescent="0.35">
      <c r="AE724" s="99"/>
    </row>
    <row r="725" spans="31:31" ht="30" customHeight="1" x14ac:dyDescent="0.35">
      <c r="AE725" s="99"/>
    </row>
    <row r="726" spans="31:31" ht="30" customHeight="1" x14ac:dyDescent="0.35">
      <c r="AE726" s="99"/>
    </row>
    <row r="727" spans="31:31" ht="30" customHeight="1" x14ac:dyDescent="0.35">
      <c r="AE727" s="99"/>
    </row>
    <row r="728" spans="31:31" ht="30" customHeight="1" x14ac:dyDescent="0.35">
      <c r="AE728" s="99"/>
    </row>
    <row r="729" spans="31:31" ht="30" customHeight="1" x14ac:dyDescent="0.35">
      <c r="AE729" s="99"/>
    </row>
    <row r="730" spans="31:31" ht="30" customHeight="1" x14ac:dyDescent="0.35">
      <c r="AE730" s="99"/>
    </row>
    <row r="731" spans="31:31" ht="30" customHeight="1" x14ac:dyDescent="0.35">
      <c r="AE731" s="99"/>
    </row>
    <row r="732" spans="31:31" ht="30" customHeight="1" x14ac:dyDescent="0.35">
      <c r="AE732" s="99"/>
    </row>
    <row r="733" spans="31:31" ht="30" customHeight="1" x14ac:dyDescent="0.35">
      <c r="AE733" s="99"/>
    </row>
    <row r="734" spans="31:31" ht="30" customHeight="1" x14ac:dyDescent="0.35">
      <c r="AE734" s="99"/>
    </row>
    <row r="735" spans="31:31" ht="30" customHeight="1" x14ac:dyDescent="0.35">
      <c r="AE735" s="99"/>
    </row>
    <row r="736" spans="31:31" ht="30" customHeight="1" x14ac:dyDescent="0.35">
      <c r="AE736" s="99"/>
    </row>
    <row r="737" spans="31:31" ht="30" customHeight="1" x14ac:dyDescent="0.35">
      <c r="AE737" s="99"/>
    </row>
    <row r="738" spans="31:31" ht="30" customHeight="1" x14ac:dyDescent="0.35">
      <c r="AE738" s="99"/>
    </row>
    <row r="739" spans="31:31" ht="30" customHeight="1" x14ac:dyDescent="0.35">
      <c r="AE739" s="99"/>
    </row>
    <row r="740" spans="31:31" ht="30" customHeight="1" x14ac:dyDescent="0.35">
      <c r="AE740" s="99"/>
    </row>
    <row r="741" spans="31:31" ht="30" customHeight="1" x14ac:dyDescent="0.35">
      <c r="AE741" s="99"/>
    </row>
    <row r="742" spans="31:31" ht="30" customHeight="1" x14ac:dyDescent="0.35">
      <c r="AE742" s="99"/>
    </row>
    <row r="743" spans="31:31" ht="30" customHeight="1" x14ac:dyDescent="0.35">
      <c r="AE743" s="99"/>
    </row>
    <row r="744" spans="31:31" ht="30" customHeight="1" x14ac:dyDescent="0.35">
      <c r="AE744" s="99"/>
    </row>
    <row r="745" spans="31:31" ht="30" customHeight="1" x14ac:dyDescent="0.35">
      <c r="AE745" s="99"/>
    </row>
    <row r="746" spans="31:31" ht="30" customHeight="1" x14ac:dyDescent="0.35">
      <c r="AE746" s="99"/>
    </row>
    <row r="747" spans="31:31" ht="30" customHeight="1" x14ac:dyDescent="0.35">
      <c r="AE747" s="99"/>
    </row>
    <row r="748" spans="31:31" ht="30" customHeight="1" x14ac:dyDescent="0.35">
      <c r="AE748" s="99"/>
    </row>
    <row r="749" spans="31:31" ht="30" customHeight="1" x14ac:dyDescent="0.35">
      <c r="AE749" s="99"/>
    </row>
    <row r="750" spans="31:31" ht="30" customHeight="1" x14ac:dyDescent="0.35">
      <c r="AE750" s="99"/>
    </row>
    <row r="751" spans="31:31" ht="30" customHeight="1" x14ac:dyDescent="0.35">
      <c r="AE751" s="99"/>
    </row>
    <row r="752" spans="31:31" ht="30" customHeight="1" x14ac:dyDescent="0.35">
      <c r="AE752" s="99"/>
    </row>
    <row r="753" spans="31:31" ht="30" customHeight="1" x14ac:dyDescent="0.35">
      <c r="AE753" s="99"/>
    </row>
    <row r="754" spans="31:31" ht="30" customHeight="1" x14ac:dyDescent="0.35">
      <c r="AE754" s="99"/>
    </row>
    <row r="755" spans="31:31" ht="30" customHeight="1" x14ac:dyDescent="0.35">
      <c r="AE755" s="99"/>
    </row>
    <row r="756" spans="31:31" ht="30" customHeight="1" x14ac:dyDescent="0.35">
      <c r="AE756" s="99"/>
    </row>
    <row r="757" spans="31:31" ht="30" customHeight="1" x14ac:dyDescent="0.35">
      <c r="AE757" s="99"/>
    </row>
    <row r="758" spans="31:31" ht="30" customHeight="1" x14ac:dyDescent="0.35">
      <c r="AE758" s="99"/>
    </row>
    <row r="759" spans="31:31" ht="30" customHeight="1" x14ac:dyDescent="0.35">
      <c r="AE759" s="99"/>
    </row>
    <row r="760" spans="31:31" ht="30" customHeight="1" x14ac:dyDescent="0.35">
      <c r="AE760" s="99"/>
    </row>
    <row r="761" spans="31:31" ht="30" customHeight="1" x14ac:dyDescent="0.35">
      <c r="AE761" s="99"/>
    </row>
    <row r="762" spans="31:31" ht="30" customHeight="1" x14ac:dyDescent="0.35">
      <c r="AE762" s="99"/>
    </row>
    <row r="763" spans="31:31" ht="30" customHeight="1" x14ac:dyDescent="0.35">
      <c r="AE763" s="99"/>
    </row>
    <row r="764" spans="31:31" ht="30" customHeight="1" x14ac:dyDescent="0.35">
      <c r="AE764" s="99"/>
    </row>
    <row r="765" spans="31:31" ht="30" customHeight="1" x14ac:dyDescent="0.35">
      <c r="AE765" s="99"/>
    </row>
    <row r="766" spans="31:31" ht="30" customHeight="1" x14ac:dyDescent="0.35">
      <c r="AE766" s="99"/>
    </row>
    <row r="767" spans="31:31" ht="30" customHeight="1" x14ac:dyDescent="0.35">
      <c r="AE767" s="99"/>
    </row>
    <row r="768" spans="31:31" ht="30" customHeight="1" x14ac:dyDescent="0.35">
      <c r="AE768" s="99"/>
    </row>
    <row r="769" spans="31:31" ht="30" customHeight="1" x14ac:dyDescent="0.35">
      <c r="AE769" s="99"/>
    </row>
    <row r="770" spans="31:31" ht="30" customHeight="1" x14ac:dyDescent="0.35">
      <c r="AE770" s="99"/>
    </row>
    <row r="771" spans="31:31" ht="30" customHeight="1" x14ac:dyDescent="0.35">
      <c r="AE771" s="99"/>
    </row>
    <row r="772" spans="31:31" ht="30" customHeight="1" x14ac:dyDescent="0.35">
      <c r="AE772" s="99"/>
    </row>
    <row r="773" spans="31:31" ht="30" customHeight="1" x14ac:dyDescent="0.35">
      <c r="AE773" s="99"/>
    </row>
    <row r="774" spans="31:31" ht="30" customHeight="1" x14ac:dyDescent="0.35">
      <c r="AE774" s="99"/>
    </row>
    <row r="775" spans="31:31" ht="30" customHeight="1" x14ac:dyDescent="0.35">
      <c r="AE775" s="99"/>
    </row>
    <row r="776" spans="31:31" ht="30" customHeight="1" x14ac:dyDescent="0.35">
      <c r="AE776" s="99"/>
    </row>
    <row r="777" spans="31:31" ht="30" customHeight="1" x14ac:dyDescent="0.35">
      <c r="AE777" s="99"/>
    </row>
    <row r="778" spans="31:31" ht="30" customHeight="1" x14ac:dyDescent="0.35">
      <c r="AE778" s="99"/>
    </row>
    <row r="779" spans="31:31" ht="30" customHeight="1" x14ac:dyDescent="0.35">
      <c r="AE779" s="99"/>
    </row>
    <row r="780" spans="31:31" ht="30" customHeight="1" x14ac:dyDescent="0.35">
      <c r="AE780" s="99"/>
    </row>
    <row r="781" spans="31:31" ht="30" customHeight="1" x14ac:dyDescent="0.35">
      <c r="AE781" s="99"/>
    </row>
    <row r="782" spans="31:31" ht="30" customHeight="1" x14ac:dyDescent="0.35">
      <c r="AE782" s="99"/>
    </row>
    <row r="783" spans="31:31" ht="30" customHeight="1" x14ac:dyDescent="0.35">
      <c r="AE783" s="99"/>
    </row>
    <row r="784" spans="31:31" ht="30" customHeight="1" x14ac:dyDescent="0.35">
      <c r="AE784" s="99"/>
    </row>
    <row r="785" spans="31:31" ht="30" customHeight="1" x14ac:dyDescent="0.35">
      <c r="AE785" s="99"/>
    </row>
    <row r="786" spans="31:31" ht="30" customHeight="1" x14ac:dyDescent="0.35">
      <c r="AE786" s="99"/>
    </row>
    <row r="787" spans="31:31" ht="30" customHeight="1" x14ac:dyDescent="0.35">
      <c r="AE787" s="99"/>
    </row>
    <row r="788" spans="31:31" ht="30" customHeight="1" x14ac:dyDescent="0.35">
      <c r="AE788" s="99"/>
    </row>
    <row r="789" spans="31:31" ht="30" customHeight="1" x14ac:dyDescent="0.35">
      <c r="AE789" s="99"/>
    </row>
    <row r="790" spans="31:31" ht="30" customHeight="1" x14ac:dyDescent="0.35">
      <c r="AE790" s="99"/>
    </row>
    <row r="791" spans="31:31" ht="30" customHeight="1" x14ac:dyDescent="0.35">
      <c r="AE791" s="99"/>
    </row>
    <row r="792" spans="31:31" ht="30" customHeight="1" x14ac:dyDescent="0.35">
      <c r="AE792" s="99"/>
    </row>
    <row r="793" spans="31:31" ht="30" customHeight="1" x14ac:dyDescent="0.35">
      <c r="AE793" s="99"/>
    </row>
    <row r="794" spans="31:31" ht="30" customHeight="1" x14ac:dyDescent="0.35">
      <c r="AE794" s="99"/>
    </row>
    <row r="795" spans="31:31" ht="30" customHeight="1" x14ac:dyDescent="0.35">
      <c r="AE795" s="99"/>
    </row>
    <row r="796" spans="31:31" ht="30" customHeight="1" x14ac:dyDescent="0.35">
      <c r="AE796" s="99"/>
    </row>
    <row r="797" spans="31:31" ht="30" customHeight="1" x14ac:dyDescent="0.35">
      <c r="AE797" s="99"/>
    </row>
    <row r="798" spans="31:31" ht="30" customHeight="1" x14ac:dyDescent="0.35">
      <c r="AE798" s="99"/>
    </row>
    <row r="799" spans="31:31" ht="30" customHeight="1" x14ac:dyDescent="0.35">
      <c r="AE799" s="99"/>
    </row>
    <row r="800" spans="31:31" ht="30" customHeight="1" x14ac:dyDescent="0.35">
      <c r="AE800" s="99"/>
    </row>
    <row r="801" spans="31:31" ht="30" customHeight="1" x14ac:dyDescent="0.35">
      <c r="AE801" s="99"/>
    </row>
    <row r="802" spans="31:31" ht="30" customHeight="1" x14ac:dyDescent="0.35">
      <c r="AE802" s="99"/>
    </row>
    <row r="803" spans="31:31" ht="30" customHeight="1" x14ac:dyDescent="0.35">
      <c r="AE803" s="99"/>
    </row>
    <row r="804" spans="31:31" ht="30" customHeight="1" x14ac:dyDescent="0.35">
      <c r="AE804" s="99"/>
    </row>
    <row r="805" spans="31:31" ht="30" customHeight="1" x14ac:dyDescent="0.35">
      <c r="AE805" s="99"/>
    </row>
    <row r="806" spans="31:31" ht="30" customHeight="1" x14ac:dyDescent="0.35">
      <c r="AE806" s="99"/>
    </row>
    <row r="807" spans="31:31" ht="30" customHeight="1" x14ac:dyDescent="0.35">
      <c r="AE807" s="99"/>
    </row>
    <row r="808" spans="31:31" ht="30" customHeight="1" x14ac:dyDescent="0.35">
      <c r="AE808" s="99"/>
    </row>
    <row r="809" spans="31:31" ht="30" customHeight="1" x14ac:dyDescent="0.35">
      <c r="AE809" s="99"/>
    </row>
    <row r="810" spans="31:31" ht="30" customHeight="1" x14ac:dyDescent="0.35">
      <c r="AE810" s="99"/>
    </row>
    <row r="811" spans="31:31" ht="30" customHeight="1" x14ac:dyDescent="0.35">
      <c r="AE811" s="99"/>
    </row>
    <row r="812" spans="31:31" ht="30" customHeight="1" x14ac:dyDescent="0.35">
      <c r="AE812" s="99"/>
    </row>
    <row r="813" spans="31:31" ht="30" customHeight="1" x14ac:dyDescent="0.35">
      <c r="AE813" s="99"/>
    </row>
    <row r="814" spans="31:31" ht="30" customHeight="1" x14ac:dyDescent="0.35">
      <c r="AE814" s="99"/>
    </row>
    <row r="815" spans="31:31" ht="30" customHeight="1" x14ac:dyDescent="0.35">
      <c r="AE815" s="99"/>
    </row>
    <row r="816" spans="31:31" ht="30" customHeight="1" x14ac:dyDescent="0.35">
      <c r="AE816" s="99"/>
    </row>
    <row r="817" spans="31:31" ht="30" customHeight="1" x14ac:dyDescent="0.35">
      <c r="AE817" s="99"/>
    </row>
    <row r="818" spans="31:31" ht="30" customHeight="1" x14ac:dyDescent="0.35">
      <c r="AE818" s="99"/>
    </row>
    <row r="819" spans="31:31" ht="30" customHeight="1" x14ac:dyDescent="0.35">
      <c r="AE819" s="99"/>
    </row>
    <row r="820" spans="31:31" ht="30" customHeight="1" x14ac:dyDescent="0.35">
      <c r="AE820" s="99"/>
    </row>
    <row r="821" spans="31:31" ht="30" customHeight="1" x14ac:dyDescent="0.35">
      <c r="AE821" s="99"/>
    </row>
    <row r="822" spans="31:31" ht="30" customHeight="1" x14ac:dyDescent="0.35">
      <c r="AE822" s="99"/>
    </row>
    <row r="823" spans="31:31" ht="30" customHeight="1" x14ac:dyDescent="0.35">
      <c r="AE823" s="99"/>
    </row>
    <row r="824" spans="31:31" ht="30" customHeight="1" x14ac:dyDescent="0.35">
      <c r="AE824" s="99"/>
    </row>
    <row r="825" spans="31:31" ht="30" customHeight="1" x14ac:dyDescent="0.35">
      <c r="AE825" s="99"/>
    </row>
    <row r="826" spans="31:31" ht="30" customHeight="1" x14ac:dyDescent="0.35">
      <c r="AE826" s="99"/>
    </row>
    <row r="827" spans="31:31" ht="30" customHeight="1" x14ac:dyDescent="0.35">
      <c r="AE827" s="99"/>
    </row>
    <row r="828" spans="31:31" ht="30" customHeight="1" x14ac:dyDescent="0.35">
      <c r="AE828" s="99"/>
    </row>
    <row r="829" spans="31:31" ht="30" customHeight="1" x14ac:dyDescent="0.35">
      <c r="AE829" s="99"/>
    </row>
    <row r="830" spans="31:31" ht="30" customHeight="1" x14ac:dyDescent="0.35">
      <c r="AE830" s="99"/>
    </row>
    <row r="831" spans="31:31" ht="30" customHeight="1" x14ac:dyDescent="0.35">
      <c r="AE831" s="99"/>
    </row>
    <row r="832" spans="31:31" ht="30" customHeight="1" x14ac:dyDescent="0.35">
      <c r="AE832" s="99"/>
    </row>
    <row r="833" spans="31:31" ht="30" customHeight="1" x14ac:dyDescent="0.35">
      <c r="AE833" s="99"/>
    </row>
    <row r="834" spans="31:31" ht="30" customHeight="1" x14ac:dyDescent="0.35">
      <c r="AE834" s="99"/>
    </row>
    <row r="835" spans="31:31" ht="30" customHeight="1" x14ac:dyDescent="0.35">
      <c r="AE835" s="99"/>
    </row>
    <row r="836" spans="31:31" ht="30" customHeight="1" x14ac:dyDescent="0.35">
      <c r="AE836" s="99"/>
    </row>
    <row r="837" spans="31:31" ht="30" customHeight="1" x14ac:dyDescent="0.35">
      <c r="AE837" s="99"/>
    </row>
    <row r="838" spans="31:31" ht="30" customHeight="1" x14ac:dyDescent="0.35">
      <c r="AE838" s="99"/>
    </row>
    <row r="839" spans="31:31" ht="30" customHeight="1" x14ac:dyDescent="0.35">
      <c r="AE839" s="99"/>
    </row>
    <row r="840" spans="31:31" ht="30" customHeight="1" x14ac:dyDescent="0.35">
      <c r="AE840" s="99"/>
    </row>
    <row r="841" spans="31:31" ht="30" customHeight="1" x14ac:dyDescent="0.35">
      <c r="AE841" s="99"/>
    </row>
    <row r="842" spans="31:31" ht="30" customHeight="1" x14ac:dyDescent="0.35">
      <c r="AE842" s="99"/>
    </row>
    <row r="843" spans="31:31" ht="30" customHeight="1" x14ac:dyDescent="0.35">
      <c r="AE843" s="99"/>
    </row>
    <row r="844" spans="31:31" ht="30" customHeight="1" x14ac:dyDescent="0.35">
      <c r="AE844" s="99"/>
    </row>
    <row r="845" spans="31:31" ht="30" customHeight="1" x14ac:dyDescent="0.35">
      <c r="AE845" s="99"/>
    </row>
    <row r="846" spans="31:31" ht="30" customHeight="1" x14ac:dyDescent="0.35">
      <c r="AE846" s="99"/>
    </row>
    <row r="847" spans="31:31" ht="30" customHeight="1" x14ac:dyDescent="0.35">
      <c r="AE847" s="99"/>
    </row>
    <row r="848" spans="31:31" ht="30" customHeight="1" x14ac:dyDescent="0.35">
      <c r="AE848" s="99"/>
    </row>
    <row r="849" spans="31:31" ht="30" customHeight="1" x14ac:dyDescent="0.35">
      <c r="AE849" s="99"/>
    </row>
    <row r="850" spans="31:31" ht="30" customHeight="1" x14ac:dyDescent="0.35">
      <c r="AE850" s="99"/>
    </row>
    <row r="851" spans="31:31" ht="30" customHeight="1" x14ac:dyDescent="0.35">
      <c r="AE851" s="99"/>
    </row>
    <row r="852" spans="31:31" ht="30" customHeight="1" x14ac:dyDescent="0.35">
      <c r="AE852" s="99"/>
    </row>
    <row r="853" spans="31:31" ht="30" customHeight="1" x14ac:dyDescent="0.35">
      <c r="AE853" s="99"/>
    </row>
    <row r="854" spans="31:31" ht="30" customHeight="1" x14ac:dyDescent="0.35">
      <c r="AE854" s="99"/>
    </row>
    <row r="855" spans="31:31" ht="30" customHeight="1" x14ac:dyDescent="0.35">
      <c r="AE855" s="99"/>
    </row>
    <row r="856" spans="31:31" ht="30" customHeight="1" x14ac:dyDescent="0.35">
      <c r="AE856" s="99"/>
    </row>
    <row r="857" spans="31:31" ht="30" customHeight="1" x14ac:dyDescent="0.35">
      <c r="AE857" s="99"/>
    </row>
    <row r="858" spans="31:31" ht="30" customHeight="1" x14ac:dyDescent="0.35">
      <c r="AE858" s="99"/>
    </row>
    <row r="859" spans="31:31" ht="30" customHeight="1" x14ac:dyDescent="0.35">
      <c r="AE859" s="99"/>
    </row>
    <row r="860" spans="31:31" ht="30" customHeight="1" x14ac:dyDescent="0.35">
      <c r="AE860" s="99"/>
    </row>
    <row r="861" spans="31:31" ht="30" customHeight="1" x14ac:dyDescent="0.35">
      <c r="AE861" s="99"/>
    </row>
    <row r="862" spans="31:31" ht="30" customHeight="1" x14ac:dyDescent="0.35">
      <c r="AE862" s="99"/>
    </row>
    <row r="863" spans="31:31" ht="30" customHeight="1" x14ac:dyDescent="0.35">
      <c r="AE863" s="99"/>
    </row>
    <row r="864" spans="31:31" ht="30" customHeight="1" x14ac:dyDescent="0.35">
      <c r="AE864" s="99"/>
    </row>
    <row r="865" spans="31:31" ht="30" customHeight="1" x14ac:dyDescent="0.35">
      <c r="AE865" s="99"/>
    </row>
    <row r="866" spans="31:31" ht="30" customHeight="1" x14ac:dyDescent="0.35">
      <c r="AE866" s="99"/>
    </row>
    <row r="867" spans="31:31" ht="30" customHeight="1" x14ac:dyDescent="0.35">
      <c r="AE867" s="99"/>
    </row>
    <row r="868" spans="31:31" ht="30" customHeight="1" x14ac:dyDescent="0.35">
      <c r="AE868" s="99"/>
    </row>
    <row r="869" spans="31:31" ht="30" customHeight="1" x14ac:dyDescent="0.35">
      <c r="AE869" s="99"/>
    </row>
    <row r="870" spans="31:31" ht="30" customHeight="1" x14ac:dyDescent="0.35">
      <c r="AE870" s="99"/>
    </row>
    <row r="871" spans="31:31" ht="30" customHeight="1" x14ac:dyDescent="0.35">
      <c r="AE871" s="99"/>
    </row>
    <row r="872" spans="31:31" ht="30" customHeight="1" x14ac:dyDescent="0.35">
      <c r="AE872" s="99"/>
    </row>
    <row r="873" spans="31:31" ht="30" customHeight="1" x14ac:dyDescent="0.35">
      <c r="AE873" s="99"/>
    </row>
    <row r="874" spans="31:31" ht="30" customHeight="1" x14ac:dyDescent="0.35">
      <c r="AE874" s="99"/>
    </row>
    <row r="875" spans="31:31" ht="30" customHeight="1" x14ac:dyDescent="0.35">
      <c r="AE875" s="99"/>
    </row>
    <row r="876" spans="31:31" ht="30" customHeight="1" x14ac:dyDescent="0.35">
      <c r="AE876" s="99"/>
    </row>
    <row r="877" spans="31:31" ht="30" customHeight="1" x14ac:dyDescent="0.35">
      <c r="AE877" s="99"/>
    </row>
    <row r="878" spans="31:31" ht="30" customHeight="1" x14ac:dyDescent="0.35">
      <c r="AE878" s="99"/>
    </row>
    <row r="879" spans="31:31" ht="30" customHeight="1" x14ac:dyDescent="0.35">
      <c r="AE879" s="99"/>
    </row>
    <row r="880" spans="31:31" ht="30" customHeight="1" x14ac:dyDescent="0.35">
      <c r="AE880" s="99"/>
    </row>
    <row r="881" spans="31:31" ht="30" customHeight="1" x14ac:dyDescent="0.35">
      <c r="AE881" s="99"/>
    </row>
    <row r="882" spans="31:31" ht="30" customHeight="1" x14ac:dyDescent="0.35">
      <c r="AE882" s="99"/>
    </row>
    <row r="883" spans="31:31" ht="30" customHeight="1" x14ac:dyDescent="0.35">
      <c r="AE883" s="99"/>
    </row>
    <row r="884" spans="31:31" ht="30" customHeight="1" x14ac:dyDescent="0.35">
      <c r="AE884" s="99"/>
    </row>
    <row r="885" spans="31:31" ht="30" customHeight="1" x14ac:dyDescent="0.35">
      <c r="AE885" s="99"/>
    </row>
    <row r="886" spans="31:31" ht="30" customHeight="1" x14ac:dyDescent="0.35">
      <c r="AE886" s="99"/>
    </row>
    <row r="887" spans="31:31" ht="30" customHeight="1" x14ac:dyDescent="0.35">
      <c r="AE887" s="99"/>
    </row>
    <row r="888" spans="31:31" ht="30" customHeight="1" x14ac:dyDescent="0.35">
      <c r="AE888" s="99"/>
    </row>
    <row r="889" spans="31:31" ht="30" customHeight="1" x14ac:dyDescent="0.35">
      <c r="AE889" s="99"/>
    </row>
    <row r="890" spans="31:31" ht="30" customHeight="1" x14ac:dyDescent="0.35">
      <c r="AE890" s="99"/>
    </row>
    <row r="891" spans="31:31" ht="30" customHeight="1" x14ac:dyDescent="0.35">
      <c r="AE891" s="99"/>
    </row>
    <row r="892" spans="31:31" ht="30" customHeight="1" x14ac:dyDescent="0.35">
      <c r="AE892" s="99"/>
    </row>
    <row r="893" spans="31:31" ht="30" customHeight="1" x14ac:dyDescent="0.35">
      <c r="AE893" s="99"/>
    </row>
    <row r="894" spans="31:31" ht="30" customHeight="1" x14ac:dyDescent="0.35">
      <c r="AE894" s="99"/>
    </row>
    <row r="895" spans="31:31" ht="30" customHeight="1" x14ac:dyDescent="0.35">
      <c r="AE895" s="99"/>
    </row>
    <row r="896" spans="31:31" ht="30" customHeight="1" x14ac:dyDescent="0.35">
      <c r="AE896" s="99"/>
    </row>
    <row r="897" spans="31:31" ht="30" customHeight="1" x14ac:dyDescent="0.35">
      <c r="AE897" s="99"/>
    </row>
    <row r="898" spans="31:31" ht="30" customHeight="1" x14ac:dyDescent="0.35">
      <c r="AE898" s="99"/>
    </row>
    <row r="899" spans="31:31" ht="30" customHeight="1" x14ac:dyDescent="0.35">
      <c r="AE899" s="99"/>
    </row>
    <row r="900" spans="31:31" ht="30" customHeight="1" x14ac:dyDescent="0.35">
      <c r="AE900" s="99"/>
    </row>
    <row r="901" spans="31:31" ht="30" customHeight="1" x14ac:dyDescent="0.35">
      <c r="AE901" s="99"/>
    </row>
    <row r="902" spans="31:31" ht="30" customHeight="1" x14ac:dyDescent="0.35">
      <c r="AE902" s="99"/>
    </row>
    <row r="903" spans="31:31" ht="30" customHeight="1" x14ac:dyDescent="0.35">
      <c r="AE903" s="99"/>
    </row>
    <row r="904" spans="31:31" ht="30" customHeight="1" x14ac:dyDescent="0.35">
      <c r="AE904" s="99"/>
    </row>
    <row r="905" spans="31:31" ht="30" customHeight="1" x14ac:dyDescent="0.35">
      <c r="AE905" s="99"/>
    </row>
    <row r="906" spans="31:31" ht="30" customHeight="1" x14ac:dyDescent="0.35">
      <c r="AE906" s="99"/>
    </row>
    <row r="907" spans="31:31" ht="30" customHeight="1" x14ac:dyDescent="0.35">
      <c r="AE907" s="99"/>
    </row>
    <row r="908" spans="31:31" ht="30" customHeight="1" x14ac:dyDescent="0.35">
      <c r="AE908" s="99"/>
    </row>
    <row r="909" spans="31:31" ht="30" customHeight="1" x14ac:dyDescent="0.35">
      <c r="AE909" s="99"/>
    </row>
    <row r="910" spans="31:31" ht="30" customHeight="1" x14ac:dyDescent="0.35">
      <c r="AE910" s="99"/>
    </row>
    <row r="911" spans="31:31" ht="30" customHeight="1" x14ac:dyDescent="0.35">
      <c r="AE911" s="99"/>
    </row>
    <row r="912" spans="31:31" ht="30" customHeight="1" x14ac:dyDescent="0.35">
      <c r="AE912" s="99"/>
    </row>
    <row r="913" spans="31:31" ht="30" customHeight="1" x14ac:dyDescent="0.35">
      <c r="AE913" s="99"/>
    </row>
    <row r="914" spans="31:31" ht="30" customHeight="1" x14ac:dyDescent="0.35">
      <c r="AE914" s="99"/>
    </row>
    <row r="915" spans="31:31" ht="30" customHeight="1" x14ac:dyDescent="0.35">
      <c r="AE915" s="99"/>
    </row>
    <row r="916" spans="31:31" ht="30" customHeight="1" x14ac:dyDescent="0.35">
      <c r="AE916" s="99"/>
    </row>
    <row r="917" spans="31:31" ht="30" customHeight="1" x14ac:dyDescent="0.35">
      <c r="AE917" s="99"/>
    </row>
    <row r="918" spans="31:31" ht="30" customHeight="1" x14ac:dyDescent="0.35">
      <c r="AE918" s="99"/>
    </row>
    <row r="919" spans="31:31" ht="30" customHeight="1" x14ac:dyDescent="0.35">
      <c r="AE919" s="99"/>
    </row>
    <row r="920" spans="31:31" ht="30" customHeight="1" x14ac:dyDescent="0.35">
      <c r="AE920" s="99"/>
    </row>
    <row r="921" spans="31:31" ht="30" customHeight="1" x14ac:dyDescent="0.35">
      <c r="AE921" s="99"/>
    </row>
    <row r="922" spans="31:31" ht="30" customHeight="1" x14ac:dyDescent="0.35">
      <c r="AE922" s="99"/>
    </row>
    <row r="923" spans="31:31" ht="30" customHeight="1" x14ac:dyDescent="0.35">
      <c r="AE923" s="99"/>
    </row>
    <row r="924" spans="31:31" ht="30" customHeight="1" x14ac:dyDescent="0.35">
      <c r="AE924" s="99"/>
    </row>
    <row r="925" spans="31:31" ht="30" customHeight="1" x14ac:dyDescent="0.35">
      <c r="AE925" s="99"/>
    </row>
    <row r="926" spans="31:31" ht="30" customHeight="1" x14ac:dyDescent="0.35">
      <c r="AE926" s="99"/>
    </row>
    <row r="927" spans="31:31" ht="30" customHeight="1" x14ac:dyDescent="0.35">
      <c r="AE927" s="99"/>
    </row>
    <row r="928" spans="31:31" ht="30" customHeight="1" x14ac:dyDescent="0.35">
      <c r="AE928" s="99"/>
    </row>
    <row r="929" spans="31:31" ht="30" customHeight="1" x14ac:dyDescent="0.35">
      <c r="AE929" s="99"/>
    </row>
    <row r="930" spans="31:31" ht="30" customHeight="1" x14ac:dyDescent="0.35">
      <c r="AE930" s="99"/>
    </row>
    <row r="931" spans="31:31" ht="30" customHeight="1" x14ac:dyDescent="0.35">
      <c r="AE931" s="99"/>
    </row>
    <row r="932" spans="31:31" ht="30" customHeight="1" x14ac:dyDescent="0.35">
      <c r="AE932" s="99"/>
    </row>
    <row r="933" spans="31:31" ht="30" customHeight="1" x14ac:dyDescent="0.35">
      <c r="AE933" s="99"/>
    </row>
    <row r="934" spans="31:31" ht="30" customHeight="1" x14ac:dyDescent="0.35">
      <c r="AE934" s="99"/>
    </row>
    <row r="935" spans="31:31" ht="30" customHeight="1" x14ac:dyDescent="0.35">
      <c r="AE935" s="99"/>
    </row>
    <row r="936" spans="31:31" ht="30" customHeight="1" x14ac:dyDescent="0.35">
      <c r="AE936" s="99"/>
    </row>
    <row r="937" spans="31:31" ht="30" customHeight="1" x14ac:dyDescent="0.35">
      <c r="AE937" s="99"/>
    </row>
    <row r="938" spans="31:31" ht="30" customHeight="1" x14ac:dyDescent="0.35">
      <c r="AE938" s="99"/>
    </row>
    <row r="939" spans="31:31" ht="30" customHeight="1" x14ac:dyDescent="0.35">
      <c r="AE939" s="99"/>
    </row>
    <row r="940" spans="31:31" ht="30" customHeight="1" x14ac:dyDescent="0.35">
      <c r="AE940" s="99"/>
    </row>
    <row r="941" spans="31:31" ht="30" customHeight="1" x14ac:dyDescent="0.35">
      <c r="AE941" s="99"/>
    </row>
    <row r="942" spans="31:31" ht="30" customHeight="1" x14ac:dyDescent="0.35">
      <c r="AE942" s="99"/>
    </row>
    <row r="943" spans="31:31" ht="30" customHeight="1" x14ac:dyDescent="0.35">
      <c r="AE943" s="99"/>
    </row>
    <row r="944" spans="31:31" ht="30" customHeight="1" x14ac:dyDescent="0.35">
      <c r="AE944" s="99"/>
    </row>
    <row r="945" spans="31:31" ht="30" customHeight="1" x14ac:dyDescent="0.35">
      <c r="AE945" s="99"/>
    </row>
    <row r="946" spans="31:31" ht="30" customHeight="1" x14ac:dyDescent="0.35">
      <c r="AE946" s="99"/>
    </row>
    <row r="947" spans="31:31" ht="30" customHeight="1" x14ac:dyDescent="0.35">
      <c r="AE947" s="99"/>
    </row>
    <row r="948" spans="31:31" ht="30" customHeight="1" x14ac:dyDescent="0.35">
      <c r="AE948" s="99"/>
    </row>
    <row r="949" spans="31:31" ht="30" customHeight="1" x14ac:dyDescent="0.35">
      <c r="AE949" s="99"/>
    </row>
    <row r="950" spans="31:31" ht="30" customHeight="1" x14ac:dyDescent="0.35">
      <c r="AE950" s="99"/>
    </row>
    <row r="951" spans="31:31" ht="30" customHeight="1" x14ac:dyDescent="0.35">
      <c r="AE951" s="99"/>
    </row>
    <row r="952" spans="31:31" ht="30" customHeight="1" x14ac:dyDescent="0.35">
      <c r="AE952" s="99"/>
    </row>
    <row r="953" spans="31:31" ht="30" customHeight="1" x14ac:dyDescent="0.35">
      <c r="AE953" s="99"/>
    </row>
    <row r="954" spans="31:31" ht="30" customHeight="1" x14ac:dyDescent="0.35">
      <c r="AE954" s="99"/>
    </row>
    <row r="955" spans="31:31" ht="30" customHeight="1" x14ac:dyDescent="0.35">
      <c r="AE955" s="99"/>
    </row>
    <row r="956" spans="31:31" ht="30" customHeight="1" x14ac:dyDescent="0.35">
      <c r="AE956" s="99"/>
    </row>
    <row r="957" spans="31:31" ht="30" customHeight="1" x14ac:dyDescent="0.35">
      <c r="AE957" s="99"/>
    </row>
    <row r="958" spans="31:31" ht="30" customHeight="1" x14ac:dyDescent="0.35">
      <c r="AE958" s="99"/>
    </row>
    <row r="959" spans="31:31" ht="30" customHeight="1" x14ac:dyDescent="0.35">
      <c r="AE959" s="99"/>
    </row>
    <row r="960" spans="31:31" ht="30" customHeight="1" x14ac:dyDescent="0.35">
      <c r="AE960" s="99"/>
    </row>
    <row r="961" spans="31:31" ht="30" customHeight="1" x14ac:dyDescent="0.35">
      <c r="AE961" s="99"/>
    </row>
    <row r="962" spans="31:31" ht="30" customHeight="1" x14ac:dyDescent="0.35">
      <c r="AE962" s="99"/>
    </row>
    <row r="963" spans="31:31" ht="30" customHeight="1" x14ac:dyDescent="0.35">
      <c r="AE963" s="99"/>
    </row>
    <row r="964" spans="31:31" ht="30" customHeight="1" x14ac:dyDescent="0.35">
      <c r="AE964" s="99"/>
    </row>
    <row r="965" spans="31:31" ht="30" customHeight="1" x14ac:dyDescent="0.35">
      <c r="AE965" s="99"/>
    </row>
    <row r="966" spans="31:31" ht="30" customHeight="1" x14ac:dyDescent="0.35">
      <c r="AE966" s="99"/>
    </row>
    <row r="967" spans="31:31" ht="30" customHeight="1" x14ac:dyDescent="0.35">
      <c r="AE967" s="99"/>
    </row>
    <row r="968" spans="31:31" ht="30" customHeight="1" x14ac:dyDescent="0.35">
      <c r="AE968" s="99"/>
    </row>
    <row r="969" spans="31:31" ht="30" customHeight="1" x14ac:dyDescent="0.35">
      <c r="AE969" s="99"/>
    </row>
    <row r="970" spans="31:31" ht="30" customHeight="1" x14ac:dyDescent="0.35">
      <c r="AE970" s="99"/>
    </row>
    <row r="971" spans="31:31" ht="30" customHeight="1" x14ac:dyDescent="0.35">
      <c r="AE971" s="99"/>
    </row>
    <row r="972" spans="31:31" ht="30" customHeight="1" x14ac:dyDescent="0.35">
      <c r="AE972" s="99"/>
    </row>
    <row r="973" spans="31:31" ht="30" customHeight="1" x14ac:dyDescent="0.35">
      <c r="AE973" s="99"/>
    </row>
    <row r="974" spans="31:31" ht="30" customHeight="1" x14ac:dyDescent="0.35">
      <c r="AE974" s="99"/>
    </row>
  </sheetData>
  <autoFilter ref="A3:AU3"/>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38" priority="1" operator="lessThan">
      <formula>0</formula>
    </cfRule>
  </conditionalFormatting>
  <conditionalFormatting sqref="U4:AD186 AF4:AT186">
    <cfRule type="cellIs" dxfId="37" priority="2" operator="greaterThan">
      <formula>0</formula>
    </cfRule>
  </conditionalFormatting>
  <pageMargins left="0.7" right="0.7" top="0.75" bottom="0.75" header="0.3" footer="0.3"/>
  <legacy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8"/>
  <dimension ref="A1:AT974"/>
  <sheetViews>
    <sheetView topLeftCell="A163" zoomScale="60" zoomScaleNormal="60" workbookViewId="0">
      <selection activeCell="J193" sqref="J193"/>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33.1796875" style="92" customWidth="1"/>
    <col min="5" max="5" width="10" style="92" customWidth="1"/>
    <col min="6" max="6" width="9.7265625" style="92" customWidth="1"/>
    <col min="7" max="7" width="14.453125" style="92" customWidth="1"/>
    <col min="8" max="8" width="9.1796875" style="92" customWidth="1"/>
    <col min="9" max="9" width="17.1796875" style="92" customWidth="1"/>
    <col min="10" max="10" width="15.7265625" style="92" customWidth="1"/>
    <col min="11" max="14" width="16" style="94" customWidth="1"/>
    <col min="15" max="15" width="17.54296875" style="94" customWidth="1"/>
    <col min="16" max="18" width="16" style="94" customWidth="1"/>
    <col min="19" max="19" width="16" style="101" customWidth="1"/>
    <col min="20" max="20" width="11.1796875" style="96" customWidth="1"/>
    <col min="21" max="21" width="16.1796875" style="99" customWidth="1"/>
    <col min="22" max="22" width="15.1796875" style="99" customWidth="1"/>
    <col min="23" max="23" width="16" style="99" customWidth="1"/>
    <col min="24" max="25" width="16.1796875" style="99" customWidth="1"/>
    <col min="26" max="26" width="15.54296875" style="99" customWidth="1"/>
    <col min="27" max="27" width="16.453125" style="99" customWidth="1"/>
    <col min="28" max="28" width="14.1796875" style="99" customWidth="1"/>
    <col min="29" max="29" width="17.54296875" style="99" customWidth="1"/>
    <col min="30" max="30" width="17.81640625" style="103" customWidth="1"/>
    <col min="31" max="31" width="16.81640625" style="99" customWidth="1"/>
    <col min="32" max="43" width="16.453125" style="99" customWidth="1"/>
    <col min="44" max="44" width="20.54296875" style="99" bestFit="1" customWidth="1"/>
    <col min="45" max="45" width="16.81640625" style="99" customWidth="1"/>
    <col min="46" max="46" width="14.81640625" style="60" customWidth="1"/>
    <col min="47" max="16384" width="9.81640625" style="60"/>
  </cols>
  <sheetData>
    <row r="1" spans="1:46"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3" t="s">
        <v>858</v>
      </c>
      <c r="V1" s="303" t="s">
        <v>859</v>
      </c>
      <c r="W1" s="303" t="s">
        <v>860</v>
      </c>
      <c r="X1" s="303" t="s">
        <v>861</v>
      </c>
      <c r="Y1" s="303" t="s">
        <v>862</v>
      </c>
      <c r="Z1" s="303" t="s">
        <v>863</v>
      </c>
      <c r="AA1" s="303" t="s">
        <v>864</v>
      </c>
      <c r="AB1" s="298" t="s">
        <v>19</v>
      </c>
      <c r="AC1" s="298" t="s">
        <v>19</v>
      </c>
      <c r="AD1" s="298" t="s">
        <v>19</v>
      </c>
      <c r="AE1" s="298" t="s">
        <v>19</v>
      </c>
      <c r="AF1" s="298" t="s">
        <v>19</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row>
    <row r="2" spans="1:46" ht="30" customHeight="1" thickBot="1" x14ac:dyDescent="0.4">
      <c r="A2" s="299" t="s">
        <v>18</v>
      </c>
      <c r="B2" s="300"/>
      <c r="C2" s="300"/>
      <c r="D2" s="122" t="str">
        <f t="array" aca="1" ref="D2" ca="1">MID(CELL("nome.arquivo",A1),SEARCH("]",CELL("nome.arquivo"))+1,100)</f>
        <v>CEO</v>
      </c>
      <c r="E2" s="299"/>
      <c r="F2" s="300"/>
      <c r="G2" s="300"/>
      <c r="H2" s="300"/>
      <c r="I2" s="300"/>
      <c r="J2" s="300"/>
      <c r="K2" s="300"/>
      <c r="L2" s="300"/>
      <c r="M2" s="300"/>
      <c r="N2" s="300"/>
      <c r="O2" s="300"/>
      <c r="P2" s="300"/>
      <c r="Q2" s="300"/>
      <c r="R2" s="300"/>
      <c r="S2" s="300"/>
      <c r="T2" s="301"/>
      <c r="U2" s="304"/>
      <c r="V2" s="305"/>
      <c r="W2" s="305"/>
      <c r="X2" s="305"/>
      <c r="Y2" s="305"/>
      <c r="Z2" s="305"/>
      <c r="AA2" s="305"/>
      <c r="AB2" s="298"/>
      <c r="AC2" s="298"/>
      <c r="AD2" s="298"/>
      <c r="AE2" s="298"/>
      <c r="AF2" s="298"/>
      <c r="AG2" s="298"/>
      <c r="AH2" s="298"/>
      <c r="AI2" s="298"/>
      <c r="AJ2" s="298"/>
      <c r="AK2" s="298"/>
      <c r="AL2" s="298"/>
      <c r="AM2" s="298"/>
      <c r="AN2" s="298"/>
      <c r="AO2" s="298"/>
      <c r="AP2" s="298"/>
      <c r="AQ2" s="298"/>
      <c r="AR2" s="298"/>
      <c r="AS2" s="298"/>
    </row>
    <row r="3" spans="1:46" ht="30" customHeight="1" thickBot="1" x14ac:dyDescent="0.4">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254">
        <v>45978</v>
      </c>
      <c r="V3" s="306" t="s">
        <v>865</v>
      </c>
      <c r="W3" s="307"/>
      <c r="X3" s="306" t="s">
        <v>866</v>
      </c>
      <c r="Y3" s="308"/>
      <c r="Z3" s="308"/>
      <c r="AA3" s="308"/>
      <c r="AB3" s="68" t="s">
        <v>16</v>
      </c>
      <c r="AC3" s="68" t="s">
        <v>16</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row>
    <row r="4" spans="1:46" ht="30" customHeight="1" x14ac:dyDescent="0.35">
      <c r="A4" s="289">
        <v>1</v>
      </c>
      <c r="B4" s="104">
        <v>1</v>
      </c>
      <c r="C4" s="290" t="s">
        <v>74</v>
      </c>
      <c r="D4" s="105" t="s">
        <v>75</v>
      </c>
      <c r="E4" s="106" t="s">
        <v>76</v>
      </c>
      <c r="F4" s="107" t="s">
        <v>77</v>
      </c>
      <c r="G4" s="106" t="s">
        <v>78</v>
      </c>
      <c r="H4" s="108" t="s">
        <v>79</v>
      </c>
      <c r="I4" s="108" t="s">
        <v>80</v>
      </c>
      <c r="J4" s="109">
        <v>112.92</v>
      </c>
      <c r="K4" s="69"/>
      <c r="L4" s="70">
        <f t="shared" ref="L4:L35" si="0">IF(SUM(U4:AS4)&gt;K4+N4,K4+N4,SUM(U4:AS4))</f>
        <v>0</v>
      </c>
      <c r="M4" s="71">
        <f t="shared" ref="M4:M35" si="1">(SUM(U4:AS4))</f>
        <v>0</v>
      </c>
      <c r="N4" s="72"/>
      <c r="O4" s="73">
        <f>ROUND(IF(K4*0.25-0.5&lt;0,0,K4*0.25-0.5),0)-R4-P4</f>
        <v>0</v>
      </c>
      <c r="P4" s="72"/>
      <c r="Q4" s="72"/>
      <c r="R4" s="72"/>
      <c r="S4" s="74">
        <f t="shared" ref="S4:S35" si="2">K4-(SUM(U4:AS4))+N4+P4+Q4-R4</f>
        <v>0</v>
      </c>
      <c r="T4" s="121" t="str">
        <f>IF(S4&lt;0,"ATENÇÃO","OK")</f>
        <v>OK</v>
      </c>
      <c r="U4" s="247"/>
      <c r="V4" s="255"/>
      <c r="W4" s="255"/>
      <c r="X4" s="255"/>
      <c r="Y4" s="255"/>
      <c r="Z4" s="255"/>
      <c r="AA4" s="255"/>
      <c r="AB4" s="78"/>
      <c r="AC4" s="77"/>
      <c r="AD4" s="77"/>
      <c r="AE4" s="76"/>
      <c r="AF4" s="78"/>
      <c r="AG4" s="78"/>
      <c r="AH4" s="78"/>
      <c r="AI4" s="78"/>
      <c r="AJ4" s="78"/>
      <c r="AK4" s="78"/>
      <c r="AL4" s="78"/>
      <c r="AM4" s="78"/>
      <c r="AN4" s="78"/>
      <c r="AO4" s="78"/>
      <c r="AP4" s="78"/>
      <c r="AQ4" s="78"/>
      <c r="AR4" s="78"/>
      <c r="AS4" s="78"/>
      <c r="AT4" s="79"/>
    </row>
    <row r="5" spans="1:46" ht="30" customHeight="1" x14ac:dyDescent="0.35">
      <c r="A5" s="289"/>
      <c r="B5" s="104">
        <v>2</v>
      </c>
      <c r="C5" s="290"/>
      <c r="D5" s="105" t="s">
        <v>81</v>
      </c>
      <c r="E5" s="106" t="s">
        <v>82</v>
      </c>
      <c r="F5" s="107" t="s">
        <v>83</v>
      </c>
      <c r="G5" s="106" t="s">
        <v>78</v>
      </c>
      <c r="H5" s="108" t="s">
        <v>79</v>
      </c>
      <c r="I5" s="108" t="s">
        <v>84</v>
      </c>
      <c r="J5" s="109">
        <v>23.39</v>
      </c>
      <c r="K5" s="69"/>
      <c r="L5" s="70">
        <f t="shared" si="0"/>
        <v>0</v>
      </c>
      <c r="M5" s="71">
        <f t="shared" si="1"/>
        <v>0</v>
      </c>
      <c r="N5" s="72"/>
      <c r="O5" s="73">
        <f t="shared" ref="O5:O186" si="3">ROUND(IF(K5*0.25-0.5&lt;0,0,K5*0.25-0.5),0)-R5-P5</f>
        <v>0</v>
      </c>
      <c r="P5" s="72"/>
      <c r="Q5" s="72"/>
      <c r="R5" s="72"/>
      <c r="S5" s="74">
        <f t="shared" si="2"/>
        <v>0</v>
      </c>
      <c r="T5" s="121" t="str">
        <f t="shared" ref="T5:T186" si="4">IF(S5&lt;0,"ATENÇÃO","OK")</f>
        <v>OK</v>
      </c>
      <c r="U5" s="247"/>
      <c r="V5" s="248"/>
      <c r="W5" s="248"/>
      <c r="X5" s="248"/>
      <c r="Y5" s="248"/>
      <c r="Z5" s="248"/>
      <c r="AA5" s="248"/>
      <c r="AB5" s="78"/>
      <c r="AC5" s="80"/>
      <c r="AD5" s="80"/>
      <c r="AE5" s="76"/>
      <c r="AF5" s="78"/>
      <c r="AG5" s="78"/>
      <c r="AH5" s="78"/>
      <c r="AI5" s="78"/>
      <c r="AJ5" s="78"/>
      <c r="AK5" s="78"/>
      <c r="AL5" s="78"/>
      <c r="AM5" s="78"/>
      <c r="AN5" s="78"/>
      <c r="AO5" s="78"/>
      <c r="AP5" s="78"/>
      <c r="AQ5" s="78"/>
      <c r="AR5" s="78"/>
      <c r="AS5" s="78"/>
      <c r="AT5" s="81"/>
    </row>
    <row r="6" spans="1:46" ht="30" customHeight="1" x14ac:dyDescent="0.35">
      <c r="A6" s="289"/>
      <c r="B6" s="104">
        <v>3</v>
      </c>
      <c r="C6" s="290"/>
      <c r="D6" s="105" t="s">
        <v>85</v>
      </c>
      <c r="E6" s="106" t="s">
        <v>86</v>
      </c>
      <c r="F6" s="107" t="s">
        <v>87</v>
      </c>
      <c r="G6" s="106" t="s">
        <v>78</v>
      </c>
      <c r="H6" s="108" t="s">
        <v>79</v>
      </c>
      <c r="I6" s="108" t="s">
        <v>88</v>
      </c>
      <c r="J6" s="109">
        <v>83.17</v>
      </c>
      <c r="K6" s="69"/>
      <c r="L6" s="70">
        <f t="shared" si="0"/>
        <v>0</v>
      </c>
      <c r="M6" s="71">
        <f t="shared" si="1"/>
        <v>0</v>
      </c>
      <c r="N6" s="72"/>
      <c r="O6" s="73">
        <f t="shared" si="3"/>
        <v>0</v>
      </c>
      <c r="P6" s="72"/>
      <c r="Q6" s="72"/>
      <c r="R6" s="72"/>
      <c r="S6" s="74">
        <f t="shared" si="2"/>
        <v>0</v>
      </c>
      <c r="T6" s="121" t="str">
        <f t="shared" si="4"/>
        <v>OK</v>
      </c>
      <c r="U6" s="247"/>
      <c r="V6" s="248"/>
      <c r="W6" s="248"/>
      <c r="X6" s="248"/>
      <c r="Y6" s="248"/>
      <c r="Z6" s="248"/>
      <c r="AA6" s="248"/>
      <c r="AB6" s="78"/>
      <c r="AC6" s="80"/>
      <c r="AD6" s="80"/>
      <c r="AE6" s="76"/>
      <c r="AF6" s="78"/>
      <c r="AG6" s="78"/>
      <c r="AH6" s="78"/>
      <c r="AI6" s="78"/>
      <c r="AJ6" s="78"/>
      <c r="AK6" s="78"/>
      <c r="AL6" s="78"/>
      <c r="AM6" s="78"/>
      <c r="AN6" s="78"/>
      <c r="AO6" s="78"/>
      <c r="AP6" s="78"/>
      <c r="AQ6" s="78"/>
      <c r="AR6" s="78"/>
      <c r="AS6" s="78"/>
      <c r="AT6" s="79"/>
    </row>
    <row r="7" spans="1:46" ht="30" customHeight="1" x14ac:dyDescent="0.35">
      <c r="A7" s="289">
        <v>2</v>
      </c>
      <c r="B7" s="104">
        <v>4</v>
      </c>
      <c r="C7" s="290" t="s">
        <v>89</v>
      </c>
      <c r="D7" s="105" t="s">
        <v>90</v>
      </c>
      <c r="E7" s="106" t="s">
        <v>91</v>
      </c>
      <c r="F7" s="107" t="s">
        <v>92</v>
      </c>
      <c r="G7" s="106" t="s">
        <v>93</v>
      </c>
      <c r="H7" s="108" t="s">
        <v>79</v>
      </c>
      <c r="I7" s="108" t="s">
        <v>94</v>
      </c>
      <c r="J7" s="109">
        <v>1718.54</v>
      </c>
      <c r="K7" s="69"/>
      <c r="L7" s="70">
        <f t="shared" si="0"/>
        <v>0</v>
      </c>
      <c r="M7" s="71">
        <f t="shared" si="1"/>
        <v>0</v>
      </c>
      <c r="N7" s="72"/>
      <c r="O7" s="73">
        <f t="shared" si="3"/>
        <v>0</v>
      </c>
      <c r="P7" s="72"/>
      <c r="Q7" s="72"/>
      <c r="R7" s="72"/>
      <c r="S7" s="74">
        <f t="shared" si="2"/>
        <v>0</v>
      </c>
      <c r="T7" s="121" t="str">
        <f t="shared" si="4"/>
        <v>OK</v>
      </c>
      <c r="U7" s="247"/>
      <c r="V7" s="248"/>
      <c r="W7" s="248"/>
      <c r="X7" s="248"/>
      <c r="Y7" s="248"/>
      <c r="Z7" s="248"/>
      <c r="AA7" s="248"/>
      <c r="AB7" s="78"/>
      <c r="AC7" s="77"/>
      <c r="AD7" s="77"/>
      <c r="AE7" s="76"/>
      <c r="AF7" s="78"/>
      <c r="AG7" s="78"/>
      <c r="AH7" s="78"/>
      <c r="AI7" s="78"/>
      <c r="AJ7" s="78"/>
      <c r="AK7" s="78"/>
      <c r="AL7" s="78"/>
      <c r="AM7" s="78"/>
      <c r="AN7" s="78"/>
      <c r="AO7" s="78"/>
      <c r="AP7" s="78"/>
      <c r="AQ7" s="78"/>
      <c r="AR7" s="78"/>
      <c r="AS7" s="78"/>
    </row>
    <row r="8" spans="1:46" ht="30" customHeight="1" x14ac:dyDescent="0.35">
      <c r="A8" s="289"/>
      <c r="B8" s="104">
        <v>5</v>
      </c>
      <c r="C8" s="290"/>
      <c r="D8" s="110" t="s">
        <v>95</v>
      </c>
      <c r="E8" s="111" t="s">
        <v>96</v>
      </c>
      <c r="F8" s="112" t="s">
        <v>97</v>
      </c>
      <c r="G8" s="111" t="s">
        <v>98</v>
      </c>
      <c r="H8" s="113" t="s">
        <v>79</v>
      </c>
      <c r="I8" s="113" t="s">
        <v>94</v>
      </c>
      <c r="J8" s="109">
        <v>1864</v>
      </c>
      <c r="K8" s="69"/>
      <c r="L8" s="70">
        <f t="shared" si="0"/>
        <v>0</v>
      </c>
      <c r="M8" s="71">
        <f t="shared" si="1"/>
        <v>0</v>
      </c>
      <c r="N8" s="72"/>
      <c r="O8" s="73">
        <f t="shared" si="3"/>
        <v>0</v>
      </c>
      <c r="P8" s="72"/>
      <c r="Q8" s="72"/>
      <c r="R8" s="72"/>
      <c r="S8" s="74">
        <f t="shared" si="2"/>
        <v>0</v>
      </c>
      <c r="T8" s="121" t="str">
        <f t="shared" si="4"/>
        <v>OK</v>
      </c>
      <c r="U8" s="247"/>
      <c r="V8" s="248"/>
      <c r="W8" s="248"/>
      <c r="X8" s="248"/>
      <c r="Y8" s="248"/>
      <c r="Z8" s="248"/>
      <c r="AA8" s="248"/>
      <c r="AB8" s="78"/>
      <c r="AC8" s="80"/>
      <c r="AD8" s="82"/>
      <c r="AE8" s="76"/>
      <c r="AF8" s="78"/>
      <c r="AG8" s="78"/>
      <c r="AH8" s="78"/>
      <c r="AI8" s="78"/>
      <c r="AJ8" s="78"/>
      <c r="AK8" s="78"/>
      <c r="AL8" s="78"/>
      <c r="AM8" s="78"/>
      <c r="AN8" s="78"/>
      <c r="AO8" s="78"/>
      <c r="AP8" s="78"/>
      <c r="AQ8" s="78"/>
      <c r="AR8" s="78"/>
      <c r="AS8" s="78"/>
      <c r="AT8" s="81"/>
    </row>
    <row r="9" spans="1:46" ht="30" customHeight="1" x14ac:dyDescent="0.35">
      <c r="A9" s="289"/>
      <c r="B9" s="104">
        <v>6</v>
      </c>
      <c r="C9" s="290"/>
      <c r="D9" s="110" t="s">
        <v>99</v>
      </c>
      <c r="E9" s="111" t="s">
        <v>100</v>
      </c>
      <c r="F9" s="112" t="s">
        <v>101</v>
      </c>
      <c r="G9" s="111" t="s">
        <v>102</v>
      </c>
      <c r="H9" s="113" t="s">
        <v>79</v>
      </c>
      <c r="I9" s="113" t="s">
        <v>94</v>
      </c>
      <c r="J9" s="109">
        <v>718.13</v>
      </c>
      <c r="K9" s="69"/>
      <c r="L9" s="70">
        <f t="shared" si="0"/>
        <v>0</v>
      </c>
      <c r="M9" s="71">
        <f t="shared" si="1"/>
        <v>0</v>
      </c>
      <c r="N9" s="72"/>
      <c r="O9" s="73">
        <f t="shared" si="3"/>
        <v>0</v>
      </c>
      <c r="P9" s="72"/>
      <c r="Q9" s="72"/>
      <c r="R9" s="72"/>
      <c r="S9" s="74">
        <f t="shared" si="2"/>
        <v>0</v>
      </c>
      <c r="T9" s="121" t="str">
        <f t="shared" si="4"/>
        <v>OK</v>
      </c>
      <c r="U9" s="247"/>
      <c r="V9" s="248"/>
      <c r="W9" s="248"/>
      <c r="X9" s="248"/>
      <c r="Y9" s="248"/>
      <c r="Z9" s="248"/>
      <c r="AA9" s="248"/>
      <c r="AB9" s="78"/>
      <c r="AC9" s="77"/>
      <c r="AD9" s="80"/>
      <c r="AE9" s="76"/>
      <c r="AF9" s="78"/>
      <c r="AG9" s="78"/>
      <c r="AH9" s="78"/>
      <c r="AI9" s="78"/>
      <c r="AJ9" s="78"/>
      <c r="AK9" s="78"/>
      <c r="AL9" s="78"/>
      <c r="AM9" s="78"/>
      <c r="AN9" s="78"/>
      <c r="AO9" s="78"/>
      <c r="AP9" s="78"/>
      <c r="AQ9" s="78"/>
      <c r="AR9" s="78"/>
      <c r="AS9" s="78"/>
    </row>
    <row r="10" spans="1:46" ht="30" customHeight="1" x14ac:dyDescent="0.35">
      <c r="A10" s="289"/>
      <c r="B10" s="104">
        <v>7</v>
      </c>
      <c r="C10" s="290"/>
      <c r="D10" s="105" t="s">
        <v>103</v>
      </c>
      <c r="E10" s="106" t="s">
        <v>104</v>
      </c>
      <c r="F10" s="107" t="s">
        <v>105</v>
      </c>
      <c r="G10" s="106" t="s">
        <v>102</v>
      </c>
      <c r="H10" s="108" t="s">
        <v>79</v>
      </c>
      <c r="I10" s="108" t="s">
        <v>94</v>
      </c>
      <c r="J10" s="109">
        <v>1470.93</v>
      </c>
      <c r="K10" s="69"/>
      <c r="L10" s="70">
        <f t="shared" si="0"/>
        <v>0</v>
      </c>
      <c r="M10" s="71">
        <f t="shared" si="1"/>
        <v>0</v>
      </c>
      <c r="N10" s="72"/>
      <c r="O10" s="73">
        <f t="shared" si="3"/>
        <v>0</v>
      </c>
      <c r="P10" s="72"/>
      <c r="Q10" s="72"/>
      <c r="R10" s="72"/>
      <c r="S10" s="74">
        <f t="shared" si="2"/>
        <v>0</v>
      </c>
      <c r="T10" s="121" t="str">
        <f t="shared" si="4"/>
        <v>OK</v>
      </c>
      <c r="U10" s="247"/>
      <c r="V10" s="248"/>
      <c r="W10" s="248"/>
      <c r="X10" s="248"/>
      <c r="Y10" s="248"/>
      <c r="Z10" s="248"/>
      <c r="AA10" s="248"/>
      <c r="AB10" s="78"/>
      <c r="AC10" s="77"/>
      <c r="AD10" s="80"/>
      <c r="AE10" s="76"/>
      <c r="AF10" s="78"/>
      <c r="AG10" s="78"/>
      <c r="AH10" s="78"/>
      <c r="AI10" s="78"/>
      <c r="AJ10" s="78"/>
      <c r="AK10" s="78"/>
      <c r="AL10" s="78"/>
      <c r="AM10" s="78"/>
      <c r="AN10" s="78"/>
      <c r="AO10" s="78"/>
      <c r="AP10" s="78"/>
      <c r="AQ10" s="78"/>
      <c r="AR10" s="78"/>
      <c r="AS10" s="78"/>
    </row>
    <row r="11" spans="1:46"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0"/>
        <v>0</v>
      </c>
      <c r="M11" s="71">
        <f t="shared" si="1"/>
        <v>0</v>
      </c>
      <c r="N11" s="72"/>
      <c r="O11" s="73">
        <f t="shared" si="3"/>
        <v>0</v>
      </c>
      <c r="P11" s="72"/>
      <c r="Q11" s="72"/>
      <c r="R11" s="72"/>
      <c r="S11" s="74">
        <f t="shared" si="2"/>
        <v>0</v>
      </c>
      <c r="T11" s="121" t="str">
        <f t="shared" si="4"/>
        <v>OK</v>
      </c>
      <c r="U11" s="247"/>
      <c r="V11" s="248"/>
      <c r="W11" s="248"/>
      <c r="X11" s="248"/>
      <c r="Y11" s="248"/>
      <c r="Z11" s="248"/>
      <c r="AA11" s="248"/>
      <c r="AB11" s="78"/>
      <c r="AC11" s="77"/>
      <c r="AD11" s="77"/>
      <c r="AE11" s="76"/>
      <c r="AF11" s="78"/>
      <c r="AG11" s="78"/>
      <c r="AH11" s="78"/>
      <c r="AI11" s="78"/>
      <c r="AJ11" s="78"/>
      <c r="AK11" s="78"/>
      <c r="AL11" s="78"/>
      <c r="AM11" s="78"/>
      <c r="AN11" s="78"/>
      <c r="AO11" s="78"/>
      <c r="AP11" s="78"/>
      <c r="AQ11" s="78"/>
      <c r="AR11" s="78"/>
      <c r="AS11" s="78"/>
      <c r="AT11" s="79"/>
    </row>
    <row r="12" spans="1:46" ht="30" customHeight="1" x14ac:dyDescent="0.35">
      <c r="A12" s="289"/>
      <c r="B12" s="104">
        <v>9</v>
      </c>
      <c r="C12" s="290"/>
      <c r="D12" s="105" t="s">
        <v>111</v>
      </c>
      <c r="E12" s="106" t="s">
        <v>112</v>
      </c>
      <c r="F12" s="107" t="s">
        <v>113</v>
      </c>
      <c r="G12" s="106" t="s">
        <v>110</v>
      </c>
      <c r="H12" s="108" t="s">
        <v>79</v>
      </c>
      <c r="I12" s="108" t="s">
        <v>84</v>
      </c>
      <c r="J12" s="109">
        <v>305.3</v>
      </c>
      <c r="K12" s="69"/>
      <c r="L12" s="70">
        <f t="shared" si="0"/>
        <v>0</v>
      </c>
      <c r="M12" s="71">
        <f t="shared" si="1"/>
        <v>0</v>
      </c>
      <c r="N12" s="72"/>
      <c r="O12" s="73">
        <f t="shared" si="3"/>
        <v>0</v>
      </c>
      <c r="P12" s="72"/>
      <c r="Q12" s="72"/>
      <c r="R12" s="72"/>
      <c r="S12" s="74">
        <f t="shared" si="2"/>
        <v>0</v>
      </c>
      <c r="T12" s="121" t="str">
        <f t="shared" si="4"/>
        <v>OK</v>
      </c>
      <c r="U12" s="247"/>
      <c r="V12" s="248"/>
      <c r="W12" s="248"/>
      <c r="X12" s="248"/>
      <c r="Y12" s="248"/>
      <c r="Z12" s="248"/>
      <c r="AA12" s="248"/>
      <c r="AB12" s="78"/>
      <c r="AC12" s="77"/>
      <c r="AD12" s="77"/>
      <c r="AE12" s="76"/>
      <c r="AF12" s="78"/>
      <c r="AG12" s="78"/>
      <c r="AH12" s="78"/>
      <c r="AI12" s="78"/>
      <c r="AJ12" s="78"/>
      <c r="AK12" s="78"/>
      <c r="AL12" s="78"/>
      <c r="AM12" s="78"/>
      <c r="AN12" s="78"/>
      <c r="AO12" s="78"/>
      <c r="AP12" s="78"/>
      <c r="AQ12" s="78"/>
      <c r="AR12" s="78"/>
      <c r="AS12" s="78"/>
      <c r="AT12" s="81"/>
    </row>
    <row r="13" spans="1:46"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0"/>
        <v>0</v>
      </c>
      <c r="M13" s="71">
        <f t="shared" si="1"/>
        <v>0</v>
      </c>
      <c r="N13" s="72"/>
      <c r="O13" s="73">
        <f t="shared" si="3"/>
        <v>0</v>
      </c>
      <c r="P13" s="72"/>
      <c r="Q13" s="72"/>
      <c r="R13" s="72"/>
      <c r="S13" s="74">
        <f t="shared" si="2"/>
        <v>0</v>
      </c>
      <c r="T13" s="121" t="str">
        <f t="shared" si="4"/>
        <v>OK</v>
      </c>
      <c r="U13" s="247"/>
      <c r="V13" s="249"/>
      <c r="W13" s="249"/>
      <c r="X13" s="249"/>
      <c r="Y13" s="248"/>
      <c r="Z13" s="249"/>
      <c r="AA13" s="248"/>
      <c r="AB13" s="78"/>
      <c r="AC13" s="77"/>
      <c r="AD13" s="77"/>
      <c r="AE13" s="76"/>
      <c r="AF13" s="78"/>
      <c r="AG13" s="78"/>
      <c r="AH13" s="78"/>
      <c r="AI13" s="78"/>
      <c r="AJ13" s="78"/>
      <c r="AK13" s="78"/>
      <c r="AL13" s="78"/>
      <c r="AM13" s="78"/>
      <c r="AN13" s="78"/>
      <c r="AO13" s="78"/>
      <c r="AP13" s="78"/>
      <c r="AQ13" s="78"/>
      <c r="AR13" s="78"/>
      <c r="AS13" s="78"/>
    </row>
    <row r="14" spans="1:46" ht="30" customHeight="1" x14ac:dyDescent="0.35">
      <c r="A14" s="289"/>
      <c r="B14" s="104">
        <v>11</v>
      </c>
      <c r="C14" s="290"/>
      <c r="D14" s="105" t="s">
        <v>117</v>
      </c>
      <c r="E14" s="105" t="s">
        <v>115</v>
      </c>
      <c r="F14" s="107" t="s">
        <v>118</v>
      </c>
      <c r="G14" s="106" t="s">
        <v>110</v>
      </c>
      <c r="H14" s="108" t="s">
        <v>79</v>
      </c>
      <c r="I14" s="108" t="s">
        <v>84</v>
      </c>
      <c r="J14" s="109">
        <v>454.4</v>
      </c>
      <c r="K14" s="69"/>
      <c r="L14" s="70">
        <f t="shared" si="0"/>
        <v>0</v>
      </c>
      <c r="M14" s="71">
        <f t="shared" si="1"/>
        <v>0</v>
      </c>
      <c r="N14" s="72"/>
      <c r="O14" s="73">
        <f t="shared" si="3"/>
        <v>0</v>
      </c>
      <c r="P14" s="72"/>
      <c r="Q14" s="72"/>
      <c r="R14" s="72"/>
      <c r="S14" s="74">
        <f t="shared" si="2"/>
        <v>0</v>
      </c>
      <c r="T14" s="121" t="str">
        <f t="shared" si="4"/>
        <v>OK</v>
      </c>
      <c r="U14" s="247"/>
      <c r="V14" s="248"/>
      <c r="W14" s="248"/>
      <c r="X14" s="248"/>
      <c r="Y14" s="248"/>
      <c r="Z14" s="248"/>
      <c r="AA14" s="248"/>
      <c r="AB14" s="78"/>
      <c r="AC14" s="77"/>
      <c r="AD14" s="77"/>
      <c r="AE14" s="76"/>
      <c r="AF14" s="78"/>
      <c r="AG14" s="78"/>
      <c r="AH14" s="78"/>
      <c r="AI14" s="78"/>
      <c r="AJ14" s="78"/>
      <c r="AK14" s="78"/>
      <c r="AL14" s="78"/>
      <c r="AM14" s="78"/>
      <c r="AN14" s="78"/>
      <c r="AO14" s="78"/>
      <c r="AP14" s="78"/>
      <c r="AQ14" s="78"/>
      <c r="AR14" s="78"/>
      <c r="AS14" s="78"/>
    </row>
    <row r="15" spans="1:46"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0"/>
        <v>0</v>
      </c>
      <c r="M15" s="71">
        <f t="shared" si="1"/>
        <v>0</v>
      </c>
      <c r="N15" s="72"/>
      <c r="O15" s="73">
        <f t="shared" si="3"/>
        <v>0</v>
      </c>
      <c r="P15" s="72"/>
      <c r="Q15" s="72"/>
      <c r="R15" s="72"/>
      <c r="S15" s="74">
        <f t="shared" si="2"/>
        <v>0</v>
      </c>
      <c r="T15" s="121" t="str">
        <f t="shared" si="4"/>
        <v>OK</v>
      </c>
      <c r="U15" s="247"/>
      <c r="V15" s="249"/>
      <c r="W15" s="249"/>
      <c r="X15" s="248"/>
      <c r="Y15" s="248"/>
      <c r="Z15" s="249"/>
      <c r="AA15" s="248"/>
      <c r="AB15" s="78"/>
      <c r="AC15" s="77"/>
      <c r="AD15" s="77"/>
      <c r="AE15" s="76"/>
      <c r="AF15" s="78"/>
      <c r="AG15" s="78"/>
      <c r="AH15" s="78"/>
      <c r="AI15" s="78"/>
      <c r="AJ15" s="78"/>
      <c r="AK15" s="78"/>
      <c r="AL15" s="78"/>
      <c r="AM15" s="78"/>
      <c r="AN15" s="78"/>
      <c r="AO15" s="78"/>
      <c r="AP15" s="78"/>
      <c r="AQ15" s="78"/>
      <c r="AR15" s="78"/>
      <c r="AS15" s="78"/>
      <c r="AT15" s="79"/>
    </row>
    <row r="16" spans="1:46" ht="30" customHeight="1" x14ac:dyDescent="0.35">
      <c r="A16" s="289">
        <v>4</v>
      </c>
      <c r="B16" s="104">
        <v>13</v>
      </c>
      <c r="C16" s="290" t="s">
        <v>106</v>
      </c>
      <c r="D16" s="105" t="s">
        <v>121</v>
      </c>
      <c r="E16" s="106" t="s">
        <v>122</v>
      </c>
      <c r="F16" s="107" t="s">
        <v>123</v>
      </c>
      <c r="G16" s="106" t="s">
        <v>124</v>
      </c>
      <c r="H16" s="108" t="s">
        <v>79</v>
      </c>
      <c r="I16" s="108" t="s">
        <v>84</v>
      </c>
      <c r="J16" s="109">
        <v>253.38</v>
      </c>
      <c r="K16" s="69"/>
      <c r="L16" s="70">
        <f t="shared" si="0"/>
        <v>0</v>
      </c>
      <c r="M16" s="71">
        <f t="shared" si="1"/>
        <v>0</v>
      </c>
      <c r="N16" s="72"/>
      <c r="O16" s="73">
        <f t="shared" si="3"/>
        <v>0</v>
      </c>
      <c r="P16" s="72"/>
      <c r="Q16" s="72"/>
      <c r="R16" s="72"/>
      <c r="S16" s="74">
        <f t="shared" si="2"/>
        <v>0</v>
      </c>
      <c r="T16" s="121" t="str">
        <f t="shared" si="4"/>
        <v>OK</v>
      </c>
      <c r="U16" s="247"/>
      <c r="V16" s="248"/>
      <c r="W16" s="248"/>
      <c r="X16" s="248"/>
      <c r="Y16" s="248"/>
      <c r="Z16" s="248"/>
      <c r="AA16" s="248"/>
      <c r="AB16" s="78"/>
      <c r="AC16" s="77"/>
      <c r="AD16" s="77"/>
      <c r="AE16" s="76"/>
      <c r="AF16" s="78"/>
      <c r="AG16" s="78"/>
      <c r="AH16" s="78"/>
      <c r="AI16" s="78"/>
      <c r="AJ16" s="78"/>
      <c r="AK16" s="78"/>
      <c r="AL16" s="78"/>
      <c r="AM16" s="78"/>
      <c r="AN16" s="78"/>
      <c r="AO16" s="78"/>
      <c r="AP16" s="78"/>
      <c r="AQ16" s="78"/>
      <c r="AR16" s="78"/>
      <c r="AS16" s="78"/>
    </row>
    <row r="17" spans="1:46" ht="30" customHeight="1" x14ac:dyDescent="0.35">
      <c r="A17" s="289"/>
      <c r="B17" s="104">
        <v>14</v>
      </c>
      <c r="C17" s="290"/>
      <c r="D17" s="105" t="s">
        <v>125</v>
      </c>
      <c r="E17" s="106" t="s">
        <v>126</v>
      </c>
      <c r="F17" s="107" t="s">
        <v>127</v>
      </c>
      <c r="G17" s="106" t="s">
        <v>124</v>
      </c>
      <c r="H17" s="108" t="s">
        <v>79</v>
      </c>
      <c r="I17" s="108" t="s">
        <v>84</v>
      </c>
      <c r="J17" s="109">
        <v>406.99</v>
      </c>
      <c r="K17" s="69"/>
      <c r="L17" s="70">
        <f t="shared" si="0"/>
        <v>0</v>
      </c>
      <c r="M17" s="71">
        <f t="shared" si="1"/>
        <v>0</v>
      </c>
      <c r="N17" s="72"/>
      <c r="O17" s="73">
        <f t="shared" si="3"/>
        <v>0</v>
      </c>
      <c r="P17" s="72"/>
      <c r="Q17" s="72"/>
      <c r="R17" s="72"/>
      <c r="S17" s="74">
        <f t="shared" si="2"/>
        <v>0</v>
      </c>
      <c r="T17" s="121" t="str">
        <f t="shared" si="4"/>
        <v>OK</v>
      </c>
      <c r="U17" s="247"/>
      <c r="V17" s="248"/>
      <c r="W17" s="248"/>
      <c r="X17" s="248"/>
      <c r="Y17" s="248"/>
      <c r="Z17" s="248"/>
      <c r="AA17" s="248"/>
      <c r="AB17" s="78"/>
      <c r="AC17" s="77"/>
      <c r="AD17" s="77"/>
      <c r="AE17" s="76"/>
      <c r="AF17" s="78"/>
      <c r="AG17" s="78"/>
      <c r="AH17" s="78"/>
      <c r="AI17" s="78"/>
      <c r="AJ17" s="78"/>
      <c r="AK17" s="78"/>
      <c r="AL17" s="78"/>
      <c r="AM17" s="78"/>
      <c r="AN17" s="78"/>
      <c r="AO17" s="78"/>
      <c r="AP17" s="78"/>
      <c r="AQ17" s="78"/>
      <c r="AR17" s="78"/>
      <c r="AS17" s="78"/>
      <c r="AT17" s="79"/>
    </row>
    <row r="18" spans="1:46" ht="30" customHeight="1" x14ac:dyDescent="0.35">
      <c r="A18" s="289"/>
      <c r="B18" s="104">
        <v>15</v>
      </c>
      <c r="C18" s="290"/>
      <c r="D18" s="105" t="s">
        <v>128</v>
      </c>
      <c r="E18" s="106" t="s">
        <v>129</v>
      </c>
      <c r="F18" s="107" t="s">
        <v>130</v>
      </c>
      <c r="G18" s="106" t="s">
        <v>124</v>
      </c>
      <c r="H18" s="108" t="s">
        <v>79</v>
      </c>
      <c r="I18" s="108" t="s">
        <v>84</v>
      </c>
      <c r="J18" s="109">
        <v>189.17</v>
      </c>
      <c r="K18" s="69"/>
      <c r="L18" s="70">
        <f t="shared" si="0"/>
        <v>0</v>
      </c>
      <c r="M18" s="71">
        <f t="shared" si="1"/>
        <v>0</v>
      </c>
      <c r="N18" s="72"/>
      <c r="O18" s="73">
        <f t="shared" si="3"/>
        <v>0</v>
      </c>
      <c r="P18" s="72"/>
      <c r="Q18" s="72"/>
      <c r="R18" s="72"/>
      <c r="S18" s="74">
        <f t="shared" si="2"/>
        <v>0</v>
      </c>
      <c r="T18" s="121" t="str">
        <f t="shared" si="4"/>
        <v>OK</v>
      </c>
      <c r="U18" s="247"/>
      <c r="V18" s="248"/>
      <c r="W18" s="248"/>
      <c r="X18" s="248"/>
      <c r="Y18" s="248"/>
      <c r="Z18" s="248"/>
      <c r="AA18" s="248"/>
      <c r="AB18" s="78"/>
      <c r="AC18" s="77"/>
      <c r="AD18" s="77"/>
      <c r="AE18" s="76"/>
      <c r="AF18" s="78"/>
      <c r="AG18" s="78"/>
      <c r="AH18" s="78"/>
      <c r="AI18" s="78"/>
      <c r="AJ18" s="78"/>
      <c r="AK18" s="78"/>
      <c r="AL18" s="78"/>
      <c r="AM18" s="78"/>
      <c r="AN18" s="78"/>
      <c r="AO18" s="78"/>
      <c r="AP18" s="78"/>
      <c r="AQ18" s="78"/>
      <c r="AR18" s="78"/>
      <c r="AS18" s="78"/>
    </row>
    <row r="19" spans="1:46" ht="30" customHeight="1" x14ac:dyDescent="0.35">
      <c r="A19" s="289">
        <v>5</v>
      </c>
      <c r="B19" s="104">
        <v>16</v>
      </c>
      <c r="C19" s="290" t="s">
        <v>131</v>
      </c>
      <c r="D19" s="105" t="s">
        <v>132</v>
      </c>
      <c r="E19" s="106" t="s">
        <v>133</v>
      </c>
      <c r="F19" s="107">
        <v>81871</v>
      </c>
      <c r="G19" s="106" t="s">
        <v>134</v>
      </c>
      <c r="H19" s="108" t="s">
        <v>79</v>
      </c>
      <c r="I19" s="108" t="s">
        <v>84</v>
      </c>
      <c r="J19" s="109">
        <v>88</v>
      </c>
      <c r="K19" s="69">
        <v>10</v>
      </c>
      <c r="L19" s="70">
        <f t="shared" si="0"/>
        <v>0</v>
      </c>
      <c r="M19" s="71">
        <f t="shared" si="1"/>
        <v>0</v>
      </c>
      <c r="N19" s="72"/>
      <c r="O19" s="73">
        <f t="shared" si="3"/>
        <v>2</v>
      </c>
      <c r="P19" s="72"/>
      <c r="Q19" s="72"/>
      <c r="R19" s="72"/>
      <c r="S19" s="74">
        <f t="shared" si="2"/>
        <v>10</v>
      </c>
      <c r="T19" s="121" t="str">
        <f t="shared" si="4"/>
        <v>OK</v>
      </c>
      <c r="U19" s="247"/>
      <c r="V19" s="248"/>
      <c r="W19" s="248"/>
      <c r="X19" s="248"/>
      <c r="Y19" s="248"/>
      <c r="Z19" s="248"/>
      <c r="AA19" s="248"/>
      <c r="AB19" s="78"/>
      <c r="AC19" s="77"/>
      <c r="AD19" s="77"/>
      <c r="AE19" s="76"/>
      <c r="AF19" s="78"/>
      <c r="AG19" s="78"/>
      <c r="AH19" s="78"/>
      <c r="AI19" s="78"/>
      <c r="AJ19" s="78"/>
      <c r="AK19" s="78"/>
      <c r="AL19" s="78"/>
      <c r="AM19" s="78"/>
      <c r="AN19" s="78"/>
      <c r="AO19" s="78"/>
      <c r="AP19" s="78"/>
      <c r="AQ19" s="78"/>
      <c r="AR19" s="78"/>
      <c r="AS19" s="78"/>
    </row>
    <row r="20" spans="1:46" s="85" customFormat="1" ht="30" customHeight="1" x14ac:dyDescent="0.35">
      <c r="A20" s="289"/>
      <c r="B20" s="104">
        <v>17</v>
      </c>
      <c r="C20" s="290"/>
      <c r="D20" s="105" t="s">
        <v>135</v>
      </c>
      <c r="E20" s="106" t="s">
        <v>136</v>
      </c>
      <c r="F20" s="107" t="s">
        <v>137</v>
      </c>
      <c r="G20" s="106" t="s">
        <v>134</v>
      </c>
      <c r="H20" s="108" t="s">
        <v>79</v>
      </c>
      <c r="I20" s="108" t="s">
        <v>84</v>
      </c>
      <c r="J20" s="109">
        <v>64</v>
      </c>
      <c r="K20" s="69"/>
      <c r="L20" s="70">
        <f t="shared" si="0"/>
        <v>0</v>
      </c>
      <c r="M20" s="71">
        <f t="shared" si="1"/>
        <v>0</v>
      </c>
      <c r="N20" s="72"/>
      <c r="O20" s="73">
        <f t="shared" si="3"/>
        <v>0</v>
      </c>
      <c r="P20" s="72"/>
      <c r="Q20" s="72"/>
      <c r="R20" s="72"/>
      <c r="S20" s="74">
        <f t="shared" si="2"/>
        <v>0</v>
      </c>
      <c r="T20" s="121" t="str">
        <f t="shared" si="4"/>
        <v>OK</v>
      </c>
      <c r="U20" s="247"/>
      <c r="V20" s="249"/>
      <c r="W20" s="249"/>
      <c r="X20" s="249"/>
      <c r="Y20" s="248"/>
      <c r="Z20" s="249"/>
      <c r="AA20" s="248"/>
      <c r="AB20" s="78"/>
      <c r="AC20" s="77"/>
      <c r="AD20" s="77"/>
      <c r="AE20" s="76"/>
      <c r="AF20" s="78"/>
      <c r="AG20" s="78"/>
      <c r="AH20" s="78"/>
      <c r="AI20" s="78"/>
      <c r="AJ20" s="78"/>
      <c r="AK20" s="78"/>
      <c r="AL20" s="78"/>
      <c r="AM20" s="78"/>
      <c r="AN20" s="78"/>
      <c r="AO20" s="78"/>
      <c r="AP20" s="78"/>
      <c r="AQ20" s="78"/>
      <c r="AR20" s="78"/>
      <c r="AS20" s="78"/>
      <c r="AT20" s="79"/>
    </row>
    <row r="21" spans="1:46" ht="30" customHeight="1" x14ac:dyDescent="0.35">
      <c r="A21" s="289"/>
      <c r="B21" s="104">
        <v>18</v>
      </c>
      <c r="C21" s="290"/>
      <c r="D21" s="105" t="s">
        <v>138</v>
      </c>
      <c r="E21" s="106" t="s">
        <v>133</v>
      </c>
      <c r="F21" s="107">
        <v>81907</v>
      </c>
      <c r="G21" s="106" t="s">
        <v>134</v>
      </c>
      <c r="H21" s="108" t="s">
        <v>79</v>
      </c>
      <c r="I21" s="108" t="s">
        <v>84</v>
      </c>
      <c r="J21" s="109">
        <v>138</v>
      </c>
      <c r="K21" s="69"/>
      <c r="L21" s="70">
        <f t="shared" si="0"/>
        <v>0</v>
      </c>
      <c r="M21" s="71">
        <f t="shared" si="1"/>
        <v>0</v>
      </c>
      <c r="N21" s="72"/>
      <c r="O21" s="73">
        <f t="shared" si="3"/>
        <v>0</v>
      </c>
      <c r="P21" s="72"/>
      <c r="Q21" s="72"/>
      <c r="R21" s="72"/>
      <c r="S21" s="74">
        <f t="shared" si="2"/>
        <v>0</v>
      </c>
      <c r="T21" s="121" t="str">
        <f t="shared" si="4"/>
        <v>OK</v>
      </c>
      <c r="U21" s="247"/>
      <c r="V21" s="248"/>
      <c r="W21" s="248"/>
      <c r="X21" s="248"/>
      <c r="Y21" s="248"/>
      <c r="Z21" s="248"/>
      <c r="AA21" s="248"/>
      <c r="AB21" s="78"/>
      <c r="AC21" s="80"/>
      <c r="AD21" s="77"/>
      <c r="AE21" s="76"/>
      <c r="AF21" s="78"/>
      <c r="AG21" s="78"/>
      <c r="AH21" s="78"/>
      <c r="AI21" s="78"/>
      <c r="AJ21" s="78"/>
      <c r="AK21" s="78"/>
      <c r="AL21" s="78"/>
      <c r="AM21" s="78"/>
      <c r="AN21" s="78"/>
      <c r="AO21" s="78"/>
      <c r="AP21" s="78"/>
      <c r="AQ21" s="78"/>
      <c r="AR21" s="78"/>
      <c r="AS21" s="78"/>
      <c r="AT21" s="81"/>
    </row>
    <row r="22" spans="1:46" ht="30" customHeight="1" x14ac:dyDescent="0.35">
      <c r="A22" s="289"/>
      <c r="B22" s="104">
        <v>19</v>
      </c>
      <c r="C22" s="290"/>
      <c r="D22" s="105" t="s">
        <v>139</v>
      </c>
      <c r="E22" s="106" t="s">
        <v>136</v>
      </c>
      <c r="F22" s="107" t="s">
        <v>137</v>
      </c>
      <c r="G22" s="106" t="s">
        <v>140</v>
      </c>
      <c r="H22" s="108" t="s">
        <v>79</v>
      </c>
      <c r="I22" s="108" t="s">
        <v>141</v>
      </c>
      <c r="J22" s="109">
        <v>554</v>
      </c>
      <c r="K22" s="87"/>
      <c r="L22" s="70">
        <f t="shared" si="0"/>
        <v>0</v>
      </c>
      <c r="M22" s="71">
        <f t="shared" si="1"/>
        <v>0</v>
      </c>
      <c r="N22" s="72"/>
      <c r="O22" s="73">
        <f t="shared" si="3"/>
        <v>0</v>
      </c>
      <c r="P22" s="72"/>
      <c r="Q22" s="72"/>
      <c r="R22" s="72"/>
      <c r="S22" s="74">
        <f t="shared" si="2"/>
        <v>0</v>
      </c>
      <c r="T22" s="121" t="str">
        <f t="shared" si="4"/>
        <v>OK</v>
      </c>
      <c r="U22" s="247"/>
      <c r="V22" s="248"/>
      <c r="W22" s="248"/>
      <c r="X22" s="248"/>
      <c r="Y22" s="248"/>
      <c r="Z22" s="248"/>
      <c r="AA22" s="248"/>
      <c r="AB22" s="78"/>
      <c r="AC22" s="80"/>
      <c r="AD22" s="77"/>
      <c r="AE22" s="76"/>
      <c r="AF22" s="78"/>
      <c r="AG22" s="78"/>
      <c r="AH22" s="78"/>
      <c r="AI22" s="78"/>
      <c r="AJ22" s="78"/>
      <c r="AK22" s="78"/>
      <c r="AL22" s="78"/>
      <c r="AM22" s="78"/>
      <c r="AN22" s="78"/>
      <c r="AO22" s="78"/>
      <c r="AP22" s="78"/>
      <c r="AQ22" s="78"/>
      <c r="AR22" s="78"/>
      <c r="AS22" s="78"/>
      <c r="AT22" s="81"/>
    </row>
    <row r="23" spans="1:46" ht="30" customHeight="1" x14ac:dyDescent="0.35">
      <c r="A23" s="289"/>
      <c r="B23" s="104">
        <v>20</v>
      </c>
      <c r="C23" s="290"/>
      <c r="D23" s="105" t="s">
        <v>142</v>
      </c>
      <c r="E23" s="106" t="s">
        <v>133</v>
      </c>
      <c r="F23" s="107">
        <v>81874</v>
      </c>
      <c r="G23" s="106" t="s">
        <v>140</v>
      </c>
      <c r="H23" s="108" t="s">
        <v>79</v>
      </c>
      <c r="I23" s="108" t="s">
        <v>84</v>
      </c>
      <c r="J23" s="109">
        <v>91</v>
      </c>
      <c r="K23" s="87"/>
      <c r="L23" s="70">
        <f t="shared" si="0"/>
        <v>0</v>
      </c>
      <c r="M23" s="71">
        <f t="shared" si="1"/>
        <v>0</v>
      </c>
      <c r="N23" s="72"/>
      <c r="O23" s="73">
        <f t="shared" si="3"/>
        <v>0</v>
      </c>
      <c r="P23" s="72"/>
      <c r="Q23" s="72"/>
      <c r="R23" s="72"/>
      <c r="S23" s="74">
        <f t="shared" si="2"/>
        <v>0</v>
      </c>
      <c r="T23" s="121" t="str">
        <f t="shared" si="4"/>
        <v>OK</v>
      </c>
      <c r="U23" s="247"/>
      <c r="V23" s="248"/>
      <c r="W23" s="248"/>
      <c r="X23" s="248"/>
      <c r="Y23" s="248"/>
      <c r="Z23" s="248"/>
      <c r="AA23" s="248"/>
      <c r="AB23" s="78"/>
      <c r="AC23" s="77"/>
      <c r="AD23" s="77"/>
      <c r="AE23" s="76"/>
      <c r="AF23" s="78"/>
      <c r="AG23" s="78"/>
      <c r="AH23" s="78"/>
      <c r="AI23" s="78"/>
      <c r="AJ23" s="78"/>
      <c r="AK23" s="78"/>
      <c r="AL23" s="78"/>
      <c r="AM23" s="78"/>
      <c r="AN23" s="78"/>
      <c r="AO23" s="78"/>
      <c r="AP23" s="78"/>
      <c r="AQ23" s="78"/>
      <c r="AR23" s="78"/>
      <c r="AS23" s="78"/>
      <c r="AT23" s="79"/>
    </row>
    <row r="24" spans="1:46" ht="30" customHeight="1" x14ac:dyDescent="0.35">
      <c r="A24" s="289"/>
      <c r="B24" s="104">
        <v>21</v>
      </c>
      <c r="C24" s="290"/>
      <c r="D24" s="105" t="s">
        <v>143</v>
      </c>
      <c r="E24" s="106" t="s">
        <v>133</v>
      </c>
      <c r="F24" s="107">
        <v>81876</v>
      </c>
      <c r="G24" s="106" t="s">
        <v>140</v>
      </c>
      <c r="H24" s="108" t="s">
        <v>79</v>
      </c>
      <c r="I24" s="108" t="s">
        <v>84</v>
      </c>
      <c r="J24" s="109">
        <v>120</v>
      </c>
      <c r="K24" s="87"/>
      <c r="L24" s="70">
        <f t="shared" si="0"/>
        <v>0</v>
      </c>
      <c r="M24" s="71">
        <f t="shared" si="1"/>
        <v>0</v>
      </c>
      <c r="N24" s="72"/>
      <c r="O24" s="73">
        <f t="shared" si="3"/>
        <v>0</v>
      </c>
      <c r="P24" s="72"/>
      <c r="Q24" s="72"/>
      <c r="R24" s="72"/>
      <c r="S24" s="74">
        <f t="shared" si="2"/>
        <v>0</v>
      </c>
      <c r="T24" s="121" t="str">
        <f t="shared" si="4"/>
        <v>OK</v>
      </c>
      <c r="U24" s="247"/>
      <c r="V24" s="248"/>
      <c r="W24" s="248"/>
      <c r="X24" s="248"/>
      <c r="Y24" s="248"/>
      <c r="Z24" s="248"/>
      <c r="AA24" s="248"/>
      <c r="AB24" s="78"/>
      <c r="AC24" s="80"/>
      <c r="AD24" s="77"/>
      <c r="AE24" s="76"/>
      <c r="AF24" s="78"/>
      <c r="AG24" s="78"/>
      <c r="AH24" s="78"/>
      <c r="AI24" s="78"/>
      <c r="AJ24" s="78"/>
      <c r="AK24" s="78"/>
      <c r="AL24" s="78"/>
      <c r="AM24" s="78"/>
      <c r="AN24" s="78"/>
      <c r="AO24" s="78"/>
      <c r="AP24" s="78"/>
      <c r="AQ24" s="78"/>
      <c r="AR24" s="78"/>
      <c r="AS24" s="78"/>
      <c r="AT24" s="79"/>
    </row>
    <row r="25" spans="1:46"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v>5</v>
      </c>
      <c r="L25" s="70">
        <f t="shared" si="0"/>
        <v>2</v>
      </c>
      <c r="M25" s="71">
        <f t="shared" si="1"/>
        <v>2</v>
      </c>
      <c r="N25" s="72"/>
      <c r="O25" s="73">
        <f t="shared" si="3"/>
        <v>1</v>
      </c>
      <c r="P25" s="72"/>
      <c r="Q25" s="72"/>
      <c r="R25" s="72"/>
      <c r="S25" s="74">
        <f t="shared" si="2"/>
        <v>3</v>
      </c>
      <c r="T25" s="121" t="str">
        <f t="shared" si="4"/>
        <v>OK</v>
      </c>
      <c r="U25" s="250">
        <v>2</v>
      </c>
      <c r="V25" s="249"/>
      <c r="W25" s="249"/>
      <c r="X25" s="248"/>
      <c r="Y25" s="248"/>
      <c r="Z25" s="249"/>
      <c r="AA25" s="248"/>
      <c r="AB25" s="78"/>
      <c r="AC25" s="80"/>
      <c r="AD25" s="77"/>
      <c r="AE25" s="76"/>
      <c r="AF25" s="78"/>
      <c r="AG25" s="78"/>
      <c r="AH25" s="78"/>
      <c r="AI25" s="78"/>
      <c r="AJ25" s="78"/>
      <c r="AK25" s="78"/>
      <c r="AL25" s="78"/>
      <c r="AM25" s="78"/>
      <c r="AN25" s="78"/>
      <c r="AO25" s="78"/>
      <c r="AP25" s="78"/>
      <c r="AQ25" s="78"/>
      <c r="AR25" s="78"/>
      <c r="AS25" s="78"/>
      <c r="AT25" s="90"/>
    </row>
    <row r="26" spans="1:46" ht="30" customHeight="1" x14ac:dyDescent="0.35">
      <c r="A26" s="289"/>
      <c r="B26" s="104">
        <v>23</v>
      </c>
      <c r="C26" s="290"/>
      <c r="D26" s="105" t="s">
        <v>148</v>
      </c>
      <c r="E26" s="106" t="s">
        <v>129</v>
      </c>
      <c r="F26" s="107" t="s">
        <v>149</v>
      </c>
      <c r="G26" s="106" t="s">
        <v>147</v>
      </c>
      <c r="H26" s="108" t="s">
        <v>79</v>
      </c>
      <c r="I26" s="108" t="s">
        <v>94</v>
      </c>
      <c r="J26" s="109">
        <v>3117.65</v>
      </c>
      <c r="K26" s="87"/>
      <c r="L26" s="70">
        <f t="shared" si="0"/>
        <v>0</v>
      </c>
      <c r="M26" s="71">
        <f t="shared" si="1"/>
        <v>0</v>
      </c>
      <c r="N26" s="72"/>
      <c r="O26" s="73">
        <f t="shared" si="3"/>
        <v>0</v>
      </c>
      <c r="P26" s="72"/>
      <c r="Q26" s="72"/>
      <c r="R26" s="72"/>
      <c r="S26" s="74">
        <f t="shared" si="2"/>
        <v>0</v>
      </c>
      <c r="T26" s="121" t="str">
        <f t="shared" si="4"/>
        <v>OK</v>
      </c>
      <c r="U26" s="247"/>
      <c r="V26" s="248"/>
      <c r="W26" s="248"/>
      <c r="X26" s="248"/>
      <c r="Y26" s="248"/>
      <c r="Z26" s="248"/>
      <c r="AA26" s="248"/>
      <c r="AB26" s="78"/>
      <c r="AC26" s="77"/>
      <c r="AD26" s="77"/>
      <c r="AE26" s="76"/>
      <c r="AF26" s="78"/>
      <c r="AG26" s="78"/>
      <c r="AH26" s="78"/>
      <c r="AI26" s="78"/>
      <c r="AJ26" s="78"/>
      <c r="AK26" s="78"/>
      <c r="AL26" s="78"/>
      <c r="AM26" s="78"/>
      <c r="AN26" s="78"/>
      <c r="AO26" s="78"/>
      <c r="AP26" s="78"/>
      <c r="AQ26" s="78"/>
      <c r="AR26" s="78"/>
      <c r="AS26" s="78"/>
    </row>
    <row r="27" spans="1:46" ht="30" customHeight="1" x14ac:dyDescent="0.35">
      <c r="A27" s="289"/>
      <c r="B27" s="104">
        <v>24</v>
      </c>
      <c r="C27" s="290"/>
      <c r="D27" s="105" t="s">
        <v>150</v>
      </c>
      <c r="E27" s="106" t="s">
        <v>151</v>
      </c>
      <c r="F27" s="107" t="s">
        <v>151</v>
      </c>
      <c r="G27" s="106" t="s">
        <v>147</v>
      </c>
      <c r="H27" s="108" t="s">
        <v>79</v>
      </c>
      <c r="I27" s="108" t="s">
        <v>94</v>
      </c>
      <c r="J27" s="109">
        <v>936.29</v>
      </c>
      <c r="K27" s="87"/>
      <c r="L27" s="70">
        <f t="shared" si="0"/>
        <v>0</v>
      </c>
      <c r="M27" s="71">
        <f t="shared" si="1"/>
        <v>0</v>
      </c>
      <c r="N27" s="72"/>
      <c r="O27" s="73">
        <f t="shared" si="3"/>
        <v>0</v>
      </c>
      <c r="P27" s="72"/>
      <c r="Q27" s="72"/>
      <c r="R27" s="72"/>
      <c r="S27" s="74">
        <f t="shared" si="2"/>
        <v>0</v>
      </c>
      <c r="T27" s="121" t="str">
        <f t="shared" si="4"/>
        <v>OK</v>
      </c>
      <c r="U27" s="247"/>
      <c r="V27" s="248"/>
      <c r="W27" s="248"/>
      <c r="X27" s="248"/>
      <c r="Y27" s="248"/>
      <c r="Z27" s="248"/>
      <c r="AA27" s="248"/>
      <c r="AB27" s="78"/>
      <c r="AC27" s="77"/>
      <c r="AD27" s="77"/>
      <c r="AE27" s="76"/>
      <c r="AF27" s="78"/>
      <c r="AG27" s="78"/>
      <c r="AH27" s="78"/>
      <c r="AI27" s="78"/>
      <c r="AJ27" s="78"/>
      <c r="AK27" s="78"/>
      <c r="AL27" s="78"/>
      <c r="AM27" s="78"/>
      <c r="AN27" s="78"/>
      <c r="AO27" s="78"/>
      <c r="AP27" s="78"/>
      <c r="AQ27" s="78"/>
      <c r="AR27" s="78"/>
      <c r="AS27" s="78"/>
      <c r="AT27" s="90"/>
    </row>
    <row r="28" spans="1:46"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0"/>
        <v>0</v>
      </c>
      <c r="M28" s="71">
        <f t="shared" si="1"/>
        <v>0</v>
      </c>
      <c r="N28" s="72"/>
      <c r="O28" s="73">
        <f t="shared" si="3"/>
        <v>0</v>
      </c>
      <c r="P28" s="72"/>
      <c r="Q28" s="72"/>
      <c r="R28" s="72"/>
      <c r="S28" s="74">
        <f t="shared" si="2"/>
        <v>0</v>
      </c>
      <c r="T28" s="121" t="str">
        <f t="shared" si="4"/>
        <v>OK</v>
      </c>
      <c r="U28" s="247"/>
      <c r="V28" s="249"/>
      <c r="W28" s="249"/>
      <c r="X28" s="249"/>
      <c r="Y28" s="248"/>
      <c r="Z28" s="249"/>
      <c r="AA28" s="248"/>
      <c r="AB28" s="78"/>
      <c r="AC28" s="77"/>
      <c r="AD28" s="77"/>
      <c r="AE28" s="76"/>
      <c r="AF28" s="78"/>
      <c r="AG28" s="78"/>
      <c r="AH28" s="78"/>
      <c r="AI28" s="78"/>
      <c r="AJ28" s="78"/>
      <c r="AK28" s="78"/>
      <c r="AL28" s="78"/>
      <c r="AM28" s="78"/>
      <c r="AN28" s="78"/>
      <c r="AO28" s="78"/>
      <c r="AP28" s="78"/>
      <c r="AQ28" s="78"/>
      <c r="AR28" s="78"/>
      <c r="AS28" s="78"/>
    </row>
    <row r="29" spans="1:46"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0"/>
        <v>0</v>
      </c>
      <c r="M29" s="71">
        <f t="shared" si="1"/>
        <v>0</v>
      </c>
      <c r="N29" s="72"/>
      <c r="O29" s="73">
        <f t="shared" si="3"/>
        <v>0</v>
      </c>
      <c r="P29" s="72"/>
      <c r="Q29" s="72"/>
      <c r="R29" s="72"/>
      <c r="S29" s="74">
        <f t="shared" si="2"/>
        <v>0</v>
      </c>
      <c r="T29" s="121" t="str">
        <f t="shared" si="4"/>
        <v>OK</v>
      </c>
      <c r="U29" s="247"/>
      <c r="V29" s="249"/>
      <c r="W29" s="249"/>
      <c r="X29" s="249"/>
      <c r="Y29" s="248"/>
      <c r="Z29" s="249"/>
      <c r="AA29" s="248"/>
      <c r="AB29" s="78"/>
      <c r="AC29" s="77"/>
      <c r="AD29" s="77"/>
      <c r="AE29" s="76"/>
      <c r="AF29" s="78"/>
      <c r="AG29" s="78"/>
      <c r="AH29" s="78"/>
      <c r="AI29" s="78"/>
      <c r="AJ29" s="78"/>
      <c r="AK29" s="78"/>
      <c r="AL29" s="78"/>
      <c r="AM29" s="78"/>
      <c r="AN29" s="78"/>
      <c r="AO29" s="78"/>
      <c r="AP29" s="78"/>
      <c r="AQ29" s="78"/>
      <c r="AR29" s="78"/>
      <c r="AS29" s="78"/>
    </row>
    <row r="30" spans="1:46"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0"/>
        <v>0</v>
      </c>
      <c r="M30" s="71">
        <f t="shared" si="1"/>
        <v>0</v>
      </c>
      <c r="N30" s="72"/>
      <c r="O30" s="73">
        <f t="shared" si="3"/>
        <v>0</v>
      </c>
      <c r="P30" s="72"/>
      <c r="Q30" s="72"/>
      <c r="R30" s="72"/>
      <c r="S30" s="74">
        <f t="shared" si="2"/>
        <v>0</v>
      </c>
      <c r="T30" s="121" t="str">
        <f t="shared" si="4"/>
        <v>OK</v>
      </c>
      <c r="U30" s="247"/>
      <c r="V30" s="249"/>
      <c r="W30" s="249"/>
      <c r="X30" s="249"/>
      <c r="Y30" s="248"/>
      <c r="Z30" s="249"/>
      <c r="AA30" s="248"/>
      <c r="AB30" s="78"/>
      <c r="AC30" s="77"/>
      <c r="AD30" s="77"/>
      <c r="AE30" s="76"/>
      <c r="AF30" s="78"/>
      <c r="AG30" s="78"/>
      <c r="AH30" s="78"/>
      <c r="AI30" s="78"/>
      <c r="AJ30" s="78"/>
      <c r="AK30" s="78"/>
      <c r="AL30" s="78"/>
      <c r="AM30" s="78"/>
      <c r="AN30" s="78"/>
      <c r="AO30" s="78"/>
      <c r="AP30" s="78"/>
      <c r="AQ30" s="78"/>
      <c r="AR30" s="78"/>
      <c r="AS30" s="78"/>
    </row>
    <row r="31" spans="1:46"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0"/>
        <v>0</v>
      </c>
      <c r="M31" s="71">
        <f t="shared" si="1"/>
        <v>0</v>
      </c>
      <c r="N31" s="72"/>
      <c r="O31" s="73">
        <f t="shared" si="3"/>
        <v>0</v>
      </c>
      <c r="P31" s="72"/>
      <c r="Q31" s="72"/>
      <c r="R31" s="72"/>
      <c r="S31" s="74">
        <f t="shared" si="2"/>
        <v>0</v>
      </c>
      <c r="T31" s="121" t="str">
        <f t="shared" si="4"/>
        <v>OK</v>
      </c>
      <c r="U31" s="247"/>
      <c r="V31" s="249"/>
      <c r="W31" s="249"/>
      <c r="X31" s="249"/>
      <c r="Y31" s="248"/>
      <c r="Z31" s="249"/>
      <c r="AA31" s="248"/>
      <c r="AB31" s="78"/>
      <c r="AC31" s="77"/>
      <c r="AD31" s="77"/>
      <c r="AE31" s="76"/>
      <c r="AF31" s="78"/>
      <c r="AG31" s="78"/>
      <c r="AH31" s="78"/>
      <c r="AI31" s="78"/>
      <c r="AJ31" s="78"/>
      <c r="AK31" s="78"/>
      <c r="AL31" s="78"/>
      <c r="AM31" s="78"/>
      <c r="AN31" s="78"/>
      <c r="AO31" s="78"/>
      <c r="AP31" s="78"/>
      <c r="AQ31" s="78"/>
      <c r="AR31" s="78"/>
      <c r="AS31" s="78"/>
    </row>
    <row r="32" spans="1:46"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v>10</v>
      </c>
      <c r="L32" s="70">
        <f t="shared" si="0"/>
        <v>0</v>
      </c>
      <c r="M32" s="71">
        <f t="shared" si="1"/>
        <v>0</v>
      </c>
      <c r="N32" s="72"/>
      <c r="O32" s="73">
        <f t="shared" si="3"/>
        <v>2</v>
      </c>
      <c r="P32" s="72"/>
      <c r="Q32" s="72"/>
      <c r="R32" s="72"/>
      <c r="S32" s="74">
        <f t="shared" si="2"/>
        <v>10</v>
      </c>
      <c r="T32" s="121" t="str">
        <f t="shared" si="4"/>
        <v>OK</v>
      </c>
      <c r="U32" s="247"/>
      <c r="V32" s="249"/>
      <c r="W32" s="249"/>
      <c r="X32" s="249"/>
      <c r="Y32" s="248"/>
      <c r="Z32" s="249"/>
      <c r="AA32" s="248"/>
      <c r="AB32" s="78"/>
      <c r="AC32" s="77"/>
      <c r="AD32" s="77"/>
      <c r="AE32" s="76"/>
      <c r="AF32" s="78"/>
      <c r="AG32" s="78"/>
      <c r="AH32" s="78"/>
      <c r="AI32" s="78"/>
      <c r="AJ32" s="78"/>
      <c r="AK32" s="78"/>
      <c r="AL32" s="78"/>
      <c r="AM32" s="78"/>
      <c r="AN32" s="78"/>
      <c r="AO32" s="78"/>
      <c r="AP32" s="78"/>
      <c r="AQ32" s="78"/>
      <c r="AR32" s="78"/>
      <c r="AS32" s="78"/>
    </row>
    <row r="33" spans="1:45"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0"/>
        <v>0</v>
      </c>
      <c r="M33" s="71">
        <f t="shared" si="1"/>
        <v>0</v>
      </c>
      <c r="N33" s="72"/>
      <c r="O33" s="73">
        <f t="shared" si="3"/>
        <v>0</v>
      </c>
      <c r="P33" s="72"/>
      <c r="Q33" s="72"/>
      <c r="R33" s="72"/>
      <c r="S33" s="74">
        <f t="shared" si="2"/>
        <v>0</v>
      </c>
      <c r="T33" s="121" t="str">
        <f t="shared" si="4"/>
        <v>OK</v>
      </c>
      <c r="U33" s="247"/>
      <c r="V33" s="249"/>
      <c r="W33" s="249"/>
      <c r="X33" s="249"/>
      <c r="Y33" s="248"/>
      <c r="Z33" s="249"/>
      <c r="AA33" s="248"/>
      <c r="AB33" s="78"/>
      <c r="AC33" s="77"/>
      <c r="AD33" s="77"/>
      <c r="AE33" s="76"/>
      <c r="AF33" s="78"/>
      <c r="AG33" s="78"/>
      <c r="AH33" s="78"/>
      <c r="AI33" s="78"/>
      <c r="AJ33" s="78"/>
      <c r="AK33" s="78"/>
      <c r="AL33" s="78"/>
      <c r="AM33" s="78"/>
      <c r="AN33" s="78"/>
      <c r="AO33" s="78"/>
      <c r="AP33" s="78"/>
      <c r="AQ33" s="78"/>
      <c r="AR33" s="78"/>
      <c r="AS33" s="78"/>
    </row>
    <row r="34" spans="1:45"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0"/>
        <v>0</v>
      </c>
      <c r="M34" s="71">
        <f t="shared" si="1"/>
        <v>0</v>
      </c>
      <c r="N34" s="72"/>
      <c r="O34" s="73">
        <f t="shared" si="3"/>
        <v>0</v>
      </c>
      <c r="P34" s="72"/>
      <c r="Q34" s="72"/>
      <c r="R34" s="72"/>
      <c r="S34" s="74">
        <f t="shared" si="2"/>
        <v>0</v>
      </c>
      <c r="T34" s="121" t="str">
        <f t="shared" si="4"/>
        <v>OK</v>
      </c>
      <c r="U34" s="247"/>
      <c r="V34" s="249"/>
      <c r="W34" s="249"/>
      <c r="X34" s="249"/>
      <c r="Y34" s="248"/>
      <c r="Z34" s="249"/>
      <c r="AA34" s="248"/>
      <c r="AB34" s="78"/>
      <c r="AC34" s="77"/>
      <c r="AD34" s="77"/>
      <c r="AE34" s="76"/>
      <c r="AF34" s="78"/>
      <c r="AG34" s="78"/>
      <c r="AH34" s="78"/>
      <c r="AI34" s="78"/>
      <c r="AJ34" s="78"/>
      <c r="AK34" s="78"/>
      <c r="AL34" s="78"/>
      <c r="AM34" s="78"/>
      <c r="AN34" s="78"/>
      <c r="AO34" s="78"/>
      <c r="AP34" s="78"/>
      <c r="AQ34" s="78"/>
      <c r="AR34" s="78"/>
      <c r="AS34" s="78"/>
    </row>
    <row r="35" spans="1:45" s="85" customFormat="1" ht="30" customHeight="1" x14ac:dyDescent="0.35">
      <c r="A35" s="289"/>
      <c r="B35" s="104">
        <v>32</v>
      </c>
      <c r="C35" s="290"/>
      <c r="D35" s="105" t="s">
        <v>167</v>
      </c>
      <c r="E35" s="106" t="s">
        <v>168</v>
      </c>
      <c r="F35" s="107" t="s">
        <v>168</v>
      </c>
      <c r="G35" s="106" t="s">
        <v>147</v>
      </c>
      <c r="H35" s="108" t="s">
        <v>79</v>
      </c>
      <c r="I35" s="108" t="s">
        <v>94</v>
      </c>
      <c r="J35" s="109">
        <v>4195.97</v>
      </c>
      <c r="K35" s="87"/>
      <c r="L35" s="70">
        <f t="shared" si="0"/>
        <v>0</v>
      </c>
      <c r="M35" s="71">
        <f t="shared" si="1"/>
        <v>0</v>
      </c>
      <c r="N35" s="72"/>
      <c r="O35" s="73">
        <f t="shared" si="3"/>
        <v>0</v>
      </c>
      <c r="P35" s="72"/>
      <c r="Q35" s="72"/>
      <c r="R35" s="72"/>
      <c r="S35" s="74">
        <f t="shared" si="2"/>
        <v>0</v>
      </c>
      <c r="T35" s="121" t="str">
        <f t="shared" si="4"/>
        <v>OK</v>
      </c>
      <c r="U35" s="247"/>
      <c r="V35" s="249"/>
      <c r="W35" s="249"/>
      <c r="X35" s="249"/>
      <c r="Y35" s="248"/>
      <c r="Z35" s="249"/>
      <c r="AA35" s="248"/>
      <c r="AB35" s="78"/>
      <c r="AC35" s="77"/>
      <c r="AD35" s="77"/>
      <c r="AE35" s="76"/>
      <c r="AF35" s="78"/>
      <c r="AG35" s="78"/>
      <c r="AH35" s="78"/>
      <c r="AI35" s="78"/>
      <c r="AJ35" s="78"/>
      <c r="AK35" s="78"/>
      <c r="AL35" s="78"/>
      <c r="AM35" s="78"/>
      <c r="AN35" s="78"/>
      <c r="AO35" s="78"/>
      <c r="AP35" s="78"/>
      <c r="AQ35" s="78"/>
      <c r="AR35" s="78"/>
      <c r="AS35" s="78"/>
    </row>
    <row r="36" spans="1:45"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ref="L36:L67" si="5">IF(SUM(U36:AS36)&gt;K36+N36,K36+N36,SUM(U36:AS36))</f>
        <v>0</v>
      </c>
      <c r="M36" s="71">
        <f t="shared" ref="M36:M67" si="6">(SUM(U36:AS36))</f>
        <v>0</v>
      </c>
      <c r="N36" s="72"/>
      <c r="O36" s="73">
        <f t="shared" si="3"/>
        <v>0</v>
      </c>
      <c r="P36" s="72"/>
      <c r="Q36" s="72"/>
      <c r="R36" s="72"/>
      <c r="S36" s="74">
        <f t="shared" ref="S36:S67" si="7">K36-(SUM(U36:AS36))+N36+P36+Q36-R36</f>
        <v>0</v>
      </c>
      <c r="T36" s="121" t="str">
        <f t="shared" si="4"/>
        <v>OK</v>
      </c>
      <c r="U36" s="247"/>
      <c r="V36" s="249"/>
      <c r="W36" s="249"/>
      <c r="X36" s="249"/>
      <c r="Y36" s="248"/>
      <c r="Z36" s="249"/>
      <c r="AA36" s="248"/>
      <c r="AB36" s="78"/>
      <c r="AC36" s="77"/>
      <c r="AD36" s="77"/>
      <c r="AE36" s="76"/>
      <c r="AF36" s="78"/>
      <c r="AG36" s="78"/>
      <c r="AH36" s="78"/>
      <c r="AI36" s="78"/>
      <c r="AJ36" s="78"/>
      <c r="AK36" s="78"/>
      <c r="AL36" s="78"/>
      <c r="AM36" s="78"/>
      <c r="AN36" s="78"/>
      <c r="AO36" s="78"/>
      <c r="AP36" s="78"/>
      <c r="AQ36" s="78"/>
      <c r="AR36" s="78"/>
      <c r="AS36" s="78"/>
    </row>
    <row r="37" spans="1:45" s="85" customFormat="1" ht="30" customHeight="1" x14ac:dyDescent="0.35">
      <c r="A37" s="289"/>
      <c r="B37" s="104">
        <v>34</v>
      </c>
      <c r="C37" s="290"/>
      <c r="D37" s="105" t="s">
        <v>174</v>
      </c>
      <c r="E37" s="106" t="s">
        <v>175</v>
      </c>
      <c r="F37" s="107" t="s">
        <v>176</v>
      </c>
      <c r="G37" s="106" t="s">
        <v>177</v>
      </c>
      <c r="H37" s="108" t="s">
        <v>79</v>
      </c>
      <c r="I37" s="108" t="s">
        <v>84</v>
      </c>
      <c r="J37" s="109">
        <v>1945</v>
      </c>
      <c r="K37" s="87"/>
      <c r="L37" s="70">
        <f t="shared" si="5"/>
        <v>0</v>
      </c>
      <c r="M37" s="71">
        <f t="shared" si="6"/>
        <v>0</v>
      </c>
      <c r="N37" s="72"/>
      <c r="O37" s="73">
        <f t="shared" si="3"/>
        <v>0</v>
      </c>
      <c r="P37" s="72"/>
      <c r="Q37" s="72"/>
      <c r="R37" s="72"/>
      <c r="S37" s="74">
        <f t="shared" si="7"/>
        <v>0</v>
      </c>
      <c r="T37" s="121" t="str">
        <f t="shared" si="4"/>
        <v>OK</v>
      </c>
      <c r="U37" s="247"/>
      <c r="V37" s="249"/>
      <c r="W37" s="249"/>
      <c r="X37" s="249"/>
      <c r="Y37" s="248"/>
      <c r="Z37" s="249"/>
      <c r="AA37" s="248"/>
      <c r="AB37" s="78"/>
      <c r="AC37" s="77"/>
      <c r="AD37" s="77"/>
      <c r="AE37" s="76"/>
      <c r="AF37" s="78"/>
      <c r="AG37" s="78"/>
      <c r="AH37" s="78"/>
      <c r="AI37" s="78"/>
      <c r="AJ37" s="78"/>
      <c r="AK37" s="78"/>
      <c r="AL37" s="78"/>
      <c r="AM37" s="78"/>
      <c r="AN37" s="78"/>
      <c r="AO37" s="78"/>
      <c r="AP37" s="78"/>
      <c r="AQ37" s="78"/>
      <c r="AR37" s="78"/>
      <c r="AS37" s="78"/>
    </row>
    <row r="38" spans="1:45" s="85" customFormat="1" ht="30" customHeight="1" x14ac:dyDescent="0.35">
      <c r="A38" s="289"/>
      <c r="B38" s="104">
        <v>35</v>
      </c>
      <c r="C38" s="290"/>
      <c r="D38" s="105" t="s">
        <v>178</v>
      </c>
      <c r="E38" s="106" t="s">
        <v>179</v>
      </c>
      <c r="F38" s="107" t="s">
        <v>180</v>
      </c>
      <c r="G38" s="106" t="s">
        <v>177</v>
      </c>
      <c r="H38" s="108" t="s">
        <v>79</v>
      </c>
      <c r="I38" s="108" t="s">
        <v>84</v>
      </c>
      <c r="J38" s="109">
        <v>3681.5</v>
      </c>
      <c r="K38" s="87"/>
      <c r="L38" s="70">
        <f t="shared" si="5"/>
        <v>0</v>
      </c>
      <c r="M38" s="71">
        <f t="shared" si="6"/>
        <v>0</v>
      </c>
      <c r="N38" s="72"/>
      <c r="O38" s="73">
        <f t="shared" si="3"/>
        <v>0</v>
      </c>
      <c r="P38" s="72"/>
      <c r="Q38" s="72"/>
      <c r="R38" s="72"/>
      <c r="S38" s="74">
        <f t="shared" si="7"/>
        <v>0</v>
      </c>
      <c r="T38" s="121" t="str">
        <f t="shared" si="4"/>
        <v>OK</v>
      </c>
      <c r="U38" s="247"/>
      <c r="V38" s="249"/>
      <c r="W38" s="249"/>
      <c r="X38" s="249"/>
      <c r="Y38" s="248"/>
      <c r="Z38" s="249"/>
      <c r="AA38" s="248"/>
      <c r="AB38" s="78"/>
      <c r="AC38" s="77"/>
      <c r="AD38" s="77"/>
      <c r="AE38" s="76"/>
      <c r="AF38" s="78"/>
      <c r="AG38" s="78"/>
      <c r="AH38" s="78"/>
      <c r="AI38" s="78"/>
      <c r="AJ38" s="78"/>
      <c r="AK38" s="78"/>
      <c r="AL38" s="78"/>
      <c r="AM38" s="78"/>
      <c r="AN38" s="78"/>
      <c r="AO38" s="78"/>
      <c r="AP38" s="78"/>
      <c r="AQ38" s="78"/>
      <c r="AR38" s="78"/>
      <c r="AS38" s="78"/>
    </row>
    <row r="39" spans="1:45"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5"/>
        <v>0</v>
      </c>
      <c r="M39" s="71">
        <f t="shared" si="6"/>
        <v>0</v>
      </c>
      <c r="N39" s="72"/>
      <c r="O39" s="73">
        <f t="shared" si="3"/>
        <v>0</v>
      </c>
      <c r="P39" s="72"/>
      <c r="Q39" s="72"/>
      <c r="R39" s="72"/>
      <c r="S39" s="74">
        <f t="shared" si="7"/>
        <v>0</v>
      </c>
      <c r="T39" s="121" t="str">
        <f t="shared" si="4"/>
        <v>OK</v>
      </c>
      <c r="U39" s="247"/>
      <c r="V39" s="249"/>
      <c r="W39" s="249"/>
      <c r="X39" s="249"/>
      <c r="Y39" s="248"/>
      <c r="Z39" s="249"/>
      <c r="AA39" s="248"/>
      <c r="AB39" s="78"/>
      <c r="AC39" s="77"/>
      <c r="AD39" s="77"/>
      <c r="AE39" s="76"/>
      <c r="AF39" s="78"/>
      <c r="AG39" s="78"/>
      <c r="AH39" s="78"/>
      <c r="AI39" s="78"/>
      <c r="AJ39" s="78"/>
      <c r="AK39" s="78"/>
      <c r="AL39" s="78"/>
      <c r="AM39" s="78"/>
      <c r="AN39" s="78"/>
      <c r="AO39" s="78"/>
      <c r="AP39" s="78"/>
      <c r="AQ39" s="78"/>
      <c r="AR39" s="78"/>
      <c r="AS39" s="78"/>
    </row>
    <row r="40" spans="1:45"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c r="L40" s="70">
        <f t="shared" si="5"/>
        <v>0</v>
      </c>
      <c r="M40" s="71">
        <f t="shared" si="6"/>
        <v>0</v>
      </c>
      <c r="N40" s="72"/>
      <c r="O40" s="73">
        <f t="shared" si="3"/>
        <v>0</v>
      </c>
      <c r="P40" s="72"/>
      <c r="Q40" s="72"/>
      <c r="R40" s="72"/>
      <c r="S40" s="74">
        <f t="shared" si="7"/>
        <v>0</v>
      </c>
      <c r="T40" s="121" t="str">
        <f t="shared" si="4"/>
        <v>OK</v>
      </c>
      <c r="U40" s="247"/>
      <c r="V40" s="249"/>
      <c r="W40" s="249"/>
      <c r="X40" s="249"/>
      <c r="Y40" s="248"/>
      <c r="Z40" s="249"/>
      <c r="AA40" s="248"/>
      <c r="AB40" s="78"/>
      <c r="AC40" s="77"/>
      <c r="AD40" s="77"/>
      <c r="AE40" s="76"/>
      <c r="AF40" s="78"/>
      <c r="AG40" s="78"/>
      <c r="AH40" s="78"/>
      <c r="AI40" s="78"/>
      <c r="AJ40" s="78"/>
      <c r="AK40" s="78"/>
      <c r="AL40" s="78"/>
      <c r="AM40" s="78"/>
      <c r="AN40" s="78"/>
      <c r="AO40" s="78"/>
      <c r="AP40" s="78"/>
      <c r="AQ40" s="78"/>
      <c r="AR40" s="78"/>
      <c r="AS40" s="78"/>
    </row>
    <row r="41" spans="1:45" s="85" customFormat="1" ht="30" customHeight="1" x14ac:dyDescent="0.35">
      <c r="A41" s="289"/>
      <c r="B41" s="104">
        <v>38</v>
      </c>
      <c r="C41" s="290"/>
      <c r="D41" s="105" t="s">
        <v>189</v>
      </c>
      <c r="E41" s="106" t="s">
        <v>185</v>
      </c>
      <c r="F41" s="107" t="s">
        <v>190</v>
      </c>
      <c r="G41" s="106" t="s">
        <v>187</v>
      </c>
      <c r="H41" s="108" t="s">
        <v>188</v>
      </c>
      <c r="I41" s="108" t="s">
        <v>94</v>
      </c>
      <c r="J41" s="109">
        <v>12259</v>
      </c>
      <c r="K41" s="87"/>
      <c r="L41" s="70">
        <f t="shared" si="5"/>
        <v>0</v>
      </c>
      <c r="M41" s="71">
        <f t="shared" si="6"/>
        <v>0</v>
      </c>
      <c r="N41" s="72"/>
      <c r="O41" s="73">
        <f t="shared" si="3"/>
        <v>0</v>
      </c>
      <c r="P41" s="72"/>
      <c r="Q41" s="72"/>
      <c r="R41" s="72"/>
      <c r="S41" s="74">
        <f t="shared" si="7"/>
        <v>0</v>
      </c>
      <c r="T41" s="121" t="str">
        <f t="shared" si="4"/>
        <v>OK</v>
      </c>
      <c r="U41" s="247"/>
      <c r="V41" s="249"/>
      <c r="W41" s="249"/>
      <c r="X41" s="249"/>
      <c r="Y41" s="248"/>
      <c r="Z41" s="249"/>
      <c r="AA41" s="248"/>
      <c r="AB41" s="78"/>
      <c r="AC41" s="77"/>
      <c r="AD41" s="77"/>
      <c r="AE41" s="76"/>
      <c r="AF41" s="78"/>
      <c r="AG41" s="78"/>
      <c r="AH41" s="78"/>
      <c r="AI41" s="78"/>
      <c r="AJ41" s="78"/>
      <c r="AK41" s="78"/>
      <c r="AL41" s="78"/>
      <c r="AM41" s="78"/>
      <c r="AN41" s="78"/>
      <c r="AO41" s="78"/>
      <c r="AP41" s="78"/>
      <c r="AQ41" s="78"/>
      <c r="AR41" s="78"/>
      <c r="AS41" s="78"/>
    </row>
    <row r="42" spans="1:45"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5"/>
        <v>0</v>
      </c>
      <c r="M42" s="71">
        <f t="shared" si="6"/>
        <v>0</v>
      </c>
      <c r="N42" s="72"/>
      <c r="O42" s="73">
        <f t="shared" si="3"/>
        <v>0</v>
      </c>
      <c r="P42" s="72"/>
      <c r="Q42" s="72"/>
      <c r="R42" s="72"/>
      <c r="S42" s="74">
        <f t="shared" si="7"/>
        <v>0</v>
      </c>
      <c r="T42" s="121" t="str">
        <f t="shared" si="4"/>
        <v>OK</v>
      </c>
      <c r="U42" s="247"/>
      <c r="V42" s="249"/>
      <c r="W42" s="249"/>
      <c r="X42" s="249"/>
      <c r="Y42" s="248"/>
      <c r="Z42" s="249"/>
      <c r="AA42" s="248"/>
      <c r="AB42" s="78"/>
      <c r="AC42" s="77"/>
      <c r="AD42" s="77"/>
      <c r="AE42" s="76"/>
      <c r="AF42" s="78"/>
      <c r="AG42" s="78"/>
      <c r="AH42" s="78"/>
      <c r="AI42" s="78"/>
      <c r="AJ42" s="78"/>
      <c r="AK42" s="78"/>
      <c r="AL42" s="78"/>
      <c r="AM42" s="78"/>
      <c r="AN42" s="78"/>
      <c r="AO42" s="78"/>
      <c r="AP42" s="78"/>
      <c r="AQ42" s="78"/>
      <c r="AR42" s="78"/>
      <c r="AS42" s="78"/>
    </row>
    <row r="43" spans="1:45"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5"/>
        <v>0</v>
      </c>
      <c r="M43" s="71">
        <f t="shared" si="6"/>
        <v>0</v>
      </c>
      <c r="N43" s="72"/>
      <c r="O43" s="73">
        <f t="shared" si="3"/>
        <v>0</v>
      </c>
      <c r="P43" s="72"/>
      <c r="Q43" s="72"/>
      <c r="R43" s="72"/>
      <c r="S43" s="74">
        <f t="shared" si="7"/>
        <v>0</v>
      </c>
      <c r="T43" s="121" t="str">
        <f t="shared" si="4"/>
        <v>OK</v>
      </c>
      <c r="U43" s="247"/>
      <c r="V43" s="249"/>
      <c r="W43" s="249"/>
      <c r="X43" s="249"/>
      <c r="Y43" s="248"/>
      <c r="Z43" s="249"/>
      <c r="AA43" s="248"/>
      <c r="AB43" s="78"/>
      <c r="AC43" s="77"/>
      <c r="AD43" s="77"/>
      <c r="AE43" s="76"/>
      <c r="AF43" s="78"/>
      <c r="AG43" s="78"/>
      <c r="AH43" s="78"/>
      <c r="AI43" s="78"/>
      <c r="AJ43" s="78"/>
      <c r="AK43" s="78"/>
      <c r="AL43" s="78"/>
      <c r="AM43" s="78"/>
      <c r="AN43" s="78"/>
      <c r="AO43" s="78"/>
      <c r="AP43" s="78"/>
      <c r="AQ43" s="78"/>
      <c r="AR43" s="78"/>
      <c r="AS43" s="78"/>
    </row>
    <row r="44" spans="1:45" s="85" customFormat="1" ht="30" customHeight="1" x14ac:dyDescent="0.35">
      <c r="A44" s="289"/>
      <c r="B44" s="104">
        <v>41</v>
      </c>
      <c r="C44" s="290"/>
      <c r="D44" s="105" t="s">
        <v>195</v>
      </c>
      <c r="E44" s="106" t="s">
        <v>112</v>
      </c>
      <c r="F44" s="107" t="s">
        <v>196</v>
      </c>
      <c r="G44" s="106" t="s">
        <v>187</v>
      </c>
      <c r="H44" s="108" t="s">
        <v>79</v>
      </c>
      <c r="I44" s="108" t="s">
        <v>94</v>
      </c>
      <c r="J44" s="109">
        <v>12840</v>
      </c>
      <c r="K44" s="87"/>
      <c r="L44" s="70">
        <f t="shared" si="5"/>
        <v>0</v>
      </c>
      <c r="M44" s="71">
        <f t="shared" si="6"/>
        <v>0</v>
      </c>
      <c r="N44" s="72"/>
      <c r="O44" s="73">
        <f t="shared" si="3"/>
        <v>0</v>
      </c>
      <c r="P44" s="72"/>
      <c r="Q44" s="72"/>
      <c r="R44" s="72"/>
      <c r="S44" s="74">
        <f t="shared" si="7"/>
        <v>0</v>
      </c>
      <c r="T44" s="121" t="str">
        <f t="shared" si="4"/>
        <v>OK</v>
      </c>
      <c r="U44" s="247"/>
      <c r="V44" s="249"/>
      <c r="W44" s="249"/>
      <c r="X44" s="249"/>
      <c r="Y44" s="248"/>
      <c r="Z44" s="249"/>
      <c r="AA44" s="248"/>
      <c r="AB44" s="78"/>
      <c r="AC44" s="77"/>
      <c r="AD44" s="77"/>
      <c r="AE44" s="76"/>
      <c r="AF44" s="78"/>
      <c r="AG44" s="78"/>
      <c r="AH44" s="78"/>
      <c r="AI44" s="78"/>
      <c r="AJ44" s="78"/>
      <c r="AK44" s="78"/>
      <c r="AL44" s="78"/>
      <c r="AM44" s="78"/>
      <c r="AN44" s="78"/>
      <c r="AO44" s="78"/>
      <c r="AP44" s="78"/>
      <c r="AQ44" s="78"/>
      <c r="AR44" s="78"/>
      <c r="AS44" s="78"/>
    </row>
    <row r="45" spans="1:45" s="85" customFormat="1" ht="30" customHeight="1" x14ac:dyDescent="0.35">
      <c r="A45" s="289"/>
      <c r="B45" s="104">
        <v>42</v>
      </c>
      <c r="C45" s="290"/>
      <c r="D45" s="105" t="s">
        <v>197</v>
      </c>
      <c r="E45" s="106" t="s">
        <v>112</v>
      </c>
      <c r="F45" s="107" t="s">
        <v>198</v>
      </c>
      <c r="G45" s="106" t="s">
        <v>187</v>
      </c>
      <c r="H45" s="108" t="s">
        <v>79</v>
      </c>
      <c r="I45" s="108" t="s">
        <v>94</v>
      </c>
      <c r="J45" s="109">
        <v>6200</v>
      </c>
      <c r="K45" s="87">
        <v>1</v>
      </c>
      <c r="L45" s="70">
        <f t="shared" si="5"/>
        <v>1</v>
      </c>
      <c r="M45" s="71">
        <f t="shared" si="6"/>
        <v>1</v>
      </c>
      <c r="N45" s="72"/>
      <c r="O45" s="73">
        <f t="shared" si="3"/>
        <v>0</v>
      </c>
      <c r="P45" s="72"/>
      <c r="Q45" s="72"/>
      <c r="R45" s="72"/>
      <c r="S45" s="74">
        <f t="shared" si="7"/>
        <v>0</v>
      </c>
      <c r="T45" s="121" t="str">
        <f t="shared" si="4"/>
        <v>OK</v>
      </c>
      <c r="U45" s="247"/>
      <c r="V45" s="249"/>
      <c r="W45" s="249"/>
      <c r="X45" s="252">
        <v>1</v>
      </c>
      <c r="Y45" s="248"/>
      <c r="Z45" s="249"/>
      <c r="AA45" s="248"/>
      <c r="AB45" s="78"/>
      <c r="AC45" s="77"/>
      <c r="AD45" s="77"/>
      <c r="AE45" s="76"/>
      <c r="AF45" s="78"/>
      <c r="AG45" s="78"/>
      <c r="AH45" s="78"/>
      <c r="AI45" s="78"/>
      <c r="AJ45" s="78"/>
      <c r="AK45" s="78"/>
      <c r="AL45" s="78"/>
      <c r="AM45" s="78"/>
      <c r="AN45" s="78"/>
      <c r="AO45" s="78"/>
      <c r="AP45" s="78"/>
      <c r="AQ45" s="78"/>
      <c r="AR45" s="78"/>
      <c r="AS45" s="78"/>
    </row>
    <row r="46" spans="1:45"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5"/>
        <v>0</v>
      </c>
      <c r="M46" s="71">
        <f t="shared" si="6"/>
        <v>0</v>
      </c>
      <c r="N46" s="72"/>
      <c r="O46" s="73">
        <f t="shared" si="3"/>
        <v>0</v>
      </c>
      <c r="P46" s="72"/>
      <c r="Q46" s="72"/>
      <c r="R46" s="72"/>
      <c r="S46" s="74">
        <f t="shared" si="7"/>
        <v>0</v>
      </c>
      <c r="T46" s="121" t="str">
        <f t="shared" si="4"/>
        <v>OK</v>
      </c>
      <c r="U46" s="247"/>
      <c r="V46" s="249"/>
      <c r="W46" s="249"/>
      <c r="X46" s="249"/>
      <c r="Y46" s="248"/>
      <c r="Z46" s="249"/>
      <c r="AA46" s="248"/>
      <c r="AB46" s="78"/>
      <c r="AC46" s="77"/>
      <c r="AD46" s="77"/>
      <c r="AE46" s="76"/>
      <c r="AF46" s="78"/>
      <c r="AG46" s="78"/>
      <c r="AH46" s="78"/>
      <c r="AI46" s="78"/>
      <c r="AJ46" s="78"/>
      <c r="AK46" s="78"/>
      <c r="AL46" s="78"/>
      <c r="AM46" s="78"/>
      <c r="AN46" s="78"/>
      <c r="AO46" s="78"/>
      <c r="AP46" s="78"/>
      <c r="AQ46" s="78"/>
      <c r="AR46" s="78"/>
      <c r="AS46" s="78"/>
    </row>
    <row r="47" spans="1:45"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5"/>
        <v>0</v>
      </c>
      <c r="M47" s="71">
        <f t="shared" si="6"/>
        <v>0</v>
      </c>
      <c r="N47" s="72"/>
      <c r="O47" s="73">
        <f t="shared" si="3"/>
        <v>0</v>
      </c>
      <c r="P47" s="72"/>
      <c r="Q47" s="72"/>
      <c r="R47" s="72"/>
      <c r="S47" s="74">
        <f t="shared" si="7"/>
        <v>0</v>
      </c>
      <c r="T47" s="121" t="str">
        <f t="shared" si="4"/>
        <v>OK</v>
      </c>
      <c r="U47" s="247"/>
      <c r="V47" s="249"/>
      <c r="W47" s="249"/>
      <c r="X47" s="249"/>
      <c r="Y47" s="248"/>
      <c r="Z47" s="249"/>
      <c r="AA47" s="248"/>
      <c r="AB47" s="78"/>
      <c r="AC47" s="77"/>
      <c r="AD47" s="77"/>
      <c r="AE47" s="76"/>
      <c r="AF47" s="78"/>
      <c r="AG47" s="78"/>
      <c r="AH47" s="78"/>
      <c r="AI47" s="78"/>
      <c r="AJ47" s="78"/>
      <c r="AK47" s="78"/>
      <c r="AL47" s="78"/>
      <c r="AM47" s="78"/>
      <c r="AN47" s="78"/>
      <c r="AO47" s="78"/>
      <c r="AP47" s="78"/>
      <c r="AQ47" s="78"/>
      <c r="AR47" s="78"/>
      <c r="AS47" s="78"/>
    </row>
    <row r="48" spans="1:45"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5"/>
        <v>0</v>
      </c>
      <c r="M48" s="71">
        <f t="shared" si="6"/>
        <v>0</v>
      </c>
      <c r="N48" s="72"/>
      <c r="O48" s="73">
        <f t="shared" si="3"/>
        <v>0</v>
      </c>
      <c r="P48" s="72"/>
      <c r="Q48" s="72"/>
      <c r="R48" s="72"/>
      <c r="S48" s="74">
        <f t="shared" si="7"/>
        <v>0</v>
      </c>
      <c r="T48" s="121" t="str">
        <f t="shared" si="4"/>
        <v>OK</v>
      </c>
      <c r="U48" s="247"/>
      <c r="V48" s="249"/>
      <c r="W48" s="249"/>
      <c r="X48" s="249"/>
      <c r="Y48" s="248"/>
      <c r="Z48" s="249"/>
      <c r="AA48" s="248"/>
      <c r="AB48" s="78"/>
      <c r="AC48" s="77"/>
      <c r="AD48" s="77"/>
      <c r="AE48" s="76"/>
      <c r="AF48" s="78"/>
      <c r="AG48" s="78"/>
      <c r="AH48" s="78"/>
      <c r="AI48" s="78"/>
      <c r="AJ48" s="78"/>
      <c r="AK48" s="78"/>
      <c r="AL48" s="78"/>
      <c r="AM48" s="78"/>
      <c r="AN48" s="78"/>
      <c r="AO48" s="78"/>
      <c r="AP48" s="78"/>
      <c r="AQ48" s="78"/>
      <c r="AR48" s="78"/>
      <c r="AS48" s="78"/>
    </row>
    <row r="49" spans="1:45"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c r="L49" s="70">
        <f t="shared" si="5"/>
        <v>0</v>
      </c>
      <c r="M49" s="71">
        <f t="shared" si="6"/>
        <v>0</v>
      </c>
      <c r="N49" s="72"/>
      <c r="O49" s="73">
        <f t="shared" si="3"/>
        <v>0</v>
      </c>
      <c r="P49" s="72"/>
      <c r="Q49" s="72"/>
      <c r="R49" s="72"/>
      <c r="S49" s="74">
        <f t="shared" si="7"/>
        <v>0</v>
      </c>
      <c r="T49" s="121" t="str">
        <f t="shared" si="4"/>
        <v>OK</v>
      </c>
      <c r="U49" s="247"/>
      <c r="V49" s="249"/>
      <c r="W49" s="249"/>
      <c r="X49" s="249"/>
      <c r="Y49" s="248"/>
      <c r="Z49" s="249"/>
      <c r="AA49" s="248"/>
      <c r="AB49" s="78"/>
      <c r="AC49" s="77"/>
      <c r="AD49" s="77"/>
      <c r="AE49" s="76"/>
      <c r="AF49" s="78"/>
      <c r="AG49" s="78"/>
      <c r="AH49" s="78"/>
      <c r="AI49" s="78"/>
      <c r="AJ49" s="78"/>
      <c r="AK49" s="78"/>
      <c r="AL49" s="78"/>
      <c r="AM49" s="78"/>
      <c r="AN49" s="78"/>
      <c r="AO49" s="78"/>
      <c r="AP49" s="78"/>
      <c r="AQ49" s="78"/>
      <c r="AR49" s="78"/>
      <c r="AS49" s="78"/>
    </row>
    <row r="50" spans="1:45" s="85" customFormat="1" ht="30" customHeight="1" x14ac:dyDescent="0.35">
      <c r="A50" s="289"/>
      <c r="B50" s="104">
        <v>47</v>
      </c>
      <c r="C50" s="290"/>
      <c r="D50" s="105" t="s">
        <v>211</v>
      </c>
      <c r="E50" s="106" t="s">
        <v>212</v>
      </c>
      <c r="F50" s="107" t="s">
        <v>213</v>
      </c>
      <c r="G50" s="106" t="s">
        <v>214</v>
      </c>
      <c r="H50" s="108" t="s">
        <v>79</v>
      </c>
      <c r="I50" s="108" t="s">
        <v>84</v>
      </c>
      <c r="J50" s="109">
        <v>38.15</v>
      </c>
      <c r="K50" s="87"/>
      <c r="L50" s="70">
        <f t="shared" si="5"/>
        <v>0</v>
      </c>
      <c r="M50" s="71">
        <f t="shared" si="6"/>
        <v>0</v>
      </c>
      <c r="N50" s="72"/>
      <c r="O50" s="73">
        <f t="shared" si="3"/>
        <v>0</v>
      </c>
      <c r="P50" s="72"/>
      <c r="Q50" s="72"/>
      <c r="R50" s="72"/>
      <c r="S50" s="74">
        <f t="shared" si="7"/>
        <v>0</v>
      </c>
      <c r="T50" s="121" t="str">
        <f t="shared" si="4"/>
        <v>OK</v>
      </c>
      <c r="U50" s="247"/>
      <c r="V50" s="249"/>
      <c r="W50" s="249"/>
      <c r="X50" s="249"/>
      <c r="Y50" s="248"/>
      <c r="Z50" s="249"/>
      <c r="AA50" s="248"/>
      <c r="AB50" s="78"/>
      <c r="AC50" s="77"/>
      <c r="AD50" s="77"/>
      <c r="AE50" s="76"/>
      <c r="AF50" s="78"/>
      <c r="AG50" s="78"/>
      <c r="AH50" s="78"/>
      <c r="AI50" s="78"/>
      <c r="AJ50" s="78"/>
      <c r="AK50" s="78"/>
      <c r="AL50" s="78"/>
      <c r="AM50" s="78"/>
      <c r="AN50" s="78"/>
      <c r="AO50" s="78"/>
      <c r="AP50" s="78"/>
      <c r="AQ50" s="78"/>
      <c r="AR50" s="78"/>
      <c r="AS50" s="78"/>
    </row>
    <row r="51" spans="1:45" s="85" customFormat="1" ht="30" customHeight="1" x14ac:dyDescent="0.35">
      <c r="A51" s="289"/>
      <c r="B51" s="104">
        <v>48</v>
      </c>
      <c r="C51" s="290"/>
      <c r="D51" s="105" t="s">
        <v>215</v>
      </c>
      <c r="E51" s="106" t="s">
        <v>216</v>
      </c>
      <c r="F51" s="107" t="s">
        <v>217</v>
      </c>
      <c r="G51" s="106" t="s">
        <v>214</v>
      </c>
      <c r="H51" s="108" t="s">
        <v>79</v>
      </c>
      <c r="I51" s="108" t="s">
        <v>84</v>
      </c>
      <c r="J51" s="109">
        <v>65</v>
      </c>
      <c r="K51" s="87"/>
      <c r="L51" s="70">
        <f t="shared" si="5"/>
        <v>0</v>
      </c>
      <c r="M51" s="71">
        <f t="shared" si="6"/>
        <v>0</v>
      </c>
      <c r="N51" s="72"/>
      <c r="O51" s="73">
        <f t="shared" si="3"/>
        <v>0</v>
      </c>
      <c r="P51" s="72"/>
      <c r="Q51" s="72"/>
      <c r="R51" s="72"/>
      <c r="S51" s="74">
        <f t="shared" si="7"/>
        <v>0</v>
      </c>
      <c r="T51" s="121" t="str">
        <f t="shared" si="4"/>
        <v>OK</v>
      </c>
      <c r="U51" s="247"/>
      <c r="V51" s="249"/>
      <c r="W51" s="249"/>
      <c r="X51" s="249"/>
      <c r="Y51" s="248"/>
      <c r="Z51" s="249"/>
      <c r="AA51" s="248"/>
      <c r="AB51" s="78"/>
      <c r="AC51" s="77"/>
      <c r="AD51" s="77"/>
      <c r="AE51" s="76"/>
      <c r="AF51" s="78"/>
      <c r="AG51" s="78"/>
      <c r="AH51" s="78"/>
      <c r="AI51" s="78"/>
      <c r="AJ51" s="78"/>
      <c r="AK51" s="78"/>
      <c r="AL51" s="78"/>
      <c r="AM51" s="78"/>
      <c r="AN51" s="78"/>
      <c r="AO51" s="78"/>
      <c r="AP51" s="78"/>
      <c r="AQ51" s="78"/>
      <c r="AR51" s="78"/>
      <c r="AS51" s="78"/>
    </row>
    <row r="52" spans="1:45" s="85" customFormat="1" ht="30" customHeight="1" x14ac:dyDescent="0.35">
      <c r="A52" s="289"/>
      <c r="B52" s="104">
        <v>49</v>
      </c>
      <c r="C52" s="290"/>
      <c r="D52" s="105" t="s">
        <v>218</v>
      </c>
      <c r="E52" s="106" t="s">
        <v>219</v>
      </c>
      <c r="F52" s="107" t="s">
        <v>220</v>
      </c>
      <c r="G52" s="106" t="s">
        <v>214</v>
      </c>
      <c r="H52" s="108" t="s">
        <v>79</v>
      </c>
      <c r="I52" s="108" t="s">
        <v>84</v>
      </c>
      <c r="J52" s="109">
        <v>140.56</v>
      </c>
      <c r="K52" s="87"/>
      <c r="L52" s="70">
        <f t="shared" si="5"/>
        <v>0</v>
      </c>
      <c r="M52" s="71">
        <f t="shared" si="6"/>
        <v>0</v>
      </c>
      <c r="N52" s="72"/>
      <c r="O52" s="73">
        <f t="shared" si="3"/>
        <v>0</v>
      </c>
      <c r="P52" s="72"/>
      <c r="Q52" s="72"/>
      <c r="R52" s="72"/>
      <c r="S52" s="74">
        <f t="shared" si="7"/>
        <v>0</v>
      </c>
      <c r="T52" s="121" t="str">
        <f t="shared" si="4"/>
        <v>OK</v>
      </c>
      <c r="U52" s="247"/>
      <c r="V52" s="249"/>
      <c r="W52" s="249"/>
      <c r="X52" s="249"/>
      <c r="Y52" s="248"/>
      <c r="Z52" s="249"/>
      <c r="AA52" s="248"/>
      <c r="AB52" s="78"/>
      <c r="AC52" s="77"/>
      <c r="AD52" s="77"/>
      <c r="AE52" s="76"/>
      <c r="AF52" s="78"/>
      <c r="AG52" s="78"/>
      <c r="AH52" s="78"/>
      <c r="AI52" s="78"/>
      <c r="AJ52" s="78"/>
      <c r="AK52" s="78"/>
      <c r="AL52" s="78"/>
      <c r="AM52" s="78"/>
      <c r="AN52" s="78"/>
      <c r="AO52" s="78"/>
      <c r="AP52" s="78"/>
      <c r="AQ52" s="78"/>
      <c r="AR52" s="78"/>
      <c r="AS52" s="78"/>
    </row>
    <row r="53" spans="1:45" s="85" customFormat="1" ht="30" customHeight="1" x14ac:dyDescent="0.35">
      <c r="A53" s="289"/>
      <c r="B53" s="104">
        <v>50</v>
      </c>
      <c r="C53" s="290"/>
      <c r="D53" s="105" t="s">
        <v>221</v>
      </c>
      <c r="E53" s="106" t="s">
        <v>209</v>
      </c>
      <c r="F53" s="107" t="s">
        <v>222</v>
      </c>
      <c r="G53" s="106">
        <v>28738071</v>
      </c>
      <c r="H53" s="108" t="s">
        <v>79</v>
      </c>
      <c r="I53" s="108" t="s">
        <v>88</v>
      </c>
      <c r="J53" s="109">
        <v>225.83</v>
      </c>
      <c r="K53" s="87">
        <v>4</v>
      </c>
      <c r="L53" s="70">
        <f t="shared" si="5"/>
        <v>4</v>
      </c>
      <c r="M53" s="71">
        <f t="shared" si="6"/>
        <v>4</v>
      </c>
      <c r="N53" s="72"/>
      <c r="O53" s="73">
        <f t="shared" si="3"/>
        <v>1</v>
      </c>
      <c r="P53" s="72"/>
      <c r="Q53" s="72"/>
      <c r="R53" s="72"/>
      <c r="S53" s="74">
        <f t="shared" si="7"/>
        <v>0</v>
      </c>
      <c r="T53" s="121" t="str">
        <f t="shared" si="4"/>
        <v>OK</v>
      </c>
      <c r="U53" s="247"/>
      <c r="V53" s="249"/>
      <c r="W53" s="249"/>
      <c r="X53" s="249"/>
      <c r="Y53" s="252">
        <v>4</v>
      </c>
      <c r="Z53" s="256"/>
      <c r="AA53" s="248"/>
      <c r="AB53" s="78"/>
      <c r="AC53" s="77"/>
      <c r="AD53" s="77"/>
      <c r="AE53" s="76"/>
      <c r="AF53" s="78"/>
      <c r="AG53" s="78"/>
      <c r="AH53" s="78"/>
      <c r="AI53" s="78"/>
      <c r="AJ53" s="78"/>
      <c r="AK53" s="78"/>
      <c r="AL53" s="78"/>
      <c r="AM53" s="78"/>
      <c r="AN53" s="78"/>
      <c r="AO53" s="78"/>
      <c r="AP53" s="78"/>
      <c r="AQ53" s="78"/>
      <c r="AR53" s="78"/>
      <c r="AS53" s="78"/>
    </row>
    <row r="54" spans="1:45" s="85" customFormat="1" ht="30" customHeight="1" x14ac:dyDescent="0.35">
      <c r="A54" s="289"/>
      <c r="B54" s="104">
        <v>51</v>
      </c>
      <c r="C54" s="290"/>
      <c r="D54" s="105" t="s">
        <v>223</v>
      </c>
      <c r="E54" s="106" t="s">
        <v>209</v>
      </c>
      <c r="F54" s="107" t="s">
        <v>224</v>
      </c>
      <c r="G54" s="106" t="s">
        <v>214</v>
      </c>
      <c r="H54" s="108" t="s">
        <v>79</v>
      </c>
      <c r="I54" s="108" t="s">
        <v>84</v>
      </c>
      <c r="J54" s="109">
        <v>589.9</v>
      </c>
      <c r="K54" s="87"/>
      <c r="L54" s="70">
        <f t="shared" si="5"/>
        <v>0</v>
      </c>
      <c r="M54" s="71">
        <f t="shared" si="6"/>
        <v>0</v>
      </c>
      <c r="N54" s="72"/>
      <c r="O54" s="73">
        <f t="shared" si="3"/>
        <v>0</v>
      </c>
      <c r="P54" s="72"/>
      <c r="Q54" s="72"/>
      <c r="R54" s="72"/>
      <c r="S54" s="74">
        <f t="shared" si="7"/>
        <v>0</v>
      </c>
      <c r="T54" s="121" t="str">
        <f t="shared" si="4"/>
        <v>OK</v>
      </c>
      <c r="U54" s="247"/>
      <c r="V54" s="249"/>
      <c r="W54" s="249"/>
      <c r="X54" s="249"/>
      <c r="Y54" s="248"/>
      <c r="Z54" s="249"/>
      <c r="AA54" s="248"/>
      <c r="AB54" s="78"/>
      <c r="AC54" s="77"/>
      <c r="AD54" s="77"/>
      <c r="AE54" s="76"/>
      <c r="AF54" s="78"/>
      <c r="AG54" s="78"/>
      <c r="AH54" s="78"/>
      <c r="AI54" s="78"/>
      <c r="AJ54" s="78"/>
      <c r="AK54" s="78"/>
      <c r="AL54" s="78"/>
      <c r="AM54" s="78"/>
      <c r="AN54" s="78"/>
      <c r="AO54" s="78"/>
      <c r="AP54" s="78"/>
      <c r="AQ54" s="78"/>
      <c r="AR54" s="78"/>
      <c r="AS54" s="78"/>
    </row>
    <row r="55" spans="1:45"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5"/>
        <v>0</v>
      </c>
      <c r="M55" s="71">
        <f t="shared" si="6"/>
        <v>0</v>
      </c>
      <c r="N55" s="72"/>
      <c r="O55" s="73">
        <f t="shared" si="3"/>
        <v>0</v>
      </c>
      <c r="P55" s="72"/>
      <c r="Q55" s="72"/>
      <c r="R55" s="72"/>
      <c r="S55" s="74">
        <f t="shared" si="7"/>
        <v>0</v>
      </c>
      <c r="T55" s="121" t="str">
        <f t="shared" si="4"/>
        <v>OK</v>
      </c>
      <c r="U55" s="247"/>
      <c r="V55" s="249"/>
      <c r="W55" s="249"/>
      <c r="X55" s="249"/>
      <c r="Y55" s="248"/>
      <c r="Z55" s="249"/>
      <c r="AA55" s="248"/>
      <c r="AB55" s="78"/>
      <c r="AC55" s="77"/>
      <c r="AD55" s="77"/>
      <c r="AE55" s="76"/>
      <c r="AF55" s="78"/>
      <c r="AG55" s="78"/>
      <c r="AH55" s="78"/>
      <c r="AI55" s="78"/>
      <c r="AJ55" s="78"/>
      <c r="AK55" s="78"/>
      <c r="AL55" s="78"/>
      <c r="AM55" s="78"/>
      <c r="AN55" s="78"/>
      <c r="AO55" s="78"/>
      <c r="AP55" s="78"/>
      <c r="AQ55" s="78"/>
      <c r="AR55" s="78"/>
      <c r="AS55" s="78"/>
    </row>
    <row r="56" spans="1:45" s="85" customFormat="1" ht="30" customHeight="1" x14ac:dyDescent="0.35">
      <c r="A56" s="289"/>
      <c r="B56" s="104">
        <v>53</v>
      </c>
      <c r="C56" s="290"/>
      <c r="D56" s="105" t="s">
        <v>227</v>
      </c>
      <c r="E56" s="106" t="s">
        <v>202</v>
      </c>
      <c r="F56" s="107" t="s">
        <v>228</v>
      </c>
      <c r="G56" s="106" t="s">
        <v>229</v>
      </c>
      <c r="H56" s="108" t="s">
        <v>188</v>
      </c>
      <c r="I56" s="108" t="s">
        <v>94</v>
      </c>
      <c r="J56" s="109">
        <v>23000</v>
      </c>
      <c r="K56" s="87"/>
      <c r="L56" s="70">
        <f t="shared" si="5"/>
        <v>0</v>
      </c>
      <c r="M56" s="71">
        <f t="shared" si="6"/>
        <v>0</v>
      </c>
      <c r="N56" s="72"/>
      <c r="O56" s="73">
        <f t="shared" si="3"/>
        <v>0</v>
      </c>
      <c r="P56" s="72"/>
      <c r="Q56" s="72"/>
      <c r="R56" s="72"/>
      <c r="S56" s="74">
        <f t="shared" si="7"/>
        <v>0</v>
      </c>
      <c r="T56" s="121" t="str">
        <f t="shared" si="4"/>
        <v>OK</v>
      </c>
      <c r="U56" s="247"/>
      <c r="V56" s="249"/>
      <c r="W56" s="249"/>
      <c r="X56" s="249"/>
      <c r="Y56" s="248"/>
      <c r="Z56" s="249"/>
      <c r="AA56" s="248"/>
      <c r="AB56" s="78"/>
      <c r="AC56" s="77"/>
      <c r="AD56" s="77"/>
      <c r="AE56" s="76"/>
      <c r="AF56" s="78"/>
      <c r="AG56" s="78"/>
      <c r="AH56" s="78"/>
      <c r="AI56" s="78"/>
      <c r="AJ56" s="78"/>
      <c r="AK56" s="78"/>
      <c r="AL56" s="78"/>
      <c r="AM56" s="78"/>
      <c r="AN56" s="78"/>
      <c r="AO56" s="78"/>
      <c r="AP56" s="78"/>
      <c r="AQ56" s="78"/>
      <c r="AR56" s="78"/>
      <c r="AS56" s="78"/>
    </row>
    <row r="57" spans="1:45" s="85" customFormat="1" ht="30" customHeight="1" x14ac:dyDescent="0.35">
      <c r="A57" s="289"/>
      <c r="B57" s="104">
        <v>54</v>
      </c>
      <c r="C57" s="290"/>
      <c r="D57" s="105" t="s">
        <v>230</v>
      </c>
      <c r="E57" s="106" t="s">
        <v>202</v>
      </c>
      <c r="F57" s="107" t="s">
        <v>231</v>
      </c>
      <c r="G57" s="106" t="s">
        <v>229</v>
      </c>
      <c r="H57" s="108" t="s">
        <v>79</v>
      </c>
      <c r="I57" s="108" t="s">
        <v>94</v>
      </c>
      <c r="J57" s="109">
        <v>6500</v>
      </c>
      <c r="K57" s="87">
        <v>1</v>
      </c>
      <c r="L57" s="70">
        <f t="shared" si="5"/>
        <v>0</v>
      </c>
      <c r="M57" s="71">
        <f t="shared" si="6"/>
        <v>0</v>
      </c>
      <c r="N57" s="72"/>
      <c r="O57" s="73">
        <f t="shared" si="3"/>
        <v>0</v>
      </c>
      <c r="P57" s="72"/>
      <c r="Q57" s="72"/>
      <c r="R57" s="72"/>
      <c r="S57" s="74">
        <f t="shared" si="7"/>
        <v>1</v>
      </c>
      <c r="T57" s="121" t="str">
        <f t="shared" si="4"/>
        <v>OK</v>
      </c>
      <c r="U57" s="247"/>
      <c r="V57" s="249"/>
      <c r="W57" s="249"/>
      <c r="X57" s="249"/>
      <c r="Y57" s="248"/>
      <c r="Z57" s="249"/>
      <c r="AA57" s="248"/>
      <c r="AB57" s="78"/>
      <c r="AC57" s="77"/>
      <c r="AD57" s="77"/>
      <c r="AE57" s="76"/>
      <c r="AF57" s="78"/>
      <c r="AG57" s="78"/>
      <c r="AH57" s="78"/>
      <c r="AI57" s="78"/>
      <c r="AJ57" s="78"/>
      <c r="AK57" s="78"/>
      <c r="AL57" s="78"/>
      <c r="AM57" s="78"/>
      <c r="AN57" s="78"/>
      <c r="AO57" s="78"/>
      <c r="AP57" s="78"/>
      <c r="AQ57" s="78"/>
      <c r="AR57" s="78"/>
      <c r="AS57" s="78"/>
    </row>
    <row r="58" spans="1:45"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5"/>
        <v>0</v>
      </c>
      <c r="M58" s="71">
        <f t="shared" si="6"/>
        <v>0</v>
      </c>
      <c r="N58" s="72"/>
      <c r="O58" s="73">
        <f t="shared" si="3"/>
        <v>0</v>
      </c>
      <c r="P58" s="72"/>
      <c r="Q58" s="72"/>
      <c r="R58" s="72"/>
      <c r="S58" s="74">
        <f t="shared" si="7"/>
        <v>0</v>
      </c>
      <c r="T58" s="121" t="str">
        <f t="shared" si="4"/>
        <v>OK</v>
      </c>
      <c r="U58" s="247"/>
      <c r="V58" s="249"/>
      <c r="W58" s="249"/>
      <c r="X58" s="249"/>
      <c r="Y58" s="248"/>
      <c r="Z58" s="249"/>
      <c r="AA58" s="248"/>
      <c r="AB58" s="78"/>
      <c r="AC58" s="77"/>
      <c r="AD58" s="77"/>
      <c r="AE58" s="76"/>
      <c r="AF58" s="78"/>
      <c r="AG58" s="78"/>
      <c r="AH58" s="78"/>
      <c r="AI58" s="78"/>
      <c r="AJ58" s="78"/>
      <c r="AK58" s="78"/>
      <c r="AL58" s="78"/>
      <c r="AM58" s="78"/>
      <c r="AN58" s="78"/>
      <c r="AO58" s="78"/>
      <c r="AP58" s="78"/>
      <c r="AQ58" s="78"/>
      <c r="AR58" s="78"/>
      <c r="AS58" s="78"/>
    </row>
    <row r="59" spans="1:45"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5"/>
        <v>0</v>
      </c>
      <c r="M59" s="71">
        <f t="shared" si="6"/>
        <v>0</v>
      </c>
      <c r="N59" s="72"/>
      <c r="O59" s="73">
        <f t="shared" si="3"/>
        <v>0</v>
      </c>
      <c r="P59" s="72"/>
      <c r="Q59" s="72"/>
      <c r="R59" s="72"/>
      <c r="S59" s="74">
        <f t="shared" si="7"/>
        <v>0</v>
      </c>
      <c r="T59" s="121" t="str">
        <f t="shared" si="4"/>
        <v>OK</v>
      </c>
      <c r="U59" s="247"/>
      <c r="V59" s="249"/>
      <c r="W59" s="249"/>
      <c r="X59" s="249"/>
      <c r="Y59" s="248"/>
      <c r="Z59" s="249"/>
      <c r="AA59" s="248"/>
      <c r="AB59" s="78"/>
      <c r="AC59" s="77"/>
      <c r="AD59" s="77"/>
      <c r="AE59" s="76"/>
      <c r="AF59" s="78"/>
      <c r="AG59" s="78"/>
      <c r="AH59" s="78"/>
      <c r="AI59" s="78"/>
      <c r="AJ59" s="78"/>
      <c r="AK59" s="78"/>
      <c r="AL59" s="78"/>
      <c r="AM59" s="78"/>
      <c r="AN59" s="78"/>
      <c r="AO59" s="78"/>
      <c r="AP59" s="78"/>
      <c r="AQ59" s="78"/>
      <c r="AR59" s="78"/>
      <c r="AS59" s="78"/>
    </row>
    <row r="60" spans="1:45"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5"/>
        <v>0</v>
      </c>
      <c r="M60" s="71">
        <f t="shared" si="6"/>
        <v>0</v>
      </c>
      <c r="N60" s="72"/>
      <c r="O60" s="73">
        <f t="shared" si="3"/>
        <v>0</v>
      </c>
      <c r="P60" s="72"/>
      <c r="Q60" s="72"/>
      <c r="R60" s="72"/>
      <c r="S60" s="74">
        <f t="shared" si="7"/>
        <v>0</v>
      </c>
      <c r="T60" s="121" t="str">
        <f t="shared" si="4"/>
        <v>OK</v>
      </c>
      <c r="U60" s="247"/>
      <c r="V60" s="249"/>
      <c r="W60" s="249"/>
      <c r="X60" s="249"/>
      <c r="Y60" s="248"/>
      <c r="Z60" s="249"/>
      <c r="AA60" s="248"/>
      <c r="AB60" s="78"/>
      <c r="AC60" s="77"/>
      <c r="AD60" s="77"/>
      <c r="AE60" s="76"/>
      <c r="AF60" s="78"/>
      <c r="AG60" s="78"/>
      <c r="AH60" s="78"/>
      <c r="AI60" s="78"/>
      <c r="AJ60" s="78"/>
      <c r="AK60" s="78"/>
      <c r="AL60" s="78"/>
      <c r="AM60" s="78"/>
      <c r="AN60" s="78"/>
      <c r="AO60" s="78"/>
      <c r="AP60" s="78"/>
      <c r="AQ60" s="78"/>
      <c r="AR60" s="78"/>
      <c r="AS60" s="78"/>
    </row>
    <row r="61" spans="1:45"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5"/>
        <v>0</v>
      </c>
      <c r="M61" s="71">
        <f t="shared" si="6"/>
        <v>0</v>
      </c>
      <c r="N61" s="72"/>
      <c r="O61" s="73">
        <f t="shared" si="3"/>
        <v>0</v>
      </c>
      <c r="P61" s="72"/>
      <c r="Q61" s="72"/>
      <c r="R61" s="72"/>
      <c r="S61" s="74">
        <f t="shared" si="7"/>
        <v>0</v>
      </c>
      <c r="T61" s="121" t="str">
        <f t="shared" si="4"/>
        <v>OK</v>
      </c>
      <c r="U61" s="247"/>
      <c r="V61" s="249"/>
      <c r="W61" s="249"/>
      <c r="X61" s="249"/>
      <c r="Y61" s="248"/>
      <c r="Z61" s="249"/>
      <c r="AA61" s="248"/>
      <c r="AB61" s="78"/>
      <c r="AC61" s="77"/>
      <c r="AD61" s="77"/>
      <c r="AE61" s="76"/>
      <c r="AF61" s="78"/>
      <c r="AG61" s="78"/>
      <c r="AH61" s="78"/>
      <c r="AI61" s="78"/>
      <c r="AJ61" s="78"/>
      <c r="AK61" s="78"/>
      <c r="AL61" s="78"/>
      <c r="AM61" s="78"/>
      <c r="AN61" s="78"/>
      <c r="AO61" s="78"/>
      <c r="AP61" s="78"/>
      <c r="AQ61" s="78"/>
      <c r="AR61" s="78"/>
      <c r="AS61" s="78"/>
    </row>
    <row r="62" spans="1:45"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5"/>
        <v>0</v>
      </c>
      <c r="M62" s="71">
        <f t="shared" si="6"/>
        <v>0</v>
      </c>
      <c r="N62" s="72"/>
      <c r="O62" s="73">
        <f t="shared" si="3"/>
        <v>0</v>
      </c>
      <c r="P62" s="72"/>
      <c r="Q62" s="72"/>
      <c r="R62" s="72"/>
      <c r="S62" s="74">
        <f t="shared" si="7"/>
        <v>0</v>
      </c>
      <c r="T62" s="121" t="str">
        <f t="shared" si="4"/>
        <v>OK</v>
      </c>
      <c r="U62" s="247"/>
      <c r="V62" s="249"/>
      <c r="W62" s="249"/>
      <c r="X62" s="249"/>
      <c r="Y62" s="248"/>
      <c r="Z62" s="249"/>
      <c r="AA62" s="248"/>
      <c r="AB62" s="78"/>
      <c r="AC62" s="77"/>
      <c r="AD62" s="77"/>
      <c r="AE62" s="76"/>
      <c r="AF62" s="78"/>
      <c r="AG62" s="78"/>
      <c r="AH62" s="78"/>
      <c r="AI62" s="78"/>
      <c r="AJ62" s="78"/>
      <c r="AK62" s="78"/>
      <c r="AL62" s="78"/>
      <c r="AM62" s="78"/>
      <c r="AN62" s="78"/>
      <c r="AO62" s="78"/>
      <c r="AP62" s="78"/>
      <c r="AQ62" s="78"/>
      <c r="AR62" s="78"/>
      <c r="AS62" s="78"/>
    </row>
    <row r="63" spans="1:45" s="85" customFormat="1" ht="30" customHeight="1" x14ac:dyDescent="0.35">
      <c r="A63" s="289"/>
      <c r="B63" s="104">
        <v>60</v>
      </c>
      <c r="C63" s="290"/>
      <c r="D63" s="105" t="s">
        <v>247</v>
      </c>
      <c r="E63" s="106" t="s">
        <v>112</v>
      </c>
      <c r="F63" s="107" t="s">
        <v>248</v>
      </c>
      <c r="G63" s="106">
        <v>101788007</v>
      </c>
      <c r="H63" s="108" t="s">
        <v>79</v>
      </c>
      <c r="I63" s="108" t="s">
        <v>94</v>
      </c>
      <c r="J63" s="109">
        <v>13358.2</v>
      </c>
      <c r="K63" s="87"/>
      <c r="L63" s="70">
        <f t="shared" si="5"/>
        <v>0</v>
      </c>
      <c r="M63" s="71">
        <f t="shared" si="6"/>
        <v>0</v>
      </c>
      <c r="N63" s="72"/>
      <c r="O63" s="73">
        <f t="shared" si="3"/>
        <v>0</v>
      </c>
      <c r="P63" s="72"/>
      <c r="Q63" s="72"/>
      <c r="R63" s="72"/>
      <c r="S63" s="74">
        <f t="shared" si="7"/>
        <v>0</v>
      </c>
      <c r="T63" s="121" t="str">
        <f t="shared" si="4"/>
        <v>OK</v>
      </c>
      <c r="U63" s="247"/>
      <c r="V63" s="249"/>
      <c r="W63" s="249"/>
      <c r="X63" s="249"/>
      <c r="Y63" s="248"/>
      <c r="Z63" s="249"/>
      <c r="AA63" s="248"/>
      <c r="AB63" s="78"/>
      <c r="AC63" s="77"/>
      <c r="AD63" s="77"/>
      <c r="AE63" s="76"/>
      <c r="AF63" s="78"/>
      <c r="AG63" s="78"/>
      <c r="AH63" s="78"/>
      <c r="AI63" s="78"/>
      <c r="AJ63" s="78"/>
      <c r="AK63" s="78"/>
      <c r="AL63" s="78"/>
      <c r="AM63" s="78"/>
      <c r="AN63" s="78"/>
      <c r="AO63" s="78"/>
      <c r="AP63" s="78"/>
      <c r="AQ63" s="78"/>
      <c r="AR63" s="78"/>
      <c r="AS63" s="78"/>
    </row>
    <row r="64" spans="1:45"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5"/>
        <v>0</v>
      </c>
      <c r="M64" s="71">
        <f t="shared" si="6"/>
        <v>0</v>
      </c>
      <c r="N64" s="72"/>
      <c r="O64" s="73">
        <f t="shared" si="3"/>
        <v>0</v>
      </c>
      <c r="P64" s="72"/>
      <c r="Q64" s="72"/>
      <c r="R64" s="72"/>
      <c r="S64" s="74">
        <f t="shared" si="7"/>
        <v>0</v>
      </c>
      <c r="T64" s="121" t="str">
        <f t="shared" si="4"/>
        <v>OK</v>
      </c>
      <c r="U64" s="247"/>
      <c r="V64" s="249"/>
      <c r="W64" s="249"/>
      <c r="X64" s="249"/>
      <c r="Y64" s="248"/>
      <c r="Z64" s="249"/>
      <c r="AA64" s="248"/>
      <c r="AB64" s="78"/>
      <c r="AC64" s="77"/>
      <c r="AD64" s="77"/>
      <c r="AE64" s="76"/>
      <c r="AF64" s="78"/>
      <c r="AG64" s="78"/>
      <c r="AH64" s="78"/>
      <c r="AI64" s="78"/>
      <c r="AJ64" s="78"/>
      <c r="AK64" s="78"/>
      <c r="AL64" s="78"/>
      <c r="AM64" s="78"/>
      <c r="AN64" s="78"/>
      <c r="AO64" s="78"/>
      <c r="AP64" s="78"/>
      <c r="AQ64" s="78"/>
      <c r="AR64" s="78"/>
      <c r="AS64" s="78"/>
    </row>
    <row r="65" spans="1:45"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5"/>
        <v>0</v>
      </c>
      <c r="M65" s="71">
        <f t="shared" si="6"/>
        <v>0</v>
      </c>
      <c r="N65" s="72"/>
      <c r="O65" s="73">
        <f t="shared" si="3"/>
        <v>0</v>
      </c>
      <c r="P65" s="72"/>
      <c r="Q65" s="72"/>
      <c r="R65" s="72"/>
      <c r="S65" s="74">
        <f t="shared" si="7"/>
        <v>0</v>
      </c>
      <c r="T65" s="121" t="str">
        <f t="shared" si="4"/>
        <v>OK</v>
      </c>
      <c r="U65" s="247"/>
      <c r="V65" s="249"/>
      <c r="W65" s="249"/>
      <c r="X65" s="249"/>
      <c r="Y65" s="248"/>
      <c r="Z65" s="249"/>
      <c r="AA65" s="248"/>
      <c r="AB65" s="78"/>
      <c r="AC65" s="77"/>
      <c r="AD65" s="77"/>
      <c r="AE65" s="76"/>
      <c r="AF65" s="78"/>
      <c r="AG65" s="78"/>
      <c r="AH65" s="78"/>
      <c r="AI65" s="78"/>
      <c r="AJ65" s="78"/>
      <c r="AK65" s="78"/>
      <c r="AL65" s="78"/>
      <c r="AM65" s="78"/>
      <c r="AN65" s="78"/>
      <c r="AO65" s="78"/>
      <c r="AP65" s="78"/>
      <c r="AQ65" s="78"/>
      <c r="AR65" s="78"/>
      <c r="AS65" s="78"/>
    </row>
    <row r="66" spans="1:45"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c r="L66" s="70">
        <f t="shared" si="5"/>
        <v>0</v>
      </c>
      <c r="M66" s="71">
        <f t="shared" si="6"/>
        <v>0</v>
      </c>
      <c r="N66" s="72"/>
      <c r="O66" s="73">
        <f t="shared" si="3"/>
        <v>0</v>
      </c>
      <c r="P66" s="72"/>
      <c r="Q66" s="72"/>
      <c r="R66" s="72"/>
      <c r="S66" s="74">
        <f t="shared" si="7"/>
        <v>0</v>
      </c>
      <c r="T66" s="121" t="str">
        <f t="shared" si="4"/>
        <v>OK</v>
      </c>
      <c r="U66" s="247"/>
      <c r="V66" s="249"/>
      <c r="W66" s="249"/>
      <c r="X66" s="249"/>
      <c r="Y66" s="248"/>
      <c r="Z66" s="249"/>
      <c r="AA66" s="248"/>
      <c r="AB66" s="78"/>
      <c r="AC66" s="77"/>
      <c r="AD66" s="77"/>
      <c r="AE66" s="76"/>
      <c r="AF66" s="78"/>
      <c r="AG66" s="78"/>
      <c r="AH66" s="78"/>
      <c r="AI66" s="78"/>
      <c r="AJ66" s="78"/>
      <c r="AK66" s="78"/>
      <c r="AL66" s="78"/>
      <c r="AM66" s="78"/>
      <c r="AN66" s="78"/>
      <c r="AO66" s="78"/>
      <c r="AP66" s="78"/>
      <c r="AQ66" s="78"/>
      <c r="AR66" s="78"/>
      <c r="AS66" s="78"/>
    </row>
    <row r="67" spans="1:45"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5"/>
        <v>0</v>
      </c>
      <c r="M67" s="71">
        <f t="shared" si="6"/>
        <v>0</v>
      </c>
      <c r="N67" s="72"/>
      <c r="O67" s="73">
        <f t="shared" si="3"/>
        <v>0</v>
      </c>
      <c r="P67" s="72"/>
      <c r="Q67" s="72"/>
      <c r="R67" s="72"/>
      <c r="S67" s="74">
        <f t="shared" si="7"/>
        <v>0</v>
      </c>
      <c r="T67" s="121" t="str">
        <f t="shared" si="4"/>
        <v>OK</v>
      </c>
      <c r="U67" s="247"/>
      <c r="V67" s="249"/>
      <c r="W67" s="249"/>
      <c r="X67" s="249"/>
      <c r="Y67" s="248"/>
      <c r="Z67" s="249"/>
      <c r="AA67" s="248"/>
      <c r="AB67" s="78"/>
      <c r="AC67" s="77"/>
      <c r="AD67" s="77"/>
      <c r="AE67" s="76"/>
      <c r="AF67" s="78"/>
      <c r="AG67" s="78"/>
      <c r="AH67" s="78"/>
      <c r="AI67" s="78"/>
      <c r="AJ67" s="78"/>
      <c r="AK67" s="78"/>
      <c r="AL67" s="78"/>
      <c r="AM67" s="78"/>
      <c r="AN67" s="78"/>
      <c r="AO67" s="78"/>
      <c r="AP67" s="78"/>
      <c r="AQ67" s="78"/>
      <c r="AR67" s="78"/>
      <c r="AS67" s="78"/>
    </row>
    <row r="68" spans="1:45"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ref="L68:L99" si="8">IF(SUM(U68:AS68)&gt;K68+N68,K68+N68,SUM(U68:AS68))</f>
        <v>0</v>
      </c>
      <c r="M68" s="71">
        <f t="shared" ref="M68:M99" si="9">(SUM(U68:AS68))</f>
        <v>0</v>
      </c>
      <c r="N68" s="72"/>
      <c r="O68" s="73">
        <f t="shared" si="3"/>
        <v>0</v>
      </c>
      <c r="P68" s="72"/>
      <c r="Q68" s="72"/>
      <c r="R68" s="72"/>
      <c r="S68" s="74">
        <f t="shared" ref="S68:S99" si="10">K68-(SUM(U68:AS68))+N68+P68+Q68-R68</f>
        <v>0</v>
      </c>
      <c r="T68" s="121" t="str">
        <f t="shared" si="4"/>
        <v>OK</v>
      </c>
      <c r="U68" s="247"/>
      <c r="V68" s="249"/>
      <c r="W68" s="249"/>
      <c r="X68" s="249"/>
      <c r="Y68" s="248"/>
      <c r="Z68" s="249"/>
      <c r="AA68" s="248"/>
      <c r="AB68" s="78"/>
      <c r="AC68" s="77"/>
      <c r="AD68" s="77"/>
      <c r="AE68" s="76"/>
      <c r="AF68" s="78"/>
      <c r="AG68" s="78"/>
      <c r="AH68" s="78"/>
      <c r="AI68" s="78"/>
      <c r="AJ68" s="78"/>
      <c r="AK68" s="78"/>
      <c r="AL68" s="78"/>
      <c r="AM68" s="78"/>
      <c r="AN68" s="78"/>
      <c r="AO68" s="78"/>
      <c r="AP68" s="78"/>
      <c r="AQ68" s="78"/>
      <c r="AR68" s="78"/>
      <c r="AS68" s="78"/>
    </row>
    <row r="69" spans="1:45"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8"/>
        <v>0</v>
      </c>
      <c r="M69" s="71">
        <f t="shared" si="9"/>
        <v>0</v>
      </c>
      <c r="N69" s="72"/>
      <c r="O69" s="73">
        <f t="shared" si="3"/>
        <v>0</v>
      </c>
      <c r="P69" s="72"/>
      <c r="Q69" s="72"/>
      <c r="R69" s="72"/>
      <c r="S69" s="74">
        <f t="shared" si="10"/>
        <v>0</v>
      </c>
      <c r="T69" s="121" t="str">
        <f t="shared" si="4"/>
        <v>OK</v>
      </c>
      <c r="U69" s="247"/>
      <c r="V69" s="249"/>
      <c r="W69" s="249"/>
      <c r="X69" s="249"/>
      <c r="Y69" s="248"/>
      <c r="Z69" s="249"/>
      <c r="AA69" s="248"/>
      <c r="AB69" s="78"/>
      <c r="AC69" s="77"/>
      <c r="AD69" s="77"/>
      <c r="AE69" s="76"/>
      <c r="AF69" s="78"/>
      <c r="AG69" s="78"/>
      <c r="AH69" s="78"/>
      <c r="AI69" s="78"/>
      <c r="AJ69" s="78"/>
      <c r="AK69" s="78"/>
      <c r="AL69" s="78"/>
      <c r="AM69" s="78"/>
      <c r="AN69" s="78"/>
      <c r="AO69" s="78"/>
      <c r="AP69" s="78"/>
      <c r="AQ69" s="78"/>
      <c r="AR69" s="78"/>
      <c r="AS69" s="78"/>
    </row>
    <row r="70" spans="1:45" s="85" customFormat="1" ht="30" customHeight="1" x14ac:dyDescent="0.35">
      <c r="A70" s="289"/>
      <c r="B70" s="104">
        <v>67</v>
      </c>
      <c r="C70" s="290"/>
      <c r="D70" s="105" t="s">
        <v>260</v>
      </c>
      <c r="E70" s="106" t="s">
        <v>112</v>
      </c>
      <c r="F70" s="107" t="s">
        <v>261</v>
      </c>
      <c r="G70" s="106" t="s">
        <v>259</v>
      </c>
      <c r="H70" s="108" t="s">
        <v>79</v>
      </c>
      <c r="I70" s="108" t="s">
        <v>94</v>
      </c>
      <c r="J70" s="109">
        <v>16239.53</v>
      </c>
      <c r="K70" s="87"/>
      <c r="L70" s="70">
        <f t="shared" si="8"/>
        <v>0</v>
      </c>
      <c r="M70" s="71">
        <f t="shared" si="9"/>
        <v>0</v>
      </c>
      <c r="N70" s="72"/>
      <c r="O70" s="73">
        <f t="shared" si="3"/>
        <v>0</v>
      </c>
      <c r="P70" s="72"/>
      <c r="Q70" s="72"/>
      <c r="R70" s="72"/>
      <c r="S70" s="74">
        <f t="shared" si="10"/>
        <v>0</v>
      </c>
      <c r="T70" s="121" t="str">
        <f t="shared" si="4"/>
        <v>OK</v>
      </c>
      <c r="U70" s="247"/>
      <c r="V70" s="249"/>
      <c r="W70" s="249"/>
      <c r="X70" s="249"/>
      <c r="Y70" s="248"/>
      <c r="Z70" s="249"/>
      <c r="AA70" s="248"/>
      <c r="AB70" s="78"/>
      <c r="AC70" s="77"/>
      <c r="AD70" s="77"/>
      <c r="AE70" s="76"/>
      <c r="AF70" s="78"/>
      <c r="AG70" s="78"/>
      <c r="AH70" s="78"/>
      <c r="AI70" s="78"/>
      <c r="AJ70" s="78"/>
      <c r="AK70" s="78"/>
      <c r="AL70" s="78"/>
      <c r="AM70" s="78"/>
      <c r="AN70" s="78"/>
      <c r="AO70" s="78"/>
      <c r="AP70" s="78"/>
      <c r="AQ70" s="78"/>
      <c r="AR70" s="78"/>
      <c r="AS70" s="78"/>
    </row>
    <row r="71" spans="1:45" s="85" customFormat="1" ht="30" customHeight="1" x14ac:dyDescent="0.35">
      <c r="A71" s="289"/>
      <c r="B71" s="104">
        <v>68</v>
      </c>
      <c r="C71" s="290"/>
      <c r="D71" s="105" t="s">
        <v>262</v>
      </c>
      <c r="E71" s="106" t="s">
        <v>112</v>
      </c>
      <c r="F71" s="107" t="s">
        <v>263</v>
      </c>
      <c r="G71" s="106" t="s">
        <v>264</v>
      </c>
      <c r="H71" s="108" t="s">
        <v>79</v>
      </c>
      <c r="I71" s="108" t="s">
        <v>84</v>
      </c>
      <c r="J71" s="109">
        <v>1268.17</v>
      </c>
      <c r="K71" s="87"/>
      <c r="L71" s="70">
        <f t="shared" si="8"/>
        <v>0</v>
      </c>
      <c r="M71" s="71">
        <f t="shared" si="9"/>
        <v>0</v>
      </c>
      <c r="N71" s="72"/>
      <c r="O71" s="73">
        <f t="shared" si="3"/>
        <v>0</v>
      </c>
      <c r="P71" s="72"/>
      <c r="Q71" s="72"/>
      <c r="R71" s="72"/>
      <c r="S71" s="74">
        <f t="shared" si="10"/>
        <v>0</v>
      </c>
      <c r="T71" s="121" t="str">
        <f t="shared" si="4"/>
        <v>OK</v>
      </c>
      <c r="U71" s="247"/>
      <c r="V71" s="249"/>
      <c r="W71" s="249"/>
      <c r="X71" s="249"/>
      <c r="Y71" s="248"/>
      <c r="Z71" s="249"/>
      <c r="AA71" s="248"/>
      <c r="AB71" s="78"/>
      <c r="AC71" s="77"/>
      <c r="AD71" s="77"/>
      <c r="AE71" s="76"/>
      <c r="AF71" s="78"/>
      <c r="AG71" s="78"/>
      <c r="AH71" s="78"/>
      <c r="AI71" s="78"/>
      <c r="AJ71" s="78"/>
      <c r="AK71" s="78"/>
      <c r="AL71" s="78"/>
      <c r="AM71" s="78"/>
      <c r="AN71" s="78"/>
      <c r="AO71" s="78"/>
      <c r="AP71" s="78"/>
      <c r="AQ71" s="78"/>
      <c r="AR71" s="78"/>
      <c r="AS71" s="78"/>
    </row>
    <row r="72" spans="1:45"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8"/>
        <v>0</v>
      </c>
      <c r="M72" s="71">
        <f t="shared" si="9"/>
        <v>0</v>
      </c>
      <c r="N72" s="72"/>
      <c r="O72" s="73">
        <f t="shared" si="3"/>
        <v>0</v>
      </c>
      <c r="P72" s="72"/>
      <c r="Q72" s="72"/>
      <c r="R72" s="72"/>
      <c r="S72" s="74">
        <f t="shared" si="10"/>
        <v>0</v>
      </c>
      <c r="T72" s="121" t="str">
        <f t="shared" si="4"/>
        <v>OK</v>
      </c>
      <c r="U72" s="247"/>
      <c r="V72" s="249"/>
      <c r="W72" s="249"/>
      <c r="X72" s="249"/>
      <c r="Y72" s="248"/>
      <c r="Z72" s="249"/>
      <c r="AA72" s="248"/>
      <c r="AB72" s="78"/>
      <c r="AC72" s="77"/>
      <c r="AD72" s="77"/>
      <c r="AE72" s="76"/>
      <c r="AF72" s="78"/>
      <c r="AG72" s="78"/>
      <c r="AH72" s="78"/>
      <c r="AI72" s="78"/>
      <c r="AJ72" s="78"/>
      <c r="AK72" s="78"/>
      <c r="AL72" s="78"/>
      <c r="AM72" s="78"/>
      <c r="AN72" s="78"/>
      <c r="AO72" s="78"/>
      <c r="AP72" s="78"/>
      <c r="AQ72" s="78"/>
      <c r="AR72" s="78"/>
      <c r="AS72" s="78"/>
    </row>
    <row r="73" spans="1:45"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8"/>
        <v>0</v>
      </c>
      <c r="M73" s="71">
        <f t="shared" si="9"/>
        <v>0</v>
      </c>
      <c r="N73" s="72"/>
      <c r="O73" s="73">
        <f t="shared" si="3"/>
        <v>0</v>
      </c>
      <c r="P73" s="72"/>
      <c r="Q73" s="72"/>
      <c r="R73" s="72"/>
      <c r="S73" s="74">
        <f t="shared" si="10"/>
        <v>0</v>
      </c>
      <c r="T73" s="121" t="str">
        <f t="shared" si="4"/>
        <v>OK</v>
      </c>
      <c r="U73" s="247"/>
      <c r="V73" s="249"/>
      <c r="W73" s="249"/>
      <c r="X73" s="249"/>
      <c r="Y73" s="248"/>
      <c r="Z73" s="249"/>
      <c r="AA73" s="248"/>
      <c r="AB73" s="78"/>
      <c r="AC73" s="77"/>
      <c r="AD73" s="77"/>
      <c r="AE73" s="76"/>
      <c r="AF73" s="78"/>
      <c r="AG73" s="78"/>
      <c r="AH73" s="78"/>
      <c r="AI73" s="78"/>
      <c r="AJ73" s="78"/>
      <c r="AK73" s="78"/>
      <c r="AL73" s="78"/>
      <c r="AM73" s="78"/>
      <c r="AN73" s="78"/>
      <c r="AO73" s="78"/>
      <c r="AP73" s="78"/>
      <c r="AQ73" s="78"/>
      <c r="AR73" s="78"/>
      <c r="AS73" s="78"/>
    </row>
    <row r="74" spans="1:45"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8"/>
        <v>0</v>
      </c>
      <c r="M74" s="71">
        <f t="shared" si="9"/>
        <v>0</v>
      </c>
      <c r="N74" s="72"/>
      <c r="O74" s="73">
        <f t="shared" si="3"/>
        <v>0</v>
      </c>
      <c r="P74" s="72"/>
      <c r="Q74" s="72"/>
      <c r="R74" s="72"/>
      <c r="S74" s="74">
        <f t="shared" si="10"/>
        <v>0</v>
      </c>
      <c r="T74" s="121" t="str">
        <f t="shared" si="4"/>
        <v>OK</v>
      </c>
      <c r="U74" s="247"/>
      <c r="V74" s="249"/>
      <c r="W74" s="249"/>
      <c r="X74" s="249"/>
      <c r="Y74" s="248"/>
      <c r="Z74" s="249"/>
      <c r="AA74" s="248"/>
      <c r="AB74" s="78"/>
      <c r="AC74" s="77"/>
      <c r="AD74" s="77"/>
      <c r="AE74" s="76"/>
      <c r="AF74" s="78"/>
      <c r="AG74" s="78"/>
      <c r="AH74" s="78"/>
      <c r="AI74" s="78"/>
      <c r="AJ74" s="78"/>
      <c r="AK74" s="78"/>
      <c r="AL74" s="78"/>
      <c r="AM74" s="78"/>
      <c r="AN74" s="78"/>
      <c r="AO74" s="78"/>
      <c r="AP74" s="78"/>
      <c r="AQ74" s="78"/>
      <c r="AR74" s="78"/>
      <c r="AS74" s="78"/>
    </row>
    <row r="75" spans="1:45" s="85" customFormat="1" ht="30" customHeight="1" x14ac:dyDescent="0.35">
      <c r="A75" s="289"/>
      <c r="B75" s="104">
        <v>72</v>
      </c>
      <c r="C75" s="290"/>
      <c r="D75" s="105" t="s">
        <v>268</v>
      </c>
      <c r="E75" s="106" t="s">
        <v>269</v>
      </c>
      <c r="F75" s="107" t="s">
        <v>269</v>
      </c>
      <c r="G75" s="106" t="s">
        <v>270</v>
      </c>
      <c r="H75" s="108" t="s">
        <v>271</v>
      </c>
      <c r="I75" s="108" t="s">
        <v>272</v>
      </c>
      <c r="J75" s="109">
        <v>104.04</v>
      </c>
      <c r="K75" s="87"/>
      <c r="L75" s="70">
        <f t="shared" si="8"/>
        <v>0</v>
      </c>
      <c r="M75" s="71">
        <f t="shared" si="9"/>
        <v>0</v>
      </c>
      <c r="N75" s="72"/>
      <c r="O75" s="73">
        <f t="shared" si="3"/>
        <v>0</v>
      </c>
      <c r="P75" s="72"/>
      <c r="Q75" s="72"/>
      <c r="R75" s="72"/>
      <c r="S75" s="74">
        <f t="shared" si="10"/>
        <v>0</v>
      </c>
      <c r="T75" s="121" t="str">
        <f t="shared" si="4"/>
        <v>OK</v>
      </c>
      <c r="U75" s="247"/>
      <c r="V75" s="249"/>
      <c r="W75" s="249"/>
      <c r="X75" s="249"/>
      <c r="Y75" s="248"/>
      <c r="Z75" s="249"/>
      <c r="AA75" s="248"/>
      <c r="AB75" s="78"/>
      <c r="AC75" s="77"/>
      <c r="AD75" s="77"/>
      <c r="AE75" s="76"/>
      <c r="AF75" s="78"/>
      <c r="AG75" s="78"/>
      <c r="AH75" s="78"/>
      <c r="AI75" s="78"/>
      <c r="AJ75" s="78"/>
      <c r="AK75" s="78"/>
      <c r="AL75" s="78"/>
      <c r="AM75" s="78"/>
      <c r="AN75" s="78"/>
      <c r="AO75" s="78"/>
      <c r="AP75" s="78"/>
      <c r="AQ75" s="78"/>
      <c r="AR75" s="78"/>
      <c r="AS75" s="78"/>
    </row>
    <row r="76" spans="1:45" s="85" customFormat="1" ht="30" customHeight="1" x14ac:dyDescent="0.35">
      <c r="A76" s="289"/>
      <c r="B76" s="104">
        <v>73</v>
      </c>
      <c r="C76" s="290"/>
      <c r="D76" s="105" t="s">
        <v>273</v>
      </c>
      <c r="E76" s="106" t="s">
        <v>112</v>
      </c>
      <c r="F76" s="107" t="s">
        <v>274</v>
      </c>
      <c r="G76" s="106" t="s">
        <v>259</v>
      </c>
      <c r="H76" s="108" t="s">
        <v>79</v>
      </c>
      <c r="I76" s="108" t="s">
        <v>94</v>
      </c>
      <c r="J76" s="109">
        <v>1921.22</v>
      </c>
      <c r="K76" s="87"/>
      <c r="L76" s="70">
        <f t="shared" si="8"/>
        <v>0</v>
      </c>
      <c r="M76" s="71">
        <f t="shared" si="9"/>
        <v>0</v>
      </c>
      <c r="N76" s="72"/>
      <c r="O76" s="73">
        <f t="shared" si="3"/>
        <v>0</v>
      </c>
      <c r="P76" s="72"/>
      <c r="Q76" s="72"/>
      <c r="R76" s="72"/>
      <c r="S76" s="74">
        <f t="shared" si="10"/>
        <v>0</v>
      </c>
      <c r="T76" s="121" t="str">
        <f t="shared" si="4"/>
        <v>OK</v>
      </c>
      <c r="U76" s="247"/>
      <c r="V76" s="249"/>
      <c r="W76" s="249"/>
      <c r="X76" s="249"/>
      <c r="Y76" s="248"/>
      <c r="Z76" s="249"/>
      <c r="AA76" s="248"/>
      <c r="AB76" s="78"/>
      <c r="AC76" s="77"/>
      <c r="AD76" s="77"/>
      <c r="AE76" s="76"/>
      <c r="AF76" s="78"/>
      <c r="AG76" s="78"/>
      <c r="AH76" s="78"/>
      <c r="AI76" s="78"/>
      <c r="AJ76" s="78"/>
      <c r="AK76" s="78"/>
      <c r="AL76" s="78"/>
      <c r="AM76" s="78"/>
      <c r="AN76" s="78"/>
      <c r="AO76" s="78"/>
      <c r="AP76" s="78"/>
      <c r="AQ76" s="78"/>
      <c r="AR76" s="78"/>
      <c r="AS76" s="78"/>
    </row>
    <row r="77" spans="1:45"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8"/>
        <v>0</v>
      </c>
      <c r="M77" s="71">
        <f t="shared" si="9"/>
        <v>0</v>
      </c>
      <c r="N77" s="72"/>
      <c r="O77" s="73">
        <f t="shared" si="3"/>
        <v>0</v>
      </c>
      <c r="P77" s="72"/>
      <c r="Q77" s="72"/>
      <c r="R77" s="72"/>
      <c r="S77" s="74">
        <f t="shared" si="10"/>
        <v>0</v>
      </c>
      <c r="T77" s="121" t="str">
        <f t="shared" si="4"/>
        <v>OK</v>
      </c>
      <c r="U77" s="247"/>
      <c r="V77" s="249"/>
      <c r="W77" s="249"/>
      <c r="X77" s="249"/>
      <c r="Y77" s="248"/>
      <c r="Z77" s="249"/>
      <c r="AA77" s="248"/>
      <c r="AB77" s="78"/>
      <c r="AC77" s="77"/>
      <c r="AD77" s="77"/>
      <c r="AE77" s="76"/>
      <c r="AF77" s="78"/>
      <c r="AG77" s="78"/>
      <c r="AH77" s="78"/>
      <c r="AI77" s="78"/>
      <c r="AJ77" s="78"/>
      <c r="AK77" s="78"/>
      <c r="AL77" s="78"/>
      <c r="AM77" s="78"/>
      <c r="AN77" s="78"/>
      <c r="AO77" s="78"/>
      <c r="AP77" s="78"/>
      <c r="AQ77" s="78"/>
      <c r="AR77" s="78"/>
      <c r="AS77" s="78"/>
    </row>
    <row r="78" spans="1:45"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8"/>
        <v>0</v>
      </c>
      <c r="M78" s="71">
        <f t="shared" si="9"/>
        <v>0</v>
      </c>
      <c r="N78" s="72"/>
      <c r="O78" s="73">
        <f t="shared" si="3"/>
        <v>0</v>
      </c>
      <c r="P78" s="72"/>
      <c r="Q78" s="72"/>
      <c r="R78" s="72"/>
      <c r="S78" s="74">
        <f t="shared" si="10"/>
        <v>0</v>
      </c>
      <c r="T78" s="121" t="str">
        <f t="shared" si="4"/>
        <v>OK</v>
      </c>
      <c r="U78" s="247"/>
      <c r="V78" s="249"/>
      <c r="W78" s="249"/>
      <c r="X78" s="249"/>
      <c r="Y78" s="248"/>
      <c r="Z78" s="249"/>
      <c r="AA78" s="248"/>
      <c r="AB78" s="78"/>
      <c r="AC78" s="77"/>
      <c r="AD78" s="77"/>
      <c r="AE78" s="76"/>
      <c r="AF78" s="78"/>
      <c r="AG78" s="78"/>
      <c r="AH78" s="78"/>
      <c r="AI78" s="78"/>
      <c r="AJ78" s="78"/>
      <c r="AK78" s="78"/>
      <c r="AL78" s="78"/>
      <c r="AM78" s="78"/>
      <c r="AN78" s="78"/>
      <c r="AO78" s="78"/>
      <c r="AP78" s="78"/>
      <c r="AQ78" s="78"/>
      <c r="AR78" s="78"/>
      <c r="AS78" s="78"/>
    </row>
    <row r="79" spans="1:45"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c r="L79" s="70">
        <f t="shared" si="8"/>
        <v>0</v>
      </c>
      <c r="M79" s="71">
        <f t="shared" si="9"/>
        <v>0</v>
      </c>
      <c r="N79" s="72"/>
      <c r="O79" s="73">
        <f t="shared" si="3"/>
        <v>0</v>
      </c>
      <c r="P79" s="72"/>
      <c r="Q79" s="72"/>
      <c r="R79" s="72"/>
      <c r="S79" s="74">
        <f t="shared" si="10"/>
        <v>0</v>
      </c>
      <c r="T79" s="121" t="str">
        <f t="shared" si="4"/>
        <v>OK</v>
      </c>
      <c r="U79" s="247"/>
      <c r="V79" s="249"/>
      <c r="W79" s="249"/>
      <c r="X79" s="249"/>
      <c r="Y79" s="248"/>
      <c r="Z79" s="249"/>
      <c r="AA79" s="248"/>
      <c r="AB79" s="78"/>
      <c r="AC79" s="77"/>
      <c r="AD79" s="77"/>
      <c r="AE79" s="76"/>
      <c r="AF79" s="78"/>
      <c r="AG79" s="78"/>
      <c r="AH79" s="78"/>
      <c r="AI79" s="78"/>
      <c r="AJ79" s="78"/>
      <c r="AK79" s="78"/>
      <c r="AL79" s="78"/>
      <c r="AM79" s="78"/>
      <c r="AN79" s="78"/>
      <c r="AO79" s="78"/>
      <c r="AP79" s="78"/>
      <c r="AQ79" s="78"/>
      <c r="AR79" s="78"/>
      <c r="AS79" s="78"/>
    </row>
    <row r="80" spans="1:45"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8"/>
        <v>0</v>
      </c>
      <c r="M80" s="71">
        <f t="shared" si="9"/>
        <v>0</v>
      </c>
      <c r="N80" s="72"/>
      <c r="O80" s="73">
        <f t="shared" si="3"/>
        <v>0</v>
      </c>
      <c r="P80" s="72"/>
      <c r="Q80" s="72"/>
      <c r="R80" s="72"/>
      <c r="S80" s="74">
        <f t="shared" si="10"/>
        <v>0</v>
      </c>
      <c r="T80" s="121" t="str">
        <f t="shared" si="4"/>
        <v>OK</v>
      </c>
      <c r="U80" s="247"/>
      <c r="V80" s="249"/>
      <c r="W80" s="249"/>
      <c r="X80" s="249"/>
      <c r="Y80" s="248"/>
      <c r="Z80" s="249"/>
      <c r="AA80" s="248"/>
      <c r="AB80" s="78"/>
      <c r="AC80" s="77"/>
      <c r="AD80" s="77"/>
      <c r="AE80" s="76"/>
      <c r="AF80" s="78"/>
      <c r="AG80" s="78"/>
      <c r="AH80" s="78"/>
      <c r="AI80" s="78"/>
      <c r="AJ80" s="78"/>
      <c r="AK80" s="78"/>
      <c r="AL80" s="78"/>
      <c r="AM80" s="78"/>
      <c r="AN80" s="78"/>
      <c r="AO80" s="78"/>
      <c r="AP80" s="78"/>
      <c r="AQ80" s="78"/>
      <c r="AR80" s="78"/>
      <c r="AS80" s="78"/>
    </row>
    <row r="81" spans="1:45"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c r="L81" s="70">
        <f t="shared" si="8"/>
        <v>0</v>
      </c>
      <c r="M81" s="71">
        <f t="shared" si="9"/>
        <v>0</v>
      </c>
      <c r="N81" s="72"/>
      <c r="O81" s="73">
        <f t="shared" si="3"/>
        <v>0</v>
      </c>
      <c r="P81" s="72"/>
      <c r="Q81" s="72"/>
      <c r="R81" s="72"/>
      <c r="S81" s="74">
        <f t="shared" si="10"/>
        <v>0</v>
      </c>
      <c r="T81" s="121" t="str">
        <f t="shared" si="4"/>
        <v>OK</v>
      </c>
      <c r="U81" s="247"/>
      <c r="V81" s="249"/>
      <c r="W81" s="249"/>
      <c r="X81" s="249"/>
      <c r="Y81" s="248"/>
      <c r="Z81" s="249"/>
      <c r="AA81" s="248"/>
      <c r="AB81" s="78"/>
      <c r="AC81" s="77"/>
      <c r="AD81" s="77"/>
      <c r="AE81" s="76"/>
      <c r="AF81" s="78"/>
      <c r="AG81" s="78"/>
      <c r="AH81" s="78"/>
      <c r="AI81" s="78"/>
      <c r="AJ81" s="78"/>
      <c r="AK81" s="78"/>
      <c r="AL81" s="78"/>
      <c r="AM81" s="78"/>
      <c r="AN81" s="78"/>
      <c r="AO81" s="78"/>
      <c r="AP81" s="78"/>
      <c r="AQ81" s="78"/>
      <c r="AR81" s="78"/>
      <c r="AS81" s="78"/>
    </row>
    <row r="82" spans="1:45"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8"/>
        <v>0</v>
      </c>
      <c r="M82" s="71">
        <f t="shared" si="9"/>
        <v>0</v>
      </c>
      <c r="N82" s="72"/>
      <c r="O82" s="73">
        <f t="shared" si="3"/>
        <v>0</v>
      </c>
      <c r="P82" s="72"/>
      <c r="Q82" s="72"/>
      <c r="R82" s="72"/>
      <c r="S82" s="74">
        <f t="shared" si="10"/>
        <v>0</v>
      </c>
      <c r="T82" s="121" t="str">
        <f t="shared" si="4"/>
        <v>OK</v>
      </c>
      <c r="U82" s="247"/>
      <c r="V82" s="249"/>
      <c r="W82" s="249"/>
      <c r="X82" s="249"/>
      <c r="Y82" s="248"/>
      <c r="Z82" s="249"/>
      <c r="AA82" s="248"/>
      <c r="AB82" s="78"/>
      <c r="AC82" s="77"/>
      <c r="AD82" s="77"/>
      <c r="AE82" s="76"/>
      <c r="AF82" s="78"/>
      <c r="AG82" s="78"/>
      <c r="AH82" s="78"/>
      <c r="AI82" s="78"/>
      <c r="AJ82" s="78"/>
      <c r="AK82" s="78"/>
      <c r="AL82" s="78"/>
      <c r="AM82" s="78"/>
      <c r="AN82" s="78"/>
      <c r="AO82" s="78"/>
      <c r="AP82" s="78"/>
      <c r="AQ82" s="78"/>
      <c r="AR82" s="78"/>
      <c r="AS82" s="78"/>
    </row>
    <row r="83" spans="1:45" s="85" customFormat="1" ht="30" customHeight="1" x14ac:dyDescent="0.35">
      <c r="A83" s="289"/>
      <c r="B83" s="104">
        <v>80</v>
      </c>
      <c r="C83" s="290"/>
      <c r="D83" s="105" t="s">
        <v>298</v>
      </c>
      <c r="E83" s="106" t="s">
        <v>294</v>
      </c>
      <c r="F83" s="107" t="s">
        <v>299</v>
      </c>
      <c r="G83" s="106" t="s">
        <v>296</v>
      </c>
      <c r="H83" s="108" t="s">
        <v>79</v>
      </c>
      <c r="I83" s="108" t="s">
        <v>297</v>
      </c>
      <c r="J83" s="109">
        <v>3366.75</v>
      </c>
      <c r="K83" s="87"/>
      <c r="L83" s="70">
        <f t="shared" si="8"/>
        <v>0</v>
      </c>
      <c r="M83" s="71">
        <f t="shared" si="9"/>
        <v>0</v>
      </c>
      <c r="N83" s="72"/>
      <c r="O83" s="73">
        <f t="shared" si="3"/>
        <v>0</v>
      </c>
      <c r="P83" s="72"/>
      <c r="Q83" s="72"/>
      <c r="R83" s="72"/>
      <c r="S83" s="74">
        <f t="shared" si="10"/>
        <v>0</v>
      </c>
      <c r="T83" s="121" t="str">
        <f t="shared" si="4"/>
        <v>OK</v>
      </c>
      <c r="U83" s="247"/>
      <c r="V83" s="249"/>
      <c r="W83" s="249"/>
      <c r="X83" s="249"/>
      <c r="Y83" s="248"/>
      <c r="Z83" s="249"/>
      <c r="AA83" s="248"/>
      <c r="AB83" s="78"/>
      <c r="AC83" s="77"/>
      <c r="AD83" s="77"/>
      <c r="AE83" s="76"/>
      <c r="AF83" s="78"/>
      <c r="AG83" s="78"/>
      <c r="AH83" s="78"/>
      <c r="AI83" s="78"/>
      <c r="AJ83" s="78"/>
      <c r="AK83" s="78"/>
      <c r="AL83" s="78"/>
      <c r="AM83" s="78"/>
      <c r="AN83" s="78"/>
      <c r="AO83" s="78"/>
      <c r="AP83" s="78"/>
      <c r="AQ83" s="78"/>
      <c r="AR83" s="78"/>
      <c r="AS83" s="78"/>
    </row>
    <row r="84" spans="1:45"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8"/>
        <v>0</v>
      </c>
      <c r="M84" s="71">
        <f t="shared" si="9"/>
        <v>0</v>
      </c>
      <c r="N84" s="72"/>
      <c r="O84" s="73">
        <f t="shared" si="3"/>
        <v>0</v>
      </c>
      <c r="P84" s="72"/>
      <c r="Q84" s="72"/>
      <c r="R84" s="72"/>
      <c r="S84" s="74">
        <f t="shared" si="10"/>
        <v>0</v>
      </c>
      <c r="T84" s="121" t="str">
        <f t="shared" si="4"/>
        <v>OK</v>
      </c>
      <c r="U84" s="247"/>
      <c r="V84" s="249"/>
      <c r="W84" s="249"/>
      <c r="X84" s="249"/>
      <c r="Y84" s="248"/>
      <c r="Z84" s="249"/>
      <c r="AA84" s="248"/>
      <c r="AB84" s="78"/>
      <c r="AC84" s="77"/>
      <c r="AD84" s="77"/>
      <c r="AE84" s="76"/>
      <c r="AF84" s="78"/>
      <c r="AG84" s="78"/>
      <c r="AH84" s="78"/>
      <c r="AI84" s="78"/>
      <c r="AJ84" s="78"/>
      <c r="AK84" s="78"/>
      <c r="AL84" s="78"/>
      <c r="AM84" s="78"/>
      <c r="AN84" s="78"/>
      <c r="AO84" s="78"/>
      <c r="AP84" s="78"/>
      <c r="AQ84" s="78"/>
      <c r="AR84" s="78"/>
      <c r="AS84" s="78"/>
    </row>
    <row r="85" spans="1:45"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8"/>
        <v>0</v>
      </c>
      <c r="M85" s="71">
        <f t="shared" si="9"/>
        <v>0</v>
      </c>
      <c r="N85" s="72"/>
      <c r="O85" s="73">
        <f t="shared" si="3"/>
        <v>0</v>
      </c>
      <c r="P85" s="72"/>
      <c r="Q85" s="72"/>
      <c r="R85" s="72"/>
      <c r="S85" s="74">
        <f t="shared" si="10"/>
        <v>0</v>
      </c>
      <c r="T85" s="121" t="str">
        <f t="shared" si="4"/>
        <v>OK</v>
      </c>
      <c r="U85" s="247"/>
      <c r="V85" s="249"/>
      <c r="W85" s="249"/>
      <c r="X85" s="249"/>
      <c r="Y85" s="248"/>
      <c r="Z85" s="249"/>
      <c r="AA85" s="248"/>
      <c r="AB85" s="78"/>
      <c r="AC85" s="77"/>
      <c r="AD85" s="77"/>
      <c r="AE85" s="76"/>
      <c r="AF85" s="78"/>
      <c r="AG85" s="78"/>
      <c r="AH85" s="78"/>
      <c r="AI85" s="78"/>
      <c r="AJ85" s="78"/>
      <c r="AK85" s="78"/>
      <c r="AL85" s="78"/>
      <c r="AM85" s="78"/>
      <c r="AN85" s="78"/>
      <c r="AO85" s="78"/>
      <c r="AP85" s="78"/>
      <c r="AQ85" s="78"/>
      <c r="AR85" s="78"/>
      <c r="AS85" s="78"/>
    </row>
    <row r="86" spans="1:45"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8"/>
        <v>0</v>
      </c>
      <c r="M86" s="71">
        <f t="shared" si="9"/>
        <v>0</v>
      </c>
      <c r="N86" s="72"/>
      <c r="O86" s="73">
        <f t="shared" si="3"/>
        <v>0</v>
      </c>
      <c r="P86" s="72"/>
      <c r="Q86" s="72"/>
      <c r="R86" s="72"/>
      <c r="S86" s="74">
        <f t="shared" si="10"/>
        <v>0</v>
      </c>
      <c r="T86" s="121" t="str">
        <f t="shared" si="4"/>
        <v>OK</v>
      </c>
      <c r="U86" s="247"/>
      <c r="V86" s="249"/>
      <c r="W86" s="249"/>
      <c r="X86" s="249"/>
      <c r="Y86" s="248"/>
      <c r="Z86" s="249"/>
      <c r="AA86" s="248"/>
      <c r="AB86" s="78"/>
      <c r="AC86" s="77"/>
      <c r="AD86" s="77"/>
      <c r="AE86" s="76"/>
      <c r="AF86" s="78"/>
      <c r="AG86" s="78"/>
      <c r="AH86" s="78"/>
      <c r="AI86" s="78"/>
      <c r="AJ86" s="78"/>
      <c r="AK86" s="78"/>
      <c r="AL86" s="78"/>
      <c r="AM86" s="78"/>
      <c r="AN86" s="78"/>
      <c r="AO86" s="78"/>
      <c r="AP86" s="78"/>
      <c r="AQ86" s="78"/>
      <c r="AR86" s="78"/>
      <c r="AS86" s="78"/>
    </row>
    <row r="87" spans="1:45" s="85" customFormat="1" ht="30" customHeight="1" x14ac:dyDescent="0.35">
      <c r="A87" s="289"/>
      <c r="B87" s="104">
        <v>84</v>
      </c>
      <c r="C87" s="290"/>
      <c r="D87" s="105" t="s">
        <v>311</v>
      </c>
      <c r="E87" s="106" t="s">
        <v>126</v>
      </c>
      <c r="F87" s="107" t="s">
        <v>312</v>
      </c>
      <c r="G87" s="106" t="s">
        <v>313</v>
      </c>
      <c r="H87" s="108" t="s">
        <v>79</v>
      </c>
      <c r="I87" s="108" t="s">
        <v>94</v>
      </c>
      <c r="J87" s="109">
        <v>2623.79</v>
      </c>
      <c r="K87" s="87"/>
      <c r="L87" s="70">
        <f t="shared" si="8"/>
        <v>0</v>
      </c>
      <c r="M87" s="71">
        <f t="shared" si="9"/>
        <v>0</v>
      </c>
      <c r="N87" s="72"/>
      <c r="O87" s="73">
        <f t="shared" si="3"/>
        <v>0</v>
      </c>
      <c r="P87" s="72"/>
      <c r="Q87" s="72"/>
      <c r="R87" s="72"/>
      <c r="S87" s="74">
        <f t="shared" si="10"/>
        <v>0</v>
      </c>
      <c r="T87" s="121" t="str">
        <f t="shared" si="4"/>
        <v>OK</v>
      </c>
      <c r="U87" s="247"/>
      <c r="V87" s="249"/>
      <c r="W87" s="249"/>
      <c r="X87" s="249"/>
      <c r="Y87" s="248"/>
      <c r="Z87" s="249"/>
      <c r="AA87" s="248"/>
      <c r="AB87" s="78"/>
      <c r="AC87" s="77"/>
      <c r="AD87" s="77"/>
      <c r="AE87" s="76"/>
      <c r="AF87" s="78"/>
      <c r="AG87" s="78"/>
      <c r="AH87" s="78"/>
      <c r="AI87" s="78"/>
      <c r="AJ87" s="78"/>
      <c r="AK87" s="78"/>
      <c r="AL87" s="78"/>
      <c r="AM87" s="78"/>
      <c r="AN87" s="78"/>
      <c r="AO87" s="78"/>
      <c r="AP87" s="78"/>
      <c r="AQ87" s="78"/>
      <c r="AR87" s="78"/>
      <c r="AS87" s="78"/>
    </row>
    <row r="88" spans="1:45"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8"/>
        <v>0</v>
      </c>
      <c r="M88" s="71">
        <f t="shared" si="9"/>
        <v>0</v>
      </c>
      <c r="N88" s="72"/>
      <c r="O88" s="73">
        <f t="shared" si="3"/>
        <v>0</v>
      </c>
      <c r="P88" s="72"/>
      <c r="Q88" s="72"/>
      <c r="R88" s="72"/>
      <c r="S88" s="74">
        <f t="shared" si="10"/>
        <v>0</v>
      </c>
      <c r="T88" s="121" t="str">
        <f t="shared" si="4"/>
        <v>OK</v>
      </c>
      <c r="U88" s="247"/>
      <c r="V88" s="249"/>
      <c r="W88" s="249"/>
      <c r="X88" s="249"/>
      <c r="Y88" s="248"/>
      <c r="Z88" s="249"/>
      <c r="AA88" s="248"/>
      <c r="AB88" s="78"/>
      <c r="AC88" s="77"/>
      <c r="AD88" s="77"/>
      <c r="AE88" s="76"/>
      <c r="AF88" s="78"/>
      <c r="AG88" s="78"/>
      <c r="AH88" s="78"/>
      <c r="AI88" s="78"/>
      <c r="AJ88" s="78"/>
      <c r="AK88" s="78"/>
      <c r="AL88" s="78"/>
      <c r="AM88" s="78"/>
      <c r="AN88" s="78"/>
      <c r="AO88" s="78"/>
      <c r="AP88" s="78"/>
      <c r="AQ88" s="78"/>
      <c r="AR88" s="78"/>
      <c r="AS88" s="78"/>
    </row>
    <row r="89" spans="1:45"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8"/>
        <v>0</v>
      </c>
      <c r="M89" s="71">
        <f t="shared" si="9"/>
        <v>0</v>
      </c>
      <c r="N89" s="72"/>
      <c r="O89" s="73">
        <f t="shared" si="3"/>
        <v>0</v>
      </c>
      <c r="P89" s="72"/>
      <c r="Q89" s="72"/>
      <c r="R89" s="72"/>
      <c r="S89" s="74">
        <f t="shared" si="10"/>
        <v>0</v>
      </c>
      <c r="T89" s="121" t="str">
        <f t="shared" si="4"/>
        <v>OK</v>
      </c>
      <c r="U89" s="247"/>
      <c r="V89" s="249"/>
      <c r="W89" s="249"/>
      <c r="X89" s="249"/>
      <c r="Y89" s="248"/>
      <c r="Z89" s="249"/>
      <c r="AA89" s="248"/>
      <c r="AB89" s="78"/>
      <c r="AC89" s="77"/>
      <c r="AD89" s="77"/>
      <c r="AE89" s="76"/>
      <c r="AF89" s="78"/>
      <c r="AG89" s="78"/>
      <c r="AH89" s="78"/>
      <c r="AI89" s="78"/>
      <c r="AJ89" s="78"/>
      <c r="AK89" s="78"/>
      <c r="AL89" s="78"/>
      <c r="AM89" s="78"/>
      <c r="AN89" s="78"/>
      <c r="AO89" s="78"/>
      <c r="AP89" s="78"/>
      <c r="AQ89" s="78"/>
      <c r="AR89" s="78"/>
      <c r="AS89" s="78"/>
    </row>
    <row r="90" spans="1:45"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8"/>
        <v>0</v>
      </c>
      <c r="M90" s="71">
        <f t="shared" si="9"/>
        <v>0</v>
      </c>
      <c r="N90" s="72"/>
      <c r="O90" s="73">
        <f t="shared" si="3"/>
        <v>0</v>
      </c>
      <c r="P90" s="72"/>
      <c r="Q90" s="72"/>
      <c r="R90" s="72"/>
      <c r="S90" s="74">
        <f t="shared" si="10"/>
        <v>0</v>
      </c>
      <c r="T90" s="121" t="str">
        <f t="shared" si="4"/>
        <v>OK</v>
      </c>
      <c r="U90" s="247"/>
      <c r="V90" s="249"/>
      <c r="W90" s="249"/>
      <c r="X90" s="249"/>
      <c r="Y90" s="248"/>
      <c r="Z90" s="249"/>
      <c r="AA90" s="248"/>
      <c r="AB90" s="78"/>
      <c r="AC90" s="77"/>
      <c r="AD90" s="77"/>
      <c r="AE90" s="76"/>
      <c r="AF90" s="78"/>
      <c r="AG90" s="78"/>
      <c r="AH90" s="78"/>
      <c r="AI90" s="78"/>
      <c r="AJ90" s="78"/>
      <c r="AK90" s="78"/>
      <c r="AL90" s="78"/>
      <c r="AM90" s="78"/>
      <c r="AN90" s="78"/>
      <c r="AO90" s="78"/>
      <c r="AP90" s="78"/>
      <c r="AQ90" s="78"/>
      <c r="AR90" s="78"/>
      <c r="AS90" s="78"/>
    </row>
    <row r="91" spans="1:45"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8"/>
        <v>0</v>
      </c>
      <c r="M91" s="71">
        <f t="shared" si="9"/>
        <v>0</v>
      </c>
      <c r="N91" s="72"/>
      <c r="O91" s="73">
        <f t="shared" si="3"/>
        <v>0</v>
      </c>
      <c r="P91" s="72"/>
      <c r="Q91" s="72"/>
      <c r="R91" s="72"/>
      <c r="S91" s="74">
        <f t="shared" si="10"/>
        <v>0</v>
      </c>
      <c r="T91" s="121" t="str">
        <f t="shared" si="4"/>
        <v>OK</v>
      </c>
      <c r="U91" s="247"/>
      <c r="V91" s="249"/>
      <c r="W91" s="249"/>
      <c r="X91" s="249"/>
      <c r="Y91" s="248"/>
      <c r="Z91" s="249"/>
      <c r="AA91" s="248"/>
      <c r="AB91" s="78"/>
      <c r="AC91" s="77"/>
      <c r="AD91" s="77"/>
      <c r="AE91" s="76"/>
      <c r="AF91" s="78"/>
      <c r="AG91" s="78"/>
      <c r="AH91" s="78"/>
      <c r="AI91" s="78"/>
      <c r="AJ91" s="78"/>
      <c r="AK91" s="78"/>
      <c r="AL91" s="78"/>
      <c r="AM91" s="78"/>
      <c r="AN91" s="78"/>
      <c r="AO91" s="78"/>
      <c r="AP91" s="78"/>
      <c r="AQ91" s="78"/>
      <c r="AR91" s="78"/>
      <c r="AS91" s="78"/>
    </row>
    <row r="92" spans="1:45"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8"/>
        <v>0</v>
      </c>
      <c r="M92" s="71">
        <f t="shared" si="9"/>
        <v>0</v>
      </c>
      <c r="N92" s="72"/>
      <c r="O92" s="73">
        <f t="shared" si="3"/>
        <v>0</v>
      </c>
      <c r="P92" s="72"/>
      <c r="Q92" s="72"/>
      <c r="R92" s="72"/>
      <c r="S92" s="74">
        <f t="shared" si="10"/>
        <v>0</v>
      </c>
      <c r="T92" s="121" t="str">
        <f t="shared" si="4"/>
        <v>OK</v>
      </c>
      <c r="U92" s="247"/>
      <c r="V92" s="249"/>
      <c r="W92" s="249"/>
      <c r="X92" s="249"/>
      <c r="Y92" s="248"/>
      <c r="Z92" s="249"/>
      <c r="AA92" s="248"/>
      <c r="AB92" s="78"/>
      <c r="AC92" s="77"/>
      <c r="AD92" s="77"/>
      <c r="AE92" s="76"/>
      <c r="AF92" s="78"/>
      <c r="AG92" s="78"/>
      <c r="AH92" s="78"/>
      <c r="AI92" s="78"/>
      <c r="AJ92" s="78"/>
      <c r="AK92" s="78"/>
      <c r="AL92" s="78"/>
      <c r="AM92" s="78"/>
      <c r="AN92" s="78"/>
      <c r="AO92" s="78"/>
      <c r="AP92" s="78"/>
      <c r="AQ92" s="78"/>
      <c r="AR92" s="78"/>
      <c r="AS92" s="78"/>
    </row>
    <row r="93" spans="1:45" s="85" customFormat="1" ht="30" customHeight="1" x14ac:dyDescent="0.35">
      <c r="A93" s="289"/>
      <c r="B93" s="104">
        <v>90</v>
      </c>
      <c r="C93" s="290"/>
      <c r="D93" s="105" t="s">
        <v>329</v>
      </c>
      <c r="E93" s="106" t="s">
        <v>327</v>
      </c>
      <c r="F93" s="107" t="s">
        <v>330</v>
      </c>
      <c r="G93" s="106" t="s">
        <v>323</v>
      </c>
      <c r="H93" s="108" t="s">
        <v>79</v>
      </c>
      <c r="I93" s="108" t="s">
        <v>94</v>
      </c>
      <c r="J93" s="109">
        <v>2269</v>
      </c>
      <c r="K93" s="87"/>
      <c r="L93" s="70">
        <f t="shared" si="8"/>
        <v>0</v>
      </c>
      <c r="M93" s="71">
        <f t="shared" si="9"/>
        <v>0</v>
      </c>
      <c r="N93" s="72"/>
      <c r="O93" s="73">
        <f t="shared" si="3"/>
        <v>0</v>
      </c>
      <c r="P93" s="72"/>
      <c r="Q93" s="72"/>
      <c r="R93" s="72"/>
      <c r="S93" s="74">
        <f t="shared" si="10"/>
        <v>0</v>
      </c>
      <c r="T93" s="121" t="str">
        <f t="shared" si="4"/>
        <v>OK</v>
      </c>
      <c r="U93" s="247"/>
      <c r="V93" s="249"/>
      <c r="W93" s="249"/>
      <c r="X93" s="249"/>
      <c r="Y93" s="248"/>
      <c r="Z93" s="249"/>
      <c r="AA93" s="248"/>
      <c r="AB93" s="78"/>
      <c r="AC93" s="77"/>
      <c r="AD93" s="77"/>
      <c r="AE93" s="76"/>
      <c r="AF93" s="78"/>
      <c r="AG93" s="78"/>
      <c r="AH93" s="78"/>
      <c r="AI93" s="78"/>
      <c r="AJ93" s="78"/>
      <c r="AK93" s="78"/>
      <c r="AL93" s="78"/>
      <c r="AM93" s="78"/>
      <c r="AN93" s="78"/>
      <c r="AO93" s="78"/>
      <c r="AP93" s="78"/>
      <c r="AQ93" s="78"/>
      <c r="AR93" s="78"/>
      <c r="AS93" s="78"/>
    </row>
    <row r="94" spans="1:45"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v>3</v>
      </c>
      <c r="L94" s="70">
        <f t="shared" si="8"/>
        <v>3</v>
      </c>
      <c r="M94" s="71">
        <f t="shared" si="9"/>
        <v>3</v>
      </c>
      <c r="N94" s="72"/>
      <c r="O94" s="73">
        <f t="shared" si="3"/>
        <v>0</v>
      </c>
      <c r="P94" s="72"/>
      <c r="Q94" s="72"/>
      <c r="R94" s="72"/>
      <c r="S94" s="74">
        <f t="shared" si="10"/>
        <v>0</v>
      </c>
      <c r="T94" s="121" t="str">
        <f t="shared" si="4"/>
        <v>OK</v>
      </c>
      <c r="U94" s="247"/>
      <c r="V94" s="249"/>
      <c r="W94" s="249"/>
      <c r="X94" s="249"/>
      <c r="Y94" s="248"/>
      <c r="Z94" s="252">
        <v>3</v>
      </c>
      <c r="AA94" s="248"/>
      <c r="AB94" s="78"/>
      <c r="AC94" s="77"/>
      <c r="AD94" s="77"/>
      <c r="AE94" s="76"/>
      <c r="AF94" s="78"/>
      <c r="AG94" s="78"/>
      <c r="AH94" s="78"/>
      <c r="AI94" s="78"/>
      <c r="AJ94" s="78"/>
      <c r="AK94" s="78"/>
      <c r="AL94" s="78"/>
      <c r="AM94" s="78"/>
      <c r="AN94" s="78"/>
      <c r="AO94" s="78"/>
      <c r="AP94" s="78"/>
      <c r="AQ94" s="78"/>
      <c r="AR94" s="78"/>
      <c r="AS94" s="78"/>
    </row>
    <row r="95" spans="1:45"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8"/>
        <v>0</v>
      </c>
      <c r="M95" s="71">
        <f t="shared" si="9"/>
        <v>0</v>
      </c>
      <c r="N95" s="72"/>
      <c r="O95" s="73">
        <f t="shared" si="3"/>
        <v>0</v>
      </c>
      <c r="P95" s="72"/>
      <c r="Q95" s="72"/>
      <c r="R95" s="72"/>
      <c r="S95" s="74">
        <f t="shared" si="10"/>
        <v>0</v>
      </c>
      <c r="T95" s="121" t="str">
        <f t="shared" si="4"/>
        <v>OK</v>
      </c>
      <c r="U95" s="247"/>
      <c r="V95" s="249"/>
      <c r="W95" s="249"/>
      <c r="X95" s="249"/>
      <c r="Y95" s="248"/>
      <c r="Z95" s="249"/>
      <c r="AA95" s="248"/>
      <c r="AB95" s="78"/>
      <c r="AC95" s="77"/>
      <c r="AD95" s="77"/>
      <c r="AE95" s="76"/>
      <c r="AF95" s="78"/>
      <c r="AG95" s="78"/>
      <c r="AH95" s="78"/>
      <c r="AI95" s="78"/>
      <c r="AJ95" s="78"/>
      <c r="AK95" s="78"/>
      <c r="AL95" s="78"/>
      <c r="AM95" s="78"/>
      <c r="AN95" s="78"/>
      <c r="AO95" s="78"/>
      <c r="AP95" s="78"/>
      <c r="AQ95" s="78"/>
      <c r="AR95" s="78"/>
      <c r="AS95" s="78"/>
    </row>
    <row r="96" spans="1:45"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8"/>
        <v>0</v>
      </c>
      <c r="M96" s="71">
        <f t="shared" si="9"/>
        <v>0</v>
      </c>
      <c r="N96" s="72"/>
      <c r="O96" s="73">
        <f t="shared" si="3"/>
        <v>0</v>
      </c>
      <c r="P96" s="72"/>
      <c r="Q96" s="72"/>
      <c r="R96" s="72"/>
      <c r="S96" s="74">
        <f t="shared" si="10"/>
        <v>0</v>
      </c>
      <c r="T96" s="121" t="str">
        <f t="shared" si="4"/>
        <v>OK</v>
      </c>
      <c r="U96" s="247"/>
      <c r="V96" s="249"/>
      <c r="W96" s="249"/>
      <c r="X96" s="249"/>
      <c r="Y96" s="248"/>
      <c r="Z96" s="249"/>
      <c r="AA96" s="248"/>
      <c r="AB96" s="78"/>
      <c r="AC96" s="77"/>
      <c r="AD96" s="77"/>
      <c r="AE96" s="76"/>
      <c r="AF96" s="78"/>
      <c r="AG96" s="78"/>
      <c r="AH96" s="78"/>
      <c r="AI96" s="78"/>
      <c r="AJ96" s="78"/>
      <c r="AK96" s="78"/>
      <c r="AL96" s="78"/>
      <c r="AM96" s="78"/>
      <c r="AN96" s="78"/>
      <c r="AO96" s="78"/>
      <c r="AP96" s="78"/>
      <c r="AQ96" s="78"/>
      <c r="AR96" s="78"/>
      <c r="AS96" s="78"/>
    </row>
    <row r="97" spans="1:45"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8"/>
        <v>0</v>
      </c>
      <c r="M97" s="71">
        <f t="shared" si="9"/>
        <v>0</v>
      </c>
      <c r="N97" s="72"/>
      <c r="O97" s="73">
        <f t="shared" si="3"/>
        <v>0</v>
      </c>
      <c r="P97" s="72"/>
      <c r="Q97" s="72"/>
      <c r="R97" s="72"/>
      <c r="S97" s="74">
        <f t="shared" si="10"/>
        <v>0</v>
      </c>
      <c r="T97" s="121" t="str">
        <f t="shared" si="4"/>
        <v>OK</v>
      </c>
      <c r="U97" s="247"/>
      <c r="V97" s="249"/>
      <c r="W97" s="249"/>
      <c r="X97" s="249"/>
      <c r="Y97" s="248"/>
      <c r="Z97" s="249"/>
      <c r="AA97" s="248"/>
      <c r="AB97" s="78"/>
      <c r="AC97" s="77"/>
      <c r="AD97" s="77"/>
      <c r="AE97" s="76"/>
      <c r="AF97" s="78"/>
      <c r="AG97" s="78"/>
      <c r="AH97" s="78"/>
      <c r="AI97" s="78"/>
      <c r="AJ97" s="78"/>
      <c r="AK97" s="78"/>
      <c r="AL97" s="78"/>
      <c r="AM97" s="78"/>
      <c r="AN97" s="78"/>
      <c r="AO97" s="78"/>
      <c r="AP97" s="78"/>
      <c r="AQ97" s="78"/>
      <c r="AR97" s="78"/>
      <c r="AS97" s="78"/>
    </row>
    <row r="98" spans="1:45" s="85" customFormat="1" ht="30" customHeight="1" x14ac:dyDescent="0.35">
      <c r="A98" s="289"/>
      <c r="B98" s="104">
        <v>95</v>
      </c>
      <c r="C98" s="290"/>
      <c r="D98" s="105" t="s">
        <v>349</v>
      </c>
      <c r="E98" s="106" t="s">
        <v>350</v>
      </c>
      <c r="F98" s="107" t="s">
        <v>351</v>
      </c>
      <c r="G98" s="106" t="s">
        <v>352</v>
      </c>
      <c r="H98" s="108" t="s">
        <v>79</v>
      </c>
      <c r="I98" s="108" t="s">
        <v>348</v>
      </c>
      <c r="J98" s="109">
        <v>3950</v>
      </c>
      <c r="K98" s="87"/>
      <c r="L98" s="70">
        <f t="shared" si="8"/>
        <v>0</v>
      </c>
      <c r="M98" s="71">
        <f t="shared" si="9"/>
        <v>0</v>
      </c>
      <c r="N98" s="72"/>
      <c r="O98" s="73">
        <f t="shared" si="3"/>
        <v>0</v>
      </c>
      <c r="P98" s="72"/>
      <c r="Q98" s="72"/>
      <c r="R98" s="72"/>
      <c r="S98" s="74">
        <f t="shared" si="10"/>
        <v>0</v>
      </c>
      <c r="T98" s="121" t="str">
        <f t="shared" si="4"/>
        <v>OK</v>
      </c>
      <c r="U98" s="247"/>
      <c r="V98" s="249"/>
      <c r="W98" s="249"/>
      <c r="X98" s="249"/>
      <c r="Y98" s="248"/>
      <c r="Z98" s="249"/>
      <c r="AA98" s="248"/>
      <c r="AB98" s="78"/>
      <c r="AC98" s="77"/>
      <c r="AD98" s="77"/>
      <c r="AE98" s="76"/>
      <c r="AF98" s="78"/>
      <c r="AG98" s="78"/>
      <c r="AH98" s="78"/>
      <c r="AI98" s="78"/>
      <c r="AJ98" s="78"/>
      <c r="AK98" s="78"/>
      <c r="AL98" s="78"/>
      <c r="AM98" s="78"/>
      <c r="AN98" s="78"/>
      <c r="AO98" s="78"/>
      <c r="AP98" s="78"/>
      <c r="AQ98" s="78"/>
      <c r="AR98" s="78"/>
      <c r="AS98" s="78"/>
    </row>
    <row r="99" spans="1:45"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c r="L99" s="70">
        <f t="shared" si="8"/>
        <v>0</v>
      </c>
      <c r="M99" s="71">
        <f t="shared" si="9"/>
        <v>0</v>
      </c>
      <c r="N99" s="72"/>
      <c r="O99" s="73">
        <f t="shared" si="3"/>
        <v>0</v>
      </c>
      <c r="P99" s="72"/>
      <c r="Q99" s="72"/>
      <c r="R99" s="72"/>
      <c r="S99" s="74">
        <f t="shared" si="10"/>
        <v>0</v>
      </c>
      <c r="T99" s="121" t="str">
        <f t="shared" si="4"/>
        <v>OK</v>
      </c>
      <c r="U99" s="247"/>
      <c r="V99" s="249"/>
      <c r="W99" s="249"/>
      <c r="X99" s="249"/>
      <c r="Y99" s="248"/>
      <c r="Z99" s="249"/>
      <c r="AA99" s="248"/>
      <c r="AB99" s="78"/>
      <c r="AC99" s="77"/>
      <c r="AD99" s="77"/>
      <c r="AE99" s="76"/>
      <c r="AF99" s="78"/>
      <c r="AG99" s="78"/>
      <c r="AH99" s="78"/>
      <c r="AI99" s="78"/>
      <c r="AJ99" s="78"/>
      <c r="AK99" s="78"/>
      <c r="AL99" s="78"/>
      <c r="AM99" s="78"/>
      <c r="AN99" s="78"/>
      <c r="AO99" s="78"/>
      <c r="AP99" s="78"/>
      <c r="AQ99" s="78"/>
      <c r="AR99" s="78"/>
      <c r="AS99" s="78"/>
    </row>
    <row r="100" spans="1:45" s="85" customFormat="1" ht="30" customHeight="1" x14ac:dyDescent="0.35">
      <c r="A100" s="289"/>
      <c r="B100" s="104">
        <v>97</v>
      </c>
      <c r="C100" s="290"/>
      <c r="D100" s="105" t="s">
        <v>357</v>
      </c>
      <c r="E100" s="106" t="s">
        <v>358</v>
      </c>
      <c r="F100" s="107" t="s">
        <v>359</v>
      </c>
      <c r="G100" s="106" t="s">
        <v>356</v>
      </c>
      <c r="H100" s="108" t="s">
        <v>79</v>
      </c>
      <c r="I100" s="108" t="s">
        <v>88</v>
      </c>
      <c r="J100" s="109">
        <v>58.35</v>
      </c>
      <c r="K100" s="87"/>
      <c r="L100" s="70">
        <f t="shared" ref="L100:L131" si="11">IF(SUM(U100:AS100)&gt;K100+N100,K100+N100,SUM(U100:AS100))</f>
        <v>0</v>
      </c>
      <c r="M100" s="71">
        <f t="shared" ref="M100:M131" si="12">(SUM(U100:AS100))</f>
        <v>0</v>
      </c>
      <c r="N100" s="72"/>
      <c r="O100" s="73">
        <f t="shared" si="3"/>
        <v>0</v>
      </c>
      <c r="P100" s="72"/>
      <c r="Q100" s="72"/>
      <c r="R100" s="72"/>
      <c r="S100" s="74">
        <f t="shared" ref="S100:S131" si="13">K100-(SUM(U100:AS100))+N100+P100+Q100-R100</f>
        <v>0</v>
      </c>
      <c r="T100" s="121" t="str">
        <f t="shared" si="4"/>
        <v>OK</v>
      </c>
      <c r="U100" s="247"/>
      <c r="V100" s="249"/>
      <c r="W100" s="249"/>
      <c r="X100" s="249"/>
      <c r="Y100" s="248"/>
      <c r="Z100" s="249"/>
      <c r="AA100" s="248"/>
      <c r="AB100" s="78"/>
      <c r="AC100" s="77"/>
      <c r="AD100" s="77"/>
      <c r="AE100" s="76"/>
      <c r="AF100" s="78"/>
      <c r="AG100" s="78"/>
      <c r="AH100" s="78"/>
      <c r="AI100" s="78"/>
      <c r="AJ100" s="78"/>
      <c r="AK100" s="78"/>
      <c r="AL100" s="78"/>
      <c r="AM100" s="78"/>
      <c r="AN100" s="78"/>
      <c r="AO100" s="78"/>
      <c r="AP100" s="78"/>
      <c r="AQ100" s="78"/>
      <c r="AR100" s="78"/>
      <c r="AS100" s="78"/>
    </row>
    <row r="101" spans="1:45"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1"/>
        <v>0</v>
      </c>
      <c r="M101" s="71">
        <f t="shared" si="12"/>
        <v>0</v>
      </c>
      <c r="N101" s="72"/>
      <c r="O101" s="73">
        <f t="shared" si="3"/>
        <v>0</v>
      </c>
      <c r="P101" s="72"/>
      <c r="Q101" s="72"/>
      <c r="R101" s="72"/>
      <c r="S101" s="74">
        <f t="shared" si="13"/>
        <v>0</v>
      </c>
      <c r="T101" s="121" t="str">
        <f t="shared" si="4"/>
        <v>OK</v>
      </c>
      <c r="U101" s="247"/>
      <c r="V101" s="249"/>
      <c r="W101" s="249"/>
      <c r="X101" s="249"/>
      <c r="Y101" s="248"/>
      <c r="Z101" s="249"/>
      <c r="AA101" s="248"/>
      <c r="AB101" s="78"/>
      <c r="AC101" s="77"/>
      <c r="AD101" s="77"/>
      <c r="AE101" s="76"/>
      <c r="AF101" s="78"/>
      <c r="AG101" s="78"/>
      <c r="AH101" s="78"/>
      <c r="AI101" s="78"/>
      <c r="AJ101" s="78"/>
      <c r="AK101" s="78"/>
      <c r="AL101" s="78"/>
      <c r="AM101" s="78"/>
      <c r="AN101" s="78"/>
      <c r="AO101" s="78"/>
      <c r="AP101" s="78"/>
      <c r="AQ101" s="78"/>
      <c r="AR101" s="78"/>
      <c r="AS101" s="78"/>
    </row>
    <row r="102" spans="1:45"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1"/>
        <v>0</v>
      </c>
      <c r="M102" s="71">
        <f t="shared" si="12"/>
        <v>0</v>
      </c>
      <c r="N102" s="72"/>
      <c r="O102" s="73">
        <f t="shared" si="3"/>
        <v>0</v>
      </c>
      <c r="P102" s="72"/>
      <c r="Q102" s="72"/>
      <c r="R102" s="72"/>
      <c r="S102" s="74">
        <f t="shared" si="13"/>
        <v>0</v>
      </c>
      <c r="T102" s="121" t="str">
        <f t="shared" si="4"/>
        <v>OK</v>
      </c>
      <c r="U102" s="247"/>
      <c r="V102" s="249"/>
      <c r="W102" s="249"/>
      <c r="X102" s="249"/>
      <c r="Y102" s="248"/>
      <c r="Z102" s="249"/>
      <c r="AA102" s="248"/>
      <c r="AB102" s="78"/>
      <c r="AC102" s="77"/>
      <c r="AD102" s="77"/>
      <c r="AE102" s="76"/>
      <c r="AF102" s="78"/>
      <c r="AG102" s="78"/>
      <c r="AH102" s="78"/>
      <c r="AI102" s="78"/>
      <c r="AJ102" s="78"/>
      <c r="AK102" s="78"/>
      <c r="AL102" s="78"/>
      <c r="AM102" s="78"/>
      <c r="AN102" s="78"/>
      <c r="AO102" s="78"/>
      <c r="AP102" s="78"/>
      <c r="AQ102" s="78"/>
      <c r="AR102" s="78"/>
      <c r="AS102" s="78"/>
    </row>
    <row r="103" spans="1:45"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1"/>
        <v>0</v>
      </c>
      <c r="M103" s="71">
        <f t="shared" si="12"/>
        <v>0</v>
      </c>
      <c r="N103" s="72"/>
      <c r="O103" s="73">
        <f t="shared" si="3"/>
        <v>0</v>
      </c>
      <c r="P103" s="72"/>
      <c r="Q103" s="72"/>
      <c r="R103" s="72"/>
      <c r="S103" s="74">
        <f t="shared" si="13"/>
        <v>0</v>
      </c>
      <c r="T103" s="121" t="str">
        <f t="shared" si="4"/>
        <v>OK</v>
      </c>
      <c r="U103" s="247"/>
      <c r="V103" s="249"/>
      <c r="W103" s="249"/>
      <c r="X103" s="249"/>
      <c r="Y103" s="248"/>
      <c r="Z103" s="249"/>
      <c r="AA103" s="248"/>
      <c r="AB103" s="78"/>
      <c r="AC103" s="77"/>
      <c r="AD103" s="77"/>
      <c r="AE103" s="76"/>
      <c r="AF103" s="78"/>
      <c r="AG103" s="78"/>
      <c r="AH103" s="78"/>
      <c r="AI103" s="78"/>
      <c r="AJ103" s="78"/>
      <c r="AK103" s="78"/>
      <c r="AL103" s="78"/>
      <c r="AM103" s="78"/>
      <c r="AN103" s="78"/>
      <c r="AO103" s="78"/>
      <c r="AP103" s="78"/>
      <c r="AQ103" s="78"/>
      <c r="AR103" s="78"/>
      <c r="AS103" s="78"/>
    </row>
    <row r="104" spans="1:45"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1"/>
        <v>0</v>
      </c>
      <c r="M104" s="71">
        <f t="shared" si="12"/>
        <v>0</v>
      </c>
      <c r="N104" s="72"/>
      <c r="O104" s="73">
        <f t="shared" si="3"/>
        <v>0</v>
      </c>
      <c r="P104" s="72"/>
      <c r="Q104" s="72"/>
      <c r="R104" s="72"/>
      <c r="S104" s="74">
        <f t="shared" si="13"/>
        <v>0</v>
      </c>
      <c r="T104" s="121" t="str">
        <f t="shared" si="4"/>
        <v>OK</v>
      </c>
      <c r="U104" s="247"/>
      <c r="V104" s="249"/>
      <c r="W104" s="249"/>
      <c r="X104" s="249"/>
      <c r="Y104" s="248"/>
      <c r="Z104" s="249"/>
      <c r="AA104" s="248"/>
      <c r="AB104" s="78"/>
      <c r="AC104" s="77"/>
      <c r="AD104" s="77"/>
      <c r="AE104" s="76"/>
      <c r="AF104" s="78"/>
      <c r="AG104" s="78"/>
      <c r="AH104" s="78"/>
      <c r="AI104" s="78"/>
      <c r="AJ104" s="78"/>
      <c r="AK104" s="78"/>
      <c r="AL104" s="78"/>
      <c r="AM104" s="78"/>
      <c r="AN104" s="78"/>
      <c r="AO104" s="78"/>
      <c r="AP104" s="78"/>
      <c r="AQ104" s="78"/>
      <c r="AR104" s="78"/>
      <c r="AS104" s="78"/>
    </row>
    <row r="105" spans="1:45"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v>3</v>
      </c>
      <c r="L105" s="70">
        <f t="shared" si="11"/>
        <v>3</v>
      </c>
      <c r="M105" s="71">
        <f t="shared" si="12"/>
        <v>3</v>
      </c>
      <c r="N105" s="72"/>
      <c r="O105" s="73">
        <f t="shared" si="3"/>
        <v>0</v>
      </c>
      <c r="P105" s="72"/>
      <c r="Q105" s="72"/>
      <c r="R105" s="72"/>
      <c r="S105" s="74">
        <f t="shared" si="13"/>
        <v>0</v>
      </c>
      <c r="T105" s="121" t="str">
        <f t="shared" si="4"/>
        <v>OK</v>
      </c>
      <c r="U105" s="247"/>
      <c r="V105" s="249"/>
      <c r="W105" s="249"/>
      <c r="X105" s="249"/>
      <c r="Y105" s="248"/>
      <c r="Z105" s="249"/>
      <c r="AA105" s="251">
        <v>3</v>
      </c>
      <c r="AB105" s="78"/>
      <c r="AC105" s="77"/>
      <c r="AD105" s="77"/>
      <c r="AE105" s="76"/>
      <c r="AF105" s="78"/>
      <c r="AG105" s="78"/>
      <c r="AH105" s="78"/>
      <c r="AI105" s="78"/>
      <c r="AJ105" s="78"/>
      <c r="AK105" s="78"/>
      <c r="AL105" s="78"/>
      <c r="AM105" s="78"/>
      <c r="AN105" s="78"/>
      <c r="AO105" s="78"/>
      <c r="AP105" s="78"/>
      <c r="AQ105" s="78"/>
      <c r="AR105" s="78"/>
      <c r="AS105" s="78"/>
    </row>
    <row r="106" spans="1:45"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1"/>
        <v>0</v>
      </c>
      <c r="M106" s="71">
        <f t="shared" si="12"/>
        <v>0</v>
      </c>
      <c r="N106" s="72"/>
      <c r="O106" s="73">
        <f t="shared" si="3"/>
        <v>0</v>
      </c>
      <c r="P106" s="72"/>
      <c r="Q106" s="72"/>
      <c r="R106" s="72"/>
      <c r="S106" s="74">
        <f t="shared" si="13"/>
        <v>0</v>
      </c>
      <c r="T106" s="121" t="str">
        <f t="shared" si="4"/>
        <v>OK</v>
      </c>
      <c r="U106" s="247"/>
      <c r="V106" s="249"/>
      <c r="W106" s="249"/>
      <c r="X106" s="249"/>
      <c r="Y106" s="248"/>
      <c r="Z106" s="249"/>
      <c r="AA106" s="248"/>
      <c r="AB106" s="78"/>
      <c r="AC106" s="77"/>
      <c r="AD106" s="77"/>
      <c r="AE106" s="76"/>
      <c r="AF106" s="78"/>
      <c r="AG106" s="78"/>
      <c r="AH106" s="78"/>
      <c r="AI106" s="78"/>
      <c r="AJ106" s="78"/>
      <c r="AK106" s="78"/>
      <c r="AL106" s="78"/>
      <c r="AM106" s="78"/>
      <c r="AN106" s="78"/>
      <c r="AO106" s="78"/>
      <c r="AP106" s="78"/>
      <c r="AQ106" s="78"/>
      <c r="AR106" s="78"/>
      <c r="AS106" s="78"/>
    </row>
    <row r="107" spans="1:45"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c r="L107" s="70">
        <f t="shared" si="11"/>
        <v>0</v>
      </c>
      <c r="M107" s="71">
        <f t="shared" si="12"/>
        <v>0</v>
      </c>
      <c r="N107" s="72"/>
      <c r="O107" s="73">
        <f t="shared" si="3"/>
        <v>0</v>
      </c>
      <c r="P107" s="72"/>
      <c r="Q107" s="72"/>
      <c r="R107" s="72"/>
      <c r="S107" s="74">
        <f t="shared" si="13"/>
        <v>0</v>
      </c>
      <c r="T107" s="121" t="str">
        <f t="shared" si="4"/>
        <v>OK</v>
      </c>
      <c r="U107" s="247"/>
      <c r="V107" s="249"/>
      <c r="W107" s="249"/>
      <c r="X107" s="249"/>
      <c r="Y107" s="248"/>
      <c r="Z107" s="249"/>
      <c r="AA107" s="248"/>
      <c r="AB107" s="78"/>
      <c r="AC107" s="77"/>
      <c r="AD107" s="77"/>
      <c r="AE107" s="76"/>
      <c r="AF107" s="78"/>
      <c r="AG107" s="78"/>
      <c r="AH107" s="78"/>
      <c r="AI107" s="78"/>
      <c r="AJ107" s="78"/>
      <c r="AK107" s="78"/>
      <c r="AL107" s="78"/>
      <c r="AM107" s="78"/>
      <c r="AN107" s="78"/>
      <c r="AO107" s="78"/>
      <c r="AP107" s="78"/>
      <c r="AQ107" s="78"/>
      <c r="AR107" s="78"/>
      <c r="AS107" s="78"/>
    </row>
    <row r="108" spans="1:45"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v>5</v>
      </c>
      <c r="L108" s="70">
        <f t="shared" si="11"/>
        <v>0</v>
      </c>
      <c r="M108" s="71">
        <f t="shared" si="12"/>
        <v>0</v>
      </c>
      <c r="N108" s="72"/>
      <c r="O108" s="73">
        <f t="shared" si="3"/>
        <v>1</v>
      </c>
      <c r="P108" s="72"/>
      <c r="Q108" s="72"/>
      <c r="R108" s="72"/>
      <c r="S108" s="74">
        <f t="shared" si="13"/>
        <v>5</v>
      </c>
      <c r="T108" s="121" t="str">
        <f t="shared" si="4"/>
        <v>OK</v>
      </c>
      <c r="U108" s="247"/>
      <c r="V108" s="249"/>
      <c r="W108" s="249"/>
      <c r="X108" s="249"/>
      <c r="Y108" s="248"/>
      <c r="Z108" s="249"/>
      <c r="AA108" s="248"/>
      <c r="AB108" s="78"/>
      <c r="AC108" s="77"/>
      <c r="AD108" s="77"/>
      <c r="AE108" s="76"/>
      <c r="AF108" s="78"/>
      <c r="AG108" s="78"/>
      <c r="AH108" s="78"/>
      <c r="AI108" s="78"/>
      <c r="AJ108" s="78"/>
      <c r="AK108" s="78"/>
      <c r="AL108" s="78"/>
      <c r="AM108" s="78"/>
      <c r="AN108" s="78"/>
      <c r="AO108" s="78"/>
      <c r="AP108" s="78"/>
      <c r="AQ108" s="78"/>
      <c r="AR108" s="78"/>
      <c r="AS108" s="78"/>
    </row>
    <row r="109" spans="1:45"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v>1</v>
      </c>
      <c r="L109" s="70">
        <f t="shared" si="11"/>
        <v>1</v>
      </c>
      <c r="M109" s="71">
        <f t="shared" si="12"/>
        <v>1</v>
      </c>
      <c r="N109" s="72"/>
      <c r="O109" s="73">
        <f t="shared" si="3"/>
        <v>0</v>
      </c>
      <c r="P109" s="72"/>
      <c r="Q109" s="72"/>
      <c r="R109" s="72"/>
      <c r="S109" s="74">
        <f t="shared" si="13"/>
        <v>0</v>
      </c>
      <c r="T109" s="121" t="str">
        <f t="shared" si="4"/>
        <v>OK</v>
      </c>
      <c r="U109" s="247"/>
      <c r="V109" s="249"/>
      <c r="W109" s="249"/>
      <c r="X109" s="249"/>
      <c r="Y109" s="248"/>
      <c r="Z109" s="249"/>
      <c r="AA109" s="251">
        <v>1</v>
      </c>
      <c r="AB109" s="78"/>
      <c r="AC109" s="77"/>
      <c r="AD109" s="77"/>
      <c r="AE109" s="76"/>
      <c r="AF109" s="78"/>
      <c r="AG109" s="78"/>
      <c r="AH109" s="78"/>
      <c r="AI109" s="78"/>
      <c r="AJ109" s="78"/>
      <c r="AK109" s="78"/>
      <c r="AL109" s="78"/>
      <c r="AM109" s="78"/>
      <c r="AN109" s="78"/>
      <c r="AO109" s="78"/>
      <c r="AP109" s="78"/>
      <c r="AQ109" s="78"/>
      <c r="AR109" s="78"/>
      <c r="AS109" s="78"/>
    </row>
    <row r="110" spans="1:45"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1"/>
        <v>0</v>
      </c>
      <c r="M110" s="71">
        <f t="shared" si="12"/>
        <v>0</v>
      </c>
      <c r="N110" s="72"/>
      <c r="O110" s="73">
        <f t="shared" si="3"/>
        <v>0</v>
      </c>
      <c r="P110" s="72"/>
      <c r="Q110" s="72"/>
      <c r="R110" s="72"/>
      <c r="S110" s="74">
        <f t="shared" si="13"/>
        <v>0</v>
      </c>
      <c r="T110" s="121" t="str">
        <f t="shared" si="4"/>
        <v>OK</v>
      </c>
      <c r="U110" s="247"/>
      <c r="V110" s="249"/>
      <c r="W110" s="249"/>
      <c r="X110" s="249"/>
      <c r="Y110" s="248"/>
      <c r="Z110" s="249"/>
      <c r="AA110" s="248"/>
      <c r="AB110" s="78"/>
      <c r="AC110" s="77"/>
      <c r="AD110" s="77"/>
      <c r="AE110" s="76"/>
      <c r="AF110" s="78"/>
      <c r="AG110" s="78"/>
      <c r="AH110" s="78"/>
      <c r="AI110" s="78"/>
      <c r="AJ110" s="78"/>
      <c r="AK110" s="78"/>
      <c r="AL110" s="78"/>
      <c r="AM110" s="78"/>
      <c r="AN110" s="78"/>
      <c r="AO110" s="78"/>
      <c r="AP110" s="78"/>
      <c r="AQ110" s="78"/>
      <c r="AR110" s="78"/>
      <c r="AS110" s="78"/>
    </row>
    <row r="111" spans="1:45"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1"/>
        <v>0</v>
      </c>
      <c r="M111" s="71">
        <f t="shared" si="12"/>
        <v>0</v>
      </c>
      <c r="N111" s="72"/>
      <c r="O111" s="73">
        <f t="shared" si="3"/>
        <v>0</v>
      </c>
      <c r="P111" s="72"/>
      <c r="Q111" s="72"/>
      <c r="R111" s="72"/>
      <c r="S111" s="74">
        <f t="shared" si="13"/>
        <v>0</v>
      </c>
      <c r="T111" s="121" t="str">
        <f t="shared" si="4"/>
        <v>OK</v>
      </c>
      <c r="U111" s="247"/>
      <c r="V111" s="249"/>
      <c r="W111" s="249"/>
      <c r="X111" s="249"/>
      <c r="Y111" s="248"/>
      <c r="Z111" s="249"/>
      <c r="AA111" s="248"/>
      <c r="AB111" s="78"/>
      <c r="AC111" s="77"/>
      <c r="AD111" s="77"/>
      <c r="AE111" s="76"/>
      <c r="AF111" s="78"/>
      <c r="AG111" s="78"/>
      <c r="AH111" s="78"/>
      <c r="AI111" s="78"/>
      <c r="AJ111" s="78"/>
      <c r="AK111" s="78"/>
      <c r="AL111" s="78"/>
      <c r="AM111" s="78"/>
      <c r="AN111" s="78"/>
      <c r="AO111" s="78"/>
      <c r="AP111" s="78"/>
      <c r="AQ111" s="78"/>
      <c r="AR111" s="78"/>
      <c r="AS111" s="78"/>
    </row>
    <row r="112" spans="1:45"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1"/>
        <v>0</v>
      </c>
      <c r="M112" s="71">
        <f t="shared" si="12"/>
        <v>0</v>
      </c>
      <c r="N112" s="72"/>
      <c r="O112" s="73">
        <f t="shared" si="3"/>
        <v>0</v>
      </c>
      <c r="P112" s="72"/>
      <c r="Q112" s="72"/>
      <c r="R112" s="72"/>
      <c r="S112" s="74">
        <f t="shared" si="13"/>
        <v>0</v>
      </c>
      <c r="T112" s="121" t="str">
        <f t="shared" si="4"/>
        <v>OK</v>
      </c>
      <c r="U112" s="247"/>
      <c r="V112" s="249"/>
      <c r="W112" s="249"/>
      <c r="X112" s="249"/>
      <c r="Y112" s="248"/>
      <c r="Z112" s="249"/>
      <c r="AA112" s="248"/>
      <c r="AB112" s="78"/>
      <c r="AC112" s="77"/>
      <c r="AD112" s="77"/>
      <c r="AE112" s="76"/>
      <c r="AF112" s="78"/>
      <c r="AG112" s="78"/>
      <c r="AH112" s="78"/>
      <c r="AI112" s="78"/>
      <c r="AJ112" s="78"/>
      <c r="AK112" s="78"/>
      <c r="AL112" s="78"/>
      <c r="AM112" s="78"/>
      <c r="AN112" s="78"/>
      <c r="AO112" s="78"/>
      <c r="AP112" s="78"/>
      <c r="AQ112" s="78"/>
      <c r="AR112" s="78"/>
      <c r="AS112" s="78"/>
    </row>
    <row r="113" spans="1:45"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v>5</v>
      </c>
      <c r="L113" s="70">
        <f t="shared" si="11"/>
        <v>0</v>
      </c>
      <c r="M113" s="71">
        <f t="shared" si="12"/>
        <v>0</v>
      </c>
      <c r="N113" s="72"/>
      <c r="O113" s="73">
        <f t="shared" si="3"/>
        <v>1</v>
      </c>
      <c r="P113" s="72"/>
      <c r="Q113" s="72"/>
      <c r="R113" s="72"/>
      <c r="S113" s="74">
        <f t="shared" si="13"/>
        <v>5</v>
      </c>
      <c r="T113" s="121" t="str">
        <f t="shared" si="4"/>
        <v>OK</v>
      </c>
      <c r="U113" s="247"/>
      <c r="V113" s="249"/>
      <c r="W113" s="249"/>
      <c r="X113" s="249"/>
      <c r="Y113" s="248"/>
      <c r="Z113" s="249"/>
      <c r="AA113" s="248"/>
      <c r="AB113" s="78"/>
      <c r="AC113" s="77"/>
      <c r="AD113" s="77"/>
      <c r="AE113" s="76"/>
      <c r="AF113" s="78"/>
      <c r="AG113" s="78"/>
      <c r="AH113" s="78"/>
      <c r="AI113" s="78"/>
      <c r="AJ113" s="78"/>
      <c r="AK113" s="78"/>
      <c r="AL113" s="78"/>
      <c r="AM113" s="78"/>
      <c r="AN113" s="78"/>
      <c r="AO113" s="78"/>
      <c r="AP113" s="78"/>
      <c r="AQ113" s="78"/>
      <c r="AR113" s="78"/>
      <c r="AS113" s="78"/>
    </row>
    <row r="114" spans="1:45"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1"/>
        <v>0</v>
      </c>
      <c r="M114" s="71">
        <f t="shared" si="12"/>
        <v>0</v>
      </c>
      <c r="N114" s="72"/>
      <c r="O114" s="73">
        <f t="shared" si="3"/>
        <v>0</v>
      </c>
      <c r="P114" s="72"/>
      <c r="Q114" s="72"/>
      <c r="R114" s="72"/>
      <c r="S114" s="74">
        <f t="shared" si="13"/>
        <v>0</v>
      </c>
      <c r="T114" s="121" t="str">
        <f t="shared" si="4"/>
        <v>OK</v>
      </c>
      <c r="U114" s="247"/>
      <c r="V114" s="249"/>
      <c r="W114" s="249"/>
      <c r="X114" s="249"/>
      <c r="Y114" s="248"/>
      <c r="Z114" s="249"/>
      <c r="AA114" s="248"/>
      <c r="AB114" s="78"/>
      <c r="AC114" s="77"/>
      <c r="AD114" s="77"/>
      <c r="AE114" s="76"/>
      <c r="AF114" s="78"/>
      <c r="AG114" s="78"/>
      <c r="AH114" s="78"/>
      <c r="AI114" s="78"/>
      <c r="AJ114" s="78"/>
      <c r="AK114" s="78"/>
      <c r="AL114" s="78"/>
      <c r="AM114" s="78"/>
      <c r="AN114" s="78"/>
      <c r="AO114" s="78"/>
      <c r="AP114" s="78"/>
      <c r="AQ114" s="78"/>
      <c r="AR114" s="78"/>
      <c r="AS114" s="78"/>
    </row>
    <row r="115" spans="1:45"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1"/>
        <v>0</v>
      </c>
      <c r="M115" s="71">
        <f t="shared" si="12"/>
        <v>0</v>
      </c>
      <c r="N115" s="72"/>
      <c r="O115" s="73">
        <f t="shared" si="3"/>
        <v>0</v>
      </c>
      <c r="P115" s="72"/>
      <c r="Q115" s="72"/>
      <c r="R115" s="72"/>
      <c r="S115" s="74">
        <f t="shared" si="13"/>
        <v>0</v>
      </c>
      <c r="T115" s="121" t="str">
        <f t="shared" si="4"/>
        <v>OK</v>
      </c>
      <c r="U115" s="247"/>
      <c r="V115" s="249"/>
      <c r="W115" s="249"/>
      <c r="X115" s="249"/>
      <c r="Y115" s="248"/>
      <c r="Z115" s="249"/>
      <c r="AA115" s="248"/>
      <c r="AB115" s="78"/>
      <c r="AC115" s="77"/>
      <c r="AD115" s="77"/>
      <c r="AE115" s="76"/>
      <c r="AF115" s="78"/>
      <c r="AG115" s="78"/>
      <c r="AH115" s="78"/>
      <c r="AI115" s="78"/>
      <c r="AJ115" s="78"/>
      <c r="AK115" s="78"/>
      <c r="AL115" s="78"/>
      <c r="AM115" s="78"/>
      <c r="AN115" s="78"/>
      <c r="AO115" s="78"/>
      <c r="AP115" s="78"/>
      <c r="AQ115" s="78"/>
      <c r="AR115" s="78"/>
      <c r="AS115" s="78"/>
    </row>
    <row r="116" spans="1:45"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1"/>
        <v>0</v>
      </c>
      <c r="M116" s="71">
        <f t="shared" si="12"/>
        <v>0</v>
      </c>
      <c r="N116" s="72"/>
      <c r="O116" s="73">
        <f t="shared" si="3"/>
        <v>0</v>
      </c>
      <c r="P116" s="72"/>
      <c r="Q116" s="72"/>
      <c r="R116" s="72"/>
      <c r="S116" s="74">
        <f t="shared" si="13"/>
        <v>0</v>
      </c>
      <c r="T116" s="121" t="str">
        <f t="shared" si="4"/>
        <v>OK</v>
      </c>
      <c r="U116" s="247"/>
      <c r="V116" s="249"/>
      <c r="W116" s="249"/>
      <c r="X116" s="249"/>
      <c r="Y116" s="248"/>
      <c r="Z116" s="249"/>
      <c r="AA116" s="248"/>
      <c r="AB116" s="78"/>
      <c r="AC116" s="77"/>
      <c r="AD116" s="77"/>
      <c r="AE116" s="76"/>
      <c r="AF116" s="78"/>
      <c r="AG116" s="78"/>
      <c r="AH116" s="78"/>
      <c r="AI116" s="78"/>
      <c r="AJ116" s="78"/>
      <c r="AK116" s="78"/>
      <c r="AL116" s="78"/>
      <c r="AM116" s="78"/>
      <c r="AN116" s="78"/>
      <c r="AO116" s="78"/>
      <c r="AP116" s="78"/>
      <c r="AQ116" s="78"/>
      <c r="AR116" s="78"/>
      <c r="AS116" s="78"/>
    </row>
    <row r="117" spans="1:45"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1"/>
        <v>0</v>
      </c>
      <c r="M117" s="71">
        <f t="shared" si="12"/>
        <v>0</v>
      </c>
      <c r="N117" s="72"/>
      <c r="O117" s="73">
        <f t="shared" si="3"/>
        <v>0</v>
      </c>
      <c r="P117" s="72"/>
      <c r="Q117" s="72"/>
      <c r="R117" s="72"/>
      <c r="S117" s="74">
        <f t="shared" si="13"/>
        <v>0</v>
      </c>
      <c r="T117" s="121" t="str">
        <f t="shared" si="4"/>
        <v>OK</v>
      </c>
      <c r="U117" s="247"/>
      <c r="V117" s="249"/>
      <c r="W117" s="249"/>
      <c r="X117" s="249"/>
      <c r="Y117" s="248"/>
      <c r="Z117" s="249"/>
      <c r="AA117" s="248"/>
      <c r="AB117" s="78"/>
      <c r="AC117" s="77"/>
      <c r="AD117" s="77"/>
      <c r="AE117" s="76"/>
      <c r="AF117" s="78"/>
      <c r="AG117" s="78"/>
      <c r="AH117" s="78"/>
      <c r="AI117" s="78"/>
      <c r="AJ117" s="78"/>
      <c r="AK117" s="78"/>
      <c r="AL117" s="78"/>
      <c r="AM117" s="78"/>
      <c r="AN117" s="78"/>
      <c r="AO117" s="78"/>
      <c r="AP117" s="78"/>
      <c r="AQ117" s="78"/>
      <c r="AR117" s="78"/>
      <c r="AS117" s="78"/>
    </row>
    <row r="118" spans="1:45"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1"/>
        <v>0</v>
      </c>
      <c r="M118" s="71">
        <f t="shared" si="12"/>
        <v>0</v>
      </c>
      <c r="N118" s="72"/>
      <c r="O118" s="73">
        <f t="shared" si="3"/>
        <v>0</v>
      </c>
      <c r="P118" s="72"/>
      <c r="Q118" s="72"/>
      <c r="R118" s="72"/>
      <c r="S118" s="74">
        <f t="shared" si="13"/>
        <v>0</v>
      </c>
      <c r="T118" s="121" t="str">
        <f t="shared" si="4"/>
        <v>OK</v>
      </c>
      <c r="U118" s="247"/>
      <c r="V118" s="249"/>
      <c r="W118" s="249"/>
      <c r="X118" s="249"/>
      <c r="Y118" s="248"/>
      <c r="Z118" s="249"/>
      <c r="AA118" s="248"/>
      <c r="AB118" s="78"/>
      <c r="AC118" s="77"/>
      <c r="AD118" s="77"/>
      <c r="AE118" s="76"/>
      <c r="AF118" s="78"/>
      <c r="AG118" s="78"/>
      <c r="AH118" s="78"/>
      <c r="AI118" s="78"/>
      <c r="AJ118" s="78"/>
      <c r="AK118" s="78"/>
      <c r="AL118" s="78"/>
      <c r="AM118" s="78"/>
      <c r="AN118" s="78"/>
      <c r="AO118" s="78"/>
      <c r="AP118" s="78"/>
      <c r="AQ118" s="78"/>
      <c r="AR118" s="78"/>
      <c r="AS118" s="78"/>
    </row>
    <row r="119" spans="1:45"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1"/>
        <v>0</v>
      </c>
      <c r="M119" s="71">
        <f t="shared" si="12"/>
        <v>0</v>
      </c>
      <c r="N119" s="72"/>
      <c r="O119" s="73">
        <f t="shared" si="3"/>
        <v>0</v>
      </c>
      <c r="P119" s="72"/>
      <c r="Q119" s="72"/>
      <c r="R119" s="72"/>
      <c r="S119" s="74">
        <f t="shared" si="13"/>
        <v>0</v>
      </c>
      <c r="T119" s="121" t="str">
        <f t="shared" si="4"/>
        <v>OK</v>
      </c>
      <c r="U119" s="247"/>
      <c r="V119" s="249"/>
      <c r="W119" s="249"/>
      <c r="X119" s="249"/>
      <c r="Y119" s="248"/>
      <c r="Z119" s="249"/>
      <c r="AA119" s="248"/>
      <c r="AB119" s="78"/>
      <c r="AC119" s="77"/>
      <c r="AD119" s="77"/>
      <c r="AE119" s="76"/>
      <c r="AF119" s="78"/>
      <c r="AG119" s="78"/>
      <c r="AH119" s="78"/>
      <c r="AI119" s="78"/>
      <c r="AJ119" s="78"/>
      <c r="AK119" s="78"/>
      <c r="AL119" s="78"/>
      <c r="AM119" s="78"/>
      <c r="AN119" s="78"/>
      <c r="AO119" s="78"/>
      <c r="AP119" s="78"/>
      <c r="AQ119" s="78"/>
      <c r="AR119" s="78"/>
      <c r="AS119" s="78"/>
    </row>
    <row r="120" spans="1:45"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1"/>
        <v>0</v>
      </c>
      <c r="M120" s="71">
        <f t="shared" si="12"/>
        <v>0</v>
      </c>
      <c r="N120" s="72"/>
      <c r="O120" s="73">
        <f t="shared" si="3"/>
        <v>0</v>
      </c>
      <c r="P120" s="72"/>
      <c r="Q120" s="72"/>
      <c r="R120" s="72"/>
      <c r="S120" s="74">
        <f t="shared" si="13"/>
        <v>0</v>
      </c>
      <c r="T120" s="121" t="str">
        <f t="shared" si="4"/>
        <v>OK</v>
      </c>
      <c r="U120" s="247"/>
      <c r="V120" s="249"/>
      <c r="W120" s="249"/>
      <c r="X120" s="249"/>
      <c r="Y120" s="248"/>
      <c r="Z120" s="249"/>
      <c r="AA120" s="248"/>
      <c r="AB120" s="78"/>
      <c r="AC120" s="77"/>
      <c r="AD120" s="77"/>
      <c r="AE120" s="76"/>
      <c r="AF120" s="78"/>
      <c r="AG120" s="78"/>
      <c r="AH120" s="78"/>
      <c r="AI120" s="78"/>
      <c r="AJ120" s="78"/>
      <c r="AK120" s="78"/>
      <c r="AL120" s="78"/>
      <c r="AM120" s="78"/>
      <c r="AN120" s="78"/>
      <c r="AO120" s="78"/>
      <c r="AP120" s="78"/>
      <c r="AQ120" s="78"/>
      <c r="AR120" s="78"/>
      <c r="AS120" s="78"/>
    </row>
    <row r="121" spans="1:45"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1"/>
        <v>0</v>
      </c>
      <c r="M121" s="71">
        <f t="shared" si="12"/>
        <v>0</v>
      </c>
      <c r="N121" s="72"/>
      <c r="O121" s="73">
        <f t="shared" si="3"/>
        <v>0</v>
      </c>
      <c r="P121" s="72"/>
      <c r="Q121" s="72"/>
      <c r="R121" s="72"/>
      <c r="S121" s="74">
        <f t="shared" si="13"/>
        <v>0</v>
      </c>
      <c r="T121" s="121" t="str">
        <f t="shared" si="4"/>
        <v>OK</v>
      </c>
      <c r="U121" s="247"/>
      <c r="V121" s="249"/>
      <c r="W121" s="249"/>
      <c r="X121" s="249"/>
      <c r="Y121" s="248"/>
      <c r="Z121" s="249"/>
      <c r="AA121" s="248"/>
      <c r="AB121" s="78"/>
      <c r="AC121" s="77"/>
      <c r="AD121" s="77"/>
      <c r="AE121" s="76"/>
      <c r="AF121" s="78"/>
      <c r="AG121" s="78"/>
      <c r="AH121" s="78"/>
      <c r="AI121" s="78"/>
      <c r="AJ121" s="78"/>
      <c r="AK121" s="78"/>
      <c r="AL121" s="78"/>
      <c r="AM121" s="78"/>
      <c r="AN121" s="78"/>
      <c r="AO121" s="78"/>
      <c r="AP121" s="78"/>
      <c r="AQ121" s="78"/>
      <c r="AR121" s="78"/>
      <c r="AS121" s="78"/>
    </row>
    <row r="122" spans="1:45"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1"/>
        <v>0</v>
      </c>
      <c r="M122" s="71">
        <f t="shared" si="12"/>
        <v>0</v>
      </c>
      <c r="N122" s="72"/>
      <c r="O122" s="73">
        <f t="shared" si="3"/>
        <v>0</v>
      </c>
      <c r="P122" s="72"/>
      <c r="Q122" s="72"/>
      <c r="R122" s="72"/>
      <c r="S122" s="74">
        <f t="shared" si="13"/>
        <v>0</v>
      </c>
      <c r="T122" s="121" t="str">
        <f t="shared" si="4"/>
        <v>OK</v>
      </c>
      <c r="U122" s="247"/>
      <c r="V122" s="249"/>
      <c r="W122" s="249"/>
      <c r="X122" s="249"/>
      <c r="Y122" s="248"/>
      <c r="Z122" s="249"/>
      <c r="AA122" s="248"/>
      <c r="AB122" s="78"/>
      <c r="AC122" s="77"/>
      <c r="AD122" s="77"/>
      <c r="AE122" s="76"/>
      <c r="AF122" s="78"/>
      <c r="AG122" s="78"/>
      <c r="AH122" s="78"/>
      <c r="AI122" s="78"/>
      <c r="AJ122" s="78"/>
      <c r="AK122" s="78"/>
      <c r="AL122" s="78"/>
      <c r="AM122" s="78"/>
      <c r="AN122" s="78"/>
      <c r="AO122" s="78"/>
      <c r="AP122" s="78"/>
      <c r="AQ122" s="78"/>
      <c r="AR122" s="78"/>
      <c r="AS122" s="78"/>
    </row>
    <row r="123" spans="1:45"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1"/>
        <v>0</v>
      </c>
      <c r="M123" s="71">
        <f t="shared" si="12"/>
        <v>0</v>
      </c>
      <c r="N123" s="72"/>
      <c r="O123" s="73">
        <f t="shared" si="3"/>
        <v>0</v>
      </c>
      <c r="P123" s="72"/>
      <c r="Q123" s="72"/>
      <c r="R123" s="72"/>
      <c r="S123" s="74">
        <f t="shared" si="13"/>
        <v>0</v>
      </c>
      <c r="T123" s="121" t="str">
        <f t="shared" si="4"/>
        <v>OK</v>
      </c>
      <c r="U123" s="247"/>
      <c r="V123" s="249"/>
      <c r="W123" s="249"/>
      <c r="X123" s="249"/>
      <c r="Y123" s="248"/>
      <c r="Z123" s="249"/>
      <c r="AA123" s="248"/>
      <c r="AB123" s="78"/>
      <c r="AC123" s="77"/>
      <c r="AD123" s="77"/>
      <c r="AE123" s="76"/>
      <c r="AF123" s="78"/>
      <c r="AG123" s="78"/>
      <c r="AH123" s="78"/>
      <c r="AI123" s="78"/>
      <c r="AJ123" s="78"/>
      <c r="AK123" s="78"/>
      <c r="AL123" s="78"/>
      <c r="AM123" s="78"/>
      <c r="AN123" s="78"/>
      <c r="AO123" s="78"/>
      <c r="AP123" s="78"/>
      <c r="AQ123" s="78"/>
      <c r="AR123" s="78"/>
      <c r="AS123" s="78"/>
    </row>
    <row r="124" spans="1:45"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1"/>
        <v>0</v>
      </c>
      <c r="M124" s="71">
        <f t="shared" si="12"/>
        <v>0</v>
      </c>
      <c r="N124" s="72"/>
      <c r="O124" s="73">
        <f t="shared" si="3"/>
        <v>0</v>
      </c>
      <c r="P124" s="72"/>
      <c r="Q124" s="72"/>
      <c r="R124" s="72"/>
      <c r="S124" s="74">
        <f t="shared" si="13"/>
        <v>0</v>
      </c>
      <c r="T124" s="121" t="str">
        <f t="shared" si="4"/>
        <v>OK</v>
      </c>
      <c r="U124" s="247"/>
      <c r="V124" s="249"/>
      <c r="W124" s="249"/>
      <c r="X124" s="249"/>
      <c r="Y124" s="248"/>
      <c r="Z124" s="249"/>
      <c r="AA124" s="248"/>
      <c r="AB124" s="78"/>
      <c r="AC124" s="77"/>
      <c r="AD124" s="77"/>
      <c r="AE124" s="76"/>
      <c r="AF124" s="78"/>
      <c r="AG124" s="78"/>
      <c r="AH124" s="78"/>
      <c r="AI124" s="78"/>
      <c r="AJ124" s="78"/>
      <c r="AK124" s="78"/>
      <c r="AL124" s="78"/>
      <c r="AM124" s="78"/>
      <c r="AN124" s="78"/>
      <c r="AO124" s="78"/>
      <c r="AP124" s="78"/>
      <c r="AQ124" s="78"/>
      <c r="AR124" s="78"/>
      <c r="AS124" s="78"/>
    </row>
    <row r="125" spans="1:45"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1"/>
        <v>0</v>
      </c>
      <c r="M125" s="71">
        <f t="shared" si="12"/>
        <v>0</v>
      </c>
      <c r="N125" s="72"/>
      <c r="O125" s="73">
        <f t="shared" si="3"/>
        <v>0</v>
      </c>
      <c r="P125" s="72"/>
      <c r="Q125" s="72"/>
      <c r="R125" s="72"/>
      <c r="S125" s="74">
        <f t="shared" si="13"/>
        <v>0</v>
      </c>
      <c r="T125" s="121" t="str">
        <f t="shared" si="4"/>
        <v>OK</v>
      </c>
      <c r="U125" s="247"/>
      <c r="V125" s="249"/>
      <c r="W125" s="249"/>
      <c r="X125" s="249"/>
      <c r="Y125" s="248"/>
      <c r="Z125" s="249"/>
      <c r="AA125" s="248"/>
      <c r="AB125" s="78"/>
      <c r="AC125" s="77"/>
      <c r="AD125" s="77"/>
      <c r="AE125" s="76"/>
      <c r="AF125" s="78"/>
      <c r="AG125" s="78"/>
      <c r="AH125" s="78"/>
      <c r="AI125" s="78"/>
      <c r="AJ125" s="78"/>
      <c r="AK125" s="78"/>
      <c r="AL125" s="78"/>
      <c r="AM125" s="78"/>
      <c r="AN125" s="78"/>
      <c r="AO125" s="78"/>
      <c r="AP125" s="78"/>
      <c r="AQ125" s="78"/>
      <c r="AR125" s="78"/>
      <c r="AS125" s="78"/>
    </row>
    <row r="126" spans="1:45"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1"/>
        <v>0</v>
      </c>
      <c r="M126" s="71">
        <f t="shared" si="12"/>
        <v>0</v>
      </c>
      <c r="N126" s="72"/>
      <c r="O126" s="73">
        <f t="shared" si="3"/>
        <v>0</v>
      </c>
      <c r="P126" s="72"/>
      <c r="Q126" s="72"/>
      <c r="R126" s="72"/>
      <c r="S126" s="74">
        <f t="shared" si="13"/>
        <v>0</v>
      </c>
      <c r="T126" s="121" t="str">
        <f t="shared" si="4"/>
        <v>OK</v>
      </c>
      <c r="U126" s="247"/>
      <c r="V126" s="249"/>
      <c r="W126" s="249"/>
      <c r="X126" s="249"/>
      <c r="Y126" s="248"/>
      <c r="Z126" s="249"/>
      <c r="AA126" s="248"/>
      <c r="AB126" s="78"/>
      <c r="AC126" s="77"/>
      <c r="AD126" s="77"/>
      <c r="AE126" s="76"/>
      <c r="AF126" s="78"/>
      <c r="AG126" s="78"/>
      <c r="AH126" s="78"/>
      <c r="AI126" s="78"/>
      <c r="AJ126" s="78"/>
      <c r="AK126" s="78"/>
      <c r="AL126" s="78"/>
      <c r="AM126" s="78"/>
      <c r="AN126" s="78"/>
      <c r="AO126" s="78"/>
      <c r="AP126" s="78"/>
      <c r="AQ126" s="78"/>
      <c r="AR126" s="78"/>
      <c r="AS126" s="78"/>
    </row>
    <row r="127" spans="1:45"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1"/>
        <v>0</v>
      </c>
      <c r="M127" s="71">
        <f t="shared" si="12"/>
        <v>0</v>
      </c>
      <c r="N127" s="72"/>
      <c r="O127" s="73">
        <f t="shared" si="3"/>
        <v>0</v>
      </c>
      <c r="P127" s="72"/>
      <c r="Q127" s="72"/>
      <c r="R127" s="72"/>
      <c r="S127" s="74">
        <f t="shared" si="13"/>
        <v>0</v>
      </c>
      <c r="T127" s="121" t="str">
        <f t="shared" si="4"/>
        <v>OK</v>
      </c>
      <c r="U127" s="247"/>
      <c r="V127" s="249"/>
      <c r="W127" s="249"/>
      <c r="X127" s="249"/>
      <c r="Y127" s="248"/>
      <c r="Z127" s="249"/>
      <c r="AA127" s="248"/>
      <c r="AB127" s="78"/>
      <c r="AC127" s="77"/>
      <c r="AD127" s="77"/>
      <c r="AE127" s="76"/>
      <c r="AF127" s="78"/>
      <c r="AG127" s="78"/>
      <c r="AH127" s="78"/>
      <c r="AI127" s="78"/>
      <c r="AJ127" s="78"/>
      <c r="AK127" s="78"/>
      <c r="AL127" s="78"/>
      <c r="AM127" s="78"/>
      <c r="AN127" s="78"/>
      <c r="AO127" s="78"/>
      <c r="AP127" s="78"/>
      <c r="AQ127" s="78"/>
      <c r="AR127" s="78"/>
      <c r="AS127" s="78"/>
    </row>
    <row r="128" spans="1:45"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1"/>
        <v>0</v>
      </c>
      <c r="M128" s="71">
        <f t="shared" si="12"/>
        <v>0</v>
      </c>
      <c r="N128" s="72"/>
      <c r="O128" s="73">
        <f t="shared" si="3"/>
        <v>0</v>
      </c>
      <c r="P128" s="72"/>
      <c r="Q128" s="72"/>
      <c r="R128" s="72"/>
      <c r="S128" s="74">
        <f t="shared" si="13"/>
        <v>0</v>
      </c>
      <c r="T128" s="121" t="str">
        <f t="shared" si="4"/>
        <v>OK</v>
      </c>
      <c r="U128" s="247"/>
      <c r="V128" s="249"/>
      <c r="W128" s="249"/>
      <c r="X128" s="249"/>
      <c r="Y128" s="248"/>
      <c r="Z128" s="249"/>
      <c r="AA128" s="248"/>
      <c r="AB128" s="78"/>
      <c r="AC128" s="77"/>
      <c r="AD128" s="77"/>
      <c r="AE128" s="76"/>
      <c r="AF128" s="78"/>
      <c r="AG128" s="78"/>
      <c r="AH128" s="78"/>
      <c r="AI128" s="78"/>
      <c r="AJ128" s="78"/>
      <c r="AK128" s="78"/>
      <c r="AL128" s="78"/>
      <c r="AM128" s="78"/>
      <c r="AN128" s="78"/>
      <c r="AO128" s="78"/>
      <c r="AP128" s="78"/>
      <c r="AQ128" s="78"/>
      <c r="AR128" s="78"/>
      <c r="AS128" s="78"/>
    </row>
    <row r="129" spans="1:45"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1"/>
        <v>0</v>
      </c>
      <c r="M129" s="71">
        <f t="shared" si="12"/>
        <v>0</v>
      </c>
      <c r="N129" s="72"/>
      <c r="O129" s="73">
        <f t="shared" si="3"/>
        <v>0</v>
      </c>
      <c r="P129" s="72"/>
      <c r="Q129" s="72"/>
      <c r="R129" s="72"/>
      <c r="S129" s="74">
        <f t="shared" si="13"/>
        <v>0</v>
      </c>
      <c r="T129" s="121" t="str">
        <f t="shared" si="4"/>
        <v>OK</v>
      </c>
      <c r="U129" s="247"/>
      <c r="V129" s="249"/>
      <c r="W129" s="249"/>
      <c r="X129" s="249"/>
      <c r="Y129" s="248"/>
      <c r="Z129" s="249"/>
      <c r="AA129" s="248"/>
      <c r="AB129" s="78"/>
      <c r="AC129" s="77"/>
      <c r="AD129" s="77"/>
      <c r="AE129" s="76"/>
      <c r="AF129" s="78"/>
      <c r="AG129" s="78"/>
      <c r="AH129" s="78"/>
      <c r="AI129" s="78"/>
      <c r="AJ129" s="78"/>
      <c r="AK129" s="78"/>
      <c r="AL129" s="78"/>
      <c r="AM129" s="78"/>
      <c r="AN129" s="78"/>
      <c r="AO129" s="78"/>
      <c r="AP129" s="78"/>
      <c r="AQ129" s="78"/>
      <c r="AR129" s="78"/>
      <c r="AS129" s="78"/>
    </row>
    <row r="130" spans="1:45"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1"/>
        <v>0</v>
      </c>
      <c r="M130" s="71">
        <f t="shared" si="12"/>
        <v>0</v>
      </c>
      <c r="N130" s="72"/>
      <c r="O130" s="73">
        <f t="shared" si="3"/>
        <v>0</v>
      </c>
      <c r="P130" s="72"/>
      <c r="Q130" s="72"/>
      <c r="R130" s="72"/>
      <c r="S130" s="74">
        <f t="shared" si="13"/>
        <v>0</v>
      </c>
      <c r="T130" s="121" t="str">
        <f t="shared" si="4"/>
        <v>OK</v>
      </c>
      <c r="U130" s="247"/>
      <c r="V130" s="249"/>
      <c r="W130" s="249"/>
      <c r="X130" s="249"/>
      <c r="Y130" s="248"/>
      <c r="Z130" s="249"/>
      <c r="AA130" s="248"/>
      <c r="AB130" s="78"/>
      <c r="AC130" s="77"/>
      <c r="AD130" s="77"/>
      <c r="AE130" s="76"/>
      <c r="AF130" s="78"/>
      <c r="AG130" s="78"/>
      <c r="AH130" s="78"/>
      <c r="AI130" s="78"/>
      <c r="AJ130" s="78"/>
      <c r="AK130" s="78"/>
      <c r="AL130" s="78"/>
      <c r="AM130" s="78"/>
      <c r="AN130" s="78"/>
      <c r="AO130" s="78"/>
      <c r="AP130" s="78"/>
      <c r="AQ130" s="78"/>
      <c r="AR130" s="78"/>
      <c r="AS130" s="78"/>
    </row>
    <row r="131" spans="1:45"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1"/>
        <v>0</v>
      </c>
      <c r="M131" s="71">
        <f t="shared" si="12"/>
        <v>0</v>
      </c>
      <c r="N131" s="72"/>
      <c r="O131" s="73">
        <f t="shared" si="3"/>
        <v>0</v>
      </c>
      <c r="P131" s="72"/>
      <c r="Q131" s="72"/>
      <c r="R131" s="72"/>
      <c r="S131" s="74">
        <f t="shared" si="13"/>
        <v>0</v>
      </c>
      <c r="T131" s="121" t="str">
        <f t="shared" si="4"/>
        <v>OK</v>
      </c>
      <c r="U131" s="247"/>
      <c r="V131" s="249"/>
      <c r="W131" s="249"/>
      <c r="X131" s="249"/>
      <c r="Y131" s="248"/>
      <c r="Z131" s="249"/>
      <c r="AA131" s="248"/>
      <c r="AB131" s="78"/>
      <c r="AC131" s="77"/>
      <c r="AD131" s="77"/>
      <c r="AE131" s="76"/>
      <c r="AF131" s="78"/>
      <c r="AG131" s="78"/>
      <c r="AH131" s="78"/>
      <c r="AI131" s="78"/>
      <c r="AJ131" s="78"/>
      <c r="AK131" s="78"/>
      <c r="AL131" s="78"/>
      <c r="AM131" s="78"/>
      <c r="AN131" s="78"/>
      <c r="AO131" s="78"/>
      <c r="AP131" s="78"/>
      <c r="AQ131" s="78"/>
      <c r="AR131" s="78"/>
      <c r="AS131" s="78"/>
    </row>
    <row r="132" spans="1:45"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ref="L132:L163" si="14">IF(SUM(U132:AS132)&gt;K132+N132,K132+N132,SUM(U132:AS132))</f>
        <v>0</v>
      </c>
      <c r="M132" s="71">
        <f t="shared" ref="M132:M163" si="15">(SUM(U132:AS132))</f>
        <v>0</v>
      </c>
      <c r="N132" s="72"/>
      <c r="O132" s="73">
        <f t="shared" si="3"/>
        <v>0</v>
      </c>
      <c r="P132" s="72"/>
      <c r="Q132" s="72"/>
      <c r="R132" s="72"/>
      <c r="S132" s="74">
        <f t="shared" ref="S132:S163" si="16">K132-(SUM(U132:AS132))+N132+P132+Q132-R132</f>
        <v>0</v>
      </c>
      <c r="T132" s="121" t="str">
        <f t="shared" si="4"/>
        <v>OK</v>
      </c>
      <c r="U132" s="247"/>
      <c r="V132" s="249"/>
      <c r="W132" s="249"/>
      <c r="X132" s="249"/>
      <c r="Y132" s="248"/>
      <c r="Z132" s="249"/>
      <c r="AA132" s="248"/>
      <c r="AB132" s="78"/>
      <c r="AC132" s="77"/>
      <c r="AD132" s="77"/>
      <c r="AE132" s="76"/>
      <c r="AF132" s="78"/>
      <c r="AG132" s="78"/>
      <c r="AH132" s="78"/>
      <c r="AI132" s="78"/>
      <c r="AJ132" s="78"/>
      <c r="AK132" s="78"/>
      <c r="AL132" s="78"/>
      <c r="AM132" s="78"/>
      <c r="AN132" s="78"/>
      <c r="AO132" s="78"/>
      <c r="AP132" s="78"/>
      <c r="AQ132" s="78"/>
      <c r="AR132" s="78"/>
      <c r="AS132" s="78"/>
    </row>
    <row r="133" spans="1:45"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4"/>
        <v>0</v>
      </c>
      <c r="M133" s="71">
        <f t="shared" si="15"/>
        <v>0</v>
      </c>
      <c r="N133" s="72"/>
      <c r="O133" s="73">
        <f t="shared" si="3"/>
        <v>0</v>
      </c>
      <c r="P133" s="72"/>
      <c r="Q133" s="72"/>
      <c r="R133" s="72"/>
      <c r="S133" s="74">
        <f t="shared" si="16"/>
        <v>0</v>
      </c>
      <c r="T133" s="121" t="str">
        <f t="shared" si="4"/>
        <v>OK</v>
      </c>
      <c r="U133" s="247"/>
      <c r="V133" s="249"/>
      <c r="W133" s="249"/>
      <c r="X133" s="249"/>
      <c r="Y133" s="248"/>
      <c r="Z133" s="249"/>
      <c r="AA133" s="248"/>
      <c r="AB133" s="78"/>
      <c r="AC133" s="77"/>
      <c r="AD133" s="77"/>
      <c r="AE133" s="76"/>
      <c r="AF133" s="78"/>
      <c r="AG133" s="78"/>
      <c r="AH133" s="78"/>
      <c r="AI133" s="78"/>
      <c r="AJ133" s="78"/>
      <c r="AK133" s="78"/>
      <c r="AL133" s="78"/>
      <c r="AM133" s="78"/>
      <c r="AN133" s="78"/>
      <c r="AO133" s="78"/>
      <c r="AP133" s="78"/>
      <c r="AQ133" s="78"/>
      <c r="AR133" s="78"/>
      <c r="AS133" s="78"/>
    </row>
    <row r="134" spans="1:45"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4"/>
        <v>0</v>
      </c>
      <c r="M134" s="71">
        <f t="shared" si="15"/>
        <v>0</v>
      </c>
      <c r="N134" s="72"/>
      <c r="O134" s="73">
        <f t="shared" si="3"/>
        <v>0</v>
      </c>
      <c r="P134" s="72"/>
      <c r="Q134" s="72"/>
      <c r="R134" s="72"/>
      <c r="S134" s="74">
        <f t="shared" si="16"/>
        <v>0</v>
      </c>
      <c r="T134" s="121" t="str">
        <f t="shared" si="4"/>
        <v>OK</v>
      </c>
      <c r="U134" s="247"/>
      <c r="V134" s="249"/>
      <c r="W134" s="249"/>
      <c r="X134" s="249"/>
      <c r="Y134" s="248"/>
      <c r="Z134" s="249"/>
      <c r="AA134" s="248"/>
      <c r="AB134" s="78"/>
      <c r="AC134" s="77"/>
      <c r="AD134" s="77"/>
      <c r="AE134" s="76"/>
      <c r="AF134" s="78"/>
      <c r="AG134" s="78"/>
      <c r="AH134" s="78"/>
      <c r="AI134" s="78"/>
      <c r="AJ134" s="78"/>
      <c r="AK134" s="78"/>
      <c r="AL134" s="78"/>
      <c r="AM134" s="78"/>
      <c r="AN134" s="78"/>
      <c r="AO134" s="78"/>
      <c r="AP134" s="78"/>
      <c r="AQ134" s="78"/>
      <c r="AR134" s="78"/>
      <c r="AS134" s="78"/>
    </row>
    <row r="135" spans="1:45"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4"/>
        <v>0</v>
      </c>
      <c r="M135" s="71">
        <f t="shared" si="15"/>
        <v>0</v>
      </c>
      <c r="N135" s="72"/>
      <c r="O135" s="73">
        <f t="shared" si="3"/>
        <v>0</v>
      </c>
      <c r="P135" s="72"/>
      <c r="Q135" s="72"/>
      <c r="R135" s="72"/>
      <c r="S135" s="74">
        <f t="shared" si="16"/>
        <v>0</v>
      </c>
      <c r="T135" s="121" t="str">
        <f t="shared" si="4"/>
        <v>OK</v>
      </c>
      <c r="U135" s="247"/>
      <c r="V135" s="249"/>
      <c r="W135" s="249"/>
      <c r="X135" s="249"/>
      <c r="Y135" s="248"/>
      <c r="Z135" s="249"/>
      <c r="AA135" s="248"/>
      <c r="AB135" s="78"/>
      <c r="AC135" s="77"/>
      <c r="AD135" s="77"/>
      <c r="AE135" s="76"/>
      <c r="AF135" s="78"/>
      <c r="AG135" s="78"/>
      <c r="AH135" s="78"/>
      <c r="AI135" s="78"/>
      <c r="AJ135" s="78"/>
      <c r="AK135" s="78"/>
      <c r="AL135" s="78"/>
      <c r="AM135" s="78"/>
      <c r="AN135" s="78"/>
      <c r="AO135" s="78"/>
      <c r="AP135" s="78"/>
      <c r="AQ135" s="78"/>
      <c r="AR135" s="78"/>
      <c r="AS135" s="78"/>
    </row>
    <row r="136" spans="1:45"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4"/>
        <v>0</v>
      </c>
      <c r="M136" s="71">
        <f t="shared" si="15"/>
        <v>0</v>
      </c>
      <c r="N136" s="72"/>
      <c r="O136" s="73">
        <f t="shared" si="3"/>
        <v>0</v>
      </c>
      <c r="P136" s="72"/>
      <c r="Q136" s="72"/>
      <c r="R136" s="72"/>
      <c r="S136" s="74">
        <f t="shared" si="16"/>
        <v>0</v>
      </c>
      <c r="T136" s="121" t="str">
        <f t="shared" si="4"/>
        <v>OK</v>
      </c>
      <c r="U136" s="247"/>
      <c r="V136" s="249"/>
      <c r="W136" s="249"/>
      <c r="X136" s="249"/>
      <c r="Y136" s="248"/>
      <c r="Z136" s="249"/>
      <c r="AA136" s="248"/>
      <c r="AB136" s="78"/>
      <c r="AC136" s="77"/>
      <c r="AD136" s="77"/>
      <c r="AE136" s="76"/>
      <c r="AF136" s="78"/>
      <c r="AG136" s="78"/>
      <c r="AH136" s="78"/>
      <c r="AI136" s="78"/>
      <c r="AJ136" s="78"/>
      <c r="AK136" s="78"/>
      <c r="AL136" s="78"/>
      <c r="AM136" s="78"/>
      <c r="AN136" s="78"/>
      <c r="AO136" s="78"/>
      <c r="AP136" s="78"/>
      <c r="AQ136" s="78"/>
      <c r="AR136" s="78"/>
      <c r="AS136" s="78"/>
    </row>
    <row r="137" spans="1:45"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4"/>
        <v>0</v>
      </c>
      <c r="M137" s="71">
        <f t="shared" si="15"/>
        <v>0</v>
      </c>
      <c r="N137" s="72"/>
      <c r="O137" s="73">
        <f t="shared" si="3"/>
        <v>0</v>
      </c>
      <c r="P137" s="72"/>
      <c r="Q137" s="72"/>
      <c r="R137" s="72"/>
      <c r="S137" s="74">
        <f t="shared" si="16"/>
        <v>0</v>
      </c>
      <c r="T137" s="121" t="str">
        <f t="shared" si="4"/>
        <v>OK</v>
      </c>
      <c r="U137" s="247"/>
      <c r="V137" s="249"/>
      <c r="W137" s="249"/>
      <c r="X137" s="249"/>
      <c r="Y137" s="248"/>
      <c r="Z137" s="249"/>
      <c r="AA137" s="248"/>
      <c r="AB137" s="78"/>
      <c r="AC137" s="77"/>
      <c r="AD137" s="77"/>
      <c r="AE137" s="76"/>
      <c r="AF137" s="78"/>
      <c r="AG137" s="78"/>
      <c r="AH137" s="78"/>
      <c r="AI137" s="78"/>
      <c r="AJ137" s="78"/>
      <c r="AK137" s="78"/>
      <c r="AL137" s="78"/>
      <c r="AM137" s="78"/>
      <c r="AN137" s="78"/>
      <c r="AO137" s="78"/>
      <c r="AP137" s="78"/>
      <c r="AQ137" s="78"/>
      <c r="AR137" s="78"/>
      <c r="AS137" s="78"/>
    </row>
    <row r="138" spans="1:45"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4"/>
        <v>0</v>
      </c>
      <c r="M138" s="71">
        <f t="shared" si="15"/>
        <v>0</v>
      </c>
      <c r="N138" s="72"/>
      <c r="O138" s="73">
        <f t="shared" si="3"/>
        <v>0</v>
      </c>
      <c r="P138" s="72"/>
      <c r="Q138" s="72"/>
      <c r="R138" s="72"/>
      <c r="S138" s="74">
        <f t="shared" si="16"/>
        <v>0</v>
      </c>
      <c r="T138" s="121" t="str">
        <f t="shared" si="4"/>
        <v>OK</v>
      </c>
      <c r="U138" s="247"/>
      <c r="V138" s="249"/>
      <c r="W138" s="249"/>
      <c r="X138" s="249"/>
      <c r="Y138" s="248"/>
      <c r="Z138" s="249"/>
      <c r="AA138" s="248"/>
      <c r="AB138" s="78"/>
      <c r="AC138" s="77"/>
      <c r="AD138" s="77"/>
      <c r="AE138" s="76"/>
      <c r="AF138" s="78"/>
      <c r="AG138" s="78"/>
      <c r="AH138" s="78"/>
      <c r="AI138" s="78"/>
      <c r="AJ138" s="78"/>
      <c r="AK138" s="78"/>
      <c r="AL138" s="78"/>
      <c r="AM138" s="78"/>
      <c r="AN138" s="78"/>
      <c r="AO138" s="78"/>
      <c r="AP138" s="78"/>
      <c r="AQ138" s="78"/>
      <c r="AR138" s="78"/>
      <c r="AS138" s="78"/>
    </row>
    <row r="139" spans="1:45"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4"/>
        <v>0</v>
      </c>
      <c r="M139" s="71">
        <f t="shared" si="15"/>
        <v>0</v>
      </c>
      <c r="N139" s="72"/>
      <c r="O139" s="73">
        <f t="shared" si="3"/>
        <v>0</v>
      </c>
      <c r="P139" s="72"/>
      <c r="Q139" s="72"/>
      <c r="R139" s="72"/>
      <c r="S139" s="74">
        <f t="shared" si="16"/>
        <v>0</v>
      </c>
      <c r="T139" s="121" t="str">
        <f t="shared" si="4"/>
        <v>OK</v>
      </c>
      <c r="U139" s="247"/>
      <c r="V139" s="249"/>
      <c r="W139" s="249"/>
      <c r="X139" s="249"/>
      <c r="Y139" s="248"/>
      <c r="Z139" s="249"/>
      <c r="AA139" s="248"/>
      <c r="AB139" s="78"/>
      <c r="AC139" s="77"/>
      <c r="AD139" s="77"/>
      <c r="AE139" s="76"/>
      <c r="AF139" s="78"/>
      <c r="AG139" s="78"/>
      <c r="AH139" s="78"/>
      <c r="AI139" s="78"/>
      <c r="AJ139" s="78"/>
      <c r="AK139" s="78"/>
      <c r="AL139" s="78"/>
      <c r="AM139" s="78"/>
      <c r="AN139" s="78"/>
      <c r="AO139" s="78"/>
      <c r="AP139" s="78"/>
      <c r="AQ139" s="78"/>
      <c r="AR139" s="78"/>
      <c r="AS139" s="78"/>
    </row>
    <row r="140" spans="1:45"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4"/>
        <v>0</v>
      </c>
      <c r="M140" s="71">
        <f t="shared" si="15"/>
        <v>0</v>
      </c>
      <c r="N140" s="72"/>
      <c r="O140" s="73">
        <f t="shared" si="3"/>
        <v>0</v>
      </c>
      <c r="P140" s="72"/>
      <c r="Q140" s="72"/>
      <c r="R140" s="72"/>
      <c r="S140" s="74">
        <f t="shared" si="16"/>
        <v>0</v>
      </c>
      <c r="T140" s="121" t="str">
        <f t="shared" si="4"/>
        <v>OK</v>
      </c>
      <c r="U140" s="247"/>
      <c r="V140" s="249"/>
      <c r="W140" s="249"/>
      <c r="X140" s="249"/>
      <c r="Y140" s="248"/>
      <c r="Z140" s="249"/>
      <c r="AA140" s="248"/>
      <c r="AB140" s="78"/>
      <c r="AC140" s="77"/>
      <c r="AD140" s="77"/>
      <c r="AE140" s="76"/>
      <c r="AF140" s="78"/>
      <c r="AG140" s="78"/>
      <c r="AH140" s="78"/>
      <c r="AI140" s="78"/>
      <c r="AJ140" s="78"/>
      <c r="AK140" s="78"/>
      <c r="AL140" s="78"/>
      <c r="AM140" s="78"/>
      <c r="AN140" s="78"/>
      <c r="AO140" s="78"/>
      <c r="AP140" s="78"/>
      <c r="AQ140" s="78"/>
      <c r="AR140" s="78"/>
      <c r="AS140" s="78"/>
    </row>
    <row r="141" spans="1:45"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4"/>
        <v>0</v>
      </c>
      <c r="M141" s="71">
        <f t="shared" si="15"/>
        <v>0</v>
      </c>
      <c r="N141" s="72"/>
      <c r="O141" s="73">
        <f t="shared" si="3"/>
        <v>0</v>
      </c>
      <c r="P141" s="72"/>
      <c r="Q141" s="72"/>
      <c r="R141" s="72"/>
      <c r="S141" s="74">
        <f t="shared" si="16"/>
        <v>0</v>
      </c>
      <c r="T141" s="121" t="str">
        <f t="shared" si="4"/>
        <v>OK</v>
      </c>
      <c r="U141" s="247"/>
      <c r="V141" s="249"/>
      <c r="W141" s="249"/>
      <c r="X141" s="249"/>
      <c r="Y141" s="248"/>
      <c r="Z141" s="249"/>
      <c r="AA141" s="248"/>
      <c r="AB141" s="78"/>
      <c r="AC141" s="77"/>
      <c r="AD141" s="77"/>
      <c r="AE141" s="76"/>
      <c r="AF141" s="78"/>
      <c r="AG141" s="78"/>
      <c r="AH141" s="78"/>
      <c r="AI141" s="78"/>
      <c r="AJ141" s="78"/>
      <c r="AK141" s="78"/>
      <c r="AL141" s="78"/>
      <c r="AM141" s="78"/>
      <c r="AN141" s="78"/>
      <c r="AO141" s="78"/>
      <c r="AP141" s="78"/>
      <c r="AQ141" s="78"/>
      <c r="AR141" s="78"/>
      <c r="AS141" s="78"/>
    </row>
    <row r="142" spans="1:45"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4"/>
        <v>0</v>
      </c>
      <c r="M142" s="71">
        <f t="shared" si="15"/>
        <v>0</v>
      </c>
      <c r="N142" s="72"/>
      <c r="O142" s="73">
        <f t="shared" si="3"/>
        <v>0</v>
      </c>
      <c r="P142" s="72"/>
      <c r="Q142" s="72"/>
      <c r="R142" s="72"/>
      <c r="S142" s="74">
        <f t="shared" si="16"/>
        <v>0</v>
      </c>
      <c r="T142" s="121" t="str">
        <f t="shared" si="4"/>
        <v>OK</v>
      </c>
      <c r="U142" s="247"/>
      <c r="V142" s="249"/>
      <c r="W142" s="249"/>
      <c r="X142" s="249"/>
      <c r="Y142" s="248"/>
      <c r="Z142" s="249"/>
      <c r="AA142" s="248"/>
      <c r="AB142" s="78"/>
      <c r="AC142" s="77"/>
      <c r="AD142" s="77"/>
      <c r="AE142" s="76"/>
      <c r="AF142" s="78"/>
      <c r="AG142" s="78"/>
      <c r="AH142" s="78"/>
      <c r="AI142" s="78"/>
      <c r="AJ142" s="78"/>
      <c r="AK142" s="78"/>
      <c r="AL142" s="78"/>
      <c r="AM142" s="78"/>
      <c r="AN142" s="78"/>
      <c r="AO142" s="78"/>
      <c r="AP142" s="78"/>
      <c r="AQ142" s="78"/>
      <c r="AR142" s="78"/>
      <c r="AS142" s="78"/>
    </row>
    <row r="143" spans="1:45"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4"/>
        <v>0</v>
      </c>
      <c r="M143" s="71">
        <f t="shared" si="15"/>
        <v>0</v>
      </c>
      <c r="N143" s="72"/>
      <c r="O143" s="73">
        <f t="shared" si="3"/>
        <v>0</v>
      </c>
      <c r="P143" s="72"/>
      <c r="Q143" s="72"/>
      <c r="R143" s="72"/>
      <c r="S143" s="74">
        <f t="shared" si="16"/>
        <v>0</v>
      </c>
      <c r="T143" s="121" t="str">
        <f t="shared" si="4"/>
        <v>OK</v>
      </c>
      <c r="U143" s="247"/>
      <c r="V143" s="249"/>
      <c r="W143" s="249"/>
      <c r="X143" s="249"/>
      <c r="Y143" s="248"/>
      <c r="Z143" s="249"/>
      <c r="AA143" s="248"/>
      <c r="AB143" s="78"/>
      <c r="AC143" s="77"/>
      <c r="AD143" s="77"/>
      <c r="AE143" s="76"/>
      <c r="AF143" s="78"/>
      <c r="AG143" s="78"/>
      <c r="AH143" s="78"/>
      <c r="AI143" s="78"/>
      <c r="AJ143" s="78"/>
      <c r="AK143" s="78"/>
      <c r="AL143" s="78"/>
      <c r="AM143" s="78"/>
      <c r="AN143" s="78"/>
      <c r="AO143" s="78"/>
      <c r="AP143" s="78"/>
      <c r="AQ143" s="78"/>
      <c r="AR143" s="78"/>
      <c r="AS143" s="78"/>
    </row>
    <row r="144" spans="1:45"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4"/>
        <v>0</v>
      </c>
      <c r="M144" s="71">
        <f t="shared" si="15"/>
        <v>0</v>
      </c>
      <c r="N144" s="72"/>
      <c r="O144" s="73">
        <f t="shared" si="3"/>
        <v>0</v>
      </c>
      <c r="P144" s="72"/>
      <c r="Q144" s="72"/>
      <c r="R144" s="72"/>
      <c r="S144" s="74">
        <f t="shared" si="16"/>
        <v>0</v>
      </c>
      <c r="T144" s="121" t="str">
        <f t="shared" si="4"/>
        <v>OK</v>
      </c>
      <c r="U144" s="247"/>
      <c r="V144" s="249"/>
      <c r="W144" s="249"/>
      <c r="X144" s="249"/>
      <c r="Y144" s="248"/>
      <c r="Z144" s="249"/>
      <c r="AA144" s="248"/>
      <c r="AB144" s="78"/>
      <c r="AC144" s="77"/>
      <c r="AD144" s="77"/>
      <c r="AE144" s="76"/>
      <c r="AF144" s="78"/>
      <c r="AG144" s="78"/>
      <c r="AH144" s="78"/>
      <c r="AI144" s="78"/>
      <c r="AJ144" s="78"/>
      <c r="AK144" s="78"/>
      <c r="AL144" s="78"/>
      <c r="AM144" s="78"/>
      <c r="AN144" s="78"/>
      <c r="AO144" s="78"/>
      <c r="AP144" s="78"/>
      <c r="AQ144" s="78"/>
      <c r="AR144" s="78"/>
      <c r="AS144" s="78"/>
    </row>
    <row r="145" spans="1:45"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4"/>
        <v>0</v>
      </c>
      <c r="M145" s="71">
        <f t="shared" si="15"/>
        <v>0</v>
      </c>
      <c r="N145" s="72"/>
      <c r="O145" s="73">
        <f t="shared" si="3"/>
        <v>0</v>
      </c>
      <c r="P145" s="72"/>
      <c r="Q145" s="72"/>
      <c r="R145" s="72"/>
      <c r="S145" s="74">
        <f t="shared" si="16"/>
        <v>0</v>
      </c>
      <c r="T145" s="121" t="str">
        <f t="shared" si="4"/>
        <v>OK</v>
      </c>
      <c r="U145" s="247"/>
      <c r="V145" s="249"/>
      <c r="W145" s="249"/>
      <c r="X145" s="249"/>
      <c r="Y145" s="248"/>
      <c r="Z145" s="249"/>
      <c r="AA145" s="248"/>
      <c r="AB145" s="78"/>
      <c r="AC145" s="77"/>
      <c r="AD145" s="77"/>
      <c r="AE145" s="76"/>
      <c r="AF145" s="78"/>
      <c r="AG145" s="78"/>
      <c r="AH145" s="78"/>
      <c r="AI145" s="78"/>
      <c r="AJ145" s="78"/>
      <c r="AK145" s="78"/>
      <c r="AL145" s="78"/>
      <c r="AM145" s="78"/>
      <c r="AN145" s="78"/>
      <c r="AO145" s="78"/>
      <c r="AP145" s="78"/>
      <c r="AQ145" s="78"/>
      <c r="AR145" s="78"/>
      <c r="AS145" s="78"/>
    </row>
    <row r="146" spans="1:45"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4"/>
        <v>0</v>
      </c>
      <c r="M146" s="71">
        <f t="shared" si="15"/>
        <v>0</v>
      </c>
      <c r="N146" s="72"/>
      <c r="O146" s="73">
        <f t="shared" si="3"/>
        <v>0</v>
      </c>
      <c r="P146" s="72"/>
      <c r="Q146" s="72"/>
      <c r="R146" s="72"/>
      <c r="S146" s="74">
        <f t="shared" si="16"/>
        <v>0</v>
      </c>
      <c r="T146" s="121" t="str">
        <f t="shared" si="4"/>
        <v>OK</v>
      </c>
      <c r="U146" s="247"/>
      <c r="V146" s="249"/>
      <c r="W146" s="249"/>
      <c r="X146" s="249"/>
      <c r="Y146" s="248"/>
      <c r="Z146" s="249"/>
      <c r="AA146" s="248"/>
      <c r="AB146" s="78"/>
      <c r="AC146" s="77"/>
      <c r="AD146" s="77"/>
      <c r="AE146" s="76"/>
      <c r="AF146" s="78"/>
      <c r="AG146" s="78"/>
      <c r="AH146" s="78"/>
      <c r="AI146" s="78"/>
      <c r="AJ146" s="78"/>
      <c r="AK146" s="78"/>
      <c r="AL146" s="78"/>
      <c r="AM146" s="78"/>
      <c r="AN146" s="78"/>
      <c r="AO146" s="78"/>
      <c r="AP146" s="78"/>
      <c r="AQ146" s="78"/>
      <c r="AR146" s="78"/>
      <c r="AS146" s="78"/>
    </row>
    <row r="147" spans="1:45"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4"/>
        <v>0</v>
      </c>
      <c r="M147" s="71">
        <f t="shared" si="15"/>
        <v>0</v>
      </c>
      <c r="N147" s="72"/>
      <c r="O147" s="73">
        <f t="shared" si="3"/>
        <v>0</v>
      </c>
      <c r="P147" s="72"/>
      <c r="Q147" s="72"/>
      <c r="R147" s="72"/>
      <c r="S147" s="74">
        <f t="shared" si="16"/>
        <v>0</v>
      </c>
      <c r="T147" s="121" t="str">
        <f t="shared" si="4"/>
        <v>OK</v>
      </c>
      <c r="U147" s="247"/>
      <c r="V147" s="249"/>
      <c r="W147" s="249"/>
      <c r="X147" s="249"/>
      <c r="Y147" s="248"/>
      <c r="Z147" s="249"/>
      <c r="AA147" s="248"/>
      <c r="AB147" s="78"/>
      <c r="AC147" s="77"/>
      <c r="AD147" s="77"/>
      <c r="AE147" s="76"/>
      <c r="AF147" s="78"/>
      <c r="AG147" s="78"/>
      <c r="AH147" s="78"/>
      <c r="AI147" s="78"/>
      <c r="AJ147" s="78"/>
      <c r="AK147" s="78"/>
      <c r="AL147" s="78"/>
      <c r="AM147" s="78"/>
      <c r="AN147" s="78"/>
      <c r="AO147" s="78"/>
      <c r="AP147" s="78"/>
      <c r="AQ147" s="78"/>
      <c r="AR147" s="78"/>
      <c r="AS147" s="78"/>
    </row>
    <row r="148" spans="1:45"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4"/>
        <v>0</v>
      </c>
      <c r="M148" s="71">
        <f t="shared" si="15"/>
        <v>0</v>
      </c>
      <c r="N148" s="72"/>
      <c r="O148" s="73">
        <f t="shared" si="3"/>
        <v>0</v>
      </c>
      <c r="P148" s="72"/>
      <c r="Q148" s="72"/>
      <c r="R148" s="72"/>
      <c r="S148" s="74">
        <f t="shared" si="16"/>
        <v>0</v>
      </c>
      <c r="T148" s="121" t="str">
        <f t="shared" si="4"/>
        <v>OK</v>
      </c>
      <c r="U148" s="247"/>
      <c r="V148" s="249"/>
      <c r="W148" s="249"/>
      <c r="X148" s="249"/>
      <c r="Y148" s="248"/>
      <c r="Z148" s="249"/>
      <c r="AA148" s="248"/>
      <c r="AB148" s="78"/>
      <c r="AC148" s="77"/>
      <c r="AD148" s="77"/>
      <c r="AE148" s="76"/>
      <c r="AF148" s="78"/>
      <c r="AG148" s="78"/>
      <c r="AH148" s="78"/>
      <c r="AI148" s="78"/>
      <c r="AJ148" s="78"/>
      <c r="AK148" s="78"/>
      <c r="AL148" s="78"/>
      <c r="AM148" s="78"/>
      <c r="AN148" s="78"/>
      <c r="AO148" s="78"/>
      <c r="AP148" s="78"/>
      <c r="AQ148" s="78"/>
      <c r="AR148" s="78"/>
      <c r="AS148" s="78"/>
    </row>
    <row r="149" spans="1:45"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v>2</v>
      </c>
      <c r="L149" s="70">
        <f t="shared" si="14"/>
        <v>0</v>
      </c>
      <c r="M149" s="71">
        <f t="shared" si="15"/>
        <v>0</v>
      </c>
      <c r="N149" s="72"/>
      <c r="O149" s="73">
        <f t="shared" si="3"/>
        <v>0</v>
      </c>
      <c r="P149" s="72"/>
      <c r="Q149" s="72"/>
      <c r="R149" s="72"/>
      <c r="S149" s="74">
        <f t="shared" si="16"/>
        <v>2</v>
      </c>
      <c r="T149" s="121" t="str">
        <f t="shared" si="4"/>
        <v>OK</v>
      </c>
      <c r="U149" s="247"/>
      <c r="V149" s="249"/>
      <c r="W149" s="249"/>
      <c r="X149" s="249"/>
      <c r="Y149" s="248"/>
      <c r="Z149" s="249"/>
      <c r="AA149" s="248"/>
      <c r="AB149" s="78"/>
      <c r="AC149" s="77"/>
      <c r="AD149" s="77"/>
      <c r="AE149" s="76"/>
      <c r="AF149" s="78"/>
      <c r="AG149" s="78"/>
      <c r="AH149" s="78"/>
      <c r="AI149" s="78"/>
      <c r="AJ149" s="78"/>
      <c r="AK149" s="78"/>
      <c r="AL149" s="78"/>
      <c r="AM149" s="78"/>
      <c r="AN149" s="78"/>
      <c r="AO149" s="78"/>
      <c r="AP149" s="78"/>
      <c r="AQ149" s="78"/>
      <c r="AR149" s="78"/>
      <c r="AS149" s="78"/>
    </row>
    <row r="150" spans="1:45"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4"/>
        <v>0</v>
      </c>
      <c r="M150" s="71">
        <f t="shared" si="15"/>
        <v>0</v>
      </c>
      <c r="N150" s="72"/>
      <c r="O150" s="73">
        <f t="shared" si="3"/>
        <v>0</v>
      </c>
      <c r="P150" s="72"/>
      <c r="Q150" s="72"/>
      <c r="R150" s="72"/>
      <c r="S150" s="74">
        <f t="shared" si="16"/>
        <v>0</v>
      </c>
      <c r="T150" s="121" t="str">
        <f t="shared" si="4"/>
        <v>OK</v>
      </c>
      <c r="U150" s="247"/>
      <c r="V150" s="249"/>
      <c r="W150" s="249"/>
      <c r="X150" s="249"/>
      <c r="Y150" s="248"/>
      <c r="Z150" s="249"/>
      <c r="AA150" s="248"/>
      <c r="AB150" s="78"/>
      <c r="AC150" s="77"/>
      <c r="AD150" s="77"/>
      <c r="AE150" s="76"/>
      <c r="AF150" s="78"/>
      <c r="AG150" s="78"/>
      <c r="AH150" s="78"/>
      <c r="AI150" s="78"/>
      <c r="AJ150" s="78"/>
      <c r="AK150" s="78"/>
      <c r="AL150" s="78"/>
      <c r="AM150" s="78"/>
      <c r="AN150" s="78"/>
      <c r="AO150" s="78"/>
      <c r="AP150" s="78"/>
      <c r="AQ150" s="78"/>
      <c r="AR150" s="78"/>
      <c r="AS150" s="78"/>
    </row>
    <row r="151" spans="1:45"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4"/>
        <v>0</v>
      </c>
      <c r="M151" s="71">
        <f t="shared" si="15"/>
        <v>0</v>
      </c>
      <c r="N151" s="72"/>
      <c r="O151" s="73">
        <f t="shared" si="3"/>
        <v>0</v>
      </c>
      <c r="P151" s="72"/>
      <c r="Q151" s="72"/>
      <c r="R151" s="72"/>
      <c r="S151" s="74">
        <f t="shared" si="16"/>
        <v>0</v>
      </c>
      <c r="T151" s="121" t="str">
        <f t="shared" si="4"/>
        <v>OK</v>
      </c>
      <c r="U151" s="247"/>
      <c r="V151" s="249"/>
      <c r="W151" s="249"/>
      <c r="X151" s="249"/>
      <c r="Y151" s="248"/>
      <c r="Z151" s="249"/>
      <c r="AA151" s="248"/>
      <c r="AB151" s="78"/>
      <c r="AC151" s="77"/>
      <c r="AD151" s="77"/>
      <c r="AE151" s="76"/>
      <c r="AF151" s="78"/>
      <c r="AG151" s="78"/>
      <c r="AH151" s="78"/>
      <c r="AI151" s="78"/>
      <c r="AJ151" s="78"/>
      <c r="AK151" s="78"/>
      <c r="AL151" s="78"/>
      <c r="AM151" s="78"/>
      <c r="AN151" s="78"/>
      <c r="AO151" s="78"/>
      <c r="AP151" s="78"/>
      <c r="AQ151" s="78"/>
      <c r="AR151" s="78"/>
      <c r="AS151" s="78"/>
    </row>
    <row r="152" spans="1:45"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4"/>
        <v>0</v>
      </c>
      <c r="M152" s="71">
        <f t="shared" si="15"/>
        <v>0</v>
      </c>
      <c r="N152" s="72"/>
      <c r="O152" s="73">
        <f t="shared" si="3"/>
        <v>0</v>
      </c>
      <c r="P152" s="72"/>
      <c r="Q152" s="72"/>
      <c r="R152" s="72"/>
      <c r="S152" s="74">
        <f t="shared" si="16"/>
        <v>0</v>
      </c>
      <c r="T152" s="121" t="str">
        <f t="shared" si="4"/>
        <v>OK</v>
      </c>
      <c r="U152" s="247"/>
      <c r="V152" s="249"/>
      <c r="W152" s="249"/>
      <c r="X152" s="249"/>
      <c r="Y152" s="248"/>
      <c r="Z152" s="249"/>
      <c r="AA152" s="248"/>
      <c r="AB152" s="78"/>
      <c r="AC152" s="77"/>
      <c r="AD152" s="77"/>
      <c r="AE152" s="76"/>
      <c r="AF152" s="78"/>
      <c r="AG152" s="78"/>
      <c r="AH152" s="78"/>
      <c r="AI152" s="78"/>
      <c r="AJ152" s="78"/>
      <c r="AK152" s="78"/>
      <c r="AL152" s="78"/>
      <c r="AM152" s="78"/>
      <c r="AN152" s="78"/>
      <c r="AO152" s="78"/>
      <c r="AP152" s="78"/>
      <c r="AQ152" s="78"/>
      <c r="AR152" s="78"/>
      <c r="AS152" s="78"/>
    </row>
    <row r="153" spans="1:45"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4"/>
        <v>0</v>
      </c>
      <c r="M153" s="71">
        <f t="shared" si="15"/>
        <v>0</v>
      </c>
      <c r="N153" s="72"/>
      <c r="O153" s="73">
        <f t="shared" si="3"/>
        <v>0</v>
      </c>
      <c r="P153" s="72"/>
      <c r="Q153" s="72"/>
      <c r="R153" s="72"/>
      <c r="S153" s="74">
        <f t="shared" si="16"/>
        <v>0</v>
      </c>
      <c r="T153" s="121" t="str">
        <f t="shared" si="4"/>
        <v>OK</v>
      </c>
      <c r="U153" s="247"/>
      <c r="V153" s="249"/>
      <c r="W153" s="249"/>
      <c r="X153" s="249"/>
      <c r="Y153" s="248"/>
      <c r="Z153" s="249"/>
      <c r="AA153" s="248"/>
      <c r="AB153" s="78"/>
      <c r="AC153" s="77"/>
      <c r="AD153" s="77"/>
      <c r="AE153" s="76"/>
      <c r="AF153" s="78"/>
      <c r="AG153" s="78"/>
      <c r="AH153" s="78"/>
      <c r="AI153" s="78"/>
      <c r="AJ153" s="78"/>
      <c r="AK153" s="78"/>
      <c r="AL153" s="78"/>
      <c r="AM153" s="78"/>
      <c r="AN153" s="78"/>
      <c r="AO153" s="78"/>
      <c r="AP153" s="78"/>
      <c r="AQ153" s="78"/>
      <c r="AR153" s="78"/>
      <c r="AS153" s="78"/>
    </row>
    <row r="154" spans="1:45"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4"/>
        <v>0</v>
      </c>
      <c r="M154" s="71">
        <f t="shared" si="15"/>
        <v>0</v>
      </c>
      <c r="N154" s="72"/>
      <c r="O154" s="73">
        <f t="shared" si="3"/>
        <v>0</v>
      </c>
      <c r="P154" s="72"/>
      <c r="Q154" s="72"/>
      <c r="R154" s="72"/>
      <c r="S154" s="74">
        <f t="shared" si="16"/>
        <v>0</v>
      </c>
      <c r="T154" s="121" t="str">
        <f t="shared" si="4"/>
        <v>OK</v>
      </c>
      <c r="U154" s="247"/>
      <c r="V154" s="249"/>
      <c r="W154" s="249"/>
      <c r="X154" s="249"/>
      <c r="Y154" s="248"/>
      <c r="Z154" s="249"/>
      <c r="AA154" s="248"/>
      <c r="AB154" s="78"/>
      <c r="AC154" s="77"/>
      <c r="AD154" s="77"/>
      <c r="AE154" s="76"/>
      <c r="AF154" s="78"/>
      <c r="AG154" s="78"/>
      <c r="AH154" s="78"/>
      <c r="AI154" s="78"/>
      <c r="AJ154" s="78"/>
      <c r="AK154" s="78"/>
      <c r="AL154" s="78"/>
      <c r="AM154" s="78"/>
      <c r="AN154" s="78"/>
      <c r="AO154" s="78"/>
      <c r="AP154" s="78"/>
      <c r="AQ154" s="78"/>
      <c r="AR154" s="78"/>
      <c r="AS154" s="78"/>
    </row>
    <row r="155" spans="1:45"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4"/>
        <v>0</v>
      </c>
      <c r="M155" s="71">
        <f t="shared" si="15"/>
        <v>0</v>
      </c>
      <c r="N155" s="72"/>
      <c r="O155" s="73">
        <f t="shared" si="3"/>
        <v>0</v>
      </c>
      <c r="P155" s="72"/>
      <c r="Q155" s="72"/>
      <c r="R155" s="72"/>
      <c r="S155" s="74">
        <f t="shared" si="16"/>
        <v>0</v>
      </c>
      <c r="T155" s="121" t="str">
        <f t="shared" si="4"/>
        <v>OK</v>
      </c>
      <c r="U155" s="247"/>
      <c r="V155" s="249"/>
      <c r="W155" s="249"/>
      <c r="X155" s="249"/>
      <c r="Y155" s="248"/>
      <c r="Z155" s="249"/>
      <c r="AA155" s="248"/>
      <c r="AB155" s="78"/>
      <c r="AC155" s="77"/>
      <c r="AD155" s="77"/>
      <c r="AE155" s="76"/>
      <c r="AF155" s="78"/>
      <c r="AG155" s="78"/>
      <c r="AH155" s="78"/>
      <c r="AI155" s="78"/>
      <c r="AJ155" s="78"/>
      <c r="AK155" s="78"/>
      <c r="AL155" s="78"/>
      <c r="AM155" s="78"/>
      <c r="AN155" s="78"/>
      <c r="AO155" s="78"/>
      <c r="AP155" s="78"/>
      <c r="AQ155" s="78"/>
      <c r="AR155" s="78"/>
      <c r="AS155" s="78"/>
    </row>
    <row r="156" spans="1:45"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4"/>
        <v>0</v>
      </c>
      <c r="M156" s="71">
        <f t="shared" si="15"/>
        <v>0</v>
      </c>
      <c r="N156" s="72"/>
      <c r="O156" s="73">
        <f t="shared" si="3"/>
        <v>0</v>
      </c>
      <c r="P156" s="72"/>
      <c r="Q156" s="72"/>
      <c r="R156" s="72"/>
      <c r="S156" s="74">
        <f t="shared" si="16"/>
        <v>0</v>
      </c>
      <c r="T156" s="121" t="str">
        <f t="shared" si="4"/>
        <v>OK</v>
      </c>
      <c r="U156" s="247"/>
      <c r="V156" s="249"/>
      <c r="W156" s="249"/>
      <c r="X156" s="249"/>
      <c r="Y156" s="248"/>
      <c r="Z156" s="249"/>
      <c r="AA156" s="248"/>
      <c r="AB156" s="78"/>
      <c r="AC156" s="77"/>
      <c r="AD156" s="77"/>
      <c r="AE156" s="76"/>
      <c r="AF156" s="78"/>
      <c r="AG156" s="78"/>
      <c r="AH156" s="78"/>
      <c r="AI156" s="78"/>
      <c r="AJ156" s="78"/>
      <c r="AK156" s="78"/>
      <c r="AL156" s="78"/>
      <c r="AM156" s="78"/>
      <c r="AN156" s="78"/>
      <c r="AO156" s="78"/>
      <c r="AP156" s="78"/>
      <c r="AQ156" s="78"/>
      <c r="AR156" s="78"/>
      <c r="AS156" s="78"/>
    </row>
    <row r="157" spans="1:45"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4"/>
        <v>0</v>
      </c>
      <c r="M157" s="71">
        <f t="shared" si="15"/>
        <v>0</v>
      </c>
      <c r="N157" s="72"/>
      <c r="O157" s="73">
        <f t="shared" si="3"/>
        <v>0</v>
      </c>
      <c r="P157" s="72"/>
      <c r="Q157" s="72"/>
      <c r="R157" s="72"/>
      <c r="S157" s="74">
        <f t="shared" si="16"/>
        <v>0</v>
      </c>
      <c r="T157" s="121" t="str">
        <f t="shared" si="4"/>
        <v>OK</v>
      </c>
      <c r="U157" s="247"/>
      <c r="V157" s="249"/>
      <c r="W157" s="249"/>
      <c r="X157" s="249"/>
      <c r="Y157" s="248"/>
      <c r="Z157" s="249"/>
      <c r="AA157" s="248"/>
      <c r="AB157" s="78"/>
      <c r="AC157" s="77"/>
      <c r="AD157" s="77"/>
      <c r="AE157" s="76"/>
      <c r="AF157" s="78"/>
      <c r="AG157" s="78"/>
      <c r="AH157" s="78"/>
      <c r="AI157" s="78"/>
      <c r="AJ157" s="78"/>
      <c r="AK157" s="78"/>
      <c r="AL157" s="78"/>
      <c r="AM157" s="78"/>
      <c r="AN157" s="78"/>
      <c r="AO157" s="78"/>
      <c r="AP157" s="78"/>
      <c r="AQ157" s="78"/>
      <c r="AR157" s="78"/>
      <c r="AS157" s="78"/>
    </row>
    <row r="158" spans="1:45"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4"/>
        <v>0</v>
      </c>
      <c r="M158" s="71">
        <f t="shared" si="15"/>
        <v>0</v>
      </c>
      <c r="N158" s="72"/>
      <c r="O158" s="73">
        <f t="shared" si="3"/>
        <v>0</v>
      </c>
      <c r="P158" s="72"/>
      <c r="Q158" s="72"/>
      <c r="R158" s="72"/>
      <c r="S158" s="74">
        <f t="shared" si="16"/>
        <v>0</v>
      </c>
      <c r="T158" s="121" t="str">
        <f t="shared" si="4"/>
        <v>OK</v>
      </c>
      <c r="U158" s="247"/>
      <c r="V158" s="249"/>
      <c r="W158" s="249"/>
      <c r="X158" s="249"/>
      <c r="Y158" s="248"/>
      <c r="Z158" s="249"/>
      <c r="AA158" s="248"/>
      <c r="AB158" s="78"/>
      <c r="AC158" s="77"/>
      <c r="AD158" s="77"/>
      <c r="AE158" s="76"/>
      <c r="AF158" s="78"/>
      <c r="AG158" s="78"/>
      <c r="AH158" s="78"/>
      <c r="AI158" s="78"/>
      <c r="AJ158" s="78"/>
      <c r="AK158" s="78"/>
      <c r="AL158" s="78"/>
      <c r="AM158" s="78"/>
      <c r="AN158" s="78"/>
      <c r="AO158" s="78"/>
      <c r="AP158" s="78"/>
      <c r="AQ158" s="78"/>
      <c r="AR158" s="78"/>
      <c r="AS158" s="78"/>
    </row>
    <row r="159" spans="1:45"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4"/>
        <v>0</v>
      </c>
      <c r="M159" s="71">
        <f t="shared" si="15"/>
        <v>0</v>
      </c>
      <c r="N159" s="72"/>
      <c r="O159" s="73">
        <f t="shared" si="3"/>
        <v>0</v>
      </c>
      <c r="P159" s="72"/>
      <c r="Q159" s="72"/>
      <c r="R159" s="72"/>
      <c r="S159" s="74">
        <f t="shared" si="16"/>
        <v>0</v>
      </c>
      <c r="T159" s="121" t="str">
        <f t="shared" si="4"/>
        <v>OK</v>
      </c>
      <c r="U159" s="247"/>
      <c r="V159" s="249"/>
      <c r="W159" s="249"/>
      <c r="X159" s="249"/>
      <c r="Y159" s="248"/>
      <c r="Z159" s="249"/>
      <c r="AA159" s="248"/>
      <c r="AB159" s="78"/>
      <c r="AC159" s="77"/>
      <c r="AD159" s="77"/>
      <c r="AE159" s="76"/>
      <c r="AF159" s="78"/>
      <c r="AG159" s="78"/>
      <c r="AH159" s="78"/>
      <c r="AI159" s="78"/>
      <c r="AJ159" s="78"/>
      <c r="AK159" s="78"/>
      <c r="AL159" s="78"/>
      <c r="AM159" s="78"/>
      <c r="AN159" s="78"/>
      <c r="AO159" s="78"/>
      <c r="AP159" s="78"/>
      <c r="AQ159" s="78"/>
      <c r="AR159" s="78"/>
      <c r="AS159" s="78"/>
    </row>
    <row r="160" spans="1:45" s="85" customFormat="1" ht="30" customHeight="1" x14ac:dyDescent="0.35">
      <c r="A160" s="289"/>
      <c r="B160" s="104">
        <v>157</v>
      </c>
      <c r="C160" s="290"/>
      <c r="D160" s="105" t="s">
        <v>524</v>
      </c>
      <c r="E160" s="106" t="s">
        <v>525</v>
      </c>
      <c r="F160" s="107" t="s">
        <v>526</v>
      </c>
      <c r="G160" s="106" t="s">
        <v>527</v>
      </c>
      <c r="H160" s="108" t="s">
        <v>79</v>
      </c>
      <c r="I160" s="108" t="s">
        <v>94</v>
      </c>
      <c r="J160" s="109">
        <v>4340</v>
      </c>
      <c r="K160" s="87">
        <v>5</v>
      </c>
      <c r="L160" s="70">
        <f t="shared" si="14"/>
        <v>0</v>
      </c>
      <c r="M160" s="71">
        <f t="shared" si="15"/>
        <v>0</v>
      </c>
      <c r="N160" s="72"/>
      <c r="O160" s="73">
        <f t="shared" si="3"/>
        <v>1</v>
      </c>
      <c r="P160" s="72"/>
      <c r="Q160" s="72"/>
      <c r="R160" s="72"/>
      <c r="S160" s="74">
        <f t="shared" si="16"/>
        <v>5</v>
      </c>
      <c r="T160" s="121" t="str">
        <f t="shared" si="4"/>
        <v>OK</v>
      </c>
      <c r="U160" s="247"/>
      <c r="V160" s="249"/>
      <c r="W160" s="249"/>
      <c r="X160" s="249"/>
      <c r="Y160" s="248"/>
      <c r="Z160" s="249"/>
      <c r="AA160" s="248"/>
      <c r="AB160" s="78"/>
      <c r="AC160" s="77"/>
      <c r="AD160" s="77"/>
      <c r="AE160" s="76"/>
      <c r="AF160" s="78"/>
      <c r="AG160" s="78"/>
      <c r="AH160" s="78"/>
      <c r="AI160" s="78"/>
      <c r="AJ160" s="78"/>
      <c r="AK160" s="78"/>
      <c r="AL160" s="78"/>
      <c r="AM160" s="78"/>
      <c r="AN160" s="78"/>
      <c r="AO160" s="78"/>
      <c r="AP160" s="78"/>
      <c r="AQ160" s="78"/>
      <c r="AR160" s="78"/>
      <c r="AS160" s="78"/>
    </row>
    <row r="161" spans="1:45"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v>2</v>
      </c>
      <c r="L161" s="70">
        <f t="shared" si="14"/>
        <v>0</v>
      </c>
      <c r="M161" s="71">
        <f t="shared" si="15"/>
        <v>0</v>
      </c>
      <c r="N161" s="72"/>
      <c r="O161" s="73">
        <f t="shared" si="3"/>
        <v>0</v>
      </c>
      <c r="P161" s="72"/>
      <c r="Q161" s="72"/>
      <c r="R161" s="72"/>
      <c r="S161" s="74">
        <f t="shared" si="16"/>
        <v>2</v>
      </c>
      <c r="T161" s="121" t="str">
        <f t="shared" si="4"/>
        <v>OK</v>
      </c>
      <c r="U161" s="247"/>
      <c r="V161" s="249"/>
      <c r="W161" s="249"/>
      <c r="X161" s="249"/>
      <c r="Y161" s="248"/>
      <c r="Z161" s="249"/>
      <c r="AA161" s="248"/>
      <c r="AB161" s="78"/>
      <c r="AC161" s="77"/>
      <c r="AD161" s="77"/>
      <c r="AE161" s="76"/>
      <c r="AF161" s="78"/>
      <c r="AG161" s="78"/>
      <c r="AH161" s="78"/>
      <c r="AI161" s="78"/>
      <c r="AJ161" s="78"/>
      <c r="AK161" s="78"/>
      <c r="AL161" s="78"/>
      <c r="AM161" s="78"/>
      <c r="AN161" s="78"/>
      <c r="AO161" s="78"/>
      <c r="AP161" s="78"/>
      <c r="AQ161" s="78"/>
      <c r="AR161" s="78"/>
      <c r="AS161" s="78"/>
    </row>
    <row r="162" spans="1:45"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v>3</v>
      </c>
      <c r="L162" s="70">
        <f t="shared" si="14"/>
        <v>0</v>
      </c>
      <c r="M162" s="71">
        <f t="shared" si="15"/>
        <v>0</v>
      </c>
      <c r="N162" s="72"/>
      <c r="O162" s="73">
        <f t="shared" si="3"/>
        <v>0</v>
      </c>
      <c r="P162" s="72"/>
      <c r="Q162" s="72"/>
      <c r="R162" s="72"/>
      <c r="S162" s="74">
        <f t="shared" si="16"/>
        <v>3</v>
      </c>
      <c r="T162" s="121" t="str">
        <f t="shared" si="4"/>
        <v>OK</v>
      </c>
      <c r="U162" s="247"/>
      <c r="V162" s="249"/>
      <c r="W162" s="249"/>
      <c r="X162" s="249"/>
      <c r="Y162" s="248"/>
      <c r="Z162" s="249"/>
      <c r="AA162" s="248"/>
      <c r="AB162" s="78"/>
      <c r="AC162" s="77"/>
      <c r="AD162" s="77"/>
      <c r="AE162" s="76"/>
      <c r="AF162" s="78"/>
      <c r="AG162" s="78"/>
      <c r="AH162" s="78"/>
      <c r="AI162" s="78"/>
      <c r="AJ162" s="78"/>
      <c r="AK162" s="78"/>
      <c r="AL162" s="78"/>
      <c r="AM162" s="78"/>
      <c r="AN162" s="78"/>
      <c r="AO162" s="78"/>
      <c r="AP162" s="78"/>
      <c r="AQ162" s="78"/>
      <c r="AR162" s="78"/>
      <c r="AS162" s="78"/>
    </row>
    <row r="163" spans="1:45"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v>2</v>
      </c>
      <c r="L163" s="70">
        <f t="shared" si="14"/>
        <v>0</v>
      </c>
      <c r="M163" s="71">
        <f t="shared" si="15"/>
        <v>0</v>
      </c>
      <c r="N163" s="72"/>
      <c r="O163" s="73">
        <f t="shared" si="3"/>
        <v>0</v>
      </c>
      <c r="P163" s="72"/>
      <c r="Q163" s="72"/>
      <c r="R163" s="72"/>
      <c r="S163" s="74">
        <f t="shared" si="16"/>
        <v>2</v>
      </c>
      <c r="T163" s="121" t="str">
        <f t="shared" si="4"/>
        <v>OK</v>
      </c>
      <c r="U163" s="247"/>
      <c r="V163" s="249"/>
      <c r="W163" s="249"/>
      <c r="X163" s="249"/>
      <c r="Y163" s="248"/>
      <c r="Z163" s="249"/>
      <c r="AA163" s="248"/>
      <c r="AB163" s="78"/>
      <c r="AC163" s="77"/>
      <c r="AD163" s="77"/>
      <c r="AE163" s="76"/>
      <c r="AF163" s="78"/>
      <c r="AG163" s="78"/>
      <c r="AH163" s="78"/>
      <c r="AI163" s="78"/>
      <c r="AJ163" s="78"/>
      <c r="AK163" s="78"/>
      <c r="AL163" s="78"/>
      <c r="AM163" s="78"/>
      <c r="AN163" s="78"/>
      <c r="AO163" s="78"/>
      <c r="AP163" s="78"/>
      <c r="AQ163" s="78"/>
      <c r="AR163" s="78"/>
      <c r="AS163" s="78"/>
    </row>
    <row r="164" spans="1:45"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ref="L164:L186" si="17">IF(SUM(U164:AS164)&gt;K164+N164,K164+N164,SUM(U164:AS164))</f>
        <v>0</v>
      </c>
      <c r="M164" s="71">
        <f t="shared" ref="M164:M186" si="18">(SUM(U164:AS164))</f>
        <v>0</v>
      </c>
      <c r="N164" s="72"/>
      <c r="O164" s="73">
        <f t="shared" si="3"/>
        <v>0</v>
      </c>
      <c r="P164" s="72"/>
      <c r="Q164" s="72"/>
      <c r="R164" s="72"/>
      <c r="S164" s="74">
        <f t="shared" ref="S164:S186" si="19">K164-(SUM(U164:AS164))+N164+P164+Q164-R164</f>
        <v>0</v>
      </c>
      <c r="T164" s="121" t="str">
        <f t="shared" si="4"/>
        <v>OK</v>
      </c>
      <c r="U164" s="247"/>
      <c r="V164" s="249"/>
      <c r="W164" s="249"/>
      <c r="X164" s="249"/>
      <c r="Y164" s="248"/>
      <c r="Z164" s="249"/>
      <c r="AA164" s="248"/>
      <c r="AB164" s="78"/>
      <c r="AC164" s="77"/>
      <c r="AD164" s="77"/>
      <c r="AE164" s="76"/>
      <c r="AF164" s="78"/>
      <c r="AG164" s="78"/>
      <c r="AH164" s="78"/>
      <c r="AI164" s="78"/>
      <c r="AJ164" s="78"/>
      <c r="AK164" s="78"/>
      <c r="AL164" s="78"/>
      <c r="AM164" s="78"/>
      <c r="AN164" s="78"/>
      <c r="AO164" s="78"/>
      <c r="AP164" s="78"/>
      <c r="AQ164" s="78"/>
      <c r="AR164" s="78"/>
      <c r="AS164" s="78"/>
    </row>
    <row r="165" spans="1:45"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v>2</v>
      </c>
      <c r="L165" s="70">
        <f t="shared" si="17"/>
        <v>1</v>
      </c>
      <c r="M165" s="71">
        <f t="shared" si="18"/>
        <v>1</v>
      </c>
      <c r="N165" s="72"/>
      <c r="O165" s="73">
        <f t="shared" si="3"/>
        <v>0</v>
      </c>
      <c r="P165" s="72"/>
      <c r="Q165" s="72"/>
      <c r="R165" s="72"/>
      <c r="S165" s="74">
        <f t="shared" si="19"/>
        <v>1</v>
      </c>
      <c r="T165" s="121" t="str">
        <f t="shared" si="4"/>
        <v>OK</v>
      </c>
      <c r="U165" s="247"/>
      <c r="V165" s="252">
        <v>1</v>
      </c>
      <c r="W165" s="249"/>
      <c r="X165" s="249"/>
      <c r="Y165" s="248"/>
      <c r="Z165" s="249"/>
      <c r="AA165" s="248"/>
      <c r="AB165" s="78"/>
      <c r="AC165" s="77"/>
      <c r="AD165" s="77"/>
      <c r="AE165" s="76"/>
      <c r="AF165" s="78"/>
      <c r="AG165" s="78"/>
      <c r="AH165" s="78"/>
      <c r="AI165" s="78"/>
      <c r="AJ165" s="78"/>
      <c r="AK165" s="78"/>
      <c r="AL165" s="78"/>
      <c r="AM165" s="78"/>
      <c r="AN165" s="78"/>
      <c r="AO165" s="78"/>
      <c r="AP165" s="78"/>
      <c r="AQ165" s="78"/>
      <c r="AR165" s="78"/>
      <c r="AS165" s="78"/>
    </row>
    <row r="166" spans="1:45"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7"/>
        <v>0</v>
      </c>
      <c r="M166" s="71">
        <f t="shared" si="18"/>
        <v>0</v>
      </c>
      <c r="N166" s="72"/>
      <c r="O166" s="73">
        <f t="shared" si="3"/>
        <v>0</v>
      </c>
      <c r="P166" s="72"/>
      <c r="Q166" s="72"/>
      <c r="R166" s="72"/>
      <c r="S166" s="74">
        <f t="shared" si="19"/>
        <v>0</v>
      </c>
      <c r="T166" s="121" t="str">
        <f t="shared" si="4"/>
        <v>OK</v>
      </c>
      <c r="U166" s="247"/>
      <c r="V166" s="249"/>
      <c r="W166" s="249"/>
      <c r="X166" s="249"/>
      <c r="Y166" s="248"/>
      <c r="Z166" s="249"/>
      <c r="AA166" s="248"/>
      <c r="AB166" s="78"/>
      <c r="AC166" s="77"/>
      <c r="AD166" s="77"/>
      <c r="AE166" s="76"/>
      <c r="AF166" s="78"/>
      <c r="AG166" s="78"/>
      <c r="AH166" s="78"/>
      <c r="AI166" s="78"/>
      <c r="AJ166" s="78"/>
      <c r="AK166" s="78"/>
      <c r="AL166" s="78"/>
      <c r="AM166" s="78"/>
      <c r="AN166" s="78"/>
      <c r="AO166" s="78"/>
      <c r="AP166" s="78"/>
      <c r="AQ166" s="78"/>
      <c r="AR166" s="78"/>
      <c r="AS166" s="78"/>
    </row>
    <row r="167" spans="1:45"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7"/>
        <v>0</v>
      </c>
      <c r="M167" s="71">
        <f t="shared" si="18"/>
        <v>0</v>
      </c>
      <c r="N167" s="72"/>
      <c r="O167" s="73">
        <f t="shared" si="3"/>
        <v>0</v>
      </c>
      <c r="P167" s="72"/>
      <c r="Q167" s="72"/>
      <c r="R167" s="72"/>
      <c r="S167" s="74">
        <f t="shared" si="19"/>
        <v>0</v>
      </c>
      <c r="T167" s="121" t="str">
        <f t="shared" si="4"/>
        <v>OK</v>
      </c>
      <c r="U167" s="247"/>
      <c r="V167" s="249"/>
      <c r="W167" s="249"/>
      <c r="X167" s="249"/>
      <c r="Y167" s="248"/>
      <c r="Z167" s="249"/>
      <c r="AA167" s="248"/>
      <c r="AB167" s="78"/>
      <c r="AC167" s="77"/>
      <c r="AD167" s="77"/>
      <c r="AE167" s="76"/>
      <c r="AF167" s="78"/>
      <c r="AG167" s="78"/>
      <c r="AH167" s="78"/>
      <c r="AI167" s="78"/>
      <c r="AJ167" s="78"/>
      <c r="AK167" s="78"/>
      <c r="AL167" s="78"/>
      <c r="AM167" s="78"/>
      <c r="AN167" s="78"/>
      <c r="AO167" s="78"/>
      <c r="AP167" s="78"/>
      <c r="AQ167" s="78"/>
      <c r="AR167" s="78"/>
      <c r="AS167" s="78"/>
    </row>
    <row r="168" spans="1:45"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7"/>
        <v>0</v>
      </c>
      <c r="M168" s="71">
        <f t="shared" si="18"/>
        <v>0</v>
      </c>
      <c r="N168" s="72"/>
      <c r="O168" s="73">
        <f t="shared" si="3"/>
        <v>0</v>
      </c>
      <c r="P168" s="72"/>
      <c r="Q168" s="72"/>
      <c r="R168" s="72"/>
      <c r="S168" s="74">
        <f t="shared" si="19"/>
        <v>0</v>
      </c>
      <c r="T168" s="121" t="str">
        <f t="shared" si="4"/>
        <v>OK</v>
      </c>
      <c r="U168" s="247"/>
      <c r="V168" s="249"/>
      <c r="W168" s="249"/>
      <c r="X168" s="249"/>
      <c r="Y168" s="248"/>
      <c r="Z168" s="249"/>
      <c r="AA168" s="248"/>
      <c r="AB168" s="78"/>
      <c r="AC168" s="77"/>
      <c r="AD168" s="77"/>
      <c r="AE168" s="76"/>
      <c r="AF168" s="78"/>
      <c r="AG168" s="78"/>
      <c r="AH168" s="78"/>
      <c r="AI168" s="78"/>
      <c r="AJ168" s="78"/>
      <c r="AK168" s="78"/>
      <c r="AL168" s="78"/>
      <c r="AM168" s="78"/>
      <c r="AN168" s="78"/>
      <c r="AO168" s="78"/>
      <c r="AP168" s="78"/>
      <c r="AQ168" s="78"/>
      <c r="AR168" s="78"/>
      <c r="AS168" s="78"/>
    </row>
    <row r="169" spans="1:45"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7"/>
        <v>0</v>
      </c>
      <c r="M169" s="71">
        <f t="shared" si="18"/>
        <v>0</v>
      </c>
      <c r="N169" s="72"/>
      <c r="O169" s="73">
        <f t="shared" si="3"/>
        <v>0</v>
      </c>
      <c r="P169" s="72"/>
      <c r="Q169" s="72"/>
      <c r="R169" s="72"/>
      <c r="S169" s="74">
        <f t="shared" si="19"/>
        <v>0</v>
      </c>
      <c r="T169" s="121" t="str">
        <f t="shared" si="4"/>
        <v>OK</v>
      </c>
      <c r="U169" s="247"/>
      <c r="V169" s="249"/>
      <c r="W169" s="249"/>
      <c r="X169" s="249"/>
      <c r="Y169" s="248"/>
      <c r="Z169" s="249"/>
      <c r="AA169" s="248"/>
      <c r="AB169" s="78"/>
      <c r="AC169" s="77"/>
      <c r="AD169" s="77"/>
      <c r="AE169" s="76"/>
      <c r="AF169" s="78"/>
      <c r="AG169" s="78"/>
      <c r="AH169" s="78"/>
      <c r="AI169" s="78"/>
      <c r="AJ169" s="78"/>
      <c r="AK169" s="78"/>
      <c r="AL169" s="78"/>
      <c r="AM169" s="78"/>
      <c r="AN169" s="78"/>
      <c r="AO169" s="78"/>
      <c r="AP169" s="78"/>
      <c r="AQ169" s="78"/>
      <c r="AR169" s="78"/>
      <c r="AS169" s="78"/>
    </row>
    <row r="170" spans="1:45"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7"/>
        <v>0</v>
      </c>
      <c r="M170" s="71">
        <f t="shared" si="18"/>
        <v>0</v>
      </c>
      <c r="N170" s="72"/>
      <c r="O170" s="73">
        <f t="shared" si="3"/>
        <v>0</v>
      </c>
      <c r="P170" s="72"/>
      <c r="Q170" s="72"/>
      <c r="R170" s="72"/>
      <c r="S170" s="74">
        <f t="shared" si="19"/>
        <v>0</v>
      </c>
      <c r="T170" s="121" t="str">
        <f t="shared" si="4"/>
        <v>OK</v>
      </c>
      <c r="U170" s="247"/>
      <c r="V170" s="249"/>
      <c r="W170" s="249"/>
      <c r="X170" s="249"/>
      <c r="Y170" s="248"/>
      <c r="Z170" s="249"/>
      <c r="AA170" s="248"/>
      <c r="AB170" s="78"/>
      <c r="AC170" s="77"/>
      <c r="AD170" s="77"/>
      <c r="AE170" s="76"/>
      <c r="AF170" s="78"/>
      <c r="AG170" s="78"/>
      <c r="AH170" s="78"/>
      <c r="AI170" s="78"/>
      <c r="AJ170" s="78"/>
      <c r="AK170" s="78"/>
      <c r="AL170" s="78"/>
      <c r="AM170" s="78"/>
      <c r="AN170" s="78"/>
      <c r="AO170" s="78"/>
      <c r="AP170" s="78"/>
      <c r="AQ170" s="78"/>
      <c r="AR170" s="78"/>
      <c r="AS170" s="78"/>
    </row>
    <row r="171" spans="1:45"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7"/>
        <v>0</v>
      </c>
      <c r="M171" s="71">
        <f t="shared" si="18"/>
        <v>0</v>
      </c>
      <c r="N171" s="72"/>
      <c r="O171" s="73">
        <f t="shared" si="3"/>
        <v>0</v>
      </c>
      <c r="P171" s="72"/>
      <c r="Q171" s="72"/>
      <c r="R171" s="72"/>
      <c r="S171" s="74">
        <f t="shared" si="19"/>
        <v>0</v>
      </c>
      <c r="T171" s="121" t="str">
        <f t="shared" si="4"/>
        <v>OK</v>
      </c>
      <c r="U171" s="247"/>
      <c r="V171" s="249"/>
      <c r="W171" s="249"/>
      <c r="X171" s="249"/>
      <c r="Y171" s="248"/>
      <c r="Z171" s="249"/>
      <c r="AA171" s="248"/>
      <c r="AB171" s="78"/>
      <c r="AC171" s="77"/>
      <c r="AD171" s="77"/>
      <c r="AE171" s="76"/>
      <c r="AF171" s="78"/>
      <c r="AG171" s="78"/>
      <c r="AH171" s="78"/>
      <c r="AI171" s="78"/>
      <c r="AJ171" s="78"/>
      <c r="AK171" s="78"/>
      <c r="AL171" s="78"/>
      <c r="AM171" s="78"/>
      <c r="AN171" s="78"/>
      <c r="AO171" s="78"/>
      <c r="AP171" s="78"/>
      <c r="AQ171" s="78"/>
      <c r="AR171" s="78"/>
      <c r="AS171" s="78"/>
    </row>
    <row r="172" spans="1:45"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7"/>
        <v>0</v>
      </c>
      <c r="M172" s="71">
        <f t="shared" si="18"/>
        <v>0</v>
      </c>
      <c r="N172" s="72"/>
      <c r="O172" s="73">
        <f t="shared" si="3"/>
        <v>0</v>
      </c>
      <c r="P172" s="72"/>
      <c r="Q172" s="72"/>
      <c r="R172" s="72"/>
      <c r="S172" s="74">
        <f t="shared" si="19"/>
        <v>0</v>
      </c>
      <c r="T172" s="121" t="str">
        <f t="shared" si="4"/>
        <v>OK</v>
      </c>
      <c r="U172" s="247"/>
      <c r="V172" s="249"/>
      <c r="W172" s="249"/>
      <c r="X172" s="249"/>
      <c r="Y172" s="248"/>
      <c r="Z172" s="249"/>
      <c r="AA172" s="248"/>
      <c r="AB172" s="78"/>
      <c r="AC172" s="77"/>
      <c r="AD172" s="77"/>
      <c r="AE172" s="76"/>
      <c r="AF172" s="78"/>
      <c r="AG172" s="78"/>
      <c r="AH172" s="78"/>
      <c r="AI172" s="78"/>
      <c r="AJ172" s="78"/>
      <c r="AK172" s="78"/>
      <c r="AL172" s="78"/>
      <c r="AM172" s="78"/>
      <c r="AN172" s="78"/>
      <c r="AO172" s="78"/>
      <c r="AP172" s="78"/>
      <c r="AQ172" s="78"/>
      <c r="AR172" s="78"/>
      <c r="AS172" s="78"/>
    </row>
    <row r="173" spans="1:45"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7"/>
        <v>0</v>
      </c>
      <c r="M173" s="71">
        <f t="shared" si="18"/>
        <v>0</v>
      </c>
      <c r="N173" s="72"/>
      <c r="O173" s="73">
        <f t="shared" si="3"/>
        <v>0</v>
      </c>
      <c r="P173" s="72"/>
      <c r="Q173" s="72"/>
      <c r="R173" s="72"/>
      <c r="S173" s="74">
        <f t="shared" si="19"/>
        <v>0</v>
      </c>
      <c r="T173" s="121" t="str">
        <f t="shared" si="4"/>
        <v>OK</v>
      </c>
      <c r="U173" s="247"/>
      <c r="V173" s="249"/>
      <c r="W173" s="249"/>
      <c r="X173" s="249"/>
      <c r="Y173" s="248"/>
      <c r="Z173" s="249"/>
      <c r="AA173" s="248"/>
      <c r="AB173" s="78"/>
      <c r="AC173" s="77"/>
      <c r="AD173" s="77"/>
      <c r="AE173" s="76"/>
      <c r="AF173" s="78"/>
      <c r="AG173" s="78"/>
      <c r="AH173" s="78"/>
      <c r="AI173" s="78"/>
      <c r="AJ173" s="78"/>
      <c r="AK173" s="78"/>
      <c r="AL173" s="78"/>
      <c r="AM173" s="78"/>
      <c r="AN173" s="78"/>
      <c r="AO173" s="78"/>
      <c r="AP173" s="78"/>
      <c r="AQ173" s="78"/>
      <c r="AR173" s="78"/>
      <c r="AS173" s="78"/>
    </row>
    <row r="174" spans="1:45"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v>7</v>
      </c>
      <c r="L174" s="70">
        <f t="shared" si="17"/>
        <v>1</v>
      </c>
      <c r="M174" s="71">
        <f t="shared" si="18"/>
        <v>1</v>
      </c>
      <c r="N174" s="72"/>
      <c r="O174" s="73">
        <f t="shared" si="3"/>
        <v>1</v>
      </c>
      <c r="P174" s="72"/>
      <c r="Q174" s="72"/>
      <c r="R174" s="72"/>
      <c r="S174" s="74">
        <f t="shared" si="19"/>
        <v>6</v>
      </c>
      <c r="T174" s="121" t="str">
        <f t="shared" si="4"/>
        <v>OK</v>
      </c>
      <c r="U174" s="247"/>
      <c r="V174" s="249"/>
      <c r="W174" s="252">
        <v>1</v>
      </c>
      <c r="X174" s="249"/>
      <c r="Y174" s="248"/>
      <c r="Z174" s="249"/>
      <c r="AA174" s="248"/>
      <c r="AB174" s="78"/>
      <c r="AC174" s="77"/>
      <c r="AD174" s="77"/>
      <c r="AE174" s="76"/>
      <c r="AF174" s="78"/>
      <c r="AG174" s="78"/>
      <c r="AH174" s="78"/>
      <c r="AI174" s="78"/>
      <c r="AJ174" s="78"/>
      <c r="AK174" s="78"/>
      <c r="AL174" s="78"/>
      <c r="AM174" s="78"/>
      <c r="AN174" s="78"/>
      <c r="AO174" s="78"/>
      <c r="AP174" s="78"/>
      <c r="AQ174" s="78"/>
      <c r="AR174" s="78"/>
      <c r="AS174" s="78"/>
    </row>
    <row r="175" spans="1:45"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v>7</v>
      </c>
      <c r="L175" s="70">
        <f t="shared" si="17"/>
        <v>0</v>
      </c>
      <c r="M175" s="71">
        <f t="shared" si="18"/>
        <v>0</v>
      </c>
      <c r="N175" s="72"/>
      <c r="O175" s="73">
        <f t="shared" si="3"/>
        <v>1</v>
      </c>
      <c r="P175" s="72"/>
      <c r="Q175" s="72"/>
      <c r="R175" s="72"/>
      <c r="S175" s="74">
        <f t="shared" si="19"/>
        <v>7</v>
      </c>
      <c r="T175" s="121" t="str">
        <f t="shared" si="4"/>
        <v>OK</v>
      </c>
      <c r="U175" s="247"/>
      <c r="V175" s="249"/>
      <c r="W175" s="249"/>
      <c r="X175" s="249"/>
      <c r="Y175" s="248"/>
      <c r="Z175" s="249"/>
      <c r="AA175" s="248"/>
      <c r="AB175" s="78"/>
      <c r="AC175" s="77"/>
      <c r="AD175" s="77"/>
      <c r="AE175" s="76"/>
      <c r="AF175" s="78"/>
      <c r="AG175" s="78"/>
      <c r="AH175" s="78"/>
      <c r="AI175" s="78"/>
      <c r="AJ175" s="78"/>
      <c r="AK175" s="78"/>
      <c r="AL175" s="78"/>
      <c r="AM175" s="78"/>
      <c r="AN175" s="78"/>
      <c r="AO175" s="78"/>
      <c r="AP175" s="78"/>
      <c r="AQ175" s="78"/>
      <c r="AR175" s="78"/>
      <c r="AS175" s="78"/>
    </row>
    <row r="176" spans="1:45"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7"/>
        <v>0</v>
      </c>
      <c r="M176" s="71">
        <f t="shared" si="18"/>
        <v>0</v>
      </c>
      <c r="N176" s="72"/>
      <c r="O176" s="73">
        <f t="shared" si="3"/>
        <v>0</v>
      </c>
      <c r="P176" s="72"/>
      <c r="Q176" s="72"/>
      <c r="R176" s="72"/>
      <c r="S176" s="74">
        <f t="shared" si="19"/>
        <v>0</v>
      </c>
      <c r="T176" s="121" t="str">
        <f t="shared" si="4"/>
        <v>OK</v>
      </c>
      <c r="U176" s="247"/>
      <c r="V176" s="249"/>
      <c r="W176" s="249"/>
      <c r="X176" s="249"/>
      <c r="Y176" s="248"/>
      <c r="Z176" s="249"/>
      <c r="AA176" s="248"/>
      <c r="AB176" s="78"/>
      <c r="AC176" s="77"/>
      <c r="AD176" s="77"/>
      <c r="AE176" s="76"/>
      <c r="AF176" s="78"/>
      <c r="AG176" s="78"/>
      <c r="AH176" s="78"/>
      <c r="AI176" s="78"/>
      <c r="AJ176" s="78"/>
      <c r="AK176" s="78"/>
      <c r="AL176" s="78"/>
      <c r="AM176" s="78"/>
      <c r="AN176" s="78"/>
      <c r="AO176" s="78"/>
      <c r="AP176" s="78"/>
      <c r="AQ176" s="78"/>
      <c r="AR176" s="78"/>
      <c r="AS176" s="78"/>
    </row>
    <row r="177" spans="1:46"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7"/>
        <v>0</v>
      </c>
      <c r="M177" s="71">
        <f t="shared" si="18"/>
        <v>0</v>
      </c>
      <c r="N177" s="72"/>
      <c r="O177" s="73">
        <f t="shared" si="3"/>
        <v>0</v>
      </c>
      <c r="P177" s="72"/>
      <c r="Q177" s="72"/>
      <c r="R177" s="72"/>
      <c r="S177" s="74">
        <f t="shared" si="19"/>
        <v>0</v>
      </c>
      <c r="T177" s="121" t="str">
        <f t="shared" si="4"/>
        <v>OK</v>
      </c>
      <c r="U177" s="247"/>
      <c r="V177" s="249"/>
      <c r="W177" s="249"/>
      <c r="X177" s="249"/>
      <c r="Y177" s="248"/>
      <c r="Z177" s="249"/>
      <c r="AA177" s="248"/>
      <c r="AB177" s="78"/>
      <c r="AC177" s="77"/>
      <c r="AD177" s="77"/>
      <c r="AE177" s="76"/>
      <c r="AF177" s="78"/>
      <c r="AG177" s="78"/>
      <c r="AH177" s="78"/>
      <c r="AI177" s="78"/>
      <c r="AJ177" s="78"/>
      <c r="AK177" s="78"/>
      <c r="AL177" s="78"/>
      <c r="AM177" s="78"/>
      <c r="AN177" s="78"/>
      <c r="AO177" s="78"/>
      <c r="AP177" s="78"/>
      <c r="AQ177" s="78"/>
      <c r="AR177" s="78"/>
      <c r="AS177" s="78"/>
    </row>
    <row r="178" spans="1:46"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7"/>
        <v>0</v>
      </c>
      <c r="M178" s="71">
        <f t="shared" si="18"/>
        <v>0</v>
      </c>
      <c r="N178" s="72"/>
      <c r="O178" s="73">
        <f t="shared" si="3"/>
        <v>0</v>
      </c>
      <c r="P178" s="72"/>
      <c r="Q178" s="72"/>
      <c r="R178" s="72"/>
      <c r="S178" s="74">
        <f t="shared" si="19"/>
        <v>0</v>
      </c>
      <c r="T178" s="121" t="str">
        <f t="shared" si="4"/>
        <v>OK</v>
      </c>
      <c r="U178" s="247"/>
      <c r="V178" s="249"/>
      <c r="W178" s="249"/>
      <c r="X178" s="249"/>
      <c r="Y178" s="248"/>
      <c r="Z178" s="249"/>
      <c r="AA178" s="248"/>
      <c r="AB178" s="78"/>
      <c r="AC178" s="77"/>
      <c r="AD178" s="77"/>
      <c r="AE178" s="76"/>
      <c r="AF178" s="78"/>
      <c r="AG178" s="78"/>
      <c r="AH178" s="78"/>
      <c r="AI178" s="78"/>
      <c r="AJ178" s="78"/>
      <c r="AK178" s="78"/>
      <c r="AL178" s="78"/>
      <c r="AM178" s="78"/>
      <c r="AN178" s="78"/>
      <c r="AO178" s="78"/>
      <c r="AP178" s="78"/>
      <c r="AQ178" s="78"/>
      <c r="AR178" s="78"/>
      <c r="AS178" s="78"/>
    </row>
    <row r="179" spans="1:46"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c r="L179" s="70">
        <f t="shared" si="17"/>
        <v>0</v>
      </c>
      <c r="M179" s="71">
        <f t="shared" si="18"/>
        <v>0</v>
      </c>
      <c r="N179" s="72"/>
      <c r="O179" s="73">
        <f t="shared" si="3"/>
        <v>0</v>
      </c>
      <c r="P179" s="72"/>
      <c r="Q179" s="72"/>
      <c r="R179" s="72"/>
      <c r="S179" s="74">
        <f t="shared" si="19"/>
        <v>0</v>
      </c>
      <c r="T179" s="121" t="str">
        <f t="shared" si="4"/>
        <v>OK</v>
      </c>
      <c r="U179" s="247"/>
      <c r="V179" s="249"/>
      <c r="W179" s="249"/>
      <c r="X179" s="249"/>
      <c r="Y179" s="248"/>
      <c r="Z179" s="249"/>
      <c r="AA179" s="248"/>
      <c r="AB179" s="78"/>
      <c r="AC179" s="77"/>
      <c r="AD179" s="77"/>
      <c r="AE179" s="76"/>
      <c r="AF179" s="78"/>
      <c r="AG179" s="78"/>
      <c r="AH179" s="78"/>
      <c r="AI179" s="78"/>
      <c r="AJ179" s="78"/>
      <c r="AK179" s="78"/>
      <c r="AL179" s="78"/>
      <c r="AM179" s="78"/>
      <c r="AN179" s="78"/>
      <c r="AO179" s="78"/>
      <c r="AP179" s="78"/>
      <c r="AQ179" s="78"/>
      <c r="AR179" s="78"/>
      <c r="AS179" s="78"/>
    </row>
    <row r="180" spans="1:46"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c r="L180" s="70">
        <f t="shared" si="17"/>
        <v>0</v>
      </c>
      <c r="M180" s="71">
        <f t="shared" si="18"/>
        <v>0</v>
      </c>
      <c r="N180" s="72"/>
      <c r="O180" s="73">
        <f t="shared" si="3"/>
        <v>0</v>
      </c>
      <c r="P180" s="72"/>
      <c r="Q180" s="72"/>
      <c r="R180" s="72"/>
      <c r="S180" s="74">
        <f t="shared" si="19"/>
        <v>0</v>
      </c>
      <c r="T180" s="121" t="str">
        <f t="shared" si="4"/>
        <v>OK</v>
      </c>
      <c r="U180" s="247"/>
      <c r="V180" s="249"/>
      <c r="W180" s="249"/>
      <c r="X180" s="249"/>
      <c r="Y180" s="248"/>
      <c r="Z180" s="249"/>
      <c r="AA180" s="248"/>
      <c r="AB180" s="78"/>
      <c r="AC180" s="77"/>
      <c r="AD180" s="77"/>
      <c r="AE180" s="76"/>
      <c r="AF180" s="78"/>
      <c r="AG180" s="78"/>
      <c r="AH180" s="78"/>
      <c r="AI180" s="78"/>
      <c r="AJ180" s="78"/>
      <c r="AK180" s="78"/>
      <c r="AL180" s="78"/>
      <c r="AM180" s="78"/>
      <c r="AN180" s="78"/>
      <c r="AO180" s="78"/>
      <c r="AP180" s="78"/>
      <c r="AQ180" s="78"/>
      <c r="AR180" s="78"/>
      <c r="AS180" s="78"/>
    </row>
    <row r="181" spans="1:46"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7"/>
        <v>0</v>
      </c>
      <c r="M181" s="71">
        <f t="shared" si="18"/>
        <v>0</v>
      </c>
      <c r="N181" s="72"/>
      <c r="O181" s="73">
        <f t="shared" si="3"/>
        <v>0</v>
      </c>
      <c r="P181" s="72"/>
      <c r="Q181" s="72"/>
      <c r="R181" s="72"/>
      <c r="S181" s="74">
        <f t="shared" si="19"/>
        <v>0</v>
      </c>
      <c r="T181" s="121" t="str">
        <f t="shared" si="4"/>
        <v>OK</v>
      </c>
      <c r="U181" s="247"/>
      <c r="V181" s="249"/>
      <c r="W181" s="249"/>
      <c r="X181" s="249"/>
      <c r="Y181" s="248"/>
      <c r="Z181" s="249"/>
      <c r="AA181" s="248"/>
      <c r="AB181" s="78"/>
      <c r="AC181" s="77"/>
      <c r="AD181" s="77"/>
      <c r="AE181" s="76"/>
      <c r="AF181" s="78"/>
      <c r="AG181" s="78"/>
      <c r="AH181" s="78"/>
      <c r="AI181" s="78"/>
      <c r="AJ181" s="78"/>
      <c r="AK181" s="78"/>
      <c r="AL181" s="78"/>
      <c r="AM181" s="78"/>
      <c r="AN181" s="78"/>
      <c r="AO181" s="78"/>
      <c r="AP181" s="78"/>
      <c r="AQ181" s="78"/>
      <c r="AR181" s="78"/>
      <c r="AS181" s="78"/>
    </row>
    <row r="182" spans="1:46"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c r="L182" s="70">
        <f t="shared" si="17"/>
        <v>0</v>
      </c>
      <c r="M182" s="71">
        <f t="shared" si="18"/>
        <v>0</v>
      </c>
      <c r="N182" s="72"/>
      <c r="O182" s="73">
        <f t="shared" si="3"/>
        <v>0</v>
      </c>
      <c r="P182" s="72"/>
      <c r="Q182" s="72"/>
      <c r="R182" s="72"/>
      <c r="S182" s="74">
        <f t="shared" si="19"/>
        <v>0</v>
      </c>
      <c r="T182" s="121" t="str">
        <f t="shared" si="4"/>
        <v>OK</v>
      </c>
      <c r="U182" s="247"/>
      <c r="V182" s="249"/>
      <c r="W182" s="249"/>
      <c r="X182" s="249"/>
      <c r="Y182" s="248"/>
      <c r="Z182" s="249"/>
      <c r="AA182" s="248"/>
      <c r="AB182" s="78"/>
      <c r="AC182" s="77"/>
      <c r="AD182" s="77"/>
      <c r="AE182" s="76"/>
      <c r="AF182" s="78"/>
      <c r="AG182" s="78"/>
      <c r="AH182" s="78"/>
      <c r="AI182" s="78"/>
      <c r="AJ182" s="78"/>
      <c r="AK182" s="78"/>
      <c r="AL182" s="78"/>
      <c r="AM182" s="78"/>
      <c r="AN182" s="78"/>
      <c r="AO182" s="78"/>
      <c r="AP182" s="78"/>
      <c r="AQ182" s="78"/>
      <c r="AR182" s="78"/>
      <c r="AS182" s="78"/>
    </row>
    <row r="183" spans="1:46"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v>3</v>
      </c>
      <c r="L183" s="70">
        <f t="shared" si="17"/>
        <v>3</v>
      </c>
      <c r="M183" s="71">
        <f t="shared" si="18"/>
        <v>3</v>
      </c>
      <c r="N183" s="72"/>
      <c r="O183" s="73">
        <f t="shared" si="3"/>
        <v>0</v>
      </c>
      <c r="P183" s="72"/>
      <c r="Q183" s="72"/>
      <c r="R183" s="72"/>
      <c r="S183" s="74">
        <f t="shared" si="19"/>
        <v>0</v>
      </c>
      <c r="T183" s="121" t="str">
        <f t="shared" si="4"/>
        <v>OK</v>
      </c>
      <c r="U183" s="247"/>
      <c r="V183" s="249"/>
      <c r="W183" s="252">
        <v>3</v>
      </c>
      <c r="X183" s="249"/>
      <c r="Y183" s="248"/>
      <c r="Z183" s="249"/>
      <c r="AA183" s="248"/>
      <c r="AB183" s="78"/>
      <c r="AC183" s="77"/>
      <c r="AD183" s="77"/>
      <c r="AE183" s="76"/>
      <c r="AF183" s="78"/>
      <c r="AG183" s="78"/>
      <c r="AH183" s="78"/>
      <c r="AI183" s="78"/>
      <c r="AJ183" s="78"/>
      <c r="AK183" s="78"/>
      <c r="AL183" s="78"/>
      <c r="AM183" s="78"/>
      <c r="AN183" s="78"/>
      <c r="AO183" s="78"/>
      <c r="AP183" s="78"/>
      <c r="AQ183" s="78"/>
      <c r="AR183" s="78"/>
      <c r="AS183" s="78"/>
    </row>
    <row r="184" spans="1:46"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7"/>
        <v>0</v>
      </c>
      <c r="M184" s="71">
        <f t="shared" si="18"/>
        <v>0</v>
      </c>
      <c r="N184" s="72"/>
      <c r="O184" s="73">
        <f t="shared" si="3"/>
        <v>0</v>
      </c>
      <c r="P184" s="72"/>
      <c r="Q184" s="72"/>
      <c r="R184" s="72"/>
      <c r="S184" s="74">
        <f t="shared" si="19"/>
        <v>0</v>
      </c>
      <c r="T184" s="121" t="str">
        <f t="shared" si="4"/>
        <v>OK</v>
      </c>
      <c r="U184" s="247"/>
      <c r="V184" s="249"/>
      <c r="W184" s="249"/>
      <c r="X184" s="249"/>
      <c r="Y184" s="248"/>
      <c r="Z184" s="249"/>
      <c r="AA184" s="248"/>
      <c r="AB184" s="78"/>
      <c r="AC184" s="77"/>
      <c r="AD184" s="77"/>
      <c r="AE184" s="76"/>
      <c r="AF184" s="78"/>
      <c r="AG184" s="78"/>
      <c r="AH184" s="78"/>
      <c r="AI184" s="78"/>
      <c r="AJ184" s="78"/>
      <c r="AK184" s="78"/>
      <c r="AL184" s="78"/>
      <c r="AM184" s="78"/>
      <c r="AN184" s="78"/>
      <c r="AO184" s="78"/>
      <c r="AP184" s="78"/>
      <c r="AQ184" s="78"/>
      <c r="AR184" s="78"/>
      <c r="AS184" s="78"/>
    </row>
    <row r="185" spans="1:46"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7"/>
        <v>0</v>
      </c>
      <c r="M185" s="71">
        <f t="shared" si="18"/>
        <v>0</v>
      </c>
      <c r="N185" s="72"/>
      <c r="O185" s="73">
        <f t="shared" si="3"/>
        <v>0</v>
      </c>
      <c r="P185" s="72"/>
      <c r="Q185" s="72"/>
      <c r="R185" s="72"/>
      <c r="S185" s="74">
        <f t="shared" si="19"/>
        <v>0</v>
      </c>
      <c r="T185" s="121" t="str">
        <f t="shared" si="4"/>
        <v>OK</v>
      </c>
      <c r="U185" s="247"/>
      <c r="V185" s="249"/>
      <c r="W185" s="249"/>
      <c r="X185" s="249"/>
      <c r="Y185" s="248"/>
      <c r="Z185" s="249"/>
      <c r="AA185" s="248"/>
      <c r="AB185" s="78"/>
      <c r="AC185" s="77"/>
      <c r="AD185" s="77"/>
      <c r="AE185" s="76"/>
      <c r="AF185" s="78"/>
      <c r="AG185" s="78"/>
      <c r="AH185" s="78"/>
      <c r="AI185" s="78"/>
      <c r="AJ185" s="78"/>
      <c r="AK185" s="78"/>
      <c r="AL185" s="78"/>
      <c r="AM185" s="78"/>
      <c r="AN185" s="78"/>
      <c r="AO185" s="78"/>
      <c r="AP185" s="78"/>
      <c r="AQ185" s="78"/>
      <c r="AR185" s="78"/>
      <c r="AS185" s="78"/>
    </row>
    <row r="186" spans="1:46"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7"/>
        <v>0</v>
      </c>
      <c r="M186" s="71">
        <f t="shared" si="18"/>
        <v>0</v>
      </c>
      <c r="N186" s="72"/>
      <c r="O186" s="73">
        <f t="shared" si="3"/>
        <v>0</v>
      </c>
      <c r="P186" s="72"/>
      <c r="Q186" s="72"/>
      <c r="R186" s="72"/>
      <c r="S186" s="74">
        <f t="shared" si="19"/>
        <v>0</v>
      </c>
      <c r="T186" s="121" t="str">
        <f t="shared" si="4"/>
        <v>OK</v>
      </c>
      <c r="U186" s="247"/>
      <c r="V186" s="248"/>
      <c r="W186" s="248"/>
      <c r="X186" s="248"/>
      <c r="Y186" s="248"/>
      <c r="Z186" s="248"/>
      <c r="AA186" s="248"/>
      <c r="AB186" s="78"/>
      <c r="AC186" s="80"/>
      <c r="AD186" s="77"/>
      <c r="AE186" s="76"/>
      <c r="AF186" s="78"/>
      <c r="AG186" s="78"/>
      <c r="AH186" s="78"/>
      <c r="AI186" s="78"/>
      <c r="AJ186" s="78"/>
      <c r="AK186" s="78"/>
      <c r="AL186" s="78"/>
      <c r="AM186" s="78"/>
      <c r="AN186" s="78"/>
      <c r="AO186" s="78"/>
      <c r="AP186" s="78"/>
      <c r="AQ186" s="78"/>
      <c r="AR186" s="78"/>
      <c r="AS186" s="78"/>
      <c r="AT186" s="90"/>
    </row>
    <row r="187" spans="1:46" ht="30" customHeight="1" x14ac:dyDescent="0.35">
      <c r="J187" s="93"/>
      <c r="K187" s="94">
        <f>SUM(K4:K186)</f>
        <v>81</v>
      </c>
      <c r="N187" s="95"/>
      <c r="O187" s="95"/>
      <c r="P187" s="95"/>
      <c r="Q187" s="95"/>
      <c r="R187" s="95"/>
      <c r="S187" s="95">
        <f>SUM(S4:S186)</f>
        <v>62</v>
      </c>
      <c r="U187" s="257">
        <f>SUMPRODUCT($J$4:$J$186,U4:U186)</f>
        <v>4339.3</v>
      </c>
      <c r="V187" s="257">
        <f t="shared" ref="V187:AC187" si="20">SUMPRODUCT($J$4:$J$186,V4:V186)</f>
        <v>2140</v>
      </c>
      <c r="W187" s="257">
        <f t="shared" si="20"/>
        <v>784.71</v>
      </c>
      <c r="X187" s="257">
        <f t="shared" si="20"/>
        <v>6200</v>
      </c>
      <c r="Y187" s="257">
        <f t="shared" si="20"/>
        <v>903.32</v>
      </c>
      <c r="Z187" s="257">
        <f t="shared" si="20"/>
        <v>1326</v>
      </c>
      <c r="AA187" s="257">
        <f t="shared" si="20"/>
        <v>4273.5</v>
      </c>
      <c r="AB187" s="253">
        <f t="shared" si="20"/>
        <v>0</v>
      </c>
      <c r="AC187" s="253">
        <f t="shared" si="20"/>
        <v>0</v>
      </c>
      <c r="AD187" s="97">
        <f t="shared" ref="AD187:AS187" si="21">SUMPRODUCT($J$4:$J$186,AD4:AD186)</f>
        <v>0</v>
      </c>
      <c r="AE187" s="97">
        <f t="shared" si="21"/>
        <v>0</v>
      </c>
      <c r="AF187" s="97">
        <f t="shared" si="21"/>
        <v>0</v>
      </c>
      <c r="AG187" s="97">
        <f t="shared" si="21"/>
        <v>0</v>
      </c>
      <c r="AH187" s="97">
        <f t="shared" si="21"/>
        <v>0</v>
      </c>
      <c r="AI187" s="97">
        <f t="shared" si="21"/>
        <v>0</v>
      </c>
      <c r="AJ187" s="97">
        <f t="shared" si="21"/>
        <v>0</v>
      </c>
      <c r="AK187" s="97">
        <f t="shared" si="21"/>
        <v>0</v>
      </c>
      <c r="AL187" s="97">
        <f t="shared" si="21"/>
        <v>0</v>
      </c>
      <c r="AM187" s="97">
        <f t="shared" si="21"/>
        <v>0</v>
      </c>
      <c r="AN187" s="97">
        <f t="shared" si="21"/>
        <v>0</v>
      </c>
      <c r="AO187" s="97">
        <f t="shared" si="21"/>
        <v>0</v>
      </c>
      <c r="AP187" s="97">
        <f t="shared" si="21"/>
        <v>0</v>
      </c>
      <c r="AQ187" s="97">
        <f t="shared" si="21"/>
        <v>0</v>
      </c>
      <c r="AR187" s="97">
        <f t="shared" si="21"/>
        <v>0</v>
      </c>
      <c r="AS187" s="97">
        <f t="shared" si="21"/>
        <v>0</v>
      </c>
      <c r="AT187" s="79"/>
    </row>
    <row r="188" spans="1:46" ht="30" customHeight="1" x14ac:dyDescent="0.35">
      <c r="D188" s="87" t="s">
        <v>613</v>
      </c>
      <c r="K188" s="98">
        <f t="shared" ref="K188:S188" si="22">SUMPRODUCT($J$4:$J$186,K4:K186)</f>
        <v>124332.65</v>
      </c>
      <c r="L188" s="98">
        <f t="shared" si="22"/>
        <v>19966.830000000002</v>
      </c>
      <c r="M188" s="98">
        <f t="shared" si="22"/>
        <v>19966.830000000002</v>
      </c>
      <c r="N188" s="98">
        <f t="shared" si="22"/>
        <v>0</v>
      </c>
      <c r="O188" s="98">
        <f t="shared" si="22"/>
        <v>15398.12</v>
      </c>
      <c r="P188" s="98">
        <f t="shared" si="22"/>
        <v>0</v>
      </c>
      <c r="Q188" s="98">
        <f t="shared" si="22"/>
        <v>0</v>
      </c>
      <c r="R188" s="98">
        <f t="shared" si="22"/>
        <v>0</v>
      </c>
      <c r="S188" s="98">
        <f t="shared" si="22"/>
        <v>104365.82</v>
      </c>
      <c r="U188" s="100"/>
      <c r="V188" s="100"/>
      <c r="W188" s="253"/>
      <c r="X188" s="100"/>
      <c r="Y188" s="100"/>
      <c r="Z188" s="100"/>
      <c r="AA188" s="253"/>
      <c r="AC188" s="100"/>
      <c r="AD188" s="82"/>
    </row>
    <row r="189" spans="1:46" ht="30" customHeight="1" x14ac:dyDescent="0.35">
      <c r="U189" s="100"/>
      <c r="V189" s="100"/>
      <c r="W189" s="253"/>
      <c r="X189" s="100"/>
      <c r="Y189" s="100"/>
      <c r="Z189" s="100"/>
      <c r="AA189" s="253"/>
      <c r="AD189" s="99"/>
    </row>
    <row r="190" spans="1:46" ht="30" customHeight="1" x14ac:dyDescent="0.35">
      <c r="U190" s="100"/>
      <c r="V190" s="100"/>
      <c r="W190" s="253"/>
      <c r="X190" s="100"/>
      <c r="Y190" s="100"/>
      <c r="Z190" s="100"/>
      <c r="AA190" s="100"/>
      <c r="AD190" s="99"/>
      <c r="AK190" s="102"/>
      <c r="AM190" s="102"/>
    </row>
    <row r="191" spans="1:46" ht="30" customHeight="1" x14ac:dyDescent="0.35">
      <c r="U191" s="100"/>
      <c r="V191" s="100"/>
      <c r="W191" s="253"/>
      <c r="X191" s="100"/>
      <c r="Y191" s="100"/>
      <c r="Z191" s="100"/>
      <c r="AA191" s="100"/>
      <c r="AD191" s="99"/>
      <c r="AK191" s="102"/>
      <c r="AM191" s="102"/>
    </row>
    <row r="192" spans="1:46" ht="30" customHeight="1" x14ac:dyDescent="0.35">
      <c r="U192" s="100"/>
      <c r="V192" s="100"/>
      <c r="W192" s="253"/>
      <c r="X192" s="100"/>
      <c r="Y192" s="100"/>
      <c r="Z192" s="100"/>
      <c r="AA192" s="100"/>
      <c r="AD192" s="99"/>
      <c r="AK192" s="102"/>
      <c r="AM192" s="102"/>
    </row>
    <row r="193" spans="21:39" ht="30" customHeight="1" x14ac:dyDescent="0.35">
      <c r="U193" s="100"/>
      <c r="V193" s="100"/>
      <c r="W193" s="100"/>
      <c r="X193" s="100"/>
      <c r="Y193" s="100"/>
      <c r="Z193" s="100"/>
      <c r="AA193" s="100"/>
      <c r="AD193" s="99"/>
      <c r="AK193" s="102"/>
      <c r="AM193" s="102"/>
    </row>
    <row r="194" spans="21:39" ht="30" customHeight="1" x14ac:dyDescent="0.35">
      <c r="U194" s="100"/>
      <c r="V194" s="100"/>
      <c r="W194" s="100"/>
      <c r="X194" s="100"/>
      <c r="Y194" s="100"/>
      <c r="Z194" s="100"/>
      <c r="AA194" s="100"/>
      <c r="AD194" s="99"/>
      <c r="AK194" s="102"/>
      <c r="AM194" s="102"/>
    </row>
    <row r="195" spans="21:39" ht="30" customHeight="1" x14ac:dyDescent="0.35">
      <c r="U195" s="100"/>
      <c r="V195" s="100"/>
      <c r="W195" s="100"/>
      <c r="X195" s="100"/>
      <c r="Y195" s="100"/>
      <c r="Z195" s="100"/>
      <c r="AA195" s="100"/>
      <c r="AD195" s="99"/>
      <c r="AK195" s="102"/>
      <c r="AM195" s="102"/>
    </row>
    <row r="196" spans="21:39" ht="30" customHeight="1" x14ac:dyDescent="0.35">
      <c r="U196" s="100"/>
      <c r="V196" s="100"/>
      <c r="W196" s="100"/>
      <c r="X196" s="100"/>
      <c r="Y196" s="100"/>
      <c r="Z196" s="100"/>
      <c r="AA196" s="100"/>
      <c r="AD196" s="99"/>
      <c r="AM196" s="102"/>
    </row>
    <row r="197" spans="21:39" ht="30" customHeight="1" x14ac:dyDescent="0.35">
      <c r="U197" s="100"/>
      <c r="V197" s="100"/>
      <c r="W197" s="100"/>
      <c r="X197" s="100"/>
      <c r="Y197" s="100"/>
      <c r="Z197" s="100"/>
      <c r="AA197" s="100"/>
      <c r="AD197" s="99"/>
      <c r="AM197" s="102"/>
    </row>
    <row r="198" spans="21:39" ht="30" customHeight="1" x14ac:dyDescent="0.35">
      <c r="U198" s="100"/>
      <c r="V198" s="100"/>
      <c r="W198" s="100"/>
      <c r="X198" s="100"/>
      <c r="Y198" s="100"/>
      <c r="Z198" s="100"/>
      <c r="AA198" s="100"/>
      <c r="AD198" s="99"/>
      <c r="AM198" s="102"/>
    </row>
    <row r="199" spans="21:39" ht="30" customHeight="1" x14ac:dyDescent="0.35">
      <c r="U199" s="100"/>
      <c r="V199" s="100"/>
      <c r="W199" s="100"/>
      <c r="X199" s="100"/>
      <c r="Y199" s="100"/>
      <c r="Z199" s="100"/>
      <c r="AA199" s="100"/>
      <c r="AD199" s="99"/>
    </row>
    <row r="200" spans="21:39" ht="30" customHeight="1" x14ac:dyDescent="0.35">
      <c r="U200" s="100"/>
      <c r="V200" s="100"/>
      <c r="W200" s="100"/>
      <c r="X200" s="100"/>
      <c r="Y200" s="100"/>
      <c r="Z200" s="100"/>
      <c r="AA200" s="100"/>
      <c r="AD200" s="99"/>
    </row>
    <row r="201" spans="21:39" ht="30" customHeight="1" x14ac:dyDescent="0.35">
      <c r="U201" s="100"/>
      <c r="V201" s="100"/>
      <c r="W201" s="100"/>
      <c r="X201" s="100"/>
      <c r="Y201" s="100"/>
      <c r="Z201" s="100"/>
      <c r="AA201" s="100"/>
      <c r="AD201" s="99"/>
    </row>
    <row r="202" spans="21:39" ht="30" customHeight="1" x14ac:dyDescent="0.35">
      <c r="U202" s="100"/>
      <c r="V202" s="100"/>
      <c r="W202" s="100"/>
      <c r="X202" s="100"/>
      <c r="Y202" s="100"/>
      <c r="Z202" s="100"/>
      <c r="AA202" s="100"/>
      <c r="AD202" s="99"/>
    </row>
    <row r="203" spans="21:39" ht="30" customHeight="1" x14ac:dyDescent="0.35">
      <c r="U203" s="100"/>
      <c r="V203" s="100"/>
      <c r="W203" s="100"/>
      <c r="X203" s="100"/>
      <c r="Y203" s="100"/>
      <c r="Z203" s="100"/>
      <c r="AA203" s="100"/>
      <c r="AD203" s="99"/>
    </row>
    <row r="204" spans="21:39" ht="30" customHeight="1" x14ac:dyDescent="0.35">
      <c r="U204" s="100"/>
      <c r="V204" s="100"/>
      <c r="W204" s="100"/>
      <c r="X204" s="100"/>
      <c r="Y204" s="100"/>
      <c r="Z204" s="100"/>
      <c r="AA204" s="100"/>
      <c r="AD204" s="99"/>
    </row>
    <row r="205" spans="21:39" ht="30" customHeight="1" x14ac:dyDescent="0.35">
      <c r="U205" s="100"/>
      <c r="V205" s="100"/>
      <c r="W205" s="100"/>
      <c r="X205" s="100"/>
      <c r="Y205" s="100"/>
      <c r="Z205" s="100"/>
      <c r="AA205" s="100"/>
      <c r="AD205" s="99"/>
    </row>
    <row r="206" spans="21:39" ht="30" customHeight="1" x14ac:dyDescent="0.35">
      <c r="U206" s="100"/>
      <c r="V206" s="100"/>
      <c r="W206" s="100"/>
      <c r="X206" s="100"/>
      <c r="Y206" s="100"/>
      <c r="Z206" s="100"/>
      <c r="AA206" s="100"/>
      <c r="AD206" s="99"/>
    </row>
    <row r="207" spans="21:39" ht="30" customHeight="1" x14ac:dyDescent="0.35">
      <c r="U207" s="100"/>
      <c r="V207" s="100"/>
      <c r="W207" s="100"/>
      <c r="X207" s="100"/>
      <c r="Y207" s="100"/>
      <c r="Z207" s="100"/>
      <c r="AA207" s="100"/>
      <c r="AD207" s="99"/>
    </row>
    <row r="208" spans="21:39" ht="30" customHeight="1" x14ac:dyDescent="0.35">
      <c r="U208" s="100"/>
      <c r="V208" s="100"/>
      <c r="W208" s="100"/>
      <c r="X208" s="100"/>
      <c r="Y208" s="100"/>
      <c r="Z208" s="100"/>
      <c r="AA208" s="100"/>
      <c r="AD208" s="99"/>
    </row>
    <row r="209" spans="21:30" ht="30" customHeight="1" x14ac:dyDescent="0.35">
      <c r="U209" s="100"/>
      <c r="V209" s="100"/>
      <c r="W209" s="100"/>
      <c r="X209" s="100"/>
      <c r="Y209" s="100"/>
      <c r="Z209" s="100"/>
      <c r="AA209" s="100"/>
      <c r="AD209" s="99"/>
    </row>
    <row r="210" spans="21:30" ht="30" customHeight="1" x14ac:dyDescent="0.35">
      <c r="U210" s="100"/>
      <c r="V210" s="100"/>
      <c r="W210" s="100"/>
      <c r="X210" s="100"/>
      <c r="Y210" s="100"/>
      <c r="Z210" s="100"/>
      <c r="AA210" s="100"/>
      <c r="AD210" s="99"/>
    </row>
    <row r="211" spans="21:30" ht="30" customHeight="1" x14ac:dyDescent="0.35">
      <c r="U211" s="100"/>
      <c r="V211" s="100"/>
      <c r="W211" s="100"/>
      <c r="X211" s="100"/>
      <c r="Y211" s="100"/>
      <c r="Z211" s="100"/>
      <c r="AA211" s="100"/>
      <c r="AD211" s="99"/>
    </row>
    <row r="212" spans="21:30" ht="30" customHeight="1" x14ac:dyDescent="0.35">
      <c r="U212" s="100"/>
      <c r="V212" s="100"/>
      <c r="W212" s="100"/>
      <c r="X212" s="100"/>
      <c r="Y212" s="100"/>
      <c r="Z212" s="100"/>
      <c r="AA212" s="100"/>
      <c r="AD212" s="99"/>
    </row>
    <row r="213" spans="21:30" ht="30" customHeight="1" x14ac:dyDescent="0.35">
      <c r="U213" s="100"/>
      <c r="V213" s="100"/>
      <c r="W213" s="100"/>
      <c r="X213" s="100"/>
      <c r="Y213" s="100"/>
      <c r="Z213" s="100"/>
      <c r="AA213" s="100"/>
      <c r="AD213" s="99"/>
    </row>
    <row r="214" spans="21:30" ht="30" customHeight="1" x14ac:dyDescent="0.35">
      <c r="U214" s="100"/>
      <c r="V214" s="100"/>
      <c r="W214" s="100"/>
      <c r="X214" s="100"/>
      <c r="Y214" s="100"/>
      <c r="Z214" s="100"/>
      <c r="AA214" s="100"/>
      <c r="AD214" s="99"/>
    </row>
    <row r="215" spans="21:30" ht="30" customHeight="1" x14ac:dyDescent="0.35">
      <c r="U215" s="100"/>
      <c r="V215" s="100"/>
      <c r="W215" s="100"/>
      <c r="X215" s="100"/>
      <c r="Y215" s="100"/>
      <c r="Z215" s="100"/>
      <c r="AA215" s="100"/>
      <c r="AD215" s="99"/>
    </row>
    <row r="216" spans="21:30" ht="30" customHeight="1" x14ac:dyDescent="0.35">
      <c r="U216" s="100"/>
      <c r="V216" s="100"/>
      <c r="W216" s="100"/>
      <c r="X216" s="100"/>
      <c r="Y216" s="100"/>
      <c r="Z216" s="100"/>
      <c r="AA216" s="100"/>
      <c r="AD216" s="99"/>
    </row>
    <row r="217" spans="21:30" ht="30" customHeight="1" x14ac:dyDescent="0.35">
      <c r="U217" s="100"/>
      <c r="V217" s="100"/>
      <c r="W217" s="100"/>
      <c r="X217" s="100"/>
      <c r="Y217" s="100"/>
      <c r="Z217" s="100"/>
      <c r="AA217" s="100"/>
      <c r="AD217" s="99"/>
    </row>
    <row r="218" spans="21:30" ht="30" customHeight="1" x14ac:dyDescent="0.35">
      <c r="U218" s="100"/>
      <c r="V218" s="100"/>
      <c r="W218" s="100"/>
      <c r="X218" s="100"/>
      <c r="Y218" s="100"/>
      <c r="Z218" s="100"/>
      <c r="AA218" s="100"/>
      <c r="AD218" s="99"/>
    </row>
    <row r="219" spans="21:30" ht="30" customHeight="1" x14ac:dyDescent="0.35">
      <c r="U219" s="100"/>
      <c r="V219" s="100"/>
      <c r="W219" s="100"/>
      <c r="X219" s="100"/>
      <c r="Y219" s="100"/>
      <c r="Z219" s="100"/>
      <c r="AA219" s="100"/>
      <c r="AD219" s="99"/>
    </row>
    <row r="220" spans="21:30" ht="30" customHeight="1" x14ac:dyDescent="0.35">
      <c r="U220" s="100"/>
      <c r="V220" s="100"/>
      <c r="W220" s="100"/>
      <c r="X220" s="100"/>
      <c r="Y220" s="100"/>
      <c r="Z220" s="100"/>
      <c r="AA220" s="100"/>
      <c r="AD220" s="99"/>
    </row>
    <row r="221" spans="21:30" ht="30" customHeight="1" x14ac:dyDescent="0.35">
      <c r="U221" s="100"/>
      <c r="V221" s="100"/>
      <c r="W221" s="100"/>
      <c r="X221" s="100"/>
      <c r="Y221" s="100"/>
      <c r="Z221" s="100"/>
      <c r="AA221" s="100"/>
      <c r="AD221" s="99"/>
    </row>
    <row r="222" spans="21:30" ht="30" customHeight="1" x14ac:dyDescent="0.35">
      <c r="U222" s="100"/>
      <c r="V222" s="100"/>
      <c r="W222" s="100"/>
      <c r="X222" s="100"/>
      <c r="Y222" s="100"/>
      <c r="Z222" s="100"/>
      <c r="AA222" s="100"/>
      <c r="AD222" s="99"/>
    </row>
    <row r="223" spans="21:30" ht="30" customHeight="1" x14ac:dyDescent="0.35">
      <c r="U223" s="100"/>
      <c r="V223" s="100"/>
      <c r="W223" s="100"/>
      <c r="X223" s="100"/>
      <c r="Y223" s="100"/>
      <c r="Z223" s="100"/>
      <c r="AA223" s="100"/>
      <c r="AD223" s="99"/>
    </row>
    <row r="224" spans="21:30" ht="30" customHeight="1" x14ac:dyDescent="0.35">
      <c r="U224" s="100"/>
      <c r="V224" s="100"/>
      <c r="W224" s="100"/>
      <c r="X224" s="100"/>
      <c r="Y224" s="100"/>
      <c r="Z224" s="100"/>
      <c r="AA224" s="100"/>
      <c r="AD224" s="99"/>
    </row>
    <row r="225" spans="21:30" ht="30" customHeight="1" x14ac:dyDescent="0.35">
      <c r="U225" s="100"/>
      <c r="V225" s="100"/>
      <c r="W225" s="100"/>
      <c r="X225" s="100"/>
      <c r="Y225" s="100"/>
      <c r="Z225" s="100"/>
      <c r="AA225" s="100"/>
      <c r="AD225" s="99"/>
    </row>
    <row r="226" spans="21:30" ht="30" customHeight="1" x14ac:dyDescent="0.35">
      <c r="U226" s="100"/>
      <c r="V226" s="100"/>
      <c r="W226" s="100"/>
      <c r="X226" s="100"/>
      <c r="Y226" s="100"/>
      <c r="Z226" s="100"/>
      <c r="AA226" s="100"/>
      <c r="AD226" s="99"/>
    </row>
    <row r="227" spans="21:30" ht="30" customHeight="1" x14ac:dyDescent="0.35">
      <c r="U227" s="100"/>
      <c r="V227" s="100"/>
      <c r="W227" s="100"/>
      <c r="X227" s="100"/>
      <c r="Y227" s="100"/>
      <c r="Z227" s="100"/>
      <c r="AA227" s="100"/>
      <c r="AD227" s="99"/>
    </row>
    <row r="228" spans="21:30" ht="30" customHeight="1" x14ac:dyDescent="0.35">
      <c r="U228" s="100"/>
      <c r="V228" s="100"/>
      <c r="W228" s="100"/>
      <c r="X228" s="100"/>
      <c r="Y228" s="100"/>
      <c r="Z228" s="100"/>
      <c r="AA228" s="100"/>
      <c r="AD228" s="99"/>
    </row>
    <row r="229" spans="21:30" ht="30" customHeight="1" x14ac:dyDescent="0.35">
      <c r="U229" s="100"/>
      <c r="V229" s="100"/>
      <c r="W229" s="100"/>
      <c r="X229" s="100"/>
      <c r="Y229" s="100"/>
      <c r="Z229" s="100"/>
      <c r="AA229" s="100"/>
      <c r="AD229" s="99"/>
    </row>
    <row r="230" spans="21:30" ht="30" customHeight="1" x14ac:dyDescent="0.35">
      <c r="U230" s="100"/>
      <c r="V230" s="100"/>
      <c r="W230" s="100"/>
      <c r="X230" s="100"/>
      <c r="Y230" s="100"/>
      <c r="Z230" s="100"/>
      <c r="AA230" s="100"/>
      <c r="AD230" s="99"/>
    </row>
    <row r="231" spans="21:30" ht="30" customHeight="1" x14ac:dyDescent="0.35">
      <c r="U231" s="100"/>
      <c r="V231" s="100"/>
      <c r="W231" s="100"/>
      <c r="X231" s="100"/>
      <c r="Y231" s="100"/>
      <c r="Z231" s="100"/>
      <c r="AA231" s="100"/>
      <c r="AD231" s="99"/>
    </row>
    <row r="232" spans="21:30" ht="30" customHeight="1" x14ac:dyDescent="0.35">
      <c r="U232" s="100"/>
      <c r="V232" s="100"/>
      <c r="W232" s="100"/>
      <c r="X232" s="100"/>
      <c r="Y232" s="100"/>
      <c r="Z232" s="100"/>
      <c r="AA232" s="100"/>
      <c r="AD232" s="99"/>
    </row>
    <row r="233" spans="21:30" ht="30" customHeight="1" x14ac:dyDescent="0.35">
      <c r="U233" s="100"/>
      <c r="V233" s="100"/>
      <c r="W233" s="100"/>
      <c r="X233" s="100"/>
      <c r="Y233" s="100"/>
      <c r="Z233" s="100"/>
      <c r="AA233" s="100"/>
      <c r="AD233" s="99"/>
    </row>
    <row r="234" spans="21:30" ht="30" customHeight="1" x14ac:dyDescent="0.35">
      <c r="U234" s="100"/>
      <c r="V234" s="100"/>
      <c r="W234" s="100"/>
      <c r="X234" s="100"/>
      <c r="Y234" s="100"/>
      <c r="Z234" s="100"/>
      <c r="AA234" s="100"/>
      <c r="AD234" s="99"/>
    </row>
    <row r="235" spans="21:30" ht="30" customHeight="1" x14ac:dyDescent="0.35">
      <c r="U235" s="100"/>
      <c r="V235" s="100"/>
      <c r="W235" s="100"/>
      <c r="X235" s="100"/>
      <c r="Y235" s="100"/>
      <c r="Z235" s="100"/>
      <c r="AA235" s="100"/>
      <c r="AD235" s="99"/>
    </row>
    <row r="236" spans="21:30" ht="30" customHeight="1" x14ac:dyDescent="0.35">
      <c r="U236" s="100"/>
      <c r="V236" s="100"/>
      <c r="W236" s="100"/>
      <c r="X236" s="100"/>
      <c r="Y236" s="100"/>
      <c r="Z236" s="100"/>
      <c r="AA236" s="100"/>
      <c r="AD236" s="99"/>
    </row>
    <row r="237" spans="21:30" ht="30" customHeight="1" x14ac:dyDescent="0.35">
      <c r="U237" s="100"/>
      <c r="V237" s="100"/>
      <c r="W237" s="100"/>
      <c r="X237" s="100"/>
      <c r="Y237" s="100"/>
      <c r="Z237" s="100"/>
      <c r="AA237" s="100"/>
      <c r="AD237" s="99"/>
    </row>
    <row r="238" spans="21:30" ht="30" customHeight="1" x14ac:dyDescent="0.35">
      <c r="U238" s="100"/>
      <c r="V238" s="100"/>
      <c r="W238" s="100"/>
      <c r="X238" s="100"/>
      <c r="Y238" s="100"/>
      <c r="Z238" s="100"/>
      <c r="AA238" s="100"/>
      <c r="AD238" s="99"/>
    </row>
    <row r="239" spans="21:30" ht="30" customHeight="1" x14ac:dyDescent="0.35">
      <c r="U239" s="100"/>
      <c r="V239" s="100"/>
      <c r="W239" s="100"/>
      <c r="X239" s="100"/>
      <c r="Y239" s="100"/>
      <c r="Z239" s="100"/>
      <c r="AA239" s="100"/>
      <c r="AD239" s="99"/>
    </row>
    <row r="240" spans="21:30" ht="30" customHeight="1" x14ac:dyDescent="0.35">
      <c r="U240" s="100"/>
      <c r="V240" s="100"/>
      <c r="W240" s="100"/>
      <c r="X240" s="100"/>
      <c r="Y240" s="100"/>
      <c r="Z240" s="100"/>
      <c r="AA240" s="100"/>
      <c r="AD240" s="99"/>
    </row>
    <row r="241" spans="21:30" ht="30" customHeight="1" x14ac:dyDescent="0.35">
      <c r="U241" s="100"/>
      <c r="V241" s="100"/>
      <c r="W241" s="100"/>
      <c r="X241" s="100"/>
      <c r="Y241" s="100"/>
      <c r="Z241" s="100"/>
      <c r="AA241" s="100"/>
      <c r="AD241" s="99"/>
    </row>
    <row r="242" spans="21:30" ht="30" customHeight="1" x14ac:dyDescent="0.35">
      <c r="U242" s="100"/>
      <c r="V242" s="100"/>
      <c r="W242" s="100"/>
      <c r="X242" s="100"/>
      <c r="Y242" s="100"/>
      <c r="Z242" s="100"/>
      <c r="AA242" s="100"/>
      <c r="AD242" s="99"/>
    </row>
    <row r="243" spans="21:30" ht="30" customHeight="1" x14ac:dyDescent="0.35">
      <c r="U243" s="100"/>
      <c r="V243" s="100"/>
      <c r="W243" s="100"/>
      <c r="X243" s="100"/>
      <c r="Y243" s="100"/>
      <c r="Z243" s="100"/>
      <c r="AA243" s="100"/>
      <c r="AD243" s="99"/>
    </row>
    <row r="244" spans="21:30" ht="30" customHeight="1" x14ac:dyDescent="0.35">
      <c r="U244" s="100"/>
      <c r="V244" s="100"/>
      <c r="W244" s="100"/>
      <c r="X244" s="100"/>
      <c r="Y244" s="100"/>
      <c r="Z244" s="100"/>
      <c r="AA244" s="100"/>
      <c r="AD244" s="99"/>
    </row>
    <row r="245" spans="21:30" ht="30" customHeight="1" x14ac:dyDescent="0.35">
      <c r="U245" s="100"/>
      <c r="V245" s="100"/>
      <c r="W245" s="100"/>
      <c r="X245" s="100"/>
      <c r="Y245" s="100"/>
      <c r="Z245" s="100"/>
      <c r="AA245" s="100"/>
      <c r="AD245" s="99"/>
    </row>
    <row r="246" spans="21:30" ht="30" customHeight="1" x14ac:dyDescent="0.35">
      <c r="U246" s="100"/>
      <c r="V246" s="100"/>
      <c r="W246" s="100"/>
      <c r="X246" s="100"/>
      <c r="Y246" s="100"/>
      <c r="Z246" s="100"/>
      <c r="AA246" s="100"/>
      <c r="AD246" s="99"/>
    </row>
    <row r="247" spans="21:30" ht="30" customHeight="1" x14ac:dyDescent="0.35">
      <c r="U247" s="100"/>
      <c r="V247" s="100"/>
      <c r="W247" s="100"/>
      <c r="X247" s="100"/>
      <c r="Y247" s="100"/>
      <c r="Z247" s="100"/>
      <c r="AA247" s="100"/>
      <c r="AD247" s="99"/>
    </row>
    <row r="248" spans="21:30" ht="30" customHeight="1" x14ac:dyDescent="0.35">
      <c r="U248" s="100"/>
      <c r="V248" s="100"/>
      <c r="W248" s="100"/>
      <c r="X248" s="100"/>
      <c r="Y248" s="100"/>
      <c r="Z248" s="100"/>
      <c r="AA248" s="100"/>
      <c r="AD248" s="99"/>
    </row>
    <row r="249" spans="21:30" ht="30" customHeight="1" x14ac:dyDescent="0.35">
      <c r="U249" s="100"/>
      <c r="V249" s="100"/>
      <c r="W249" s="100"/>
      <c r="X249" s="100"/>
      <c r="Y249" s="100"/>
      <c r="Z249" s="100"/>
      <c r="AA249" s="100"/>
      <c r="AD249" s="99"/>
    </row>
    <row r="250" spans="21:30" ht="30" customHeight="1" x14ac:dyDescent="0.35">
      <c r="U250" s="100"/>
      <c r="V250" s="100"/>
      <c r="W250" s="100"/>
      <c r="X250" s="100"/>
      <c r="Y250" s="100"/>
      <c r="Z250" s="100"/>
      <c r="AA250" s="100"/>
      <c r="AD250" s="99"/>
    </row>
    <row r="251" spans="21:30" ht="30" customHeight="1" x14ac:dyDescent="0.35">
      <c r="U251" s="100"/>
      <c r="V251" s="100"/>
      <c r="W251" s="100"/>
      <c r="X251" s="100"/>
      <c r="Y251" s="100"/>
      <c r="Z251" s="100"/>
      <c r="AA251" s="100"/>
      <c r="AD251" s="99"/>
    </row>
    <row r="252" spans="21:30" ht="30" customHeight="1" x14ac:dyDescent="0.35">
      <c r="U252" s="100"/>
      <c r="V252" s="100"/>
      <c r="W252" s="100"/>
      <c r="X252" s="100"/>
      <c r="Y252" s="100"/>
      <c r="Z252" s="100"/>
      <c r="AA252" s="100"/>
      <c r="AD252" s="99"/>
    </row>
    <row r="253" spans="21:30" ht="30" customHeight="1" x14ac:dyDescent="0.35">
      <c r="U253" s="100"/>
      <c r="V253" s="100"/>
      <c r="W253" s="100"/>
      <c r="X253" s="100"/>
      <c r="Y253" s="100"/>
      <c r="Z253" s="100"/>
      <c r="AA253" s="100"/>
      <c r="AD253" s="99"/>
    </row>
    <row r="254" spans="21:30" ht="30" customHeight="1" x14ac:dyDescent="0.35">
      <c r="U254" s="100"/>
      <c r="V254" s="100"/>
      <c r="W254" s="100"/>
      <c r="X254" s="100"/>
      <c r="Y254" s="100"/>
      <c r="Z254" s="100"/>
      <c r="AA254" s="100"/>
      <c r="AD254" s="99"/>
    </row>
    <row r="255" spans="21:30" ht="30" customHeight="1" x14ac:dyDescent="0.35">
      <c r="U255" s="100"/>
      <c r="V255" s="100"/>
      <c r="W255" s="100"/>
      <c r="X255" s="100"/>
      <c r="Y255" s="100"/>
      <c r="Z255" s="100"/>
      <c r="AA255" s="100"/>
      <c r="AD255" s="99"/>
    </row>
    <row r="256" spans="21:30" ht="30" customHeight="1" x14ac:dyDescent="0.35">
      <c r="U256" s="100"/>
      <c r="V256" s="100"/>
      <c r="W256" s="100"/>
      <c r="X256" s="100"/>
      <c r="Y256" s="100"/>
      <c r="Z256" s="100"/>
      <c r="AA256" s="100"/>
      <c r="AD256" s="99"/>
    </row>
    <row r="257" spans="21:30" ht="30" customHeight="1" x14ac:dyDescent="0.35">
      <c r="U257" s="100"/>
      <c r="V257" s="100"/>
      <c r="W257" s="100"/>
      <c r="X257" s="100"/>
      <c r="Y257" s="100"/>
      <c r="Z257" s="100"/>
      <c r="AA257" s="100"/>
      <c r="AD257" s="99"/>
    </row>
    <row r="258" spans="21:30" ht="30" customHeight="1" x14ac:dyDescent="0.35">
      <c r="U258" s="100"/>
      <c r="V258" s="100"/>
      <c r="W258" s="100"/>
      <c r="X258" s="100"/>
      <c r="Y258" s="100"/>
      <c r="Z258" s="100"/>
      <c r="AA258" s="100"/>
      <c r="AD258" s="99"/>
    </row>
    <row r="259" spans="21:30" ht="30" customHeight="1" x14ac:dyDescent="0.35">
      <c r="U259" s="100"/>
      <c r="V259" s="100"/>
      <c r="W259" s="100"/>
      <c r="X259" s="100"/>
      <c r="Y259" s="100"/>
      <c r="Z259" s="100"/>
      <c r="AA259" s="100"/>
      <c r="AD259" s="99"/>
    </row>
    <row r="260" spans="21:30" ht="30" customHeight="1" x14ac:dyDescent="0.35">
      <c r="U260" s="100"/>
      <c r="V260" s="100"/>
      <c r="W260" s="100"/>
      <c r="X260" s="100"/>
      <c r="Y260" s="100"/>
      <c r="Z260" s="100"/>
      <c r="AA260" s="100"/>
      <c r="AD260" s="99"/>
    </row>
    <row r="261" spans="21:30" ht="30" customHeight="1" x14ac:dyDescent="0.35">
      <c r="U261" s="100"/>
      <c r="V261" s="100"/>
      <c r="W261" s="100"/>
      <c r="X261" s="100"/>
      <c r="Y261" s="100"/>
      <c r="Z261" s="100"/>
      <c r="AA261" s="100"/>
      <c r="AD261" s="99"/>
    </row>
    <row r="262" spans="21:30" ht="30" customHeight="1" x14ac:dyDescent="0.35">
      <c r="U262" s="100"/>
      <c r="V262" s="100"/>
      <c r="W262" s="100"/>
      <c r="X262" s="100"/>
      <c r="Y262" s="100"/>
      <c r="Z262" s="100"/>
      <c r="AA262" s="100"/>
      <c r="AD262" s="99"/>
    </row>
    <row r="263" spans="21:30" ht="30" customHeight="1" x14ac:dyDescent="0.35">
      <c r="U263" s="100"/>
      <c r="V263" s="100"/>
      <c r="W263" s="100"/>
      <c r="X263" s="100"/>
      <c r="Y263" s="100"/>
      <c r="Z263" s="100"/>
      <c r="AA263" s="100"/>
      <c r="AD263" s="99"/>
    </row>
    <row r="264" spans="21:30" ht="30" customHeight="1" x14ac:dyDescent="0.35">
      <c r="U264" s="100"/>
      <c r="V264" s="100"/>
      <c r="W264" s="100"/>
      <c r="X264" s="100"/>
      <c r="Y264" s="100"/>
      <c r="Z264" s="100"/>
      <c r="AA264" s="100"/>
      <c r="AD264" s="99"/>
    </row>
    <row r="265" spans="21:30" ht="30" customHeight="1" x14ac:dyDescent="0.35">
      <c r="U265" s="100"/>
      <c r="V265" s="100"/>
      <c r="W265" s="100"/>
      <c r="X265" s="100"/>
      <c r="Y265" s="100"/>
      <c r="Z265" s="100"/>
      <c r="AA265" s="100"/>
      <c r="AD265" s="99"/>
    </row>
    <row r="266" spans="21:30" ht="30" customHeight="1" x14ac:dyDescent="0.35">
      <c r="U266" s="100"/>
      <c r="V266" s="100"/>
      <c r="W266" s="100"/>
      <c r="X266" s="100"/>
      <c r="Y266" s="100"/>
      <c r="Z266" s="100"/>
      <c r="AA266" s="100"/>
      <c r="AD266" s="99"/>
    </row>
    <row r="267" spans="21:30" ht="30" customHeight="1" x14ac:dyDescent="0.35">
      <c r="U267" s="100"/>
      <c r="V267" s="100"/>
      <c r="W267" s="100"/>
      <c r="X267" s="100"/>
      <c r="Y267" s="100"/>
      <c r="Z267" s="100"/>
      <c r="AA267" s="100"/>
      <c r="AD267" s="99"/>
    </row>
    <row r="268" spans="21:30" ht="30" customHeight="1" x14ac:dyDescent="0.35">
      <c r="U268" s="100"/>
      <c r="V268" s="100"/>
      <c r="W268" s="100"/>
      <c r="X268" s="100"/>
      <c r="Y268" s="100"/>
      <c r="Z268" s="100"/>
      <c r="AA268" s="100"/>
      <c r="AD268" s="99"/>
    </row>
    <row r="269" spans="21:30" ht="30" customHeight="1" x14ac:dyDescent="0.35">
      <c r="U269" s="100"/>
      <c r="V269" s="100"/>
      <c r="W269" s="100"/>
      <c r="X269" s="100"/>
      <c r="Y269" s="100"/>
      <c r="Z269" s="100"/>
      <c r="AA269" s="100"/>
      <c r="AD269" s="99"/>
    </row>
    <row r="270" spans="21:30" ht="30" customHeight="1" x14ac:dyDescent="0.35">
      <c r="U270" s="100"/>
      <c r="V270" s="100"/>
      <c r="W270" s="100"/>
      <c r="X270" s="100"/>
      <c r="Y270" s="100"/>
      <c r="Z270" s="100"/>
      <c r="AA270" s="100"/>
      <c r="AD270" s="99"/>
    </row>
    <row r="271" spans="21:30" ht="30" customHeight="1" x14ac:dyDescent="0.35">
      <c r="U271" s="100"/>
      <c r="V271" s="100"/>
      <c r="W271" s="100"/>
      <c r="X271" s="100"/>
      <c r="Y271" s="100"/>
      <c r="Z271" s="100"/>
      <c r="AA271" s="100"/>
      <c r="AD271" s="99"/>
    </row>
    <row r="272" spans="21:30" ht="30" customHeight="1" x14ac:dyDescent="0.35">
      <c r="U272" s="100"/>
      <c r="V272" s="100"/>
      <c r="W272" s="100"/>
      <c r="X272" s="100"/>
      <c r="Y272" s="100"/>
      <c r="Z272" s="100"/>
      <c r="AA272" s="100"/>
      <c r="AD272" s="99"/>
    </row>
    <row r="273" spans="21:30" ht="30" customHeight="1" x14ac:dyDescent="0.35">
      <c r="U273" s="100"/>
      <c r="V273" s="100"/>
      <c r="W273" s="100"/>
      <c r="X273" s="100"/>
      <c r="Y273" s="100"/>
      <c r="Z273" s="100"/>
      <c r="AA273" s="100"/>
      <c r="AD273" s="99"/>
    </row>
    <row r="274" spans="21:30" ht="30" customHeight="1" x14ac:dyDescent="0.35">
      <c r="U274" s="100"/>
      <c r="V274" s="100"/>
      <c r="W274" s="100"/>
      <c r="X274" s="100"/>
      <c r="Y274" s="100"/>
      <c r="Z274" s="100"/>
      <c r="AA274" s="100"/>
      <c r="AD274" s="99"/>
    </row>
    <row r="275" spans="21:30" ht="30" customHeight="1" x14ac:dyDescent="0.35">
      <c r="U275" s="100"/>
      <c r="V275" s="100"/>
      <c r="W275" s="100"/>
      <c r="X275" s="100"/>
      <c r="Y275" s="100"/>
      <c r="Z275" s="100"/>
      <c r="AA275" s="100"/>
      <c r="AD275" s="99"/>
    </row>
    <row r="276" spans="21:30" ht="30" customHeight="1" x14ac:dyDescent="0.35">
      <c r="U276" s="100"/>
      <c r="V276" s="100"/>
      <c r="W276" s="100"/>
      <c r="X276" s="100"/>
      <c r="Y276" s="100"/>
      <c r="Z276" s="100"/>
      <c r="AA276" s="100"/>
      <c r="AD276" s="99"/>
    </row>
    <row r="277" spans="21:30" ht="30" customHeight="1" x14ac:dyDescent="0.35">
      <c r="U277" s="100"/>
      <c r="V277" s="100"/>
      <c r="W277" s="100"/>
      <c r="X277" s="100"/>
      <c r="Y277" s="100"/>
      <c r="Z277" s="100"/>
      <c r="AA277" s="100"/>
      <c r="AD277" s="99"/>
    </row>
    <row r="278" spans="21:30" ht="30" customHeight="1" x14ac:dyDescent="0.35">
      <c r="U278" s="100"/>
      <c r="V278" s="100"/>
      <c r="W278" s="100"/>
      <c r="X278" s="100"/>
      <c r="Y278" s="100"/>
      <c r="Z278" s="100"/>
      <c r="AA278" s="100"/>
      <c r="AD278" s="99"/>
    </row>
    <row r="279" spans="21:30" ht="30" customHeight="1" x14ac:dyDescent="0.35">
      <c r="U279" s="100"/>
      <c r="V279" s="100"/>
      <c r="W279" s="100"/>
      <c r="X279" s="100"/>
      <c r="Y279" s="100"/>
      <c r="Z279" s="100"/>
      <c r="AA279" s="100"/>
      <c r="AD279" s="99"/>
    </row>
    <row r="280" spans="21:30" ht="30" customHeight="1" x14ac:dyDescent="0.35">
      <c r="U280" s="100"/>
      <c r="V280" s="100"/>
      <c r="W280" s="100"/>
      <c r="X280" s="100"/>
      <c r="Y280" s="100"/>
      <c r="Z280" s="100"/>
      <c r="AA280" s="100"/>
      <c r="AD280" s="99"/>
    </row>
    <row r="281" spans="21:30" ht="30" customHeight="1" x14ac:dyDescent="0.35">
      <c r="U281" s="100"/>
      <c r="V281" s="100"/>
      <c r="W281" s="100"/>
      <c r="X281" s="100"/>
      <c r="Y281" s="100"/>
      <c r="Z281" s="100"/>
      <c r="AA281" s="100"/>
      <c r="AD281" s="99"/>
    </row>
    <row r="282" spans="21:30" ht="30" customHeight="1" x14ac:dyDescent="0.35">
      <c r="U282" s="100"/>
      <c r="V282" s="100"/>
      <c r="W282" s="100"/>
      <c r="X282" s="100"/>
      <c r="Y282" s="100"/>
      <c r="Z282" s="100"/>
      <c r="AA282" s="100"/>
      <c r="AD282" s="99"/>
    </row>
    <row r="283" spans="21:30" ht="30" customHeight="1" x14ac:dyDescent="0.35">
      <c r="U283" s="100"/>
      <c r="V283" s="100"/>
      <c r="W283" s="100"/>
      <c r="X283" s="100"/>
      <c r="Y283" s="100"/>
      <c r="Z283" s="100"/>
      <c r="AA283" s="100"/>
      <c r="AD283" s="99"/>
    </row>
    <row r="284" spans="21:30" ht="30" customHeight="1" x14ac:dyDescent="0.35">
      <c r="U284" s="100"/>
      <c r="V284" s="100"/>
      <c r="W284" s="100"/>
      <c r="X284" s="100"/>
      <c r="Y284" s="100"/>
      <c r="Z284" s="100"/>
      <c r="AA284" s="100"/>
      <c r="AD284" s="99"/>
    </row>
    <row r="285" spans="21:30" ht="30" customHeight="1" x14ac:dyDescent="0.35">
      <c r="U285" s="100"/>
      <c r="V285" s="100"/>
      <c r="W285" s="100"/>
      <c r="X285" s="100"/>
      <c r="Y285" s="100"/>
      <c r="Z285" s="100"/>
      <c r="AA285" s="100"/>
      <c r="AD285" s="99"/>
    </row>
    <row r="286" spans="21:30" ht="30" customHeight="1" x14ac:dyDescent="0.35">
      <c r="U286" s="100"/>
      <c r="V286" s="100"/>
      <c r="W286" s="100"/>
      <c r="X286" s="100"/>
      <c r="Y286" s="100"/>
      <c r="Z286" s="100"/>
      <c r="AA286" s="100"/>
      <c r="AD286" s="99"/>
    </row>
    <row r="287" spans="21:30" ht="30" customHeight="1" x14ac:dyDescent="0.35">
      <c r="U287" s="100"/>
      <c r="V287" s="100"/>
      <c r="W287" s="100"/>
      <c r="X287" s="100"/>
      <c r="Y287" s="100"/>
      <c r="Z287" s="100"/>
      <c r="AA287" s="100"/>
      <c r="AD287" s="99"/>
    </row>
    <row r="288" spans="21:30" ht="30" customHeight="1" x14ac:dyDescent="0.35">
      <c r="U288" s="100"/>
      <c r="V288" s="100"/>
      <c r="W288" s="100"/>
      <c r="X288" s="100"/>
      <c r="Y288" s="100"/>
      <c r="Z288" s="100"/>
      <c r="AA288" s="100"/>
      <c r="AD288" s="99"/>
    </row>
    <row r="289" spans="21:30" ht="30" customHeight="1" x14ac:dyDescent="0.35">
      <c r="U289" s="100"/>
      <c r="V289" s="100"/>
      <c r="W289" s="100"/>
      <c r="X289" s="100"/>
      <c r="Y289" s="100"/>
      <c r="Z289" s="100"/>
      <c r="AA289" s="100"/>
      <c r="AD289" s="99"/>
    </row>
    <row r="290" spans="21:30" ht="30" customHeight="1" x14ac:dyDescent="0.35">
      <c r="U290" s="100"/>
      <c r="V290" s="100"/>
      <c r="W290" s="100"/>
      <c r="X290" s="100"/>
      <c r="Y290" s="100"/>
      <c r="Z290" s="100"/>
      <c r="AA290" s="100"/>
      <c r="AD290" s="99"/>
    </row>
    <row r="291" spans="21:30" ht="30" customHeight="1" x14ac:dyDescent="0.35">
      <c r="U291" s="100"/>
      <c r="V291" s="100"/>
      <c r="W291" s="100"/>
      <c r="X291" s="100"/>
      <c r="Y291" s="100"/>
      <c r="Z291" s="100"/>
      <c r="AA291" s="100"/>
      <c r="AD291" s="99"/>
    </row>
    <row r="292" spans="21:30" ht="30" customHeight="1" x14ac:dyDescent="0.35">
      <c r="U292" s="100"/>
      <c r="V292" s="100"/>
      <c r="W292" s="100"/>
      <c r="X292" s="100"/>
      <c r="Y292" s="100"/>
      <c r="Z292" s="100"/>
      <c r="AA292" s="100"/>
      <c r="AD292" s="99"/>
    </row>
    <row r="293" spans="21:30" ht="30" customHeight="1" x14ac:dyDescent="0.35">
      <c r="U293" s="100"/>
      <c r="V293" s="100"/>
      <c r="W293" s="100"/>
      <c r="X293" s="100"/>
      <c r="Y293" s="100"/>
      <c r="Z293" s="100"/>
      <c r="AA293" s="100"/>
      <c r="AD293" s="99"/>
    </row>
    <row r="294" spans="21:30" ht="30" customHeight="1" x14ac:dyDescent="0.35">
      <c r="U294" s="100"/>
      <c r="V294" s="100"/>
      <c r="W294" s="100"/>
      <c r="X294" s="100"/>
      <c r="Y294" s="100"/>
      <c r="Z294" s="100"/>
      <c r="AA294" s="100"/>
      <c r="AD294" s="99"/>
    </row>
    <row r="295" spans="21:30" ht="30" customHeight="1" x14ac:dyDescent="0.35">
      <c r="U295" s="100"/>
      <c r="V295" s="100"/>
      <c r="W295" s="100"/>
      <c r="X295" s="100"/>
      <c r="Y295" s="100"/>
      <c r="Z295" s="100"/>
      <c r="AA295" s="100"/>
      <c r="AD295" s="99"/>
    </row>
    <row r="296" spans="21:30" ht="30" customHeight="1" x14ac:dyDescent="0.35">
      <c r="U296" s="100"/>
      <c r="V296" s="100"/>
      <c r="W296" s="100"/>
      <c r="X296" s="100"/>
      <c r="Y296" s="100"/>
      <c r="Z296" s="100"/>
      <c r="AA296" s="100"/>
      <c r="AD296" s="99"/>
    </row>
    <row r="297" spans="21:30" ht="30" customHeight="1" x14ac:dyDescent="0.35">
      <c r="U297" s="100"/>
      <c r="V297" s="100"/>
      <c r="W297" s="100"/>
      <c r="X297" s="100"/>
      <c r="Y297" s="100"/>
      <c r="Z297" s="100"/>
      <c r="AA297" s="100"/>
      <c r="AD297" s="99"/>
    </row>
    <row r="298" spans="21:30" ht="30" customHeight="1" x14ac:dyDescent="0.35">
      <c r="U298" s="100"/>
      <c r="V298" s="100"/>
      <c r="W298" s="100"/>
      <c r="X298" s="100"/>
      <c r="Y298" s="100"/>
      <c r="Z298" s="100"/>
      <c r="AA298" s="100"/>
      <c r="AD298" s="99"/>
    </row>
    <row r="299" spans="21:30" ht="30" customHeight="1" x14ac:dyDescent="0.35">
      <c r="U299" s="100"/>
      <c r="V299" s="100"/>
      <c r="W299" s="100"/>
      <c r="X299" s="100"/>
      <c r="Y299" s="100"/>
      <c r="Z299" s="100"/>
      <c r="AA299" s="100"/>
      <c r="AD299" s="99"/>
    </row>
    <row r="300" spans="21:30" ht="30" customHeight="1" x14ac:dyDescent="0.35">
      <c r="U300" s="100"/>
      <c r="V300" s="100"/>
      <c r="W300" s="100"/>
      <c r="X300" s="100"/>
      <c r="Y300" s="100"/>
      <c r="Z300" s="100"/>
      <c r="AA300" s="100"/>
      <c r="AD300" s="99"/>
    </row>
    <row r="301" spans="21:30" ht="30" customHeight="1" x14ac:dyDescent="0.35">
      <c r="U301" s="100"/>
      <c r="V301" s="100"/>
      <c r="W301" s="100"/>
      <c r="X301" s="100"/>
      <c r="Y301" s="100"/>
      <c r="Z301" s="100"/>
      <c r="AA301" s="100"/>
      <c r="AD301" s="99"/>
    </row>
    <row r="302" spans="21:30" ht="30" customHeight="1" x14ac:dyDescent="0.35">
      <c r="U302" s="100"/>
      <c r="V302" s="100"/>
      <c r="W302" s="100"/>
      <c r="X302" s="100"/>
      <c r="Y302" s="100"/>
      <c r="Z302" s="100"/>
      <c r="AA302" s="100"/>
      <c r="AD302" s="99"/>
    </row>
    <row r="303" spans="21:30" ht="30" customHeight="1" x14ac:dyDescent="0.35">
      <c r="U303" s="100"/>
      <c r="V303" s="100"/>
      <c r="W303" s="100"/>
      <c r="X303" s="100"/>
      <c r="Y303" s="100"/>
      <c r="Z303" s="100"/>
      <c r="AA303" s="100"/>
      <c r="AD303" s="99"/>
    </row>
    <row r="304" spans="21:30" ht="30" customHeight="1" x14ac:dyDescent="0.35">
      <c r="U304" s="100"/>
      <c r="V304" s="100"/>
      <c r="W304" s="100"/>
      <c r="X304" s="100"/>
      <c r="Y304" s="100"/>
      <c r="Z304" s="100"/>
      <c r="AA304" s="100"/>
      <c r="AD304" s="99"/>
    </row>
    <row r="305" spans="21:30" ht="30" customHeight="1" x14ac:dyDescent="0.35">
      <c r="U305" s="100"/>
      <c r="V305" s="100"/>
      <c r="W305" s="100"/>
      <c r="X305" s="100"/>
      <c r="Y305" s="100"/>
      <c r="Z305" s="100"/>
      <c r="AA305" s="100"/>
      <c r="AD305" s="99"/>
    </row>
    <row r="306" spans="21:30" ht="30" customHeight="1" x14ac:dyDescent="0.35">
      <c r="U306" s="100"/>
      <c r="V306" s="100"/>
      <c r="W306" s="100"/>
      <c r="X306" s="100"/>
      <c r="Y306" s="100"/>
      <c r="Z306" s="100"/>
      <c r="AA306" s="100"/>
      <c r="AD306" s="99"/>
    </row>
    <row r="307" spans="21:30" ht="30" customHeight="1" x14ac:dyDescent="0.35">
      <c r="U307" s="100"/>
      <c r="V307" s="100"/>
      <c r="W307" s="100"/>
      <c r="X307" s="100"/>
      <c r="Y307" s="100"/>
      <c r="Z307" s="100"/>
      <c r="AA307" s="100"/>
      <c r="AD307" s="99"/>
    </row>
    <row r="308" spans="21:30" ht="30" customHeight="1" x14ac:dyDescent="0.35">
      <c r="U308" s="100"/>
      <c r="V308" s="100"/>
      <c r="W308" s="100"/>
      <c r="X308" s="100"/>
      <c r="Y308" s="100"/>
      <c r="Z308" s="100"/>
      <c r="AA308" s="100"/>
      <c r="AD308" s="99"/>
    </row>
    <row r="309" spans="21:30" ht="30" customHeight="1" x14ac:dyDescent="0.35">
      <c r="U309" s="100"/>
      <c r="V309" s="100"/>
      <c r="W309" s="100"/>
      <c r="X309" s="100"/>
      <c r="Y309" s="100"/>
      <c r="Z309" s="100"/>
      <c r="AA309" s="100"/>
      <c r="AD309" s="99"/>
    </row>
    <row r="310" spans="21:30" ht="30" customHeight="1" x14ac:dyDescent="0.35">
      <c r="U310" s="100"/>
      <c r="V310" s="100"/>
      <c r="W310" s="100"/>
      <c r="X310" s="100"/>
      <c r="Y310" s="100"/>
      <c r="Z310" s="100"/>
      <c r="AA310" s="100"/>
      <c r="AD310" s="99"/>
    </row>
    <row r="311" spans="21:30" ht="30" customHeight="1" x14ac:dyDescent="0.35">
      <c r="U311" s="100"/>
      <c r="V311" s="100"/>
      <c r="W311" s="100"/>
      <c r="X311" s="100"/>
      <c r="Y311" s="100"/>
      <c r="Z311" s="100"/>
      <c r="AA311" s="100"/>
      <c r="AD311" s="99"/>
    </row>
    <row r="312" spans="21:30" ht="30" customHeight="1" x14ac:dyDescent="0.35">
      <c r="U312" s="100"/>
      <c r="V312" s="100"/>
      <c r="W312" s="100"/>
      <c r="X312" s="100"/>
      <c r="Y312" s="100"/>
      <c r="Z312" s="100"/>
      <c r="AA312" s="100"/>
      <c r="AD312" s="99"/>
    </row>
    <row r="313" spans="21:30" ht="30" customHeight="1" x14ac:dyDescent="0.35">
      <c r="U313" s="100"/>
      <c r="V313" s="100"/>
      <c r="W313" s="100"/>
      <c r="X313" s="100"/>
      <c r="Y313" s="100"/>
      <c r="Z313" s="100"/>
      <c r="AA313" s="100"/>
      <c r="AD313" s="99"/>
    </row>
    <row r="314" spans="21:30" ht="30" customHeight="1" x14ac:dyDescent="0.35">
      <c r="U314" s="100"/>
      <c r="V314" s="100"/>
      <c r="W314" s="100"/>
      <c r="X314" s="100"/>
      <c r="Y314" s="100"/>
      <c r="Z314" s="100"/>
      <c r="AA314" s="100"/>
      <c r="AD314" s="99"/>
    </row>
    <row r="315" spans="21:30" ht="30" customHeight="1" x14ac:dyDescent="0.35">
      <c r="U315" s="100"/>
      <c r="V315" s="100"/>
      <c r="W315" s="100"/>
      <c r="X315" s="100"/>
      <c r="Y315" s="100"/>
      <c r="Z315" s="100"/>
      <c r="AA315" s="100"/>
      <c r="AD315" s="99"/>
    </row>
    <row r="316" spans="21:30" ht="30" customHeight="1" x14ac:dyDescent="0.35">
      <c r="U316" s="100"/>
      <c r="V316" s="100"/>
      <c r="W316" s="100"/>
      <c r="X316" s="100"/>
      <c r="Y316" s="100"/>
      <c r="Z316" s="100"/>
      <c r="AA316" s="100"/>
      <c r="AD316" s="99"/>
    </row>
    <row r="317" spans="21:30" ht="30" customHeight="1" x14ac:dyDescent="0.35">
      <c r="U317" s="100"/>
      <c r="V317" s="100"/>
      <c r="W317" s="100"/>
      <c r="X317" s="100"/>
      <c r="Y317" s="100"/>
      <c r="Z317" s="100"/>
      <c r="AA317" s="100"/>
      <c r="AD317" s="99"/>
    </row>
    <row r="318" spans="21:30" ht="30" customHeight="1" x14ac:dyDescent="0.35">
      <c r="U318" s="100"/>
      <c r="V318" s="100"/>
      <c r="W318" s="100"/>
      <c r="X318" s="100"/>
      <c r="Y318" s="100"/>
      <c r="Z318" s="100"/>
      <c r="AA318" s="100"/>
      <c r="AD318" s="99"/>
    </row>
    <row r="319" spans="21:30" ht="30" customHeight="1" x14ac:dyDescent="0.35">
      <c r="U319" s="100"/>
      <c r="V319" s="100"/>
      <c r="W319" s="100"/>
      <c r="X319" s="100"/>
      <c r="Y319" s="100"/>
      <c r="Z319" s="100"/>
      <c r="AA319" s="100"/>
      <c r="AD319" s="99"/>
    </row>
    <row r="320" spans="21:30" ht="30" customHeight="1" x14ac:dyDescent="0.35">
      <c r="U320" s="100"/>
      <c r="V320" s="100"/>
      <c r="W320" s="100"/>
      <c r="X320" s="100"/>
      <c r="Y320" s="100"/>
      <c r="Z320" s="100"/>
      <c r="AA320" s="100"/>
      <c r="AD320" s="99"/>
    </row>
    <row r="321" spans="21:30" ht="30" customHeight="1" x14ac:dyDescent="0.35">
      <c r="U321" s="100"/>
      <c r="V321" s="100"/>
      <c r="W321" s="100"/>
      <c r="X321" s="100"/>
      <c r="Y321" s="100"/>
      <c r="Z321" s="100"/>
      <c r="AA321" s="100"/>
      <c r="AD321" s="99"/>
    </row>
    <row r="322" spans="21:30" ht="30" customHeight="1" x14ac:dyDescent="0.35">
      <c r="U322" s="100"/>
      <c r="V322" s="100"/>
      <c r="W322" s="100"/>
      <c r="X322" s="100"/>
      <c r="Y322" s="100"/>
      <c r="Z322" s="100"/>
      <c r="AA322" s="100"/>
      <c r="AD322" s="99"/>
    </row>
    <row r="323" spans="21:30" ht="30" customHeight="1" x14ac:dyDescent="0.35">
      <c r="U323" s="100"/>
      <c r="V323" s="100"/>
      <c r="W323" s="100"/>
      <c r="X323" s="100"/>
      <c r="Y323" s="100"/>
      <c r="Z323" s="100"/>
      <c r="AA323" s="100"/>
      <c r="AD323" s="99"/>
    </row>
    <row r="324" spans="21:30" ht="30" customHeight="1" x14ac:dyDescent="0.35">
      <c r="U324" s="100"/>
      <c r="V324" s="100"/>
      <c r="W324" s="100"/>
      <c r="X324" s="100"/>
      <c r="Y324" s="100"/>
      <c r="Z324" s="100"/>
      <c r="AA324" s="100"/>
      <c r="AD324" s="99"/>
    </row>
    <row r="325" spans="21:30" ht="30" customHeight="1" x14ac:dyDescent="0.35">
      <c r="U325" s="100"/>
      <c r="V325" s="100"/>
      <c r="W325" s="100"/>
      <c r="X325" s="100"/>
      <c r="Y325" s="100"/>
      <c r="Z325" s="100"/>
      <c r="AA325" s="100"/>
      <c r="AD325" s="99"/>
    </row>
    <row r="326" spans="21:30" ht="30" customHeight="1" x14ac:dyDescent="0.35">
      <c r="U326" s="100"/>
      <c r="V326" s="100"/>
      <c r="W326" s="100"/>
      <c r="X326" s="100"/>
      <c r="Y326" s="100"/>
      <c r="Z326" s="100"/>
      <c r="AA326" s="100"/>
      <c r="AD326" s="99"/>
    </row>
    <row r="327" spans="21:30" ht="30" customHeight="1" x14ac:dyDescent="0.35">
      <c r="U327" s="100"/>
      <c r="V327" s="100"/>
      <c r="W327" s="100"/>
      <c r="X327" s="100"/>
      <c r="Y327" s="100"/>
      <c r="Z327" s="100"/>
      <c r="AA327" s="100"/>
      <c r="AD327" s="99"/>
    </row>
    <row r="328" spans="21:30" ht="30" customHeight="1" x14ac:dyDescent="0.35">
      <c r="U328" s="100"/>
      <c r="V328" s="100"/>
      <c r="W328" s="100"/>
      <c r="X328" s="100"/>
      <c r="Y328" s="100"/>
      <c r="Z328" s="100"/>
      <c r="AA328" s="100"/>
      <c r="AD328" s="99"/>
    </row>
    <row r="329" spans="21:30" ht="30" customHeight="1" x14ac:dyDescent="0.35">
      <c r="U329" s="100"/>
      <c r="V329" s="100"/>
      <c r="W329" s="100"/>
      <c r="X329" s="100"/>
      <c r="Y329" s="100"/>
      <c r="Z329" s="100"/>
      <c r="AA329" s="100"/>
      <c r="AD329" s="99"/>
    </row>
    <row r="330" spans="21:30" ht="30" customHeight="1" x14ac:dyDescent="0.35">
      <c r="U330" s="100"/>
      <c r="V330" s="100"/>
      <c r="W330" s="100"/>
      <c r="X330" s="100"/>
      <c r="Y330" s="100"/>
      <c r="Z330" s="100"/>
      <c r="AA330" s="100"/>
      <c r="AD330" s="99"/>
    </row>
    <row r="331" spans="21:30" ht="30" customHeight="1" x14ac:dyDescent="0.35">
      <c r="U331" s="100"/>
      <c r="V331" s="100"/>
      <c r="W331" s="100"/>
      <c r="X331" s="100"/>
      <c r="Y331" s="100"/>
      <c r="Z331" s="100"/>
      <c r="AA331" s="100"/>
      <c r="AD331" s="99"/>
    </row>
    <row r="332" spans="21:30" ht="30" customHeight="1" x14ac:dyDescent="0.35">
      <c r="U332" s="100"/>
      <c r="V332" s="100"/>
      <c r="W332" s="100"/>
      <c r="X332" s="100"/>
      <c r="Y332" s="100"/>
      <c r="Z332" s="100"/>
      <c r="AA332" s="100"/>
      <c r="AD332" s="99"/>
    </row>
    <row r="333" spans="21:30" ht="30" customHeight="1" x14ac:dyDescent="0.35">
      <c r="U333" s="100"/>
      <c r="V333" s="100"/>
      <c r="W333" s="100"/>
      <c r="X333" s="100"/>
      <c r="Y333" s="100"/>
      <c r="Z333" s="100"/>
      <c r="AA333" s="100"/>
      <c r="AD333" s="99"/>
    </row>
    <row r="334" spans="21:30" ht="30" customHeight="1" x14ac:dyDescent="0.35">
      <c r="U334" s="100"/>
      <c r="V334" s="100"/>
      <c r="W334" s="100"/>
      <c r="X334" s="100"/>
      <c r="Y334" s="100"/>
      <c r="Z334" s="100"/>
      <c r="AA334" s="100"/>
      <c r="AD334" s="99"/>
    </row>
    <row r="335" spans="21:30" ht="30" customHeight="1" x14ac:dyDescent="0.35">
      <c r="U335" s="100"/>
      <c r="V335" s="100"/>
      <c r="W335" s="100"/>
      <c r="X335" s="100"/>
      <c r="Y335" s="100"/>
      <c r="Z335" s="100"/>
      <c r="AA335" s="100"/>
      <c r="AD335" s="99"/>
    </row>
    <row r="336" spans="21:30" ht="30" customHeight="1" x14ac:dyDescent="0.35">
      <c r="U336" s="100"/>
      <c r="V336" s="100"/>
      <c r="W336" s="100"/>
      <c r="X336" s="100"/>
      <c r="Y336" s="100"/>
      <c r="Z336" s="100"/>
      <c r="AA336" s="100"/>
      <c r="AD336" s="99"/>
    </row>
    <row r="337" spans="21:30" ht="30" customHeight="1" x14ac:dyDescent="0.35">
      <c r="U337" s="100"/>
      <c r="V337" s="100"/>
      <c r="W337" s="100"/>
      <c r="X337" s="100"/>
      <c r="Y337" s="100"/>
      <c r="Z337" s="100"/>
      <c r="AA337" s="100"/>
      <c r="AD337" s="99"/>
    </row>
    <row r="338" spans="21:30" ht="30" customHeight="1" x14ac:dyDescent="0.35">
      <c r="U338" s="100"/>
      <c r="V338" s="100"/>
      <c r="W338" s="100"/>
      <c r="X338" s="100"/>
      <c r="Y338" s="100"/>
      <c r="Z338" s="100"/>
      <c r="AA338" s="100"/>
      <c r="AD338" s="99"/>
    </row>
    <row r="339" spans="21:30" ht="30" customHeight="1" x14ac:dyDescent="0.35">
      <c r="U339" s="100"/>
      <c r="V339" s="100"/>
      <c r="W339" s="100"/>
      <c r="X339" s="100"/>
      <c r="Y339" s="100"/>
      <c r="Z339" s="100"/>
      <c r="AA339" s="100"/>
      <c r="AD339" s="99"/>
    </row>
    <row r="340" spans="21:30" ht="30" customHeight="1" x14ac:dyDescent="0.35">
      <c r="U340" s="100"/>
      <c r="V340" s="100"/>
      <c r="W340" s="100"/>
      <c r="X340" s="100"/>
      <c r="Y340" s="100"/>
      <c r="Z340" s="100"/>
      <c r="AA340" s="100"/>
      <c r="AD340" s="99"/>
    </row>
    <row r="341" spans="21:30" ht="30" customHeight="1" x14ac:dyDescent="0.35">
      <c r="U341" s="100"/>
      <c r="V341" s="100"/>
      <c r="W341" s="100"/>
      <c r="X341" s="100"/>
      <c r="Y341" s="100"/>
      <c r="Z341" s="100"/>
      <c r="AA341" s="100"/>
      <c r="AD341" s="99"/>
    </row>
    <row r="342" spans="21:30" ht="30" customHeight="1" x14ac:dyDescent="0.35">
      <c r="U342" s="100"/>
      <c r="V342" s="100"/>
      <c r="W342" s="100"/>
      <c r="X342" s="100"/>
      <c r="Y342" s="100"/>
      <c r="Z342" s="100"/>
      <c r="AA342" s="100"/>
      <c r="AD342" s="99"/>
    </row>
    <row r="343" spans="21:30" ht="30" customHeight="1" x14ac:dyDescent="0.35">
      <c r="U343" s="100"/>
      <c r="V343" s="100"/>
      <c r="W343" s="100"/>
      <c r="X343" s="100"/>
      <c r="Y343" s="100"/>
      <c r="Z343" s="100"/>
      <c r="AA343" s="100"/>
      <c r="AD343" s="99"/>
    </row>
    <row r="344" spans="21:30" ht="30" customHeight="1" x14ac:dyDescent="0.35">
      <c r="U344" s="100"/>
      <c r="V344" s="100"/>
      <c r="W344" s="100"/>
      <c r="X344" s="100"/>
      <c r="Y344" s="100"/>
      <c r="Z344" s="100"/>
      <c r="AA344" s="100"/>
      <c r="AD344" s="99"/>
    </row>
    <row r="345" spans="21:30" ht="30" customHeight="1" x14ac:dyDescent="0.35">
      <c r="U345" s="100"/>
      <c r="V345" s="100"/>
      <c r="W345" s="100"/>
      <c r="X345" s="100"/>
      <c r="Y345" s="100"/>
      <c r="Z345" s="100"/>
      <c r="AA345" s="100"/>
      <c r="AD345" s="99"/>
    </row>
    <row r="346" spans="21:30" ht="30" customHeight="1" x14ac:dyDescent="0.35">
      <c r="U346" s="100"/>
      <c r="V346" s="100"/>
      <c r="W346" s="100"/>
      <c r="X346" s="100"/>
      <c r="Y346" s="100"/>
      <c r="Z346" s="100"/>
      <c r="AA346" s="100"/>
      <c r="AD346" s="99"/>
    </row>
    <row r="347" spans="21:30" ht="30" customHeight="1" x14ac:dyDescent="0.35">
      <c r="U347" s="100"/>
      <c r="V347" s="100"/>
      <c r="W347" s="100"/>
      <c r="X347" s="100"/>
      <c r="Y347" s="100"/>
      <c r="Z347" s="100"/>
      <c r="AA347" s="100"/>
      <c r="AD347" s="99"/>
    </row>
    <row r="348" spans="21:30" ht="30" customHeight="1" x14ac:dyDescent="0.35">
      <c r="U348" s="100"/>
      <c r="V348" s="100"/>
      <c r="W348" s="100"/>
      <c r="X348" s="100"/>
      <c r="Y348" s="100"/>
      <c r="Z348" s="100"/>
      <c r="AA348" s="100"/>
      <c r="AD348" s="99"/>
    </row>
    <row r="349" spans="21:30" ht="30" customHeight="1" x14ac:dyDescent="0.35">
      <c r="U349" s="100"/>
      <c r="V349" s="100"/>
      <c r="W349" s="100"/>
      <c r="X349" s="100"/>
      <c r="Y349" s="100"/>
      <c r="Z349" s="100"/>
      <c r="AA349" s="100"/>
      <c r="AD349" s="99"/>
    </row>
    <row r="350" spans="21:30" ht="30" customHeight="1" x14ac:dyDescent="0.35">
      <c r="U350" s="100"/>
      <c r="V350" s="100"/>
      <c r="W350" s="100"/>
      <c r="X350" s="100"/>
      <c r="Y350" s="100"/>
      <c r="Z350" s="100"/>
      <c r="AA350" s="100"/>
      <c r="AD350" s="99"/>
    </row>
    <row r="351" spans="21:30" ht="30" customHeight="1" x14ac:dyDescent="0.35">
      <c r="U351" s="100"/>
      <c r="V351" s="100"/>
      <c r="W351" s="100"/>
      <c r="X351" s="100"/>
      <c r="Y351" s="100"/>
      <c r="Z351" s="100"/>
      <c r="AA351" s="100"/>
      <c r="AD351" s="99"/>
    </row>
    <row r="352" spans="21:30" ht="30" customHeight="1" x14ac:dyDescent="0.35">
      <c r="U352" s="100"/>
      <c r="V352" s="100"/>
      <c r="W352" s="100"/>
      <c r="X352" s="100"/>
      <c r="Y352" s="100"/>
      <c r="Z352" s="100"/>
      <c r="AA352" s="100"/>
      <c r="AD352" s="99"/>
    </row>
    <row r="353" spans="21:30" ht="30" customHeight="1" x14ac:dyDescent="0.35">
      <c r="U353" s="100"/>
      <c r="V353" s="100"/>
      <c r="W353" s="100"/>
      <c r="X353" s="100"/>
      <c r="Y353" s="100"/>
      <c r="Z353" s="100"/>
      <c r="AA353" s="100"/>
      <c r="AD353" s="99"/>
    </row>
    <row r="354" spans="21:30" ht="30" customHeight="1" x14ac:dyDescent="0.35">
      <c r="U354" s="100"/>
      <c r="V354" s="100"/>
      <c r="W354" s="100"/>
      <c r="X354" s="100"/>
      <c r="Y354" s="100"/>
      <c r="Z354" s="100"/>
      <c r="AA354" s="100"/>
      <c r="AD354" s="99"/>
    </row>
    <row r="355" spans="21:30" ht="30" customHeight="1" x14ac:dyDescent="0.35">
      <c r="U355" s="100"/>
      <c r="V355" s="100"/>
      <c r="W355" s="100"/>
      <c r="X355" s="100"/>
      <c r="Y355" s="100"/>
      <c r="Z355" s="100"/>
      <c r="AA355" s="100"/>
      <c r="AD355" s="99"/>
    </row>
    <row r="356" spans="21:30" ht="30" customHeight="1" x14ac:dyDescent="0.35">
      <c r="U356" s="100"/>
      <c r="V356" s="100"/>
      <c r="W356" s="100"/>
      <c r="X356" s="100"/>
      <c r="Y356" s="100"/>
      <c r="Z356" s="100"/>
      <c r="AA356" s="100"/>
      <c r="AD356" s="99"/>
    </row>
    <row r="357" spans="21:30" ht="30" customHeight="1" x14ac:dyDescent="0.35">
      <c r="U357" s="100"/>
      <c r="V357" s="100"/>
      <c r="W357" s="100"/>
      <c r="X357" s="100"/>
      <c r="Y357" s="100"/>
      <c r="Z357" s="100"/>
      <c r="AA357" s="100"/>
      <c r="AD357" s="99"/>
    </row>
    <row r="358" spans="21:30" ht="30" customHeight="1" x14ac:dyDescent="0.35">
      <c r="U358" s="100"/>
      <c r="V358" s="100"/>
      <c r="W358" s="100"/>
      <c r="X358" s="100"/>
      <c r="Y358" s="100"/>
      <c r="Z358" s="100"/>
      <c r="AA358" s="100"/>
      <c r="AD358" s="99"/>
    </row>
    <row r="359" spans="21:30" ht="30" customHeight="1" x14ac:dyDescent="0.35">
      <c r="U359" s="100"/>
      <c r="V359" s="100"/>
      <c r="W359" s="100"/>
      <c r="X359" s="100"/>
      <c r="Y359" s="100"/>
      <c r="Z359" s="100"/>
      <c r="AA359" s="100"/>
      <c r="AD359" s="99"/>
    </row>
    <row r="360" spans="21:30" ht="30" customHeight="1" x14ac:dyDescent="0.35">
      <c r="U360" s="100"/>
      <c r="V360" s="100"/>
      <c r="W360" s="100"/>
      <c r="X360" s="100"/>
      <c r="Y360" s="100"/>
      <c r="Z360" s="100"/>
      <c r="AA360" s="100"/>
      <c r="AD360" s="99"/>
    </row>
    <row r="361" spans="21:30" ht="30" customHeight="1" x14ac:dyDescent="0.35">
      <c r="U361" s="100"/>
      <c r="V361" s="100"/>
      <c r="W361" s="100"/>
      <c r="X361" s="100"/>
      <c r="Y361" s="100"/>
      <c r="Z361" s="100"/>
      <c r="AA361" s="100"/>
      <c r="AD361" s="99"/>
    </row>
    <row r="362" spans="21:30" ht="30" customHeight="1" x14ac:dyDescent="0.35">
      <c r="U362" s="100"/>
      <c r="V362" s="100"/>
      <c r="W362" s="100"/>
      <c r="X362" s="100"/>
      <c r="Y362" s="100"/>
      <c r="Z362" s="100"/>
      <c r="AA362" s="100"/>
      <c r="AD362" s="99"/>
    </row>
    <row r="363" spans="21:30" ht="30" customHeight="1" x14ac:dyDescent="0.35">
      <c r="U363" s="100"/>
      <c r="V363" s="100"/>
      <c r="W363" s="100"/>
      <c r="X363" s="100"/>
      <c r="Y363" s="100"/>
      <c r="Z363" s="100"/>
      <c r="AA363" s="100"/>
      <c r="AD363" s="99"/>
    </row>
    <row r="364" spans="21:30" ht="30" customHeight="1" x14ac:dyDescent="0.35">
      <c r="U364" s="100"/>
      <c r="V364" s="100"/>
      <c r="W364" s="100"/>
      <c r="X364" s="100"/>
      <c r="Y364" s="100"/>
      <c r="Z364" s="100"/>
      <c r="AA364" s="100"/>
      <c r="AD364" s="99"/>
    </row>
    <row r="365" spans="21:30" ht="30" customHeight="1" x14ac:dyDescent="0.35">
      <c r="U365" s="100"/>
      <c r="V365" s="100"/>
      <c r="W365" s="100"/>
      <c r="X365" s="100"/>
      <c r="Y365" s="100"/>
      <c r="Z365" s="100"/>
      <c r="AA365" s="100"/>
      <c r="AD365" s="99"/>
    </row>
    <row r="366" spans="21:30" ht="30" customHeight="1" x14ac:dyDescent="0.35">
      <c r="U366" s="100"/>
      <c r="V366" s="100"/>
      <c r="W366" s="100"/>
      <c r="X366" s="100"/>
      <c r="Y366" s="100"/>
      <c r="Z366" s="100"/>
      <c r="AA366" s="100"/>
      <c r="AD366" s="99"/>
    </row>
    <row r="367" spans="21:30" ht="30" customHeight="1" x14ac:dyDescent="0.35">
      <c r="U367" s="100"/>
      <c r="V367" s="100"/>
      <c r="W367" s="100"/>
      <c r="X367" s="100"/>
      <c r="Y367" s="100"/>
      <c r="Z367" s="100"/>
      <c r="AA367" s="100"/>
      <c r="AD367" s="99"/>
    </row>
    <row r="368" spans="21:30" ht="30" customHeight="1" x14ac:dyDescent="0.35">
      <c r="U368" s="100"/>
      <c r="V368" s="100"/>
      <c r="W368" s="100"/>
      <c r="X368" s="100"/>
      <c r="Y368" s="100"/>
      <c r="Z368" s="100"/>
      <c r="AA368" s="100"/>
      <c r="AD368" s="99"/>
    </row>
    <row r="369" spans="21:30" ht="30" customHeight="1" x14ac:dyDescent="0.35">
      <c r="U369" s="100"/>
      <c r="V369" s="100"/>
      <c r="W369" s="100"/>
      <c r="X369" s="100"/>
      <c r="Y369" s="100"/>
      <c r="Z369" s="100"/>
      <c r="AA369" s="100"/>
      <c r="AD369" s="99"/>
    </row>
    <row r="370" spans="21:30" ht="30" customHeight="1" x14ac:dyDescent="0.35">
      <c r="U370" s="100"/>
      <c r="V370" s="100"/>
      <c r="W370" s="100"/>
      <c r="X370" s="100"/>
      <c r="Y370" s="100"/>
      <c r="Z370" s="100"/>
      <c r="AA370" s="100"/>
      <c r="AD370" s="99"/>
    </row>
    <row r="371" spans="21:30" ht="30" customHeight="1" x14ac:dyDescent="0.35">
      <c r="U371" s="100"/>
      <c r="V371" s="100"/>
      <c r="W371" s="100"/>
      <c r="X371" s="100"/>
      <c r="Y371" s="100"/>
      <c r="Z371" s="100"/>
      <c r="AA371" s="100"/>
      <c r="AD371" s="99"/>
    </row>
    <row r="372" spans="21:30" ht="30" customHeight="1" x14ac:dyDescent="0.35">
      <c r="U372" s="100"/>
      <c r="V372" s="100"/>
      <c r="W372" s="100"/>
      <c r="X372" s="100"/>
      <c r="Y372" s="100"/>
      <c r="Z372" s="100"/>
      <c r="AA372" s="100"/>
      <c r="AD372" s="99"/>
    </row>
    <row r="373" spans="21:30" ht="30" customHeight="1" x14ac:dyDescent="0.35">
      <c r="U373" s="100"/>
      <c r="V373" s="100"/>
      <c r="W373" s="100"/>
      <c r="X373" s="100"/>
      <c r="Y373" s="100"/>
      <c r="Z373" s="100"/>
      <c r="AA373" s="100"/>
      <c r="AD373" s="99"/>
    </row>
    <row r="374" spans="21:30" ht="30" customHeight="1" x14ac:dyDescent="0.35">
      <c r="U374" s="100"/>
      <c r="V374" s="100"/>
      <c r="W374" s="100"/>
      <c r="X374" s="100"/>
      <c r="Y374" s="100"/>
      <c r="Z374" s="100"/>
      <c r="AA374" s="100"/>
      <c r="AD374" s="99"/>
    </row>
    <row r="375" spans="21:30" ht="30" customHeight="1" x14ac:dyDescent="0.35">
      <c r="U375" s="100"/>
      <c r="V375" s="100"/>
      <c r="W375" s="100"/>
      <c r="X375" s="100"/>
      <c r="Y375" s="100"/>
      <c r="Z375" s="100"/>
      <c r="AA375" s="100"/>
      <c r="AD375" s="99"/>
    </row>
    <row r="376" spans="21:30" ht="30" customHeight="1" x14ac:dyDescent="0.35">
      <c r="U376" s="100"/>
      <c r="V376" s="100"/>
      <c r="W376" s="100"/>
      <c r="X376" s="100"/>
      <c r="Y376" s="100"/>
      <c r="Z376" s="100"/>
      <c r="AA376" s="100"/>
      <c r="AD376" s="99"/>
    </row>
    <row r="377" spans="21:30" ht="30" customHeight="1" x14ac:dyDescent="0.35">
      <c r="U377" s="100"/>
      <c r="V377" s="100"/>
      <c r="W377" s="100"/>
      <c r="X377" s="100"/>
      <c r="Y377" s="100"/>
      <c r="Z377" s="100"/>
      <c r="AA377" s="100"/>
      <c r="AD377" s="99"/>
    </row>
    <row r="378" spans="21:30" ht="30" customHeight="1" x14ac:dyDescent="0.35">
      <c r="U378" s="100"/>
      <c r="V378" s="100"/>
      <c r="W378" s="100"/>
      <c r="X378" s="100"/>
      <c r="Y378" s="100"/>
      <c r="Z378" s="100"/>
      <c r="AA378" s="100"/>
      <c r="AD378" s="99"/>
    </row>
    <row r="379" spans="21:30" ht="30" customHeight="1" x14ac:dyDescent="0.35">
      <c r="U379" s="100"/>
      <c r="V379" s="100"/>
      <c r="W379" s="100"/>
      <c r="X379" s="100"/>
      <c r="Y379" s="100"/>
      <c r="Z379" s="100"/>
      <c r="AA379" s="100"/>
      <c r="AD379" s="99"/>
    </row>
    <row r="380" spans="21:30" ht="30" customHeight="1" x14ac:dyDescent="0.35">
      <c r="U380" s="100"/>
      <c r="V380" s="100"/>
      <c r="W380" s="100"/>
      <c r="X380" s="100"/>
      <c r="Y380" s="100"/>
      <c r="Z380" s="100"/>
      <c r="AA380" s="100"/>
      <c r="AD380" s="99"/>
    </row>
    <row r="381" spans="21:30" ht="30" customHeight="1" x14ac:dyDescent="0.35">
      <c r="U381" s="100"/>
      <c r="V381" s="100"/>
      <c r="W381" s="100"/>
      <c r="X381" s="100"/>
      <c r="Y381" s="100"/>
      <c r="Z381" s="100"/>
      <c r="AA381" s="100"/>
      <c r="AD381" s="99"/>
    </row>
    <row r="382" spans="21:30" ht="30" customHeight="1" x14ac:dyDescent="0.35">
      <c r="U382" s="100"/>
      <c r="V382" s="100"/>
      <c r="W382" s="100"/>
      <c r="X382" s="100"/>
      <c r="Y382" s="100"/>
      <c r="Z382" s="100"/>
      <c r="AA382" s="100"/>
      <c r="AD382" s="99"/>
    </row>
    <row r="383" spans="21:30" ht="30" customHeight="1" x14ac:dyDescent="0.35">
      <c r="U383" s="100"/>
      <c r="V383" s="100"/>
      <c r="W383" s="100"/>
      <c r="X383" s="100"/>
      <c r="Y383" s="100"/>
      <c r="Z383" s="100"/>
      <c r="AA383" s="100"/>
      <c r="AD383" s="99"/>
    </row>
    <row r="384" spans="21:30" ht="30" customHeight="1" x14ac:dyDescent="0.35">
      <c r="U384" s="100"/>
      <c r="V384" s="100"/>
      <c r="W384" s="100"/>
      <c r="X384" s="100"/>
      <c r="Y384" s="100"/>
      <c r="Z384" s="100"/>
      <c r="AA384" s="100"/>
      <c r="AD384" s="99"/>
    </row>
    <row r="385" spans="21:30" ht="30" customHeight="1" x14ac:dyDescent="0.35">
      <c r="U385" s="100"/>
      <c r="V385" s="100"/>
      <c r="W385" s="100"/>
      <c r="X385" s="100"/>
      <c r="Y385" s="100"/>
      <c r="Z385" s="100"/>
      <c r="AA385" s="100"/>
      <c r="AD385" s="99"/>
    </row>
    <row r="386" spans="21:30" ht="30" customHeight="1" x14ac:dyDescent="0.35">
      <c r="U386" s="100"/>
      <c r="V386" s="100"/>
      <c r="W386" s="100"/>
      <c r="X386" s="100"/>
      <c r="Y386" s="100"/>
      <c r="Z386" s="100"/>
      <c r="AA386" s="100"/>
      <c r="AD386" s="99"/>
    </row>
    <row r="387" spans="21:30" ht="30" customHeight="1" x14ac:dyDescent="0.35">
      <c r="U387" s="100"/>
      <c r="V387" s="100"/>
      <c r="W387" s="100"/>
      <c r="X387" s="100"/>
      <c r="Y387" s="100"/>
      <c r="Z387" s="100"/>
      <c r="AA387" s="100"/>
      <c r="AD387" s="99"/>
    </row>
    <row r="388" spans="21:30" ht="30" customHeight="1" x14ac:dyDescent="0.35">
      <c r="U388" s="100"/>
      <c r="V388" s="100"/>
      <c r="W388" s="100"/>
      <c r="X388" s="100"/>
      <c r="Y388" s="100"/>
      <c r="Z388" s="100"/>
      <c r="AA388" s="100"/>
      <c r="AD388" s="99"/>
    </row>
    <row r="389" spans="21:30" ht="30" customHeight="1" x14ac:dyDescent="0.35">
      <c r="U389" s="100"/>
      <c r="V389" s="100"/>
      <c r="W389" s="100"/>
      <c r="X389" s="100"/>
      <c r="Y389" s="100"/>
      <c r="Z389" s="100"/>
      <c r="AA389" s="100"/>
      <c r="AD389" s="99"/>
    </row>
    <row r="390" spans="21:30" ht="30" customHeight="1" x14ac:dyDescent="0.35">
      <c r="U390" s="100"/>
      <c r="V390" s="100"/>
      <c r="W390" s="100"/>
      <c r="X390" s="100"/>
      <c r="Y390" s="100"/>
      <c r="Z390" s="100"/>
      <c r="AA390" s="100"/>
      <c r="AD390" s="99"/>
    </row>
    <row r="391" spans="21:30" ht="30" customHeight="1" x14ac:dyDescent="0.35">
      <c r="U391" s="100"/>
      <c r="V391" s="100"/>
      <c r="W391" s="100"/>
      <c r="X391" s="100"/>
      <c r="Y391" s="100"/>
      <c r="Z391" s="100"/>
      <c r="AA391" s="100"/>
      <c r="AD391" s="99"/>
    </row>
    <row r="392" spans="21:30" ht="30" customHeight="1" x14ac:dyDescent="0.35">
      <c r="U392" s="100"/>
      <c r="V392" s="100"/>
      <c r="W392" s="100"/>
      <c r="X392" s="100"/>
      <c r="Y392" s="100"/>
      <c r="Z392" s="100"/>
      <c r="AA392" s="100"/>
      <c r="AD392" s="99"/>
    </row>
    <row r="393" spans="21:30" ht="30" customHeight="1" x14ac:dyDescent="0.35">
      <c r="U393" s="100"/>
      <c r="V393" s="100"/>
      <c r="W393" s="100"/>
      <c r="X393" s="100"/>
      <c r="Y393" s="100"/>
      <c r="Z393" s="100"/>
      <c r="AA393" s="100"/>
      <c r="AD393" s="99"/>
    </row>
    <row r="394" spans="21:30" ht="30" customHeight="1" x14ac:dyDescent="0.35">
      <c r="U394" s="100"/>
      <c r="V394" s="100"/>
      <c r="W394" s="100"/>
      <c r="X394" s="100"/>
      <c r="Y394" s="100"/>
      <c r="Z394" s="100"/>
      <c r="AA394" s="100"/>
      <c r="AD394" s="99"/>
    </row>
    <row r="395" spans="21:30" ht="30" customHeight="1" x14ac:dyDescent="0.35">
      <c r="U395" s="100"/>
      <c r="V395" s="100"/>
      <c r="W395" s="100"/>
      <c r="X395" s="100"/>
      <c r="Y395" s="100"/>
      <c r="Z395" s="100"/>
      <c r="AA395" s="100"/>
      <c r="AD395" s="99"/>
    </row>
    <row r="396" spans="21:30" ht="30" customHeight="1" x14ac:dyDescent="0.35">
      <c r="U396" s="100"/>
      <c r="V396" s="100"/>
      <c r="W396" s="100"/>
      <c r="X396" s="100"/>
      <c r="Y396" s="100"/>
      <c r="Z396" s="100"/>
      <c r="AA396" s="100"/>
      <c r="AD396" s="99"/>
    </row>
    <row r="397" spans="21:30" ht="30" customHeight="1" x14ac:dyDescent="0.35">
      <c r="U397" s="100"/>
      <c r="V397" s="100"/>
      <c r="W397" s="100"/>
      <c r="X397" s="100"/>
      <c r="Y397" s="100"/>
      <c r="Z397" s="100"/>
      <c r="AA397" s="100"/>
      <c r="AD397" s="99"/>
    </row>
    <row r="398" spans="21:30" ht="30" customHeight="1" x14ac:dyDescent="0.35">
      <c r="U398" s="100"/>
      <c r="V398" s="100"/>
      <c r="W398" s="100"/>
      <c r="X398" s="100"/>
      <c r="Y398" s="100"/>
      <c r="Z398" s="100"/>
      <c r="AA398" s="100"/>
      <c r="AD398" s="99"/>
    </row>
    <row r="399" spans="21:30" ht="30" customHeight="1" x14ac:dyDescent="0.35">
      <c r="U399" s="100"/>
      <c r="V399" s="100"/>
      <c r="W399" s="100"/>
      <c r="X399" s="100"/>
      <c r="Y399" s="100"/>
      <c r="Z399" s="100"/>
      <c r="AA399" s="100"/>
      <c r="AD399" s="99"/>
    </row>
    <row r="400" spans="21:30" ht="30" customHeight="1" x14ac:dyDescent="0.35">
      <c r="U400" s="100"/>
      <c r="V400" s="100"/>
      <c r="W400" s="100"/>
      <c r="X400" s="100"/>
      <c r="Y400" s="100"/>
      <c r="Z400" s="100"/>
      <c r="AA400" s="100"/>
      <c r="AD400" s="99"/>
    </row>
    <row r="401" spans="21:30" ht="30" customHeight="1" x14ac:dyDescent="0.35">
      <c r="U401" s="100"/>
      <c r="V401" s="100"/>
      <c r="W401" s="100"/>
      <c r="X401" s="100"/>
      <c r="Y401" s="100"/>
      <c r="Z401" s="100"/>
      <c r="AA401" s="100"/>
      <c r="AD401" s="99"/>
    </row>
    <row r="402" spans="21:30" ht="30" customHeight="1" x14ac:dyDescent="0.35">
      <c r="U402" s="100"/>
      <c r="V402" s="100"/>
      <c r="W402" s="100"/>
      <c r="X402" s="100"/>
      <c r="Y402" s="100"/>
      <c r="Z402" s="100"/>
      <c r="AA402" s="100"/>
      <c r="AD402" s="99"/>
    </row>
    <row r="403" spans="21:30" ht="30" customHeight="1" x14ac:dyDescent="0.35">
      <c r="U403" s="100"/>
      <c r="V403" s="100"/>
      <c r="W403" s="100"/>
      <c r="X403" s="100"/>
      <c r="Y403" s="100"/>
      <c r="Z403" s="100"/>
      <c r="AA403" s="100"/>
      <c r="AD403" s="99"/>
    </row>
    <row r="404" spans="21:30" ht="30" customHeight="1" x14ac:dyDescent="0.35">
      <c r="U404" s="100"/>
      <c r="V404" s="100"/>
      <c r="W404" s="100"/>
      <c r="X404" s="100"/>
      <c r="Y404" s="100"/>
      <c r="Z404" s="100"/>
      <c r="AA404" s="100"/>
      <c r="AD404" s="99"/>
    </row>
    <row r="405" spans="21:30" ht="30" customHeight="1" x14ac:dyDescent="0.35">
      <c r="U405" s="100"/>
      <c r="V405" s="100"/>
      <c r="W405" s="100"/>
      <c r="X405" s="100"/>
      <c r="Y405" s="100"/>
      <c r="Z405" s="100"/>
      <c r="AA405" s="100"/>
      <c r="AD405" s="99"/>
    </row>
    <row r="406" spans="21:30" ht="30" customHeight="1" x14ac:dyDescent="0.35">
      <c r="U406" s="100"/>
      <c r="V406" s="100"/>
      <c r="W406" s="100"/>
      <c r="X406" s="100"/>
      <c r="Y406" s="100"/>
      <c r="Z406" s="100"/>
      <c r="AA406" s="100"/>
      <c r="AD406" s="99"/>
    </row>
    <row r="407" spans="21:30" ht="30" customHeight="1" x14ac:dyDescent="0.35">
      <c r="U407" s="100"/>
      <c r="V407" s="100"/>
      <c r="W407" s="100"/>
      <c r="X407" s="100"/>
      <c r="Y407" s="100"/>
      <c r="Z407" s="100"/>
      <c r="AA407" s="100"/>
      <c r="AD407" s="99"/>
    </row>
    <row r="408" spans="21:30" ht="30" customHeight="1" x14ac:dyDescent="0.35">
      <c r="U408" s="100"/>
      <c r="V408" s="100"/>
      <c r="W408" s="100"/>
      <c r="X408" s="100"/>
      <c r="Y408" s="100"/>
      <c r="Z408" s="100"/>
      <c r="AA408" s="100"/>
      <c r="AD408" s="99"/>
    </row>
    <row r="409" spans="21:30" ht="30" customHeight="1" x14ac:dyDescent="0.35">
      <c r="U409" s="100"/>
      <c r="V409" s="100"/>
      <c r="W409" s="100"/>
      <c r="X409" s="100"/>
      <c r="Y409" s="100"/>
      <c r="Z409" s="100"/>
      <c r="AA409" s="100"/>
      <c r="AD409" s="99"/>
    </row>
    <row r="410" spans="21:30" ht="30" customHeight="1" x14ac:dyDescent="0.35">
      <c r="U410" s="100"/>
      <c r="V410" s="100"/>
      <c r="W410" s="100"/>
      <c r="X410" s="100"/>
      <c r="Y410" s="100"/>
      <c r="Z410" s="100"/>
      <c r="AA410" s="100"/>
      <c r="AD410" s="99"/>
    </row>
    <row r="411" spans="21:30" ht="30" customHeight="1" x14ac:dyDescent="0.35">
      <c r="U411" s="100"/>
      <c r="V411" s="100"/>
      <c r="W411" s="100"/>
      <c r="X411" s="100"/>
      <c r="Y411" s="100"/>
      <c r="Z411" s="100"/>
      <c r="AA411" s="100"/>
      <c r="AD411" s="99"/>
    </row>
    <row r="412" spans="21:30" ht="30" customHeight="1" x14ac:dyDescent="0.35">
      <c r="U412" s="100"/>
      <c r="V412" s="100"/>
      <c r="W412" s="100"/>
      <c r="X412" s="100"/>
      <c r="Y412" s="100"/>
      <c r="Z412" s="100"/>
      <c r="AA412" s="100"/>
      <c r="AD412" s="99"/>
    </row>
    <row r="413" spans="21:30" ht="30" customHeight="1" x14ac:dyDescent="0.35">
      <c r="U413" s="100"/>
      <c r="V413" s="100"/>
      <c r="W413" s="100"/>
      <c r="X413" s="100"/>
      <c r="Y413" s="100"/>
      <c r="Z413" s="100"/>
      <c r="AA413" s="100"/>
      <c r="AD413" s="99"/>
    </row>
    <row r="414" spans="21:30" ht="30" customHeight="1" x14ac:dyDescent="0.35">
      <c r="U414" s="100"/>
      <c r="V414" s="100"/>
      <c r="W414" s="100"/>
      <c r="X414" s="100"/>
      <c r="Y414" s="100"/>
      <c r="Z414" s="100"/>
      <c r="AA414" s="100"/>
      <c r="AD414" s="99"/>
    </row>
    <row r="415" spans="21:30" ht="30" customHeight="1" x14ac:dyDescent="0.35">
      <c r="U415" s="100"/>
      <c r="V415" s="100"/>
      <c r="W415" s="100"/>
      <c r="X415" s="100"/>
      <c r="Y415" s="100"/>
      <c r="Z415" s="100"/>
      <c r="AA415" s="100"/>
      <c r="AD415" s="99"/>
    </row>
    <row r="416" spans="21:30" ht="30" customHeight="1" x14ac:dyDescent="0.35">
      <c r="U416" s="100"/>
      <c r="V416" s="100"/>
      <c r="W416" s="100"/>
      <c r="X416" s="100"/>
      <c r="Y416" s="100"/>
      <c r="Z416" s="100"/>
      <c r="AA416" s="100"/>
      <c r="AD416" s="99"/>
    </row>
    <row r="417" spans="21:30" ht="30" customHeight="1" x14ac:dyDescent="0.35">
      <c r="U417" s="100"/>
      <c r="V417" s="100"/>
      <c r="W417" s="100"/>
      <c r="X417" s="100"/>
      <c r="Y417" s="100"/>
      <c r="Z417" s="100"/>
      <c r="AA417" s="100"/>
      <c r="AD417" s="99"/>
    </row>
    <row r="418" spans="21:30" ht="30" customHeight="1" x14ac:dyDescent="0.35">
      <c r="U418" s="100"/>
      <c r="V418" s="100"/>
      <c r="W418" s="100"/>
      <c r="X418" s="100"/>
      <c r="Y418" s="100"/>
      <c r="Z418" s="100"/>
      <c r="AA418" s="100"/>
      <c r="AD418" s="99"/>
    </row>
    <row r="419" spans="21:30" ht="30" customHeight="1" x14ac:dyDescent="0.35">
      <c r="U419" s="100"/>
      <c r="V419" s="100"/>
      <c r="W419" s="100"/>
      <c r="X419" s="100"/>
      <c r="Y419" s="100"/>
      <c r="Z419" s="100"/>
      <c r="AA419" s="100"/>
      <c r="AD419" s="99"/>
    </row>
    <row r="420" spans="21:30" ht="30" customHeight="1" x14ac:dyDescent="0.35">
      <c r="U420" s="100"/>
      <c r="V420" s="100"/>
      <c r="W420" s="100"/>
      <c r="X420" s="100"/>
      <c r="Y420" s="100"/>
      <c r="Z420" s="100"/>
      <c r="AA420" s="100"/>
      <c r="AD420" s="99"/>
    </row>
    <row r="421" spans="21:30" ht="30" customHeight="1" x14ac:dyDescent="0.35">
      <c r="U421" s="100"/>
      <c r="V421" s="100"/>
      <c r="W421" s="100"/>
      <c r="X421" s="100"/>
      <c r="Y421" s="100"/>
      <c r="Z421" s="100"/>
      <c r="AA421" s="100"/>
      <c r="AD421" s="99"/>
    </row>
    <row r="422" spans="21:30" ht="30" customHeight="1" x14ac:dyDescent="0.35">
      <c r="U422" s="100"/>
      <c r="V422" s="100"/>
      <c r="W422" s="100"/>
      <c r="X422" s="100"/>
      <c r="Y422" s="100"/>
      <c r="Z422" s="100"/>
      <c r="AA422" s="100"/>
      <c r="AD422" s="99"/>
    </row>
    <row r="423" spans="21:30" ht="30" customHeight="1" x14ac:dyDescent="0.35">
      <c r="U423" s="100"/>
      <c r="V423" s="100"/>
      <c r="W423" s="100"/>
      <c r="X423" s="100"/>
      <c r="Y423" s="100"/>
      <c r="Z423" s="100"/>
      <c r="AA423" s="100"/>
      <c r="AD423" s="99"/>
    </row>
    <row r="424" spans="21:30" ht="30" customHeight="1" x14ac:dyDescent="0.35">
      <c r="U424" s="100"/>
      <c r="V424" s="100"/>
      <c r="W424" s="100"/>
      <c r="X424" s="100"/>
      <c r="Y424" s="100"/>
      <c r="Z424" s="100"/>
      <c r="AA424" s="100"/>
      <c r="AD424" s="99"/>
    </row>
    <row r="425" spans="21:30" ht="30" customHeight="1" x14ac:dyDescent="0.35">
      <c r="U425" s="100"/>
      <c r="V425" s="100"/>
      <c r="W425" s="100"/>
      <c r="X425" s="100"/>
      <c r="Y425" s="100"/>
      <c r="Z425" s="100"/>
      <c r="AA425" s="100"/>
      <c r="AD425" s="99"/>
    </row>
    <row r="426" spans="21:30" ht="30" customHeight="1" x14ac:dyDescent="0.35">
      <c r="U426" s="100"/>
      <c r="V426" s="100"/>
      <c r="W426" s="100"/>
      <c r="X426" s="100"/>
      <c r="Y426" s="100"/>
      <c r="Z426" s="100"/>
      <c r="AA426" s="100"/>
      <c r="AD426" s="99"/>
    </row>
    <row r="427" spans="21:30" ht="30" customHeight="1" x14ac:dyDescent="0.35">
      <c r="U427" s="100"/>
      <c r="V427" s="100"/>
      <c r="W427" s="100"/>
      <c r="X427" s="100"/>
      <c r="Y427" s="100"/>
      <c r="Z427" s="100"/>
      <c r="AA427" s="100"/>
      <c r="AD427" s="99"/>
    </row>
    <row r="428" spans="21:30" ht="30" customHeight="1" x14ac:dyDescent="0.35">
      <c r="U428" s="100"/>
      <c r="V428" s="100"/>
      <c r="W428" s="100"/>
      <c r="X428" s="100"/>
      <c r="Y428" s="100"/>
      <c r="Z428" s="100"/>
      <c r="AA428" s="100"/>
      <c r="AD428" s="99"/>
    </row>
    <row r="429" spans="21:30" ht="30" customHeight="1" x14ac:dyDescent="0.35">
      <c r="U429" s="100"/>
      <c r="V429" s="100"/>
      <c r="W429" s="100"/>
      <c r="X429" s="100"/>
      <c r="Y429" s="100"/>
      <c r="Z429" s="100"/>
      <c r="AA429" s="100"/>
      <c r="AD429" s="99"/>
    </row>
    <row r="430" spans="21:30" ht="30" customHeight="1" x14ac:dyDescent="0.35">
      <c r="U430" s="100"/>
      <c r="V430" s="100"/>
      <c r="W430" s="100"/>
      <c r="X430" s="100"/>
      <c r="Y430" s="100"/>
      <c r="Z430" s="100"/>
      <c r="AA430" s="100"/>
      <c r="AD430" s="99"/>
    </row>
    <row r="431" spans="21:30" ht="30" customHeight="1" x14ac:dyDescent="0.35">
      <c r="U431" s="100"/>
      <c r="V431" s="100"/>
      <c r="W431" s="100"/>
      <c r="X431" s="100"/>
      <c r="Y431" s="100"/>
      <c r="Z431" s="100"/>
      <c r="AA431" s="100"/>
      <c r="AD431" s="99"/>
    </row>
    <row r="432" spans="21:30" ht="30" customHeight="1" x14ac:dyDescent="0.35">
      <c r="U432" s="100"/>
      <c r="V432" s="100"/>
      <c r="W432" s="100"/>
      <c r="X432" s="100"/>
      <c r="Y432" s="100"/>
      <c r="Z432" s="100"/>
      <c r="AA432" s="100"/>
      <c r="AD432" s="99"/>
    </row>
    <row r="433" spans="21:30" ht="30" customHeight="1" x14ac:dyDescent="0.35">
      <c r="U433" s="100"/>
      <c r="V433" s="100"/>
      <c r="W433" s="100"/>
      <c r="X433" s="100"/>
      <c r="Y433" s="100"/>
      <c r="Z433" s="100"/>
      <c r="AA433" s="100"/>
      <c r="AD433" s="99"/>
    </row>
    <row r="434" spans="21:30" ht="30" customHeight="1" x14ac:dyDescent="0.35">
      <c r="U434" s="100"/>
      <c r="V434" s="100"/>
      <c r="W434" s="100"/>
      <c r="X434" s="100"/>
      <c r="Y434" s="100"/>
      <c r="Z434" s="100"/>
      <c r="AA434" s="100"/>
      <c r="AD434" s="99"/>
    </row>
    <row r="435" spans="21:30" ht="30" customHeight="1" x14ac:dyDescent="0.35">
      <c r="U435" s="100"/>
      <c r="V435" s="100"/>
      <c r="W435" s="100"/>
      <c r="X435" s="100"/>
      <c r="Y435" s="100"/>
      <c r="Z435" s="100"/>
      <c r="AA435" s="100"/>
      <c r="AD435" s="99"/>
    </row>
    <row r="436" spans="21:30" ht="30" customHeight="1" x14ac:dyDescent="0.35">
      <c r="U436" s="100"/>
      <c r="V436" s="100"/>
      <c r="W436" s="100"/>
      <c r="X436" s="100"/>
      <c r="Y436" s="100"/>
      <c r="Z436" s="100"/>
      <c r="AA436" s="100"/>
      <c r="AD436" s="99"/>
    </row>
    <row r="437" spans="21:30" ht="30" customHeight="1" x14ac:dyDescent="0.35">
      <c r="U437" s="100"/>
      <c r="V437" s="100"/>
      <c r="W437" s="100"/>
      <c r="X437" s="100"/>
      <c r="Y437" s="100"/>
      <c r="Z437" s="100"/>
      <c r="AA437" s="100"/>
      <c r="AD437" s="99"/>
    </row>
    <row r="438" spans="21:30" ht="30" customHeight="1" x14ac:dyDescent="0.35">
      <c r="U438" s="100"/>
      <c r="V438" s="100"/>
      <c r="W438" s="100"/>
      <c r="X438" s="100"/>
      <c r="Y438" s="100"/>
      <c r="Z438" s="100"/>
      <c r="AA438" s="100"/>
      <c r="AD438" s="99"/>
    </row>
    <row r="439" spans="21:30" ht="30" customHeight="1" x14ac:dyDescent="0.35">
      <c r="U439" s="100"/>
      <c r="V439" s="100"/>
      <c r="W439" s="100"/>
      <c r="X439" s="100"/>
      <c r="Y439" s="100"/>
      <c r="Z439" s="100"/>
      <c r="AA439" s="100"/>
      <c r="AD439" s="99"/>
    </row>
    <row r="440" spans="21:30" ht="30" customHeight="1" x14ac:dyDescent="0.35">
      <c r="U440" s="100"/>
      <c r="V440" s="100"/>
      <c r="W440" s="100"/>
      <c r="X440" s="100"/>
      <c r="Y440" s="100"/>
      <c r="Z440" s="100"/>
      <c r="AA440" s="100"/>
      <c r="AD440" s="99"/>
    </row>
    <row r="441" spans="21:30" ht="30" customHeight="1" x14ac:dyDescent="0.35">
      <c r="U441" s="100"/>
      <c r="V441" s="100"/>
      <c r="W441" s="100"/>
      <c r="X441" s="100"/>
      <c r="Y441" s="100"/>
      <c r="Z441" s="100"/>
      <c r="AA441" s="100"/>
      <c r="AD441" s="99"/>
    </row>
    <row r="442" spans="21:30" ht="30" customHeight="1" x14ac:dyDescent="0.35">
      <c r="U442" s="100"/>
      <c r="V442" s="100"/>
      <c r="W442" s="100"/>
      <c r="X442" s="100"/>
      <c r="Y442" s="100"/>
      <c r="Z442" s="100"/>
      <c r="AA442" s="100"/>
      <c r="AD442" s="99"/>
    </row>
    <row r="443" spans="21:30" ht="30" customHeight="1" x14ac:dyDescent="0.35">
      <c r="U443" s="100"/>
      <c r="V443" s="100"/>
      <c r="W443" s="100"/>
      <c r="X443" s="100"/>
      <c r="Y443" s="100"/>
      <c r="Z443" s="100"/>
      <c r="AA443" s="100"/>
      <c r="AD443" s="99"/>
    </row>
    <row r="444" spans="21:30" ht="30" customHeight="1" x14ac:dyDescent="0.35">
      <c r="U444" s="100"/>
      <c r="V444" s="100"/>
      <c r="W444" s="100"/>
      <c r="X444" s="100"/>
      <c r="Y444" s="100"/>
      <c r="Z444" s="100"/>
      <c r="AA444" s="100"/>
      <c r="AD444" s="99"/>
    </row>
    <row r="445" spans="21:30" ht="30" customHeight="1" x14ac:dyDescent="0.35">
      <c r="U445" s="100"/>
      <c r="V445" s="100"/>
      <c r="W445" s="100"/>
      <c r="X445" s="100"/>
      <c r="Y445" s="100"/>
      <c r="Z445" s="100"/>
      <c r="AA445" s="100"/>
      <c r="AD445" s="99"/>
    </row>
    <row r="446" spans="21:30" ht="30" customHeight="1" x14ac:dyDescent="0.35">
      <c r="U446" s="100"/>
      <c r="V446" s="100"/>
      <c r="W446" s="100"/>
      <c r="X446" s="100"/>
      <c r="Y446" s="100"/>
      <c r="Z446" s="100"/>
      <c r="AA446" s="100"/>
      <c r="AD446" s="99"/>
    </row>
    <row r="447" spans="21:30" ht="30" customHeight="1" x14ac:dyDescent="0.35">
      <c r="U447" s="100"/>
      <c r="V447" s="100"/>
      <c r="W447" s="100"/>
      <c r="X447" s="100"/>
      <c r="Y447" s="100"/>
      <c r="Z447" s="100"/>
      <c r="AA447" s="100"/>
      <c r="AD447" s="99"/>
    </row>
    <row r="448" spans="21:30" ht="30" customHeight="1" x14ac:dyDescent="0.35">
      <c r="U448" s="100"/>
      <c r="V448" s="100"/>
      <c r="W448" s="100"/>
      <c r="X448" s="100"/>
      <c r="Y448" s="100"/>
      <c r="Z448" s="100"/>
      <c r="AA448" s="100"/>
      <c r="AD448" s="99"/>
    </row>
    <row r="449" spans="21:30" ht="30" customHeight="1" x14ac:dyDescent="0.35">
      <c r="U449" s="100"/>
      <c r="V449" s="100"/>
      <c r="W449" s="100"/>
      <c r="X449" s="100"/>
      <c r="Y449" s="100"/>
      <c r="Z449" s="100"/>
      <c r="AA449" s="100"/>
      <c r="AD449" s="99"/>
    </row>
    <row r="450" spans="21:30" ht="30" customHeight="1" x14ac:dyDescent="0.35">
      <c r="U450" s="100"/>
      <c r="V450" s="100"/>
      <c r="W450" s="100"/>
      <c r="X450" s="100"/>
      <c r="Y450" s="100"/>
      <c r="Z450" s="100"/>
      <c r="AA450" s="100"/>
      <c r="AD450" s="99"/>
    </row>
    <row r="451" spans="21:30" ht="30" customHeight="1" x14ac:dyDescent="0.35">
      <c r="U451" s="100"/>
      <c r="V451" s="100"/>
      <c r="W451" s="100"/>
      <c r="X451" s="100"/>
      <c r="Y451" s="100"/>
      <c r="Z451" s="100"/>
      <c r="AA451" s="100"/>
      <c r="AD451" s="99"/>
    </row>
    <row r="452" spans="21:30" ht="30" customHeight="1" x14ac:dyDescent="0.35">
      <c r="U452" s="100"/>
      <c r="V452" s="100"/>
      <c r="W452" s="100"/>
      <c r="X452" s="100"/>
      <c r="Y452" s="100"/>
      <c r="Z452" s="100"/>
      <c r="AA452" s="100"/>
      <c r="AD452" s="99"/>
    </row>
    <row r="453" spans="21:30" ht="30" customHeight="1" x14ac:dyDescent="0.35">
      <c r="U453" s="100"/>
      <c r="V453" s="100"/>
      <c r="W453" s="100"/>
      <c r="X453" s="100"/>
      <c r="Y453" s="100"/>
      <c r="Z453" s="100"/>
      <c r="AA453" s="100"/>
      <c r="AD453" s="99"/>
    </row>
    <row r="454" spans="21:30" ht="30" customHeight="1" x14ac:dyDescent="0.35">
      <c r="U454" s="100"/>
      <c r="V454" s="100"/>
      <c r="W454" s="100"/>
      <c r="X454" s="100"/>
      <c r="Y454" s="100"/>
      <c r="Z454" s="100"/>
      <c r="AA454" s="100"/>
      <c r="AD454" s="99"/>
    </row>
    <row r="455" spans="21:30" ht="30" customHeight="1" x14ac:dyDescent="0.35">
      <c r="U455" s="100"/>
      <c r="V455" s="100"/>
      <c r="W455" s="100"/>
      <c r="X455" s="100"/>
      <c r="Y455" s="100"/>
      <c r="Z455" s="100"/>
      <c r="AA455" s="100"/>
      <c r="AD455" s="99"/>
    </row>
    <row r="456" spans="21:30" ht="30" customHeight="1" x14ac:dyDescent="0.35">
      <c r="U456" s="100"/>
      <c r="V456" s="100"/>
      <c r="W456" s="100"/>
      <c r="X456" s="100"/>
      <c r="Y456" s="100"/>
      <c r="Z456" s="100"/>
      <c r="AA456" s="100"/>
      <c r="AD456" s="99"/>
    </row>
    <row r="457" spans="21:30" ht="30" customHeight="1" x14ac:dyDescent="0.35">
      <c r="U457" s="100"/>
      <c r="V457" s="100"/>
      <c r="W457" s="100"/>
      <c r="X457" s="100"/>
      <c r="Y457" s="100"/>
      <c r="Z457" s="100"/>
      <c r="AA457" s="100"/>
      <c r="AD457" s="99"/>
    </row>
    <row r="458" spans="21:30" ht="30" customHeight="1" x14ac:dyDescent="0.35">
      <c r="U458" s="100"/>
      <c r="V458" s="100"/>
      <c r="W458" s="100"/>
      <c r="X458" s="100"/>
      <c r="Y458" s="100"/>
      <c r="Z458" s="100"/>
      <c r="AA458" s="100"/>
      <c r="AD458" s="99"/>
    </row>
    <row r="459" spans="21:30" ht="30" customHeight="1" x14ac:dyDescent="0.35">
      <c r="U459" s="100"/>
      <c r="V459" s="100"/>
      <c r="W459" s="100"/>
      <c r="X459" s="100"/>
      <c r="Y459" s="100"/>
      <c r="Z459" s="100"/>
      <c r="AA459" s="100"/>
      <c r="AD459" s="99"/>
    </row>
    <row r="460" spans="21:30" ht="30" customHeight="1" x14ac:dyDescent="0.35">
      <c r="U460" s="100"/>
      <c r="V460" s="100"/>
      <c r="W460" s="100"/>
      <c r="X460" s="100"/>
      <c r="Y460" s="100"/>
      <c r="Z460" s="100"/>
      <c r="AA460" s="100"/>
      <c r="AD460" s="99"/>
    </row>
    <row r="461" spans="21:30" ht="30" customHeight="1" x14ac:dyDescent="0.35">
      <c r="U461" s="100"/>
      <c r="V461" s="100"/>
      <c r="W461" s="100"/>
      <c r="X461" s="100"/>
      <c r="Y461" s="100"/>
      <c r="Z461" s="100"/>
      <c r="AA461" s="100"/>
      <c r="AD461" s="99"/>
    </row>
    <row r="462" spans="21:30" ht="30" customHeight="1" x14ac:dyDescent="0.35">
      <c r="U462" s="100"/>
      <c r="V462" s="100"/>
      <c r="W462" s="100"/>
      <c r="X462" s="100"/>
      <c r="Y462" s="100"/>
      <c r="Z462" s="100"/>
      <c r="AA462" s="100"/>
      <c r="AD462" s="99"/>
    </row>
    <row r="463" spans="21:30" ht="30" customHeight="1" x14ac:dyDescent="0.35">
      <c r="U463" s="100"/>
      <c r="V463" s="100"/>
      <c r="W463" s="100"/>
      <c r="X463" s="100"/>
      <c r="Y463" s="100"/>
      <c r="Z463" s="100"/>
      <c r="AA463" s="100"/>
      <c r="AD463" s="99"/>
    </row>
    <row r="464" spans="21:30" ht="30" customHeight="1" x14ac:dyDescent="0.35">
      <c r="U464" s="100"/>
      <c r="V464" s="100"/>
      <c r="W464" s="100"/>
      <c r="X464" s="100"/>
      <c r="Y464" s="100"/>
      <c r="Z464" s="100"/>
      <c r="AA464" s="100"/>
      <c r="AD464" s="99"/>
    </row>
    <row r="465" spans="21:30" ht="30" customHeight="1" x14ac:dyDescent="0.35">
      <c r="U465" s="100"/>
      <c r="V465" s="100"/>
      <c r="W465" s="100"/>
      <c r="X465" s="100"/>
      <c r="Y465" s="100"/>
      <c r="Z465" s="100"/>
      <c r="AA465" s="100"/>
      <c r="AD465" s="99"/>
    </row>
    <row r="466" spans="21:30" ht="30" customHeight="1" x14ac:dyDescent="0.35">
      <c r="U466" s="100"/>
      <c r="V466" s="100"/>
      <c r="W466" s="100"/>
      <c r="X466" s="100"/>
      <c r="Y466" s="100"/>
      <c r="Z466" s="100"/>
      <c r="AA466" s="100"/>
      <c r="AD466" s="99"/>
    </row>
    <row r="467" spans="21:30" ht="30" customHeight="1" x14ac:dyDescent="0.35">
      <c r="U467" s="100"/>
      <c r="V467" s="100"/>
      <c r="W467" s="100"/>
      <c r="X467" s="100"/>
      <c r="Y467" s="100"/>
      <c r="Z467" s="100"/>
      <c r="AA467" s="100"/>
      <c r="AD467" s="99"/>
    </row>
    <row r="468" spans="21:30" ht="30" customHeight="1" x14ac:dyDescent="0.35">
      <c r="U468" s="100"/>
      <c r="V468" s="100"/>
      <c r="W468" s="100"/>
      <c r="X468" s="100"/>
      <c r="Y468" s="100"/>
      <c r="Z468" s="100"/>
      <c r="AA468" s="100"/>
      <c r="AD468" s="99"/>
    </row>
    <row r="469" spans="21:30" ht="30" customHeight="1" x14ac:dyDescent="0.35">
      <c r="U469" s="100"/>
      <c r="V469" s="100"/>
      <c r="W469" s="100"/>
      <c r="X469" s="100"/>
      <c r="Y469" s="100"/>
      <c r="Z469" s="100"/>
      <c r="AA469" s="100"/>
      <c r="AD469" s="99"/>
    </row>
    <row r="470" spans="21:30" ht="30" customHeight="1" x14ac:dyDescent="0.35">
      <c r="U470" s="100"/>
      <c r="V470" s="100"/>
      <c r="W470" s="100"/>
      <c r="X470" s="100"/>
      <c r="Y470" s="100"/>
      <c r="Z470" s="100"/>
      <c r="AA470" s="100"/>
      <c r="AD470" s="99"/>
    </row>
    <row r="471" spans="21:30" ht="30" customHeight="1" x14ac:dyDescent="0.35">
      <c r="U471" s="100"/>
      <c r="V471" s="100"/>
      <c r="W471" s="100"/>
      <c r="X471" s="100"/>
      <c r="Y471" s="100"/>
      <c r="Z471" s="100"/>
      <c r="AA471" s="100"/>
      <c r="AD471" s="99"/>
    </row>
    <row r="472" spans="21:30" ht="30" customHeight="1" x14ac:dyDescent="0.35">
      <c r="U472" s="100"/>
      <c r="V472" s="100"/>
      <c r="W472" s="100"/>
      <c r="X472" s="100"/>
      <c r="Y472" s="100"/>
      <c r="Z472" s="100"/>
      <c r="AA472" s="100"/>
      <c r="AD472" s="99"/>
    </row>
    <row r="473" spans="21:30" ht="30" customHeight="1" x14ac:dyDescent="0.35">
      <c r="U473" s="100"/>
      <c r="V473" s="100"/>
      <c r="W473" s="100"/>
      <c r="X473" s="100"/>
      <c r="Y473" s="100"/>
      <c r="Z473" s="100"/>
      <c r="AA473" s="100"/>
      <c r="AD473" s="99"/>
    </row>
    <row r="474" spans="21:30" ht="30" customHeight="1" x14ac:dyDescent="0.35">
      <c r="U474" s="100"/>
      <c r="V474" s="100"/>
      <c r="W474" s="100"/>
      <c r="X474" s="100"/>
      <c r="Y474" s="100"/>
      <c r="Z474" s="100"/>
      <c r="AA474" s="100"/>
      <c r="AD474" s="99"/>
    </row>
    <row r="475" spans="21:30" ht="30" customHeight="1" x14ac:dyDescent="0.35">
      <c r="U475" s="100"/>
      <c r="V475" s="100"/>
      <c r="W475" s="100"/>
      <c r="X475" s="100"/>
      <c r="Y475" s="100"/>
      <c r="Z475" s="100"/>
      <c r="AA475" s="100"/>
      <c r="AD475" s="99"/>
    </row>
    <row r="476" spans="21:30" ht="30" customHeight="1" x14ac:dyDescent="0.35">
      <c r="U476" s="100"/>
      <c r="V476" s="100"/>
      <c r="W476" s="100"/>
      <c r="X476" s="100"/>
      <c r="Y476" s="100"/>
      <c r="Z476" s="100"/>
      <c r="AA476" s="100"/>
      <c r="AD476" s="99"/>
    </row>
    <row r="477" spans="21:30" ht="30" customHeight="1" x14ac:dyDescent="0.35">
      <c r="U477" s="100"/>
      <c r="V477" s="100"/>
      <c r="W477" s="100"/>
      <c r="X477" s="100"/>
      <c r="Y477" s="100"/>
      <c r="Z477" s="100"/>
      <c r="AA477" s="100"/>
      <c r="AD477" s="99"/>
    </row>
    <row r="478" spans="21:30" ht="30" customHeight="1" x14ac:dyDescent="0.35">
      <c r="U478" s="100"/>
      <c r="V478" s="100"/>
      <c r="W478" s="100"/>
      <c r="X478" s="100"/>
      <c r="Y478" s="100"/>
      <c r="Z478" s="100"/>
      <c r="AA478" s="100"/>
      <c r="AD478" s="99"/>
    </row>
    <row r="479" spans="21:30" ht="30" customHeight="1" x14ac:dyDescent="0.35">
      <c r="U479" s="100"/>
      <c r="V479" s="100"/>
      <c r="W479" s="100"/>
      <c r="X479" s="100"/>
      <c r="Y479" s="100"/>
      <c r="Z479" s="100"/>
      <c r="AA479" s="100"/>
      <c r="AD479" s="99"/>
    </row>
    <row r="480" spans="21:30" ht="30" customHeight="1" x14ac:dyDescent="0.35">
      <c r="U480" s="100"/>
      <c r="V480" s="100"/>
      <c r="W480" s="100"/>
      <c r="X480" s="100"/>
      <c r="Y480" s="100"/>
      <c r="Z480" s="100"/>
      <c r="AA480" s="100"/>
      <c r="AD480" s="99"/>
    </row>
    <row r="481" spans="21:30" ht="30" customHeight="1" x14ac:dyDescent="0.35">
      <c r="U481" s="100"/>
      <c r="V481" s="100"/>
      <c r="W481" s="100"/>
      <c r="X481" s="100"/>
      <c r="Y481" s="100"/>
      <c r="Z481" s="100"/>
      <c r="AA481" s="100"/>
      <c r="AD481" s="99"/>
    </row>
    <row r="482" spans="21:30" ht="30" customHeight="1" x14ac:dyDescent="0.35">
      <c r="U482" s="100"/>
      <c r="V482" s="100"/>
      <c r="W482" s="100"/>
      <c r="X482" s="100"/>
      <c r="Y482" s="100"/>
      <c r="Z482" s="100"/>
      <c r="AA482" s="100"/>
      <c r="AD482" s="99"/>
    </row>
    <row r="483" spans="21:30" ht="30" customHeight="1" x14ac:dyDescent="0.35">
      <c r="U483" s="100"/>
      <c r="V483" s="100"/>
      <c r="W483" s="100"/>
      <c r="X483" s="100"/>
      <c r="Y483" s="100"/>
      <c r="Z483" s="100"/>
      <c r="AA483" s="100"/>
      <c r="AD483" s="99"/>
    </row>
    <row r="484" spans="21:30" ht="30" customHeight="1" x14ac:dyDescent="0.35">
      <c r="U484" s="100"/>
      <c r="V484" s="100"/>
      <c r="W484" s="100"/>
      <c r="X484" s="100"/>
      <c r="Y484" s="100"/>
      <c r="Z484" s="100"/>
      <c r="AA484" s="100"/>
      <c r="AD484" s="99"/>
    </row>
    <row r="485" spans="21:30" ht="30" customHeight="1" x14ac:dyDescent="0.35">
      <c r="U485" s="100"/>
      <c r="V485" s="100"/>
      <c r="W485" s="100"/>
      <c r="X485" s="100"/>
      <c r="Y485" s="100"/>
      <c r="Z485" s="100"/>
      <c r="AA485" s="100"/>
      <c r="AD485" s="99"/>
    </row>
    <row r="486" spans="21:30" ht="30" customHeight="1" x14ac:dyDescent="0.35">
      <c r="U486" s="100"/>
      <c r="V486" s="100"/>
      <c r="W486" s="100"/>
      <c r="X486" s="100"/>
      <c r="Y486" s="100"/>
      <c r="Z486" s="100"/>
      <c r="AA486" s="100"/>
      <c r="AD486" s="99"/>
    </row>
    <row r="487" spans="21:30" ht="30" customHeight="1" x14ac:dyDescent="0.35">
      <c r="U487" s="100"/>
      <c r="V487" s="100"/>
      <c r="W487" s="100"/>
      <c r="X487" s="100"/>
      <c r="Y487" s="100"/>
      <c r="Z487" s="100"/>
      <c r="AA487" s="100"/>
      <c r="AD487" s="99"/>
    </row>
    <row r="488" spans="21:30" ht="30" customHeight="1" x14ac:dyDescent="0.35">
      <c r="U488" s="100"/>
      <c r="V488" s="100"/>
      <c r="W488" s="100"/>
      <c r="X488" s="100"/>
      <c r="Y488" s="100"/>
      <c r="Z488" s="100"/>
      <c r="AA488" s="100"/>
      <c r="AD488" s="99"/>
    </row>
    <row r="489" spans="21:30" ht="30" customHeight="1" x14ac:dyDescent="0.35">
      <c r="U489" s="100"/>
      <c r="V489" s="100"/>
      <c r="W489" s="100"/>
      <c r="X489" s="100"/>
      <c r="Y489" s="100"/>
      <c r="Z489" s="100"/>
      <c r="AA489" s="100"/>
      <c r="AD489" s="99"/>
    </row>
    <row r="490" spans="21:30" ht="30" customHeight="1" x14ac:dyDescent="0.35">
      <c r="U490" s="100"/>
      <c r="V490" s="100"/>
      <c r="W490" s="100"/>
      <c r="X490" s="100"/>
      <c r="Y490" s="100"/>
      <c r="Z490" s="100"/>
      <c r="AA490" s="100"/>
      <c r="AD490" s="99"/>
    </row>
    <row r="491" spans="21:30" ht="30" customHeight="1" x14ac:dyDescent="0.35">
      <c r="U491" s="100"/>
      <c r="V491" s="100"/>
      <c r="W491" s="100"/>
      <c r="X491" s="100"/>
      <c r="Y491" s="100"/>
      <c r="Z491" s="100"/>
      <c r="AA491" s="100"/>
      <c r="AD491" s="99"/>
    </row>
    <row r="492" spans="21:30" ht="30" customHeight="1" x14ac:dyDescent="0.35">
      <c r="U492" s="100"/>
      <c r="V492" s="100"/>
      <c r="W492" s="100"/>
      <c r="X492" s="100"/>
      <c r="Y492" s="100"/>
      <c r="Z492" s="100"/>
      <c r="AA492" s="100"/>
      <c r="AD492" s="99"/>
    </row>
    <row r="493" spans="21:30" ht="30" customHeight="1" x14ac:dyDescent="0.35">
      <c r="U493" s="100"/>
      <c r="V493" s="100"/>
      <c r="W493" s="100"/>
      <c r="X493" s="100"/>
      <c r="Y493" s="100"/>
      <c r="Z493" s="100"/>
      <c r="AA493" s="100"/>
      <c r="AD493" s="99"/>
    </row>
    <row r="494" spans="21:30" ht="30" customHeight="1" x14ac:dyDescent="0.35">
      <c r="U494" s="100"/>
      <c r="V494" s="100"/>
      <c r="W494" s="100"/>
      <c r="X494" s="100"/>
      <c r="Y494" s="100"/>
      <c r="Z494" s="100"/>
      <c r="AA494" s="100"/>
      <c r="AD494" s="99"/>
    </row>
    <row r="495" spans="21:30" ht="30" customHeight="1" x14ac:dyDescent="0.35">
      <c r="U495" s="100"/>
      <c r="V495" s="100"/>
      <c r="W495" s="100"/>
      <c r="X495" s="100"/>
      <c r="Y495" s="100"/>
      <c r="Z495" s="100"/>
      <c r="AA495" s="100"/>
      <c r="AD495" s="99"/>
    </row>
    <row r="496" spans="21:30" ht="30" customHeight="1" x14ac:dyDescent="0.35">
      <c r="U496" s="100"/>
      <c r="V496" s="100"/>
      <c r="W496" s="100"/>
      <c r="X496" s="100"/>
      <c r="Y496" s="100"/>
      <c r="Z496" s="100"/>
      <c r="AA496" s="100"/>
      <c r="AD496" s="99"/>
    </row>
    <row r="497" spans="21:30" ht="30" customHeight="1" x14ac:dyDescent="0.35">
      <c r="U497" s="100"/>
      <c r="V497" s="100"/>
      <c r="W497" s="100"/>
      <c r="X497" s="100"/>
      <c r="Y497" s="100"/>
      <c r="Z497" s="100"/>
      <c r="AA497" s="100"/>
      <c r="AD497" s="99"/>
    </row>
    <row r="498" spans="21:30" ht="30" customHeight="1" x14ac:dyDescent="0.35">
      <c r="U498" s="100"/>
      <c r="V498" s="100"/>
      <c r="W498" s="100"/>
      <c r="X498" s="100"/>
      <c r="Y498" s="100"/>
      <c r="Z498" s="100"/>
      <c r="AA498" s="100"/>
      <c r="AD498" s="99"/>
    </row>
    <row r="499" spans="21:30" ht="30" customHeight="1" x14ac:dyDescent="0.35">
      <c r="U499" s="100"/>
      <c r="V499" s="100"/>
      <c r="W499" s="100"/>
      <c r="X499" s="100"/>
      <c r="Y499" s="100"/>
      <c r="Z499" s="100"/>
      <c r="AA499" s="100"/>
      <c r="AD499" s="99"/>
    </row>
    <row r="500" spans="21:30" ht="30" customHeight="1" x14ac:dyDescent="0.35">
      <c r="U500" s="100"/>
      <c r="V500" s="100"/>
      <c r="W500" s="100"/>
      <c r="X500" s="100"/>
      <c r="Y500" s="100"/>
      <c r="Z500" s="100"/>
      <c r="AA500" s="100"/>
      <c r="AD500" s="99"/>
    </row>
    <row r="501" spans="21:30" ht="30" customHeight="1" x14ac:dyDescent="0.35">
      <c r="U501" s="100"/>
      <c r="V501" s="100"/>
      <c r="W501" s="100"/>
      <c r="X501" s="100"/>
      <c r="Y501" s="100"/>
      <c r="Z501" s="100"/>
      <c r="AA501" s="100"/>
      <c r="AD501" s="99"/>
    </row>
    <row r="502" spans="21:30" ht="30" customHeight="1" x14ac:dyDescent="0.35">
      <c r="U502" s="100"/>
      <c r="V502" s="100"/>
      <c r="W502" s="100"/>
      <c r="X502" s="100"/>
      <c r="Y502" s="100"/>
      <c r="Z502" s="100"/>
      <c r="AA502" s="100"/>
      <c r="AD502" s="99"/>
    </row>
    <row r="503" spans="21:30" ht="30" customHeight="1" x14ac:dyDescent="0.35">
      <c r="U503" s="100"/>
      <c r="V503" s="100"/>
      <c r="W503" s="100"/>
      <c r="X503" s="100"/>
      <c r="Y503" s="100"/>
      <c r="Z503" s="100"/>
      <c r="AA503" s="100"/>
      <c r="AD503" s="99"/>
    </row>
    <row r="504" spans="21:30" ht="30" customHeight="1" x14ac:dyDescent="0.35">
      <c r="U504" s="100"/>
      <c r="V504" s="100"/>
      <c r="W504" s="100"/>
      <c r="X504" s="100"/>
      <c r="Y504" s="100"/>
      <c r="Z504" s="100"/>
      <c r="AA504" s="100"/>
      <c r="AD504" s="99"/>
    </row>
    <row r="505" spans="21:30" ht="30" customHeight="1" x14ac:dyDescent="0.35">
      <c r="U505" s="100"/>
      <c r="V505" s="100"/>
      <c r="W505" s="100"/>
      <c r="X505" s="100"/>
      <c r="Y505" s="100"/>
      <c r="Z505" s="100"/>
      <c r="AA505" s="100"/>
      <c r="AD505" s="99"/>
    </row>
    <row r="506" spans="21:30" ht="30" customHeight="1" x14ac:dyDescent="0.35">
      <c r="U506" s="100"/>
      <c r="V506" s="100"/>
      <c r="W506" s="100"/>
      <c r="X506" s="100"/>
      <c r="Y506" s="100"/>
      <c r="Z506" s="100"/>
      <c r="AA506" s="100"/>
      <c r="AD506" s="99"/>
    </row>
    <row r="507" spans="21:30" ht="30" customHeight="1" x14ac:dyDescent="0.35">
      <c r="U507" s="100"/>
      <c r="V507" s="100"/>
      <c r="W507" s="100"/>
      <c r="X507" s="100"/>
      <c r="Y507" s="100"/>
      <c r="Z507" s="100"/>
      <c r="AA507" s="100"/>
      <c r="AD507" s="99"/>
    </row>
    <row r="508" spans="21:30" ht="30" customHeight="1" x14ac:dyDescent="0.35">
      <c r="U508" s="100"/>
      <c r="V508" s="100"/>
      <c r="W508" s="100"/>
      <c r="X508" s="100"/>
      <c r="Y508" s="100"/>
      <c r="Z508" s="100"/>
      <c r="AA508" s="100"/>
      <c r="AD508" s="99"/>
    </row>
    <row r="509" spans="21:30" ht="30" customHeight="1" x14ac:dyDescent="0.35">
      <c r="U509" s="100"/>
      <c r="V509" s="100"/>
      <c r="W509" s="100"/>
      <c r="X509" s="100"/>
      <c r="Y509" s="100"/>
      <c r="Z509" s="100"/>
      <c r="AA509" s="100"/>
      <c r="AD509" s="99"/>
    </row>
    <row r="510" spans="21:30" ht="30" customHeight="1" x14ac:dyDescent="0.35">
      <c r="U510" s="100"/>
      <c r="V510" s="100"/>
      <c r="W510" s="100"/>
      <c r="X510" s="100"/>
      <c r="Y510" s="100"/>
      <c r="Z510" s="100"/>
      <c r="AA510" s="100"/>
      <c r="AD510" s="99"/>
    </row>
    <row r="511" spans="21:30" ht="30" customHeight="1" x14ac:dyDescent="0.35">
      <c r="U511" s="100"/>
      <c r="V511" s="100"/>
      <c r="W511" s="100"/>
      <c r="X511" s="100"/>
      <c r="Y511" s="100"/>
      <c r="Z511" s="100"/>
      <c r="AA511" s="100"/>
      <c r="AD511" s="99"/>
    </row>
    <row r="512" spans="21:30" ht="30" customHeight="1" x14ac:dyDescent="0.35">
      <c r="U512" s="100"/>
      <c r="V512" s="100"/>
      <c r="W512" s="100"/>
      <c r="X512" s="100"/>
      <c r="Y512" s="100"/>
      <c r="Z512" s="100"/>
      <c r="AA512" s="100"/>
      <c r="AD512" s="99"/>
    </row>
    <row r="513" spans="21:30" ht="30" customHeight="1" x14ac:dyDescent="0.35">
      <c r="U513" s="100"/>
      <c r="V513" s="100"/>
      <c r="W513" s="100"/>
      <c r="X513" s="100"/>
      <c r="Y513" s="100"/>
      <c r="Z513" s="100"/>
      <c r="AA513" s="100"/>
      <c r="AD513" s="99"/>
    </row>
    <row r="514" spans="21:30" ht="30" customHeight="1" x14ac:dyDescent="0.35">
      <c r="U514" s="100"/>
      <c r="V514" s="100"/>
      <c r="W514" s="100"/>
      <c r="X514" s="100"/>
      <c r="Y514" s="100"/>
      <c r="Z514" s="100"/>
      <c r="AA514" s="100"/>
      <c r="AD514" s="99"/>
    </row>
    <row r="515" spans="21:30" ht="30" customHeight="1" x14ac:dyDescent="0.35">
      <c r="U515" s="100"/>
      <c r="V515" s="100"/>
      <c r="W515" s="100"/>
      <c r="X515" s="100"/>
      <c r="Y515" s="100"/>
      <c r="Z515" s="100"/>
      <c r="AA515" s="100"/>
      <c r="AD515" s="99"/>
    </row>
    <row r="516" spans="21:30" ht="30" customHeight="1" x14ac:dyDescent="0.35">
      <c r="U516" s="100"/>
      <c r="V516" s="100"/>
      <c r="W516" s="100"/>
      <c r="X516" s="100"/>
      <c r="Y516" s="100"/>
      <c r="Z516" s="100"/>
      <c r="AA516" s="100"/>
      <c r="AD516" s="99"/>
    </row>
    <row r="517" spans="21:30" ht="30" customHeight="1" x14ac:dyDescent="0.35">
      <c r="U517" s="100"/>
      <c r="V517" s="100"/>
      <c r="W517" s="100"/>
      <c r="X517" s="100"/>
      <c r="Y517" s="100"/>
      <c r="Z517" s="100"/>
      <c r="AA517" s="100"/>
      <c r="AD517" s="99"/>
    </row>
    <row r="518" spans="21:30" ht="30" customHeight="1" x14ac:dyDescent="0.35">
      <c r="U518" s="100"/>
      <c r="V518" s="100"/>
      <c r="W518" s="100"/>
      <c r="X518" s="100"/>
      <c r="Y518" s="100"/>
      <c r="Z518" s="100"/>
      <c r="AA518" s="100"/>
      <c r="AD518" s="99"/>
    </row>
    <row r="519" spans="21:30" ht="30" customHeight="1" x14ac:dyDescent="0.35">
      <c r="U519" s="100"/>
      <c r="V519" s="100"/>
      <c r="W519" s="100"/>
      <c r="X519" s="100"/>
      <c r="Y519" s="100"/>
      <c r="Z519" s="100"/>
      <c r="AA519" s="100"/>
      <c r="AD519" s="99"/>
    </row>
    <row r="520" spans="21:30" ht="30" customHeight="1" x14ac:dyDescent="0.35">
      <c r="U520" s="100"/>
      <c r="V520" s="100"/>
      <c r="W520" s="100"/>
      <c r="X520" s="100"/>
      <c r="Y520" s="100"/>
      <c r="Z520" s="100"/>
      <c r="AA520" s="100"/>
      <c r="AD520" s="99"/>
    </row>
    <row r="521" spans="21:30" ht="30" customHeight="1" x14ac:dyDescent="0.35">
      <c r="U521" s="100"/>
      <c r="V521" s="100"/>
      <c r="W521" s="100"/>
      <c r="X521" s="100"/>
      <c r="Y521" s="100"/>
      <c r="Z521" s="100"/>
      <c r="AA521" s="100"/>
      <c r="AD521" s="99"/>
    </row>
    <row r="522" spans="21:30" ht="30" customHeight="1" x14ac:dyDescent="0.35">
      <c r="U522" s="100"/>
      <c r="V522" s="100"/>
      <c r="W522" s="100"/>
      <c r="X522" s="100"/>
      <c r="Y522" s="100"/>
      <c r="Z522" s="100"/>
      <c r="AA522" s="100"/>
      <c r="AD522" s="99"/>
    </row>
    <row r="523" spans="21:30" ht="30" customHeight="1" x14ac:dyDescent="0.35">
      <c r="U523" s="100"/>
      <c r="V523" s="100"/>
      <c r="W523" s="100"/>
      <c r="X523" s="100"/>
      <c r="Y523" s="100"/>
      <c r="Z523" s="100"/>
      <c r="AA523" s="100"/>
      <c r="AD523" s="99"/>
    </row>
    <row r="524" spans="21:30" ht="30" customHeight="1" x14ac:dyDescent="0.35">
      <c r="U524" s="100"/>
      <c r="V524" s="100"/>
      <c r="W524" s="100"/>
      <c r="X524" s="100"/>
      <c r="Y524" s="100"/>
      <c r="Z524" s="100"/>
      <c r="AA524" s="100"/>
      <c r="AD524" s="99"/>
    </row>
    <row r="525" spans="21:30" ht="30" customHeight="1" x14ac:dyDescent="0.35">
      <c r="U525" s="100"/>
      <c r="V525" s="100"/>
      <c r="W525" s="100"/>
      <c r="X525" s="100"/>
      <c r="Y525" s="100"/>
      <c r="Z525" s="100"/>
      <c r="AA525" s="100"/>
      <c r="AD525" s="99"/>
    </row>
    <row r="526" spans="21:30" ht="30" customHeight="1" x14ac:dyDescent="0.35">
      <c r="U526" s="100"/>
      <c r="V526" s="100"/>
      <c r="W526" s="100"/>
      <c r="X526" s="100"/>
      <c r="Y526" s="100"/>
      <c r="Z526" s="100"/>
      <c r="AA526" s="100"/>
      <c r="AD526" s="99"/>
    </row>
    <row r="527" spans="21:30" ht="30" customHeight="1" x14ac:dyDescent="0.35">
      <c r="U527" s="100"/>
      <c r="V527" s="100"/>
      <c r="W527" s="100"/>
      <c r="X527" s="100"/>
      <c r="Y527" s="100"/>
      <c r="Z527" s="100"/>
      <c r="AA527" s="100"/>
      <c r="AD527" s="99"/>
    </row>
    <row r="528" spans="21:30" ht="30" customHeight="1" x14ac:dyDescent="0.35">
      <c r="U528" s="100"/>
      <c r="V528" s="100"/>
      <c r="W528" s="100"/>
      <c r="X528" s="100"/>
      <c r="Y528" s="100"/>
      <c r="Z528" s="100"/>
      <c r="AA528" s="100"/>
      <c r="AD528" s="99"/>
    </row>
    <row r="529" spans="21:30" ht="30" customHeight="1" x14ac:dyDescent="0.35">
      <c r="U529" s="100"/>
      <c r="V529" s="100"/>
      <c r="W529" s="100"/>
      <c r="X529" s="100"/>
      <c r="Y529" s="100"/>
      <c r="Z529" s="100"/>
      <c r="AA529" s="100"/>
      <c r="AD529" s="99"/>
    </row>
    <row r="530" spans="21:30" ht="30" customHeight="1" x14ac:dyDescent="0.35">
      <c r="U530" s="100"/>
      <c r="V530" s="100"/>
      <c r="W530" s="100"/>
      <c r="X530" s="100"/>
      <c r="Y530" s="100"/>
      <c r="Z530" s="100"/>
      <c r="AA530" s="100"/>
      <c r="AD530" s="99"/>
    </row>
    <row r="531" spans="21:30" ht="30" customHeight="1" x14ac:dyDescent="0.35">
      <c r="U531" s="100"/>
      <c r="V531" s="100"/>
      <c r="W531" s="100"/>
      <c r="X531" s="100"/>
      <c r="Y531" s="100"/>
      <c r="Z531" s="100"/>
      <c r="AA531" s="100"/>
      <c r="AD531" s="99"/>
    </row>
    <row r="532" spans="21:30" ht="30" customHeight="1" x14ac:dyDescent="0.35">
      <c r="U532" s="100"/>
      <c r="V532" s="100"/>
      <c r="W532" s="100"/>
      <c r="X532" s="100"/>
      <c r="Y532" s="100"/>
      <c r="Z532" s="100"/>
      <c r="AA532" s="100"/>
      <c r="AD532" s="99"/>
    </row>
    <row r="533" spans="21:30" ht="30" customHeight="1" x14ac:dyDescent="0.35">
      <c r="U533" s="100"/>
      <c r="V533" s="100"/>
      <c r="W533" s="100"/>
      <c r="X533" s="100"/>
      <c r="Y533" s="100"/>
      <c r="Z533" s="100"/>
      <c r="AA533" s="100"/>
      <c r="AD533" s="99"/>
    </row>
    <row r="534" spans="21:30" ht="30" customHeight="1" x14ac:dyDescent="0.35">
      <c r="U534" s="100"/>
      <c r="V534" s="100"/>
      <c r="W534" s="100"/>
      <c r="X534" s="100"/>
      <c r="Y534" s="100"/>
      <c r="Z534" s="100"/>
      <c r="AA534" s="100"/>
      <c r="AD534" s="99"/>
    </row>
    <row r="535" spans="21:30" ht="30" customHeight="1" x14ac:dyDescent="0.35">
      <c r="U535" s="100"/>
      <c r="V535" s="100"/>
      <c r="W535" s="100"/>
      <c r="X535" s="100"/>
      <c r="Y535" s="100"/>
      <c r="Z535" s="100"/>
      <c r="AA535" s="100"/>
      <c r="AD535" s="99"/>
    </row>
    <row r="536" spans="21:30" ht="30" customHeight="1" x14ac:dyDescent="0.35">
      <c r="U536" s="100"/>
      <c r="V536" s="100"/>
      <c r="W536" s="100"/>
      <c r="X536" s="100"/>
      <c r="Y536" s="100"/>
      <c r="Z536" s="100"/>
      <c r="AA536" s="100"/>
      <c r="AD536" s="99"/>
    </row>
    <row r="537" spans="21:30" ht="30" customHeight="1" x14ac:dyDescent="0.35">
      <c r="U537" s="100"/>
      <c r="V537" s="100"/>
      <c r="W537" s="100"/>
      <c r="X537" s="100"/>
      <c r="Y537" s="100"/>
      <c r="Z537" s="100"/>
      <c r="AA537" s="100"/>
      <c r="AD537" s="99"/>
    </row>
    <row r="538" spans="21:30" ht="30" customHeight="1" x14ac:dyDescent="0.35">
      <c r="U538" s="100"/>
      <c r="V538" s="100"/>
      <c r="W538" s="100"/>
      <c r="X538" s="100"/>
      <c r="Y538" s="100"/>
      <c r="Z538" s="100"/>
      <c r="AA538" s="100"/>
      <c r="AD538" s="99"/>
    </row>
    <row r="539" spans="21:30" ht="30" customHeight="1" x14ac:dyDescent="0.35">
      <c r="U539" s="100"/>
      <c r="V539" s="100"/>
      <c r="W539" s="100"/>
      <c r="X539" s="100"/>
      <c r="Y539" s="100"/>
      <c r="Z539" s="100"/>
      <c r="AA539" s="100"/>
      <c r="AD539" s="99"/>
    </row>
    <row r="540" spans="21:30" ht="30" customHeight="1" x14ac:dyDescent="0.35">
      <c r="U540" s="100"/>
      <c r="V540" s="100"/>
      <c r="W540" s="100"/>
      <c r="X540" s="100"/>
      <c r="Y540" s="100"/>
      <c r="Z540" s="100"/>
      <c r="AA540" s="100"/>
      <c r="AD540" s="99"/>
    </row>
    <row r="541" spans="21:30" ht="30" customHeight="1" x14ac:dyDescent="0.35">
      <c r="U541" s="100"/>
      <c r="V541" s="100"/>
      <c r="W541" s="100"/>
      <c r="X541" s="100"/>
      <c r="Y541" s="100"/>
      <c r="Z541" s="100"/>
      <c r="AA541" s="100"/>
      <c r="AD541" s="99"/>
    </row>
    <row r="542" spans="21:30" ht="30" customHeight="1" x14ac:dyDescent="0.35">
      <c r="U542" s="100"/>
      <c r="V542" s="100"/>
      <c r="W542" s="100"/>
      <c r="X542" s="100"/>
      <c r="Y542" s="100"/>
      <c r="Z542" s="100"/>
      <c r="AA542" s="100"/>
      <c r="AD542" s="99"/>
    </row>
    <row r="543" spans="21:30" ht="30" customHeight="1" x14ac:dyDescent="0.35">
      <c r="U543" s="100"/>
      <c r="V543" s="100"/>
      <c r="W543" s="100"/>
      <c r="X543" s="100"/>
      <c r="Y543" s="100"/>
      <c r="Z543" s="100"/>
      <c r="AA543" s="100"/>
      <c r="AD543" s="99"/>
    </row>
    <row r="544" spans="21:30" ht="30" customHeight="1" x14ac:dyDescent="0.35">
      <c r="U544" s="100"/>
      <c r="V544" s="100"/>
      <c r="W544" s="100"/>
      <c r="X544" s="100"/>
      <c r="Y544" s="100"/>
      <c r="Z544" s="100"/>
      <c r="AA544" s="100"/>
      <c r="AD544" s="99"/>
    </row>
    <row r="545" spans="21:30" ht="30" customHeight="1" x14ac:dyDescent="0.35">
      <c r="U545" s="100"/>
      <c r="V545" s="100"/>
      <c r="W545" s="100"/>
      <c r="X545" s="100"/>
      <c r="Y545" s="100"/>
      <c r="Z545" s="100"/>
      <c r="AA545" s="100"/>
      <c r="AD545" s="99"/>
    </row>
    <row r="546" spans="21:30" ht="30" customHeight="1" x14ac:dyDescent="0.35">
      <c r="U546" s="100"/>
      <c r="V546" s="100"/>
      <c r="W546" s="100"/>
      <c r="X546" s="100"/>
      <c r="Y546" s="100"/>
      <c r="Z546" s="100"/>
      <c r="AA546" s="100"/>
      <c r="AD546" s="99"/>
    </row>
    <row r="547" spans="21:30" ht="30" customHeight="1" x14ac:dyDescent="0.35">
      <c r="U547" s="100"/>
      <c r="V547" s="100"/>
      <c r="W547" s="100"/>
      <c r="X547" s="100"/>
      <c r="Y547" s="100"/>
      <c r="Z547" s="100"/>
      <c r="AA547" s="100"/>
      <c r="AD547" s="99"/>
    </row>
    <row r="548" spans="21:30" ht="30" customHeight="1" x14ac:dyDescent="0.35">
      <c r="U548" s="100"/>
      <c r="V548" s="100"/>
      <c r="W548" s="100"/>
      <c r="X548" s="100"/>
      <c r="Y548" s="100"/>
      <c r="Z548" s="100"/>
      <c r="AA548" s="100"/>
      <c r="AD548" s="99"/>
    </row>
    <row r="549" spans="21:30" ht="30" customHeight="1" x14ac:dyDescent="0.35">
      <c r="U549" s="100"/>
      <c r="V549" s="100"/>
      <c r="W549" s="100"/>
      <c r="X549" s="100"/>
      <c r="Y549" s="100"/>
      <c r="Z549" s="100"/>
      <c r="AA549" s="100"/>
      <c r="AD549" s="99"/>
    </row>
    <row r="550" spans="21:30" ht="30" customHeight="1" x14ac:dyDescent="0.35">
      <c r="U550" s="100"/>
      <c r="V550" s="100"/>
      <c r="W550" s="100"/>
      <c r="X550" s="100"/>
      <c r="Y550" s="100"/>
      <c r="Z550" s="100"/>
      <c r="AA550" s="100"/>
      <c r="AD550" s="99"/>
    </row>
    <row r="551" spans="21:30" ht="30" customHeight="1" x14ac:dyDescent="0.35">
      <c r="U551" s="100"/>
      <c r="V551" s="100"/>
      <c r="W551" s="100"/>
      <c r="X551" s="100"/>
      <c r="Y551" s="100"/>
      <c r="Z551" s="100"/>
      <c r="AA551" s="100"/>
      <c r="AD551" s="99"/>
    </row>
    <row r="552" spans="21:30" ht="30" customHeight="1" x14ac:dyDescent="0.35">
      <c r="U552" s="100"/>
      <c r="V552" s="100"/>
      <c r="W552" s="100"/>
      <c r="X552" s="100"/>
      <c r="Y552" s="100"/>
      <c r="Z552" s="100"/>
      <c r="AA552" s="100"/>
      <c r="AD552" s="99"/>
    </row>
    <row r="553" spans="21:30" ht="30" customHeight="1" x14ac:dyDescent="0.35">
      <c r="U553" s="100"/>
      <c r="V553" s="100"/>
      <c r="W553" s="100"/>
      <c r="X553" s="100"/>
      <c r="Y553" s="100"/>
      <c r="Z553" s="100"/>
      <c r="AA553" s="100"/>
      <c r="AD553" s="99"/>
    </row>
    <row r="554" spans="21:30" ht="30" customHeight="1" x14ac:dyDescent="0.35">
      <c r="U554" s="100"/>
      <c r="V554" s="100"/>
      <c r="W554" s="100"/>
      <c r="X554" s="100"/>
      <c r="Y554" s="100"/>
      <c r="Z554" s="100"/>
      <c r="AA554" s="100"/>
      <c r="AD554" s="99"/>
    </row>
    <row r="555" spans="21:30" ht="30" customHeight="1" x14ac:dyDescent="0.35">
      <c r="U555" s="100"/>
      <c r="V555" s="100"/>
      <c r="W555" s="100"/>
      <c r="X555" s="100"/>
      <c r="Y555" s="100"/>
      <c r="Z555" s="100"/>
      <c r="AA555" s="100"/>
      <c r="AD555" s="99"/>
    </row>
    <row r="556" spans="21:30" ht="30" customHeight="1" x14ac:dyDescent="0.35">
      <c r="U556" s="100"/>
      <c r="V556" s="100"/>
      <c r="W556" s="100"/>
      <c r="X556" s="100"/>
      <c r="Y556" s="100"/>
      <c r="Z556" s="100"/>
      <c r="AA556" s="100"/>
      <c r="AD556" s="99"/>
    </row>
    <row r="557" spans="21:30" ht="30" customHeight="1" x14ac:dyDescent="0.35">
      <c r="U557" s="100"/>
      <c r="V557" s="100"/>
      <c r="W557" s="100"/>
      <c r="X557" s="100"/>
      <c r="Y557" s="100"/>
      <c r="Z557" s="100"/>
      <c r="AA557" s="100"/>
      <c r="AD557" s="99"/>
    </row>
    <row r="558" spans="21:30" ht="30" customHeight="1" x14ac:dyDescent="0.35">
      <c r="U558" s="100"/>
      <c r="V558" s="100"/>
      <c r="W558" s="100"/>
      <c r="X558" s="100"/>
      <c r="Y558" s="100"/>
      <c r="Z558" s="100"/>
      <c r="AA558" s="100"/>
      <c r="AD558" s="99"/>
    </row>
    <row r="559" spans="21:30" ht="30" customHeight="1" x14ac:dyDescent="0.35">
      <c r="U559" s="100"/>
      <c r="V559" s="100"/>
      <c r="W559" s="100"/>
      <c r="X559" s="100"/>
      <c r="Y559" s="100"/>
      <c r="Z559" s="100"/>
      <c r="AA559" s="100"/>
      <c r="AD559" s="99"/>
    </row>
    <row r="560" spans="21:30" ht="30" customHeight="1" x14ac:dyDescent="0.35">
      <c r="U560" s="100"/>
      <c r="V560" s="100"/>
      <c r="W560" s="100"/>
      <c r="X560" s="100"/>
      <c r="Y560" s="100"/>
      <c r="Z560" s="100"/>
      <c r="AA560" s="100"/>
      <c r="AD560" s="99"/>
    </row>
    <row r="561" spans="21:30" ht="30" customHeight="1" x14ac:dyDescent="0.35">
      <c r="U561" s="100"/>
      <c r="V561" s="100"/>
      <c r="W561" s="100"/>
      <c r="X561" s="100"/>
      <c r="Y561" s="100"/>
      <c r="Z561" s="100"/>
      <c r="AA561" s="100"/>
      <c r="AD561" s="99"/>
    </row>
    <row r="562" spans="21:30" ht="30" customHeight="1" x14ac:dyDescent="0.35">
      <c r="U562" s="100"/>
      <c r="V562" s="100"/>
      <c r="W562" s="100"/>
      <c r="X562" s="100"/>
      <c r="Y562" s="100"/>
      <c r="Z562" s="100"/>
      <c r="AA562" s="100"/>
      <c r="AD562" s="99"/>
    </row>
    <row r="563" spans="21:30" ht="30" customHeight="1" x14ac:dyDescent="0.35">
      <c r="U563" s="100"/>
      <c r="V563" s="100"/>
      <c r="W563" s="100"/>
      <c r="X563" s="100"/>
      <c r="Y563" s="100"/>
      <c r="Z563" s="100"/>
      <c r="AA563" s="100"/>
      <c r="AD563" s="99"/>
    </row>
    <row r="564" spans="21:30" ht="30" customHeight="1" x14ac:dyDescent="0.35">
      <c r="U564" s="100"/>
      <c r="V564" s="100"/>
      <c r="W564" s="100"/>
      <c r="X564" s="100"/>
      <c r="Y564" s="100"/>
      <c r="Z564" s="100"/>
      <c r="AA564" s="100"/>
      <c r="AD564" s="99"/>
    </row>
    <row r="565" spans="21:30" ht="30" customHeight="1" x14ac:dyDescent="0.35">
      <c r="U565" s="100"/>
      <c r="V565" s="100"/>
      <c r="W565" s="100"/>
      <c r="X565" s="100"/>
      <c r="Y565" s="100"/>
      <c r="Z565" s="100"/>
      <c r="AA565" s="100"/>
      <c r="AD565" s="99"/>
    </row>
    <row r="566" spans="21:30" ht="30" customHeight="1" x14ac:dyDescent="0.35">
      <c r="U566" s="100"/>
      <c r="V566" s="100"/>
      <c r="W566" s="100"/>
      <c r="X566" s="100"/>
      <c r="Y566" s="100"/>
      <c r="Z566" s="100"/>
      <c r="AA566" s="100"/>
      <c r="AD566" s="99"/>
    </row>
    <row r="567" spans="21:30" ht="30" customHeight="1" x14ac:dyDescent="0.35">
      <c r="U567" s="100"/>
      <c r="V567" s="100"/>
      <c r="W567" s="100"/>
      <c r="X567" s="100"/>
      <c r="Y567" s="100"/>
      <c r="Z567" s="100"/>
      <c r="AA567" s="100"/>
      <c r="AD567" s="99"/>
    </row>
    <row r="568" spans="21:30" ht="30" customHeight="1" x14ac:dyDescent="0.35">
      <c r="U568" s="100"/>
      <c r="V568" s="100"/>
      <c r="W568" s="100"/>
      <c r="X568" s="100"/>
      <c r="Y568" s="100"/>
      <c r="Z568" s="100"/>
      <c r="AA568" s="100"/>
      <c r="AD568" s="99"/>
    </row>
    <row r="569" spans="21:30" ht="30" customHeight="1" x14ac:dyDescent="0.35">
      <c r="U569" s="100"/>
      <c r="V569" s="100"/>
      <c r="W569" s="100"/>
      <c r="X569" s="100"/>
      <c r="Y569" s="100"/>
      <c r="Z569" s="100"/>
      <c r="AA569" s="100"/>
      <c r="AD569" s="99"/>
    </row>
    <row r="570" spans="21:30" ht="30" customHeight="1" x14ac:dyDescent="0.35">
      <c r="U570" s="100"/>
      <c r="V570" s="100"/>
      <c r="W570" s="100"/>
      <c r="X570" s="100"/>
      <c r="Y570" s="100"/>
      <c r="Z570" s="100"/>
      <c r="AA570" s="100"/>
      <c r="AD570" s="99"/>
    </row>
    <row r="571" spans="21:30" ht="30" customHeight="1" x14ac:dyDescent="0.35">
      <c r="U571" s="100"/>
      <c r="V571" s="100"/>
      <c r="W571" s="100"/>
      <c r="X571" s="100"/>
      <c r="Y571" s="100"/>
      <c r="Z571" s="100"/>
      <c r="AA571" s="100"/>
      <c r="AD571" s="99"/>
    </row>
    <row r="572" spans="21:30" ht="30" customHeight="1" x14ac:dyDescent="0.35">
      <c r="U572" s="100"/>
      <c r="V572" s="100"/>
      <c r="W572" s="100"/>
      <c r="X572" s="100"/>
      <c r="Y572" s="100"/>
      <c r="Z572" s="100"/>
      <c r="AA572" s="100"/>
      <c r="AD572" s="99"/>
    </row>
    <row r="573" spans="21:30" ht="30" customHeight="1" x14ac:dyDescent="0.35">
      <c r="U573" s="100"/>
      <c r="V573" s="100"/>
      <c r="W573" s="100"/>
      <c r="X573" s="100"/>
      <c r="Y573" s="100"/>
      <c r="Z573" s="100"/>
      <c r="AA573" s="100"/>
      <c r="AD573" s="99"/>
    </row>
    <row r="574" spans="21:30" ht="30" customHeight="1" x14ac:dyDescent="0.35">
      <c r="U574" s="100"/>
      <c r="V574" s="100"/>
      <c r="W574" s="100"/>
      <c r="X574" s="100"/>
      <c r="Y574" s="100"/>
      <c r="Z574" s="100"/>
      <c r="AA574" s="100"/>
      <c r="AD574" s="99"/>
    </row>
    <row r="575" spans="21:30" ht="30" customHeight="1" x14ac:dyDescent="0.35">
      <c r="U575" s="100"/>
      <c r="V575" s="100"/>
      <c r="W575" s="100"/>
      <c r="X575" s="100"/>
      <c r="Y575" s="100"/>
      <c r="Z575" s="100"/>
      <c r="AA575" s="100"/>
      <c r="AD575" s="99"/>
    </row>
    <row r="576" spans="21:30" ht="30" customHeight="1" x14ac:dyDescent="0.35">
      <c r="U576" s="100"/>
      <c r="V576" s="100"/>
      <c r="W576" s="100"/>
      <c r="X576" s="100"/>
      <c r="Y576" s="100"/>
      <c r="Z576" s="100"/>
      <c r="AA576" s="100"/>
      <c r="AD576" s="99"/>
    </row>
    <row r="577" spans="21:30" ht="30" customHeight="1" x14ac:dyDescent="0.35">
      <c r="U577" s="100"/>
      <c r="V577" s="100"/>
      <c r="W577" s="100"/>
      <c r="X577" s="100"/>
      <c r="Y577" s="100"/>
      <c r="Z577" s="100"/>
      <c r="AA577" s="100"/>
      <c r="AD577" s="99"/>
    </row>
    <row r="578" spans="21:30" ht="30" customHeight="1" x14ac:dyDescent="0.35">
      <c r="U578" s="100"/>
      <c r="V578" s="100"/>
      <c r="W578" s="100"/>
      <c r="X578" s="100"/>
      <c r="Y578" s="100"/>
      <c r="Z578" s="100"/>
      <c r="AA578" s="100"/>
      <c r="AD578" s="99"/>
    </row>
    <row r="579" spans="21:30" ht="30" customHeight="1" x14ac:dyDescent="0.35">
      <c r="U579" s="100"/>
      <c r="V579" s="100"/>
      <c r="W579" s="100"/>
      <c r="X579" s="100"/>
      <c r="Y579" s="100"/>
      <c r="Z579" s="100"/>
      <c r="AA579" s="100"/>
      <c r="AD579" s="99"/>
    </row>
    <row r="580" spans="21:30" ht="30" customHeight="1" x14ac:dyDescent="0.35">
      <c r="U580" s="100"/>
      <c r="V580" s="100"/>
      <c r="W580" s="100"/>
      <c r="X580" s="100"/>
      <c r="Y580" s="100"/>
      <c r="Z580" s="100"/>
      <c r="AA580" s="100"/>
      <c r="AD580" s="99"/>
    </row>
    <row r="581" spans="21:30" ht="30" customHeight="1" x14ac:dyDescent="0.35">
      <c r="U581" s="100"/>
      <c r="V581" s="100"/>
      <c r="W581" s="100"/>
      <c r="X581" s="100"/>
      <c r="Y581" s="100"/>
      <c r="Z581" s="100"/>
      <c r="AA581" s="100"/>
      <c r="AD581" s="99"/>
    </row>
    <row r="582" spans="21:30" ht="30" customHeight="1" x14ac:dyDescent="0.35">
      <c r="U582" s="100"/>
      <c r="V582" s="100"/>
      <c r="W582" s="100"/>
      <c r="X582" s="100"/>
      <c r="Y582" s="100"/>
      <c r="Z582" s="100"/>
      <c r="AA582" s="100"/>
      <c r="AD582" s="99"/>
    </row>
    <row r="583" spans="21:30" ht="30" customHeight="1" x14ac:dyDescent="0.35">
      <c r="U583" s="100"/>
      <c r="V583" s="100"/>
      <c r="W583" s="100"/>
      <c r="X583" s="100"/>
      <c r="Y583" s="100"/>
      <c r="Z583" s="100"/>
      <c r="AA583" s="100"/>
      <c r="AD583" s="99"/>
    </row>
    <row r="584" spans="21:30" ht="30" customHeight="1" x14ac:dyDescent="0.35">
      <c r="U584" s="100"/>
      <c r="V584" s="100"/>
      <c r="W584" s="100"/>
      <c r="X584" s="100"/>
      <c r="Y584" s="100"/>
      <c r="Z584" s="100"/>
      <c r="AA584" s="100"/>
      <c r="AD584" s="99"/>
    </row>
    <row r="585" spans="21:30" ht="30" customHeight="1" x14ac:dyDescent="0.35">
      <c r="U585" s="100"/>
      <c r="V585" s="100"/>
      <c r="W585" s="100"/>
      <c r="X585" s="100"/>
      <c r="Y585" s="100"/>
      <c r="Z585" s="100"/>
      <c r="AA585" s="100"/>
      <c r="AD585" s="99"/>
    </row>
    <row r="586" spans="21:30" ht="30" customHeight="1" x14ac:dyDescent="0.35">
      <c r="U586" s="100"/>
      <c r="V586" s="100"/>
      <c r="W586" s="100"/>
      <c r="X586" s="100"/>
      <c r="Y586" s="100"/>
      <c r="Z586" s="100"/>
      <c r="AA586" s="100"/>
      <c r="AD586" s="99"/>
    </row>
    <row r="587" spans="21:30" ht="30" customHeight="1" x14ac:dyDescent="0.35">
      <c r="U587" s="100"/>
      <c r="V587" s="100"/>
      <c r="W587" s="100"/>
      <c r="X587" s="100"/>
      <c r="Y587" s="100"/>
      <c r="Z587" s="100"/>
      <c r="AA587" s="100"/>
      <c r="AD587" s="99"/>
    </row>
    <row r="588" spans="21:30" ht="30" customHeight="1" x14ac:dyDescent="0.35">
      <c r="U588" s="100"/>
      <c r="V588" s="100"/>
      <c r="W588" s="100"/>
      <c r="X588" s="100"/>
      <c r="Y588" s="100"/>
      <c r="Z588" s="100"/>
      <c r="AA588" s="100"/>
      <c r="AD588" s="99"/>
    </row>
    <row r="589" spans="21:30" ht="30" customHeight="1" x14ac:dyDescent="0.35">
      <c r="U589" s="100"/>
      <c r="V589" s="100"/>
      <c r="W589" s="100"/>
      <c r="X589" s="100"/>
      <c r="Y589" s="100"/>
      <c r="Z589" s="100"/>
      <c r="AA589" s="100"/>
      <c r="AD589" s="99"/>
    </row>
    <row r="590" spans="21:30" ht="30" customHeight="1" x14ac:dyDescent="0.35">
      <c r="U590" s="100"/>
      <c r="V590" s="100"/>
      <c r="W590" s="100"/>
      <c r="X590" s="100"/>
      <c r="Y590" s="100"/>
      <c r="Z590" s="100"/>
      <c r="AA590" s="100"/>
      <c r="AD590" s="99"/>
    </row>
    <row r="591" spans="21:30" ht="30" customHeight="1" x14ac:dyDescent="0.35">
      <c r="U591" s="100"/>
      <c r="V591" s="100"/>
      <c r="W591" s="100"/>
      <c r="X591" s="100"/>
      <c r="Y591" s="100"/>
      <c r="Z591" s="100"/>
      <c r="AA591" s="100"/>
      <c r="AD591" s="99"/>
    </row>
    <row r="592" spans="21:30" ht="30" customHeight="1" x14ac:dyDescent="0.35">
      <c r="U592" s="100"/>
      <c r="V592" s="100"/>
      <c r="W592" s="100"/>
      <c r="X592" s="100"/>
      <c r="Y592" s="100"/>
      <c r="Z592" s="100"/>
      <c r="AA592" s="100"/>
      <c r="AD592" s="99"/>
    </row>
    <row r="593" spans="21:30" ht="30" customHeight="1" x14ac:dyDescent="0.35">
      <c r="U593" s="100"/>
      <c r="V593" s="100"/>
      <c r="W593" s="100"/>
      <c r="X593" s="100"/>
      <c r="Y593" s="100"/>
      <c r="Z593" s="100"/>
      <c r="AA593" s="100"/>
      <c r="AD593" s="99"/>
    </row>
    <row r="594" spans="21:30" ht="30" customHeight="1" x14ac:dyDescent="0.35">
      <c r="U594" s="100"/>
      <c r="V594" s="100"/>
      <c r="W594" s="100"/>
      <c r="X594" s="100"/>
      <c r="Y594" s="100"/>
      <c r="Z594" s="100"/>
      <c r="AA594" s="100"/>
      <c r="AD594" s="99"/>
    </row>
    <row r="595" spans="21:30" ht="30" customHeight="1" x14ac:dyDescent="0.35">
      <c r="U595" s="100"/>
      <c r="V595" s="100"/>
      <c r="W595" s="100"/>
      <c r="X595" s="100"/>
      <c r="Y595" s="100"/>
      <c r="Z595" s="100"/>
      <c r="AA595" s="100"/>
      <c r="AD595" s="99"/>
    </row>
    <row r="596" spans="21:30" ht="30" customHeight="1" x14ac:dyDescent="0.35">
      <c r="U596" s="100"/>
      <c r="V596" s="100"/>
      <c r="W596" s="100"/>
      <c r="X596" s="100"/>
      <c r="Y596" s="100"/>
      <c r="Z596" s="100"/>
      <c r="AA596" s="100"/>
      <c r="AD596" s="99"/>
    </row>
    <row r="597" spans="21:30" ht="30" customHeight="1" x14ac:dyDescent="0.35">
      <c r="U597" s="100"/>
      <c r="V597" s="100"/>
      <c r="W597" s="100"/>
      <c r="X597" s="100"/>
      <c r="Y597" s="100"/>
      <c r="Z597" s="100"/>
      <c r="AA597" s="100"/>
      <c r="AD597" s="99"/>
    </row>
    <row r="598" spans="21:30" ht="30" customHeight="1" x14ac:dyDescent="0.35">
      <c r="U598" s="100"/>
      <c r="V598" s="100"/>
      <c r="W598" s="100"/>
      <c r="X598" s="100"/>
      <c r="Y598" s="100"/>
      <c r="Z598" s="100"/>
      <c r="AA598" s="100"/>
      <c r="AD598" s="99"/>
    </row>
    <row r="599" spans="21:30" ht="30" customHeight="1" x14ac:dyDescent="0.35">
      <c r="U599" s="100"/>
      <c r="V599" s="100"/>
      <c r="W599" s="100"/>
      <c r="X599" s="100"/>
      <c r="Y599" s="100"/>
      <c r="Z599" s="100"/>
      <c r="AA599" s="100"/>
      <c r="AD599" s="99"/>
    </row>
    <row r="600" spans="21:30" ht="30" customHeight="1" x14ac:dyDescent="0.35">
      <c r="U600" s="100"/>
      <c r="V600" s="100"/>
      <c r="W600" s="100"/>
      <c r="X600" s="100"/>
      <c r="Y600" s="100"/>
      <c r="Z600" s="100"/>
      <c r="AA600" s="100"/>
      <c r="AD600" s="99"/>
    </row>
    <row r="601" spans="21:30" ht="30" customHeight="1" x14ac:dyDescent="0.35">
      <c r="U601" s="100"/>
      <c r="V601" s="100"/>
      <c r="W601" s="100"/>
      <c r="X601" s="100"/>
      <c r="Y601" s="100"/>
      <c r="Z601" s="100"/>
      <c r="AA601" s="100"/>
      <c r="AD601" s="99"/>
    </row>
    <row r="602" spans="21:30" ht="30" customHeight="1" x14ac:dyDescent="0.35">
      <c r="U602" s="100"/>
      <c r="V602" s="100"/>
      <c r="W602" s="100"/>
      <c r="X602" s="100"/>
      <c r="Y602" s="100"/>
      <c r="Z602" s="100"/>
      <c r="AA602" s="100"/>
      <c r="AD602" s="99"/>
    </row>
    <row r="603" spans="21:30" ht="30" customHeight="1" x14ac:dyDescent="0.35">
      <c r="U603" s="100"/>
      <c r="V603" s="100"/>
      <c r="W603" s="100"/>
      <c r="X603" s="100"/>
      <c r="Y603" s="100"/>
      <c r="Z603" s="100"/>
      <c r="AA603" s="100"/>
      <c r="AD603" s="99"/>
    </row>
    <row r="604" spans="21:30" ht="30" customHeight="1" x14ac:dyDescent="0.35">
      <c r="U604" s="100"/>
      <c r="V604" s="100"/>
      <c r="W604" s="100"/>
      <c r="X604" s="100"/>
      <c r="Y604" s="100"/>
      <c r="Z604" s="100"/>
      <c r="AA604" s="100"/>
      <c r="AD604" s="99"/>
    </row>
    <row r="605" spans="21:30" ht="30" customHeight="1" x14ac:dyDescent="0.35">
      <c r="U605" s="100"/>
      <c r="V605" s="100"/>
      <c r="W605" s="100"/>
      <c r="X605" s="100"/>
      <c r="Y605" s="100"/>
      <c r="Z605" s="100"/>
      <c r="AA605" s="100"/>
      <c r="AD605" s="99"/>
    </row>
    <row r="606" spans="21:30" ht="30" customHeight="1" x14ac:dyDescent="0.35">
      <c r="U606" s="100"/>
      <c r="V606" s="100"/>
      <c r="W606" s="100"/>
      <c r="X606" s="100"/>
      <c r="Y606" s="100"/>
      <c r="Z606" s="100"/>
      <c r="AA606" s="100"/>
      <c r="AD606" s="99"/>
    </row>
    <row r="607" spans="21:30" ht="30" customHeight="1" x14ac:dyDescent="0.35">
      <c r="U607" s="100"/>
      <c r="V607" s="100"/>
      <c r="W607" s="100"/>
      <c r="X607" s="100"/>
      <c r="Y607" s="100"/>
      <c r="Z607" s="100"/>
      <c r="AA607" s="100"/>
      <c r="AD607" s="99"/>
    </row>
    <row r="608" spans="21:30" ht="30" customHeight="1" x14ac:dyDescent="0.35">
      <c r="U608" s="100"/>
      <c r="V608" s="100"/>
      <c r="W608" s="100"/>
      <c r="X608" s="100"/>
      <c r="Y608" s="100"/>
      <c r="Z608" s="100"/>
      <c r="AA608" s="100"/>
      <c r="AD608" s="99"/>
    </row>
    <row r="609" spans="21:30" ht="30" customHeight="1" x14ac:dyDescent="0.35">
      <c r="U609" s="100"/>
      <c r="V609" s="100"/>
      <c r="W609" s="100"/>
      <c r="X609" s="100"/>
      <c r="Y609" s="100"/>
      <c r="Z609" s="100"/>
      <c r="AA609" s="100"/>
      <c r="AD609" s="99"/>
    </row>
    <row r="610" spans="21:30" ht="30" customHeight="1" x14ac:dyDescent="0.35">
      <c r="U610" s="100"/>
      <c r="V610" s="100"/>
      <c r="W610" s="100"/>
      <c r="X610" s="100"/>
      <c r="Y610" s="100"/>
      <c r="Z610" s="100"/>
      <c r="AA610" s="100"/>
      <c r="AD610" s="99"/>
    </row>
    <row r="611" spans="21:30" ht="30" customHeight="1" x14ac:dyDescent="0.35">
      <c r="U611" s="100"/>
      <c r="V611" s="100"/>
      <c r="W611" s="100"/>
      <c r="X611" s="100"/>
      <c r="Y611" s="100"/>
      <c r="Z611" s="100"/>
      <c r="AA611" s="100"/>
      <c r="AD611" s="99"/>
    </row>
    <row r="612" spans="21:30" ht="30" customHeight="1" x14ac:dyDescent="0.35">
      <c r="U612" s="100"/>
      <c r="V612" s="100"/>
      <c r="W612" s="100"/>
      <c r="X612" s="100"/>
      <c r="Y612" s="100"/>
      <c r="Z612" s="100"/>
      <c r="AA612" s="100"/>
      <c r="AD612" s="99"/>
    </row>
    <row r="613" spans="21:30" ht="30" customHeight="1" x14ac:dyDescent="0.35">
      <c r="U613" s="100"/>
      <c r="V613" s="100"/>
      <c r="W613" s="100"/>
      <c r="X613" s="100"/>
      <c r="Y613" s="100"/>
      <c r="Z613" s="100"/>
      <c r="AA613" s="100"/>
      <c r="AD613" s="99"/>
    </row>
    <row r="614" spans="21:30" ht="30" customHeight="1" x14ac:dyDescent="0.35">
      <c r="U614" s="100"/>
      <c r="V614" s="100"/>
      <c r="W614" s="100"/>
      <c r="X614" s="100"/>
      <c r="Y614" s="100"/>
      <c r="Z614" s="100"/>
      <c r="AA614" s="100"/>
      <c r="AD614" s="99"/>
    </row>
    <row r="615" spans="21:30" ht="30" customHeight="1" x14ac:dyDescent="0.35">
      <c r="U615" s="100"/>
      <c r="V615" s="100"/>
      <c r="W615" s="100"/>
      <c r="X615" s="100"/>
      <c r="Y615" s="100"/>
      <c r="Z615" s="100"/>
      <c r="AA615" s="100"/>
      <c r="AD615" s="99"/>
    </row>
    <row r="616" spans="21:30" ht="30" customHeight="1" x14ac:dyDescent="0.35">
      <c r="U616" s="100"/>
      <c r="V616" s="100"/>
      <c r="W616" s="100"/>
      <c r="X616" s="100"/>
      <c r="Y616" s="100"/>
      <c r="Z616" s="100"/>
      <c r="AA616" s="100"/>
      <c r="AD616" s="99"/>
    </row>
    <row r="617" spans="21:30" ht="30" customHeight="1" x14ac:dyDescent="0.35">
      <c r="U617" s="100"/>
      <c r="V617" s="100"/>
      <c r="W617" s="100"/>
      <c r="X617" s="100"/>
      <c r="Y617" s="100"/>
      <c r="Z617" s="100"/>
      <c r="AA617" s="100"/>
      <c r="AD617" s="99"/>
    </row>
    <row r="618" spans="21:30" ht="30" customHeight="1" x14ac:dyDescent="0.35">
      <c r="U618" s="100"/>
      <c r="V618" s="100"/>
      <c r="W618" s="100"/>
      <c r="X618" s="100"/>
      <c r="Y618" s="100"/>
      <c r="Z618" s="100"/>
      <c r="AA618" s="100"/>
      <c r="AD618" s="99"/>
    </row>
    <row r="619" spans="21:30" ht="30" customHeight="1" x14ac:dyDescent="0.35">
      <c r="U619" s="100"/>
      <c r="V619" s="100"/>
      <c r="W619" s="100"/>
      <c r="X619" s="100"/>
      <c r="Y619" s="100"/>
      <c r="Z619" s="100"/>
      <c r="AA619" s="100"/>
      <c r="AD619" s="99"/>
    </row>
    <row r="620" spans="21:30" ht="30" customHeight="1" x14ac:dyDescent="0.35">
      <c r="U620" s="100"/>
      <c r="V620" s="100"/>
      <c r="W620" s="100"/>
      <c r="X620" s="100"/>
      <c r="Y620" s="100"/>
      <c r="Z620" s="100"/>
      <c r="AA620" s="100"/>
      <c r="AD620" s="99"/>
    </row>
    <row r="621" spans="21:30" ht="30" customHeight="1" x14ac:dyDescent="0.35">
      <c r="U621" s="100"/>
      <c r="V621" s="100"/>
      <c r="W621" s="100"/>
      <c r="X621" s="100"/>
      <c r="Y621" s="100"/>
      <c r="Z621" s="100"/>
      <c r="AA621" s="100"/>
      <c r="AD621" s="99"/>
    </row>
    <row r="622" spans="21:30" ht="30" customHeight="1" x14ac:dyDescent="0.35">
      <c r="U622" s="100"/>
      <c r="V622" s="100"/>
      <c r="W622" s="100"/>
      <c r="X622" s="100"/>
      <c r="Y622" s="100"/>
      <c r="Z622" s="100"/>
      <c r="AA622" s="100"/>
      <c r="AD622" s="99"/>
    </row>
    <row r="623" spans="21:30" ht="30" customHeight="1" x14ac:dyDescent="0.35">
      <c r="U623" s="100"/>
      <c r="V623" s="100"/>
      <c r="W623" s="100"/>
      <c r="X623" s="100"/>
      <c r="Y623" s="100"/>
      <c r="Z623" s="100"/>
      <c r="AA623" s="100"/>
      <c r="AD623" s="99"/>
    </row>
    <row r="624" spans="21:30" ht="30" customHeight="1" x14ac:dyDescent="0.35">
      <c r="U624" s="100"/>
      <c r="V624" s="100"/>
      <c r="W624" s="100"/>
      <c r="X624" s="100"/>
      <c r="Y624" s="100"/>
      <c r="Z624" s="100"/>
      <c r="AA624" s="100"/>
      <c r="AD624" s="99"/>
    </row>
    <row r="625" spans="21:30" ht="30" customHeight="1" x14ac:dyDescent="0.35">
      <c r="U625" s="100"/>
      <c r="V625" s="100"/>
      <c r="W625" s="100"/>
      <c r="X625" s="100"/>
      <c r="Y625" s="100"/>
      <c r="Z625" s="100"/>
      <c r="AA625" s="100"/>
      <c r="AD625" s="99"/>
    </row>
    <row r="626" spans="21:30" ht="30" customHeight="1" x14ac:dyDescent="0.35">
      <c r="U626" s="100"/>
      <c r="V626" s="100"/>
      <c r="W626" s="100"/>
      <c r="X626" s="100"/>
      <c r="Y626" s="100"/>
      <c r="Z626" s="100"/>
      <c r="AA626" s="100"/>
      <c r="AD626" s="99"/>
    </row>
    <row r="627" spans="21:30" ht="30" customHeight="1" x14ac:dyDescent="0.35">
      <c r="U627" s="100"/>
      <c r="V627" s="100"/>
      <c r="W627" s="100"/>
      <c r="X627" s="100"/>
      <c r="Y627" s="100"/>
      <c r="Z627" s="100"/>
      <c r="AA627" s="100"/>
      <c r="AD627" s="99"/>
    </row>
    <row r="628" spans="21:30" ht="30" customHeight="1" x14ac:dyDescent="0.35">
      <c r="U628" s="100"/>
      <c r="V628" s="100"/>
      <c r="W628" s="100"/>
      <c r="X628" s="100"/>
      <c r="Y628" s="100"/>
      <c r="Z628" s="100"/>
      <c r="AA628" s="100"/>
      <c r="AD628" s="99"/>
    </row>
    <row r="629" spans="21:30" ht="30" customHeight="1" x14ac:dyDescent="0.35">
      <c r="U629" s="100"/>
      <c r="V629" s="100"/>
      <c r="W629" s="100"/>
      <c r="X629" s="100"/>
      <c r="Y629" s="100"/>
      <c r="Z629" s="100"/>
      <c r="AA629" s="100"/>
      <c r="AD629" s="99"/>
    </row>
    <row r="630" spans="21:30" ht="30" customHeight="1" x14ac:dyDescent="0.35">
      <c r="U630" s="100"/>
      <c r="V630" s="100"/>
      <c r="W630" s="100"/>
      <c r="X630" s="100"/>
      <c r="Y630" s="100"/>
      <c r="Z630" s="100"/>
      <c r="AA630" s="100"/>
      <c r="AD630" s="99"/>
    </row>
    <row r="631" spans="21:30" ht="30" customHeight="1" x14ac:dyDescent="0.35">
      <c r="U631" s="100"/>
      <c r="V631" s="100"/>
      <c r="W631" s="100"/>
      <c r="X631" s="100"/>
      <c r="Y631" s="100"/>
      <c r="Z631" s="100"/>
      <c r="AA631" s="100"/>
      <c r="AD631" s="99"/>
    </row>
    <row r="632" spans="21:30" ht="30" customHeight="1" x14ac:dyDescent="0.35">
      <c r="U632" s="100"/>
      <c r="V632" s="100"/>
      <c r="W632" s="100"/>
      <c r="X632" s="100"/>
      <c r="Y632" s="100"/>
      <c r="Z632" s="100"/>
      <c r="AA632" s="100"/>
      <c r="AD632" s="99"/>
    </row>
    <row r="633" spans="21:30" ht="30" customHeight="1" x14ac:dyDescent="0.35">
      <c r="U633" s="100"/>
      <c r="V633" s="100"/>
      <c r="W633" s="100"/>
      <c r="X633" s="100"/>
      <c r="Y633" s="100"/>
      <c r="Z633" s="100"/>
      <c r="AA633" s="100"/>
      <c r="AD633" s="99"/>
    </row>
    <row r="634" spans="21:30" ht="30" customHeight="1" x14ac:dyDescent="0.35">
      <c r="U634" s="100"/>
      <c r="V634" s="100"/>
      <c r="W634" s="100"/>
      <c r="X634" s="100"/>
      <c r="Y634" s="100"/>
      <c r="Z634" s="100"/>
      <c r="AA634" s="100"/>
      <c r="AD634" s="99"/>
    </row>
    <row r="635" spans="21:30" ht="30" customHeight="1" x14ac:dyDescent="0.35">
      <c r="U635" s="100"/>
      <c r="V635" s="100"/>
      <c r="W635" s="100"/>
      <c r="X635" s="100"/>
      <c r="Y635" s="100"/>
      <c r="Z635" s="100"/>
      <c r="AA635" s="100"/>
      <c r="AD635" s="99"/>
    </row>
    <row r="636" spans="21:30" ht="30" customHeight="1" x14ac:dyDescent="0.35">
      <c r="U636" s="100"/>
      <c r="V636" s="100"/>
      <c r="W636" s="100"/>
      <c r="X636" s="100"/>
      <c r="Y636" s="100"/>
      <c r="Z636" s="100"/>
      <c r="AA636" s="100"/>
      <c r="AD636" s="99"/>
    </row>
    <row r="637" spans="21:30" ht="30" customHeight="1" x14ac:dyDescent="0.35">
      <c r="U637" s="100"/>
      <c r="V637" s="100"/>
      <c r="W637" s="100"/>
      <c r="X637" s="100"/>
      <c r="Y637" s="100"/>
      <c r="Z637" s="100"/>
      <c r="AA637" s="100"/>
      <c r="AD637" s="99"/>
    </row>
    <row r="638" spans="21:30" ht="30" customHeight="1" x14ac:dyDescent="0.35">
      <c r="U638" s="100"/>
      <c r="V638" s="100"/>
      <c r="W638" s="100"/>
      <c r="X638" s="100"/>
      <c r="Y638" s="100"/>
      <c r="Z638" s="100"/>
      <c r="AA638" s="100"/>
      <c r="AD638" s="99"/>
    </row>
    <row r="639" spans="21:30" ht="30" customHeight="1" x14ac:dyDescent="0.35">
      <c r="U639" s="100"/>
      <c r="V639" s="100"/>
      <c r="W639" s="100"/>
      <c r="X639" s="100"/>
      <c r="Y639" s="100"/>
      <c r="Z639" s="100"/>
      <c r="AA639" s="100"/>
      <c r="AD639" s="99"/>
    </row>
    <row r="640" spans="21:30" ht="30" customHeight="1" x14ac:dyDescent="0.35">
      <c r="U640" s="100"/>
      <c r="V640" s="100"/>
      <c r="W640" s="100"/>
      <c r="X640" s="100"/>
      <c r="Y640" s="100"/>
      <c r="Z640" s="100"/>
      <c r="AA640" s="100"/>
      <c r="AD640" s="99"/>
    </row>
    <row r="641" spans="21:30" ht="30" customHeight="1" x14ac:dyDescent="0.35">
      <c r="U641" s="100"/>
      <c r="V641" s="100"/>
      <c r="W641" s="100"/>
      <c r="X641" s="100"/>
      <c r="Y641" s="100"/>
      <c r="Z641" s="100"/>
      <c r="AA641" s="100"/>
      <c r="AD641" s="99"/>
    </row>
    <row r="642" spans="21:30" ht="30" customHeight="1" x14ac:dyDescent="0.35">
      <c r="U642" s="100"/>
      <c r="V642" s="100"/>
      <c r="W642" s="100"/>
      <c r="X642" s="100"/>
      <c r="Y642" s="100"/>
      <c r="Z642" s="100"/>
      <c r="AA642" s="100"/>
      <c r="AD642" s="99"/>
    </row>
    <row r="643" spans="21:30" ht="30" customHeight="1" x14ac:dyDescent="0.35">
      <c r="U643" s="100"/>
      <c r="V643" s="100"/>
      <c r="W643" s="100"/>
      <c r="X643" s="100"/>
      <c r="Y643" s="100"/>
      <c r="Z643" s="100"/>
      <c r="AA643" s="100"/>
      <c r="AD643" s="99"/>
    </row>
    <row r="644" spans="21:30" ht="30" customHeight="1" x14ac:dyDescent="0.35">
      <c r="U644" s="100"/>
      <c r="V644" s="100"/>
      <c r="W644" s="100"/>
      <c r="X644" s="100"/>
      <c r="Y644" s="100"/>
      <c r="Z644" s="100"/>
      <c r="AA644" s="100"/>
      <c r="AD644" s="99"/>
    </row>
    <row r="645" spans="21:30" ht="30" customHeight="1" x14ac:dyDescent="0.35">
      <c r="U645" s="100"/>
      <c r="V645" s="100"/>
      <c r="W645" s="100"/>
      <c r="X645" s="100"/>
      <c r="Y645" s="100"/>
      <c r="Z645" s="100"/>
      <c r="AA645" s="100"/>
      <c r="AD645" s="99"/>
    </row>
    <row r="646" spans="21:30" ht="30" customHeight="1" x14ac:dyDescent="0.35">
      <c r="U646" s="100"/>
      <c r="V646" s="100"/>
      <c r="W646" s="100"/>
      <c r="X646" s="100"/>
      <c r="Y646" s="100"/>
      <c r="Z646" s="100"/>
      <c r="AA646" s="100"/>
      <c r="AD646" s="99"/>
    </row>
    <row r="647" spans="21:30" ht="30" customHeight="1" x14ac:dyDescent="0.35">
      <c r="U647" s="100"/>
      <c r="V647" s="100"/>
      <c r="W647" s="100"/>
      <c r="X647" s="100"/>
      <c r="Y647" s="100"/>
      <c r="Z647" s="100"/>
      <c r="AA647" s="100"/>
      <c r="AD647" s="99"/>
    </row>
    <row r="648" spans="21:30" ht="30" customHeight="1" x14ac:dyDescent="0.35">
      <c r="U648" s="100"/>
      <c r="V648" s="100"/>
      <c r="W648" s="100"/>
      <c r="X648" s="100"/>
      <c r="Y648" s="100"/>
      <c r="Z648" s="100"/>
      <c r="AA648" s="100"/>
      <c r="AD648" s="99"/>
    </row>
    <row r="649" spans="21:30" ht="30" customHeight="1" x14ac:dyDescent="0.35">
      <c r="U649" s="100"/>
      <c r="V649" s="100"/>
      <c r="W649" s="100"/>
      <c r="X649" s="100"/>
      <c r="Y649" s="100"/>
      <c r="Z649" s="100"/>
      <c r="AA649" s="100"/>
      <c r="AD649" s="99"/>
    </row>
    <row r="650" spans="21:30" ht="30" customHeight="1" x14ac:dyDescent="0.35">
      <c r="U650" s="100"/>
      <c r="V650" s="100"/>
      <c r="W650" s="100"/>
      <c r="X650" s="100"/>
      <c r="Y650" s="100"/>
      <c r="Z650" s="100"/>
      <c r="AA650" s="100"/>
      <c r="AD650" s="99"/>
    </row>
    <row r="651" spans="21:30" ht="30" customHeight="1" x14ac:dyDescent="0.35">
      <c r="U651" s="100"/>
      <c r="V651" s="100"/>
      <c r="W651" s="100"/>
      <c r="X651" s="100"/>
      <c r="Y651" s="100"/>
      <c r="Z651" s="100"/>
      <c r="AA651" s="100"/>
      <c r="AD651" s="99"/>
    </row>
    <row r="652" spans="21:30" ht="30" customHeight="1" x14ac:dyDescent="0.35">
      <c r="U652" s="100"/>
      <c r="V652" s="100"/>
      <c r="W652" s="100"/>
      <c r="X652" s="100"/>
      <c r="Y652" s="100"/>
      <c r="Z652" s="100"/>
      <c r="AA652" s="100"/>
      <c r="AD652" s="99"/>
    </row>
    <row r="653" spans="21:30" ht="30" customHeight="1" x14ac:dyDescent="0.35">
      <c r="U653" s="100"/>
      <c r="V653" s="100"/>
      <c r="W653" s="100"/>
      <c r="X653" s="100"/>
      <c r="Y653" s="100"/>
      <c r="Z653" s="100"/>
      <c r="AA653" s="100"/>
      <c r="AD653" s="99"/>
    </row>
    <row r="654" spans="21:30" ht="30" customHeight="1" x14ac:dyDescent="0.35">
      <c r="U654" s="100"/>
      <c r="V654" s="100"/>
      <c r="W654" s="100"/>
      <c r="X654" s="100"/>
      <c r="Y654" s="100"/>
      <c r="Z654" s="100"/>
      <c r="AA654" s="100"/>
      <c r="AD654" s="99"/>
    </row>
    <row r="655" spans="21:30" ht="30" customHeight="1" x14ac:dyDescent="0.35">
      <c r="U655" s="100"/>
      <c r="V655" s="100"/>
      <c r="W655" s="100"/>
      <c r="X655" s="100"/>
      <c r="Y655" s="100"/>
      <c r="Z655" s="100"/>
      <c r="AA655" s="100"/>
      <c r="AD655" s="99"/>
    </row>
    <row r="656" spans="21:30" ht="30" customHeight="1" x14ac:dyDescent="0.35">
      <c r="U656" s="100"/>
      <c r="V656" s="100"/>
      <c r="W656" s="100"/>
      <c r="X656" s="100"/>
      <c r="Y656" s="100"/>
      <c r="Z656" s="100"/>
      <c r="AA656" s="100"/>
      <c r="AD656" s="99"/>
    </row>
    <row r="657" spans="21:30" ht="30" customHeight="1" x14ac:dyDescent="0.35">
      <c r="U657" s="100"/>
      <c r="V657" s="100"/>
      <c r="W657" s="100"/>
      <c r="X657" s="100"/>
      <c r="Y657" s="100"/>
      <c r="Z657" s="100"/>
      <c r="AA657" s="100"/>
      <c r="AD657" s="99"/>
    </row>
    <row r="658" spans="21:30" ht="30" customHeight="1" x14ac:dyDescent="0.35">
      <c r="U658" s="100"/>
      <c r="V658" s="100"/>
      <c r="W658" s="100"/>
      <c r="X658" s="100"/>
      <c r="Y658" s="100"/>
      <c r="Z658" s="100"/>
      <c r="AA658" s="100"/>
      <c r="AD658" s="99"/>
    </row>
    <row r="659" spans="21:30" ht="30" customHeight="1" x14ac:dyDescent="0.35">
      <c r="U659" s="100"/>
      <c r="V659" s="100"/>
      <c r="W659" s="100"/>
      <c r="X659" s="100"/>
      <c r="Y659" s="100"/>
      <c r="Z659" s="100"/>
      <c r="AA659" s="100"/>
      <c r="AD659" s="99"/>
    </row>
    <row r="660" spans="21:30" ht="30" customHeight="1" x14ac:dyDescent="0.35">
      <c r="U660" s="100"/>
      <c r="V660" s="100"/>
      <c r="W660" s="100"/>
      <c r="X660" s="100"/>
      <c r="Y660" s="100"/>
      <c r="Z660" s="100"/>
      <c r="AA660" s="100"/>
      <c r="AD660" s="99"/>
    </row>
    <row r="661" spans="21:30" ht="30" customHeight="1" x14ac:dyDescent="0.35">
      <c r="U661" s="100"/>
      <c r="V661" s="100"/>
      <c r="W661" s="100"/>
      <c r="X661" s="100"/>
      <c r="Y661" s="100"/>
      <c r="Z661" s="100"/>
      <c r="AA661" s="100"/>
      <c r="AD661" s="99"/>
    </row>
    <row r="662" spans="21:30" ht="30" customHeight="1" x14ac:dyDescent="0.35">
      <c r="U662" s="100"/>
      <c r="V662" s="100"/>
      <c r="W662" s="100"/>
      <c r="X662" s="100"/>
      <c r="Y662" s="100"/>
      <c r="Z662" s="100"/>
      <c r="AA662" s="100"/>
      <c r="AD662" s="99"/>
    </row>
    <row r="663" spans="21:30" ht="30" customHeight="1" x14ac:dyDescent="0.35">
      <c r="U663" s="100"/>
      <c r="V663" s="100"/>
      <c r="W663" s="100"/>
      <c r="X663" s="100"/>
      <c r="Y663" s="100"/>
      <c r="Z663" s="100"/>
      <c r="AA663" s="100"/>
      <c r="AD663" s="99"/>
    </row>
    <row r="664" spans="21:30" ht="30" customHeight="1" x14ac:dyDescent="0.35">
      <c r="U664" s="100"/>
      <c r="V664" s="100"/>
      <c r="W664" s="100"/>
      <c r="X664" s="100"/>
      <c r="Y664" s="100"/>
      <c r="Z664" s="100"/>
      <c r="AA664" s="100"/>
      <c r="AD664" s="99"/>
    </row>
    <row r="665" spans="21:30" ht="30" customHeight="1" x14ac:dyDescent="0.35">
      <c r="U665" s="100"/>
      <c r="V665" s="100"/>
      <c r="W665" s="100"/>
      <c r="X665" s="100"/>
      <c r="Y665" s="100"/>
      <c r="Z665" s="100"/>
      <c r="AA665" s="100"/>
      <c r="AD665" s="99"/>
    </row>
    <row r="666" spans="21:30" ht="30" customHeight="1" x14ac:dyDescent="0.35">
      <c r="U666" s="100"/>
      <c r="V666" s="100"/>
      <c r="W666" s="100"/>
      <c r="X666" s="100"/>
      <c r="Y666" s="100"/>
      <c r="Z666" s="100"/>
      <c r="AA666" s="100"/>
      <c r="AD666" s="99"/>
    </row>
    <row r="667" spans="21:30" ht="30" customHeight="1" x14ac:dyDescent="0.35">
      <c r="U667" s="100"/>
      <c r="V667" s="100"/>
      <c r="W667" s="100"/>
      <c r="X667" s="100"/>
      <c r="Y667" s="100"/>
      <c r="Z667" s="100"/>
      <c r="AA667" s="100"/>
      <c r="AD667" s="99"/>
    </row>
    <row r="668" spans="21:30" ht="30" customHeight="1" x14ac:dyDescent="0.35">
      <c r="U668" s="100"/>
      <c r="V668" s="100"/>
      <c r="W668" s="100"/>
      <c r="X668" s="100"/>
      <c r="Y668" s="100"/>
      <c r="Z668" s="100"/>
      <c r="AA668" s="100"/>
      <c r="AD668" s="99"/>
    </row>
    <row r="669" spans="21:30" ht="30" customHeight="1" x14ac:dyDescent="0.35">
      <c r="U669" s="100"/>
      <c r="V669" s="100"/>
      <c r="W669" s="100"/>
      <c r="X669" s="100"/>
      <c r="Y669" s="100"/>
      <c r="Z669" s="100"/>
      <c r="AA669" s="100"/>
      <c r="AD669" s="99"/>
    </row>
    <row r="670" spans="21:30" ht="30" customHeight="1" x14ac:dyDescent="0.35">
      <c r="U670" s="100"/>
      <c r="V670" s="100"/>
      <c r="W670" s="100"/>
      <c r="X670" s="100"/>
      <c r="Y670" s="100"/>
      <c r="Z670" s="100"/>
      <c r="AA670" s="100"/>
      <c r="AD670" s="99"/>
    </row>
    <row r="671" spans="21:30" ht="30" customHeight="1" x14ac:dyDescent="0.35">
      <c r="U671" s="100"/>
      <c r="V671" s="100"/>
      <c r="W671" s="100"/>
      <c r="X671" s="100"/>
      <c r="Y671" s="100"/>
      <c r="Z671" s="100"/>
      <c r="AA671" s="100"/>
      <c r="AD671" s="99"/>
    </row>
    <row r="672" spans="21:30" ht="30" customHeight="1" x14ac:dyDescent="0.35">
      <c r="U672" s="100"/>
      <c r="V672" s="100"/>
      <c r="W672" s="100"/>
      <c r="X672" s="100"/>
      <c r="Y672" s="100"/>
      <c r="Z672" s="100"/>
      <c r="AA672" s="100"/>
      <c r="AD672" s="99"/>
    </row>
    <row r="673" spans="21:30" ht="30" customHeight="1" x14ac:dyDescent="0.35">
      <c r="U673" s="100"/>
      <c r="V673" s="100"/>
      <c r="W673" s="100"/>
      <c r="X673" s="100"/>
      <c r="Y673" s="100"/>
      <c r="Z673" s="100"/>
      <c r="AA673" s="100"/>
      <c r="AD673" s="99"/>
    </row>
    <row r="674" spans="21:30" ht="30" customHeight="1" x14ac:dyDescent="0.35">
      <c r="U674" s="100"/>
      <c r="V674" s="100"/>
      <c r="W674" s="100"/>
      <c r="X674" s="100"/>
      <c r="Y674" s="100"/>
      <c r="Z674" s="100"/>
      <c r="AA674" s="100"/>
      <c r="AD674" s="99"/>
    </row>
    <row r="675" spans="21:30" ht="30" customHeight="1" x14ac:dyDescent="0.35">
      <c r="U675" s="100"/>
      <c r="V675" s="100"/>
      <c r="W675" s="100"/>
      <c r="X675" s="100"/>
      <c r="Y675" s="100"/>
      <c r="Z675" s="100"/>
      <c r="AA675" s="100"/>
      <c r="AD675" s="99"/>
    </row>
    <row r="676" spans="21:30" ht="30" customHeight="1" x14ac:dyDescent="0.35">
      <c r="U676" s="100"/>
      <c r="V676" s="100"/>
      <c r="W676" s="100"/>
      <c r="X676" s="100"/>
      <c r="Y676" s="100"/>
      <c r="Z676" s="100"/>
      <c r="AA676" s="100"/>
      <c r="AD676" s="99"/>
    </row>
    <row r="677" spans="21:30" ht="30" customHeight="1" x14ac:dyDescent="0.35">
      <c r="U677" s="100"/>
      <c r="V677" s="100"/>
      <c r="W677" s="100"/>
      <c r="X677" s="100"/>
      <c r="Y677" s="100"/>
      <c r="Z677" s="100"/>
      <c r="AA677" s="100"/>
      <c r="AD677" s="99"/>
    </row>
    <row r="678" spans="21:30" ht="30" customHeight="1" x14ac:dyDescent="0.35">
      <c r="U678" s="100"/>
      <c r="V678" s="100"/>
      <c r="W678" s="100"/>
      <c r="X678" s="100"/>
      <c r="Y678" s="100"/>
      <c r="Z678" s="100"/>
      <c r="AA678" s="100"/>
      <c r="AD678" s="99"/>
    </row>
    <row r="679" spans="21:30" ht="30" customHeight="1" x14ac:dyDescent="0.35">
      <c r="U679" s="100"/>
      <c r="V679" s="100"/>
      <c r="W679" s="100"/>
      <c r="X679" s="100"/>
      <c r="Y679" s="100"/>
      <c r="Z679" s="100"/>
      <c r="AA679" s="100"/>
      <c r="AD679" s="99"/>
    </row>
    <row r="680" spans="21:30" ht="30" customHeight="1" x14ac:dyDescent="0.35">
      <c r="U680" s="100"/>
      <c r="V680" s="100"/>
      <c r="W680" s="100"/>
      <c r="X680" s="100"/>
      <c r="Y680" s="100"/>
      <c r="Z680" s="100"/>
      <c r="AA680" s="100"/>
      <c r="AD680" s="99"/>
    </row>
    <row r="681" spans="21:30" ht="30" customHeight="1" x14ac:dyDescent="0.35">
      <c r="U681" s="100"/>
      <c r="V681" s="100"/>
      <c r="W681" s="100"/>
      <c r="X681" s="100"/>
      <c r="Y681" s="100"/>
      <c r="Z681" s="100"/>
      <c r="AA681" s="100"/>
      <c r="AD681" s="99"/>
    </row>
    <row r="682" spans="21:30" ht="30" customHeight="1" x14ac:dyDescent="0.35">
      <c r="U682" s="100"/>
      <c r="V682" s="100"/>
      <c r="W682" s="100"/>
      <c r="X682" s="100"/>
      <c r="Y682" s="100"/>
      <c r="Z682" s="100"/>
      <c r="AA682" s="100"/>
      <c r="AD682" s="99"/>
    </row>
    <row r="683" spans="21:30" ht="30" customHeight="1" x14ac:dyDescent="0.35">
      <c r="U683" s="100"/>
      <c r="V683" s="100"/>
      <c r="W683" s="100"/>
      <c r="X683" s="100"/>
      <c r="Y683" s="100"/>
      <c r="Z683" s="100"/>
      <c r="AA683" s="100"/>
      <c r="AD683" s="99"/>
    </row>
    <row r="684" spans="21:30" ht="30" customHeight="1" x14ac:dyDescent="0.35">
      <c r="U684" s="100"/>
      <c r="V684" s="100"/>
      <c r="W684" s="100"/>
      <c r="X684" s="100"/>
      <c r="Y684" s="100"/>
      <c r="Z684" s="100"/>
      <c r="AA684" s="100"/>
      <c r="AD684" s="99"/>
    </row>
    <row r="685" spans="21:30" ht="30" customHeight="1" x14ac:dyDescent="0.35">
      <c r="U685" s="100"/>
      <c r="V685" s="100"/>
      <c r="W685" s="100"/>
      <c r="X685" s="100"/>
      <c r="Y685" s="100"/>
      <c r="Z685" s="100"/>
      <c r="AA685" s="100"/>
      <c r="AD685" s="99"/>
    </row>
    <row r="686" spans="21:30" ht="30" customHeight="1" x14ac:dyDescent="0.35">
      <c r="U686" s="100"/>
      <c r="V686" s="100"/>
      <c r="W686" s="100"/>
      <c r="X686" s="100"/>
      <c r="Y686" s="100"/>
      <c r="Z686" s="100"/>
      <c r="AA686" s="100"/>
      <c r="AD686" s="99"/>
    </row>
    <row r="687" spans="21:30" ht="30" customHeight="1" x14ac:dyDescent="0.35">
      <c r="U687" s="100"/>
      <c r="V687" s="100"/>
      <c r="W687" s="100"/>
      <c r="X687" s="100"/>
      <c r="Y687" s="100"/>
      <c r="Z687" s="100"/>
      <c r="AA687" s="100"/>
      <c r="AD687" s="99"/>
    </row>
    <row r="688" spans="21:30" ht="30" customHeight="1" x14ac:dyDescent="0.35">
      <c r="U688" s="100"/>
      <c r="V688" s="100"/>
      <c r="W688" s="100"/>
      <c r="X688" s="100"/>
      <c r="Y688" s="100"/>
      <c r="Z688" s="100"/>
      <c r="AA688" s="100"/>
      <c r="AD688" s="99"/>
    </row>
    <row r="689" spans="21:30" ht="30" customHeight="1" x14ac:dyDescent="0.35">
      <c r="U689" s="100"/>
      <c r="V689" s="100"/>
      <c r="W689" s="100"/>
      <c r="X689" s="100"/>
      <c r="Y689" s="100"/>
      <c r="Z689" s="100"/>
      <c r="AA689" s="100"/>
      <c r="AD689" s="99"/>
    </row>
    <row r="690" spans="21:30" ht="30" customHeight="1" x14ac:dyDescent="0.35">
      <c r="U690" s="100"/>
      <c r="V690" s="100"/>
      <c r="W690" s="100"/>
      <c r="X690" s="100"/>
      <c r="Y690" s="100"/>
      <c r="Z690" s="100"/>
      <c r="AA690" s="100"/>
      <c r="AD690" s="99"/>
    </row>
    <row r="691" spans="21:30" ht="30" customHeight="1" x14ac:dyDescent="0.35">
      <c r="U691" s="100"/>
      <c r="V691" s="100"/>
      <c r="W691" s="100"/>
      <c r="X691" s="100"/>
      <c r="Y691" s="100"/>
      <c r="Z691" s="100"/>
      <c r="AA691" s="100"/>
      <c r="AD691" s="99"/>
    </row>
    <row r="692" spans="21:30" ht="30" customHeight="1" x14ac:dyDescent="0.35">
      <c r="U692" s="100"/>
      <c r="V692" s="100"/>
      <c r="W692" s="100"/>
      <c r="X692" s="100"/>
      <c r="Y692" s="100"/>
      <c r="Z692" s="100"/>
      <c r="AA692" s="100"/>
      <c r="AD692" s="99"/>
    </row>
    <row r="693" spans="21:30" ht="30" customHeight="1" x14ac:dyDescent="0.35">
      <c r="U693" s="100"/>
      <c r="V693" s="100"/>
      <c r="W693" s="100"/>
      <c r="X693" s="100"/>
      <c r="Y693" s="100"/>
      <c r="Z693" s="100"/>
      <c r="AA693" s="100"/>
      <c r="AD693" s="99"/>
    </row>
    <row r="694" spans="21:30" ht="30" customHeight="1" x14ac:dyDescent="0.35">
      <c r="U694" s="100"/>
      <c r="V694" s="100"/>
      <c r="W694" s="100"/>
      <c r="X694" s="100"/>
      <c r="Y694" s="100"/>
      <c r="Z694" s="100"/>
      <c r="AA694" s="100"/>
      <c r="AD694" s="99"/>
    </row>
    <row r="695" spans="21:30" ht="30" customHeight="1" x14ac:dyDescent="0.35">
      <c r="U695" s="100"/>
      <c r="V695" s="100"/>
      <c r="W695" s="100"/>
      <c r="X695" s="100"/>
      <c r="Y695" s="100"/>
      <c r="Z695" s="100"/>
      <c r="AA695" s="100"/>
      <c r="AD695" s="99"/>
    </row>
    <row r="696" spans="21:30" ht="30" customHeight="1" x14ac:dyDescent="0.35">
      <c r="U696" s="100"/>
      <c r="V696" s="100"/>
      <c r="W696" s="100"/>
      <c r="X696" s="100"/>
      <c r="Y696" s="100"/>
      <c r="Z696" s="100"/>
      <c r="AA696" s="100"/>
      <c r="AD696" s="99"/>
    </row>
    <row r="697" spans="21:30" ht="30" customHeight="1" x14ac:dyDescent="0.35">
      <c r="U697" s="100"/>
      <c r="V697" s="100"/>
      <c r="W697" s="100"/>
      <c r="X697" s="100"/>
      <c r="Y697" s="100"/>
      <c r="Z697" s="100"/>
      <c r="AA697" s="100"/>
      <c r="AD697" s="99"/>
    </row>
    <row r="698" spans="21:30" ht="30" customHeight="1" x14ac:dyDescent="0.35">
      <c r="U698" s="100"/>
      <c r="V698" s="100"/>
      <c r="W698" s="100"/>
      <c r="X698" s="100"/>
      <c r="Y698" s="100"/>
      <c r="Z698" s="100"/>
      <c r="AA698" s="100"/>
      <c r="AD698" s="99"/>
    </row>
    <row r="699" spans="21:30" ht="30" customHeight="1" x14ac:dyDescent="0.35">
      <c r="U699" s="100"/>
      <c r="V699" s="100"/>
      <c r="W699" s="100"/>
      <c r="X699" s="100"/>
      <c r="Y699" s="100"/>
      <c r="Z699" s="100"/>
      <c r="AA699" s="100"/>
      <c r="AD699" s="99"/>
    </row>
    <row r="700" spans="21:30" ht="30" customHeight="1" x14ac:dyDescent="0.35">
      <c r="U700" s="100"/>
      <c r="V700" s="100"/>
      <c r="W700" s="100"/>
      <c r="X700" s="100"/>
      <c r="Y700" s="100"/>
      <c r="Z700" s="100"/>
      <c r="AA700" s="100"/>
      <c r="AD700" s="99"/>
    </row>
    <row r="701" spans="21:30" ht="30" customHeight="1" x14ac:dyDescent="0.35">
      <c r="U701" s="100"/>
      <c r="V701" s="100"/>
      <c r="W701" s="100"/>
      <c r="X701" s="100"/>
      <c r="Y701" s="100"/>
      <c r="Z701" s="100"/>
      <c r="AA701" s="100"/>
      <c r="AD701" s="99"/>
    </row>
    <row r="702" spans="21:30" ht="30" customHeight="1" x14ac:dyDescent="0.35">
      <c r="U702" s="100"/>
      <c r="V702" s="100"/>
      <c r="W702" s="100"/>
      <c r="X702" s="100"/>
      <c r="Y702" s="100"/>
      <c r="Z702" s="100"/>
      <c r="AA702" s="100"/>
      <c r="AD702" s="99"/>
    </row>
    <row r="703" spans="21:30" ht="30" customHeight="1" x14ac:dyDescent="0.35">
      <c r="U703" s="100"/>
      <c r="V703" s="100"/>
      <c r="W703" s="100"/>
      <c r="X703" s="100"/>
      <c r="Y703" s="100"/>
      <c r="Z703" s="100"/>
      <c r="AA703" s="100"/>
      <c r="AD703" s="99"/>
    </row>
    <row r="704" spans="21:30" ht="30" customHeight="1" x14ac:dyDescent="0.35">
      <c r="U704" s="100"/>
      <c r="V704" s="100"/>
      <c r="W704" s="100"/>
      <c r="X704" s="100"/>
      <c r="Y704" s="100"/>
      <c r="Z704" s="100"/>
      <c r="AA704" s="100"/>
      <c r="AD704" s="99"/>
    </row>
    <row r="705" spans="21:30" ht="30" customHeight="1" x14ac:dyDescent="0.35">
      <c r="U705" s="100"/>
      <c r="V705" s="100"/>
      <c r="W705" s="100"/>
      <c r="X705" s="100"/>
      <c r="Y705" s="100"/>
      <c r="Z705" s="100"/>
      <c r="AA705" s="100"/>
      <c r="AD705" s="99"/>
    </row>
    <row r="706" spans="21:30" ht="30" customHeight="1" x14ac:dyDescent="0.35">
      <c r="U706" s="100"/>
      <c r="V706" s="100"/>
      <c r="W706" s="100"/>
      <c r="X706" s="100"/>
      <c r="Y706" s="100"/>
      <c r="Z706" s="100"/>
      <c r="AA706" s="100"/>
      <c r="AD706" s="99"/>
    </row>
    <row r="707" spans="21:30" ht="30" customHeight="1" x14ac:dyDescent="0.35">
      <c r="U707" s="100"/>
      <c r="V707" s="100"/>
      <c r="W707" s="100"/>
      <c r="X707" s="100"/>
      <c r="Y707" s="100"/>
      <c r="Z707" s="100"/>
      <c r="AA707" s="100"/>
      <c r="AD707" s="99"/>
    </row>
    <row r="708" spans="21:30" ht="30" customHeight="1" x14ac:dyDescent="0.35">
      <c r="U708" s="100"/>
      <c r="V708" s="100"/>
      <c r="W708" s="100"/>
      <c r="X708" s="100"/>
      <c r="Y708" s="100"/>
      <c r="Z708" s="100"/>
      <c r="AA708" s="100"/>
      <c r="AD708" s="99"/>
    </row>
    <row r="709" spans="21:30" ht="30" customHeight="1" x14ac:dyDescent="0.35">
      <c r="U709" s="100"/>
      <c r="V709" s="100"/>
      <c r="W709" s="100"/>
      <c r="X709" s="100"/>
      <c r="Y709" s="100"/>
      <c r="Z709" s="100"/>
      <c r="AA709" s="100"/>
      <c r="AD709" s="99"/>
    </row>
    <row r="710" spans="21:30" ht="30" customHeight="1" x14ac:dyDescent="0.35">
      <c r="U710" s="100"/>
      <c r="V710" s="100"/>
      <c r="W710" s="100"/>
      <c r="X710" s="100"/>
      <c r="Y710" s="100"/>
      <c r="Z710" s="100"/>
      <c r="AA710" s="100"/>
      <c r="AD710" s="99"/>
    </row>
    <row r="711" spans="21:30" ht="30" customHeight="1" x14ac:dyDescent="0.35">
      <c r="U711" s="100"/>
      <c r="V711" s="100"/>
      <c r="W711" s="100"/>
      <c r="X711" s="100"/>
      <c r="Y711" s="100"/>
      <c r="Z711" s="100"/>
      <c r="AA711" s="100"/>
      <c r="AD711" s="99"/>
    </row>
    <row r="712" spans="21:30" ht="30" customHeight="1" x14ac:dyDescent="0.35">
      <c r="U712" s="100"/>
      <c r="V712" s="100"/>
      <c r="W712" s="100"/>
      <c r="X712" s="100"/>
      <c r="Y712" s="100"/>
      <c r="Z712" s="100"/>
      <c r="AA712" s="100"/>
      <c r="AD712" s="99"/>
    </row>
    <row r="713" spans="21:30" ht="30" customHeight="1" x14ac:dyDescent="0.35">
      <c r="U713" s="100"/>
      <c r="V713" s="100"/>
      <c r="W713" s="100"/>
      <c r="X713" s="100"/>
      <c r="Y713" s="100"/>
      <c r="Z713" s="100"/>
      <c r="AA713" s="100"/>
      <c r="AD713" s="99"/>
    </row>
    <row r="714" spans="21:30" ht="30" customHeight="1" x14ac:dyDescent="0.35">
      <c r="U714" s="100"/>
      <c r="V714" s="100"/>
      <c r="W714" s="100"/>
      <c r="X714" s="100"/>
      <c r="Y714" s="100"/>
      <c r="Z714" s="100"/>
      <c r="AA714" s="100"/>
      <c r="AD714" s="99"/>
    </row>
    <row r="715" spans="21:30" ht="30" customHeight="1" x14ac:dyDescent="0.35">
      <c r="U715" s="100"/>
      <c r="V715" s="100"/>
      <c r="W715" s="100"/>
      <c r="X715" s="100"/>
      <c r="Y715" s="100"/>
      <c r="Z715" s="100"/>
      <c r="AA715" s="100"/>
      <c r="AD715" s="99"/>
    </row>
    <row r="716" spans="21:30" ht="30" customHeight="1" x14ac:dyDescent="0.35">
      <c r="U716" s="100"/>
      <c r="V716" s="100"/>
      <c r="W716" s="100"/>
      <c r="X716" s="100"/>
      <c r="Y716" s="100"/>
      <c r="Z716" s="100"/>
      <c r="AA716" s="100"/>
      <c r="AD716" s="99"/>
    </row>
    <row r="717" spans="21:30" ht="30" customHeight="1" x14ac:dyDescent="0.35">
      <c r="U717" s="100"/>
      <c r="V717" s="100"/>
      <c r="W717" s="100"/>
      <c r="X717" s="100"/>
      <c r="Y717" s="100"/>
      <c r="Z717" s="100"/>
      <c r="AA717" s="100"/>
      <c r="AD717" s="99"/>
    </row>
    <row r="718" spans="21:30" ht="30" customHeight="1" x14ac:dyDescent="0.35">
      <c r="U718" s="100"/>
      <c r="V718" s="100"/>
      <c r="W718" s="100"/>
      <c r="X718" s="100"/>
      <c r="Y718" s="100"/>
      <c r="Z718" s="100"/>
      <c r="AA718" s="100"/>
      <c r="AD718" s="99"/>
    </row>
    <row r="719" spans="21:30" ht="30" customHeight="1" x14ac:dyDescent="0.35">
      <c r="U719" s="100"/>
      <c r="V719" s="100"/>
      <c r="W719" s="100"/>
      <c r="X719" s="100"/>
      <c r="Y719" s="100"/>
      <c r="Z719" s="100"/>
      <c r="AA719" s="100"/>
      <c r="AD719" s="99"/>
    </row>
    <row r="720" spans="21:30" ht="30" customHeight="1" x14ac:dyDescent="0.35">
      <c r="U720" s="100"/>
      <c r="V720" s="100"/>
      <c r="W720" s="100"/>
      <c r="X720" s="100"/>
      <c r="Y720" s="100"/>
      <c r="Z720" s="100"/>
      <c r="AA720" s="100"/>
      <c r="AD720" s="99"/>
    </row>
    <row r="721" spans="21:30" ht="30" customHeight="1" x14ac:dyDescent="0.35">
      <c r="U721" s="100"/>
      <c r="V721" s="100"/>
      <c r="W721" s="100"/>
      <c r="X721" s="100"/>
      <c r="Y721" s="100"/>
      <c r="Z721" s="100"/>
      <c r="AA721" s="100"/>
      <c r="AD721" s="99"/>
    </row>
    <row r="722" spans="21:30" ht="30" customHeight="1" x14ac:dyDescent="0.35">
      <c r="U722" s="100"/>
      <c r="V722" s="100"/>
      <c r="W722" s="100"/>
      <c r="X722" s="100"/>
      <c r="Y722" s="100"/>
      <c r="Z722" s="100"/>
      <c r="AA722" s="100"/>
      <c r="AD722" s="99"/>
    </row>
    <row r="723" spans="21:30" ht="30" customHeight="1" x14ac:dyDescent="0.35">
      <c r="U723" s="100"/>
      <c r="V723" s="100"/>
      <c r="W723" s="100"/>
      <c r="X723" s="100"/>
      <c r="Y723" s="100"/>
      <c r="Z723" s="100"/>
      <c r="AA723" s="100"/>
      <c r="AD723" s="99"/>
    </row>
    <row r="724" spans="21:30" ht="30" customHeight="1" x14ac:dyDescent="0.35">
      <c r="U724" s="100"/>
      <c r="V724" s="100"/>
      <c r="W724" s="100"/>
      <c r="X724" s="100"/>
      <c r="Y724" s="100"/>
      <c r="Z724" s="100"/>
      <c r="AA724" s="100"/>
      <c r="AD724" s="99"/>
    </row>
    <row r="725" spans="21:30" ht="30" customHeight="1" x14ac:dyDescent="0.35">
      <c r="U725" s="100"/>
      <c r="V725" s="100"/>
      <c r="W725" s="100"/>
      <c r="X725" s="100"/>
      <c r="Y725" s="100"/>
      <c r="Z725" s="100"/>
      <c r="AA725" s="100"/>
      <c r="AD725" s="99"/>
    </row>
    <row r="726" spans="21:30" ht="30" customHeight="1" x14ac:dyDescent="0.35">
      <c r="U726" s="100"/>
      <c r="V726" s="100"/>
      <c r="W726" s="100"/>
      <c r="X726" s="100"/>
      <c r="Y726" s="100"/>
      <c r="Z726" s="100"/>
      <c r="AA726" s="100"/>
      <c r="AD726" s="99"/>
    </row>
    <row r="727" spans="21:30" ht="30" customHeight="1" x14ac:dyDescent="0.35">
      <c r="U727" s="100"/>
      <c r="V727" s="100"/>
      <c r="W727" s="100"/>
      <c r="X727" s="100"/>
      <c r="Y727" s="100"/>
      <c r="Z727" s="100"/>
      <c r="AA727" s="100"/>
      <c r="AD727" s="99"/>
    </row>
    <row r="728" spans="21:30" ht="30" customHeight="1" x14ac:dyDescent="0.35">
      <c r="U728" s="100"/>
      <c r="V728" s="100"/>
      <c r="W728" s="100"/>
      <c r="X728" s="100"/>
      <c r="Y728" s="100"/>
      <c r="Z728" s="100"/>
      <c r="AA728" s="100"/>
      <c r="AD728" s="99"/>
    </row>
    <row r="729" spans="21:30" ht="30" customHeight="1" x14ac:dyDescent="0.35">
      <c r="U729" s="100"/>
      <c r="V729" s="100"/>
      <c r="W729" s="100"/>
      <c r="X729" s="100"/>
      <c r="Y729" s="100"/>
      <c r="Z729" s="100"/>
      <c r="AA729" s="100"/>
      <c r="AD729" s="99"/>
    </row>
    <row r="730" spans="21:30" ht="30" customHeight="1" x14ac:dyDescent="0.35">
      <c r="U730" s="100"/>
      <c r="V730" s="100"/>
      <c r="W730" s="100"/>
      <c r="X730" s="100"/>
      <c r="Y730" s="100"/>
      <c r="Z730" s="100"/>
      <c r="AA730" s="100"/>
      <c r="AD730" s="99"/>
    </row>
    <row r="731" spans="21:30" ht="30" customHeight="1" x14ac:dyDescent="0.35">
      <c r="U731" s="100"/>
      <c r="V731" s="100"/>
      <c r="W731" s="100"/>
      <c r="X731" s="100"/>
      <c r="Y731" s="100"/>
      <c r="Z731" s="100"/>
      <c r="AA731" s="100"/>
      <c r="AD731" s="99"/>
    </row>
    <row r="732" spans="21:30" ht="30" customHeight="1" x14ac:dyDescent="0.35">
      <c r="U732" s="100"/>
      <c r="V732" s="100"/>
      <c r="W732" s="100"/>
      <c r="X732" s="100"/>
      <c r="Y732" s="100"/>
      <c r="Z732" s="100"/>
      <c r="AA732" s="100"/>
      <c r="AD732" s="99"/>
    </row>
    <row r="733" spans="21:30" ht="30" customHeight="1" x14ac:dyDescent="0.35">
      <c r="U733" s="100"/>
      <c r="V733" s="100"/>
      <c r="W733" s="100"/>
      <c r="X733" s="100"/>
      <c r="Y733" s="100"/>
      <c r="Z733" s="100"/>
      <c r="AA733" s="100"/>
      <c r="AD733" s="99"/>
    </row>
    <row r="734" spans="21:30" ht="30" customHeight="1" x14ac:dyDescent="0.35">
      <c r="U734" s="100"/>
      <c r="V734" s="100"/>
      <c r="W734" s="100"/>
      <c r="X734" s="100"/>
      <c r="Y734" s="100"/>
      <c r="Z734" s="100"/>
      <c r="AA734" s="100"/>
      <c r="AD734" s="99"/>
    </row>
    <row r="735" spans="21:30" ht="30" customHeight="1" x14ac:dyDescent="0.35">
      <c r="U735" s="100"/>
      <c r="V735" s="100"/>
      <c r="W735" s="100"/>
      <c r="X735" s="100"/>
      <c r="Y735" s="100"/>
      <c r="Z735" s="100"/>
      <c r="AA735" s="100"/>
      <c r="AD735" s="99"/>
    </row>
    <row r="736" spans="21:30" ht="30" customHeight="1" x14ac:dyDescent="0.35">
      <c r="U736" s="100"/>
      <c r="V736" s="100"/>
      <c r="W736" s="100"/>
      <c r="X736" s="100"/>
      <c r="Y736" s="100"/>
      <c r="Z736" s="100"/>
      <c r="AA736" s="100"/>
      <c r="AD736" s="99"/>
    </row>
    <row r="737" spans="21:30" ht="30" customHeight="1" x14ac:dyDescent="0.35">
      <c r="U737" s="100"/>
      <c r="V737" s="100"/>
      <c r="W737" s="100"/>
      <c r="X737" s="100"/>
      <c r="Y737" s="100"/>
      <c r="Z737" s="100"/>
      <c r="AA737" s="100"/>
      <c r="AD737" s="99"/>
    </row>
    <row r="738" spans="21:30" ht="30" customHeight="1" x14ac:dyDescent="0.35">
      <c r="U738" s="100"/>
      <c r="V738" s="100"/>
      <c r="W738" s="100"/>
      <c r="X738" s="100"/>
      <c r="Y738" s="100"/>
      <c r="Z738" s="100"/>
      <c r="AA738" s="100"/>
      <c r="AD738" s="99"/>
    </row>
    <row r="739" spans="21:30" ht="30" customHeight="1" x14ac:dyDescent="0.35">
      <c r="U739" s="100"/>
      <c r="V739" s="100"/>
      <c r="W739" s="100"/>
      <c r="X739" s="100"/>
      <c r="Y739" s="100"/>
      <c r="Z739" s="100"/>
      <c r="AA739" s="100"/>
      <c r="AD739" s="99"/>
    </row>
    <row r="740" spans="21:30" ht="30" customHeight="1" x14ac:dyDescent="0.35">
      <c r="U740" s="100"/>
      <c r="V740" s="100"/>
      <c r="W740" s="100"/>
      <c r="X740" s="100"/>
      <c r="Y740" s="100"/>
      <c r="Z740" s="100"/>
      <c r="AA740" s="100"/>
      <c r="AD740" s="99"/>
    </row>
    <row r="741" spans="21:30" ht="30" customHeight="1" x14ac:dyDescent="0.35">
      <c r="U741" s="100"/>
      <c r="V741" s="100"/>
      <c r="W741" s="100"/>
      <c r="X741" s="100"/>
      <c r="Y741" s="100"/>
      <c r="Z741" s="100"/>
      <c r="AA741" s="100"/>
      <c r="AD741" s="99"/>
    </row>
    <row r="742" spans="21:30" ht="30" customHeight="1" x14ac:dyDescent="0.35">
      <c r="U742" s="100"/>
      <c r="V742" s="100"/>
      <c r="W742" s="100"/>
      <c r="X742" s="100"/>
      <c r="Y742" s="100"/>
      <c r="Z742" s="100"/>
      <c r="AA742" s="100"/>
      <c r="AD742" s="99"/>
    </row>
    <row r="743" spans="21:30" ht="30" customHeight="1" x14ac:dyDescent="0.35">
      <c r="U743" s="100"/>
      <c r="V743" s="100"/>
      <c r="W743" s="100"/>
      <c r="X743" s="100"/>
      <c r="Y743" s="100"/>
      <c r="Z743" s="100"/>
      <c r="AA743" s="100"/>
      <c r="AD743" s="99"/>
    </row>
    <row r="744" spans="21:30" ht="30" customHeight="1" x14ac:dyDescent="0.35">
      <c r="U744" s="100"/>
      <c r="V744" s="100"/>
      <c r="W744" s="100"/>
      <c r="X744" s="100"/>
      <c r="Y744" s="100"/>
      <c r="Z744" s="100"/>
      <c r="AA744" s="100"/>
      <c r="AD744" s="99"/>
    </row>
    <row r="745" spans="21:30" ht="30" customHeight="1" x14ac:dyDescent="0.35">
      <c r="U745" s="100"/>
      <c r="V745" s="100"/>
      <c r="W745" s="100"/>
      <c r="X745" s="100"/>
      <c r="Y745" s="100"/>
      <c r="Z745" s="100"/>
      <c r="AA745" s="100"/>
      <c r="AD745" s="99"/>
    </row>
    <row r="746" spans="21:30" ht="30" customHeight="1" x14ac:dyDescent="0.35">
      <c r="U746" s="100"/>
      <c r="V746" s="100"/>
      <c r="W746" s="100"/>
      <c r="X746" s="100"/>
      <c r="Y746" s="100"/>
      <c r="Z746" s="100"/>
      <c r="AA746" s="100"/>
      <c r="AD746" s="99"/>
    </row>
    <row r="747" spans="21:30" ht="30" customHeight="1" x14ac:dyDescent="0.35">
      <c r="U747" s="100"/>
      <c r="V747" s="100"/>
      <c r="W747" s="100"/>
      <c r="X747" s="100"/>
      <c r="Y747" s="100"/>
      <c r="Z747" s="100"/>
      <c r="AA747" s="100"/>
      <c r="AD747" s="99"/>
    </row>
    <row r="748" spans="21:30" ht="30" customHeight="1" x14ac:dyDescent="0.35">
      <c r="U748" s="100"/>
      <c r="V748" s="100"/>
      <c r="W748" s="100"/>
      <c r="X748" s="100"/>
      <c r="Y748" s="100"/>
      <c r="Z748" s="100"/>
      <c r="AA748" s="100"/>
      <c r="AD748" s="99"/>
    </row>
    <row r="749" spans="21:30" ht="30" customHeight="1" x14ac:dyDescent="0.35">
      <c r="U749" s="100"/>
      <c r="V749" s="100"/>
      <c r="W749" s="100"/>
      <c r="X749" s="100"/>
      <c r="Y749" s="100"/>
      <c r="Z749" s="100"/>
      <c r="AA749" s="100"/>
      <c r="AD749" s="99"/>
    </row>
    <row r="750" spans="21:30" ht="30" customHeight="1" x14ac:dyDescent="0.35">
      <c r="U750" s="100"/>
      <c r="V750" s="100"/>
      <c r="W750" s="100"/>
      <c r="X750" s="100"/>
      <c r="Y750" s="100"/>
      <c r="Z750" s="100"/>
      <c r="AA750" s="100"/>
      <c r="AD750" s="99"/>
    </row>
    <row r="751" spans="21:30" ht="30" customHeight="1" x14ac:dyDescent="0.35">
      <c r="U751" s="100"/>
      <c r="V751" s="100"/>
      <c r="W751" s="100"/>
      <c r="X751" s="100"/>
      <c r="Y751" s="100"/>
      <c r="Z751" s="100"/>
      <c r="AA751" s="100"/>
      <c r="AD751" s="99"/>
    </row>
    <row r="752" spans="21:30" ht="30" customHeight="1" x14ac:dyDescent="0.35">
      <c r="U752" s="100"/>
      <c r="V752" s="100"/>
      <c r="W752" s="100"/>
      <c r="X752" s="100"/>
      <c r="Y752" s="100"/>
      <c r="Z752" s="100"/>
      <c r="AA752" s="100"/>
      <c r="AD752" s="99"/>
    </row>
    <row r="753" spans="21:30" ht="30" customHeight="1" x14ac:dyDescent="0.35">
      <c r="U753" s="100"/>
      <c r="V753" s="100"/>
      <c r="W753" s="100"/>
      <c r="X753" s="100"/>
      <c r="Y753" s="100"/>
      <c r="Z753" s="100"/>
      <c r="AA753" s="100"/>
      <c r="AD753" s="99"/>
    </row>
    <row r="754" spans="21:30" ht="30" customHeight="1" x14ac:dyDescent="0.35">
      <c r="U754" s="100"/>
      <c r="V754" s="100"/>
      <c r="W754" s="100"/>
      <c r="X754" s="100"/>
      <c r="Y754" s="100"/>
      <c r="Z754" s="100"/>
      <c r="AA754" s="100"/>
      <c r="AD754" s="99"/>
    </row>
    <row r="755" spans="21:30" ht="30" customHeight="1" x14ac:dyDescent="0.35">
      <c r="U755" s="100"/>
      <c r="V755" s="100"/>
      <c r="W755" s="100"/>
      <c r="X755" s="100"/>
      <c r="Y755" s="100"/>
      <c r="Z755" s="100"/>
      <c r="AA755" s="100"/>
      <c r="AD755" s="99"/>
    </row>
    <row r="756" spans="21:30" ht="30" customHeight="1" x14ac:dyDescent="0.35">
      <c r="U756" s="100"/>
      <c r="V756" s="100"/>
      <c r="W756" s="100"/>
      <c r="X756" s="100"/>
      <c r="Y756" s="100"/>
      <c r="Z756" s="100"/>
      <c r="AA756" s="100"/>
      <c r="AD756" s="99"/>
    </row>
    <row r="757" spans="21:30" ht="30" customHeight="1" x14ac:dyDescent="0.35">
      <c r="U757" s="100"/>
      <c r="V757" s="100"/>
      <c r="W757" s="100"/>
      <c r="X757" s="100"/>
      <c r="Y757" s="100"/>
      <c r="Z757" s="100"/>
      <c r="AA757" s="100"/>
      <c r="AD757" s="99"/>
    </row>
    <row r="758" spans="21:30" ht="30" customHeight="1" x14ac:dyDescent="0.35">
      <c r="U758" s="100"/>
      <c r="V758" s="100"/>
      <c r="W758" s="100"/>
      <c r="X758" s="100"/>
      <c r="Y758" s="100"/>
      <c r="Z758" s="100"/>
      <c r="AA758" s="100"/>
      <c r="AD758" s="99"/>
    </row>
    <row r="759" spans="21:30" ht="30" customHeight="1" x14ac:dyDescent="0.35">
      <c r="U759" s="100"/>
      <c r="V759" s="100"/>
      <c r="W759" s="100"/>
      <c r="X759" s="100"/>
      <c r="Y759" s="100"/>
      <c r="Z759" s="100"/>
      <c r="AA759" s="100"/>
      <c r="AD759" s="99"/>
    </row>
    <row r="760" spans="21:30" ht="30" customHeight="1" x14ac:dyDescent="0.35">
      <c r="U760" s="100"/>
      <c r="V760" s="100"/>
      <c r="W760" s="100"/>
      <c r="X760" s="100"/>
      <c r="Y760" s="100"/>
      <c r="Z760" s="100"/>
      <c r="AA760" s="100"/>
      <c r="AD760" s="99"/>
    </row>
    <row r="761" spans="21:30" ht="30" customHeight="1" x14ac:dyDescent="0.35">
      <c r="U761" s="100"/>
      <c r="V761" s="100"/>
      <c r="W761" s="100"/>
      <c r="X761" s="100"/>
      <c r="Y761" s="100"/>
      <c r="Z761" s="100"/>
      <c r="AA761" s="100"/>
      <c r="AD761" s="99"/>
    </row>
    <row r="762" spans="21:30" ht="30" customHeight="1" x14ac:dyDescent="0.35">
      <c r="U762" s="100"/>
      <c r="V762" s="100"/>
      <c r="W762" s="100"/>
      <c r="X762" s="100"/>
      <c r="Y762" s="100"/>
      <c r="Z762" s="100"/>
      <c r="AA762" s="100"/>
      <c r="AD762" s="99"/>
    </row>
    <row r="763" spans="21:30" ht="30" customHeight="1" x14ac:dyDescent="0.35">
      <c r="U763" s="100"/>
      <c r="V763" s="100"/>
      <c r="W763" s="100"/>
      <c r="X763" s="100"/>
      <c r="Y763" s="100"/>
      <c r="Z763" s="100"/>
      <c r="AA763" s="100"/>
      <c r="AD763" s="99"/>
    </row>
    <row r="764" spans="21:30" ht="30" customHeight="1" x14ac:dyDescent="0.35">
      <c r="U764" s="100"/>
      <c r="V764" s="100"/>
      <c r="W764" s="100"/>
      <c r="X764" s="100"/>
      <c r="Y764" s="100"/>
      <c r="Z764" s="100"/>
      <c r="AA764" s="100"/>
      <c r="AD764" s="99"/>
    </row>
    <row r="765" spans="21:30" ht="30" customHeight="1" x14ac:dyDescent="0.35">
      <c r="U765" s="100"/>
      <c r="V765" s="100"/>
      <c r="W765" s="100"/>
      <c r="X765" s="100"/>
      <c r="Y765" s="100"/>
      <c r="Z765" s="100"/>
      <c r="AA765" s="100"/>
      <c r="AD765" s="99"/>
    </row>
    <row r="766" spans="21:30" ht="30" customHeight="1" x14ac:dyDescent="0.35">
      <c r="U766" s="100"/>
      <c r="V766" s="100"/>
      <c r="W766" s="100"/>
      <c r="X766" s="100"/>
      <c r="Y766" s="100"/>
      <c r="Z766" s="100"/>
      <c r="AA766" s="100"/>
      <c r="AD766" s="99"/>
    </row>
    <row r="767" spans="21:30" ht="30" customHeight="1" x14ac:dyDescent="0.35">
      <c r="U767" s="100"/>
      <c r="V767" s="100"/>
      <c r="W767" s="100"/>
      <c r="X767" s="100"/>
      <c r="Y767" s="100"/>
      <c r="Z767" s="100"/>
      <c r="AA767" s="100"/>
      <c r="AD767" s="99"/>
    </row>
    <row r="768" spans="21:30" ht="30" customHeight="1" x14ac:dyDescent="0.35">
      <c r="U768" s="100"/>
      <c r="V768" s="100"/>
      <c r="W768" s="100"/>
      <c r="X768" s="100"/>
      <c r="Y768" s="100"/>
      <c r="Z768" s="100"/>
      <c r="AA768" s="100"/>
      <c r="AD768" s="99"/>
    </row>
    <row r="769" spans="21:30" ht="30" customHeight="1" x14ac:dyDescent="0.35">
      <c r="U769" s="100"/>
      <c r="V769" s="100"/>
      <c r="W769" s="100"/>
      <c r="X769" s="100"/>
      <c r="Y769" s="100"/>
      <c r="Z769" s="100"/>
      <c r="AA769" s="100"/>
      <c r="AD769" s="99"/>
    </row>
    <row r="770" spans="21:30" ht="30" customHeight="1" x14ac:dyDescent="0.35">
      <c r="U770" s="100"/>
      <c r="V770" s="100"/>
      <c r="W770" s="100"/>
      <c r="X770" s="100"/>
      <c r="Y770" s="100"/>
      <c r="Z770" s="100"/>
      <c r="AA770" s="100"/>
      <c r="AD770" s="99"/>
    </row>
    <row r="771" spans="21:30" ht="30" customHeight="1" x14ac:dyDescent="0.35">
      <c r="U771" s="100"/>
      <c r="V771" s="100"/>
      <c r="W771" s="100"/>
      <c r="X771" s="100"/>
      <c r="Y771" s="100"/>
      <c r="Z771" s="100"/>
      <c r="AA771" s="100"/>
      <c r="AD771" s="99"/>
    </row>
    <row r="772" spans="21:30" ht="30" customHeight="1" x14ac:dyDescent="0.35">
      <c r="U772" s="100"/>
      <c r="V772" s="100"/>
      <c r="W772" s="100"/>
      <c r="X772" s="100"/>
      <c r="Y772" s="100"/>
      <c r="Z772" s="100"/>
      <c r="AA772" s="100"/>
      <c r="AD772" s="99"/>
    </row>
    <row r="773" spans="21:30" ht="30" customHeight="1" x14ac:dyDescent="0.35">
      <c r="U773" s="100"/>
      <c r="V773" s="100"/>
      <c r="W773" s="100"/>
      <c r="X773" s="100"/>
      <c r="Y773" s="100"/>
      <c r="Z773" s="100"/>
      <c r="AA773" s="100"/>
      <c r="AD773" s="99"/>
    </row>
    <row r="774" spans="21:30" ht="30" customHeight="1" x14ac:dyDescent="0.35">
      <c r="U774" s="100"/>
      <c r="V774" s="100"/>
      <c r="W774" s="100"/>
      <c r="X774" s="100"/>
      <c r="Y774" s="100"/>
      <c r="Z774" s="100"/>
      <c r="AA774" s="100"/>
      <c r="AD774" s="99"/>
    </row>
    <row r="775" spans="21:30" ht="30" customHeight="1" x14ac:dyDescent="0.35">
      <c r="U775" s="100"/>
      <c r="V775" s="100"/>
      <c r="W775" s="100"/>
      <c r="X775" s="100"/>
      <c r="Y775" s="100"/>
      <c r="Z775" s="100"/>
      <c r="AA775" s="100"/>
      <c r="AD775" s="99"/>
    </row>
    <row r="776" spans="21:30" ht="30" customHeight="1" x14ac:dyDescent="0.35">
      <c r="U776" s="100"/>
      <c r="V776" s="100"/>
      <c r="W776" s="100"/>
      <c r="X776" s="100"/>
      <c r="Y776" s="100"/>
      <c r="Z776" s="100"/>
      <c r="AA776" s="100"/>
      <c r="AD776" s="99"/>
    </row>
    <row r="777" spans="21:30" ht="30" customHeight="1" x14ac:dyDescent="0.35">
      <c r="U777" s="100"/>
      <c r="V777" s="100"/>
      <c r="W777" s="100"/>
      <c r="X777" s="100"/>
      <c r="Y777" s="100"/>
      <c r="Z777" s="100"/>
      <c r="AA777" s="100"/>
      <c r="AD777" s="99"/>
    </row>
    <row r="778" spans="21:30" ht="30" customHeight="1" x14ac:dyDescent="0.35">
      <c r="U778" s="100"/>
      <c r="V778" s="100"/>
      <c r="W778" s="100"/>
      <c r="X778" s="100"/>
      <c r="Y778" s="100"/>
      <c r="Z778" s="100"/>
      <c r="AA778" s="100"/>
      <c r="AD778" s="99"/>
    </row>
    <row r="779" spans="21:30" ht="30" customHeight="1" x14ac:dyDescent="0.35">
      <c r="U779" s="100"/>
      <c r="V779" s="100"/>
      <c r="W779" s="100"/>
      <c r="X779" s="100"/>
      <c r="Y779" s="100"/>
      <c r="Z779" s="100"/>
      <c r="AA779" s="100"/>
      <c r="AD779" s="99"/>
    </row>
    <row r="780" spans="21:30" ht="30" customHeight="1" x14ac:dyDescent="0.35">
      <c r="U780" s="100"/>
      <c r="V780" s="100"/>
      <c r="W780" s="100"/>
      <c r="X780" s="100"/>
      <c r="Y780" s="100"/>
      <c r="Z780" s="100"/>
      <c r="AA780" s="100"/>
      <c r="AD780" s="99"/>
    </row>
    <row r="781" spans="21:30" ht="30" customHeight="1" x14ac:dyDescent="0.35">
      <c r="U781" s="100"/>
      <c r="V781" s="100"/>
      <c r="W781" s="100"/>
      <c r="X781" s="100"/>
      <c r="Y781" s="100"/>
      <c r="Z781" s="100"/>
      <c r="AA781" s="100"/>
      <c r="AD781" s="99"/>
    </row>
    <row r="782" spans="21:30" ht="30" customHeight="1" x14ac:dyDescent="0.35">
      <c r="U782" s="100"/>
      <c r="V782" s="100"/>
      <c r="W782" s="100"/>
      <c r="X782" s="100"/>
      <c r="Y782" s="100"/>
      <c r="Z782" s="100"/>
      <c r="AA782" s="100"/>
      <c r="AD782" s="99"/>
    </row>
    <row r="783" spans="21:30" ht="30" customHeight="1" x14ac:dyDescent="0.35">
      <c r="U783" s="100"/>
      <c r="V783" s="100"/>
      <c r="W783" s="100"/>
      <c r="X783" s="100"/>
      <c r="Y783" s="100"/>
      <c r="Z783" s="100"/>
      <c r="AA783" s="100"/>
      <c r="AD783" s="99"/>
    </row>
    <row r="784" spans="21:30" ht="30" customHeight="1" x14ac:dyDescent="0.35">
      <c r="U784" s="100"/>
      <c r="V784" s="100"/>
      <c r="W784" s="100"/>
      <c r="X784" s="100"/>
      <c r="Y784" s="100"/>
      <c r="Z784" s="100"/>
      <c r="AA784" s="100"/>
      <c r="AD784" s="99"/>
    </row>
    <row r="785" spans="21:30" ht="30" customHeight="1" x14ac:dyDescent="0.35">
      <c r="U785" s="100"/>
      <c r="V785" s="100"/>
      <c r="W785" s="100"/>
      <c r="X785" s="100"/>
      <c r="Y785" s="100"/>
      <c r="Z785" s="100"/>
      <c r="AA785" s="100"/>
      <c r="AD785" s="99"/>
    </row>
    <row r="786" spans="21:30" ht="30" customHeight="1" x14ac:dyDescent="0.35">
      <c r="U786" s="100"/>
      <c r="V786" s="100"/>
      <c r="W786" s="100"/>
      <c r="X786" s="100"/>
      <c r="Y786" s="100"/>
      <c r="Z786" s="100"/>
      <c r="AA786" s="100"/>
      <c r="AD786" s="99"/>
    </row>
    <row r="787" spans="21:30" ht="30" customHeight="1" x14ac:dyDescent="0.35">
      <c r="U787" s="100"/>
      <c r="V787" s="100"/>
      <c r="W787" s="100"/>
      <c r="X787" s="100"/>
      <c r="Y787" s="100"/>
      <c r="Z787" s="100"/>
      <c r="AA787" s="100"/>
      <c r="AD787" s="99"/>
    </row>
    <row r="788" spans="21:30" ht="30" customHeight="1" x14ac:dyDescent="0.35">
      <c r="U788" s="100"/>
      <c r="V788" s="100"/>
      <c r="W788" s="100"/>
      <c r="X788" s="100"/>
      <c r="Y788" s="100"/>
      <c r="Z788" s="100"/>
      <c r="AA788" s="100"/>
      <c r="AD788" s="99"/>
    </row>
    <row r="789" spans="21:30" ht="30" customHeight="1" x14ac:dyDescent="0.35">
      <c r="U789" s="100"/>
      <c r="V789" s="100"/>
      <c r="W789" s="100"/>
      <c r="X789" s="100"/>
      <c r="Y789" s="100"/>
      <c r="Z789" s="100"/>
      <c r="AA789" s="100"/>
      <c r="AD789" s="99"/>
    </row>
    <row r="790" spans="21:30" ht="30" customHeight="1" x14ac:dyDescent="0.35">
      <c r="U790" s="100"/>
      <c r="V790" s="100"/>
      <c r="W790" s="100"/>
      <c r="X790" s="100"/>
      <c r="Y790" s="100"/>
      <c r="Z790" s="100"/>
      <c r="AA790" s="100"/>
      <c r="AD790" s="99"/>
    </row>
    <row r="791" spans="21:30" ht="30" customHeight="1" x14ac:dyDescent="0.35">
      <c r="U791" s="100"/>
      <c r="V791" s="100"/>
      <c r="W791" s="100"/>
      <c r="X791" s="100"/>
      <c r="Y791" s="100"/>
      <c r="Z791" s="100"/>
      <c r="AA791" s="100"/>
      <c r="AD791" s="99"/>
    </row>
    <row r="792" spans="21:30" ht="30" customHeight="1" x14ac:dyDescent="0.35">
      <c r="U792" s="100"/>
      <c r="V792" s="100"/>
      <c r="W792" s="100"/>
      <c r="X792" s="100"/>
      <c r="Y792" s="100"/>
      <c r="Z792" s="100"/>
      <c r="AA792" s="100"/>
      <c r="AD792" s="99"/>
    </row>
    <row r="793" spans="21:30" ht="30" customHeight="1" x14ac:dyDescent="0.35">
      <c r="U793" s="100"/>
      <c r="V793" s="100"/>
      <c r="W793" s="100"/>
      <c r="X793" s="100"/>
      <c r="Y793" s="100"/>
      <c r="Z793" s="100"/>
      <c r="AA793" s="100"/>
      <c r="AD793" s="99"/>
    </row>
    <row r="794" spans="21:30" ht="30" customHeight="1" x14ac:dyDescent="0.35">
      <c r="U794" s="100"/>
      <c r="V794" s="100"/>
      <c r="W794" s="100"/>
      <c r="X794" s="100"/>
      <c r="Y794" s="100"/>
      <c r="Z794" s="100"/>
      <c r="AA794" s="100"/>
      <c r="AD794" s="99"/>
    </row>
    <row r="795" spans="21:30" ht="30" customHeight="1" x14ac:dyDescent="0.35">
      <c r="U795" s="100"/>
      <c r="V795" s="100"/>
      <c r="W795" s="100"/>
      <c r="X795" s="100"/>
      <c r="Y795" s="100"/>
      <c r="Z795" s="100"/>
      <c r="AA795" s="100"/>
      <c r="AD795" s="99"/>
    </row>
    <row r="796" spans="21:30" ht="30" customHeight="1" x14ac:dyDescent="0.35">
      <c r="U796" s="100"/>
      <c r="V796" s="100"/>
      <c r="W796" s="100"/>
      <c r="X796" s="100"/>
      <c r="Y796" s="100"/>
      <c r="Z796" s="100"/>
      <c r="AA796" s="100"/>
      <c r="AD796" s="99"/>
    </row>
    <row r="797" spans="21:30" ht="30" customHeight="1" x14ac:dyDescent="0.35">
      <c r="U797" s="100"/>
      <c r="V797" s="100"/>
      <c r="W797" s="100"/>
      <c r="X797" s="100"/>
      <c r="Y797" s="100"/>
      <c r="Z797" s="100"/>
      <c r="AA797" s="100"/>
      <c r="AD797" s="99"/>
    </row>
    <row r="798" spans="21:30" ht="30" customHeight="1" x14ac:dyDescent="0.35">
      <c r="U798" s="100"/>
      <c r="V798" s="100"/>
      <c r="W798" s="100"/>
      <c r="X798" s="100"/>
      <c r="Y798" s="100"/>
      <c r="Z798" s="100"/>
      <c r="AA798" s="100"/>
      <c r="AD798" s="99"/>
    </row>
    <row r="799" spans="21:30" ht="30" customHeight="1" x14ac:dyDescent="0.35">
      <c r="U799" s="100"/>
      <c r="V799" s="100"/>
      <c r="W799" s="100"/>
      <c r="X799" s="100"/>
      <c r="Y799" s="100"/>
      <c r="Z799" s="100"/>
      <c r="AA799" s="100"/>
      <c r="AD799" s="99"/>
    </row>
    <row r="800" spans="21:30" ht="30" customHeight="1" x14ac:dyDescent="0.35">
      <c r="U800" s="100"/>
      <c r="V800" s="100"/>
      <c r="W800" s="100"/>
      <c r="X800" s="100"/>
      <c r="Y800" s="100"/>
      <c r="Z800" s="100"/>
      <c r="AA800" s="100"/>
      <c r="AD800" s="99"/>
    </row>
    <row r="801" spans="21:30" ht="30" customHeight="1" x14ac:dyDescent="0.35">
      <c r="U801" s="100"/>
      <c r="V801" s="100"/>
      <c r="W801" s="100"/>
      <c r="X801" s="100"/>
      <c r="Y801" s="100"/>
      <c r="Z801" s="100"/>
      <c r="AA801" s="100"/>
      <c r="AD801" s="99"/>
    </row>
    <row r="802" spans="21:30" ht="30" customHeight="1" x14ac:dyDescent="0.35">
      <c r="U802" s="100"/>
      <c r="V802" s="100"/>
      <c r="W802" s="100"/>
      <c r="X802" s="100"/>
      <c r="Y802" s="100"/>
      <c r="Z802" s="100"/>
      <c r="AA802" s="100"/>
      <c r="AD802" s="99"/>
    </row>
    <row r="803" spans="21:30" ht="30" customHeight="1" x14ac:dyDescent="0.35">
      <c r="U803" s="100"/>
      <c r="V803" s="100"/>
      <c r="W803" s="100"/>
      <c r="X803" s="100"/>
      <c r="Y803" s="100"/>
      <c r="Z803" s="100"/>
      <c r="AA803" s="100"/>
      <c r="AD803" s="99"/>
    </row>
    <row r="804" spans="21:30" ht="30" customHeight="1" x14ac:dyDescent="0.35">
      <c r="U804" s="100"/>
      <c r="V804" s="100"/>
      <c r="W804" s="100"/>
      <c r="X804" s="100"/>
      <c r="Y804" s="100"/>
      <c r="Z804" s="100"/>
      <c r="AA804" s="100"/>
      <c r="AD804" s="99"/>
    </row>
    <row r="805" spans="21:30" ht="30" customHeight="1" x14ac:dyDescent="0.35">
      <c r="U805" s="100"/>
      <c r="V805" s="100"/>
      <c r="W805" s="100"/>
      <c r="X805" s="100"/>
      <c r="Y805" s="100"/>
      <c r="Z805" s="100"/>
      <c r="AA805" s="100"/>
      <c r="AD805" s="99"/>
    </row>
    <row r="806" spans="21:30" ht="30" customHeight="1" x14ac:dyDescent="0.35">
      <c r="U806" s="100"/>
      <c r="V806" s="100"/>
      <c r="W806" s="100"/>
      <c r="X806" s="100"/>
      <c r="Y806" s="100"/>
      <c r="Z806" s="100"/>
      <c r="AA806" s="100"/>
      <c r="AD806" s="99"/>
    </row>
    <row r="807" spans="21:30" ht="30" customHeight="1" x14ac:dyDescent="0.35">
      <c r="U807" s="100"/>
      <c r="V807" s="100"/>
      <c r="W807" s="100"/>
      <c r="X807" s="100"/>
      <c r="Y807" s="100"/>
      <c r="Z807" s="100"/>
      <c r="AA807" s="100"/>
      <c r="AD807" s="99"/>
    </row>
    <row r="808" spans="21:30" ht="30" customHeight="1" x14ac:dyDescent="0.35">
      <c r="U808" s="100"/>
      <c r="V808" s="100"/>
      <c r="W808" s="100"/>
      <c r="X808" s="100"/>
      <c r="Y808" s="100"/>
      <c r="Z808" s="100"/>
      <c r="AA808" s="100"/>
      <c r="AD808" s="99"/>
    </row>
    <row r="809" spans="21:30" ht="30" customHeight="1" x14ac:dyDescent="0.35">
      <c r="U809" s="100"/>
      <c r="V809" s="100"/>
      <c r="W809" s="100"/>
      <c r="X809" s="100"/>
      <c r="Y809" s="100"/>
      <c r="Z809" s="100"/>
      <c r="AA809" s="100"/>
      <c r="AD809" s="99"/>
    </row>
    <row r="810" spans="21:30" ht="30" customHeight="1" x14ac:dyDescent="0.35">
      <c r="U810" s="100"/>
      <c r="V810" s="100"/>
      <c r="W810" s="100"/>
      <c r="X810" s="100"/>
      <c r="Y810" s="100"/>
      <c r="Z810" s="100"/>
      <c r="AA810" s="100"/>
      <c r="AD810" s="99"/>
    </row>
    <row r="811" spans="21:30" ht="30" customHeight="1" x14ac:dyDescent="0.35">
      <c r="U811" s="100"/>
      <c r="V811" s="100"/>
      <c r="W811" s="100"/>
      <c r="X811" s="100"/>
      <c r="Y811" s="100"/>
      <c r="Z811" s="100"/>
      <c r="AA811" s="100"/>
      <c r="AD811" s="99"/>
    </row>
    <row r="812" spans="21:30" ht="30" customHeight="1" x14ac:dyDescent="0.35">
      <c r="U812" s="100"/>
      <c r="V812" s="100"/>
      <c r="W812" s="100"/>
      <c r="X812" s="100"/>
      <c r="Y812" s="100"/>
      <c r="Z812" s="100"/>
      <c r="AA812" s="100"/>
      <c r="AD812" s="99"/>
    </row>
    <row r="813" spans="21:30" ht="30" customHeight="1" x14ac:dyDescent="0.35">
      <c r="U813" s="100"/>
      <c r="V813" s="100"/>
      <c r="W813" s="100"/>
      <c r="X813" s="100"/>
      <c r="Y813" s="100"/>
      <c r="Z813" s="100"/>
      <c r="AA813" s="100"/>
      <c r="AD813" s="99"/>
    </row>
    <row r="814" spans="21:30" ht="30" customHeight="1" x14ac:dyDescent="0.35">
      <c r="U814" s="100"/>
      <c r="V814" s="100"/>
      <c r="W814" s="100"/>
      <c r="X814" s="100"/>
      <c r="Y814" s="100"/>
      <c r="Z814" s="100"/>
      <c r="AA814" s="100"/>
      <c r="AD814" s="99"/>
    </row>
    <row r="815" spans="21:30" ht="30" customHeight="1" x14ac:dyDescent="0.35">
      <c r="U815" s="100"/>
      <c r="V815" s="100"/>
      <c r="W815" s="100"/>
      <c r="X815" s="100"/>
      <c r="Y815" s="100"/>
      <c r="Z815" s="100"/>
      <c r="AA815" s="100"/>
      <c r="AD815" s="99"/>
    </row>
    <row r="816" spans="21:30" ht="30" customHeight="1" x14ac:dyDescent="0.35">
      <c r="U816" s="100"/>
      <c r="V816" s="100"/>
      <c r="W816" s="100"/>
      <c r="X816" s="100"/>
      <c r="Y816" s="100"/>
      <c r="Z816" s="100"/>
      <c r="AA816" s="100"/>
      <c r="AD816" s="99"/>
    </row>
    <row r="817" spans="21:30" ht="30" customHeight="1" x14ac:dyDescent="0.35">
      <c r="U817" s="100"/>
      <c r="V817" s="100"/>
      <c r="W817" s="100"/>
      <c r="X817" s="100"/>
      <c r="Y817" s="100"/>
      <c r="Z817" s="100"/>
      <c r="AA817" s="100"/>
      <c r="AD817" s="99"/>
    </row>
    <row r="818" spans="21:30" ht="30" customHeight="1" x14ac:dyDescent="0.35">
      <c r="U818" s="100"/>
      <c r="V818" s="100"/>
      <c r="W818" s="100"/>
      <c r="X818" s="100"/>
      <c r="Y818" s="100"/>
      <c r="Z818" s="100"/>
      <c r="AA818" s="100"/>
      <c r="AD818" s="99"/>
    </row>
    <row r="819" spans="21:30" ht="30" customHeight="1" x14ac:dyDescent="0.35">
      <c r="U819" s="100"/>
      <c r="V819" s="100"/>
      <c r="W819" s="100"/>
      <c r="X819" s="100"/>
      <c r="Y819" s="100"/>
      <c r="Z819" s="100"/>
      <c r="AA819" s="100"/>
      <c r="AD819" s="99"/>
    </row>
    <row r="820" spans="21:30" ht="30" customHeight="1" x14ac:dyDescent="0.35">
      <c r="U820" s="100"/>
      <c r="V820" s="100"/>
      <c r="W820" s="100"/>
      <c r="X820" s="100"/>
      <c r="Y820" s="100"/>
      <c r="Z820" s="100"/>
      <c r="AA820" s="100"/>
      <c r="AD820" s="99"/>
    </row>
    <row r="821" spans="21:30" ht="30" customHeight="1" x14ac:dyDescent="0.35">
      <c r="U821" s="100"/>
      <c r="V821" s="100"/>
      <c r="W821" s="100"/>
      <c r="X821" s="100"/>
      <c r="Y821" s="100"/>
      <c r="Z821" s="100"/>
      <c r="AA821" s="100"/>
      <c r="AD821" s="99"/>
    </row>
    <row r="822" spans="21:30" ht="30" customHeight="1" x14ac:dyDescent="0.35">
      <c r="U822" s="100"/>
      <c r="V822" s="100"/>
      <c r="W822" s="100"/>
      <c r="X822" s="100"/>
      <c r="Y822" s="100"/>
      <c r="Z822" s="100"/>
      <c r="AA822" s="100"/>
      <c r="AD822" s="99"/>
    </row>
    <row r="823" spans="21:30" ht="30" customHeight="1" x14ac:dyDescent="0.35">
      <c r="U823" s="100"/>
      <c r="V823" s="100"/>
      <c r="W823" s="100"/>
      <c r="X823" s="100"/>
      <c r="Y823" s="100"/>
      <c r="Z823" s="100"/>
      <c r="AA823" s="100"/>
      <c r="AD823" s="99"/>
    </row>
    <row r="824" spans="21:30" ht="30" customHeight="1" x14ac:dyDescent="0.35">
      <c r="U824" s="100"/>
      <c r="V824" s="100"/>
      <c r="W824" s="100"/>
      <c r="X824" s="100"/>
      <c r="Y824" s="100"/>
      <c r="Z824" s="100"/>
      <c r="AA824" s="100"/>
      <c r="AD824" s="99"/>
    </row>
    <row r="825" spans="21:30" ht="30" customHeight="1" x14ac:dyDescent="0.35">
      <c r="U825" s="100"/>
      <c r="V825" s="100"/>
      <c r="W825" s="100"/>
      <c r="X825" s="100"/>
      <c r="Y825" s="100"/>
      <c r="Z825" s="100"/>
      <c r="AA825" s="100"/>
      <c r="AD825" s="99"/>
    </row>
    <row r="826" spans="21:30" ht="30" customHeight="1" x14ac:dyDescent="0.35">
      <c r="U826" s="100"/>
      <c r="V826" s="100"/>
      <c r="W826" s="100"/>
      <c r="X826" s="100"/>
      <c r="Y826" s="100"/>
      <c r="Z826" s="100"/>
      <c r="AA826" s="100"/>
      <c r="AD826" s="99"/>
    </row>
    <row r="827" spans="21:30" ht="30" customHeight="1" x14ac:dyDescent="0.35">
      <c r="U827" s="100"/>
      <c r="V827" s="100"/>
      <c r="W827" s="100"/>
      <c r="X827" s="100"/>
      <c r="Y827" s="100"/>
      <c r="Z827" s="100"/>
      <c r="AA827" s="100"/>
      <c r="AD827" s="99"/>
    </row>
    <row r="828" spans="21:30" ht="30" customHeight="1" x14ac:dyDescent="0.35">
      <c r="U828" s="100"/>
      <c r="V828" s="100"/>
      <c r="W828" s="100"/>
      <c r="X828" s="100"/>
      <c r="Y828" s="100"/>
      <c r="Z828" s="100"/>
      <c r="AA828" s="100"/>
      <c r="AD828" s="99"/>
    </row>
    <row r="829" spans="21:30" ht="30" customHeight="1" x14ac:dyDescent="0.35">
      <c r="U829" s="100"/>
      <c r="V829" s="100"/>
      <c r="W829" s="100"/>
      <c r="X829" s="100"/>
      <c r="Y829" s="100"/>
      <c r="Z829" s="100"/>
      <c r="AA829" s="100"/>
      <c r="AD829" s="99"/>
    </row>
    <row r="830" spans="21:30" ht="30" customHeight="1" x14ac:dyDescent="0.35">
      <c r="U830" s="100"/>
      <c r="V830" s="100"/>
      <c r="W830" s="100"/>
      <c r="X830" s="100"/>
      <c r="Y830" s="100"/>
      <c r="Z830" s="100"/>
      <c r="AA830" s="100"/>
      <c r="AD830" s="99"/>
    </row>
    <row r="831" spans="21:30" ht="30" customHeight="1" x14ac:dyDescent="0.35">
      <c r="U831" s="100"/>
      <c r="V831" s="100"/>
      <c r="W831" s="100"/>
      <c r="X831" s="100"/>
      <c r="Y831" s="100"/>
      <c r="Z831" s="100"/>
      <c r="AA831" s="100"/>
      <c r="AD831" s="99"/>
    </row>
    <row r="832" spans="21:30" ht="30" customHeight="1" x14ac:dyDescent="0.35">
      <c r="U832" s="100"/>
      <c r="V832" s="100"/>
      <c r="W832" s="100"/>
      <c r="X832" s="100"/>
      <c r="Y832" s="100"/>
      <c r="Z832" s="100"/>
      <c r="AA832" s="100"/>
      <c r="AD832" s="99"/>
    </row>
    <row r="833" spans="21:30" ht="30" customHeight="1" x14ac:dyDescent="0.35">
      <c r="U833" s="100"/>
      <c r="V833" s="100"/>
      <c r="W833" s="100"/>
      <c r="X833" s="100"/>
      <c r="Y833" s="100"/>
      <c r="Z833" s="100"/>
      <c r="AA833" s="100"/>
      <c r="AD833" s="99"/>
    </row>
    <row r="834" spans="21:30" ht="30" customHeight="1" x14ac:dyDescent="0.35">
      <c r="U834" s="100"/>
      <c r="V834" s="100"/>
      <c r="W834" s="100"/>
      <c r="X834" s="100"/>
      <c r="Y834" s="100"/>
      <c r="Z834" s="100"/>
      <c r="AA834" s="100"/>
      <c r="AD834" s="99"/>
    </row>
    <row r="835" spans="21:30" ht="30" customHeight="1" x14ac:dyDescent="0.35">
      <c r="U835" s="100"/>
      <c r="V835" s="100"/>
      <c r="W835" s="100"/>
      <c r="X835" s="100"/>
      <c r="Y835" s="100"/>
      <c r="Z835" s="100"/>
      <c r="AA835" s="100"/>
      <c r="AD835" s="99"/>
    </row>
    <row r="836" spans="21:30" ht="30" customHeight="1" x14ac:dyDescent="0.35">
      <c r="U836" s="100"/>
      <c r="V836" s="100"/>
      <c r="W836" s="100"/>
      <c r="X836" s="100"/>
      <c r="Y836" s="100"/>
      <c r="Z836" s="100"/>
      <c r="AA836" s="100"/>
      <c r="AD836" s="99"/>
    </row>
    <row r="837" spans="21:30" ht="30" customHeight="1" x14ac:dyDescent="0.35">
      <c r="U837" s="100"/>
      <c r="V837" s="100"/>
      <c r="W837" s="100"/>
      <c r="X837" s="100"/>
      <c r="Y837" s="100"/>
      <c r="Z837" s="100"/>
      <c r="AA837" s="100"/>
      <c r="AD837" s="99"/>
    </row>
    <row r="838" spans="21:30" ht="30" customHeight="1" x14ac:dyDescent="0.35">
      <c r="U838" s="100"/>
      <c r="V838" s="100"/>
      <c r="W838" s="100"/>
      <c r="X838" s="100"/>
      <c r="Y838" s="100"/>
      <c r="Z838" s="100"/>
      <c r="AA838" s="100"/>
      <c r="AD838" s="99"/>
    </row>
    <row r="839" spans="21:30" ht="30" customHeight="1" x14ac:dyDescent="0.35">
      <c r="U839" s="100"/>
      <c r="V839" s="100"/>
      <c r="W839" s="100"/>
      <c r="X839" s="100"/>
      <c r="Y839" s="100"/>
      <c r="Z839" s="100"/>
      <c r="AA839" s="100"/>
      <c r="AD839" s="99"/>
    </row>
    <row r="840" spans="21:30" ht="30" customHeight="1" x14ac:dyDescent="0.35">
      <c r="U840" s="100"/>
      <c r="V840" s="100"/>
      <c r="W840" s="100"/>
      <c r="X840" s="100"/>
      <c r="Y840" s="100"/>
      <c r="Z840" s="100"/>
      <c r="AA840" s="100"/>
      <c r="AD840" s="99"/>
    </row>
    <row r="841" spans="21:30" ht="30" customHeight="1" x14ac:dyDescent="0.35">
      <c r="U841" s="100"/>
      <c r="V841" s="100"/>
      <c r="W841" s="100"/>
      <c r="X841" s="100"/>
      <c r="Y841" s="100"/>
      <c r="Z841" s="100"/>
      <c r="AA841" s="100"/>
      <c r="AD841" s="99"/>
    </row>
    <row r="842" spans="21:30" ht="30" customHeight="1" x14ac:dyDescent="0.35">
      <c r="U842" s="100"/>
      <c r="V842" s="100"/>
      <c r="W842" s="100"/>
      <c r="X842" s="100"/>
      <c r="Y842" s="100"/>
      <c r="Z842" s="100"/>
      <c r="AA842" s="100"/>
      <c r="AD842" s="99"/>
    </row>
    <row r="843" spans="21:30" ht="30" customHeight="1" x14ac:dyDescent="0.35">
      <c r="U843" s="100"/>
      <c r="V843" s="100"/>
      <c r="W843" s="100"/>
      <c r="X843" s="100"/>
      <c r="Y843" s="100"/>
      <c r="Z843" s="100"/>
      <c r="AA843" s="100"/>
      <c r="AD843" s="99"/>
    </row>
    <row r="844" spans="21:30" ht="30" customHeight="1" x14ac:dyDescent="0.35">
      <c r="U844" s="100"/>
      <c r="V844" s="100"/>
      <c r="W844" s="100"/>
      <c r="X844" s="100"/>
      <c r="Y844" s="100"/>
      <c r="Z844" s="100"/>
      <c r="AA844" s="100"/>
      <c r="AD844" s="99"/>
    </row>
    <row r="845" spans="21:30" ht="30" customHeight="1" x14ac:dyDescent="0.35">
      <c r="U845" s="100"/>
      <c r="V845" s="100"/>
      <c r="W845" s="100"/>
      <c r="X845" s="100"/>
      <c r="Y845" s="100"/>
      <c r="Z845" s="100"/>
      <c r="AA845" s="100"/>
      <c r="AD845" s="99"/>
    </row>
    <row r="846" spans="21:30" ht="30" customHeight="1" x14ac:dyDescent="0.35">
      <c r="U846" s="100"/>
      <c r="V846" s="100"/>
      <c r="W846" s="100"/>
      <c r="X846" s="100"/>
      <c r="Y846" s="100"/>
      <c r="Z846" s="100"/>
      <c r="AA846" s="100"/>
      <c r="AD846" s="99"/>
    </row>
    <row r="847" spans="21:30" ht="30" customHeight="1" x14ac:dyDescent="0.35">
      <c r="U847" s="100"/>
      <c r="V847" s="100"/>
      <c r="W847" s="100"/>
      <c r="X847" s="100"/>
      <c r="Y847" s="100"/>
      <c r="Z847" s="100"/>
      <c r="AA847" s="100"/>
      <c r="AD847" s="99"/>
    </row>
    <row r="848" spans="21:30" ht="30" customHeight="1" x14ac:dyDescent="0.35">
      <c r="U848" s="100"/>
      <c r="V848" s="100"/>
      <c r="W848" s="100"/>
      <c r="X848" s="100"/>
      <c r="Y848" s="100"/>
      <c r="Z848" s="100"/>
      <c r="AA848" s="100"/>
      <c r="AD848" s="99"/>
    </row>
    <row r="849" spans="21:30" ht="30" customHeight="1" x14ac:dyDescent="0.35">
      <c r="U849" s="100"/>
      <c r="V849" s="100"/>
      <c r="W849" s="100"/>
      <c r="X849" s="100"/>
      <c r="Y849" s="100"/>
      <c r="Z849" s="100"/>
      <c r="AA849" s="100"/>
      <c r="AD849" s="99"/>
    </row>
    <row r="850" spans="21:30" ht="30" customHeight="1" x14ac:dyDescent="0.35">
      <c r="U850" s="100"/>
      <c r="V850" s="100"/>
      <c r="W850" s="100"/>
      <c r="X850" s="100"/>
      <c r="Y850" s="100"/>
      <c r="Z850" s="100"/>
      <c r="AA850" s="100"/>
      <c r="AD850" s="99"/>
    </row>
    <row r="851" spans="21:30" ht="30" customHeight="1" x14ac:dyDescent="0.35">
      <c r="U851" s="100"/>
      <c r="V851" s="100"/>
      <c r="W851" s="100"/>
      <c r="X851" s="100"/>
      <c r="Y851" s="100"/>
      <c r="Z851" s="100"/>
      <c r="AA851" s="100"/>
      <c r="AD851" s="99"/>
    </row>
    <row r="852" spans="21:30" ht="30" customHeight="1" x14ac:dyDescent="0.35">
      <c r="U852" s="100"/>
      <c r="V852" s="100"/>
      <c r="W852" s="100"/>
      <c r="X852" s="100"/>
      <c r="Y852" s="100"/>
      <c r="Z852" s="100"/>
      <c r="AA852" s="100"/>
      <c r="AD852" s="99"/>
    </row>
    <row r="853" spans="21:30" ht="30" customHeight="1" x14ac:dyDescent="0.35">
      <c r="U853" s="100"/>
      <c r="V853" s="100"/>
      <c r="W853" s="100"/>
      <c r="X853" s="100"/>
      <c r="Y853" s="100"/>
      <c r="Z853" s="100"/>
      <c r="AA853" s="100"/>
      <c r="AD853" s="99"/>
    </row>
    <row r="854" spans="21:30" ht="30" customHeight="1" x14ac:dyDescent="0.35">
      <c r="U854" s="100"/>
      <c r="V854" s="100"/>
      <c r="W854" s="100"/>
      <c r="X854" s="100"/>
      <c r="Y854" s="100"/>
      <c r="Z854" s="100"/>
      <c r="AA854" s="100"/>
      <c r="AD854" s="99"/>
    </row>
    <row r="855" spans="21:30" ht="30" customHeight="1" x14ac:dyDescent="0.35">
      <c r="U855" s="100"/>
      <c r="V855" s="100"/>
      <c r="W855" s="100"/>
      <c r="X855" s="100"/>
      <c r="Y855" s="100"/>
      <c r="Z855" s="100"/>
      <c r="AA855" s="100"/>
      <c r="AD855" s="99"/>
    </row>
    <row r="856" spans="21:30" ht="30" customHeight="1" x14ac:dyDescent="0.35">
      <c r="U856" s="100"/>
      <c r="V856" s="100"/>
      <c r="W856" s="100"/>
      <c r="X856" s="100"/>
      <c r="Y856" s="100"/>
      <c r="Z856" s="100"/>
      <c r="AA856" s="100"/>
      <c r="AD856" s="99"/>
    </row>
    <row r="857" spans="21:30" ht="30" customHeight="1" x14ac:dyDescent="0.35">
      <c r="U857" s="100"/>
      <c r="V857" s="100"/>
      <c r="W857" s="100"/>
      <c r="X857" s="100"/>
      <c r="Y857" s="100"/>
      <c r="Z857" s="100"/>
      <c r="AA857" s="100"/>
      <c r="AD857" s="99"/>
    </row>
    <row r="858" spans="21:30" ht="30" customHeight="1" x14ac:dyDescent="0.35">
      <c r="U858" s="100"/>
      <c r="V858" s="100"/>
      <c r="W858" s="100"/>
      <c r="X858" s="100"/>
      <c r="Y858" s="100"/>
      <c r="Z858" s="100"/>
      <c r="AA858" s="100"/>
      <c r="AD858" s="99"/>
    </row>
    <row r="859" spans="21:30" ht="30" customHeight="1" x14ac:dyDescent="0.35">
      <c r="U859" s="100"/>
      <c r="V859" s="100"/>
      <c r="W859" s="100"/>
      <c r="X859" s="100"/>
      <c r="Y859" s="100"/>
      <c r="Z859" s="100"/>
      <c r="AA859" s="100"/>
      <c r="AD859" s="99"/>
    </row>
    <row r="860" spans="21:30" ht="30" customHeight="1" x14ac:dyDescent="0.35">
      <c r="U860" s="100"/>
      <c r="V860" s="100"/>
      <c r="W860" s="100"/>
      <c r="X860" s="100"/>
      <c r="Y860" s="100"/>
      <c r="Z860" s="100"/>
      <c r="AA860" s="100"/>
      <c r="AD860" s="99"/>
    </row>
    <row r="861" spans="21:30" ht="30" customHeight="1" x14ac:dyDescent="0.35">
      <c r="U861" s="100"/>
      <c r="V861" s="100"/>
      <c r="W861" s="100"/>
      <c r="X861" s="100"/>
      <c r="Y861" s="100"/>
      <c r="Z861" s="100"/>
      <c r="AA861" s="100"/>
      <c r="AD861" s="99"/>
    </row>
    <row r="862" spans="21:30" ht="30" customHeight="1" x14ac:dyDescent="0.35">
      <c r="U862" s="100"/>
      <c r="V862" s="100"/>
      <c r="W862" s="100"/>
      <c r="X862" s="100"/>
      <c r="Y862" s="100"/>
      <c r="Z862" s="100"/>
      <c r="AA862" s="100"/>
      <c r="AD862" s="99"/>
    </row>
    <row r="863" spans="21:30" ht="30" customHeight="1" x14ac:dyDescent="0.35">
      <c r="U863" s="100"/>
      <c r="V863" s="100"/>
      <c r="W863" s="100"/>
      <c r="X863" s="100"/>
      <c r="Y863" s="100"/>
      <c r="Z863" s="100"/>
      <c r="AA863" s="100"/>
      <c r="AD863" s="99"/>
    </row>
    <row r="864" spans="21:30" ht="30" customHeight="1" x14ac:dyDescent="0.35">
      <c r="U864" s="100"/>
      <c r="V864" s="100"/>
      <c r="W864" s="100"/>
      <c r="X864" s="100"/>
      <c r="Y864" s="100"/>
      <c r="Z864" s="100"/>
      <c r="AA864" s="100"/>
      <c r="AD864" s="99"/>
    </row>
    <row r="865" spans="21:30" ht="30" customHeight="1" x14ac:dyDescent="0.35">
      <c r="U865" s="100"/>
      <c r="V865" s="100"/>
      <c r="W865" s="100"/>
      <c r="X865" s="100"/>
      <c r="Y865" s="100"/>
      <c r="Z865" s="100"/>
      <c r="AA865" s="100"/>
      <c r="AD865" s="99"/>
    </row>
    <row r="866" spans="21:30" ht="30" customHeight="1" x14ac:dyDescent="0.35">
      <c r="U866" s="100"/>
      <c r="V866" s="100"/>
      <c r="W866" s="100"/>
      <c r="X866" s="100"/>
      <c r="Y866" s="100"/>
      <c r="Z866" s="100"/>
      <c r="AA866" s="100"/>
      <c r="AD866" s="99"/>
    </row>
    <row r="867" spans="21:30" ht="30" customHeight="1" x14ac:dyDescent="0.35">
      <c r="U867" s="100"/>
      <c r="V867" s="100"/>
      <c r="W867" s="100"/>
      <c r="X867" s="100"/>
      <c r="Y867" s="100"/>
      <c r="Z867" s="100"/>
      <c r="AA867" s="100"/>
      <c r="AD867" s="99"/>
    </row>
    <row r="868" spans="21:30" ht="30" customHeight="1" x14ac:dyDescent="0.35">
      <c r="U868" s="100"/>
      <c r="V868" s="100"/>
      <c r="W868" s="100"/>
      <c r="X868" s="100"/>
      <c r="Y868" s="100"/>
      <c r="Z868" s="100"/>
      <c r="AA868" s="100"/>
      <c r="AD868" s="99"/>
    </row>
    <row r="869" spans="21:30" ht="30" customHeight="1" x14ac:dyDescent="0.35">
      <c r="U869" s="100"/>
      <c r="V869" s="100"/>
      <c r="W869" s="100"/>
      <c r="X869" s="100"/>
      <c r="Y869" s="100"/>
      <c r="Z869" s="100"/>
      <c r="AA869" s="100"/>
      <c r="AD869" s="99"/>
    </row>
    <row r="870" spans="21:30" ht="30" customHeight="1" x14ac:dyDescent="0.35">
      <c r="U870" s="100"/>
      <c r="V870" s="100"/>
      <c r="W870" s="100"/>
      <c r="X870" s="100"/>
      <c r="Y870" s="100"/>
      <c r="Z870" s="100"/>
      <c r="AA870" s="100"/>
      <c r="AD870" s="99"/>
    </row>
    <row r="871" spans="21:30" ht="30" customHeight="1" x14ac:dyDescent="0.35">
      <c r="U871" s="100"/>
      <c r="V871" s="100"/>
      <c r="W871" s="100"/>
      <c r="X871" s="100"/>
      <c r="Y871" s="100"/>
      <c r="Z871" s="100"/>
      <c r="AA871" s="100"/>
      <c r="AD871" s="99"/>
    </row>
    <row r="872" spans="21:30" ht="30" customHeight="1" x14ac:dyDescent="0.35">
      <c r="U872" s="100"/>
      <c r="V872" s="100"/>
      <c r="W872" s="100"/>
      <c r="X872" s="100"/>
      <c r="Y872" s="100"/>
      <c r="Z872" s="100"/>
      <c r="AA872" s="100"/>
      <c r="AD872" s="99"/>
    </row>
    <row r="873" spans="21:30" ht="30" customHeight="1" x14ac:dyDescent="0.35">
      <c r="U873" s="100"/>
      <c r="V873" s="100"/>
      <c r="W873" s="100"/>
      <c r="X873" s="100"/>
      <c r="Y873" s="100"/>
      <c r="Z873" s="100"/>
      <c r="AA873" s="100"/>
      <c r="AD873" s="99"/>
    </row>
    <row r="874" spans="21:30" ht="30" customHeight="1" x14ac:dyDescent="0.35">
      <c r="U874" s="100"/>
      <c r="V874" s="100"/>
      <c r="W874" s="100"/>
      <c r="X874" s="100"/>
      <c r="Y874" s="100"/>
      <c r="Z874" s="100"/>
      <c r="AA874" s="100"/>
      <c r="AD874" s="99"/>
    </row>
    <row r="875" spans="21:30" ht="30" customHeight="1" x14ac:dyDescent="0.35">
      <c r="U875" s="100"/>
      <c r="V875" s="100"/>
      <c r="W875" s="100"/>
      <c r="X875" s="100"/>
      <c r="Y875" s="100"/>
      <c r="Z875" s="100"/>
      <c r="AA875" s="100"/>
      <c r="AD875" s="99"/>
    </row>
    <row r="876" spans="21:30" ht="30" customHeight="1" x14ac:dyDescent="0.35">
      <c r="U876" s="100"/>
      <c r="V876" s="100"/>
      <c r="W876" s="100"/>
      <c r="X876" s="100"/>
      <c r="Y876" s="100"/>
      <c r="Z876" s="100"/>
      <c r="AA876" s="100"/>
      <c r="AD876" s="99"/>
    </row>
    <row r="877" spans="21:30" ht="30" customHeight="1" x14ac:dyDescent="0.35">
      <c r="U877" s="100"/>
      <c r="V877" s="100"/>
      <c r="W877" s="100"/>
      <c r="X877" s="100"/>
      <c r="Y877" s="100"/>
      <c r="Z877" s="100"/>
      <c r="AA877" s="100"/>
      <c r="AD877" s="99"/>
    </row>
    <row r="878" spans="21:30" ht="30" customHeight="1" x14ac:dyDescent="0.35">
      <c r="U878" s="100"/>
      <c r="V878" s="100"/>
      <c r="W878" s="100"/>
      <c r="X878" s="100"/>
      <c r="Y878" s="100"/>
      <c r="Z878" s="100"/>
      <c r="AA878" s="100"/>
      <c r="AD878" s="99"/>
    </row>
    <row r="879" spans="21:30" ht="30" customHeight="1" x14ac:dyDescent="0.35">
      <c r="U879" s="100"/>
      <c r="V879" s="100"/>
      <c r="W879" s="100"/>
      <c r="X879" s="100"/>
      <c r="Y879" s="100"/>
      <c r="Z879" s="100"/>
      <c r="AA879" s="100"/>
      <c r="AD879" s="99"/>
    </row>
    <row r="880" spans="21:30" ht="30" customHeight="1" x14ac:dyDescent="0.35">
      <c r="U880" s="100"/>
      <c r="V880" s="100"/>
      <c r="W880" s="100"/>
      <c r="X880" s="100"/>
      <c r="Y880" s="100"/>
      <c r="Z880" s="100"/>
      <c r="AA880" s="100"/>
      <c r="AD880" s="99"/>
    </row>
    <row r="881" spans="21:30" ht="30" customHeight="1" x14ac:dyDescent="0.35">
      <c r="U881" s="100"/>
      <c r="V881" s="100"/>
      <c r="W881" s="100"/>
      <c r="X881" s="100"/>
      <c r="Y881" s="100"/>
      <c r="Z881" s="100"/>
      <c r="AA881" s="100"/>
      <c r="AD881" s="99"/>
    </row>
    <row r="882" spans="21:30" ht="30" customHeight="1" x14ac:dyDescent="0.35">
      <c r="U882" s="100"/>
      <c r="V882" s="100"/>
      <c r="W882" s="100"/>
      <c r="X882" s="100"/>
      <c r="Y882" s="100"/>
      <c r="Z882" s="100"/>
      <c r="AA882" s="100"/>
      <c r="AD882" s="99"/>
    </row>
    <row r="883" spans="21:30" ht="30" customHeight="1" x14ac:dyDescent="0.35">
      <c r="U883" s="100"/>
      <c r="V883" s="100"/>
      <c r="W883" s="100"/>
      <c r="X883" s="100"/>
      <c r="Y883" s="100"/>
      <c r="Z883" s="100"/>
      <c r="AA883" s="100"/>
      <c r="AD883" s="99"/>
    </row>
    <row r="884" spans="21:30" ht="30" customHeight="1" x14ac:dyDescent="0.35">
      <c r="U884" s="100"/>
      <c r="V884" s="100"/>
      <c r="W884" s="100"/>
      <c r="X884" s="100"/>
      <c r="Y884" s="100"/>
      <c r="Z884" s="100"/>
      <c r="AA884" s="100"/>
      <c r="AD884" s="99"/>
    </row>
    <row r="885" spans="21:30" ht="30" customHeight="1" x14ac:dyDescent="0.35">
      <c r="U885" s="100"/>
      <c r="V885" s="100"/>
      <c r="W885" s="100"/>
      <c r="X885" s="100"/>
      <c r="Y885" s="100"/>
      <c r="Z885" s="100"/>
      <c r="AA885" s="100"/>
      <c r="AD885" s="99"/>
    </row>
    <row r="886" spans="21:30" ht="30" customHeight="1" x14ac:dyDescent="0.35">
      <c r="U886" s="100"/>
      <c r="V886" s="100"/>
      <c r="W886" s="100"/>
      <c r="X886" s="100"/>
      <c r="Y886" s="100"/>
      <c r="Z886" s="100"/>
      <c r="AA886" s="100"/>
      <c r="AD886" s="99"/>
    </row>
    <row r="887" spans="21:30" ht="30" customHeight="1" x14ac:dyDescent="0.35">
      <c r="U887" s="100"/>
      <c r="V887" s="100"/>
      <c r="W887" s="100"/>
      <c r="X887" s="100"/>
      <c r="Y887" s="100"/>
      <c r="Z887" s="100"/>
      <c r="AA887" s="100"/>
      <c r="AD887" s="99"/>
    </row>
    <row r="888" spans="21:30" ht="30" customHeight="1" x14ac:dyDescent="0.35">
      <c r="U888" s="100"/>
      <c r="V888" s="100"/>
      <c r="W888" s="100"/>
      <c r="X888" s="100"/>
      <c r="Y888" s="100"/>
      <c r="Z888" s="100"/>
      <c r="AA888" s="100"/>
      <c r="AD888" s="99"/>
    </row>
    <row r="889" spans="21:30" ht="30" customHeight="1" x14ac:dyDescent="0.35">
      <c r="U889" s="100"/>
      <c r="V889" s="100"/>
      <c r="W889" s="100"/>
      <c r="X889" s="100"/>
      <c r="Y889" s="100"/>
      <c r="Z889" s="100"/>
      <c r="AA889" s="100"/>
      <c r="AD889" s="99"/>
    </row>
    <row r="890" spans="21:30" ht="30" customHeight="1" x14ac:dyDescent="0.35">
      <c r="U890" s="100"/>
      <c r="V890" s="100"/>
      <c r="W890" s="100"/>
      <c r="X890" s="100"/>
      <c r="Y890" s="100"/>
      <c r="Z890" s="100"/>
      <c r="AA890" s="100"/>
      <c r="AD890" s="99"/>
    </row>
    <row r="891" spans="21:30" ht="30" customHeight="1" x14ac:dyDescent="0.35">
      <c r="U891" s="100"/>
      <c r="V891" s="100"/>
      <c r="W891" s="100"/>
      <c r="X891" s="100"/>
      <c r="Y891" s="100"/>
      <c r="Z891" s="100"/>
      <c r="AA891" s="100"/>
      <c r="AD891" s="99"/>
    </row>
    <row r="892" spans="21:30" ht="30" customHeight="1" x14ac:dyDescent="0.35">
      <c r="U892" s="100"/>
      <c r="V892" s="100"/>
      <c r="W892" s="100"/>
      <c r="X892" s="100"/>
      <c r="Y892" s="100"/>
      <c r="Z892" s="100"/>
      <c r="AA892" s="100"/>
      <c r="AD892" s="99"/>
    </row>
    <row r="893" spans="21:30" ht="30" customHeight="1" x14ac:dyDescent="0.35">
      <c r="U893" s="100"/>
      <c r="V893" s="100"/>
      <c r="W893" s="100"/>
      <c r="X893" s="100"/>
      <c r="Y893" s="100"/>
      <c r="Z893" s="100"/>
      <c r="AA893" s="100"/>
      <c r="AD893" s="99"/>
    </row>
    <row r="894" spans="21:30" ht="30" customHeight="1" x14ac:dyDescent="0.35">
      <c r="U894" s="100"/>
      <c r="V894" s="100"/>
      <c r="W894" s="100"/>
      <c r="X894" s="100"/>
      <c r="Y894" s="100"/>
      <c r="Z894" s="100"/>
      <c r="AA894" s="100"/>
      <c r="AD894" s="99"/>
    </row>
    <row r="895" spans="21:30" ht="30" customHeight="1" x14ac:dyDescent="0.35">
      <c r="U895" s="100"/>
      <c r="V895" s="100"/>
      <c r="W895" s="100"/>
      <c r="X895" s="100"/>
      <c r="Y895" s="100"/>
      <c r="Z895" s="100"/>
      <c r="AA895" s="100"/>
      <c r="AD895" s="99"/>
    </row>
    <row r="896" spans="21:30" ht="30" customHeight="1" x14ac:dyDescent="0.35">
      <c r="U896" s="100"/>
      <c r="V896" s="100"/>
      <c r="W896" s="100"/>
      <c r="X896" s="100"/>
      <c r="Y896" s="100"/>
      <c r="Z896" s="100"/>
      <c r="AA896" s="100"/>
      <c r="AD896" s="99"/>
    </row>
    <row r="897" spans="21:30" ht="30" customHeight="1" x14ac:dyDescent="0.35">
      <c r="U897" s="100"/>
      <c r="V897" s="100"/>
      <c r="W897" s="100"/>
      <c r="X897" s="100"/>
      <c r="Y897" s="100"/>
      <c r="Z897" s="100"/>
      <c r="AA897" s="100"/>
      <c r="AD897" s="99"/>
    </row>
    <row r="898" spans="21:30" ht="30" customHeight="1" x14ac:dyDescent="0.35">
      <c r="U898" s="100"/>
      <c r="V898" s="100"/>
      <c r="W898" s="100"/>
      <c r="X898" s="100"/>
      <c r="Y898" s="100"/>
      <c r="Z898" s="100"/>
      <c r="AA898" s="100"/>
      <c r="AD898" s="99"/>
    </row>
    <row r="899" spans="21:30" ht="30" customHeight="1" x14ac:dyDescent="0.35">
      <c r="U899" s="100"/>
      <c r="V899" s="100"/>
      <c r="W899" s="100"/>
      <c r="X899" s="100"/>
      <c r="Y899" s="100"/>
      <c r="Z899" s="100"/>
      <c r="AA899" s="100"/>
      <c r="AD899" s="99"/>
    </row>
    <row r="900" spans="21:30" ht="30" customHeight="1" x14ac:dyDescent="0.35">
      <c r="U900" s="100"/>
      <c r="V900" s="100"/>
      <c r="W900" s="100"/>
      <c r="X900" s="100"/>
      <c r="Y900" s="100"/>
      <c r="Z900" s="100"/>
      <c r="AA900" s="100"/>
      <c r="AD900" s="99"/>
    </row>
    <row r="901" spans="21:30" ht="30" customHeight="1" x14ac:dyDescent="0.35">
      <c r="U901" s="100"/>
      <c r="V901" s="100"/>
      <c r="W901" s="100"/>
      <c r="X901" s="100"/>
      <c r="Y901" s="100"/>
      <c r="Z901" s="100"/>
      <c r="AA901" s="100"/>
      <c r="AD901" s="99"/>
    </row>
    <row r="902" spans="21:30" ht="30" customHeight="1" x14ac:dyDescent="0.35">
      <c r="U902" s="100"/>
      <c r="V902" s="100"/>
      <c r="W902" s="100"/>
      <c r="X902" s="100"/>
      <c r="Y902" s="100"/>
      <c r="Z902" s="100"/>
      <c r="AA902" s="100"/>
      <c r="AD902" s="99"/>
    </row>
    <row r="903" spans="21:30" ht="30" customHeight="1" x14ac:dyDescent="0.35">
      <c r="U903" s="100"/>
      <c r="V903" s="100"/>
      <c r="W903" s="100"/>
      <c r="X903" s="100"/>
      <c r="Y903" s="100"/>
      <c r="Z903" s="100"/>
      <c r="AA903" s="100"/>
      <c r="AD903" s="99"/>
    </row>
    <row r="904" spans="21:30" ht="30" customHeight="1" x14ac:dyDescent="0.35">
      <c r="U904" s="100"/>
      <c r="V904" s="100"/>
      <c r="W904" s="100"/>
      <c r="X904" s="100"/>
      <c r="Y904" s="100"/>
      <c r="Z904" s="100"/>
      <c r="AA904" s="100"/>
      <c r="AD904" s="99"/>
    </row>
    <row r="905" spans="21:30" ht="30" customHeight="1" x14ac:dyDescent="0.35">
      <c r="U905" s="100"/>
      <c r="V905" s="100"/>
      <c r="W905" s="100"/>
      <c r="X905" s="100"/>
      <c r="Y905" s="100"/>
      <c r="Z905" s="100"/>
      <c r="AA905" s="100"/>
      <c r="AD905" s="99"/>
    </row>
    <row r="906" spans="21:30" ht="30" customHeight="1" x14ac:dyDescent="0.35">
      <c r="U906" s="100"/>
      <c r="V906" s="100"/>
      <c r="W906" s="100"/>
      <c r="X906" s="100"/>
      <c r="Y906" s="100"/>
      <c r="Z906" s="100"/>
      <c r="AA906" s="100"/>
      <c r="AD906" s="99"/>
    </row>
    <row r="907" spans="21:30" ht="30" customHeight="1" x14ac:dyDescent="0.35">
      <c r="U907" s="100"/>
      <c r="V907" s="100"/>
      <c r="W907" s="100"/>
      <c r="X907" s="100"/>
      <c r="Y907" s="100"/>
      <c r="Z907" s="100"/>
      <c r="AA907" s="100"/>
      <c r="AD907" s="99"/>
    </row>
    <row r="908" spans="21:30" ht="30" customHeight="1" x14ac:dyDescent="0.35">
      <c r="U908" s="100"/>
      <c r="V908" s="100"/>
      <c r="W908" s="100"/>
      <c r="X908" s="100"/>
      <c r="Y908" s="100"/>
      <c r="Z908" s="100"/>
      <c r="AA908" s="100"/>
      <c r="AD908" s="99"/>
    </row>
    <row r="909" spans="21:30" ht="30" customHeight="1" x14ac:dyDescent="0.35">
      <c r="U909" s="100"/>
      <c r="V909" s="100"/>
      <c r="W909" s="100"/>
      <c r="X909" s="100"/>
      <c r="Y909" s="100"/>
      <c r="Z909" s="100"/>
      <c r="AA909" s="100"/>
      <c r="AD909" s="99"/>
    </row>
    <row r="910" spans="21:30" ht="30" customHeight="1" x14ac:dyDescent="0.35">
      <c r="U910" s="100"/>
      <c r="V910" s="100"/>
      <c r="W910" s="100"/>
      <c r="X910" s="100"/>
      <c r="Y910" s="100"/>
      <c r="Z910" s="100"/>
      <c r="AA910" s="100"/>
      <c r="AD910" s="99"/>
    </row>
    <row r="911" spans="21:30" ht="30" customHeight="1" x14ac:dyDescent="0.35">
      <c r="U911" s="100"/>
      <c r="V911" s="100"/>
      <c r="W911" s="100"/>
      <c r="X911" s="100"/>
      <c r="Y911" s="100"/>
      <c r="Z911" s="100"/>
      <c r="AA911" s="100"/>
      <c r="AD911" s="99"/>
    </row>
    <row r="912" spans="21:30" ht="30" customHeight="1" x14ac:dyDescent="0.35">
      <c r="U912" s="100"/>
      <c r="V912" s="100"/>
      <c r="W912" s="100"/>
      <c r="X912" s="100"/>
      <c r="Y912" s="100"/>
      <c r="Z912" s="100"/>
      <c r="AA912" s="100"/>
      <c r="AD912" s="99"/>
    </row>
    <row r="913" spans="21:30" ht="30" customHeight="1" x14ac:dyDescent="0.35">
      <c r="U913" s="100"/>
      <c r="V913" s="100"/>
      <c r="W913" s="100"/>
      <c r="X913" s="100"/>
      <c r="Y913" s="100"/>
      <c r="Z913" s="100"/>
      <c r="AA913" s="100"/>
      <c r="AD913" s="99"/>
    </row>
    <row r="914" spans="21:30" ht="30" customHeight="1" x14ac:dyDescent="0.35">
      <c r="U914" s="100"/>
      <c r="V914" s="100"/>
      <c r="W914" s="100"/>
      <c r="X914" s="100"/>
      <c r="Y914" s="100"/>
      <c r="Z914" s="100"/>
      <c r="AA914" s="100"/>
      <c r="AD914" s="99"/>
    </row>
    <row r="915" spans="21:30" ht="30" customHeight="1" x14ac:dyDescent="0.35">
      <c r="U915" s="100"/>
      <c r="V915" s="100"/>
      <c r="W915" s="100"/>
      <c r="X915" s="100"/>
      <c r="Y915" s="100"/>
      <c r="Z915" s="100"/>
      <c r="AA915" s="100"/>
      <c r="AD915" s="99"/>
    </row>
    <row r="916" spans="21:30" ht="30" customHeight="1" x14ac:dyDescent="0.35">
      <c r="U916" s="100"/>
      <c r="V916" s="100"/>
      <c r="W916" s="100"/>
      <c r="X916" s="100"/>
      <c r="Y916" s="100"/>
      <c r="Z916" s="100"/>
      <c r="AA916" s="100"/>
      <c r="AD916" s="99"/>
    </row>
    <row r="917" spans="21:30" ht="30" customHeight="1" x14ac:dyDescent="0.35">
      <c r="U917" s="100"/>
      <c r="V917" s="100"/>
      <c r="W917" s="100"/>
      <c r="X917" s="100"/>
      <c r="Y917" s="100"/>
      <c r="Z917" s="100"/>
      <c r="AA917" s="100"/>
      <c r="AD917" s="99"/>
    </row>
    <row r="918" spans="21:30" ht="30" customHeight="1" x14ac:dyDescent="0.35">
      <c r="U918" s="100"/>
      <c r="V918" s="100"/>
      <c r="W918" s="100"/>
      <c r="X918" s="100"/>
      <c r="Y918" s="100"/>
      <c r="Z918" s="100"/>
      <c r="AA918" s="100"/>
      <c r="AD918" s="99"/>
    </row>
    <row r="919" spans="21:30" ht="30" customHeight="1" x14ac:dyDescent="0.35">
      <c r="U919" s="100"/>
      <c r="V919" s="100"/>
      <c r="W919" s="100"/>
      <c r="X919" s="100"/>
      <c r="Y919" s="100"/>
      <c r="Z919" s="100"/>
      <c r="AA919" s="100"/>
      <c r="AD919" s="99"/>
    </row>
    <row r="920" spans="21:30" ht="30" customHeight="1" x14ac:dyDescent="0.35">
      <c r="U920" s="100"/>
      <c r="V920" s="100"/>
      <c r="W920" s="100"/>
      <c r="X920" s="100"/>
      <c r="Y920" s="100"/>
      <c r="Z920" s="100"/>
      <c r="AA920" s="100"/>
      <c r="AD920" s="99"/>
    </row>
    <row r="921" spans="21:30" ht="30" customHeight="1" x14ac:dyDescent="0.35">
      <c r="U921" s="100"/>
      <c r="V921" s="100"/>
      <c r="W921" s="100"/>
      <c r="X921" s="100"/>
      <c r="Y921" s="100"/>
      <c r="Z921" s="100"/>
      <c r="AA921" s="100"/>
      <c r="AD921" s="99"/>
    </row>
    <row r="922" spans="21:30" ht="30" customHeight="1" x14ac:dyDescent="0.35">
      <c r="U922" s="100"/>
      <c r="V922" s="100"/>
      <c r="W922" s="100"/>
      <c r="X922" s="100"/>
      <c r="Y922" s="100"/>
      <c r="Z922" s="100"/>
      <c r="AA922" s="100"/>
      <c r="AD922" s="99"/>
    </row>
    <row r="923" spans="21:30" ht="30" customHeight="1" x14ac:dyDescent="0.35">
      <c r="U923" s="100"/>
      <c r="V923" s="100"/>
      <c r="W923" s="100"/>
      <c r="X923" s="100"/>
      <c r="Y923" s="100"/>
      <c r="Z923" s="100"/>
      <c r="AA923" s="100"/>
      <c r="AD923" s="99"/>
    </row>
    <row r="924" spans="21:30" ht="30" customHeight="1" x14ac:dyDescent="0.35">
      <c r="U924" s="100"/>
      <c r="V924" s="100"/>
      <c r="W924" s="100"/>
      <c r="X924" s="100"/>
      <c r="Y924" s="100"/>
      <c r="Z924" s="100"/>
      <c r="AA924" s="100"/>
      <c r="AD924" s="99"/>
    </row>
    <row r="925" spans="21:30" ht="30" customHeight="1" x14ac:dyDescent="0.35">
      <c r="U925" s="100"/>
      <c r="V925" s="100"/>
      <c r="W925" s="100"/>
      <c r="X925" s="100"/>
      <c r="Y925" s="100"/>
      <c r="Z925" s="100"/>
      <c r="AA925" s="100"/>
      <c r="AD925" s="99"/>
    </row>
    <row r="926" spans="21:30" ht="30" customHeight="1" x14ac:dyDescent="0.35">
      <c r="U926" s="100"/>
      <c r="V926" s="100"/>
      <c r="W926" s="100"/>
      <c r="X926" s="100"/>
      <c r="Y926" s="100"/>
      <c r="Z926" s="100"/>
      <c r="AA926" s="100"/>
      <c r="AD926" s="99"/>
    </row>
    <row r="927" spans="21:30" ht="30" customHeight="1" x14ac:dyDescent="0.35">
      <c r="U927" s="100"/>
      <c r="V927" s="100"/>
      <c r="W927" s="100"/>
      <c r="X927" s="100"/>
      <c r="Y927" s="100"/>
      <c r="Z927" s="100"/>
      <c r="AA927" s="100"/>
      <c r="AD927" s="99"/>
    </row>
    <row r="928" spans="21:30" ht="30" customHeight="1" x14ac:dyDescent="0.35">
      <c r="U928" s="100"/>
      <c r="V928" s="100"/>
      <c r="W928" s="100"/>
      <c r="X928" s="100"/>
      <c r="Y928" s="100"/>
      <c r="Z928" s="100"/>
      <c r="AA928" s="100"/>
      <c r="AD928" s="99"/>
    </row>
    <row r="929" spans="21:30" ht="30" customHeight="1" x14ac:dyDescent="0.35">
      <c r="U929" s="100"/>
      <c r="V929" s="100"/>
      <c r="W929" s="100"/>
      <c r="X929" s="100"/>
      <c r="Y929" s="100"/>
      <c r="Z929" s="100"/>
      <c r="AA929" s="100"/>
      <c r="AD929" s="99"/>
    </row>
    <row r="930" spans="21:30" ht="30" customHeight="1" x14ac:dyDescent="0.35">
      <c r="U930" s="100"/>
      <c r="V930" s="100"/>
      <c r="W930" s="100"/>
      <c r="X930" s="100"/>
      <c r="Y930" s="100"/>
      <c r="Z930" s="100"/>
      <c r="AA930" s="100"/>
      <c r="AD930" s="99"/>
    </row>
    <row r="931" spans="21:30" ht="30" customHeight="1" x14ac:dyDescent="0.35">
      <c r="U931" s="100"/>
      <c r="V931" s="100"/>
      <c r="W931" s="100"/>
      <c r="X931" s="100"/>
      <c r="Y931" s="100"/>
      <c r="Z931" s="100"/>
      <c r="AA931" s="100"/>
      <c r="AD931" s="99"/>
    </row>
    <row r="932" spans="21:30" ht="30" customHeight="1" x14ac:dyDescent="0.35">
      <c r="U932" s="100"/>
      <c r="V932" s="100"/>
      <c r="W932" s="100"/>
      <c r="X932" s="100"/>
      <c r="Y932" s="100"/>
      <c r="Z932" s="100"/>
      <c r="AA932" s="100"/>
      <c r="AD932" s="99"/>
    </row>
    <row r="933" spans="21:30" ht="30" customHeight="1" x14ac:dyDescent="0.35">
      <c r="U933" s="100"/>
      <c r="V933" s="100"/>
      <c r="W933" s="100"/>
      <c r="X933" s="100"/>
      <c r="Y933" s="100"/>
      <c r="Z933" s="100"/>
      <c r="AA933" s="100"/>
      <c r="AD933" s="99"/>
    </row>
    <row r="934" spans="21:30" ht="30" customHeight="1" x14ac:dyDescent="0.35">
      <c r="U934" s="100"/>
      <c r="V934" s="100"/>
      <c r="W934" s="100"/>
      <c r="X934" s="100"/>
      <c r="Y934" s="100"/>
      <c r="Z934" s="100"/>
      <c r="AA934" s="100"/>
      <c r="AD934" s="99"/>
    </row>
    <row r="935" spans="21:30" ht="30" customHeight="1" x14ac:dyDescent="0.35">
      <c r="U935" s="100"/>
      <c r="V935" s="100"/>
      <c r="W935" s="100"/>
      <c r="X935" s="100"/>
      <c r="Y935" s="100"/>
      <c r="Z935" s="100"/>
      <c r="AA935" s="100"/>
      <c r="AD935" s="99"/>
    </row>
    <row r="936" spans="21:30" ht="30" customHeight="1" x14ac:dyDescent="0.35">
      <c r="U936" s="100"/>
      <c r="V936" s="100"/>
      <c r="W936" s="100"/>
      <c r="X936" s="100"/>
      <c r="Y936" s="100"/>
      <c r="Z936" s="100"/>
      <c r="AA936" s="100"/>
      <c r="AD936" s="99"/>
    </row>
    <row r="937" spans="21:30" ht="30" customHeight="1" x14ac:dyDescent="0.35">
      <c r="U937" s="100"/>
      <c r="V937" s="100"/>
      <c r="W937" s="100"/>
      <c r="X937" s="100"/>
      <c r="Y937" s="100"/>
      <c r="Z937" s="100"/>
      <c r="AA937" s="100"/>
      <c r="AD937" s="99"/>
    </row>
    <row r="938" spans="21:30" ht="30" customHeight="1" x14ac:dyDescent="0.35">
      <c r="U938" s="100"/>
      <c r="V938" s="100"/>
      <c r="W938" s="100"/>
      <c r="X938" s="100"/>
      <c r="Y938" s="100"/>
      <c r="Z938" s="100"/>
      <c r="AA938" s="100"/>
      <c r="AD938" s="99"/>
    </row>
    <row r="939" spans="21:30" ht="30" customHeight="1" x14ac:dyDescent="0.35">
      <c r="U939" s="100"/>
      <c r="V939" s="100"/>
      <c r="W939" s="100"/>
      <c r="X939" s="100"/>
      <c r="Y939" s="100"/>
      <c r="Z939" s="100"/>
      <c r="AA939" s="100"/>
      <c r="AD939" s="99"/>
    </row>
    <row r="940" spans="21:30" ht="30" customHeight="1" x14ac:dyDescent="0.35">
      <c r="U940" s="100"/>
      <c r="V940" s="100"/>
      <c r="W940" s="100"/>
      <c r="X940" s="100"/>
      <c r="Y940" s="100"/>
      <c r="Z940" s="100"/>
      <c r="AA940" s="100"/>
      <c r="AD940" s="99"/>
    </row>
    <row r="941" spans="21:30" ht="30" customHeight="1" x14ac:dyDescent="0.35">
      <c r="U941" s="100"/>
      <c r="V941" s="100"/>
      <c r="W941" s="100"/>
      <c r="X941" s="100"/>
      <c r="Y941" s="100"/>
      <c r="Z941" s="100"/>
      <c r="AA941" s="100"/>
      <c r="AD941" s="99"/>
    </row>
    <row r="942" spans="21:30" ht="30" customHeight="1" x14ac:dyDescent="0.35">
      <c r="U942" s="100"/>
      <c r="V942" s="100"/>
      <c r="W942" s="100"/>
      <c r="X942" s="100"/>
      <c r="Y942" s="100"/>
      <c r="Z942" s="100"/>
      <c r="AA942" s="100"/>
      <c r="AD942" s="99"/>
    </row>
    <row r="943" spans="21:30" ht="30" customHeight="1" x14ac:dyDescent="0.35">
      <c r="U943" s="100"/>
      <c r="V943" s="100"/>
      <c r="W943" s="100"/>
      <c r="X943" s="100"/>
      <c r="Y943" s="100"/>
      <c r="Z943" s="100"/>
      <c r="AA943" s="100"/>
      <c r="AD943" s="99"/>
    </row>
    <row r="944" spans="21:30" ht="30" customHeight="1" x14ac:dyDescent="0.35">
      <c r="U944" s="100"/>
      <c r="V944" s="100"/>
      <c r="W944" s="100"/>
      <c r="X944" s="100"/>
      <c r="Y944" s="100"/>
      <c r="Z944" s="100"/>
      <c r="AA944" s="100"/>
      <c r="AD944" s="99"/>
    </row>
    <row r="945" spans="21:30" ht="30" customHeight="1" x14ac:dyDescent="0.35">
      <c r="U945" s="100"/>
      <c r="V945" s="100"/>
      <c r="W945" s="100"/>
      <c r="X945" s="100"/>
      <c r="Y945" s="100"/>
      <c r="Z945" s="100"/>
      <c r="AA945" s="100"/>
      <c r="AD945" s="99"/>
    </row>
    <row r="946" spans="21:30" ht="30" customHeight="1" x14ac:dyDescent="0.35">
      <c r="U946" s="100"/>
      <c r="V946" s="100"/>
      <c r="W946" s="100"/>
      <c r="X946" s="100"/>
      <c r="Y946" s="100"/>
      <c r="Z946" s="100"/>
      <c r="AA946" s="100"/>
      <c r="AD946" s="99"/>
    </row>
    <row r="947" spans="21:30" ht="30" customHeight="1" x14ac:dyDescent="0.35">
      <c r="U947" s="100"/>
      <c r="V947" s="100"/>
      <c r="W947" s="100"/>
      <c r="X947" s="100"/>
      <c r="Y947" s="100"/>
      <c r="Z947" s="100"/>
      <c r="AA947" s="100"/>
      <c r="AD947" s="99"/>
    </row>
    <row r="948" spans="21:30" ht="30" customHeight="1" x14ac:dyDescent="0.35">
      <c r="U948" s="100"/>
      <c r="V948" s="100"/>
      <c r="W948" s="100"/>
      <c r="X948" s="100"/>
      <c r="Y948" s="100"/>
      <c r="Z948" s="100"/>
      <c r="AA948" s="100"/>
      <c r="AD948" s="99"/>
    </row>
    <row r="949" spans="21:30" ht="30" customHeight="1" x14ac:dyDescent="0.35">
      <c r="U949" s="100"/>
      <c r="V949" s="100"/>
      <c r="W949" s="100"/>
      <c r="X949" s="100"/>
      <c r="Y949" s="100"/>
      <c r="Z949" s="100"/>
      <c r="AA949" s="100"/>
      <c r="AD949" s="99"/>
    </row>
    <row r="950" spans="21:30" ht="30" customHeight="1" x14ac:dyDescent="0.35">
      <c r="U950" s="100"/>
      <c r="V950" s="100"/>
      <c r="W950" s="100"/>
      <c r="X950" s="100"/>
      <c r="Y950" s="100"/>
      <c r="Z950" s="100"/>
      <c r="AA950" s="100"/>
      <c r="AD950" s="99"/>
    </row>
    <row r="951" spans="21:30" ht="30" customHeight="1" x14ac:dyDescent="0.35">
      <c r="U951" s="100"/>
      <c r="V951" s="100"/>
      <c r="W951" s="100"/>
      <c r="X951" s="100"/>
      <c r="Y951" s="100"/>
      <c r="Z951" s="100"/>
      <c r="AA951" s="100"/>
      <c r="AD951" s="99"/>
    </row>
    <row r="952" spans="21:30" ht="30" customHeight="1" x14ac:dyDescent="0.35">
      <c r="U952" s="100"/>
      <c r="V952" s="100"/>
      <c r="W952" s="100"/>
      <c r="X952" s="100"/>
      <c r="Y952" s="100"/>
      <c r="Z952" s="100"/>
      <c r="AA952" s="100"/>
      <c r="AD952" s="99"/>
    </row>
    <row r="953" spans="21:30" ht="30" customHeight="1" x14ac:dyDescent="0.35">
      <c r="U953" s="100"/>
      <c r="V953" s="100"/>
      <c r="W953" s="100"/>
      <c r="X953" s="100"/>
      <c r="Y953" s="100"/>
      <c r="Z953" s="100"/>
      <c r="AA953" s="100"/>
      <c r="AD953" s="99"/>
    </row>
    <row r="954" spans="21:30" ht="30" customHeight="1" x14ac:dyDescent="0.35">
      <c r="U954" s="100"/>
      <c r="V954" s="100"/>
      <c r="W954" s="100"/>
      <c r="X954" s="100"/>
      <c r="Y954" s="100"/>
      <c r="Z954" s="100"/>
      <c r="AA954" s="100"/>
      <c r="AD954" s="99"/>
    </row>
    <row r="955" spans="21:30" ht="30" customHeight="1" x14ac:dyDescent="0.35">
      <c r="U955" s="100"/>
      <c r="V955" s="100"/>
      <c r="W955" s="100"/>
      <c r="X955" s="100"/>
      <c r="Y955" s="100"/>
      <c r="Z955" s="100"/>
      <c r="AA955" s="100"/>
      <c r="AD955" s="99"/>
    </row>
    <row r="956" spans="21:30" ht="30" customHeight="1" x14ac:dyDescent="0.35">
      <c r="U956" s="100"/>
      <c r="V956" s="100"/>
      <c r="W956" s="100"/>
      <c r="X956" s="100"/>
      <c r="Y956" s="100"/>
      <c r="Z956" s="100"/>
      <c r="AA956" s="100"/>
      <c r="AD956" s="99"/>
    </row>
    <row r="957" spans="21:30" ht="30" customHeight="1" x14ac:dyDescent="0.35">
      <c r="U957" s="100"/>
      <c r="V957" s="100"/>
      <c r="W957" s="100"/>
      <c r="X957" s="100"/>
      <c r="Y957" s="100"/>
      <c r="Z957" s="100"/>
      <c r="AA957" s="100"/>
      <c r="AD957" s="99"/>
    </row>
    <row r="958" spans="21:30" ht="30" customHeight="1" x14ac:dyDescent="0.35">
      <c r="U958" s="100"/>
      <c r="V958" s="100"/>
      <c r="W958" s="100"/>
      <c r="X958" s="100"/>
      <c r="Y958" s="100"/>
      <c r="Z958" s="100"/>
      <c r="AA958" s="100"/>
      <c r="AD958" s="99"/>
    </row>
    <row r="959" spans="21:30" ht="30" customHeight="1" x14ac:dyDescent="0.35">
      <c r="U959" s="100"/>
      <c r="V959" s="100"/>
      <c r="W959" s="100"/>
      <c r="X959" s="100"/>
      <c r="Y959" s="100"/>
      <c r="Z959" s="100"/>
      <c r="AA959" s="100"/>
      <c r="AD959" s="99"/>
    </row>
    <row r="960" spans="21:30" ht="30" customHeight="1" x14ac:dyDescent="0.35">
      <c r="U960" s="100"/>
      <c r="V960" s="100"/>
      <c r="W960" s="100"/>
      <c r="X960" s="100"/>
      <c r="Y960" s="100"/>
      <c r="Z960" s="100"/>
      <c r="AA960" s="100"/>
      <c r="AD960" s="99"/>
    </row>
    <row r="961" spans="21:30" ht="30" customHeight="1" x14ac:dyDescent="0.35">
      <c r="U961" s="100"/>
      <c r="V961" s="100"/>
      <c r="W961" s="100"/>
      <c r="X961" s="100"/>
      <c r="Y961" s="100"/>
      <c r="Z961" s="100"/>
      <c r="AA961" s="100"/>
      <c r="AD961" s="99"/>
    </row>
    <row r="962" spans="21:30" ht="30" customHeight="1" x14ac:dyDescent="0.35">
      <c r="U962" s="100"/>
      <c r="V962" s="100"/>
      <c r="W962" s="100"/>
      <c r="X962" s="100"/>
      <c r="Y962" s="100"/>
      <c r="Z962" s="100"/>
      <c r="AA962" s="100"/>
      <c r="AD962" s="99"/>
    </row>
    <row r="963" spans="21:30" ht="30" customHeight="1" x14ac:dyDescent="0.35">
      <c r="U963" s="100"/>
      <c r="V963" s="100"/>
      <c r="W963" s="100"/>
      <c r="X963" s="100"/>
      <c r="Y963" s="100"/>
      <c r="Z963" s="100"/>
      <c r="AA963" s="100"/>
      <c r="AD963" s="99"/>
    </row>
    <row r="964" spans="21:30" ht="30" customHeight="1" x14ac:dyDescent="0.35">
      <c r="U964" s="100"/>
      <c r="V964" s="100"/>
      <c r="W964" s="100"/>
      <c r="X964" s="100"/>
      <c r="Y964" s="100"/>
      <c r="Z964" s="100"/>
      <c r="AA964" s="100"/>
      <c r="AD964" s="99"/>
    </row>
    <row r="965" spans="21:30" ht="30" customHeight="1" x14ac:dyDescent="0.35">
      <c r="U965" s="100"/>
      <c r="V965" s="100"/>
      <c r="W965" s="100"/>
      <c r="X965" s="100"/>
      <c r="Y965" s="100"/>
      <c r="Z965" s="100"/>
      <c r="AA965" s="100"/>
      <c r="AD965" s="99"/>
    </row>
    <row r="966" spans="21:30" ht="30" customHeight="1" x14ac:dyDescent="0.35">
      <c r="U966" s="100"/>
      <c r="V966" s="100"/>
      <c r="W966" s="100"/>
      <c r="X966" s="100"/>
      <c r="Y966" s="100"/>
      <c r="Z966" s="100"/>
      <c r="AA966" s="100"/>
      <c r="AD966" s="99"/>
    </row>
    <row r="967" spans="21:30" ht="30" customHeight="1" x14ac:dyDescent="0.35">
      <c r="U967" s="100"/>
      <c r="V967" s="100"/>
      <c r="W967" s="100"/>
      <c r="X967" s="100"/>
      <c r="Y967" s="100"/>
      <c r="Z967" s="100"/>
      <c r="AA967" s="100"/>
      <c r="AD967" s="99"/>
    </row>
    <row r="968" spans="21:30" ht="30" customHeight="1" x14ac:dyDescent="0.35">
      <c r="U968" s="100"/>
      <c r="V968" s="100"/>
      <c r="W968" s="100"/>
      <c r="X968" s="100"/>
      <c r="Y968" s="100"/>
      <c r="Z968" s="100"/>
      <c r="AA968" s="100"/>
      <c r="AD968" s="99"/>
    </row>
    <row r="969" spans="21:30" ht="30" customHeight="1" x14ac:dyDescent="0.35">
      <c r="U969" s="100"/>
      <c r="V969" s="100"/>
      <c r="W969" s="100"/>
      <c r="X969" s="100"/>
      <c r="Y969" s="100"/>
      <c r="Z969" s="100"/>
      <c r="AA969" s="100"/>
      <c r="AD969" s="99"/>
    </row>
    <row r="970" spans="21:30" ht="30" customHeight="1" x14ac:dyDescent="0.35">
      <c r="U970" s="100"/>
      <c r="V970" s="100"/>
      <c r="W970" s="100"/>
      <c r="X970" s="100"/>
      <c r="Y970" s="100"/>
      <c r="Z970" s="100"/>
      <c r="AA970" s="100"/>
      <c r="AD970" s="99"/>
    </row>
    <row r="971" spans="21:30" ht="30" customHeight="1" x14ac:dyDescent="0.35">
      <c r="U971" s="100"/>
      <c r="V971" s="100"/>
      <c r="W971" s="100"/>
      <c r="X971" s="100"/>
      <c r="Y971" s="100"/>
      <c r="Z971" s="100"/>
      <c r="AA971" s="100"/>
      <c r="AD971" s="99"/>
    </row>
    <row r="972" spans="21:30" ht="30" customHeight="1" x14ac:dyDescent="0.35">
      <c r="U972" s="100"/>
      <c r="V972" s="100"/>
      <c r="W972" s="100"/>
      <c r="X972" s="100"/>
      <c r="Y972" s="100"/>
      <c r="Z972" s="100"/>
      <c r="AA972" s="100"/>
      <c r="AD972" s="99"/>
    </row>
    <row r="973" spans="21:30" ht="30" customHeight="1" x14ac:dyDescent="0.35">
      <c r="U973" s="100"/>
      <c r="V973" s="100"/>
      <c r="W973" s="100"/>
      <c r="X973" s="100"/>
      <c r="Y973" s="100"/>
      <c r="Z973" s="100"/>
      <c r="AA973" s="100"/>
      <c r="AD973" s="99"/>
    </row>
    <row r="974" spans="21:30" ht="30" customHeight="1" x14ac:dyDescent="0.35">
      <c r="U974" s="100"/>
      <c r="V974" s="100"/>
      <c r="W974" s="100"/>
      <c r="X974" s="100"/>
      <c r="Y974" s="100"/>
      <c r="Z974" s="100"/>
      <c r="AA974" s="100"/>
      <c r="AD974" s="99"/>
    </row>
  </sheetData>
  <autoFilter ref="A3:AT188"/>
  <mergeCells count="102">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X3:AA3"/>
    <mergeCell ref="A19:A24"/>
    <mergeCell ref="C19:C24"/>
    <mergeCell ref="A25:A35"/>
    <mergeCell ref="C25:C35"/>
    <mergeCell ref="A4:A6"/>
    <mergeCell ref="C4:C6"/>
    <mergeCell ref="A7:A10"/>
    <mergeCell ref="C7:C10"/>
    <mergeCell ref="A11:A15"/>
    <mergeCell ref="A16:A18"/>
    <mergeCell ref="C16:C18"/>
    <mergeCell ref="U1:U2"/>
    <mergeCell ref="V1:V2"/>
    <mergeCell ref="W1:W2"/>
    <mergeCell ref="V3:W3"/>
    <mergeCell ref="C11:C15"/>
    <mergeCell ref="X1:X2"/>
    <mergeCell ref="Y1:Y2"/>
    <mergeCell ref="Z1:Z2"/>
    <mergeCell ref="AA1:AA2"/>
    <mergeCell ref="AB1:AB2"/>
    <mergeCell ref="A1:C1"/>
    <mergeCell ref="D1:J1"/>
    <mergeCell ref="K1:T1"/>
    <mergeCell ref="AL1:AL2"/>
    <mergeCell ref="AM1:AM2"/>
    <mergeCell ref="AN1:AN2"/>
    <mergeCell ref="AC1:AC2"/>
    <mergeCell ref="AD1:AD2"/>
    <mergeCell ref="AE1:AE2"/>
    <mergeCell ref="AF1:AF2"/>
    <mergeCell ref="AG1:AG2"/>
    <mergeCell ref="AH1:AH2"/>
    <mergeCell ref="AO1:AO2"/>
    <mergeCell ref="AP1:AP2"/>
    <mergeCell ref="AQ1:AQ2"/>
    <mergeCell ref="AR1:AR2"/>
    <mergeCell ref="AS1:AS2"/>
    <mergeCell ref="A2:C2"/>
    <mergeCell ref="E2:T2"/>
    <mergeCell ref="AI1:AI2"/>
    <mergeCell ref="AJ1:AJ2"/>
    <mergeCell ref="AK1:AK2"/>
  </mergeCells>
  <conditionalFormatting sqref="S4:S186">
    <cfRule type="cellIs" dxfId="36" priority="1" operator="lessThan">
      <formula>0</formula>
    </cfRule>
  </conditionalFormatting>
  <conditionalFormatting sqref="AB4:AC186 AE4:AS186">
    <cfRule type="cellIs" dxfId="35" priority="2" operator="greaterThan">
      <formula>0</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19"/>
  <dimension ref="A1:AU974"/>
  <sheetViews>
    <sheetView topLeftCell="A52" zoomScale="70" zoomScaleNormal="70" workbookViewId="0">
      <selection activeCell="B56" sqref="A56:IV56"/>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33.1796875" style="92" customWidth="1"/>
    <col min="5" max="5" width="10" style="92" customWidth="1"/>
    <col min="6" max="6" width="9.7265625" style="92" customWidth="1"/>
    <col min="7" max="7" width="14.453125" style="92" customWidth="1"/>
    <col min="8" max="8" width="9.1796875" style="92" customWidth="1"/>
    <col min="9" max="9" width="17.1796875" style="92" customWidth="1"/>
    <col min="10" max="10" width="15.7265625" style="92" customWidth="1"/>
    <col min="11" max="14" width="16" style="94" customWidth="1"/>
    <col min="15" max="15" width="17.54296875" style="94" customWidth="1"/>
    <col min="16" max="18" width="16" style="94" customWidth="1"/>
    <col min="19" max="19" width="16" style="101" customWidth="1"/>
    <col min="20" max="20" width="11.1796875" style="96" customWidth="1"/>
    <col min="21" max="21" width="16.1796875" style="99" customWidth="1"/>
    <col min="22" max="22" width="15.1796875" style="99" customWidth="1"/>
    <col min="23" max="23" width="16" style="99" customWidth="1"/>
    <col min="24" max="25" width="16.1796875" style="99" customWidth="1"/>
    <col min="26" max="26" width="15.542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3" t="s">
        <v>849</v>
      </c>
      <c r="V1" s="303" t="s">
        <v>850</v>
      </c>
      <c r="W1" s="303" t="s">
        <v>851</v>
      </c>
      <c r="X1" s="303" t="s">
        <v>852</v>
      </c>
      <c r="Y1" s="303" t="s">
        <v>853</v>
      </c>
      <c r="Z1" s="303" t="s">
        <v>854</v>
      </c>
      <c r="AA1" s="303" t="s">
        <v>855</v>
      </c>
      <c r="AB1" s="303" t="s">
        <v>856</v>
      </c>
      <c r="AC1" s="303" t="s">
        <v>857</v>
      </c>
      <c r="AD1" s="298" t="s">
        <v>19</v>
      </c>
      <c r="AE1" s="298" t="s">
        <v>19</v>
      </c>
      <c r="AF1" s="298" t="s">
        <v>19</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CCT</v>
      </c>
      <c r="E2" s="299"/>
      <c r="F2" s="300"/>
      <c r="G2" s="300"/>
      <c r="H2" s="300"/>
      <c r="I2" s="300"/>
      <c r="J2" s="300"/>
      <c r="K2" s="300"/>
      <c r="L2" s="300"/>
      <c r="M2" s="300"/>
      <c r="N2" s="300"/>
      <c r="O2" s="300"/>
      <c r="P2" s="300"/>
      <c r="Q2" s="300"/>
      <c r="R2" s="300"/>
      <c r="S2" s="300"/>
      <c r="T2" s="301"/>
      <c r="U2" s="304"/>
      <c r="V2" s="304"/>
      <c r="W2" s="304"/>
      <c r="X2" s="304"/>
      <c r="Y2" s="304"/>
      <c r="Z2" s="304"/>
      <c r="AA2" s="304"/>
      <c r="AB2" s="304"/>
      <c r="AC2" s="304"/>
      <c r="AD2" s="298"/>
      <c r="AE2" s="298"/>
      <c r="AF2" s="298"/>
      <c r="AG2" s="298"/>
      <c r="AH2" s="298"/>
      <c r="AI2" s="298"/>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245">
        <v>46129</v>
      </c>
      <c r="V3" s="245">
        <v>46129</v>
      </c>
      <c r="W3" s="245">
        <v>46129</v>
      </c>
      <c r="X3" s="245">
        <v>46129</v>
      </c>
      <c r="Y3" s="245">
        <v>46129</v>
      </c>
      <c r="Z3" s="245">
        <v>46129</v>
      </c>
      <c r="AA3" s="245">
        <v>46129</v>
      </c>
      <c r="AB3" s="245">
        <v>46129</v>
      </c>
      <c r="AC3" s="246">
        <v>46134</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IF(SUM(U4:AT4)&gt;K4+N4,K4+N4,SUM(U4:AT4))</f>
        <v>0</v>
      </c>
      <c r="M4" s="71">
        <f>(SUM(U4:AT4))</f>
        <v>0</v>
      </c>
      <c r="N4" s="72"/>
      <c r="O4" s="73">
        <f>ROUND(IF(K4*0.25-0.5&lt;0,0,K4*0.25-0.5),0)-R4-P4</f>
        <v>0</v>
      </c>
      <c r="P4" s="72"/>
      <c r="Q4" s="72"/>
      <c r="R4" s="72"/>
      <c r="S4" s="74">
        <f t="shared" ref="S4:S186" si="0">K4-(SUM(U4:AT4))+N4+P4+Q4-R4</f>
        <v>0</v>
      </c>
      <c r="T4" s="121" t="str">
        <f>IF(S4&lt;0,"ATENÇÃO","OK")</f>
        <v>OK</v>
      </c>
      <c r="U4" s="247"/>
      <c r="V4" s="248"/>
      <c r="W4" s="248"/>
      <c r="X4" s="248"/>
      <c r="Y4" s="248"/>
      <c r="Z4" s="248"/>
      <c r="AA4" s="248"/>
      <c r="AB4" s="248"/>
      <c r="AC4" s="248"/>
      <c r="AD4" s="77"/>
      <c r="AE4" s="77"/>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c r="L5" s="70">
        <f t="shared" ref="L5:L186" si="1">IF(SUM(U5:AT5)&gt;K5+N5,K5+N5,SUM(U5:AT5))</f>
        <v>0</v>
      </c>
      <c r="M5" s="71">
        <f t="shared" ref="M5:M186" si="2">(SUM(U5:AT5))</f>
        <v>0</v>
      </c>
      <c r="N5" s="72"/>
      <c r="O5" s="73">
        <f t="shared" ref="O5:O186" si="3">ROUND(IF(K5*0.25-0.5&lt;0,0,K5*0.25-0.5),0)-R5-P5</f>
        <v>0</v>
      </c>
      <c r="P5" s="72"/>
      <c r="Q5" s="72"/>
      <c r="R5" s="72"/>
      <c r="S5" s="74">
        <f t="shared" si="0"/>
        <v>0</v>
      </c>
      <c r="T5" s="121" t="str">
        <f t="shared" ref="T5:T186" si="4">IF(S5&lt;0,"ATENÇÃO","OK")</f>
        <v>OK</v>
      </c>
      <c r="U5" s="247"/>
      <c r="V5" s="248"/>
      <c r="W5" s="248"/>
      <c r="X5" s="248"/>
      <c r="Y5" s="248"/>
      <c r="Z5" s="248"/>
      <c r="AA5" s="248"/>
      <c r="AB5" s="248"/>
      <c r="AC5" s="248"/>
      <c r="AD5" s="80"/>
      <c r="AE5" s="80"/>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v>3</v>
      </c>
      <c r="L6" s="70">
        <f t="shared" si="1"/>
        <v>0</v>
      </c>
      <c r="M6" s="71">
        <f t="shared" si="2"/>
        <v>0</v>
      </c>
      <c r="N6" s="72"/>
      <c r="O6" s="73">
        <f t="shared" si="3"/>
        <v>0</v>
      </c>
      <c r="P6" s="72"/>
      <c r="Q6" s="72"/>
      <c r="R6" s="72"/>
      <c r="S6" s="74">
        <f t="shared" si="0"/>
        <v>3</v>
      </c>
      <c r="T6" s="121" t="str">
        <f t="shared" si="4"/>
        <v>OK</v>
      </c>
      <c r="U6" s="247"/>
      <c r="V6" s="248"/>
      <c r="W6" s="248"/>
      <c r="X6" s="248"/>
      <c r="Y6" s="248"/>
      <c r="Z6" s="248"/>
      <c r="AA6" s="248"/>
      <c r="AB6" s="248"/>
      <c r="AC6" s="248"/>
      <c r="AD6" s="80"/>
      <c r="AE6" s="80"/>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v>1</v>
      </c>
      <c r="L7" s="70">
        <f t="shared" si="1"/>
        <v>0</v>
      </c>
      <c r="M7" s="71">
        <f t="shared" si="2"/>
        <v>0</v>
      </c>
      <c r="N7" s="72"/>
      <c r="O7" s="73">
        <f t="shared" si="3"/>
        <v>0</v>
      </c>
      <c r="P7" s="72"/>
      <c r="Q7" s="72"/>
      <c r="R7" s="72"/>
      <c r="S7" s="74">
        <f t="shared" si="0"/>
        <v>1</v>
      </c>
      <c r="T7" s="121" t="str">
        <f t="shared" si="4"/>
        <v>OK</v>
      </c>
      <c r="U7" s="247"/>
      <c r="V7" s="248"/>
      <c r="W7" s="248"/>
      <c r="X7" s="248"/>
      <c r="Y7" s="248"/>
      <c r="Z7" s="248"/>
      <c r="AA7" s="248"/>
      <c r="AB7" s="248"/>
      <c r="AC7" s="248"/>
      <c r="AD7" s="77"/>
      <c r="AE7" s="77"/>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247"/>
      <c r="V8" s="248"/>
      <c r="W8" s="248"/>
      <c r="X8" s="248"/>
      <c r="Y8" s="248"/>
      <c r="Z8" s="248"/>
      <c r="AA8" s="248"/>
      <c r="AB8" s="248"/>
      <c r="AC8" s="248"/>
      <c r="AD8" s="80"/>
      <c r="AE8" s="82"/>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v>1</v>
      </c>
      <c r="L9" s="70">
        <f t="shared" si="1"/>
        <v>0</v>
      </c>
      <c r="M9" s="71">
        <f t="shared" si="2"/>
        <v>0</v>
      </c>
      <c r="N9" s="72"/>
      <c r="O9" s="73">
        <f t="shared" si="3"/>
        <v>0</v>
      </c>
      <c r="P9" s="72"/>
      <c r="Q9" s="72"/>
      <c r="R9" s="72"/>
      <c r="S9" s="74">
        <f t="shared" si="0"/>
        <v>1</v>
      </c>
      <c r="T9" s="121" t="str">
        <f t="shared" si="4"/>
        <v>OK</v>
      </c>
      <c r="U9" s="247"/>
      <c r="V9" s="248"/>
      <c r="W9" s="248"/>
      <c r="X9" s="248"/>
      <c r="Y9" s="248"/>
      <c r="Z9" s="248"/>
      <c r="AA9" s="248"/>
      <c r="AB9" s="248"/>
      <c r="AC9" s="248"/>
      <c r="AD9" s="77"/>
      <c r="AE9" s="80"/>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v>1</v>
      </c>
      <c r="L10" s="70">
        <f t="shared" si="1"/>
        <v>0</v>
      </c>
      <c r="M10" s="71">
        <f t="shared" si="2"/>
        <v>0</v>
      </c>
      <c r="N10" s="72"/>
      <c r="O10" s="73">
        <f t="shared" si="3"/>
        <v>0</v>
      </c>
      <c r="P10" s="72"/>
      <c r="Q10" s="72"/>
      <c r="R10" s="72"/>
      <c r="S10" s="74">
        <f t="shared" si="0"/>
        <v>1</v>
      </c>
      <c r="T10" s="121" t="str">
        <f t="shared" si="4"/>
        <v>OK</v>
      </c>
      <c r="U10" s="247"/>
      <c r="V10" s="248"/>
      <c r="W10" s="248"/>
      <c r="X10" s="248"/>
      <c r="Y10" s="248"/>
      <c r="Z10" s="248"/>
      <c r="AA10" s="248"/>
      <c r="AB10" s="248"/>
      <c r="AC10" s="248"/>
      <c r="AD10" s="77"/>
      <c r="AE10" s="80"/>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1"/>
        <v>0</v>
      </c>
      <c r="M11" s="71">
        <f t="shared" si="2"/>
        <v>0</v>
      </c>
      <c r="N11" s="72"/>
      <c r="O11" s="73">
        <f t="shared" si="3"/>
        <v>0</v>
      </c>
      <c r="P11" s="72"/>
      <c r="Q11" s="72"/>
      <c r="R11" s="72"/>
      <c r="S11" s="74">
        <f t="shared" si="0"/>
        <v>0</v>
      </c>
      <c r="T11" s="121" t="str">
        <f t="shared" si="4"/>
        <v>OK</v>
      </c>
      <c r="U11" s="247"/>
      <c r="V11" s="248"/>
      <c r="W11" s="248"/>
      <c r="X11" s="248"/>
      <c r="Y11" s="248"/>
      <c r="Z11" s="248"/>
      <c r="AA11" s="248"/>
      <c r="AB11" s="248"/>
      <c r="AC11" s="248"/>
      <c r="AD11" s="77"/>
      <c r="AE11" s="77"/>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v>2</v>
      </c>
      <c r="L12" s="70">
        <f t="shared" si="1"/>
        <v>0</v>
      </c>
      <c r="M12" s="71">
        <f t="shared" si="2"/>
        <v>0</v>
      </c>
      <c r="N12" s="72"/>
      <c r="O12" s="73">
        <f t="shared" si="3"/>
        <v>0</v>
      </c>
      <c r="P12" s="72"/>
      <c r="Q12" s="72"/>
      <c r="R12" s="72"/>
      <c r="S12" s="74">
        <f t="shared" si="0"/>
        <v>2</v>
      </c>
      <c r="T12" s="121" t="str">
        <f t="shared" si="4"/>
        <v>OK</v>
      </c>
      <c r="U12" s="247"/>
      <c r="V12" s="248"/>
      <c r="W12" s="248"/>
      <c r="X12" s="248"/>
      <c r="Y12" s="248"/>
      <c r="Z12" s="248"/>
      <c r="AA12" s="248"/>
      <c r="AB12" s="248"/>
      <c r="AC12" s="248"/>
      <c r="AD12" s="77"/>
      <c r="AE12" s="77"/>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1"/>
        <v>0</v>
      </c>
      <c r="M13" s="71">
        <f t="shared" si="2"/>
        <v>0</v>
      </c>
      <c r="N13" s="72"/>
      <c r="O13" s="73">
        <f t="shared" si="3"/>
        <v>0</v>
      </c>
      <c r="P13" s="72"/>
      <c r="Q13" s="72"/>
      <c r="R13" s="72"/>
      <c r="S13" s="74">
        <f t="shared" si="0"/>
        <v>0</v>
      </c>
      <c r="T13" s="121" t="str">
        <f t="shared" si="4"/>
        <v>OK</v>
      </c>
      <c r="U13" s="247"/>
      <c r="V13" s="249"/>
      <c r="W13" s="249"/>
      <c r="X13" s="248"/>
      <c r="Y13" s="249"/>
      <c r="Z13" s="248"/>
      <c r="AA13" s="249"/>
      <c r="AB13" s="249"/>
      <c r="AC13" s="248"/>
      <c r="AD13" s="77"/>
      <c r="AE13" s="77"/>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247"/>
      <c r="V14" s="248"/>
      <c r="W14" s="248"/>
      <c r="X14" s="248"/>
      <c r="Y14" s="248"/>
      <c r="Z14" s="248"/>
      <c r="AA14" s="248"/>
      <c r="AB14" s="248"/>
      <c r="AC14" s="248"/>
      <c r="AD14" s="77"/>
      <c r="AE14" s="77"/>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247"/>
      <c r="V15" s="249"/>
      <c r="W15" s="248"/>
      <c r="X15" s="248"/>
      <c r="Y15" s="249"/>
      <c r="Z15" s="248"/>
      <c r="AA15" s="249"/>
      <c r="AB15" s="249"/>
      <c r="AC15" s="248"/>
      <c r="AD15" s="77"/>
      <c r="AE15" s="77"/>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v>2</v>
      </c>
      <c r="L16" s="70">
        <f t="shared" si="1"/>
        <v>1</v>
      </c>
      <c r="M16" s="71">
        <f t="shared" si="2"/>
        <v>1</v>
      </c>
      <c r="N16" s="72"/>
      <c r="O16" s="73">
        <f t="shared" si="3"/>
        <v>0</v>
      </c>
      <c r="P16" s="72"/>
      <c r="Q16" s="72"/>
      <c r="R16" s="72"/>
      <c r="S16" s="74">
        <f t="shared" si="0"/>
        <v>1</v>
      </c>
      <c r="T16" s="121" t="str">
        <f t="shared" si="4"/>
        <v>OK</v>
      </c>
      <c r="U16" s="250">
        <v>1</v>
      </c>
      <c r="V16" s="248"/>
      <c r="W16" s="248"/>
      <c r="X16" s="248"/>
      <c r="Y16" s="248"/>
      <c r="Z16" s="248"/>
      <c r="AA16" s="248"/>
      <c r="AB16" s="248"/>
      <c r="AC16" s="248"/>
      <c r="AD16" s="77"/>
      <c r="AE16" s="77"/>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247"/>
      <c r="V17" s="248"/>
      <c r="W17" s="248"/>
      <c r="X17" s="248"/>
      <c r="Y17" s="248"/>
      <c r="Z17" s="248"/>
      <c r="AA17" s="248"/>
      <c r="AB17" s="248"/>
      <c r="AC17" s="248"/>
      <c r="AD17" s="77"/>
      <c r="AE17" s="77"/>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247"/>
      <c r="V18" s="248"/>
      <c r="W18" s="248"/>
      <c r="X18" s="248"/>
      <c r="Y18" s="248"/>
      <c r="Z18" s="248"/>
      <c r="AA18" s="248"/>
      <c r="AB18" s="248"/>
      <c r="AC18" s="248"/>
      <c r="AD18" s="77"/>
      <c r="AE18" s="77"/>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v>2</v>
      </c>
      <c r="L19" s="70">
        <f t="shared" si="1"/>
        <v>0</v>
      </c>
      <c r="M19" s="71">
        <f t="shared" si="2"/>
        <v>0</v>
      </c>
      <c r="N19" s="72"/>
      <c r="O19" s="73">
        <f t="shared" si="3"/>
        <v>0</v>
      </c>
      <c r="P19" s="72"/>
      <c r="Q19" s="72"/>
      <c r="R19" s="72"/>
      <c r="S19" s="74">
        <f t="shared" si="0"/>
        <v>2</v>
      </c>
      <c r="T19" s="121" t="str">
        <f t="shared" si="4"/>
        <v>OK</v>
      </c>
      <c r="U19" s="247"/>
      <c r="V19" s="248"/>
      <c r="W19" s="248"/>
      <c r="X19" s="248"/>
      <c r="Y19" s="248"/>
      <c r="Z19" s="248"/>
      <c r="AA19" s="248"/>
      <c r="AB19" s="248"/>
      <c r="AC19" s="248"/>
      <c r="AD19" s="77"/>
      <c r="AE19" s="77"/>
      <c r="AF19" s="76"/>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108" t="s">
        <v>84</v>
      </c>
      <c r="J20" s="109">
        <v>64</v>
      </c>
      <c r="K20" s="69">
        <v>2</v>
      </c>
      <c r="L20" s="70">
        <f t="shared" si="1"/>
        <v>0</v>
      </c>
      <c r="M20" s="71">
        <f t="shared" si="2"/>
        <v>0</v>
      </c>
      <c r="N20" s="72"/>
      <c r="O20" s="73">
        <f t="shared" si="3"/>
        <v>0</v>
      </c>
      <c r="P20" s="72"/>
      <c r="Q20" s="72"/>
      <c r="R20" s="72"/>
      <c r="S20" s="74">
        <f t="shared" si="0"/>
        <v>2</v>
      </c>
      <c r="T20" s="121" t="str">
        <f t="shared" si="4"/>
        <v>OK</v>
      </c>
      <c r="U20" s="247"/>
      <c r="V20" s="249"/>
      <c r="W20" s="249"/>
      <c r="X20" s="248"/>
      <c r="Y20" s="249"/>
      <c r="Z20" s="248"/>
      <c r="AA20" s="248"/>
      <c r="AB20" s="249"/>
      <c r="AC20" s="248"/>
      <c r="AD20" s="77"/>
      <c r="AE20" s="77"/>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v>22</v>
      </c>
      <c r="L21" s="70">
        <f t="shared" si="1"/>
        <v>0</v>
      </c>
      <c r="M21" s="71">
        <f t="shared" si="2"/>
        <v>0</v>
      </c>
      <c r="N21" s="72"/>
      <c r="O21" s="73">
        <f t="shared" si="3"/>
        <v>5</v>
      </c>
      <c r="P21" s="72"/>
      <c r="Q21" s="72"/>
      <c r="R21" s="72"/>
      <c r="S21" s="74">
        <f t="shared" si="0"/>
        <v>22</v>
      </c>
      <c r="T21" s="121" t="str">
        <f t="shared" si="4"/>
        <v>OK</v>
      </c>
      <c r="U21" s="247"/>
      <c r="V21" s="248"/>
      <c r="W21" s="248"/>
      <c r="X21" s="248"/>
      <c r="Y21" s="248"/>
      <c r="Z21" s="248"/>
      <c r="AA21" s="248"/>
      <c r="AB21" s="248"/>
      <c r="AC21" s="248"/>
      <c r="AD21" s="80"/>
      <c r="AE21" s="77"/>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c r="L22" s="70">
        <f t="shared" si="1"/>
        <v>0</v>
      </c>
      <c r="M22" s="71">
        <f t="shared" si="2"/>
        <v>0</v>
      </c>
      <c r="N22" s="72"/>
      <c r="O22" s="73">
        <f t="shared" si="3"/>
        <v>0</v>
      </c>
      <c r="P22" s="72"/>
      <c r="Q22" s="72"/>
      <c r="R22" s="72"/>
      <c r="S22" s="74">
        <f t="shared" si="0"/>
        <v>0</v>
      </c>
      <c r="T22" s="121" t="str">
        <f t="shared" si="4"/>
        <v>OK</v>
      </c>
      <c r="U22" s="247"/>
      <c r="V22" s="248"/>
      <c r="W22" s="248"/>
      <c r="X22" s="248"/>
      <c r="Y22" s="248"/>
      <c r="Z22" s="248"/>
      <c r="AA22" s="248"/>
      <c r="AB22" s="248"/>
      <c r="AC22" s="248"/>
      <c r="AD22" s="80"/>
      <c r="AE22" s="77"/>
      <c r="AF22" s="76"/>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v>4</v>
      </c>
      <c r="L23" s="70">
        <f t="shared" si="1"/>
        <v>0</v>
      </c>
      <c r="M23" s="71">
        <f t="shared" si="2"/>
        <v>0</v>
      </c>
      <c r="N23" s="72"/>
      <c r="O23" s="73">
        <f t="shared" si="3"/>
        <v>1</v>
      </c>
      <c r="P23" s="72"/>
      <c r="Q23" s="72"/>
      <c r="R23" s="72"/>
      <c r="S23" s="74">
        <f t="shared" si="0"/>
        <v>4</v>
      </c>
      <c r="T23" s="121" t="str">
        <f t="shared" si="4"/>
        <v>OK</v>
      </c>
      <c r="U23" s="247"/>
      <c r="V23" s="248"/>
      <c r="W23" s="248"/>
      <c r="X23" s="248"/>
      <c r="Y23" s="248"/>
      <c r="Z23" s="248"/>
      <c r="AA23" s="248"/>
      <c r="AB23" s="248"/>
      <c r="AC23" s="248"/>
      <c r="AD23" s="77"/>
      <c r="AE23" s="77"/>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247"/>
      <c r="V24" s="248"/>
      <c r="W24" s="248"/>
      <c r="X24" s="248"/>
      <c r="Y24" s="248"/>
      <c r="Z24" s="248"/>
      <c r="AA24" s="248"/>
      <c r="AB24" s="248"/>
      <c r="AC24" s="248"/>
      <c r="AD24" s="80"/>
      <c r="AE24" s="77"/>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v>3</v>
      </c>
      <c r="L25" s="70">
        <f t="shared" si="1"/>
        <v>0</v>
      </c>
      <c r="M25" s="71">
        <f t="shared" si="2"/>
        <v>0</v>
      </c>
      <c r="N25" s="72"/>
      <c r="O25" s="73">
        <f t="shared" si="3"/>
        <v>0</v>
      </c>
      <c r="P25" s="72"/>
      <c r="Q25" s="72"/>
      <c r="R25" s="72"/>
      <c r="S25" s="74">
        <f t="shared" si="0"/>
        <v>3</v>
      </c>
      <c r="T25" s="121" t="str">
        <f t="shared" si="4"/>
        <v>OK</v>
      </c>
      <c r="U25" s="247"/>
      <c r="V25" s="249"/>
      <c r="W25" s="248"/>
      <c r="X25" s="248"/>
      <c r="Y25" s="249"/>
      <c r="Z25" s="248"/>
      <c r="AA25" s="249"/>
      <c r="AB25" s="248"/>
      <c r="AC25" s="248"/>
      <c r="AD25" s="80"/>
      <c r="AE25" s="77"/>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247"/>
      <c r="V26" s="248"/>
      <c r="W26" s="248"/>
      <c r="X26" s="248"/>
      <c r="Y26" s="248"/>
      <c r="Z26" s="248"/>
      <c r="AA26" s="248"/>
      <c r="AB26" s="248"/>
      <c r="AC26" s="248"/>
      <c r="AD26" s="77"/>
      <c r="AE26" s="77"/>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v>4</v>
      </c>
      <c r="L27" s="70">
        <f t="shared" si="1"/>
        <v>0</v>
      </c>
      <c r="M27" s="71">
        <f t="shared" si="2"/>
        <v>0</v>
      </c>
      <c r="N27" s="72"/>
      <c r="O27" s="73">
        <f t="shared" si="3"/>
        <v>1</v>
      </c>
      <c r="P27" s="72"/>
      <c r="Q27" s="72"/>
      <c r="R27" s="72"/>
      <c r="S27" s="74">
        <f t="shared" si="0"/>
        <v>4</v>
      </c>
      <c r="T27" s="121" t="str">
        <f t="shared" si="4"/>
        <v>OK</v>
      </c>
      <c r="U27" s="247"/>
      <c r="V27" s="248"/>
      <c r="W27" s="248"/>
      <c r="X27" s="248"/>
      <c r="Y27" s="248"/>
      <c r="Z27" s="248"/>
      <c r="AA27" s="248"/>
      <c r="AB27" s="248"/>
      <c r="AC27" s="248"/>
      <c r="AD27" s="77"/>
      <c r="AE27" s="77"/>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v>1</v>
      </c>
      <c r="L28" s="70">
        <f t="shared" si="1"/>
        <v>0</v>
      </c>
      <c r="M28" s="71">
        <f t="shared" si="2"/>
        <v>0</v>
      </c>
      <c r="N28" s="72"/>
      <c r="O28" s="73">
        <f t="shared" si="3"/>
        <v>0</v>
      </c>
      <c r="P28" s="72"/>
      <c r="Q28" s="72"/>
      <c r="R28" s="72"/>
      <c r="S28" s="74">
        <f t="shared" si="0"/>
        <v>1</v>
      </c>
      <c r="T28" s="121" t="str">
        <f t="shared" si="4"/>
        <v>OK</v>
      </c>
      <c r="U28" s="247"/>
      <c r="V28" s="249"/>
      <c r="W28" s="249"/>
      <c r="X28" s="248"/>
      <c r="Y28" s="249"/>
      <c r="Z28" s="248"/>
      <c r="AA28" s="248"/>
      <c r="AB28" s="249"/>
      <c r="AC28" s="248"/>
      <c r="AD28" s="77"/>
      <c r="AE28" s="77"/>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v>2</v>
      </c>
      <c r="L29" s="70">
        <f t="shared" si="1"/>
        <v>0</v>
      </c>
      <c r="M29" s="71">
        <f t="shared" si="2"/>
        <v>0</v>
      </c>
      <c r="N29" s="72"/>
      <c r="O29" s="73">
        <f t="shared" si="3"/>
        <v>0</v>
      </c>
      <c r="P29" s="72"/>
      <c r="Q29" s="72"/>
      <c r="R29" s="72"/>
      <c r="S29" s="74">
        <f t="shared" si="0"/>
        <v>2</v>
      </c>
      <c r="T29" s="121" t="str">
        <f t="shared" si="4"/>
        <v>OK</v>
      </c>
      <c r="U29" s="247"/>
      <c r="V29" s="249"/>
      <c r="W29" s="249"/>
      <c r="X29" s="248"/>
      <c r="Y29" s="249"/>
      <c r="Z29" s="248"/>
      <c r="AA29" s="249"/>
      <c r="AB29" s="249"/>
      <c r="AC29" s="248"/>
      <c r="AD29" s="77"/>
      <c r="AE29" s="77"/>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v>6</v>
      </c>
      <c r="L30" s="70">
        <f t="shared" si="1"/>
        <v>0</v>
      </c>
      <c r="M30" s="71">
        <f t="shared" si="2"/>
        <v>0</v>
      </c>
      <c r="N30" s="72"/>
      <c r="O30" s="73">
        <f t="shared" si="3"/>
        <v>1</v>
      </c>
      <c r="P30" s="72"/>
      <c r="Q30" s="72"/>
      <c r="R30" s="72"/>
      <c r="S30" s="74">
        <f t="shared" si="0"/>
        <v>6</v>
      </c>
      <c r="T30" s="121" t="str">
        <f t="shared" si="4"/>
        <v>OK</v>
      </c>
      <c r="U30" s="247"/>
      <c r="V30" s="249"/>
      <c r="W30" s="249"/>
      <c r="X30" s="248"/>
      <c r="Y30" s="249"/>
      <c r="Z30" s="248"/>
      <c r="AA30" s="249"/>
      <c r="AB30" s="249"/>
      <c r="AC30" s="248"/>
      <c r="AD30" s="77"/>
      <c r="AE30" s="77"/>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247"/>
      <c r="V31" s="249"/>
      <c r="W31" s="249"/>
      <c r="X31" s="248"/>
      <c r="Y31" s="249"/>
      <c r="Z31" s="248"/>
      <c r="AA31" s="249"/>
      <c r="AB31" s="249"/>
      <c r="AC31" s="248"/>
      <c r="AD31" s="77"/>
      <c r="AE31" s="77"/>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c r="L32" s="70">
        <f t="shared" si="1"/>
        <v>0</v>
      </c>
      <c r="M32" s="71">
        <f t="shared" si="2"/>
        <v>0</v>
      </c>
      <c r="N32" s="72"/>
      <c r="O32" s="73">
        <f t="shared" si="3"/>
        <v>0</v>
      </c>
      <c r="P32" s="72"/>
      <c r="Q32" s="72"/>
      <c r="R32" s="72"/>
      <c r="S32" s="74">
        <f t="shared" si="0"/>
        <v>0</v>
      </c>
      <c r="T32" s="121" t="str">
        <f t="shared" si="4"/>
        <v>OK</v>
      </c>
      <c r="U32" s="247"/>
      <c r="V32" s="249"/>
      <c r="W32" s="249"/>
      <c r="X32" s="248"/>
      <c r="Y32" s="249"/>
      <c r="Z32" s="248"/>
      <c r="AA32" s="249"/>
      <c r="AB32" s="249"/>
      <c r="AC32" s="248"/>
      <c r="AD32" s="77"/>
      <c r="AE32" s="77"/>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v>1</v>
      </c>
      <c r="L33" s="70">
        <f t="shared" si="1"/>
        <v>1</v>
      </c>
      <c r="M33" s="71">
        <f t="shared" si="2"/>
        <v>1</v>
      </c>
      <c r="N33" s="72"/>
      <c r="O33" s="73">
        <f t="shared" si="3"/>
        <v>0</v>
      </c>
      <c r="P33" s="72"/>
      <c r="Q33" s="72"/>
      <c r="R33" s="72"/>
      <c r="S33" s="74">
        <f t="shared" si="0"/>
        <v>0</v>
      </c>
      <c r="T33" s="121" t="str">
        <f t="shared" si="4"/>
        <v>OK</v>
      </c>
      <c r="U33" s="247"/>
      <c r="V33" s="249"/>
      <c r="W33" s="249"/>
      <c r="X33" s="251">
        <v>1</v>
      </c>
      <c r="Y33" s="249"/>
      <c r="Z33" s="248"/>
      <c r="AA33" s="249"/>
      <c r="AB33" s="249"/>
      <c r="AC33" s="248"/>
      <c r="AD33" s="77"/>
      <c r="AE33" s="77"/>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247"/>
      <c r="V34" s="249"/>
      <c r="W34" s="249"/>
      <c r="X34" s="248"/>
      <c r="Y34" s="249"/>
      <c r="Z34" s="248"/>
      <c r="AA34" s="249"/>
      <c r="AB34" s="249"/>
      <c r="AC34" s="248"/>
      <c r="AD34" s="77"/>
      <c r="AE34" s="77"/>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v>3</v>
      </c>
      <c r="L35" s="70">
        <f t="shared" si="1"/>
        <v>0</v>
      </c>
      <c r="M35" s="71">
        <f t="shared" si="2"/>
        <v>0</v>
      </c>
      <c r="N35" s="72"/>
      <c r="O35" s="73">
        <f t="shared" si="3"/>
        <v>0</v>
      </c>
      <c r="P35" s="72"/>
      <c r="Q35" s="72"/>
      <c r="R35" s="72"/>
      <c r="S35" s="74">
        <f t="shared" si="0"/>
        <v>3</v>
      </c>
      <c r="T35" s="121" t="str">
        <f t="shared" si="4"/>
        <v>OK</v>
      </c>
      <c r="U35" s="247"/>
      <c r="V35" s="249"/>
      <c r="W35" s="249"/>
      <c r="X35" s="248"/>
      <c r="Y35" s="249"/>
      <c r="Z35" s="248"/>
      <c r="AA35" s="249"/>
      <c r="AB35" s="249"/>
      <c r="AC35" s="248"/>
      <c r="AD35" s="77"/>
      <c r="AE35" s="77"/>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247"/>
      <c r="V36" s="249"/>
      <c r="W36" s="249"/>
      <c r="X36" s="248"/>
      <c r="Y36" s="249"/>
      <c r="Z36" s="248"/>
      <c r="AA36" s="249"/>
      <c r="AB36" s="249"/>
      <c r="AC36" s="248"/>
      <c r="AD36" s="77"/>
      <c r="AE36" s="77"/>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v>3</v>
      </c>
      <c r="L37" s="70">
        <f t="shared" si="1"/>
        <v>0</v>
      </c>
      <c r="M37" s="71">
        <f t="shared" si="2"/>
        <v>0</v>
      </c>
      <c r="N37" s="72"/>
      <c r="O37" s="73">
        <f t="shared" si="3"/>
        <v>0</v>
      </c>
      <c r="P37" s="72"/>
      <c r="Q37" s="72"/>
      <c r="R37" s="72"/>
      <c r="S37" s="74">
        <f t="shared" si="0"/>
        <v>3</v>
      </c>
      <c r="T37" s="121" t="str">
        <f t="shared" si="4"/>
        <v>OK</v>
      </c>
      <c r="U37" s="247"/>
      <c r="V37" s="249"/>
      <c r="W37" s="249"/>
      <c r="X37" s="248"/>
      <c r="Y37" s="249"/>
      <c r="Z37" s="248"/>
      <c r="AA37" s="249"/>
      <c r="AB37" s="249"/>
      <c r="AC37" s="248"/>
      <c r="AD37" s="77"/>
      <c r="AE37" s="77"/>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v>1</v>
      </c>
      <c r="L38" s="70">
        <f t="shared" si="1"/>
        <v>0</v>
      </c>
      <c r="M38" s="71">
        <f t="shared" si="2"/>
        <v>0</v>
      </c>
      <c r="N38" s="72"/>
      <c r="O38" s="73">
        <f t="shared" si="3"/>
        <v>0</v>
      </c>
      <c r="P38" s="72"/>
      <c r="Q38" s="72"/>
      <c r="R38" s="72"/>
      <c r="S38" s="74">
        <f t="shared" si="0"/>
        <v>1</v>
      </c>
      <c r="T38" s="121" t="str">
        <f t="shared" si="4"/>
        <v>OK</v>
      </c>
      <c r="U38" s="247"/>
      <c r="V38" s="249"/>
      <c r="W38" s="249"/>
      <c r="X38" s="248"/>
      <c r="Y38" s="249"/>
      <c r="Z38" s="248"/>
      <c r="AA38" s="249"/>
      <c r="AB38" s="249"/>
      <c r="AC38" s="248"/>
      <c r="AD38" s="77"/>
      <c r="AE38" s="77"/>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1"/>
        <v>0</v>
      </c>
      <c r="M39" s="71">
        <f t="shared" si="2"/>
        <v>0</v>
      </c>
      <c r="N39" s="72"/>
      <c r="O39" s="73">
        <f t="shared" si="3"/>
        <v>0</v>
      </c>
      <c r="P39" s="72"/>
      <c r="Q39" s="72"/>
      <c r="R39" s="72"/>
      <c r="S39" s="74">
        <f t="shared" si="0"/>
        <v>0</v>
      </c>
      <c r="T39" s="121" t="str">
        <f t="shared" si="4"/>
        <v>OK</v>
      </c>
      <c r="U39" s="247"/>
      <c r="V39" s="249"/>
      <c r="W39" s="249"/>
      <c r="X39" s="248"/>
      <c r="Y39" s="249"/>
      <c r="Z39" s="248"/>
      <c r="AA39" s="249"/>
      <c r="AB39" s="249"/>
      <c r="AC39" s="248"/>
      <c r="AD39" s="77"/>
      <c r="AE39" s="77"/>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c r="L40" s="70">
        <f t="shared" si="1"/>
        <v>0</v>
      </c>
      <c r="M40" s="71">
        <f t="shared" si="2"/>
        <v>0</v>
      </c>
      <c r="N40" s="72"/>
      <c r="O40" s="73">
        <f t="shared" si="3"/>
        <v>0</v>
      </c>
      <c r="P40" s="72"/>
      <c r="Q40" s="72"/>
      <c r="R40" s="72"/>
      <c r="S40" s="74">
        <f t="shared" si="0"/>
        <v>0</v>
      </c>
      <c r="T40" s="121" t="str">
        <f t="shared" si="4"/>
        <v>OK</v>
      </c>
      <c r="U40" s="247"/>
      <c r="V40" s="249"/>
      <c r="W40" s="249"/>
      <c r="X40" s="248"/>
      <c r="Y40" s="249"/>
      <c r="Z40" s="248"/>
      <c r="AA40" s="249"/>
      <c r="AB40" s="249"/>
      <c r="AC40" s="248"/>
      <c r="AD40" s="77"/>
      <c r="AE40" s="77"/>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c r="L41" s="70">
        <f t="shared" si="1"/>
        <v>0</v>
      </c>
      <c r="M41" s="71">
        <f t="shared" si="2"/>
        <v>0</v>
      </c>
      <c r="N41" s="72"/>
      <c r="O41" s="73">
        <f t="shared" si="3"/>
        <v>0</v>
      </c>
      <c r="P41" s="72"/>
      <c r="Q41" s="72"/>
      <c r="R41" s="72"/>
      <c r="S41" s="74">
        <f t="shared" si="0"/>
        <v>0</v>
      </c>
      <c r="T41" s="121" t="str">
        <f t="shared" si="4"/>
        <v>OK</v>
      </c>
      <c r="U41" s="247"/>
      <c r="V41" s="249"/>
      <c r="W41" s="249"/>
      <c r="X41" s="248"/>
      <c r="Y41" s="249"/>
      <c r="Z41" s="248"/>
      <c r="AA41" s="249"/>
      <c r="AB41" s="249"/>
      <c r="AC41" s="248"/>
      <c r="AD41" s="77"/>
      <c r="AE41" s="77"/>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v>2</v>
      </c>
      <c r="L42" s="70">
        <f t="shared" si="1"/>
        <v>0</v>
      </c>
      <c r="M42" s="71">
        <f t="shared" si="2"/>
        <v>0</v>
      </c>
      <c r="N42" s="72"/>
      <c r="O42" s="73">
        <f t="shared" si="3"/>
        <v>0</v>
      </c>
      <c r="P42" s="72"/>
      <c r="Q42" s="72"/>
      <c r="R42" s="72"/>
      <c r="S42" s="74">
        <f t="shared" si="0"/>
        <v>2</v>
      </c>
      <c r="T42" s="121" t="str">
        <f t="shared" si="4"/>
        <v>OK</v>
      </c>
      <c r="U42" s="247"/>
      <c r="V42" s="249"/>
      <c r="W42" s="249"/>
      <c r="X42" s="248"/>
      <c r="Y42" s="249"/>
      <c r="Z42" s="248"/>
      <c r="AA42" s="249"/>
      <c r="AB42" s="249"/>
      <c r="AC42" s="248"/>
      <c r="AD42" s="77"/>
      <c r="AE42" s="77"/>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v>1</v>
      </c>
      <c r="L43" s="70">
        <f t="shared" si="1"/>
        <v>0</v>
      </c>
      <c r="M43" s="71">
        <f t="shared" si="2"/>
        <v>0</v>
      </c>
      <c r="N43" s="72"/>
      <c r="O43" s="73">
        <f t="shared" si="3"/>
        <v>0</v>
      </c>
      <c r="P43" s="72"/>
      <c r="Q43" s="72"/>
      <c r="R43" s="72"/>
      <c r="S43" s="74">
        <f t="shared" si="0"/>
        <v>1</v>
      </c>
      <c r="T43" s="121" t="str">
        <f t="shared" si="4"/>
        <v>OK</v>
      </c>
      <c r="U43" s="247"/>
      <c r="V43" s="249"/>
      <c r="W43" s="249"/>
      <c r="X43" s="248"/>
      <c r="Y43" s="249"/>
      <c r="Z43" s="248"/>
      <c r="AA43" s="249"/>
      <c r="AB43" s="249"/>
      <c r="AC43" s="248"/>
      <c r="AD43" s="77"/>
      <c r="AE43" s="77"/>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v>1</v>
      </c>
      <c r="L44" s="70">
        <f t="shared" si="1"/>
        <v>1</v>
      </c>
      <c r="M44" s="71">
        <f t="shared" si="2"/>
        <v>1</v>
      </c>
      <c r="N44" s="72"/>
      <c r="O44" s="73">
        <f t="shared" si="3"/>
        <v>0</v>
      </c>
      <c r="P44" s="72"/>
      <c r="Q44" s="72"/>
      <c r="R44" s="72"/>
      <c r="S44" s="74">
        <f t="shared" si="0"/>
        <v>0</v>
      </c>
      <c r="T44" s="121" t="str">
        <f t="shared" si="4"/>
        <v>OK</v>
      </c>
      <c r="U44" s="247"/>
      <c r="V44" s="249"/>
      <c r="W44" s="249"/>
      <c r="X44" s="248"/>
      <c r="Y44" s="252">
        <v>1</v>
      </c>
      <c r="Z44" s="248"/>
      <c r="AA44" s="249"/>
      <c r="AB44" s="249"/>
      <c r="AC44" s="248"/>
      <c r="AD44" s="77"/>
      <c r="AE44" s="77"/>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1"/>
        <v>0</v>
      </c>
      <c r="M45" s="71">
        <f t="shared" si="2"/>
        <v>0</v>
      </c>
      <c r="N45" s="72"/>
      <c r="O45" s="73">
        <f t="shared" si="3"/>
        <v>0</v>
      </c>
      <c r="P45" s="72"/>
      <c r="Q45" s="72"/>
      <c r="R45" s="72"/>
      <c r="S45" s="74">
        <f t="shared" si="0"/>
        <v>0</v>
      </c>
      <c r="T45" s="121" t="str">
        <f t="shared" si="4"/>
        <v>OK</v>
      </c>
      <c r="U45" s="247"/>
      <c r="V45" s="249"/>
      <c r="W45" s="249"/>
      <c r="X45" s="248"/>
      <c r="Y45" s="249"/>
      <c r="Z45" s="248"/>
      <c r="AA45" s="249"/>
      <c r="AB45" s="249"/>
      <c r="AC45" s="248"/>
      <c r="AD45" s="77"/>
      <c r="AE45" s="77"/>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1"/>
        <v>0</v>
      </c>
      <c r="M46" s="71">
        <f t="shared" si="2"/>
        <v>0</v>
      </c>
      <c r="N46" s="72"/>
      <c r="O46" s="73">
        <f t="shared" si="3"/>
        <v>0</v>
      </c>
      <c r="P46" s="72"/>
      <c r="Q46" s="72"/>
      <c r="R46" s="72"/>
      <c r="S46" s="74">
        <f t="shared" si="0"/>
        <v>0</v>
      </c>
      <c r="T46" s="121" t="str">
        <f t="shared" si="4"/>
        <v>OK</v>
      </c>
      <c r="U46" s="247"/>
      <c r="V46" s="249"/>
      <c r="W46" s="249"/>
      <c r="X46" s="248"/>
      <c r="Y46" s="249"/>
      <c r="Z46" s="248"/>
      <c r="AA46" s="249"/>
      <c r="AB46" s="249"/>
      <c r="AC46" s="248"/>
      <c r="AD46" s="77"/>
      <c r="AE46" s="77"/>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v>2</v>
      </c>
      <c r="L47" s="70">
        <f t="shared" si="1"/>
        <v>1</v>
      </c>
      <c r="M47" s="71">
        <f t="shared" si="2"/>
        <v>1</v>
      </c>
      <c r="N47" s="72"/>
      <c r="O47" s="73">
        <f t="shared" si="3"/>
        <v>0</v>
      </c>
      <c r="P47" s="72"/>
      <c r="Q47" s="72"/>
      <c r="R47" s="72"/>
      <c r="S47" s="74">
        <f t="shared" si="0"/>
        <v>1</v>
      </c>
      <c r="T47" s="121" t="str">
        <f t="shared" si="4"/>
        <v>OK</v>
      </c>
      <c r="U47" s="247"/>
      <c r="V47" s="249"/>
      <c r="W47" s="249"/>
      <c r="X47" s="248"/>
      <c r="Y47" s="252">
        <v>1</v>
      </c>
      <c r="Z47" s="248"/>
      <c r="AA47" s="249"/>
      <c r="AB47" s="249"/>
      <c r="AC47" s="248"/>
      <c r="AD47" s="77"/>
      <c r="AE47" s="77"/>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247"/>
      <c r="V48" s="249"/>
      <c r="W48" s="249"/>
      <c r="X48" s="248"/>
      <c r="Y48" s="249"/>
      <c r="Z48" s="248"/>
      <c r="AA48" s="249"/>
      <c r="AB48" s="249"/>
      <c r="AC48" s="248"/>
      <c r="AD48" s="77"/>
      <c r="AE48" s="77"/>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c r="L49" s="70">
        <f t="shared" si="1"/>
        <v>0</v>
      </c>
      <c r="M49" s="71">
        <f t="shared" si="2"/>
        <v>0</v>
      </c>
      <c r="N49" s="72"/>
      <c r="O49" s="73">
        <f t="shared" si="3"/>
        <v>0</v>
      </c>
      <c r="P49" s="72"/>
      <c r="Q49" s="72"/>
      <c r="R49" s="72"/>
      <c r="S49" s="74">
        <f t="shared" si="0"/>
        <v>0</v>
      </c>
      <c r="T49" s="121" t="str">
        <f t="shared" si="4"/>
        <v>OK</v>
      </c>
      <c r="U49" s="247"/>
      <c r="V49" s="249"/>
      <c r="W49" s="249"/>
      <c r="X49" s="248"/>
      <c r="Y49" s="249"/>
      <c r="Z49" s="248"/>
      <c r="AA49" s="249"/>
      <c r="AB49" s="249"/>
      <c r="AC49" s="248"/>
      <c r="AD49" s="77"/>
      <c r="AE49" s="77"/>
      <c r="AF49" s="76"/>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v>13</v>
      </c>
      <c r="L50" s="70">
        <f t="shared" si="1"/>
        <v>5</v>
      </c>
      <c r="M50" s="71">
        <f t="shared" si="2"/>
        <v>5</v>
      </c>
      <c r="N50" s="72"/>
      <c r="O50" s="73">
        <f t="shared" si="3"/>
        <v>3</v>
      </c>
      <c r="P50" s="72"/>
      <c r="Q50" s="72"/>
      <c r="R50" s="72"/>
      <c r="S50" s="74">
        <f t="shared" si="0"/>
        <v>8</v>
      </c>
      <c r="T50" s="121" t="str">
        <f t="shared" si="4"/>
        <v>OK</v>
      </c>
      <c r="U50" s="247"/>
      <c r="V50" s="249"/>
      <c r="W50" s="249"/>
      <c r="X50" s="248"/>
      <c r="Y50" s="249"/>
      <c r="Z50" s="251">
        <v>5</v>
      </c>
      <c r="AA50" s="249"/>
      <c r="AB50" s="249"/>
      <c r="AC50" s="248"/>
      <c r="AD50" s="77"/>
      <c r="AE50" s="77"/>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c r="L51" s="70">
        <f t="shared" si="1"/>
        <v>0</v>
      </c>
      <c r="M51" s="71">
        <f t="shared" si="2"/>
        <v>0</v>
      </c>
      <c r="N51" s="72"/>
      <c r="O51" s="73">
        <f t="shared" si="3"/>
        <v>0</v>
      </c>
      <c r="P51" s="72"/>
      <c r="Q51" s="72"/>
      <c r="R51" s="72"/>
      <c r="S51" s="74">
        <f t="shared" si="0"/>
        <v>0</v>
      </c>
      <c r="T51" s="121" t="str">
        <f t="shared" si="4"/>
        <v>OK</v>
      </c>
      <c r="U51" s="247"/>
      <c r="V51" s="249"/>
      <c r="W51" s="249"/>
      <c r="X51" s="248"/>
      <c r="Y51" s="249"/>
      <c r="Z51" s="248"/>
      <c r="AA51" s="249"/>
      <c r="AB51" s="249"/>
      <c r="AC51" s="248"/>
      <c r="AD51" s="77"/>
      <c r="AE51" s="77"/>
      <c r="AF51" s="76"/>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v>8</v>
      </c>
      <c r="L52" s="70">
        <f t="shared" si="1"/>
        <v>5</v>
      </c>
      <c r="M52" s="71">
        <f t="shared" si="2"/>
        <v>5</v>
      </c>
      <c r="N52" s="72"/>
      <c r="O52" s="73">
        <f t="shared" si="3"/>
        <v>2</v>
      </c>
      <c r="P52" s="72"/>
      <c r="Q52" s="72"/>
      <c r="R52" s="72"/>
      <c r="S52" s="74">
        <f t="shared" si="0"/>
        <v>3</v>
      </c>
      <c r="T52" s="121" t="str">
        <f t="shared" si="4"/>
        <v>OK</v>
      </c>
      <c r="U52" s="247"/>
      <c r="V52" s="249"/>
      <c r="W52" s="249"/>
      <c r="X52" s="248"/>
      <c r="Y52" s="249"/>
      <c r="Z52" s="251">
        <v>5</v>
      </c>
      <c r="AA52" s="249"/>
      <c r="AB52" s="249"/>
      <c r="AC52" s="248"/>
      <c r="AD52" s="77"/>
      <c r="AE52" s="77"/>
      <c r="AF52" s="76"/>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v>16</v>
      </c>
      <c r="L53" s="70">
        <f t="shared" si="1"/>
        <v>7</v>
      </c>
      <c r="M53" s="71">
        <f t="shared" si="2"/>
        <v>7</v>
      </c>
      <c r="N53" s="72"/>
      <c r="O53" s="73">
        <f t="shared" si="3"/>
        <v>4</v>
      </c>
      <c r="P53" s="72"/>
      <c r="Q53" s="72"/>
      <c r="R53" s="72"/>
      <c r="S53" s="74">
        <f t="shared" si="0"/>
        <v>9</v>
      </c>
      <c r="T53" s="121" t="str">
        <f t="shared" si="4"/>
        <v>OK</v>
      </c>
      <c r="U53" s="247"/>
      <c r="V53" s="249"/>
      <c r="W53" s="249"/>
      <c r="X53" s="248"/>
      <c r="Y53" s="249"/>
      <c r="Z53" s="251">
        <v>7</v>
      </c>
      <c r="AA53" s="249"/>
      <c r="AB53" s="249"/>
      <c r="AC53" s="248"/>
      <c r="AD53" s="77"/>
      <c r="AE53" s="77"/>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c r="L54" s="70">
        <f t="shared" si="1"/>
        <v>0</v>
      </c>
      <c r="M54" s="71">
        <f t="shared" si="2"/>
        <v>0</v>
      </c>
      <c r="N54" s="72"/>
      <c r="O54" s="73">
        <f t="shared" si="3"/>
        <v>0</v>
      </c>
      <c r="P54" s="72"/>
      <c r="Q54" s="72"/>
      <c r="R54" s="72"/>
      <c r="S54" s="74">
        <f t="shared" si="0"/>
        <v>0</v>
      </c>
      <c r="T54" s="121" t="str">
        <f t="shared" si="4"/>
        <v>OK</v>
      </c>
      <c r="U54" s="247"/>
      <c r="V54" s="249"/>
      <c r="W54" s="249"/>
      <c r="X54" s="248"/>
      <c r="Y54" s="249"/>
      <c r="Z54" s="248"/>
      <c r="AA54" s="249"/>
      <c r="AB54" s="249"/>
      <c r="AC54" s="248"/>
      <c r="AD54" s="77"/>
      <c r="AE54" s="77"/>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247"/>
      <c r="V55" s="249"/>
      <c r="W55" s="249"/>
      <c r="X55" s="248"/>
      <c r="Y55" s="249"/>
      <c r="Z55" s="248"/>
      <c r="AA55" s="249"/>
      <c r="AB55" s="249"/>
      <c r="AC55" s="248"/>
      <c r="AD55" s="77"/>
      <c r="AE55" s="77"/>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c r="L56" s="70">
        <f t="shared" si="1"/>
        <v>0</v>
      </c>
      <c r="M56" s="71">
        <f t="shared" si="2"/>
        <v>0</v>
      </c>
      <c r="N56" s="72"/>
      <c r="O56" s="73">
        <f t="shared" si="3"/>
        <v>0</v>
      </c>
      <c r="P56" s="72"/>
      <c r="Q56" s="72"/>
      <c r="R56" s="72"/>
      <c r="S56" s="74">
        <f t="shared" si="0"/>
        <v>0</v>
      </c>
      <c r="T56" s="121" t="str">
        <f t="shared" si="4"/>
        <v>OK</v>
      </c>
      <c r="U56" s="247"/>
      <c r="V56" s="249"/>
      <c r="W56" s="249"/>
      <c r="X56" s="248"/>
      <c r="Y56" s="249"/>
      <c r="Z56" s="248"/>
      <c r="AA56" s="249"/>
      <c r="AB56" s="249"/>
      <c r="AC56" s="248"/>
      <c r="AD56" s="77"/>
      <c r="AE56" s="77"/>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v>1</v>
      </c>
      <c r="L57" s="70">
        <f t="shared" si="1"/>
        <v>1</v>
      </c>
      <c r="M57" s="71">
        <f t="shared" si="2"/>
        <v>1</v>
      </c>
      <c r="N57" s="72"/>
      <c r="O57" s="73">
        <f t="shared" si="3"/>
        <v>0</v>
      </c>
      <c r="P57" s="72"/>
      <c r="Q57" s="72"/>
      <c r="R57" s="72"/>
      <c r="S57" s="74">
        <f t="shared" si="0"/>
        <v>0</v>
      </c>
      <c r="T57" s="121" t="str">
        <f t="shared" si="4"/>
        <v>OK</v>
      </c>
      <c r="U57" s="247"/>
      <c r="V57" s="249"/>
      <c r="W57" s="249"/>
      <c r="X57" s="248"/>
      <c r="Y57" s="249"/>
      <c r="Z57" s="251">
        <v>1</v>
      </c>
      <c r="AA57" s="249"/>
      <c r="AB57" s="249"/>
      <c r="AC57" s="248"/>
      <c r="AD57" s="77"/>
      <c r="AE57" s="77"/>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247"/>
      <c r="V58" s="249"/>
      <c r="W58" s="249"/>
      <c r="X58" s="248"/>
      <c r="Y58" s="249"/>
      <c r="Z58" s="248"/>
      <c r="AA58" s="249"/>
      <c r="AB58" s="249"/>
      <c r="AC58" s="248"/>
      <c r="AD58" s="77"/>
      <c r="AE58" s="77"/>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247"/>
      <c r="V59" s="249"/>
      <c r="W59" s="249"/>
      <c r="X59" s="248"/>
      <c r="Y59" s="249"/>
      <c r="Z59" s="248"/>
      <c r="AA59" s="249"/>
      <c r="AB59" s="249"/>
      <c r="AC59" s="248"/>
      <c r="AD59" s="77"/>
      <c r="AE59" s="77"/>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247"/>
      <c r="V60" s="249"/>
      <c r="W60" s="249"/>
      <c r="X60" s="248"/>
      <c r="Y60" s="249"/>
      <c r="Z60" s="248"/>
      <c r="AA60" s="249"/>
      <c r="AB60" s="249"/>
      <c r="AC60" s="248"/>
      <c r="AD60" s="77"/>
      <c r="AE60" s="77"/>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247"/>
      <c r="V61" s="249"/>
      <c r="W61" s="249"/>
      <c r="X61" s="248"/>
      <c r="Y61" s="249"/>
      <c r="Z61" s="248"/>
      <c r="AA61" s="249"/>
      <c r="AB61" s="249"/>
      <c r="AC61" s="248"/>
      <c r="AD61" s="77"/>
      <c r="AE61" s="77"/>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v>1</v>
      </c>
      <c r="L62" s="70">
        <f t="shared" si="1"/>
        <v>1</v>
      </c>
      <c r="M62" s="71">
        <f t="shared" si="2"/>
        <v>1</v>
      </c>
      <c r="N62" s="72"/>
      <c r="O62" s="73">
        <f t="shared" si="3"/>
        <v>0</v>
      </c>
      <c r="P62" s="72"/>
      <c r="Q62" s="72"/>
      <c r="R62" s="72"/>
      <c r="S62" s="74">
        <f t="shared" si="0"/>
        <v>0</v>
      </c>
      <c r="T62" s="121" t="str">
        <f t="shared" si="4"/>
        <v>OK</v>
      </c>
      <c r="U62" s="247"/>
      <c r="V62" s="249"/>
      <c r="W62" s="249"/>
      <c r="X62" s="248"/>
      <c r="Y62" s="249"/>
      <c r="Z62" s="248"/>
      <c r="AA62" s="249"/>
      <c r="AB62" s="249"/>
      <c r="AC62" s="251">
        <v>1</v>
      </c>
      <c r="AD62" s="77"/>
      <c r="AE62" s="77"/>
      <c r="AF62" s="76"/>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c r="L63" s="70">
        <f t="shared" si="1"/>
        <v>0</v>
      </c>
      <c r="M63" s="71">
        <f t="shared" si="2"/>
        <v>0</v>
      </c>
      <c r="N63" s="72"/>
      <c r="O63" s="73">
        <f t="shared" si="3"/>
        <v>0</v>
      </c>
      <c r="P63" s="72"/>
      <c r="Q63" s="72"/>
      <c r="R63" s="72"/>
      <c r="S63" s="74">
        <f t="shared" si="0"/>
        <v>0</v>
      </c>
      <c r="T63" s="121" t="str">
        <f t="shared" si="4"/>
        <v>OK</v>
      </c>
      <c r="U63" s="247"/>
      <c r="V63" s="249"/>
      <c r="W63" s="249"/>
      <c r="X63" s="248"/>
      <c r="Y63" s="249"/>
      <c r="Z63" s="248"/>
      <c r="AA63" s="249"/>
      <c r="AB63" s="249"/>
      <c r="AC63" s="248"/>
      <c r="AD63" s="77"/>
      <c r="AE63" s="77"/>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1"/>
        <v>0</v>
      </c>
      <c r="M64" s="71">
        <f t="shared" si="2"/>
        <v>0</v>
      </c>
      <c r="N64" s="72"/>
      <c r="O64" s="73">
        <f t="shared" si="3"/>
        <v>0</v>
      </c>
      <c r="P64" s="72"/>
      <c r="Q64" s="72"/>
      <c r="R64" s="72"/>
      <c r="S64" s="74">
        <f t="shared" si="0"/>
        <v>0</v>
      </c>
      <c r="T64" s="121" t="str">
        <f t="shared" si="4"/>
        <v>OK</v>
      </c>
      <c r="U64" s="247"/>
      <c r="V64" s="249"/>
      <c r="W64" s="249"/>
      <c r="X64" s="248"/>
      <c r="Y64" s="249"/>
      <c r="Z64" s="248"/>
      <c r="AA64" s="249"/>
      <c r="AB64" s="249"/>
      <c r="AC64" s="248"/>
      <c r="AD64" s="77"/>
      <c r="AE64" s="77"/>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1"/>
        <v>0</v>
      </c>
      <c r="M65" s="71">
        <f t="shared" si="2"/>
        <v>0</v>
      </c>
      <c r="N65" s="72"/>
      <c r="O65" s="73">
        <f t="shared" si="3"/>
        <v>0</v>
      </c>
      <c r="P65" s="72"/>
      <c r="Q65" s="72"/>
      <c r="R65" s="72"/>
      <c r="S65" s="74">
        <f t="shared" si="0"/>
        <v>0</v>
      </c>
      <c r="T65" s="121" t="str">
        <f t="shared" si="4"/>
        <v>OK</v>
      </c>
      <c r="U65" s="247"/>
      <c r="V65" s="249"/>
      <c r="W65" s="249"/>
      <c r="X65" s="248"/>
      <c r="Y65" s="249"/>
      <c r="Z65" s="248"/>
      <c r="AA65" s="249"/>
      <c r="AB65" s="249"/>
      <c r="AC65" s="248"/>
      <c r="AD65" s="77"/>
      <c r="AE65" s="77"/>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c r="L66" s="70">
        <f t="shared" si="1"/>
        <v>0</v>
      </c>
      <c r="M66" s="71">
        <f t="shared" si="2"/>
        <v>0</v>
      </c>
      <c r="N66" s="72"/>
      <c r="O66" s="73">
        <f t="shared" si="3"/>
        <v>0</v>
      </c>
      <c r="P66" s="72"/>
      <c r="Q66" s="72"/>
      <c r="R66" s="72"/>
      <c r="S66" s="74">
        <f t="shared" si="0"/>
        <v>0</v>
      </c>
      <c r="T66" s="121" t="str">
        <f t="shared" si="4"/>
        <v>OK</v>
      </c>
      <c r="U66" s="247"/>
      <c r="V66" s="249"/>
      <c r="W66" s="249"/>
      <c r="X66" s="248"/>
      <c r="Y66" s="249"/>
      <c r="Z66" s="248"/>
      <c r="AA66" s="249"/>
      <c r="AB66" s="249"/>
      <c r="AC66" s="248"/>
      <c r="AD66" s="77"/>
      <c r="AE66" s="77"/>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1"/>
        <v>0</v>
      </c>
      <c r="M67" s="71">
        <f t="shared" si="2"/>
        <v>0</v>
      </c>
      <c r="N67" s="72"/>
      <c r="O67" s="73">
        <f t="shared" si="3"/>
        <v>0</v>
      </c>
      <c r="P67" s="72"/>
      <c r="Q67" s="72"/>
      <c r="R67" s="72"/>
      <c r="S67" s="74">
        <f t="shared" si="0"/>
        <v>0</v>
      </c>
      <c r="T67" s="121" t="str">
        <f t="shared" si="4"/>
        <v>OK</v>
      </c>
      <c r="U67" s="247"/>
      <c r="V67" s="249"/>
      <c r="W67" s="249"/>
      <c r="X67" s="248"/>
      <c r="Y67" s="249"/>
      <c r="Z67" s="248"/>
      <c r="AA67" s="249"/>
      <c r="AB67" s="249"/>
      <c r="AC67" s="248"/>
      <c r="AD67" s="77"/>
      <c r="AE67" s="77"/>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si="1"/>
        <v>0</v>
      </c>
      <c r="M68" s="71">
        <f t="shared" si="2"/>
        <v>0</v>
      </c>
      <c r="N68" s="72"/>
      <c r="O68" s="73">
        <f t="shared" si="3"/>
        <v>0</v>
      </c>
      <c r="P68" s="72"/>
      <c r="Q68" s="72"/>
      <c r="R68" s="72"/>
      <c r="S68" s="74">
        <f t="shared" si="0"/>
        <v>0</v>
      </c>
      <c r="T68" s="121" t="str">
        <f t="shared" si="4"/>
        <v>OK</v>
      </c>
      <c r="U68" s="247"/>
      <c r="V68" s="249"/>
      <c r="W68" s="249"/>
      <c r="X68" s="248"/>
      <c r="Y68" s="249"/>
      <c r="Z68" s="248"/>
      <c r="AA68" s="249"/>
      <c r="AB68" s="249"/>
      <c r="AC68" s="248"/>
      <c r="AD68" s="77"/>
      <c r="AE68" s="77"/>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247"/>
      <c r="V69" s="249"/>
      <c r="W69" s="249"/>
      <c r="X69" s="248"/>
      <c r="Y69" s="249"/>
      <c r="Z69" s="248"/>
      <c r="AA69" s="249"/>
      <c r="AB69" s="249"/>
      <c r="AC69" s="248"/>
      <c r="AD69" s="77"/>
      <c r="AE69" s="77"/>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v>1</v>
      </c>
      <c r="L70" s="70">
        <f t="shared" si="1"/>
        <v>1</v>
      </c>
      <c r="M70" s="71">
        <f t="shared" si="2"/>
        <v>1</v>
      </c>
      <c r="N70" s="72"/>
      <c r="O70" s="73">
        <f t="shared" si="3"/>
        <v>0</v>
      </c>
      <c r="P70" s="72"/>
      <c r="Q70" s="72"/>
      <c r="R70" s="72"/>
      <c r="S70" s="74">
        <f t="shared" si="0"/>
        <v>0</v>
      </c>
      <c r="T70" s="121" t="str">
        <f t="shared" si="4"/>
        <v>OK</v>
      </c>
      <c r="U70" s="247"/>
      <c r="V70" s="252">
        <v>1</v>
      </c>
      <c r="W70" s="249"/>
      <c r="X70" s="248"/>
      <c r="Y70" s="249"/>
      <c r="Z70" s="248"/>
      <c r="AA70" s="249"/>
      <c r="AB70" s="249"/>
      <c r="AC70" s="248"/>
      <c r="AD70" s="77"/>
      <c r="AE70" s="77"/>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v>1</v>
      </c>
      <c r="L71" s="70">
        <f t="shared" si="1"/>
        <v>1</v>
      </c>
      <c r="M71" s="71">
        <f t="shared" si="2"/>
        <v>1</v>
      </c>
      <c r="N71" s="72"/>
      <c r="O71" s="73">
        <f t="shared" si="3"/>
        <v>0</v>
      </c>
      <c r="P71" s="72"/>
      <c r="Q71" s="72"/>
      <c r="R71" s="72"/>
      <c r="S71" s="74">
        <f t="shared" si="0"/>
        <v>0</v>
      </c>
      <c r="T71" s="121" t="str">
        <f t="shared" si="4"/>
        <v>OK</v>
      </c>
      <c r="U71" s="247"/>
      <c r="V71" s="252">
        <v>1</v>
      </c>
      <c r="W71" s="249"/>
      <c r="X71" s="248"/>
      <c r="Y71" s="249"/>
      <c r="Z71" s="248"/>
      <c r="AA71" s="249"/>
      <c r="AB71" s="249"/>
      <c r="AC71" s="248"/>
      <c r="AD71" s="77"/>
      <c r="AE71" s="77"/>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247"/>
      <c r="V72" s="249"/>
      <c r="W72" s="249"/>
      <c r="X72" s="248"/>
      <c r="Y72" s="249"/>
      <c r="Z72" s="248"/>
      <c r="AA72" s="249"/>
      <c r="AB72" s="249"/>
      <c r="AC72" s="248"/>
      <c r="AD72" s="77"/>
      <c r="AE72" s="77"/>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1"/>
        <v>0</v>
      </c>
      <c r="M73" s="71">
        <f t="shared" si="2"/>
        <v>0</v>
      </c>
      <c r="N73" s="72"/>
      <c r="O73" s="73">
        <f t="shared" si="3"/>
        <v>0</v>
      </c>
      <c r="P73" s="72"/>
      <c r="Q73" s="72"/>
      <c r="R73" s="72"/>
      <c r="S73" s="74">
        <f t="shared" si="0"/>
        <v>0</v>
      </c>
      <c r="T73" s="121" t="str">
        <f t="shared" si="4"/>
        <v>OK</v>
      </c>
      <c r="U73" s="247"/>
      <c r="V73" s="249"/>
      <c r="W73" s="249"/>
      <c r="X73" s="248"/>
      <c r="Y73" s="249"/>
      <c r="Z73" s="248"/>
      <c r="AA73" s="249"/>
      <c r="AB73" s="249"/>
      <c r="AC73" s="248"/>
      <c r="AD73" s="77"/>
      <c r="AE73" s="77"/>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1"/>
        <v>0</v>
      </c>
      <c r="M74" s="71">
        <f t="shared" si="2"/>
        <v>0</v>
      </c>
      <c r="N74" s="72"/>
      <c r="O74" s="73">
        <f t="shared" si="3"/>
        <v>0</v>
      </c>
      <c r="P74" s="72"/>
      <c r="Q74" s="72"/>
      <c r="R74" s="72"/>
      <c r="S74" s="74">
        <f t="shared" si="0"/>
        <v>0</v>
      </c>
      <c r="T74" s="121" t="str">
        <f t="shared" si="4"/>
        <v>OK</v>
      </c>
      <c r="U74" s="247"/>
      <c r="V74" s="249"/>
      <c r="W74" s="249"/>
      <c r="X74" s="248"/>
      <c r="Y74" s="249"/>
      <c r="Z74" s="248"/>
      <c r="AA74" s="249"/>
      <c r="AB74" s="249"/>
      <c r="AC74" s="248"/>
      <c r="AD74" s="77"/>
      <c r="AE74" s="77"/>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c r="L75" s="70">
        <f t="shared" si="1"/>
        <v>0</v>
      </c>
      <c r="M75" s="71">
        <f t="shared" si="2"/>
        <v>0</v>
      </c>
      <c r="N75" s="72"/>
      <c r="O75" s="73">
        <f t="shared" si="3"/>
        <v>0</v>
      </c>
      <c r="P75" s="72"/>
      <c r="Q75" s="72"/>
      <c r="R75" s="72"/>
      <c r="S75" s="74">
        <f t="shared" si="0"/>
        <v>0</v>
      </c>
      <c r="T75" s="121" t="str">
        <f t="shared" si="4"/>
        <v>OK</v>
      </c>
      <c r="U75" s="247"/>
      <c r="V75" s="249"/>
      <c r="W75" s="249"/>
      <c r="X75" s="248"/>
      <c r="Y75" s="249"/>
      <c r="Z75" s="248"/>
      <c r="AA75" s="249"/>
      <c r="AB75" s="249"/>
      <c r="AC75" s="248"/>
      <c r="AD75" s="77"/>
      <c r="AE75" s="77"/>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c r="L76" s="70">
        <f t="shared" si="1"/>
        <v>0</v>
      </c>
      <c r="M76" s="71">
        <f t="shared" si="2"/>
        <v>0</v>
      </c>
      <c r="N76" s="72"/>
      <c r="O76" s="73">
        <f t="shared" si="3"/>
        <v>0</v>
      </c>
      <c r="P76" s="72"/>
      <c r="Q76" s="72"/>
      <c r="R76" s="72"/>
      <c r="S76" s="74">
        <f t="shared" si="0"/>
        <v>0</v>
      </c>
      <c r="T76" s="121" t="str">
        <f t="shared" si="4"/>
        <v>OK</v>
      </c>
      <c r="U76" s="247"/>
      <c r="V76" s="249"/>
      <c r="W76" s="249"/>
      <c r="X76" s="248"/>
      <c r="Y76" s="249"/>
      <c r="Z76" s="248"/>
      <c r="AA76" s="249"/>
      <c r="AB76" s="249"/>
      <c r="AC76" s="248"/>
      <c r="AD76" s="77"/>
      <c r="AE76" s="77"/>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1"/>
        <v>0</v>
      </c>
      <c r="M77" s="71">
        <f t="shared" si="2"/>
        <v>0</v>
      </c>
      <c r="N77" s="72"/>
      <c r="O77" s="73">
        <f t="shared" si="3"/>
        <v>0</v>
      </c>
      <c r="P77" s="72"/>
      <c r="Q77" s="72"/>
      <c r="R77" s="72"/>
      <c r="S77" s="74">
        <f t="shared" si="0"/>
        <v>0</v>
      </c>
      <c r="T77" s="121" t="str">
        <f t="shared" si="4"/>
        <v>OK</v>
      </c>
      <c r="U77" s="247"/>
      <c r="V77" s="249"/>
      <c r="W77" s="249"/>
      <c r="X77" s="248"/>
      <c r="Y77" s="249"/>
      <c r="Z77" s="248"/>
      <c r="AA77" s="249"/>
      <c r="AB77" s="249"/>
      <c r="AC77" s="248"/>
      <c r="AD77" s="77"/>
      <c r="AE77" s="77"/>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1"/>
        <v>0</v>
      </c>
      <c r="M78" s="71">
        <f t="shared" si="2"/>
        <v>0</v>
      </c>
      <c r="N78" s="72"/>
      <c r="O78" s="73">
        <f t="shared" si="3"/>
        <v>0</v>
      </c>
      <c r="P78" s="72"/>
      <c r="Q78" s="72"/>
      <c r="R78" s="72"/>
      <c r="S78" s="74">
        <f t="shared" si="0"/>
        <v>0</v>
      </c>
      <c r="T78" s="121" t="str">
        <f t="shared" si="4"/>
        <v>OK</v>
      </c>
      <c r="U78" s="247"/>
      <c r="V78" s="249"/>
      <c r="W78" s="249"/>
      <c r="X78" s="248"/>
      <c r="Y78" s="249"/>
      <c r="Z78" s="248"/>
      <c r="AA78" s="249"/>
      <c r="AB78" s="249"/>
      <c r="AC78" s="248"/>
      <c r="AD78" s="77"/>
      <c r="AE78" s="77"/>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c r="L79" s="70">
        <f t="shared" si="1"/>
        <v>0</v>
      </c>
      <c r="M79" s="71">
        <f t="shared" si="2"/>
        <v>0</v>
      </c>
      <c r="N79" s="72"/>
      <c r="O79" s="73">
        <f t="shared" si="3"/>
        <v>0</v>
      </c>
      <c r="P79" s="72"/>
      <c r="Q79" s="72"/>
      <c r="R79" s="72"/>
      <c r="S79" s="74">
        <f t="shared" si="0"/>
        <v>0</v>
      </c>
      <c r="T79" s="121" t="str">
        <f t="shared" si="4"/>
        <v>OK</v>
      </c>
      <c r="U79" s="247"/>
      <c r="V79" s="249"/>
      <c r="W79" s="249"/>
      <c r="X79" s="248"/>
      <c r="Y79" s="249"/>
      <c r="Z79" s="248"/>
      <c r="AA79" s="249"/>
      <c r="AB79" s="249"/>
      <c r="AC79" s="248"/>
      <c r="AD79" s="77"/>
      <c r="AE79" s="77"/>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247"/>
      <c r="V80" s="249"/>
      <c r="W80" s="249"/>
      <c r="X80" s="248"/>
      <c r="Y80" s="249"/>
      <c r="Z80" s="248"/>
      <c r="AA80" s="249"/>
      <c r="AB80" s="249"/>
      <c r="AC80" s="248"/>
      <c r="AD80" s="77"/>
      <c r="AE80" s="77"/>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v>3</v>
      </c>
      <c r="L81" s="70">
        <f t="shared" si="1"/>
        <v>3</v>
      </c>
      <c r="M81" s="71">
        <f t="shared" si="2"/>
        <v>3</v>
      </c>
      <c r="N81" s="72"/>
      <c r="O81" s="73">
        <f t="shared" si="3"/>
        <v>0</v>
      </c>
      <c r="P81" s="72"/>
      <c r="Q81" s="72"/>
      <c r="R81" s="72"/>
      <c r="S81" s="74">
        <f t="shared" si="0"/>
        <v>0</v>
      </c>
      <c r="T81" s="121" t="str">
        <f t="shared" si="4"/>
        <v>OK</v>
      </c>
      <c r="U81" s="247"/>
      <c r="V81" s="249"/>
      <c r="W81" s="249"/>
      <c r="X81" s="248"/>
      <c r="Y81" s="249"/>
      <c r="Z81" s="248"/>
      <c r="AA81" s="252">
        <v>3</v>
      </c>
      <c r="AB81" s="249"/>
      <c r="AC81" s="248"/>
      <c r="AD81" s="77"/>
      <c r="AE81" s="77"/>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v>1</v>
      </c>
      <c r="L82" s="70">
        <f t="shared" si="1"/>
        <v>1</v>
      </c>
      <c r="M82" s="71">
        <f t="shared" si="2"/>
        <v>1</v>
      </c>
      <c r="N82" s="72"/>
      <c r="O82" s="73">
        <f t="shared" si="3"/>
        <v>0</v>
      </c>
      <c r="P82" s="72"/>
      <c r="Q82" s="72"/>
      <c r="R82" s="72"/>
      <c r="S82" s="74">
        <f t="shared" si="0"/>
        <v>0</v>
      </c>
      <c r="T82" s="121" t="str">
        <f t="shared" si="4"/>
        <v>OK</v>
      </c>
      <c r="U82" s="247"/>
      <c r="V82" s="249"/>
      <c r="W82" s="252">
        <v>1</v>
      </c>
      <c r="X82" s="248"/>
      <c r="Y82" s="249"/>
      <c r="Z82" s="248"/>
      <c r="AA82" s="249"/>
      <c r="AB82" s="249"/>
      <c r="AC82" s="248"/>
      <c r="AD82" s="77"/>
      <c r="AE82" s="77"/>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c r="L83" s="70">
        <f t="shared" si="1"/>
        <v>0</v>
      </c>
      <c r="M83" s="71">
        <f t="shared" si="2"/>
        <v>0</v>
      </c>
      <c r="N83" s="72"/>
      <c r="O83" s="73">
        <f t="shared" si="3"/>
        <v>0</v>
      </c>
      <c r="P83" s="72"/>
      <c r="Q83" s="72"/>
      <c r="R83" s="72"/>
      <c r="S83" s="74">
        <f t="shared" si="0"/>
        <v>0</v>
      </c>
      <c r="T83" s="121" t="str">
        <f t="shared" si="4"/>
        <v>OK</v>
      </c>
      <c r="U83" s="247"/>
      <c r="V83" s="249"/>
      <c r="W83" s="249"/>
      <c r="X83" s="248"/>
      <c r="Y83" s="249"/>
      <c r="Z83" s="248"/>
      <c r="AA83" s="249"/>
      <c r="AB83" s="249"/>
      <c r="AC83" s="248"/>
      <c r="AD83" s="77"/>
      <c r="AE83" s="77"/>
      <c r="AF83" s="76"/>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247"/>
      <c r="V84" s="249"/>
      <c r="W84" s="249"/>
      <c r="X84" s="248"/>
      <c r="Y84" s="249"/>
      <c r="Z84" s="248"/>
      <c r="AA84" s="249"/>
      <c r="AB84" s="249"/>
      <c r="AC84" s="248"/>
      <c r="AD84" s="77"/>
      <c r="AE84" s="77"/>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247"/>
      <c r="V85" s="249"/>
      <c r="W85" s="249"/>
      <c r="X85" s="248"/>
      <c r="Y85" s="249"/>
      <c r="Z85" s="248"/>
      <c r="AA85" s="249"/>
      <c r="AB85" s="249"/>
      <c r="AC85" s="248"/>
      <c r="AD85" s="77"/>
      <c r="AE85" s="77"/>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247"/>
      <c r="V86" s="249"/>
      <c r="W86" s="249"/>
      <c r="X86" s="248"/>
      <c r="Y86" s="249"/>
      <c r="Z86" s="248"/>
      <c r="AA86" s="249"/>
      <c r="AB86" s="249"/>
      <c r="AC86" s="248"/>
      <c r="AD86" s="77"/>
      <c r="AE86" s="77"/>
      <c r="AF86" s="76"/>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v>4</v>
      </c>
      <c r="L87" s="70">
        <f t="shared" si="1"/>
        <v>1</v>
      </c>
      <c r="M87" s="71">
        <f t="shared" si="2"/>
        <v>1</v>
      </c>
      <c r="N87" s="72"/>
      <c r="O87" s="73">
        <f t="shared" si="3"/>
        <v>1</v>
      </c>
      <c r="P87" s="72"/>
      <c r="Q87" s="72"/>
      <c r="R87" s="72"/>
      <c r="S87" s="74">
        <f t="shared" si="0"/>
        <v>3</v>
      </c>
      <c r="T87" s="121" t="str">
        <f t="shared" si="4"/>
        <v>OK</v>
      </c>
      <c r="U87" s="247"/>
      <c r="V87" s="249"/>
      <c r="W87" s="249"/>
      <c r="X87" s="248"/>
      <c r="Y87" s="249"/>
      <c r="Z87" s="251">
        <v>1</v>
      </c>
      <c r="AA87" s="249"/>
      <c r="AB87" s="249"/>
      <c r="AC87" s="248"/>
      <c r="AD87" s="77"/>
      <c r="AE87" s="77"/>
      <c r="AF87" s="76"/>
      <c r="AG87" s="78"/>
      <c r="AH87" s="78"/>
      <c r="AI87" s="7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1"/>
        <v>0</v>
      </c>
      <c r="M88" s="71">
        <f t="shared" si="2"/>
        <v>0</v>
      </c>
      <c r="N88" s="72"/>
      <c r="O88" s="73">
        <f t="shared" si="3"/>
        <v>0</v>
      </c>
      <c r="P88" s="72"/>
      <c r="Q88" s="72"/>
      <c r="R88" s="72"/>
      <c r="S88" s="74">
        <f t="shared" si="0"/>
        <v>0</v>
      </c>
      <c r="T88" s="121" t="str">
        <f t="shared" si="4"/>
        <v>OK</v>
      </c>
      <c r="U88" s="247"/>
      <c r="V88" s="249"/>
      <c r="W88" s="249"/>
      <c r="X88" s="248"/>
      <c r="Y88" s="249"/>
      <c r="Z88" s="248"/>
      <c r="AA88" s="249"/>
      <c r="AB88" s="249"/>
      <c r="AC88" s="248"/>
      <c r="AD88" s="77"/>
      <c r="AE88" s="77"/>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247"/>
      <c r="V89" s="249"/>
      <c r="W89" s="249"/>
      <c r="X89" s="248"/>
      <c r="Y89" s="249"/>
      <c r="Z89" s="248"/>
      <c r="AA89" s="249"/>
      <c r="AB89" s="249"/>
      <c r="AC89" s="248"/>
      <c r="AD89" s="77"/>
      <c r="AE89" s="77"/>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247"/>
      <c r="V90" s="249"/>
      <c r="W90" s="249"/>
      <c r="X90" s="248"/>
      <c r="Y90" s="249"/>
      <c r="Z90" s="248"/>
      <c r="AA90" s="249"/>
      <c r="AB90" s="249"/>
      <c r="AC90" s="248"/>
      <c r="AD90" s="77"/>
      <c r="AE90" s="77"/>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v>1</v>
      </c>
      <c r="L91" s="70">
        <f t="shared" si="1"/>
        <v>1</v>
      </c>
      <c r="M91" s="71">
        <f t="shared" si="2"/>
        <v>1</v>
      </c>
      <c r="N91" s="72"/>
      <c r="O91" s="73">
        <f t="shared" si="3"/>
        <v>0</v>
      </c>
      <c r="P91" s="72"/>
      <c r="Q91" s="72"/>
      <c r="R91" s="72"/>
      <c r="S91" s="74">
        <f t="shared" si="0"/>
        <v>0</v>
      </c>
      <c r="T91" s="121" t="str">
        <f t="shared" si="4"/>
        <v>OK</v>
      </c>
      <c r="U91" s="247"/>
      <c r="V91" s="249"/>
      <c r="W91" s="249"/>
      <c r="X91" s="248"/>
      <c r="Y91" s="252">
        <v>1</v>
      </c>
      <c r="Z91" s="248"/>
      <c r="AA91" s="249"/>
      <c r="AB91" s="249"/>
      <c r="AC91" s="248"/>
      <c r="AD91" s="77"/>
      <c r="AE91" s="77"/>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247"/>
      <c r="V92" s="249"/>
      <c r="W92" s="249"/>
      <c r="X92" s="248"/>
      <c r="Y92" s="249"/>
      <c r="Z92" s="248"/>
      <c r="AA92" s="249"/>
      <c r="AB92" s="249"/>
      <c r="AC92" s="248"/>
      <c r="AD92" s="77"/>
      <c r="AE92" s="77"/>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v>6</v>
      </c>
      <c r="L93" s="70">
        <f t="shared" si="1"/>
        <v>0</v>
      </c>
      <c r="M93" s="71">
        <f t="shared" si="2"/>
        <v>0</v>
      </c>
      <c r="N93" s="72"/>
      <c r="O93" s="73">
        <f t="shared" si="3"/>
        <v>1</v>
      </c>
      <c r="P93" s="72"/>
      <c r="Q93" s="72"/>
      <c r="R93" s="72"/>
      <c r="S93" s="74">
        <f t="shared" si="0"/>
        <v>6</v>
      </c>
      <c r="T93" s="121" t="str">
        <f t="shared" si="4"/>
        <v>OK</v>
      </c>
      <c r="U93" s="247"/>
      <c r="V93" s="249"/>
      <c r="W93" s="249"/>
      <c r="X93" s="248"/>
      <c r="Y93" s="249"/>
      <c r="Z93" s="248"/>
      <c r="AA93" s="249"/>
      <c r="AB93" s="249"/>
      <c r="AC93" s="248"/>
      <c r="AD93" s="77"/>
      <c r="AE93" s="77"/>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247"/>
      <c r="V94" s="249"/>
      <c r="W94" s="249"/>
      <c r="X94" s="248"/>
      <c r="Y94" s="249"/>
      <c r="Z94" s="248"/>
      <c r="AA94" s="249"/>
      <c r="AB94" s="249"/>
      <c r="AC94" s="248"/>
      <c r="AD94" s="77"/>
      <c r="AE94" s="77"/>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247"/>
      <c r="V95" s="249"/>
      <c r="W95" s="249"/>
      <c r="X95" s="248"/>
      <c r="Y95" s="249"/>
      <c r="Z95" s="248"/>
      <c r="AA95" s="249"/>
      <c r="AB95" s="249"/>
      <c r="AC95" s="248"/>
      <c r="AD95" s="77"/>
      <c r="AE95" s="77"/>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247"/>
      <c r="V96" s="249"/>
      <c r="W96" s="249"/>
      <c r="X96" s="248"/>
      <c r="Y96" s="249"/>
      <c r="Z96" s="248"/>
      <c r="AA96" s="249"/>
      <c r="AB96" s="249"/>
      <c r="AC96" s="248"/>
      <c r="AD96" s="77"/>
      <c r="AE96" s="77"/>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v>3</v>
      </c>
      <c r="L97" s="70">
        <f t="shared" si="1"/>
        <v>2</v>
      </c>
      <c r="M97" s="71">
        <f t="shared" si="2"/>
        <v>2</v>
      </c>
      <c r="N97" s="72"/>
      <c r="O97" s="73">
        <f t="shared" si="3"/>
        <v>0</v>
      </c>
      <c r="P97" s="72"/>
      <c r="Q97" s="72"/>
      <c r="R97" s="72"/>
      <c r="S97" s="74">
        <f t="shared" si="0"/>
        <v>1</v>
      </c>
      <c r="T97" s="121" t="str">
        <f t="shared" si="4"/>
        <v>OK</v>
      </c>
      <c r="U97" s="247"/>
      <c r="V97" s="249"/>
      <c r="W97" s="249"/>
      <c r="X97" s="248"/>
      <c r="Y97" s="252">
        <v>2</v>
      </c>
      <c r="Z97" s="248"/>
      <c r="AA97" s="249"/>
      <c r="AB97" s="249"/>
      <c r="AC97" s="248"/>
      <c r="AD97" s="77"/>
      <c r="AE97" s="77"/>
      <c r="AF97" s="76"/>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v>1</v>
      </c>
      <c r="L98" s="70">
        <f t="shared" si="1"/>
        <v>0</v>
      </c>
      <c r="M98" s="71">
        <f t="shared" si="2"/>
        <v>0</v>
      </c>
      <c r="N98" s="72"/>
      <c r="O98" s="73">
        <f t="shared" si="3"/>
        <v>0</v>
      </c>
      <c r="P98" s="72"/>
      <c r="Q98" s="72"/>
      <c r="R98" s="72"/>
      <c r="S98" s="74">
        <f t="shared" si="0"/>
        <v>1</v>
      </c>
      <c r="T98" s="121" t="str">
        <f t="shared" si="4"/>
        <v>OK</v>
      </c>
      <c r="U98" s="247"/>
      <c r="V98" s="249"/>
      <c r="W98" s="249"/>
      <c r="X98" s="248"/>
      <c r="Y98" s="249"/>
      <c r="Z98" s="248"/>
      <c r="AA98" s="249"/>
      <c r="AB98" s="249"/>
      <c r="AC98" s="248"/>
      <c r="AD98" s="77"/>
      <c r="AE98" s="77"/>
      <c r="AF98" s="76"/>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c r="L99" s="70">
        <f t="shared" si="1"/>
        <v>0</v>
      </c>
      <c r="M99" s="71">
        <f t="shared" si="2"/>
        <v>0</v>
      </c>
      <c r="N99" s="72"/>
      <c r="O99" s="73">
        <f t="shared" si="3"/>
        <v>0</v>
      </c>
      <c r="P99" s="72"/>
      <c r="Q99" s="72"/>
      <c r="R99" s="72"/>
      <c r="S99" s="74">
        <f t="shared" si="0"/>
        <v>0</v>
      </c>
      <c r="T99" s="121" t="str">
        <f t="shared" si="4"/>
        <v>OK</v>
      </c>
      <c r="U99" s="247"/>
      <c r="V99" s="249"/>
      <c r="W99" s="249"/>
      <c r="X99" s="248"/>
      <c r="Y99" s="249"/>
      <c r="Z99" s="248"/>
      <c r="AA99" s="249"/>
      <c r="AB99" s="249"/>
      <c r="AC99" s="248"/>
      <c r="AD99" s="77"/>
      <c r="AE99" s="77"/>
      <c r="AF99" s="76"/>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v>8</v>
      </c>
      <c r="L100" s="70">
        <f t="shared" si="1"/>
        <v>7</v>
      </c>
      <c r="M100" s="71">
        <f t="shared" si="2"/>
        <v>7</v>
      </c>
      <c r="N100" s="72"/>
      <c r="O100" s="73">
        <f t="shared" si="3"/>
        <v>2</v>
      </c>
      <c r="P100" s="72"/>
      <c r="Q100" s="72"/>
      <c r="R100" s="72"/>
      <c r="S100" s="74">
        <f t="shared" si="0"/>
        <v>1</v>
      </c>
      <c r="T100" s="121" t="str">
        <f t="shared" si="4"/>
        <v>OK</v>
      </c>
      <c r="U100" s="247"/>
      <c r="V100" s="249"/>
      <c r="W100" s="249"/>
      <c r="X100" s="248"/>
      <c r="Y100" s="249"/>
      <c r="Z100" s="248"/>
      <c r="AA100" s="249"/>
      <c r="AB100" s="252">
        <v>7</v>
      </c>
      <c r="AC100" s="248"/>
      <c r="AD100" s="77"/>
      <c r="AE100" s="77"/>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v>4</v>
      </c>
      <c r="L101" s="70">
        <f t="shared" si="1"/>
        <v>0</v>
      </c>
      <c r="M101" s="71">
        <f t="shared" si="2"/>
        <v>0</v>
      </c>
      <c r="N101" s="72"/>
      <c r="O101" s="73">
        <f t="shared" si="3"/>
        <v>1</v>
      </c>
      <c r="P101" s="72"/>
      <c r="Q101" s="72"/>
      <c r="R101" s="72"/>
      <c r="S101" s="74">
        <f t="shared" si="0"/>
        <v>4</v>
      </c>
      <c r="T101" s="121" t="str">
        <f t="shared" si="4"/>
        <v>OK</v>
      </c>
      <c r="U101" s="247"/>
      <c r="V101" s="249"/>
      <c r="W101" s="249"/>
      <c r="X101" s="248"/>
      <c r="Y101" s="249"/>
      <c r="Z101" s="248"/>
      <c r="AA101" s="249"/>
      <c r="AB101" s="249"/>
      <c r="AC101" s="248"/>
      <c r="AD101" s="77"/>
      <c r="AE101" s="77"/>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v>4</v>
      </c>
      <c r="L102" s="70">
        <f t="shared" si="1"/>
        <v>0</v>
      </c>
      <c r="M102" s="71">
        <f t="shared" si="2"/>
        <v>0</v>
      </c>
      <c r="N102" s="72"/>
      <c r="O102" s="73">
        <f t="shared" si="3"/>
        <v>1</v>
      </c>
      <c r="P102" s="72"/>
      <c r="Q102" s="72"/>
      <c r="R102" s="72"/>
      <c r="S102" s="74">
        <f t="shared" si="0"/>
        <v>4</v>
      </c>
      <c r="T102" s="121" t="str">
        <f t="shared" si="4"/>
        <v>OK</v>
      </c>
      <c r="U102" s="247"/>
      <c r="V102" s="249"/>
      <c r="W102" s="249"/>
      <c r="X102" s="248"/>
      <c r="Y102" s="249"/>
      <c r="Z102" s="248"/>
      <c r="AA102" s="249"/>
      <c r="AB102" s="249"/>
      <c r="AC102" s="248"/>
      <c r="AD102" s="77"/>
      <c r="AE102" s="77"/>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247"/>
      <c r="V103" s="249"/>
      <c r="W103" s="249"/>
      <c r="X103" s="248"/>
      <c r="Y103" s="249"/>
      <c r="Z103" s="248"/>
      <c r="AA103" s="249"/>
      <c r="AB103" s="249"/>
      <c r="AC103" s="248"/>
      <c r="AD103" s="77"/>
      <c r="AE103" s="77"/>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v>12</v>
      </c>
      <c r="L104" s="70">
        <f t="shared" si="1"/>
        <v>0</v>
      </c>
      <c r="M104" s="71">
        <f t="shared" si="2"/>
        <v>0</v>
      </c>
      <c r="N104" s="72"/>
      <c r="O104" s="73">
        <f t="shared" si="3"/>
        <v>3</v>
      </c>
      <c r="P104" s="72"/>
      <c r="Q104" s="72"/>
      <c r="R104" s="72"/>
      <c r="S104" s="74">
        <f t="shared" si="0"/>
        <v>12</v>
      </c>
      <c r="T104" s="121" t="str">
        <f t="shared" si="4"/>
        <v>OK</v>
      </c>
      <c r="U104" s="247"/>
      <c r="V104" s="249"/>
      <c r="W104" s="249"/>
      <c r="X104" s="248"/>
      <c r="Y104" s="249"/>
      <c r="Z104" s="248"/>
      <c r="AA104" s="249"/>
      <c r="AB104" s="249"/>
      <c r="AC104" s="248"/>
      <c r="AD104" s="77"/>
      <c r="AE104" s="77"/>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v>18</v>
      </c>
      <c r="L105" s="70">
        <f t="shared" si="1"/>
        <v>5</v>
      </c>
      <c r="M105" s="71">
        <f t="shared" si="2"/>
        <v>5</v>
      </c>
      <c r="N105" s="72"/>
      <c r="O105" s="73">
        <f t="shared" si="3"/>
        <v>4</v>
      </c>
      <c r="P105" s="72"/>
      <c r="Q105" s="72"/>
      <c r="R105" s="72"/>
      <c r="S105" s="74">
        <f t="shared" si="0"/>
        <v>13</v>
      </c>
      <c r="T105" s="121" t="str">
        <f t="shared" si="4"/>
        <v>OK</v>
      </c>
      <c r="U105" s="247"/>
      <c r="V105" s="252">
        <v>5</v>
      </c>
      <c r="W105" s="249"/>
      <c r="X105" s="248"/>
      <c r="Y105" s="249"/>
      <c r="Z105" s="248"/>
      <c r="AA105" s="249"/>
      <c r="AB105" s="249"/>
      <c r="AC105" s="248"/>
      <c r="AD105" s="77"/>
      <c r="AE105" s="77"/>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247"/>
      <c r="V106" s="249"/>
      <c r="W106" s="249"/>
      <c r="X106" s="248"/>
      <c r="Y106" s="249"/>
      <c r="Z106" s="248"/>
      <c r="AA106" s="249"/>
      <c r="AB106" s="249"/>
      <c r="AC106" s="248"/>
      <c r="AD106" s="77"/>
      <c r="AE106" s="77"/>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v>4</v>
      </c>
      <c r="L107" s="70">
        <f t="shared" si="1"/>
        <v>1</v>
      </c>
      <c r="M107" s="71">
        <f t="shared" si="2"/>
        <v>1</v>
      </c>
      <c r="N107" s="72"/>
      <c r="O107" s="73">
        <f t="shared" si="3"/>
        <v>1</v>
      </c>
      <c r="P107" s="72"/>
      <c r="Q107" s="72"/>
      <c r="R107" s="72"/>
      <c r="S107" s="74">
        <f t="shared" si="0"/>
        <v>3</v>
      </c>
      <c r="T107" s="121" t="str">
        <f t="shared" si="4"/>
        <v>OK</v>
      </c>
      <c r="U107" s="247"/>
      <c r="V107" s="252">
        <v>1</v>
      </c>
      <c r="W107" s="249"/>
      <c r="X107" s="248"/>
      <c r="Y107" s="249"/>
      <c r="Z107" s="248"/>
      <c r="AA107" s="249"/>
      <c r="AB107" s="249"/>
      <c r="AC107" s="248"/>
      <c r="AD107" s="77"/>
      <c r="AE107" s="77"/>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v>1</v>
      </c>
      <c r="L108" s="70">
        <f t="shared" si="1"/>
        <v>0</v>
      </c>
      <c r="M108" s="71">
        <f t="shared" si="2"/>
        <v>0</v>
      </c>
      <c r="N108" s="72"/>
      <c r="O108" s="73">
        <f t="shared" si="3"/>
        <v>0</v>
      </c>
      <c r="P108" s="72"/>
      <c r="Q108" s="72"/>
      <c r="R108" s="72"/>
      <c r="S108" s="74">
        <f t="shared" si="0"/>
        <v>1</v>
      </c>
      <c r="T108" s="121" t="str">
        <f t="shared" si="4"/>
        <v>OK</v>
      </c>
      <c r="U108" s="247"/>
      <c r="V108" s="249"/>
      <c r="W108" s="249"/>
      <c r="X108" s="248"/>
      <c r="Y108" s="249"/>
      <c r="Z108" s="248"/>
      <c r="AA108" s="249"/>
      <c r="AB108" s="249"/>
      <c r="AC108" s="248"/>
      <c r="AD108" s="77"/>
      <c r="AE108" s="77"/>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247"/>
      <c r="V109" s="249"/>
      <c r="W109" s="249"/>
      <c r="X109" s="248"/>
      <c r="Y109" s="249"/>
      <c r="Z109" s="248"/>
      <c r="AA109" s="249"/>
      <c r="AB109" s="249"/>
      <c r="AC109" s="248"/>
      <c r="AD109" s="77"/>
      <c r="AE109" s="77"/>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
        <v>0</v>
      </c>
      <c r="M110" s="71">
        <f t="shared" si="2"/>
        <v>0</v>
      </c>
      <c r="N110" s="72"/>
      <c r="O110" s="73">
        <f t="shared" si="3"/>
        <v>0</v>
      </c>
      <c r="P110" s="72"/>
      <c r="Q110" s="72"/>
      <c r="R110" s="72"/>
      <c r="S110" s="74">
        <f t="shared" si="0"/>
        <v>0</v>
      </c>
      <c r="T110" s="121" t="str">
        <f t="shared" si="4"/>
        <v>OK</v>
      </c>
      <c r="U110" s="247"/>
      <c r="V110" s="249"/>
      <c r="W110" s="249"/>
      <c r="X110" s="248"/>
      <c r="Y110" s="249"/>
      <c r="Z110" s="248"/>
      <c r="AA110" s="249"/>
      <c r="AB110" s="249"/>
      <c r="AC110" s="248"/>
      <c r="AD110" s="77"/>
      <c r="AE110" s="77"/>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247"/>
      <c r="V111" s="249"/>
      <c r="W111" s="249"/>
      <c r="X111" s="248"/>
      <c r="Y111" s="249"/>
      <c r="Z111" s="248"/>
      <c r="AA111" s="249"/>
      <c r="AB111" s="249"/>
      <c r="AC111" s="248"/>
      <c r="AD111" s="77"/>
      <c r="AE111" s="77"/>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v>4</v>
      </c>
      <c r="L112" s="70">
        <f t="shared" si="1"/>
        <v>4</v>
      </c>
      <c r="M112" s="71">
        <f t="shared" si="2"/>
        <v>4</v>
      </c>
      <c r="N112" s="72"/>
      <c r="O112" s="73">
        <f t="shared" si="3"/>
        <v>1</v>
      </c>
      <c r="P112" s="72"/>
      <c r="Q112" s="72"/>
      <c r="R112" s="72"/>
      <c r="S112" s="74">
        <f t="shared" si="0"/>
        <v>0</v>
      </c>
      <c r="T112" s="121" t="str">
        <f t="shared" si="4"/>
        <v>OK</v>
      </c>
      <c r="U112" s="247"/>
      <c r="V112" s="252">
        <v>4</v>
      </c>
      <c r="W112" s="249"/>
      <c r="X112" s="248"/>
      <c r="Y112" s="249"/>
      <c r="Z112" s="248"/>
      <c r="AA112" s="249"/>
      <c r="AB112" s="249"/>
      <c r="AC112" s="248"/>
      <c r="AD112" s="77"/>
      <c r="AE112" s="77"/>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v>1</v>
      </c>
      <c r="L113" s="70">
        <f t="shared" si="1"/>
        <v>0</v>
      </c>
      <c r="M113" s="71">
        <f t="shared" si="2"/>
        <v>0</v>
      </c>
      <c r="N113" s="72"/>
      <c r="O113" s="73">
        <f t="shared" si="3"/>
        <v>0</v>
      </c>
      <c r="P113" s="72"/>
      <c r="Q113" s="72"/>
      <c r="R113" s="72"/>
      <c r="S113" s="74">
        <f t="shared" si="0"/>
        <v>1</v>
      </c>
      <c r="T113" s="121" t="str">
        <f t="shared" si="4"/>
        <v>OK</v>
      </c>
      <c r="U113" s="247"/>
      <c r="V113" s="249"/>
      <c r="W113" s="249"/>
      <c r="X113" s="248"/>
      <c r="Y113" s="249"/>
      <c r="Z113" s="248"/>
      <c r="AA113" s="249"/>
      <c r="AB113" s="249"/>
      <c r="AC113" s="248"/>
      <c r="AD113" s="77"/>
      <c r="AE113" s="77"/>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247"/>
      <c r="V114" s="249"/>
      <c r="W114" s="249"/>
      <c r="X114" s="248"/>
      <c r="Y114" s="249"/>
      <c r="Z114" s="248"/>
      <c r="AA114" s="249"/>
      <c r="AB114" s="249"/>
      <c r="AC114" s="248"/>
      <c r="AD114" s="77"/>
      <c r="AE114" s="77"/>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247"/>
      <c r="V115" s="249"/>
      <c r="W115" s="249"/>
      <c r="X115" s="248"/>
      <c r="Y115" s="249"/>
      <c r="Z115" s="248"/>
      <c r="AA115" s="249"/>
      <c r="AB115" s="249"/>
      <c r="AC115" s="248"/>
      <c r="AD115" s="77"/>
      <c r="AE115" s="77"/>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v>6</v>
      </c>
      <c r="L116" s="70">
        <f t="shared" si="1"/>
        <v>0</v>
      </c>
      <c r="M116" s="71">
        <f t="shared" si="2"/>
        <v>0</v>
      </c>
      <c r="N116" s="72"/>
      <c r="O116" s="73">
        <f t="shared" si="3"/>
        <v>1</v>
      </c>
      <c r="P116" s="72"/>
      <c r="Q116" s="72"/>
      <c r="R116" s="72"/>
      <c r="S116" s="74">
        <f t="shared" si="0"/>
        <v>6</v>
      </c>
      <c r="T116" s="121" t="str">
        <f t="shared" si="4"/>
        <v>OK</v>
      </c>
      <c r="U116" s="247"/>
      <c r="V116" s="249"/>
      <c r="W116" s="249"/>
      <c r="X116" s="248"/>
      <c r="Y116" s="249"/>
      <c r="Z116" s="248"/>
      <c r="AA116" s="249"/>
      <c r="AB116" s="249"/>
      <c r="AC116" s="248"/>
      <c r="AD116" s="77"/>
      <c r="AE116" s="77"/>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247"/>
      <c r="V117" s="249"/>
      <c r="W117" s="249"/>
      <c r="X117" s="248"/>
      <c r="Y117" s="249"/>
      <c r="Z117" s="248"/>
      <c r="AA117" s="249"/>
      <c r="AB117" s="249"/>
      <c r="AC117" s="248"/>
      <c r="AD117" s="77"/>
      <c r="AE117" s="77"/>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247"/>
      <c r="V118" s="249"/>
      <c r="W118" s="249"/>
      <c r="X118" s="248"/>
      <c r="Y118" s="249"/>
      <c r="Z118" s="248"/>
      <c r="AA118" s="249"/>
      <c r="AB118" s="249"/>
      <c r="AC118" s="248"/>
      <c r="AD118" s="77"/>
      <c r="AE118" s="77"/>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v>15</v>
      </c>
      <c r="L119" s="70">
        <f t="shared" si="1"/>
        <v>0</v>
      </c>
      <c r="M119" s="71">
        <f t="shared" si="2"/>
        <v>0</v>
      </c>
      <c r="N119" s="72"/>
      <c r="O119" s="73">
        <f t="shared" si="3"/>
        <v>3</v>
      </c>
      <c r="P119" s="72"/>
      <c r="Q119" s="72"/>
      <c r="R119" s="72"/>
      <c r="S119" s="74">
        <f t="shared" si="0"/>
        <v>15</v>
      </c>
      <c r="T119" s="121" t="str">
        <f t="shared" si="4"/>
        <v>OK</v>
      </c>
      <c r="U119" s="247"/>
      <c r="V119" s="249"/>
      <c r="W119" s="249"/>
      <c r="X119" s="248"/>
      <c r="Y119" s="249"/>
      <c r="Z119" s="248"/>
      <c r="AA119" s="249"/>
      <c r="AB119" s="249"/>
      <c r="AC119" s="248"/>
      <c r="AD119" s="77"/>
      <c r="AE119" s="77"/>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v>1</v>
      </c>
      <c r="L120" s="70">
        <f t="shared" si="1"/>
        <v>0</v>
      </c>
      <c r="M120" s="71">
        <f t="shared" si="2"/>
        <v>0</v>
      </c>
      <c r="N120" s="72"/>
      <c r="O120" s="73">
        <f t="shared" si="3"/>
        <v>0</v>
      </c>
      <c r="P120" s="72"/>
      <c r="Q120" s="72"/>
      <c r="R120" s="72"/>
      <c r="S120" s="74">
        <f t="shared" si="0"/>
        <v>1</v>
      </c>
      <c r="T120" s="121" t="str">
        <f t="shared" si="4"/>
        <v>OK</v>
      </c>
      <c r="U120" s="247"/>
      <c r="V120" s="249"/>
      <c r="W120" s="249"/>
      <c r="X120" s="248"/>
      <c r="Y120" s="249"/>
      <c r="Z120" s="248"/>
      <c r="AA120" s="249"/>
      <c r="AB120" s="249"/>
      <c r="AC120" s="248"/>
      <c r="AD120" s="77"/>
      <c r="AE120" s="77"/>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247"/>
      <c r="V121" s="249"/>
      <c r="W121" s="249"/>
      <c r="X121" s="248"/>
      <c r="Y121" s="249"/>
      <c r="Z121" s="248"/>
      <c r="AA121" s="249"/>
      <c r="AB121" s="249"/>
      <c r="AC121" s="248"/>
      <c r="AD121" s="77"/>
      <c r="AE121" s="77"/>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247"/>
      <c r="V122" s="249"/>
      <c r="W122" s="249"/>
      <c r="X122" s="248"/>
      <c r="Y122" s="249"/>
      <c r="Z122" s="248"/>
      <c r="AA122" s="249"/>
      <c r="AB122" s="249"/>
      <c r="AC122" s="248"/>
      <c r="AD122" s="77"/>
      <c r="AE122" s="77"/>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247"/>
      <c r="V123" s="249"/>
      <c r="W123" s="249"/>
      <c r="X123" s="248"/>
      <c r="Y123" s="249"/>
      <c r="Z123" s="248"/>
      <c r="AA123" s="249"/>
      <c r="AB123" s="249"/>
      <c r="AC123" s="248"/>
      <c r="AD123" s="77"/>
      <c r="AE123" s="77"/>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
        <v>0</v>
      </c>
      <c r="M124" s="71">
        <f t="shared" si="2"/>
        <v>0</v>
      </c>
      <c r="N124" s="72"/>
      <c r="O124" s="73">
        <f t="shared" si="3"/>
        <v>0</v>
      </c>
      <c r="P124" s="72"/>
      <c r="Q124" s="72"/>
      <c r="R124" s="72"/>
      <c r="S124" s="74">
        <f t="shared" si="0"/>
        <v>0</v>
      </c>
      <c r="T124" s="121" t="str">
        <f t="shared" si="4"/>
        <v>OK</v>
      </c>
      <c r="U124" s="247"/>
      <c r="V124" s="249"/>
      <c r="W124" s="249"/>
      <c r="X124" s="248"/>
      <c r="Y124" s="249"/>
      <c r="Z124" s="248"/>
      <c r="AA124" s="249"/>
      <c r="AB124" s="249"/>
      <c r="AC124" s="248"/>
      <c r="AD124" s="77"/>
      <c r="AE124" s="77"/>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247"/>
      <c r="V125" s="249"/>
      <c r="W125" s="249"/>
      <c r="X125" s="248"/>
      <c r="Y125" s="249"/>
      <c r="Z125" s="248"/>
      <c r="AA125" s="249"/>
      <c r="AB125" s="249"/>
      <c r="AC125" s="248"/>
      <c r="AD125" s="77"/>
      <c r="AE125" s="77"/>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247"/>
      <c r="V126" s="249"/>
      <c r="W126" s="249"/>
      <c r="X126" s="248"/>
      <c r="Y126" s="249"/>
      <c r="Z126" s="248"/>
      <c r="AA126" s="249"/>
      <c r="AB126" s="249"/>
      <c r="AC126" s="248"/>
      <c r="AD126" s="77"/>
      <c r="AE126" s="77"/>
      <c r="AF126" s="76"/>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247"/>
      <c r="V127" s="249"/>
      <c r="W127" s="249"/>
      <c r="X127" s="248"/>
      <c r="Y127" s="249"/>
      <c r="Z127" s="248"/>
      <c r="AA127" s="249"/>
      <c r="AB127" s="249"/>
      <c r="AC127" s="248"/>
      <c r="AD127" s="77"/>
      <c r="AE127" s="77"/>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
        <v>0</v>
      </c>
      <c r="M128" s="71">
        <f t="shared" si="2"/>
        <v>0</v>
      </c>
      <c r="N128" s="72"/>
      <c r="O128" s="73">
        <f t="shared" si="3"/>
        <v>0</v>
      </c>
      <c r="P128" s="72"/>
      <c r="Q128" s="72"/>
      <c r="R128" s="72"/>
      <c r="S128" s="74">
        <f t="shared" si="0"/>
        <v>0</v>
      </c>
      <c r="T128" s="121" t="str">
        <f t="shared" si="4"/>
        <v>OK</v>
      </c>
      <c r="U128" s="247"/>
      <c r="V128" s="249"/>
      <c r="W128" s="249"/>
      <c r="X128" s="248"/>
      <c r="Y128" s="249"/>
      <c r="Z128" s="248"/>
      <c r="AA128" s="249"/>
      <c r="AB128" s="249"/>
      <c r="AC128" s="248"/>
      <c r="AD128" s="77"/>
      <c r="AE128" s="77"/>
      <c r="AF128" s="76"/>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247"/>
      <c r="V129" s="249"/>
      <c r="W129" s="249"/>
      <c r="X129" s="248"/>
      <c r="Y129" s="249"/>
      <c r="Z129" s="248"/>
      <c r="AA129" s="249"/>
      <c r="AB129" s="249"/>
      <c r="AC129" s="248"/>
      <c r="AD129" s="77"/>
      <c r="AE129" s="77"/>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v>8</v>
      </c>
      <c r="L130" s="70">
        <f t="shared" si="1"/>
        <v>0</v>
      </c>
      <c r="M130" s="71">
        <f t="shared" si="2"/>
        <v>0</v>
      </c>
      <c r="N130" s="72"/>
      <c r="O130" s="73">
        <f t="shared" si="3"/>
        <v>2</v>
      </c>
      <c r="P130" s="72"/>
      <c r="Q130" s="72"/>
      <c r="R130" s="72"/>
      <c r="S130" s="74">
        <f t="shared" si="0"/>
        <v>8</v>
      </c>
      <c r="T130" s="121" t="str">
        <f t="shared" si="4"/>
        <v>OK</v>
      </c>
      <c r="U130" s="247"/>
      <c r="V130" s="249"/>
      <c r="W130" s="249"/>
      <c r="X130" s="248"/>
      <c r="Y130" s="249"/>
      <c r="Z130" s="248"/>
      <c r="AA130" s="249"/>
      <c r="AB130" s="249"/>
      <c r="AC130" s="248"/>
      <c r="AD130" s="77"/>
      <c r="AE130" s="77"/>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
        <v>0</v>
      </c>
      <c r="M131" s="71">
        <f t="shared" si="2"/>
        <v>0</v>
      </c>
      <c r="N131" s="72"/>
      <c r="O131" s="73">
        <f t="shared" si="3"/>
        <v>0</v>
      </c>
      <c r="P131" s="72"/>
      <c r="Q131" s="72"/>
      <c r="R131" s="72"/>
      <c r="S131" s="74">
        <f t="shared" si="0"/>
        <v>0</v>
      </c>
      <c r="T131" s="121" t="str">
        <f t="shared" si="4"/>
        <v>OK</v>
      </c>
      <c r="U131" s="247"/>
      <c r="V131" s="249"/>
      <c r="W131" s="249"/>
      <c r="X131" s="248"/>
      <c r="Y131" s="249"/>
      <c r="Z131" s="248"/>
      <c r="AA131" s="249"/>
      <c r="AB131" s="249"/>
      <c r="AC131" s="248"/>
      <c r="AD131" s="77"/>
      <c r="AE131" s="77"/>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si="1"/>
        <v>0</v>
      </c>
      <c r="M132" s="71">
        <f t="shared" si="2"/>
        <v>0</v>
      </c>
      <c r="N132" s="72"/>
      <c r="O132" s="73">
        <f t="shared" si="3"/>
        <v>0</v>
      </c>
      <c r="P132" s="72"/>
      <c r="Q132" s="72"/>
      <c r="R132" s="72"/>
      <c r="S132" s="74">
        <f t="shared" si="0"/>
        <v>0</v>
      </c>
      <c r="T132" s="121" t="str">
        <f t="shared" si="4"/>
        <v>OK</v>
      </c>
      <c r="U132" s="247"/>
      <c r="V132" s="249"/>
      <c r="W132" s="249"/>
      <c r="X132" s="248"/>
      <c r="Y132" s="249"/>
      <c r="Z132" s="248"/>
      <c r="AA132" s="249"/>
      <c r="AB132" s="249"/>
      <c r="AC132" s="248"/>
      <c r="AD132" s="77"/>
      <c r="AE132" s="77"/>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v>1</v>
      </c>
      <c r="L133" s="70">
        <f t="shared" si="1"/>
        <v>0</v>
      </c>
      <c r="M133" s="71">
        <f t="shared" si="2"/>
        <v>0</v>
      </c>
      <c r="N133" s="72"/>
      <c r="O133" s="73">
        <f t="shared" si="3"/>
        <v>0</v>
      </c>
      <c r="P133" s="72"/>
      <c r="Q133" s="72"/>
      <c r="R133" s="72"/>
      <c r="S133" s="74">
        <f t="shared" si="0"/>
        <v>1</v>
      </c>
      <c r="T133" s="121" t="str">
        <f t="shared" si="4"/>
        <v>OK</v>
      </c>
      <c r="U133" s="247"/>
      <c r="V133" s="249"/>
      <c r="W133" s="249"/>
      <c r="X133" s="248"/>
      <c r="Y133" s="249"/>
      <c r="Z133" s="248"/>
      <c r="AA133" s="249"/>
      <c r="AB133" s="249"/>
      <c r="AC133" s="248"/>
      <c r="AD133" s="77"/>
      <c r="AE133" s="77"/>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v>5</v>
      </c>
      <c r="L134" s="70">
        <f t="shared" si="1"/>
        <v>0</v>
      </c>
      <c r="M134" s="71">
        <f t="shared" si="2"/>
        <v>0</v>
      </c>
      <c r="N134" s="72"/>
      <c r="O134" s="73">
        <f t="shared" si="3"/>
        <v>1</v>
      </c>
      <c r="P134" s="72"/>
      <c r="Q134" s="72"/>
      <c r="R134" s="72"/>
      <c r="S134" s="74">
        <f t="shared" si="0"/>
        <v>5</v>
      </c>
      <c r="T134" s="121" t="str">
        <f t="shared" si="4"/>
        <v>OK</v>
      </c>
      <c r="U134" s="247"/>
      <c r="V134" s="249"/>
      <c r="W134" s="249"/>
      <c r="X134" s="248"/>
      <c r="Y134" s="249"/>
      <c r="Z134" s="248"/>
      <c r="AA134" s="249"/>
      <c r="AB134" s="249"/>
      <c r="AC134" s="248"/>
      <c r="AD134" s="77"/>
      <c r="AE134" s="77"/>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247"/>
      <c r="V135" s="249"/>
      <c r="W135" s="249"/>
      <c r="X135" s="248"/>
      <c r="Y135" s="249"/>
      <c r="Z135" s="248"/>
      <c r="AA135" s="249"/>
      <c r="AB135" s="249"/>
      <c r="AC135" s="248"/>
      <c r="AD135" s="77"/>
      <c r="AE135" s="77"/>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
        <v>0</v>
      </c>
      <c r="M136" s="71">
        <f t="shared" si="2"/>
        <v>0</v>
      </c>
      <c r="N136" s="72"/>
      <c r="O136" s="73">
        <f t="shared" si="3"/>
        <v>0</v>
      </c>
      <c r="P136" s="72"/>
      <c r="Q136" s="72"/>
      <c r="R136" s="72"/>
      <c r="S136" s="74">
        <f t="shared" si="0"/>
        <v>0</v>
      </c>
      <c r="T136" s="121" t="str">
        <f t="shared" si="4"/>
        <v>OK</v>
      </c>
      <c r="U136" s="247"/>
      <c r="V136" s="249"/>
      <c r="W136" s="249"/>
      <c r="X136" s="248"/>
      <c r="Y136" s="249"/>
      <c r="Z136" s="248"/>
      <c r="AA136" s="249"/>
      <c r="AB136" s="249"/>
      <c r="AC136" s="248"/>
      <c r="AD136" s="77"/>
      <c r="AE136" s="77"/>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v>1</v>
      </c>
      <c r="L137" s="70">
        <f t="shared" si="1"/>
        <v>1</v>
      </c>
      <c r="M137" s="71">
        <f t="shared" si="2"/>
        <v>1</v>
      </c>
      <c r="N137" s="72"/>
      <c r="O137" s="73">
        <f t="shared" si="3"/>
        <v>0</v>
      </c>
      <c r="P137" s="72"/>
      <c r="Q137" s="72"/>
      <c r="R137" s="72"/>
      <c r="S137" s="74">
        <f t="shared" si="0"/>
        <v>0</v>
      </c>
      <c r="T137" s="121" t="str">
        <f t="shared" si="4"/>
        <v>OK</v>
      </c>
      <c r="U137" s="247"/>
      <c r="V137" s="252">
        <v>1</v>
      </c>
      <c r="W137" s="249"/>
      <c r="X137" s="248"/>
      <c r="Y137" s="249"/>
      <c r="Z137" s="248"/>
      <c r="AA137" s="249"/>
      <c r="AB137" s="249"/>
      <c r="AC137" s="248"/>
      <c r="AD137" s="77"/>
      <c r="AE137" s="77"/>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247"/>
      <c r="V138" s="249"/>
      <c r="W138" s="249"/>
      <c r="X138" s="248"/>
      <c r="Y138" s="249"/>
      <c r="Z138" s="248"/>
      <c r="AA138" s="249"/>
      <c r="AB138" s="249"/>
      <c r="AC138" s="248"/>
      <c r="AD138" s="77"/>
      <c r="AE138" s="77"/>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247"/>
      <c r="V139" s="249"/>
      <c r="W139" s="249"/>
      <c r="X139" s="248"/>
      <c r="Y139" s="249"/>
      <c r="Z139" s="248"/>
      <c r="AA139" s="249"/>
      <c r="AB139" s="249"/>
      <c r="AC139" s="248"/>
      <c r="AD139" s="77"/>
      <c r="AE139" s="77"/>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247"/>
      <c r="V140" s="249"/>
      <c r="W140" s="249"/>
      <c r="X140" s="248"/>
      <c r="Y140" s="249"/>
      <c r="Z140" s="248"/>
      <c r="AA140" s="249"/>
      <c r="AB140" s="249"/>
      <c r="AC140" s="248"/>
      <c r="AD140" s="77"/>
      <c r="AE140" s="77"/>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247"/>
      <c r="V141" s="249"/>
      <c r="W141" s="249"/>
      <c r="X141" s="248"/>
      <c r="Y141" s="249"/>
      <c r="Z141" s="248"/>
      <c r="AA141" s="249"/>
      <c r="AB141" s="249"/>
      <c r="AC141" s="248"/>
      <c r="AD141" s="77"/>
      <c r="AE141" s="77"/>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247"/>
      <c r="V142" s="249"/>
      <c r="W142" s="249"/>
      <c r="X142" s="248"/>
      <c r="Y142" s="249"/>
      <c r="Z142" s="248"/>
      <c r="AA142" s="249"/>
      <c r="AB142" s="249"/>
      <c r="AC142" s="248"/>
      <c r="AD142" s="77"/>
      <c r="AE142" s="77"/>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247"/>
      <c r="V143" s="249"/>
      <c r="W143" s="249"/>
      <c r="X143" s="248"/>
      <c r="Y143" s="249"/>
      <c r="Z143" s="248"/>
      <c r="AA143" s="249"/>
      <c r="AB143" s="249"/>
      <c r="AC143" s="248"/>
      <c r="AD143" s="77"/>
      <c r="AE143" s="77"/>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247"/>
      <c r="V144" s="249"/>
      <c r="W144" s="249"/>
      <c r="X144" s="248"/>
      <c r="Y144" s="249"/>
      <c r="Z144" s="248"/>
      <c r="AA144" s="249"/>
      <c r="AB144" s="249"/>
      <c r="AC144" s="248"/>
      <c r="AD144" s="77"/>
      <c r="AE144" s="77"/>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247"/>
      <c r="V145" s="249"/>
      <c r="W145" s="249"/>
      <c r="X145" s="248"/>
      <c r="Y145" s="249"/>
      <c r="Z145" s="248"/>
      <c r="AA145" s="249"/>
      <c r="AB145" s="249"/>
      <c r="AC145" s="248"/>
      <c r="AD145" s="77"/>
      <c r="AE145" s="77"/>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
        <v>0</v>
      </c>
      <c r="M146" s="71">
        <f t="shared" si="2"/>
        <v>0</v>
      </c>
      <c r="N146" s="72"/>
      <c r="O146" s="73">
        <f t="shared" si="3"/>
        <v>0</v>
      </c>
      <c r="P146" s="72"/>
      <c r="Q146" s="72"/>
      <c r="R146" s="72"/>
      <c r="S146" s="74">
        <f t="shared" si="0"/>
        <v>0</v>
      </c>
      <c r="T146" s="121" t="str">
        <f t="shared" si="4"/>
        <v>OK</v>
      </c>
      <c r="U146" s="247"/>
      <c r="V146" s="249"/>
      <c r="W146" s="249"/>
      <c r="X146" s="248"/>
      <c r="Y146" s="249"/>
      <c r="Z146" s="248"/>
      <c r="AA146" s="249"/>
      <c r="AB146" s="249"/>
      <c r="AC146" s="248"/>
      <c r="AD146" s="77"/>
      <c r="AE146" s="77"/>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247"/>
      <c r="V147" s="249"/>
      <c r="W147" s="249"/>
      <c r="X147" s="248"/>
      <c r="Y147" s="249"/>
      <c r="Z147" s="248"/>
      <c r="AA147" s="249"/>
      <c r="AB147" s="249"/>
      <c r="AC147" s="248"/>
      <c r="AD147" s="77"/>
      <c r="AE147" s="77"/>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247"/>
      <c r="V148" s="249"/>
      <c r="W148" s="249"/>
      <c r="X148" s="248"/>
      <c r="Y148" s="249"/>
      <c r="Z148" s="248"/>
      <c r="AA148" s="249"/>
      <c r="AB148" s="249"/>
      <c r="AC148" s="248"/>
      <c r="AD148" s="77"/>
      <c r="AE148" s="77"/>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230" t="s">
        <v>490</v>
      </c>
      <c r="E149" s="106" t="s">
        <v>491</v>
      </c>
      <c r="F149" s="107" t="s">
        <v>492</v>
      </c>
      <c r="G149" s="106" t="s">
        <v>493</v>
      </c>
      <c r="H149" s="108" t="s">
        <v>188</v>
      </c>
      <c r="I149" s="108" t="s">
        <v>494</v>
      </c>
      <c r="J149" s="109">
        <v>680</v>
      </c>
      <c r="K149" s="87">
        <v>32</v>
      </c>
      <c r="L149" s="70">
        <f t="shared" si="1"/>
        <v>12</v>
      </c>
      <c r="M149" s="71">
        <f t="shared" si="2"/>
        <v>12</v>
      </c>
      <c r="N149" s="72">
        <f>-6-9</f>
        <v>-15</v>
      </c>
      <c r="O149" s="73">
        <f t="shared" si="3"/>
        <v>8</v>
      </c>
      <c r="P149" s="72"/>
      <c r="Q149" s="72"/>
      <c r="R149" s="72"/>
      <c r="S149" s="74">
        <f t="shared" si="0"/>
        <v>5</v>
      </c>
      <c r="T149" s="121" t="str">
        <f t="shared" si="4"/>
        <v>OK</v>
      </c>
      <c r="U149" s="247"/>
      <c r="V149" s="249"/>
      <c r="W149" s="249"/>
      <c r="X149" s="248"/>
      <c r="Y149" s="252">
        <v>12</v>
      </c>
      <c r="Z149" s="248"/>
      <c r="AA149" s="249"/>
      <c r="AB149" s="249"/>
      <c r="AC149" s="248"/>
      <c r="AD149" s="77"/>
      <c r="AE149" s="77"/>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v>2</v>
      </c>
      <c r="L150" s="70">
        <f t="shared" si="1"/>
        <v>0</v>
      </c>
      <c r="M150" s="71">
        <f t="shared" si="2"/>
        <v>0</v>
      </c>
      <c r="N150" s="72"/>
      <c r="O150" s="73">
        <f t="shared" si="3"/>
        <v>0</v>
      </c>
      <c r="P150" s="72"/>
      <c r="Q150" s="72"/>
      <c r="R150" s="72"/>
      <c r="S150" s="74">
        <f t="shared" si="0"/>
        <v>2</v>
      </c>
      <c r="T150" s="121" t="str">
        <f t="shared" si="4"/>
        <v>OK</v>
      </c>
      <c r="U150" s="247"/>
      <c r="V150" s="249"/>
      <c r="W150" s="249"/>
      <c r="X150" s="248"/>
      <c r="Y150" s="249"/>
      <c r="Z150" s="248"/>
      <c r="AA150" s="249"/>
      <c r="AB150" s="249"/>
      <c r="AC150" s="248"/>
      <c r="AD150" s="77"/>
      <c r="AE150" s="77"/>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
        <v>0</v>
      </c>
      <c r="M151" s="71">
        <f t="shared" si="2"/>
        <v>0</v>
      </c>
      <c r="N151" s="72"/>
      <c r="O151" s="73">
        <f t="shared" si="3"/>
        <v>0</v>
      </c>
      <c r="P151" s="72"/>
      <c r="Q151" s="72"/>
      <c r="R151" s="72"/>
      <c r="S151" s="74">
        <f t="shared" si="0"/>
        <v>0</v>
      </c>
      <c r="T151" s="121" t="str">
        <f t="shared" si="4"/>
        <v>OK</v>
      </c>
      <c r="U151" s="247"/>
      <c r="V151" s="249"/>
      <c r="W151" s="249"/>
      <c r="X151" s="248"/>
      <c r="Y151" s="249"/>
      <c r="Z151" s="248"/>
      <c r="AA151" s="249"/>
      <c r="AB151" s="249"/>
      <c r="AC151" s="248"/>
      <c r="AD151" s="77"/>
      <c r="AE151" s="77"/>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247"/>
      <c r="V152" s="249"/>
      <c r="W152" s="249"/>
      <c r="X152" s="248"/>
      <c r="Y152" s="249"/>
      <c r="Z152" s="248"/>
      <c r="AA152" s="249"/>
      <c r="AB152" s="249"/>
      <c r="AC152" s="248"/>
      <c r="AD152" s="77"/>
      <c r="AE152" s="77"/>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247"/>
      <c r="V153" s="249"/>
      <c r="W153" s="249"/>
      <c r="X153" s="248"/>
      <c r="Y153" s="249"/>
      <c r="Z153" s="248"/>
      <c r="AA153" s="249"/>
      <c r="AB153" s="249"/>
      <c r="AC153" s="248"/>
      <c r="AD153" s="77"/>
      <c r="AE153" s="77"/>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247"/>
      <c r="V154" s="249"/>
      <c r="W154" s="249"/>
      <c r="X154" s="248"/>
      <c r="Y154" s="249"/>
      <c r="Z154" s="248"/>
      <c r="AA154" s="249"/>
      <c r="AB154" s="249"/>
      <c r="AC154" s="248"/>
      <c r="AD154" s="77"/>
      <c r="AE154" s="77"/>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247"/>
      <c r="V155" s="249"/>
      <c r="W155" s="249"/>
      <c r="X155" s="248"/>
      <c r="Y155" s="249"/>
      <c r="Z155" s="248"/>
      <c r="AA155" s="249"/>
      <c r="AB155" s="249"/>
      <c r="AC155" s="248"/>
      <c r="AD155" s="77"/>
      <c r="AE155" s="77"/>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
        <v>0</v>
      </c>
      <c r="M156" s="71">
        <f t="shared" si="2"/>
        <v>0</v>
      </c>
      <c r="N156" s="72"/>
      <c r="O156" s="73">
        <f t="shared" si="3"/>
        <v>0</v>
      </c>
      <c r="P156" s="72"/>
      <c r="Q156" s="72"/>
      <c r="R156" s="72"/>
      <c r="S156" s="74">
        <f t="shared" si="0"/>
        <v>0</v>
      </c>
      <c r="T156" s="121" t="str">
        <f t="shared" si="4"/>
        <v>OK</v>
      </c>
      <c r="U156" s="247"/>
      <c r="V156" s="249"/>
      <c r="W156" s="249"/>
      <c r="X156" s="248"/>
      <c r="Y156" s="249"/>
      <c r="Z156" s="248"/>
      <c r="AA156" s="249"/>
      <c r="AB156" s="249"/>
      <c r="AC156" s="248"/>
      <c r="AD156" s="77"/>
      <c r="AE156" s="77"/>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v>3</v>
      </c>
      <c r="L157" s="70">
        <f t="shared" si="1"/>
        <v>2</v>
      </c>
      <c r="M157" s="71">
        <f t="shared" si="2"/>
        <v>2</v>
      </c>
      <c r="N157" s="72"/>
      <c r="O157" s="73">
        <f t="shared" si="3"/>
        <v>0</v>
      </c>
      <c r="P157" s="72"/>
      <c r="Q157" s="72"/>
      <c r="R157" s="72"/>
      <c r="S157" s="74">
        <f t="shared" si="0"/>
        <v>1</v>
      </c>
      <c r="T157" s="121" t="str">
        <f t="shared" si="4"/>
        <v>OK</v>
      </c>
      <c r="U157" s="247"/>
      <c r="V157" s="249"/>
      <c r="W157" s="249"/>
      <c r="X157" s="248"/>
      <c r="Y157" s="249"/>
      <c r="Z157" s="251">
        <v>2</v>
      </c>
      <c r="AA157" s="249"/>
      <c r="AB157" s="249"/>
      <c r="AC157" s="248"/>
      <c r="AD157" s="77"/>
      <c r="AE157" s="77"/>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v>2</v>
      </c>
      <c r="L158" s="70">
        <f t="shared" si="1"/>
        <v>1</v>
      </c>
      <c r="M158" s="71">
        <f t="shared" si="2"/>
        <v>1</v>
      </c>
      <c r="N158" s="72"/>
      <c r="O158" s="73">
        <f t="shared" si="3"/>
        <v>0</v>
      </c>
      <c r="P158" s="72"/>
      <c r="Q158" s="72"/>
      <c r="R158" s="72"/>
      <c r="S158" s="74">
        <f t="shared" si="0"/>
        <v>1</v>
      </c>
      <c r="T158" s="121" t="str">
        <f t="shared" si="4"/>
        <v>OK</v>
      </c>
      <c r="U158" s="247"/>
      <c r="V158" s="249"/>
      <c r="W158" s="249"/>
      <c r="X158" s="248"/>
      <c r="Y158" s="249"/>
      <c r="Z158" s="251">
        <v>1</v>
      </c>
      <c r="AA158" s="249"/>
      <c r="AB158" s="249"/>
      <c r="AC158" s="248"/>
      <c r="AD158" s="77"/>
      <c r="AE158" s="77"/>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
        <v>0</v>
      </c>
      <c r="M159" s="71">
        <f t="shared" si="2"/>
        <v>0</v>
      </c>
      <c r="N159" s="72"/>
      <c r="O159" s="73">
        <f t="shared" si="3"/>
        <v>0</v>
      </c>
      <c r="P159" s="72"/>
      <c r="Q159" s="72"/>
      <c r="R159" s="72"/>
      <c r="S159" s="74">
        <f t="shared" si="0"/>
        <v>0</v>
      </c>
      <c r="T159" s="121" t="str">
        <f t="shared" si="4"/>
        <v>OK</v>
      </c>
      <c r="U159" s="247"/>
      <c r="V159" s="249"/>
      <c r="W159" s="249"/>
      <c r="X159" s="248"/>
      <c r="Y159" s="249"/>
      <c r="Z159" s="248"/>
      <c r="AA159" s="249"/>
      <c r="AB159" s="249"/>
      <c r="AC159" s="248"/>
      <c r="AD159" s="77"/>
      <c r="AE159" s="77"/>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v>6</v>
      </c>
      <c r="L160" s="70">
        <f t="shared" si="1"/>
        <v>0</v>
      </c>
      <c r="M160" s="71">
        <f t="shared" si="2"/>
        <v>0</v>
      </c>
      <c r="N160" s="72"/>
      <c r="O160" s="73">
        <f t="shared" si="3"/>
        <v>1</v>
      </c>
      <c r="P160" s="72"/>
      <c r="Q160" s="72"/>
      <c r="R160" s="72"/>
      <c r="S160" s="74">
        <f t="shared" si="0"/>
        <v>6</v>
      </c>
      <c r="T160" s="121" t="str">
        <f t="shared" si="4"/>
        <v>OK</v>
      </c>
      <c r="U160" s="247"/>
      <c r="V160" s="249"/>
      <c r="W160" s="249"/>
      <c r="X160" s="248"/>
      <c r="Y160" s="249"/>
      <c r="Z160" s="248"/>
      <c r="AA160" s="249"/>
      <c r="AB160" s="249"/>
      <c r="AC160" s="248"/>
      <c r="AD160" s="77"/>
      <c r="AE160" s="77"/>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c r="L161" s="70">
        <f t="shared" si="1"/>
        <v>0</v>
      </c>
      <c r="M161" s="71">
        <f t="shared" si="2"/>
        <v>0</v>
      </c>
      <c r="N161" s="72"/>
      <c r="O161" s="73">
        <f t="shared" si="3"/>
        <v>0</v>
      </c>
      <c r="P161" s="72"/>
      <c r="Q161" s="72"/>
      <c r="R161" s="72"/>
      <c r="S161" s="74">
        <f t="shared" si="0"/>
        <v>0</v>
      </c>
      <c r="T161" s="121" t="str">
        <f t="shared" si="4"/>
        <v>OK</v>
      </c>
      <c r="U161" s="247"/>
      <c r="V161" s="249"/>
      <c r="W161" s="249"/>
      <c r="X161" s="248"/>
      <c r="Y161" s="249"/>
      <c r="Z161" s="248"/>
      <c r="AA161" s="249"/>
      <c r="AB161" s="249"/>
      <c r="AC161" s="248"/>
      <c r="AD161" s="77"/>
      <c r="AE161" s="77"/>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247"/>
      <c r="V162" s="249"/>
      <c r="W162" s="249"/>
      <c r="X162" s="248"/>
      <c r="Y162" s="249"/>
      <c r="Z162" s="248"/>
      <c r="AA162" s="249"/>
      <c r="AB162" s="249"/>
      <c r="AC162" s="248"/>
      <c r="AD162" s="77"/>
      <c r="AE162" s="77"/>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247"/>
      <c r="V163" s="249"/>
      <c r="W163" s="249"/>
      <c r="X163" s="248"/>
      <c r="Y163" s="249"/>
      <c r="Z163" s="248"/>
      <c r="AA163" s="249"/>
      <c r="AB163" s="249"/>
      <c r="AC163" s="248"/>
      <c r="AD163" s="77"/>
      <c r="AE163" s="77"/>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v>1</v>
      </c>
      <c r="L164" s="70">
        <f t="shared" si="1"/>
        <v>0</v>
      </c>
      <c r="M164" s="71">
        <f t="shared" si="2"/>
        <v>0</v>
      </c>
      <c r="N164" s="72"/>
      <c r="O164" s="73">
        <f t="shared" si="3"/>
        <v>0</v>
      </c>
      <c r="P164" s="72"/>
      <c r="Q164" s="72"/>
      <c r="R164" s="72"/>
      <c r="S164" s="74">
        <f t="shared" si="0"/>
        <v>1</v>
      </c>
      <c r="T164" s="121" t="str">
        <f t="shared" si="4"/>
        <v>OK</v>
      </c>
      <c r="U164" s="247"/>
      <c r="V164" s="249"/>
      <c r="W164" s="249"/>
      <c r="X164" s="248"/>
      <c r="Y164" s="249"/>
      <c r="Z164" s="248"/>
      <c r="AA164" s="249"/>
      <c r="AB164" s="249"/>
      <c r="AC164" s="248"/>
      <c r="AD164" s="77"/>
      <c r="AE164" s="77"/>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v>7</v>
      </c>
      <c r="L165" s="70">
        <f t="shared" si="1"/>
        <v>0</v>
      </c>
      <c r="M165" s="71">
        <f t="shared" si="2"/>
        <v>0</v>
      </c>
      <c r="N165" s="72"/>
      <c r="O165" s="73">
        <f t="shared" si="3"/>
        <v>1</v>
      </c>
      <c r="P165" s="72"/>
      <c r="Q165" s="72"/>
      <c r="R165" s="72"/>
      <c r="S165" s="74">
        <f t="shared" si="0"/>
        <v>7</v>
      </c>
      <c r="T165" s="121" t="str">
        <f t="shared" si="4"/>
        <v>OK</v>
      </c>
      <c r="U165" s="247"/>
      <c r="V165" s="249"/>
      <c r="W165" s="249"/>
      <c r="X165" s="248"/>
      <c r="Y165" s="249"/>
      <c r="Z165" s="248"/>
      <c r="AA165" s="249"/>
      <c r="AB165" s="249"/>
      <c r="AC165" s="248"/>
      <c r="AD165" s="77"/>
      <c r="AE165" s="77"/>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247"/>
      <c r="V166" s="249"/>
      <c r="W166" s="249"/>
      <c r="X166" s="248"/>
      <c r="Y166" s="249"/>
      <c r="Z166" s="248"/>
      <c r="AA166" s="249"/>
      <c r="AB166" s="249"/>
      <c r="AC166" s="248"/>
      <c r="AD166" s="77"/>
      <c r="AE166" s="77"/>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c r="O167" s="73">
        <f t="shared" si="3"/>
        <v>0</v>
      </c>
      <c r="P167" s="72"/>
      <c r="Q167" s="72"/>
      <c r="R167" s="72"/>
      <c r="S167" s="74">
        <f t="shared" si="0"/>
        <v>0</v>
      </c>
      <c r="T167" s="121" t="str">
        <f t="shared" si="4"/>
        <v>OK</v>
      </c>
      <c r="U167" s="247"/>
      <c r="V167" s="249"/>
      <c r="W167" s="249"/>
      <c r="X167" s="248"/>
      <c r="Y167" s="249"/>
      <c r="Z167" s="248"/>
      <c r="AA167" s="249"/>
      <c r="AB167" s="249"/>
      <c r="AC167" s="248"/>
      <c r="AD167" s="77"/>
      <c r="AE167" s="77"/>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247"/>
      <c r="V168" s="249"/>
      <c r="W168" s="249"/>
      <c r="X168" s="248"/>
      <c r="Y168" s="249"/>
      <c r="Z168" s="248"/>
      <c r="AA168" s="249"/>
      <c r="AB168" s="249"/>
      <c r="AC168" s="248"/>
      <c r="AD168" s="77"/>
      <c r="AE168" s="77"/>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v>2</v>
      </c>
      <c r="L169" s="70">
        <f t="shared" si="1"/>
        <v>0</v>
      </c>
      <c r="M169" s="71">
        <f t="shared" si="2"/>
        <v>0</v>
      </c>
      <c r="N169" s="72"/>
      <c r="O169" s="73">
        <f t="shared" si="3"/>
        <v>0</v>
      </c>
      <c r="P169" s="72"/>
      <c r="Q169" s="72"/>
      <c r="R169" s="72"/>
      <c r="S169" s="74">
        <f t="shared" si="0"/>
        <v>2</v>
      </c>
      <c r="T169" s="121" t="str">
        <f t="shared" si="4"/>
        <v>OK</v>
      </c>
      <c r="U169" s="247"/>
      <c r="V169" s="249"/>
      <c r="W169" s="249"/>
      <c r="X169" s="248"/>
      <c r="Y169" s="249"/>
      <c r="Z169" s="248"/>
      <c r="AA169" s="249"/>
      <c r="AB169" s="249"/>
      <c r="AC169" s="248"/>
      <c r="AD169" s="77"/>
      <c r="AE169" s="77"/>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247"/>
      <c r="V170" s="249"/>
      <c r="W170" s="249"/>
      <c r="X170" s="248"/>
      <c r="Y170" s="249"/>
      <c r="Z170" s="248"/>
      <c r="AA170" s="249"/>
      <c r="AB170" s="249"/>
      <c r="AC170" s="248"/>
      <c r="AD170" s="77"/>
      <c r="AE170" s="77"/>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v>3</v>
      </c>
      <c r="L171" s="70">
        <f t="shared" si="1"/>
        <v>0</v>
      </c>
      <c r="M171" s="71">
        <f t="shared" si="2"/>
        <v>0</v>
      </c>
      <c r="N171" s="72"/>
      <c r="O171" s="73">
        <f t="shared" si="3"/>
        <v>0</v>
      </c>
      <c r="P171" s="72"/>
      <c r="Q171" s="72"/>
      <c r="R171" s="72"/>
      <c r="S171" s="74">
        <f t="shared" si="0"/>
        <v>3</v>
      </c>
      <c r="T171" s="121" t="str">
        <f t="shared" si="4"/>
        <v>OK</v>
      </c>
      <c r="U171" s="247"/>
      <c r="V171" s="249"/>
      <c r="W171" s="249"/>
      <c r="X171" s="248"/>
      <c r="Y171" s="249"/>
      <c r="Z171" s="248"/>
      <c r="AA171" s="249"/>
      <c r="AB171" s="249"/>
      <c r="AC171" s="248"/>
      <c r="AD171" s="77"/>
      <c r="AE171" s="77"/>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247"/>
      <c r="V172" s="249"/>
      <c r="W172" s="249"/>
      <c r="X172" s="248"/>
      <c r="Y172" s="249"/>
      <c r="Z172" s="248"/>
      <c r="AA172" s="249"/>
      <c r="AB172" s="249"/>
      <c r="AC172" s="248"/>
      <c r="AD172" s="77"/>
      <c r="AE172" s="77"/>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247"/>
      <c r="V173" s="249"/>
      <c r="W173" s="249"/>
      <c r="X173" s="248"/>
      <c r="Y173" s="249"/>
      <c r="Z173" s="248"/>
      <c r="AA173" s="249"/>
      <c r="AB173" s="249"/>
      <c r="AC173" s="248"/>
      <c r="AD173" s="77"/>
      <c r="AE173" s="77"/>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v>20</v>
      </c>
      <c r="L174" s="70">
        <f t="shared" si="1"/>
        <v>0</v>
      </c>
      <c r="M174" s="71">
        <f t="shared" si="2"/>
        <v>0</v>
      </c>
      <c r="N174" s="72"/>
      <c r="O174" s="73">
        <f t="shared" si="3"/>
        <v>5</v>
      </c>
      <c r="P174" s="72"/>
      <c r="Q174" s="72"/>
      <c r="R174" s="72"/>
      <c r="S174" s="74">
        <f t="shared" si="0"/>
        <v>20</v>
      </c>
      <c r="T174" s="121" t="str">
        <f t="shared" si="4"/>
        <v>OK</v>
      </c>
      <c r="U174" s="247"/>
      <c r="V174" s="249"/>
      <c r="W174" s="249"/>
      <c r="X174" s="248"/>
      <c r="Y174" s="249"/>
      <c r="Z174" s="248"/>
      <c r="AA174" s="249"/>
      <c r="AB174" s="249"/>
      <c r="AC174" s="248"/>
      <c r="AD174" s="77"/>
      <c r="AE174" s="77"/>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247"/>
      <c r="V175" s="249"/>
      <c r="W175" s="249"/>
      <c r="X175" s="248"/>
      <c r="Y175" s="249"/>
      <c r="Z175" s="248"/>
      <c r="AA175" s="249"/>
      <c r="AB175" s="249"/>
      <c r="AC175" s="248"/>
      <c r="AD175" s="77"/>
      <c r="AE175" s="77"/>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v>7</v>
      </c>
      <c r="L176" s="70">
        <f t="shared" si="1"/>
        <v>0</v>
      </c>
      <c r="M176" s="71">
        <f t="shared" si="2"/>
        <v>0</v>
      </c>
      <c r="N176" s="72"/>
      <c r="O176" s="73">
        <f t="shared" si="3"/>
        <v>1</v>
      </c>
      <c r="P176" s="72"/>
      <c r="Q176" s="72"/>
      <c r="R176" s="72"/>
      <c r="S176" s="74">
        <f t="shared" si="0"/>
        <v>7</v>
      </c>
      <c r="T176" s="121" t="str">
        <f t="shared" si="4"/>
        <v>OK</v>
      </c>
      <c r="U176" s="247"/>
      <c r="V176" s="249"/>
      <c r="W176" s="249"/>
      <c r="X176" s="248"/>
      <c r="Y176" s="249"/>
      <c r="Z176" s="248"/>
      <c r="AA176" s="249"/>
      <c r="AB176" s="249"/>
      <c r="AC176" s="248"/>
      <c r="AD176" s="77"/>
      <c r="AE176" s="77"/>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v>2</v>
      </c>
      <c r="L177" s="70">
        <f t="shared" si="1"/>
        <v>0</v>
      </c>
      <c r="M177" s="71">
        <f t="shared" si="2"/>
        <v>0</v>
      </c>
      <c r="N177" s="72"/>
      <c r="O177" s="73">
        <f t="shared" si="3"/>
        <v>0</v>
      </c>
      <c r="P177" s="72"/>
      <c r="Q177" s="72"/>
      <c r="R177" s="72"/>
      <c r="S177" s="74">
        <f t="shared" si="0"/>
        <v>2</v>
      </c>
      <c r="T177" s="121" t="str">
        <f t="shared" si="4"/>
        <v>OK</v>
      </c>
      <c r="U177" s="247"/>
      <c r="V177" s="249"/>
      <c r="W177" s="249"/>
      <c r="X177" s="248"/>
      <c r="Y177" s="249"/>
      <c r="Z177" s="248"/>
      <c r="AA177" s="249"/>
      <c r="AB177" s="249"/>
      <c r="AC177" s="248"/>
      <c r="AD177" s="77"/>
      <c r="AE177" s="77"/>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v>4</v>
      </c>
      <c r="L178" s="70">
        <f t="shared" si="1"/>
        <v>0</v>
      </c>
      <c r="M178" s="71">
        <f t="shared" si="2"/>
        <v>0</v>
      </c>
      <c r="N178" s="72"/>
      <c r="O178" s="73">
        <f t="shared" si="3"/>
        <v>1</v>
      </c>
      <c r="P178" s="72"/>
      <c r="Q178" s="72"/>
      <c r="R178" s="72"/>
      <c r="S178" s="74">
        <f t="shared" si="0"/>
        <v>4</v>
      </c>
      <c r="T178" s="121" t="str">
        <f t="shared" si="4"/>
        <v>OK</v>
      </c>
      <c r="U178" s="247"/>
      <c r="V178" s="249"/>
      <c r="W178" s="249"/>
      <c r="X178" s="248"/>
      <c r="Y178" s="249"/>
      <c r="Z178" s="248"/>
      <c r="AA178" s="249"/>
      <c r="AB178" s="249"/>
      <c r="AC178" s="248"/>
      <c r="AD178" s="77"/>
      <c r="AE178" s="77"/>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v>3</v>
      </c>
      <c r="L179" s="70">
        <f t="shared" si="1"/>
        <v>1</v>
      </c>
      <c r="M179" s="71">
        <f t="shared" si="2"/>
        <v>1</v>
      </c>
      <c r="N179" s="72"/>
      <c r="O179" s="73">
        <f t="shared" si="3"/>
        <v>0</v>
      </c>
      <c r="P179" s="72"/>
      <c r="Q179" s="72"/>
      <c r="R179" s="72"/>
      <c r="S179" s="74">
        <f t="shared" si="0"/>
        <v>2</v>
      </c>
      <c r="T179" s="121" t="str">
        <f t="shared" si="4"/>
        <v>OK</v>
      </c>
      <c r="U179" s="247"/>
      <c r="V179" s="249"/>
      <c r="W179" s="249"/>
      <c r="X179" s="248"/>
      <c r="Y179" s="249"/>
      <c r="Z179" s="248"/>
      <c r="AA179" s="252">
        <v>1</v>
      </c>
      <c r="AB179" s="249"/>
      <c r="AC179" s="248"/>
      <c r="AD179" s="77"/>
      <c r="AE179" s="77"/>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v>1</v>
      </c>
      <c r="L180" s="70">
        <f t="shared" si="1"/>
        <v>0</v>
      </c>
      <c r="M180" s="71">
        <f t="shared" si="2"/>
        <v>0</v>
      </c>
      <c r="N180" s="72"/>
      <c r="O180" s="73">
        <f t="shared" si="3"/>
        <v>0</v>
      </c>
      <c r="P180" s="72"/>
      <c r="Q180" s="72"/>
      <c r="R180" s="72"/>
      <c r="S180" s="74">
        <f t="shared" si="0"/>
        <v>1</v>
      </c>
      <c r="T180" s="121" t="str">
        <f t="shared" si="4"/>
        <v>OK</v>
      </c>
      <c r="U180" s="247"/>
      <c r="V180" s="249"/>
      <c r="W180" s="249"/>
      <c r="X180" s="248"/>
      <c r="Y180" s="249"/>
      <c r="Z180" s="248"/>
      <c r="AA180" s="249"/>
      <c r="AB180" s="249"/>
      <c r="AC180" s="248"/>
      <c r="AD180" s="77"/>
      <c r="AE180" s="77"/>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247"/>
      <c r="V181" s="249"/>
      <c r="W181" s="249"/>
      <c r="X181" s="248"/>
      <c r="Y181" s="249"/>
      <c r="Z181" s="248"/>
      <c r="AA181" s="249"/>
      <c r="AB181" s="249"/>
      <c r="AC181" s="248"/>
      <c r="AD181" s="77"/>
      <c r="AE181" s="77"/>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v>2</v>
      </c>
      <c r="L182" s="70">
        <f t="shared" si="1"/>
        <v>0</v>
      </c>
      <c r="M182" s="71">
        <f t="shared" si="2"/>
        <v>0</v>
      </c>
      <c r="N182" s="72"/>
      <c r="O182" s="73">
        <f t="shared" si="3"/>
        <v>0</v>
      </c>
      <c r="P182" s="72"/>
      <c r="Q182" s="72"/>
      <c r="R182" s="72"/>
      <c r="S182" s="74">
        <f t="shared" si="0"/>
        <v>2</v>
      </c>
      <c r="T182" s="121" t="str">
        <f t="shared" si="4"/>
        <v>OK</v>
      </c>
      <c r="U182" s="247"/>
      <c r="V182" s="249"/>
      <c r="W182" s="249"/>
      <c r="X182" s="248"/>
      <c r="Y182" s="249"/>
      <c r="Z182" s="248"/>
      <c r="AA182" s="249"/>
      <c r="AB182" s="249"/>
      <c r="AC182" s="248"/>
      <c r="AD182" s="77"/>
      <c r="AE182" s="77"/>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247"/>
      <c r="V183" s="249"/>
      <c r="W183" s="249"/>
      <c r="X183" s="248"/>
      <c r="Y183" s="249"/>
      <c r="Z183" s="248"/>
      <c r="AA183" s="249"/>
      <c r="AB183" s="249"/>
      <c r="AC183" s="248"/>
      <c r="AD183" s="77"/>
      <c r="AE183" s="77"/>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v>1</v>
      </c>
      <c r="L184" s="70">
        <f t="shared" si="1"/>
        <v>0</v>
      </c>
      <c r="M184" s="71">
        <f t="shared" si="2"/>
        <v>0</v>
      </c>
      <c r="N184" s="72"/>
      <c r="O184" s="73">
        <f t="shared" si="3"/>
        <v>0</v>
      </c>
      <c r="P184" s="72"/>
      <c r="Q184" s="72"/>
      <c r="R184" s="72"/>
      <c r="S184" s="74">
        <f t="shared" si="0"/>
        <v>1</v>
      </c>
      <c r="T184" s="121" t="str">
        <f t="shared" si="4"/>
        <v>OK</v>
      </c>
      <c r="U184" s="247"/>
      <c r="V184" s="249"/>
      <c r="W184" s="249"/>
      <c r="X184" s="248"/>
      <c r="Y184" s="249"/>
      <c r="Z184" s="248"/>
      <c r="AA184" s="249"/>
      <c r="AB184" s="249"/>
      <c r="AC184" s="248"/>
      <c r="AD184" s="77"/>
      <c r="AE184" s="77"/>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247"/>
      <c r="V185" s="249"/>
      <c r="W185" s="249"/>
      <c r="X185" s="248"/>
      <c r="Y185" s="249"/>
      <c r="Z185" s="248"/>
      <c r="AA185" s="249"/>
      <c r="AB185" s="249"/>
      <c r="AC185" s="248"/>
      <c r="AD185" s="77"/>
      <c r="AE185" s="77"/>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247"/>
      <c r="V186" s="248"/>
      <c r="W186" s="248"/>
      <c r="X186" s="248"/>
      <c r="Y186" s="248"/>
      <c r="Z186" s="248"/>
      <c r="AA186" s="248"/>
      <c r="AB186" s="248"/>
      <c r="AC186" s="248"/>
      <c r="AD186" s="80"/>
      <c r="AE186" s="77"/>
      <c r="AF186" s="76"/>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321</v>
      </c>
      <c r="N187" s="95"/>
      <c r="O187" s="95"/>
      <c r="P187" s="95"/>
      <c r="Q187" s="95"/>
      <c r="R187" s="95"/>
      <c r="S187" s="95">
        <f>SUM(S4:S186)</f>
        <v>239</v>
      </c>
      <c r="U187" s="253">
        <v>253.38</v>
      </c>
      <c r="V187" s="253">
        <v>24675.040000000001</v>
      </c>
      <c r="W187" s="253">
        <v>2550.33</v>
      </c>
      <c r="X187" s="253">
        <v>2250.12</v>
      </c>
      <c r="Y187" s="253">
        <v>28510</v>
      </c>
      <c r="Z187" s="253">
        <v>51105.62</v>
      </c>
      <c r="AA187" s="253">
        <v>3984.68</v>
      </c>
      <c r="AB187" s="253">
        <v>408.45</v>
      </c>
      <c r="AC187" s="253">
        <v>16920.39</v>
      </c>
      <c r="AD187" s="97">
        <f t="shared" ref="AD187:AT187" si="5">SUMPRODUCT($J$4:$J$186,AD4:AD186)</f>
        <v>0</v>
      </c>
      <c r="AE187" s="97">
        <f t="shared" si="5"/>
        <v>0</v>
      </c>
      <c r="AF187" s="97">
        <f t="shared" si="5"/>
        <v>0</v>
      </c>
      <c r="AG187" s="97">
        <f t="shared" si="5"/>
        <v>0</v>
      </c>
      <c r="AH187" s="97">
        <f t="shared" si="5"/>
        <v>0</v>
      </c>
      <c r="AI187" s="97">
        <f t="shared" si="5"/>
        <v>0</v>
      </c>
      <c r="AJ187" s="97">
        <f t="shared" si="5"/>
        <v>0</v>
      </c>
      <c r="AK187" s="97">
        <f t="shared" si="5"/>
        <v>0</v>
      </c>
      <c r="AL187" s="97">
        <f t="shared" si="5"/>
        <v>0</v>
      </c>
      <c r="AM187" s="97">
        <f t="shared" si="5"/>
        <v>0</v>
      </c>
      <c r="AN187" s="97">
        <f t="shared" si="5"/>
        <v>0</v>
      </c>
      <c r="AO187" s="97">
        <f t="shared" si="5"/>
        <v>0</v>
      </c>
      <c r="AP187" s="97">
        <f t="shared" si="5"/>
        <v>0</v>
      </c>
      <c r="AQ187" s="97">
        <f t="shared" si="5"/>
        <v>0</v>
      </c>
      <c r="AR187" s="97">
        <f t="shared" si="5"/>
        <v>0</v>
      </c>
      <c r="AS187" s="97">
        <f t="shared" si="5"/>
        <v>0</v>
      </c>
      <c r="AT187" s="97">
        <f t="shared" si="5"/>
        <v>0</v>
      </c>
      <c r="AU187" s="79"/>
    </row>
    <row r="188" spans="1:47" ht="30" customHeight="1" x14ac:dyDescent="0.35">
      <c r="D188" s="87" t="s">
        <v>613</v>
      </c>
      <c r="K188" s="98">
        <f t="shared" ref="K188:S188" si="6">SUMPRODUCT($J$4:$J$186,K4:K186)</f>
        <v>515828.35999999993</v>
      </c>
      <c r="L188" s="98">
        <f t="shared" si="6"/>
        <v>130658.01</v>
      </c>
      <c r="M188" s="98">
        <f t="shared" si="6"/>
        <v>130658.01</v>
      </c>
      <c r="N188" s="98">
        <f t="shared" si="6"/>
        <v>-10200</v>
      </c>
      <c r="O188" s="98">
        <f t="shared" si="6"/>
        <v>58596.74</v>
      </c>
      <c r="P188" s="98">
        <f t="shared" si="6"/>
        <v>0</v>
      </c>
      <c r="Q188" s="98">
        <f t="shared" si="6"/>
        <v>0</v>
      </c>
      <c r="R188" s="98">
        <f t="shared" si="6"/>
        <v>0</v>
      </c>
      <c r="S188" s="98">
        <f t="shared" si="6"/>
        <v>374970.34999999992</v>
      </c>
      <c r="U188" s="100"/>
      <c r="V188" s="100"/>
      <c r="W188" s="100"/>
      <c r="X188" s="100"/>
      <c r="Y188" s="100"/>
      <c r="Z188" s="100"/>
      <c r="AA188" s="100"/>
      <c r="AB188" s="100"/>
      <c r="AC188" s="100"/>
      <c r="AD188" s="100"/>
      <c r="AE188" s="82"/>
    </row>
    <row r="189" spans="1:47" ht="30" customHeight="1" x14ac:dyDescent="0.35">
      <c r="U189" s="100"/>
      <c r="V189" s="100"/>
      <c r="W189" s="100"/>
      <c r="X189" s="100"/>
      <c r="Y189" s="100"/>
      <c r="Z189" s="100"/>
      <c r="AA189" s="100"/>
      <c r="AB189" s="100"/>
      <c r="AC189" s="100"/>
      <c r="AE189" s="99"/>
    </row>
    <row r="190" spans="1:47" ht="30" customHeight="1" x14ac:dyDescent="0.35">
      <c r="U190" s="100"/>
      <c r="V190" s="100"/>
      <c r="W190" s="100"/>
      <c r="X190" s="100"/>
      <c r="Y190" s="100"/>
      <c r="Z190" s="100"/>
      <c r="AA190" s="100"/>
      <c r="AB190" s="100"/>
      <c r="AC190" s="100"/>
      <c r="AE190" s="99"/>
      <c r="AL190" s="102"/>
      <c r="AN190" s="102"/>
    </row>
    <row r="191" spans="1:47" ht="30" customHeight="1" x14ac:dyDescent="0.35">
      <c r="U191" s="100"/>
      <c r="V191" s="100"/>
      <c r="W191" s="100"/>
      <c r="X191" s="100"/>
      <c r="Y191" s="100"/>
      <c r="Z191" s="100"/>
      <c r="AA191" s="100"/>
      <c r="AB191" s="100"/>
      <c r="AC191" s="100"/>
      <c r="AE191" s="99"/>
      <c r="AL191" s="102"/>
      <c r="AN191" s="102"/>
    </row>
    <row r="192" spans="1:47" ht="30" customHeight="1" x14ac:dyDescent="0.35">
      <c r="U192" s="100"/>
      <c r="V192" s="100"/>
      <c r="W192" s="100"/>
      <c r="X192" s="100"/>
      <c r="Y192" s="100"/>
      <c r="Z192" s="100"/>
      <c r="AA192" s="100"/>
      <c r="AB192" s="100"/>
      <c r="AC192" s="100"/>
      <c r="AE192" s="99"/>
      <c r="AL192" s="102"/>
      <c r="AN192" s="102"/>
    </row>
    <row r="193" spans="21:40" ht="30" customHeight="1" x14ac:dyDescent="0.35">
      <c r="U193" s="100"/>
      <c r="V193" s="100"/>
      <c r="W193" s="100"/>
      <c r="X193" s="100"/>
      <c r="Y193" s="100"/>
      <c r="Z193" s="100"/>
      <c r="AA193" s="100"/>
      <c r="AB193" s="100"/>
      <c r="AC193" s="100"/>
      <c r="AE193" s="99"/>
      <c r="AL193" s="102"/>
      <c r="AN193" s="102"/>
    </row>
    <row r="194" spans="21:40" ht="30" customHeight="1" x14ac:dyDescent="0.35">
      <c r="U194" s="100"/>
      <c r="V194" s="100"/>
      <c r="W194" s="100"/>
      <c r="X194" s="100"/>
      <c r="Y194" s="100"/>
      <c r="Z194" s="100"/>
      <c r="AA194" s="100"/>
      <c r="AB194" s="100"/>
      <c r="AC194" s="100"/>
      <c r="AE194" s="99"/>
      <c r="AL194" s="102"/>
      <c r="AN194" s="102"/>
    </row>
    <row r="195" spans="21:40" ht="30" customHeight="1" x14ac:dyDescent="0.35">
      <c r="U195" s="100"/>
      <c r="V195" s="100"/>
      <c r="W195" s="100"/>
      <c r="X195" s="100"/>
      <c r="Y195" s="100"/>
      <c r="Z195" s="100"/>
      <c r="AA195" s="100"/>
      <c r="AB195" s="100"/>
      <c r="AC195" s="100"/>
      <c r="AE195" s="99"/>
      <c r="AL195" s="102"/>
      <c r="AN195" s="102"/>
    </row>
    <row r="196" spans="21:40" ht="30" customHeight="1" x14ac:dyDescent="0.35">
      <c r="U196" s="100"/>
      <c r="V196" s="100"/>
      <c r="W196" s="100"/>
      <c r="X196" s="100"/>
      <c r="Y196" s="100"/>
      <c r="Z196" s="100"/>
      <c r="AA196" s="100"/>
      <c r="AB196" s="100"/>
      <c r="AC196" s="100"/>
      <c r="AE196" s="99"/>
      <c r="AN196" s="102"/>
    </row>
    <row r="197" spans="21:40" ht="30" customHeight="1" x14ac:dyDescent="0.35">
      <c r="U197" s="100"/>
      <c r="V197" s="100"/>
      <c r="W197" s="100"/>
      <c r="X197" s="100"/>
      <c r="Y197" s="100"/>
      <c r="Z197" s="100"/>
      <c r="AA197" s="100"/>
      <c r="AB197" s="100"/>
      <c r="AC197" s="100"/>
      <c r="AE197" s="99"/>
      <c r="AN197" s="102"/>
    </row>
    <row r="198" spans="21:40" ht="30" customHeight="1" x14ac:dyDescent="0.35">
      <c r="U198" s="100"/>
      <c r="V198" s="100"/>
      <c r="W198" s="100"/>
      <c r="X198" s="100"/>
      <c r="Y198" s="100"/>
      <c r="Z198" s="100"/>
      <c r="AA198" s="100"/>
      <c r="AB198" s="100"/>
      <c r="AC198" s="100"/>
      <c r="AE198" s="99"/>
      <c r="AN198" s="102"/>
    </row>
    <row r="199" spans="21:40" ht="30" customHeight="1" x14ac:dyDescent="0.35">
      <c r="U199" s="100"/>
      <c r="V199" s="100"/>
      <c r="W199" s="100"/>
      <c r="X199" s="100"/>
      <c r="Y199" s="100"/>
      <c r="Z199" s="100"/>
      <c r="AA199" s="100"/>
      <c r="AB199" s="100"/>
      <c r="AC199" s="100"/>
      <c r="AE199" s="99"/>
    </row>
    <row r="200" spans="21:40" ht="30" customHeight="1" x14ac:dyDescent="0.35">
      <c r="U200" s="100"/>
      <c r="V200" s="100"/>
      <c r="W200" s="100"/>
      <c r="X200" s="100"/>
      <c r="Y200" s="100"/>
      <c r="Z200" s="100"/>
      <c r="AA200" s="100"/>
      <c r="AB200" s="100"/>
      <c r="AC200" s="100"/>
      <c r="AE200" s="99"/>
    </row>
    <row r="201" spans="21:40" ht="30" customHeight="1" x14ac:dyDescent="0.35">
      <c r="U201" s="100"/>
      <c r="V201" s="100"/>
      <c r="W201" s="100"/>
      <c r="X201" s="100"/>
      <c r="Y201" s="100"/>
      <c r="Z201" s="100"/>
      <c r="AA201" s="100"/>
      <c r="AB201" s="100"/>
      <c r="AC201" s="100"/>
      <c r="AE201" s="99"/>
    </row>
    <row r="202" spans="21:40" ht="30" customHeight="1" x14ac:dyDescent="0.35">
      <c r="U202" s="100"/>
      <c r="V202" s="100"/>
      <c r="W202" s="100"/>
      <c r="X202" s="100"/>
      <c r="Y202" s="100"/>
      <c r="Z202" s="100"/>
      <c r="AA202" s="100"/>
      <c r="AB202" s="100"/>
      <c r="AC202" s="100"/>
      <c r="AE202" s="99"/>
    </row>
    <row r="203" spans="21:40" ht="30" customHeight="1" x14ac:dyDescent="0.35">
      <c r="U203" s="100"/>
      <c r="V203" s="100"/>
      <c r="W203" s="100"/>
      <c r="X203" s="100"/>
      <c r="Y203" s="100"/>
      <c r="Z203" s="100"/>
      <c r="AA203" s="100"/>
      <c r="AB203" s="100"/>
      <c r="AC203" s="100"/>
      <c r="AE203" s="99"/>
    </row>
    <row r="204" spans="21:40" ht="30" customHeight="1" x14ac:dyDescent="0.35">
      <c r="U204" s="100"/>
      <c r="V204" s="100"/>
      <c r="W204" s="100"/>
      <c r="X204" s="100"/>
      <c r="Y204" s="100"/>
      <c r="Z204" s="100"/>
      <c r="AA204" s="100"/>
      <c r="AB204" s="100"/>
      <c r="AC204" s="100"/>
      <c r="AE204" s="99"/>
    </row>
    <row r="205" spans="21:40" ht="30" customHeight="1" x14ac:dyDescent="0.35">
      <c r="U205" s="100"/>
      <c r="V205" s="100"/>
      <c r="W205" s="100"/>
      <c r="X205" s="100"/>
      <c r="Y205" s="100"/>
      <c r="Z205" s="100"/>
      <c r="AA205" s="100"/>
      <c r="AB205" s="100"/>
      <c r="AC205" s="100"/>
      <c r="AE205" s="99"/>
    </row>
    <row r="206" spans="21:40" ht="30" customHeight="1" x14ac:dyDescent="0.35">
      <c r="U206" s="100"/>
      <c r="V206" s="100"/>
      <c r="W206" s="100"/>
      <c r="X206" s="100"/>
      <c r="Y206" s="100"/>
      <c r="Z206" s="100"/>
      <c r="AA206" s="100"/>
      <c r="AB206" s="100"/>
      <c r="AC206" s="100"/>
      <c r="AE206" s="99"/>
    </row>
    <row r="207" spans="21:40" ht="30" customHeight="1" x14ac:dyDescent="0.35">
      <c r="U207" s="100"/>
      <c r="V207" s="100"/>
      <c r="W207" s="100"/>
      <c r="X207" s="100"/>
      <c r="Y207" s="100"/>
      <c r="Z207" s="100"/>
      <c r="AA207" s="100"/>
      <c r="AB207" s="100"/>
      <c r="AC207" s="100"/>
      <c r="AE207" s="99"/>
    </row>
    <row r="208" spans="21:40" ht="30" customHeight="1" x14ac:dyDescent="0.35">
      <c r="U208" s="100"/>
      <c r="V208" s="100"/>
      <c r="W208" s="100"/>
      <c r="X208" s="100"/>
      <c r="Y208" s="100"/>
      <c r="Z208" s="100"/>
      <c r="AA208" s="100"/>
      <c r="AB208" s="100"/>
      <c r="AC208" s="100"/>
      <c r="AE208" s="99"/>
    </row>
    <row r="209" spans="21:31" ht="30" customHeight="1" x14ac:dyDescent="0.35">
      <c r="U209" s="100"/>
      <c r="V209" s="100"/>
      <c r="W209" s="100"/>
      <c r="X209" s="100"/>
      <c r="Y209" s="100"/>
      <c r="Z209" s="100"/>
      <c r="AA209" s="100"/>
      <c r="AB209" s="100"/>
      <c r="AC209" s="100"/>
      <c r="AE209" s="99"/>
    </row>
    <row r="210" spans="21:31" ht="30" customHeight="1" x14ac:dyDescent="0.35">
      <c r="U210" s="100"/>
      <c r="V210" s="100"/>
      <c r="W210" s="100"/>
      <c r="X210" s="100"/>
      <c r="Y210" s="100"/>
      <c r="Z210" s="100"/>
      <c r="AA210" s="100"/>
      <c r="AB210" s="100"/>
      <c r="AC210" s="100"/>
      <c r="AE210" s="99"/>
    </row>
    <row r="211" spans="21:31" ht="30" customHeight="1" x14ac:dyDescent="0.35">
      <c r="U211" s="100"/>
      <c r="V211" s="100"/>
      <c r="W211" s="100"/>
      <c r="X211" s="100"/>
      <c r="Y211" s="100"/>
      <c r="Z211" s="100"/>
      <c r="AA211" s="100"/>
      <c r="AB211" s="100"/>
      <c r="AC211" s="100"/>
      <c r="AE211" s="99"/>
    </row>
    <row r="212" spans="21:31" ht="30" customHeight="1" x14ac:dyDescent="0.35">
      <c r="U212" s="100"/>
      <c r="V212" s="100"/>
      <c r="W212" s="100"/>
      <c r="X212" s="100"/>
      <c r="Y212" s="100"/>
      <c r="Z212" s="100"/>
      <c r="AA212" s="100"/>
      <c r="AB212" s="100"/>
      <c r="AC212" s="100"/>
      <c r="AE212" s="99"/>
    </row>
    <row r="213" spans="21:31" ht="30" customHeight="1" x14ac:dyDescent="0.35">
      <c r="U213" s="100"/>
      <c r="V213" s="100"/>
      <c r="W213" s="100"/>
      <c r="X213" s="100"/>
      <c r="Y213" s="100"/>
      <c r="Z213" s="100"/>
      <c r="AA213" s="100"/>
      <c r="AB213" s="100"/>
      <c r="AC213" s="100"/>
      <c r="AE213" s="99"/>
    </row>
    <row r="214" spans="21:31" ht="30" customHeight="1" x14ac:dyDescent="0.35">
      <c r="U214" s="100"/>
      <c r="V214" s="100"/>
      <c r="W214" s="100"/>
      <c r="X214" s="100"/>
      <c r="Y214" s="100"/>
      <c r="Z214" s="100"/>
      <c r="AA214" s="100"/>
      <c r="AB214" s="100"/>
      <c r="AC214" s="100"/>
      <c r="AE214" s="99"/>
    </row>
    <row r="215" spans="21:31" ht="30" customHeight="1" x14ac:dyDescent="0.35">
      <c r="U215" s="100"/>
      <c r="V215" s="100"/>
      <c r="W215" s="100"/>
      <c r="X215" s="100"/>
      <c r="Y215" s="100"/>
      <c r="Z215" s="100"/>
      <c r="AA215" s="100"/>
      <c r="AB215" s="100"/>
      <c r="AC215" s="100"/>
      <c r="AE215" s="99"/>
    </row>
    <row r="216" spans="21:31" ht="30" customHeight="1" x14ac:dyDescent="0.35">
      <c r="U216" s="100"/>
      <c r="V216" s="100"/>
      <c r="W216" s="100"/>
      <c r="X216" s="100"/>
      <c r="Y216" s="100"/>
      <c r="Z216" s="100"/>
      <c r="AA216" s="100"/>
      <c r="AB216" s="100"/>
      <c r="AC216" s="100"/>
      <c r="AE216" s="99"/>
    </row>
    <row r="217" spans="21:31" ht="30" customHeight="1" x14ac:dyDescent="0.35">
      <c r="U217" s="100"/>
      <c r="V217" s="100"/>
      <c r="W217" s="100"/>
      <c r="X217" s="100"/>
      <c r="Y217" s="100"/>
      <c r="Z217" s="100"/>
      <c r="AA217" s="100"/>
      <c r="AB217" s="100"/>
      <c r="AC217" s="100"/>
      <c r="AE217" s="99"/>
    </row>
    <row r="218" spans="21:31" ht="30" customHeight="1" x14ac:dyDescent="0.35">
      <c r="U218" s="100"/>
      <c r="V218" s="100"/>
      <c r="W218" s="100"/>
      <c r="X218" s="100"/>
      <c r="Y218" s="100"/>
      <c r="Z218" s="100"/>
      <c r="AA218" s="100"/>
      <c r="AB218" s="100"/>
      <c r="AC218" s="100"/>
      <c r="AE218" s="99"/>
    </row>
    <row r="219" spans="21:31" ht="30" customHeight="1" x14ac:dyDescent="0.35">
      <c r="U219" s="100"/>
      <c r="V219" s="100"/>
      <c r="W219" s="100"/>
      <c r="X219" s="100"/>
      <c r="Y219" s="100"/>
      <c r="Z219" s="100"/>
      <c r="AA219" s="100"/>
      <c r="AB219" s="100"/>
      <c r="AC219" s="100"/>
      <c r="AE219" s="99"/>
    </row>
    <row r="220" spans="21:31" ht="30" customHeight="1" x14ac:dyDescent="0.35">
      <c r="U220" s="100"/>
      <c r="V220" s="100"/>
      <c r="W220" s="100"/>
      <c r="X220" s="100"/>
      <c r="Y220" s="100"/>
      <c r="Z220" s="100"/>
      <c r="AA220" s="100"/>
      <c r="AB220" s="100"/>
      <c r="AC220" s="100"/>
      <c r="AE220" s="99"/>
    </row>
    <row r="221" spans="21:31" ht="30" customHeight="1" x14ac:dyDescent="0.35">
      <c r="U221" s="100"/>
      <c r="V221" s="100"/>
      <c r="W221" s="100"/>
      <c r="X221" s="100"/>
      <c r="Y221" s="100"/>
      <c r="Z221" s="100"/>
      <c r="AA221" s="100"/>
      <c r="AB221" s="100"/>
      <c r="AC221" s="100"/>
      <c r="AE221" s="99"/>
    </row>
    <row r="222" spans="21:31" ht="30" customHeight="1" x14ac:dyDescent="0.35">
      <c r="U222" s="100"/>
      <c r="V222" s="100"/>
      <c r="W222" s="100"/>
      <c r="X222" s="100"/>
      <c r="Y222" s="100"/>
      <c r="Z222" s="100"/>
      <c r="AA222" s="100"/>
      <c r="AB222" s="100"/>
      <c r="AC222" s="100"/>
      <c r="AE222" s="99"/>
    </row>
    <row r="223" spans="21:31" ht="30" customHeight="1" x14ac:dyDescent="0.35">
      <c r="U223" s="100"/>
      <c r="V223" s="100"/>
      <c r="W223" s="100"/>
      <c r="X223" s="100"/>
      <c r="Y223" s="100"/>
      <c r="Z223" s="100"/>
      <c r="AA223" s="100"/>
      <c r="AB223" s="100"/>
      <c r="AC223" s="100"/>
      <c r="AE223" s="99"/>
    </row>
    <row r="224" spans="21:31" ht="30" customHeight="1" x14ac:dyDescent="0.35">
      <c r="U224" s="100"/>
      <c r="V224" s="100"/>
      <c r="W224" s="100"/>
      <c r="X224" s="100"/>
      <c r="Y224" s="100"/>
      <c r="Z224" s="100"/>
      <c r="AA224" s="100"/>
      <c r="AB224" s="100"/>
      <c r="AC224" s="100"/>
      <c r="AE224" s="99"/>
    </row>
    <row r="225" spans="21:31" ht="30" customHeight="1" x14ac:dyDescent="0.35">
      <c r="U225" s="100"/>
      <c r="V225" s="100"/>
      <c r="W225" s="100"/>
      <c r="X225" s="100"/>
      <c r="Y225" s="100"/>
      <c r="Z225" s="100"/>
      <c r="AA225" s="100"/>
      <c r="AB225" s="100"/>
      <c r="AC225" s="100"/>
      <c r="AE225" s="99"/>
    </row>
    <row r="226" spans="21:31" ht="30" customHeight="1" x14ac:dyDescent="0.35">
      <c r="U226" s="100"/>
      <c r="V226" s="100"/>
      <c r="W226" s="100"/>
      <c r="X226" s="100"/>
      <c r="Y226" s="100"/>
      <c r="Z226" s="100"/>
      <c r="AA226" s="100"/>
      <c r="AB226" s="100"/>
      <c r="AC226" s="100"/>
      <c r="AE226" s="99"/>
    </row>
    <row r="227" spans="21:31" ht="30" customHeight="1" x14ac:dyDescent="0.35">
      <c r="U227" s="100"/>
      <c r="V227" s="100"/>
      <c r="W227" s="100"/>
      <c r="X227" s="100"/>
      <c r="Y227" s="100"/>
      <c r="Z227" s="100"/>
      <c r="AA227" s="100"/>
      <c r="AB227" s="100"/>
      <c r="AC227" s="100"/>
      <c r="AE227" s="99"/>
    </row>
    <row r="228" spans="21:31" ht="30" customHeight="1" x14ac:dyDescent="0.35">
      <c r="U228" s="100"/>
      <c r="V228" s="100"/>
      <c r="W228" s="100"/>
      <c r="X228" s="100"/>
      <c r="Y228" s="100"/>
      <c r="Z228" s="100"/>
      <c r="AA228" s="100"/>
      <c r="AB228" s="100"/>
      <c r="AC228" s="100"/>
      <c r="AE228" s="99"/>
    </row>
    <row r="229" spans="21:31" ht="30" customHeight="1" x14ac:dyDescent="0.35">
      <c r="U229" s="100"/>
      <c r="V229" s="100"/>
      <c r="W229" s="100"/>
      <c r="X229" s="100"/>
      <c r="Y229" s="100"/>
      <c r="Z229" s="100"/>
      <c r="AA229" s="100"/>
      <c r="AB229" s="100"/>
      <c r="AC229" s="100"/>
      <c r="AE229" s="99"/>
    </row>
    <row r="230" spans="21:31" ht="30" customHeight="1" x14ac:dyDescent="0.35">
      <c r="U230" s="100"/>
      <c r="V230" s="100"/>
      <c r="W230" s="100"/>
      <c r="X230" s="100"/>
      <c r="Y230" s="100"/>
      <c r="Z230" s="100"/>
      <c r="AA230" s="100"/>
      <c r="AB230" s="100"/>
      <c r="AC230" s="100"/>
      <c r="AE230" s="99"/>
    </row>
    <row r="231" spans="21:31" ht="30" customHeight="1" x14ac:dyDescent="0.35">
      <c r="U231" s="100"/>
      <c r="V231" s="100"/>
      <c r="W231" s="100"/>
      <c r="X231" s="100"/>
      <c r="Y231" s="100"/>
      <c r="Z231" s="100"/>
      <c r="AA231" s="100"/>
      <c r="AB231" s="100"/>
      <c r="AC231" s="100"/>
      <c r="AE231" s="99"/>
    </row>
    <row r="232" spans="21:31" ht="30" customHeight="1" x14ac:dyDescent="0.35">
      <c r="U232" s="100"/>
      <c r="V232" s="100"/>
      <c r="W232" s="100"/>
      <c r="X232" s="100"/>
      <c r="Y232" s="100"/>
      <c r="Z232" s="100"/>
      <c r="AA232" s="100"/>
      <c r="AB232" s="100"/>
      <c r="AC232" s="100"/>
      <c r="AE232" s="99"/>
    </row>
    <row r="233" spans="21:31" ht="30" customHeight="1" x14ac:dyDescent="0.35">
      <c r="U233" s="100"/>
      <c r="V233" s="100"/>
      <c r="W233" s="100"/>
      <c r="X233" s="100"/>
      <c r="Y233" s="100"/>
      <c r="Z233" s="100"/>
      <c r="AA233" s="100"/>
      <c r="AB233" s="100"/>
      <c r="AC233" s="100"/>
      <c r="AE233" s="99"/>
    </row>
    <row r="234" spans="21:31" ht="30" customHeight="1" x14ac:dyDescent="0.35">
      <c r="U234" s="100"/>
      <c r="V234" s="100"/>
      <c r="W234" s="100"/>
      <c r="X234" s="100"/>
      <c r="Y234" s="100"/>
      <c r="Z234" s="100"/>
      <c r="AA234" s="100"/>
      <c r="AB234" s="100"/>
      <c r="AC234" s="100"/>
      <c r="AE234" s="99"/>
    </row>
    <row r="235" spans="21:31" ht="30" customHeight="1" x14ac:dyDescent="0.35">
      <c r="U235" s="100"/>
      <c r="V235" s="100"/>
      <c r="W235" s="100"/>
      <c r="X235" s="100"/>
      <c r="Y235" s="100"/>
      <c r="Z235" s="100"/>
      <c r="AA235" s="100"/>
      <c r="AB235" s="100"/>
      <c r="AC235" s="100"/>
      <c r="AE235" s="99"/>
    </row>
    <row r="236" spans="21:31" ht="30" customHeight="1" x14ac:dyDescent="0.35">
      <c r="U236" s="100"/>
      <c r="V236" s="100"/>
      <c r="W236" s="100"/>
      <c r="X236" s="100"/>
      <c r="Y236" s="100"/>
      <c r="Z236" s="100"/>
      <c r="AA236" s="100"/>
      <c r="AB236" s="100"/>
      <c r="AC236" s="100"/>
      <c r="AE236" s="99"/>
    </row>
    <row r="237" spans="21:31" ht="30" customHeight="1" x14ac:dyDescent="0.35">
      <c r="U237" s="100"/>
      <c r="V237" s="100"/>
      <c r="W237" s="100"/>
      <c r="X237" s="100"/>
      <c r="Y237" s="100"/>
      <c r="Z237" s="100"/>
      <c r="AA237" s="100"/>
      <c r="AB237" s="100"/>
      <c r="AC237" s="100"/>
      <c r="AE237" s="99"/>
    </row>
    <row r="238" spans="21:31" ht="30" customHeight="1" x14ac:dyDescent="0.35">
      <c r="U238" s="100"/>
      <c r="V238" s="100"/>
      <c r="W238" s="100"/>
      <c r="X238" s="100"/>
      <c r="Y238" s="100"/>
      <c r="Z238" s="100"/>
      <c r="AA238" s="100"/>
      <c r="AB238" s="100"/>
      <c r="AC238" s="100"/>
      <c r="AE238" s="99"/>
    </row>
    <row r="239" spans="21:31" ht="30" customHeight="1" x14ac:dyDescent="0.35">
      <c r="U239" s="100"/>
      <c r="V239" s="100"/>
      <c r="W239" s="100"/>
      <c r="X239" s="100"/>
      <c r="Y239" s="100"/>
      <c r="Z239" s="100"/>
      <c r="AA239" s="100"/>
      <c r="AB239" s="100"/>
      <c r="AC239" s="100"/>
      <c r="AE239" s="99"/>
    </row>
    <row r="240" spans="21:31" ht="30" customHeight="1" x14ac:dyDescent="0.35">
      <c r="U240" s="100"/>
      <c r="V240" s="100"/>
      <c r="W240" s="100"/>
      <c r="X240" s="100"/>
      <c r="Y240" s="100"/>
      <c r="Z240" s="100"/>
      <c r="AA240" s="100"/>
      <c r="AB240" s="100"/>
      <c r="AC240" s="100"/>
      <c r="AE240" s="99"/>
    </row>
    <row r="241" spans="21:31" ht="30" customHeight="1" x14ac:dyDescent="0.35">
      <c r="U241" s="100"/>
      <c r="V241" s="100"/>
      <c r="W241" s="100"/>
      <c r="X241" s="100"/>
      <c r="Y241" s="100"/>
      <c r="Z241" s="100"/>
      <c r="AA241" s="100"/>
      <c r="AB241" s="100"/>
      <c r="AC241" s="100"/>
      <c r="AE241" s="99"/>
    </row>
    <row r="242" spans="21:31" ht="30" customHeight="1" x14ac:dyDescent="0.35">
      <c r="U242" s="100"/>
      <c r="V242" s="100"/>
      <c r="W242" s="100"/>
      <c r="X242" s="100"/>
      <c r="Y242" s="100"/>
      <c r="Z242" s="100"/>
      <c r="AA242" s="100"/>
      <c r="AB242" s="100"/>
      <c r="AC242" s="100"/>
      <c r="AE242" s="99"/>
    </row>
    <row r="243" spans="21:31" ht="30" customHeight="1" x14ac:dyDescent="0.35">
      <c r="U243" s="100"/>
      <c r="V243" s="100"/>
      <c r="W243" s="100"/>
      <c r="X243" s="100"/>
      <c r="Y243" s="100"/>
      <c r="Z243" s="100"/>
      <c r="AA243" s="100"/>
      <c r="AB243" s="100"/>
      <c r="AC243" s="100"/>
      <c r="AE243" s="99"/>
    </row>
    <row r="244" spans="21:31" ht="30" customHeight="1" x14ac:dyDescent="0.35">
      <c r="U244" s="100"/>
      <c r="V244" s="100"/>
      <c r="W244" s="100"/>
      <c r="X244" s="100"/>
      <c r="Y244" s="100"/>
      <c r="Z244" s="100"/>
      <c r="AA244" s="100"/>
      <c r="AB244" s="100"/>
      <c r="AC244" s="100"/>
      <c r="AE244" s="99"/>
    </row>
    <row r="245" spans="21:31" ht="30" customHeight="1" x14ac:dyDescent="0.35">
      <c r="U245" s="100"/>
      <c r="V245" s="100"/>
      <c r="W245" s="100"/>
      <c r="X245" s="100"/>
      <c r="Y245" s="100"/>
      <c r="Z245" s="100"/>
      <c r="AA245" s="100"/>
      <c r="AB245" s="100"/>
      <c r="AC245" s="100"/>
      <c r="AE245" s="99"/>
    </row>
    <row r="246" spans="21:31" ht="30" customHeight="1" x14ac:dyDescent="0.35">
      <c r="U246" s="100"/>
      <c r="V246" s="100"/>
      <c r="W246" s="100"/>
      <c r="X246" s="100"/>
      <c r="Y246" s="100"/>
      <c r="Z246" s="100"/>
      <c r="AA246" s="100"/>
      <c r="AB246" s="100"/>
      <c r="AC246" s="100"/>
      <c r="AE246" s="99"/>
    </row>
    <row r="247" spans="21:31" ht="30" customHeight="1" x14ac:dyDescent="0.35">
      <c r="U247" s="100"/>
      <c r="V247" s="100"/>
      <c r="W247" s="100"/>
      <c r="X247" s="100"/>
      <c r="Y247" s="100"/>
      <c r="Z247" s="100"/>
      <c r="AA247" s="100"/>
      <c r="AB247" s="100"/>
      <c r="AC247" s="100"/>
      <c r="AE247" s="99"/>
    </row>
    <row r="248" spans="21:31" ht="30" customHeight="1" x14ac:dyDescent="0.35">
      <c r="U248" s="100"/>
      <c r="V248" s="100"/>
      <c r="W248" s="100"/>
      <c r="X248" s="100"/>
      <c r="Y248" s="100"/>
      <c r="Z248" s="100"/>
      <c r="AA248" s="100"/>
      <c r="AB248" s="100"/>
      <c r="AC248" s="100"/>
      <c r="AE248" s="99"/>
    </row>
    <row r="249" spans="21:31" ht="30" customHeight="1" x14ac:dyDescent="0.35">
      <c r="U249" s="100"/>
      <c r="V249" s="100"/>
      <c r="W249" s="100"/>
      <c r="X249" s="100"/>
      <c r="Y249" s="100"/>
      <c r="Z249" s="100"/>
      <c r="AA249" s="100"/>
      <c r="AB249" s="100"/>
      <c r="AC249" s="100"/>
      <c r="AE249" s="99"/>
    </row>
    <row r="250" spans="21:31" ht="30" customHeight="1" x14ac:dyDescent="0.35">
      <c r="U250" s="100"/>
      <c r="V250" s="100"/>
      <c r="W250" s="100"/>
      <c r="X250" s="100"/>
      <c r="Y250" s="100"/>
      <c r="Z250" s="100"/>
      <c r="AA250" s="100"/>
      <c r="AB250" s="100"/>
      <c r="AC250" s="100"/>
      <c r="AE250" s="99"/>
    </row>
    <row r="251" spans="21:31" ht="30" customHeight="1" x14ac:dyDescent="0.35">
      <c r="U251" s="100"/>
      <c r="V251" s="100"/>
      <c r="W251" s="100"/>
      <c r="X251" s="100"/>
      <c r="Y251" s="100"/>
      <c r="Z251" s="100"/>
      <c r="AA251" s="100"/>
      <c r="AB251" s="100"/>
      <c r="AC251" s="100"/>
      <c r="AE251" s="99"/>
    </row>
    <row r="252" spans="21:31" ht="30" customHeight="1" x14ac:dyDescent="0.35">
      <c r="U252" s="100"/>
      <c r="V252" s="100"/>
      <c r="W252" s="100"/>
      <c r="X252" s="100"/>
      <c r="Y252" s="100"/>
      <c r="Z252" s="100"/>
      <c r="AA252" s="100"/>
      <c r="AB252" s="100"/>
      <c r="AC252" s="100"/>
      <c r="AE252" s="99"/>
    </row>
    <row r="253" spans="21:31" ht="30" customHeight="1" x14ac:dyDescent="0.35">
      <c r="U253" s="100"/>
      <c r="V253" s="100"/>
      <c r="W253" s="100"/>
      <c r="X253" s="100"/>
      <c r="Y253" s="100"/>
      <c r="Z253" s="100"/>
      <c r="AA253" s="100"/>
      <c r="AB253" s="100"/>
      <c r="AC253" s="100"/>
      <c r="AE253" s="99"/>
    </row>
    <row r="254" spans="21:31" ht="30" customHeight="1" x14ac:dyDescent="0.35">
      <c r="U254" s="100"/>
      <c r="V254" s="100"/>
      <c r="W254" s="100"/>
      <c r="X254" s="100"/>
      <c r="Y254" s="100"/>
      <c r="Z254" s="100"/>
      <c r="AA254" s="100"/>
      <c r="AB254" s="100"/>
      <c r="AC254" s="100"/>
      <c r="AE254" s="99"/>
    </row>
    <row r="255" spans="21:31" ht="30" customHeight="1" x14ac:dyDescent="0.35">
      <c r="U255" s="100"/>
      <c r="V255" s="100"/>
      <c r="W255" s="100"/>
      <c r="X255" s="100"/>
      <c r="Y255" s="100"/>
      <c r="Z255" s="100"/>
      <c r="AA255" s="100"/>
      <c r="AB255" s="100"/>
      <c r="AC255" s="100"/>
      <c r="AE255" s="99"/>
    </row>
    <row r="256" spans="21:31" ht="30" customHeight="1" x14ac:dyDescent="0.35">
      <c r="U256" s="100"/>
      <c r="V256" s="100"/>
      <c r="W256" s="100"/>
      <c r="X256" s="100"/>
      <c r="Y256" s="100"/>
      <c r="Z256" s="100"/>
      <c r="AA256" s="100"/>
      <c r="AB256" s="100"/>
      <c r="AC256" s="100"/>
      <c r="AE256" s="99"/>
    </row>
    <row r="257" spans="21:31" ht="30" customHeight="1" x14ac:dyDescent="0.35">
      <c r="U257" s="100"/>
      <c r="V257" s="100"/>
      <c r="W257" s="100"/>
      <c r="X257" s="100"/>
      <c r="Y257" s="100"/>
      <c r="Z257" s="100"/>
      <c r="AA257" s="100"/>
      <c r="AB257" s="100"/>
      <c r="AC257" s="100"/>
      <c r="AE257" s="99"/>
    </row>
    <row r="258" spans="21:31" ht="30" customHeight="1" x14ac:dyDescent="0.35">
      <c r="U258" s="100"/>
      <c r="V258" s="100"/>
      <c r="W258" s="100"/>
      <c r="X258" s="100"/>
      <c r="Y258" s="100"/>
      <c r="Z258" s="100"/>
      <c r="AA258" s="100"/>
      <c r="AB258" s="100"/>
      <c r="AC258" s="100"/>
      <c r="AE258" s="99"/>
    </row>
    <row r="259" spans="21:31" ht="30" customHeight="1" x14ac:dyDescent="0.35">
      <c r="U259" s="100"/>
      <c r="V259" s="100"/>
      <c r="W259" s="100"/>
      <c r="X259" s="100"/>
      <c r="Y259" s="100"/>
      <c r="Z259" s="100"/>
      <c r="AA259" s="100"/>
      <c r="AB259" s="100"/>
      <c r="AC259" s="100"/>
      <c r="AE259" s="99"/>
    </row>
    <row r="260" spans="21:31" ht="30" customHeight="1" x14ac:dyDescent="0.35">
      <c r="U260" s="100"/>
      <c r="V260" s="100"/>
      <c r="W260" s="100"/>
      <c r="X260" s="100"/>
      <c r="Y260" s="100"/>
      <c r="Z260" s="100"/>
      <c r="AA260" s="100"/>
      <c r="AB260" s="100"/>
      <c r="AC260" s="100"/>
      <c r="AE260" s="99"/>
    </row>
    <row r="261" spans="21:31" ht="30" customHeight="1" x14ac:dyDescent="0.35">
      <c r="U261" s="100"/>
      <c r="V261" s="100"/>
      <c r="W261" s="100"/>
      <c r="X261" s="100"/>
      <c r="Y261" s="100"/>
      <c r="Z261" s="100"/>
      <c r="AA261" s="100"/>
      <c r="AB261" s="100"/>
      <c r="AC261" s="100"/>
      <c r="AE261" s="99"/>
    </row>
    <row r="262" spans="21:31" ht="30" customHeight="1" x14ac:dyDescent="0.35">
      <c r="U262" s="100"/>
      <c r="V262" s="100"/>
      <c r="W262" s="100"/>
      <c r="X262" s="100"/>
      <c r="Y262" s="100"/>
      <c r="Z262" s="100"/>
      <c r="AA262" s="100"/>
      <c r="AB262" s="100"/>
      <c r="AC262" s="100"/>
      <c r="AE262" s="99"/>
    </row>
    <row r="263" spans="21:31" ht="30" customHeight="1" x14ac:dyDescent="0.35">
      <c r="U263" s="100"/>
      <c r="V263" s="100"/>
      <c r="W263" s="100"/>
      <c r="X263" s="100"/>
      <c r="Y263" s="100"/>
      <c r="Z263" s="100"/>
      <c r="AA263" s="100"/>
      <c r="AB263" s="100"/>
      <c r="AC263" s="100"/>
      <c r="AE263" s="99"/>
    </row>
    <row r="264" spans="21:31" ht="30" customHeight="1" x14ac:dyDescent="0.35">
      <c r="U264" s="100"/>
      <c r="V264" s="100"/>
      <c r="W264" s="100"/>
      <c r="X264" s="100"/>
      <c r="Y264" s="100"/>
      <c r="Z264" s="100"/>
      <c r="AA264" s="100"/>
      <c r="AB264" s="100"/>
      <c r="AC264" s="100"/>
      <c r="AE264" s="99"/>
    </row>
    <row r="265" spans="21:31" ht="30" customHeight="1" x14ac:dyDescent="0.35">
      <c r="U265" s="100"/>
      <c r="V265" s="100"/>
      <c r="W265" s="100"/>
      <c r="X265" s="100"/>
      <c r="Y265" s="100"/>
      <c r="Z265" s="100"/>
      <c r="AA265" s="100"/>
      <c r="AB265" s="100"/>
      <c r="AC265" s="100"/>
      <c r="AE265" s="99"/>
    </row>
    <row r="266" spans="21:31" ht="30" customHeight="1" x14ac:dyDescent="0.35">
      <c r="U266" s="100"/>
      <c r="V266" s="100"/>
      <c r="W266" s="100"/>
      <c r="X266" s="100"/>
      <c r="Y266" s="100"/>
      <c r="Z266" s="100"/>
      <c r="AA266" s="100"/>
      <c r="AB266" s="100"/>
      <c r="AC266" s="100"/>
      <c r="AE266" s="99"/>
    </row>
    <row r="267" spans="21:31" ht="30" customHeight="1" x14ac:dyDescent="0.35">
      <c r="U267" s="100"/>
      <c r="V267" s="100"/>
      <c r="W267" s="100"/>
      <c r="X267" s="100"/>
      <c r="Y267" s="100"/>
      <c r="Z267" s="100"/>
      <c r="AA267" s="100"/>
      <c r="AB267" s="100"/>
      <c r="AC267" s="100"/>
      <c r="AE267" s="99"/>
    </row>
    <row r="268" spans="21:31" ht="30" customHeight="1" x14ac:dyDescent="0.35">
      <c r="U268" s="100"/>
      <c r="V268" s="100"/>
      <c r="W268" s="100"/>
      <c r="X268" s="100"/>
      <c r="Y268" s="100"/>
      <c r="Z268" s="100"/>
      <c r="AA268" s="100"/>
      <c r="AB268" s="100"/>
      <c r="AC268" s="100"/>
      <c r="AE268" s="99"/>
    </row>
    <row r="269" spans="21:31" ht="30" customHeight="1" x14ac:dyDescent="0.35">
      <c r="U269" s="100"/>
      <c r="V269" s="100"/>
      <c r="W269" s="100"/>
      <c r="X269" s="100"/>
      <c r="Y269" s="100"/>
      <c r="Z269" s="100"/>
      <c r="AA269" s="100"/>
      <c r="AB269" s="100"/>
      <c r="AC269" s="100"/>
      <c r="AE269" s="99"/>
    </row>
    <row r="270" spans="21:31" ht="30" customHeight="1" x14ac:dyDescent="0.35">
      <c r="U270" s="100"/>
      <c r="V270" s="100"/>
      <c r="W270" s="100"/>
      <c r="X270" s="100"/>
      <c r="Y270" s="100"/>
      <c r="Z270" s="100"/>
      <c r="AA270" s="100"/>
      <c r="AB270" s="100"/>
      <c r="AC270" s="100"/>
      <c r="AE270" s="99"/>
    </row>
    <row r="271" spans="21:31" ht="30" customHeight="1" x14ac:dyDescent="0.35">
      <c r="U271" s="100"/>
      <c r="V271" s="100"/>
      <c r="W271" s="100"/>
      <c r="X271" s="100"/>
      <c r="Y271" s="100"/>
      <c r="Z271" s="100"/>
      <c r="AA271" s="100"/>
      <c r="AB271" s="100"/>
      <c r="AC271" s="100"/>
      <c r="AE271" s="99"/>
    </row>
    <row r="272" spans="21:31" ht="30" customHeight="1" x14ac:dyDescent="0.35">
      <c r="U272" s="100"/>
      <c r="V272" s="100"/>
      <c r="W272" s="100"/>
      <c r="X272" s="100"/>
      <c r="Y272" s="100"/>
      <c r="Z272" s="100"/>
      <c r="AA272" s="100"/>
      <c r="AB272" s="100"/>
      <c r="AC272" s="100"/>
      <c r="AE272" s="99"/>
    </row>
    <row r="273" spans="21:31" ht="30" customHeight="1" x14ac:dyDescent="0.35">
      <c r="U273" s="100"/>
      <c r="V273" s="100"/>
      <c r="W273" s="100"/>
      <c r="X273" s="100"/>
      <c r="Y273" s="100"/>
      <c r="Z273" s="100"/>
      <c r="AA273" s="100"/>
      <c r="AB273" s="100"/>
      <c r="AC273" s="100"/>
      <c r="AE273" s="99"/>
    </row>
    <row r="274" spans="21:31" ht="30" customHeight="1" x14ac:dyDescent="0.35">
      <c r="U274" s="100"/>
      <c r="V274" s="100"/>
      <c r="W274" s="100"/>
      <c r="X274" s="100"/>
      <c r="Y274" s="100"/>
      <c r="Z274" s="100"/>
      <c r="AA274" s="100"/>
      <c r="AB274" s="100"/>
      <c r="AC274" s="100"/>
      <c r="AE274" s="99"/>
    </row>
    <row r="275" spans="21:31" ht="30" customHeight="1" x14ac:dyDescent="0.35">
      <c r="U275" s="100"/>
      <c r="V275" s="100"/>
      <c r="W275" s="100"/>
      <c r="X275" s="100"/>
      <c r="Y275" s="100"/>
      <c r="Z275" s="100"/>
      <c r="AA275" s="100"/>
      <c r="AB275" s="100"/>
      <c r="AC275" s="100"/>
      <c r="AE275" s="99"/>
    </row>
    <row r="276" spans="21:31" ht="30" customHeight="1" x14ac:dyDescent="0.35">
      <c r="U276" s="100"/>
      <c r="V276" s="100"/>
      <c r="W276" s="100"/>
      <c r="X276" s="100"/>
      <c r="Y276" s="100"/>
      <c r="Z276" s="100"/>
      <c r="AA276" s="100"/>
      <c r="AB276" s="100"/>
      <c r="AC276" s="100"/>
      <c r="AE276" s="99"/>
    </row>
    <row r="277" spans="21:31" ht="30" customHeight="1" x14ac:dyDescent="0.35">
      <c r="U277" s="100"/>
      <c r="V277" s="100"/>
      <c r="W277" s="100"/>
      <c r="X277" s="100"/>
      <c r="Y277" s="100"/>
      <c r="Z277" s="100"/>
      <c r="AA277" s="100"/>
      <c r="AB277" s="100"/>
      <c r="AC277" s="100"/>
      <c r="AE277" s="99"/>
    </row>
    <row r="278" spans="21:31" ht="30" customHeight="1" x14ac:dyDescent="0.35">
      <c r="U278" s="100"/>
      <c r="V278" s="100"/>
      <c r="W278" s="100"/>
      <c r="X278" s="100"/>
      <c r="Y278" s="100"/>
      <c r="Z278" s="100"/>
      <c r="AA278" s="100"/>
      <c r="AB278" s="100"/>
      <c r="AC278" s="100"/>
      <c r="AE278" s="99"/>
    </row>
    <row r="279" spans="21:31" ht="30" customHeight="1" x14ac:dyDescent="0.35">
      <c r="U279" s="100"/>
      <c r="V279" s="100"/>
      <c r="W279" s="100"/>
      <c r="X279" s="100"/>
      <c r="Y279" s="100"/>
      <c r="Z279" s="100"/>
      <c r="AA279" s="100"/>
      <c r="AB279" s="100"/>
      <c r="AC279" s="100"/>
      <c r="AE279" s="99"/>
    </row>
    <row r="280" spans="21:31" ht="30" customHeight="1" x14ac:dyDescent="0.35">
      <c r="U280" s="100"/>
      <c r="V280" s="100"/>
      <c r="W280" s="100"/>
      <c r="X280" s="100"/>
      <c r="Y280" s="100"/>
      <c r="Z280" s="100"/>
      <c r="AA280" s="100"/>
      <c r="AB280" s="100"/>
      <c r="AC280" s="100"/>
      <c r="AE280" s="99"/>
    </row>
    <row r="281" spans="21:31" ht="30" customHeight="1" x14ac:dyDescent="0.35">
      <c r="U281" s="100"/>
      <c r="V281" s="100"/>
      <c r="W281" s="100"/>
      <c r="X281" s="100"/>
      <c r="Y281" s="100"/>
      <c r="Z281" s="100"/>
      <c r="AA281" s="100"/>
      <c r="AB281" s="100"/>
      <c r="AC281" s="100"/>
      <c r="AE281" s="99"/>
    </row>
    <row r="282" spans="21:31" ht="30" customHeight="1" x14ac:dyDescent="0.35">
      <c r="U282" s="100"/>
      <c r="V282" s="100"/>
      <c r="W282" s="100"/>
      <c r="X282" s="100"/>
      <c r="Y282" s="100"/>
      <c r="Z282" s="100"/>
      <c r="AA282" s="100"/>
      <c r="AB282" s="100"/>
      <c r="AC282" s="100"/>
      <c r="AE282" s="99"/>
    </row>
    <row r="283" spans="21:31" ht="30" customHeight="1" x14ac:dyDescent="0.35">
      <c r="U283" s="100"/>
      <c r="V283" s="100"/>
      <c r="W283" s="100"/>
      <c r="X283" s="100"/>
      <c r="Y283" s="100"/>
      <c r="Z283" s="100"/>
      <c r="AA283" s="100"/>
      <c r="AB283" s="100"/>
      <c r="AC283" s="100"/>
      <c r="AE283" s="99"/>
    </row>
    <row r="284" spans="21:31" ht="30" customHeight="1" x14ac:dyDescent="0.35">
      <c r="U284" s="100"/>
      <c r="V284" s="100"/>
      <c r="W284" s="100"/>
      <c r="X284" s="100"/>
      <c r="Y284" s="100"/>
      <c r="Z284" s="100"/>
      <c r="AA284" s="100"/>
      <c r="AB284" s="100"/>
      <c r="AC284" s="100"/>
      <c r="AE284" s="99"/>
    </row>
    <row r="285" spans="21:31" ht="30" customHeight="1" x14ac:dyDescent="0.35">
      <c r="U285" s="100"/>
      <c r="V285" s="100"/>
      <c r="W285" s="100"/>
      <c r="X285" s="100"/>
      <c r="Y285" s="100"/>
      <c r="Z285" s="100"/>
      <c r="AA285" s="100"/>
      <c r="AB285" s="100"/>
      <c r="AC285" s="100"/>
      <c r="AE285" s="99"/>
    </row>
    <row r="286" spans="21:31" ht="30" customHeight="1" x14ac:dyDescent="0.35">
      <c r="U286" s="100"/>
      <c r="V286" s="100"/>
      <c r="W286" s="100"/>
      <c r="X286" s="100"/>
      <c r="Y286" s="100"/>
      <c r="Z286" s="100"/>
      <c r="AA286" s="100"/>
      <c r="AB286" s="100"/>
      <c r="AC286" s="100"/>
      <c r="AE286" s="99"/>
    </row>
    <row r="287" spans="21:31" ht="30" customHeight="1" x14ac:dyDescent="0.35">
      <c r="U287" s="100"/>
      <c r="V287" s="100"/>
      <c r="W287" s="100"/>
      <c r="X287" s="100"/>
      <c r="Y287" s="100"/>
      <c r="Z287" s="100"/>
      <c r="AA287" s="100"/>
      <c r="AB287" s="100"/>
      <c r="AC287" s="100"/>
      <c r="AE287" s="99"/>
    </row>
    <row r="288" spans="21:31" ht="30" customHeight="1" x14ac:dyDescent="0.35">
      <c r="U288" s="100"/>
      <c r="V288" s="100"/>
      <c r="W288" s="100"/>
      <c r="X288" s="100"/>
      <c r="Y288" s="100"/>
      <c r="Z288" s="100"/>
      <c r="AA288" s="100"/>
      <c r="AB288" s="100"/>
      <c r="AC288" s="100"/>
      <c r="AE288" s="99"/>
    </row>
    <row r="289" spans="21:31" ht="30" customHeight="1" x14ac:dyDescent="0.35">
      <c r="U289" s="100"/>
      <c r="V289" s="100"/>
      <c r="W289" s="100"/>
      <c r="X289" s="100"/>
      <c r="Y289" s="100"/>
      <c r="Z289" s="100"/>
      <c r="AA289" s="100"/>
      <c r="AB289" s="100"/>
      <c r="AC289" s="100"/>
      <c r="AE289" s="99"/>
    </row>
    <row r="290" spans="21:31" ht="30" customHeight="1" x14ac:dyDescent="0.35">
      <c r="U290" s="100"/>
      <c r="V290" s="100"/>
      <c r="W290" s="100"/>
      <c r="X290" s="100"/>
      <c r="Y290" s="100"/>
      <c r="Z290" s="100"/>
      <c r="AA290" s="100"/>
      <c r="AB290" s="100"/>
      <c r="AC290" s="100"/>
      <c r="AE290" s="99"/>
    </row>
    <row r="291" spans="21:31" ht="30" customHeight="1" x14ac:dyDescent="0.35">
      <c r="U291" s="100"/>
      <c r="V291" s="100"/>
      <c r="W291" s="100"/>
      <c r="X291" s="100"/>
      <c r="Y291" s="100"/>
      <c r="Z291" s="100"/>
      <c r="AA291" s="100"/>
      <c r="AB291" s="100"/>
      <c r="AC291" s="100"/>
      <c r="AE291" s="99"/>
    </row>
    <row r="292" spans="21:31" ht="30" customHeight="1" x14ac:dyDescent="0.35">
      <c r="U292" s="100"/>
      <c r="V292" s="100"/>
      <c r="W292" s="100"/>
      <c r="X292" s="100"/>
      <c r="Y292" s="100"/>
      <c r="Z292" s="100"/>
      <c r="AA292" s="100"/>
      <c r="AB292" s="100"/>
      <c r="AC292" s="100"/>
      <c r="AE292" s="99"/>
    </row>
    <row r="293" spans="21:31" ht="30" customHeight="1" x14ac:dyDescent="0.35">
      <c r="U293" s="100"/>
      <c r="V293" s="100"/>
      <c r="W293" s="100"/>
      <c r="X293" s="100"/>
      <c r="Y293" s="100"/>
      <c r="Z293" s="100"/>
      <c r="AA293" s="100"/>
      <c r="AB293" s="100"/>
      <c r="AC293" s="100"/>
      <c r="AE293" s="99"/>
    </row>
    <row r="294" spans="21:31" ht="30" customHeight="1" x14ac:dyDescent="0.35">
      <c r="U294" s="100"/>
      <c r="V294" s="100"/>
      <c r="W294" s="100"/>
      <c r="X294" s="100"/>
      <c r="Y294" s="100"/>
      <c r="Z294" s="100"/>
      <c r="AA294" s="100"/>
      <c r="AB294" s="100"/>
      <c r="AC294" s="100"/>
      <c r="AE294" s="99"/>
    </row>
    <row r="295" spans="21:31" ht="30" customHeight="1" x14ac:dyDescent="0.35">
      <c r="U295" s="100"/>
      <c r="V295" s="100"/>
      <c r="W295" s="100"/>
      <c r="X295" s="100"/>
      <c r="Y295" s="100"/>
      <c r="Z295" s="100"/>
      <c r="AA295" s="100"/>
      <c r="AB295" s="100"/>
      <c r="AC295" s="100"/>
      <c r="AE295" s="99"/>
    </row>
    <row r="296" spans="21:31" ht="30" customHeight="1" x14ac:dyDescent="0.35">
      <c r="U296" s="100"/>
      <c r="V296" s="100"/>
      <c r="W296" s="100"/>
      <c r="X296" s="100"/>
      <c r="Y296" s="100"/>
      <c r="Z296" s="100"/>
      <c r="AA296" s="100"/>
      <c r="AB296" s="100"/>
      <c r="AC296" s="100"/>
      <c r="AE296" s="99"/>
    </row>
    <row r="297" spans="21:31" ht="30" customHeight="1" x14ac:dyDescent="0.35">
      <c r="U297" s="100"/>
      <c r="V297" s="100"/>
      <c r="W297" s="100"/>
      <c r="X297" s="100"/>
      <c r="Y297" s="100"/>
      <c r="Z297" s="100"/>
      <c r="AA297" s="100"/>
      <c r="AB297" s="100"/>
      <c r="AC297" s="100"/>
      <c r="AE297" s="99"/>
    </row>
    <row r="298" spans="21:31" ht="30" customHeight="1" x14ac:dyDescent="0.35">
      <c r="U298" s="100"/>
      <c r="V298" s="100"/>
      <c r="W298" s="100"/>
      <c r="X298" s="100"/>
      <c r="Y298" s="100"/>
      <c r="Z298" s="100"/>
      <c r="AA298" s="100"/>
      <c r="AB298" s="100"/>
      <c r="AC298" s="100"/>
      <c r="AE298" s="99"/>
    </row>
    <row r="299" spans="21:31" ht="30" customHeight="1" x14ac:dyDescent="0.35">
      <c r="U299" s="100"/>
      <c r="V299" s="100"/>
      <c r="W299" s="100"/>
      <c r="X299" s="100"/>
      <c r="Y299" s="100"/>
      <c r="Z299" s="100"/>
      <c r="AA299" s="100"/>
      <c r="AB299" s="100"/>
      <c r="AC299" s="100"/>
      <c r="AE299" s="99"/>
    </row>
    <row r="300" spans="21:31" ht="30" customHeight="1" x14ac:dyDescent="0.35">
      <c r="U300" s="100"/>
      <c r="V300" s="100"/>
      <c r="W300" s="100"/>
      <c r="X300" s="100"/>
      <c r="Y300" s="100"/>
      <c r="Z300" s="100"/>
      <c r="AA300" s="100"/>
      <c r="AB300" s="100"/>
      <c r="AC300" s="100"/>
      <c r="AE300" s="99"/>
    </row>
    <row r="301" spans="21:31" ht="30" customHeight="1" x14ac:dyDescent="0.35">
      <c r="U301" s="100"/>
      <c r="V301" s="100"/>
      <c r="W301" s="100"/>
      <c r="X301" s="100"/>
      <c r="Y301" s="100"/>
      <c r="Z301" s="100"/>
      <c r="AA301" s="100"/>
      <c r="AB301" s="100"/>
      <c r="AC301" s="100"/>
      <c r="AE301" s="99"/>
    </row>
    <row r="302" spans="21:31" ht="30" customHeight="1" x14ac:dyDescent="0.35">
      <c r="U302" s="100"/>
      <c r="V302" s="100"/>
      <c r="W302" s="100"/>
      <c r="X302" s="100"/>
      <c r="Y302" s="100"/>
      <c r="Z302" s="100"/>
      <c r="AA302" s="100"/>
      <c r="AB302" s="100"/>
      <c r="AC302" s="100"/>
      <c r="AE302" s="99"/>
    </row>
    <row r="303" spans="21:31" ht="30" customHeight="1" x14ac:dyDescent="0.35">
      <c r="U303" s="100"/>
      <c r="V303" s="100"/>
      <c r="W303" s="100"/>
      <c r="X303" s="100"/>
      <c r="Y303" s="100"/>
      <c r="Z303" s="100"/>
      <c r="AA303" s="100"/>
      <c r="AB303" s="100"/>
      <c r="AC303" s="100"/>
      <c r="AE303" s="99"/>
    </row>
    <row r="304" spans="21:31" ht="30" customHeight="1" x14ac:dyDescent="0.35">
      <c r="U304" s="100"/>
      <c r="V304" s="100"/>
      <c r="W304" s="100"/>
      <c r="X304" s="100"/>
      <c r="Y304" s="100"/>
      <c r="Z304" s="100"/>
      <c r="AA304" s="100"/>
      <c r="AB304" s="100"/>
      <c r="AC304" s="100"/>
      <c r="AE304" s="99"/>
    </row>
    <row r="305" spans="21:31" ht="30" customHeight="1" x14ac:dyDescent="0.35">
      <c r="U305" s="100"/>
      <c r="V305" s="100"/>
      <c r="W305" s="100"/>
      <c r="X305" s="100"/>
      <c r="Y305" s="100"/>
      <c r="Z305" s="100"/>
      <c r="AA305" s="100"/>
      <c r="AB305" s="100"/>
      <c r="AC305" s="100"/>
      <c r="AE305" s="99"/>
    </row>
    <row r="306" spans="21:31" ht="30" customHeight="1" x14ac:dyDescent="0.35">
      <c r="U306" s="100"/>
      <c r="V306" s="100"/>
      <c r="W306" s="100"/>
      <c r="X306" s="100"/>
      <c r="Y306" s="100"/>
      <c r="Z306" s="100"/>
      <c r="AA306" s="100"/>
      <c r="AB306" s="100"/>
      <c r="AC306" s="100"/>
      <c r="AE306" s="99"/>
    </row>
    <row r="307" spans="21:31" ht="30" customHeight="1" x14ac:dyDescent="0.35">
      <c r="U307" s="100"/>
      <c r="V307" s="100"/>
      <c r="W307" s="100"/>
      <c r="X307" s="100"/>
      <c r="Y307" s="100"/>
      <c r="Z307" s="100"/>
      <c r="AA307" s="100"/>
      <c r="AB307" s="100"/>
      <c r="AC307" s="100"/>
      <c r="AE307" s="99"/>
    </row>
    <row r="308" spans="21:31" ht="30" customHeight="1" x14ac:dyDescent="0.35">
      <c r="U308" s="100"/>
      <c r="V308" s="100"/>
      <c r="W308" s="100"/>
      <c r="X308" s="100"/>
      <c r="Y308" s="100"/>
      <c r="Z308" s="100"/>
      <c r="AA308" s="100"/>
      <c r="AB308" s="100"/>
      <c r="AC308" s="100"/>
      <c r="AE308" s="99"/>
    </row>
    <row r="309" spans="21:31" ht="30" customHeight="1" x14ac:dyDescent="0.35">
      <c r="U309" s="100"/>
      <c r="V309" s="100"/>
      <c r="W309" s="100"/>
      <c r="X309" s="100"/>
      <c r="Y309" s="100"/>
      <c r="Z309" s="100"/>
      <c r="AA309" s="100"/>
      <c r="AB309" s="100"/>
      <c r="AC309" s="100"/>
      <c r="AE309" s="99"/>
    </row>
    <row r="310" spans="21:31" ht="30" customHeight="1" x14ac:dyDescent="0.35">
      <c r="U310" s="100"/>
      <c r="V310" s="100"/>
      <c r="W310" s="100"/>
      <c r="X310" s="100"/>
      <c r="Y310" s="100"/>
      <c r="Z310" s="100"/>
      <c r="AA310" s="100"/>
      <c r="AB310" s="100"/>
      <c r="AC310" s="100"/>
      <c r="AE310" s="99"/>
    </row>
    <row r="311" spans="21:31" ht="30" customHeight="1" x14ac:dyDescent="0.35">
      <c r="U311" s="100"/>
      <c r="V311" s="100"/>
      <c r="W311" s="100"/>
      <c r="X311" s="100"/>
      <c r="Y311" s="100"/>
      <c r="Z311" s="100"/>
      <c r="AA311" s="100"/>
      <c r="AB311" s="100"/>
      <c r="AC311" s="100"/>
      <c r="AE311" s="99"/>
    </row>
    <row r="312" spans="21:31" ht="30" customHeight="1" x14ac:dyDescent="0.35">
      <c r="U312" s="100"/>
      <c r="V312" s="100"/>
      <c r="W312" s="100"/>
      <c r="X312" s="100"/>
      <c r="Y312" s="100"/>
      <c r="Z312" s="100"/>
      <c r="AA312" s="100"/>
      <c r="AB312" s="100"/>
      <c r="AC312" s="100"/>
      <c r="AE312" s="99"/>
    </row>
    <row r="313" spans="21:31" ht="30" customHeight="1" x14ac:dyDescent="0.35">
      <c r="U313" s="100"/>
      <c r="V313" s="100"/>
      <c r="W313" s="100"/>
      <c r="X313" s="100"/>
      <c r="Y313" s="100"/>
      <c r="Z313" s="100"/>
      <c r="AA313" s="100"/>
      <c r="AB313" s="100"/>
      <c r="AC313" s="100"/>
      <c r="AE313" s="99"/>
    </row>
    <row r="314" spans="21:31" ht="30" customHeight="1" x14ac:dyDescent="0.35">
      <c r="U314" s="100"/>
      <c r="V314" s="100"/>
      <c r="W314" s="100"/>
      <c r="X314" s="100"/>
      <c r="Y314" s="100"/>
      <c r="Z314" s="100"/>
      <c r="AA314" s="100"/>
      <c r="AB314" s="100"/>
      <c r="AC314" s="100"/>
      <c r="AE314" s="99"/>
    </row>
    <row r="315" spans="21:31" ht="30" customHeight="1" x14ac:dyDescent="0.35">
      <c r="U315" s="100"/>
      <c r="V315" s="100"/>
      <c r="W315" s="100"/>
      <c r="X315" s="100"/>
      <c r="Y315" s="100"/>
      <c r="Z315" s="100"/>
      <c r="AA315" s="100"/>
      <c r="AB315" s="100"/>
      <c r="AC315" s="100"/>
      <c r="AE315" s="99"/>
    </row>
    <row r="316" spans="21:31" ht="30" customHeight="1" x14ac:dyDescent="0.35">
      <c r="U316" s="100"/>
      <c r="V316" s="100"/>
      <c r="W316" s="100"/>
      <c r="X316" s="100"/>
      <c r="Y316" s="100"/>
      <c r="Z316" s="100"/>
      <c r="AA316" s="100"/>
      <c r="AB316" s="100"/>
      <c r="AC316" s="100"/>
      <c r="AE316" s="99"/>
    </row>
    <row r="317" spans="21:31" ht="30" customHeight="1" x14ac:dyDescent="0.35">
      <c r="U317" s="100"/>
      <c r="V317" s="100"/>
      <c r="W317" s="100"/>
      <c r="X317" s="100"/>
      <c r="Y317" s="100"/>
      <c r="Z317" s="100"/>
      <c r="AA317" s="100"/>
      <c r="AB317" s="100"/>
      <c r="AC317" s="100"/>
      <c r="AE317" s="99"/>
    </row>
    <row r="318" spans="21:31" ht="30" customHeight="1" x14ac:dyDescent="0.35">
      <c r="U318" s="100"/>
      <c r="V318" s="100"/>
      <c r="W318" s="100"/>
      <c r="X318" s="100"/>
      <c r="Y318" s="100"/>
      <c r="Z318" s="100"/>
      <c r="AA318" s="100"/>
      <c r="AB318" s="100"/>
      <c r="AC318" s="100"/>
      <c r="AE318" s="99"/>
    </row>
    <row r="319" spans="21:31" ht="30" customHeight="1" x14ac:dyDescent="0.35">
      <c r="U319" s="100"/>
      <c r="V319" s="100"/>
      <c r="W319" s="100"/>
      <c r="X319" s="100"/>
      <c r="Y319" s="100"/>
      <c r="Z319" s="100"/>
      <c r="AA319" s="100"/>
      <c r="AB319" s="100"/>
      <c r="AC319" s="100"/>
      <c r="AE319" s="99"/>
    </row>
    <row r="320" spans="21:31" ht="30" customHeight="1" x14ac:dyDescent="0.35">
      <c r="U320" s="100"/>
      <c r="V320" s="100"/>
      <c r="W320" s="100"/>
      <c r="X320" s="100"/>
      <c r="Y320" s="100"/>
      <c r="Z320" s="100"/>
      <c r="AA320" s="100"/>
      <c r="AB320" s="100"/>
      <c r="AC320" s="100"/>
      <c r="AE320" s="99"/>
    </row>
    <row r="321" spans="21:31" ht="30" customHeight="1" x14ac:dyDescent="0.35">
      <c r="U321" s="100"/>
      <c r="V321" s="100"/>
      <c r="W321" s="100"/>
      <c r="X321" s="100"/>
      <c r="Y321" s="100"/>
      <c r="Z321" s="100"/>
      <c r="AA321" s="100"/>
      <c r="AB321" s="100"/>
      <c r="AC321" s="100"/>
      <c r="AE321" s="99"/>
    </row>
    <row r="322" spans="21:31" ht="30" customHeight="1" x14ac:dyDescent="0.35">
      <c r="U322" s="100"/>
      <c r="V322" s="100"/>
      <c r="W322" s="100"/>
      <c r="X322" s="100"/>
      <c r="Y322" s="100"/>
      <c r="Z322" s="100"/>
      <c r="AA322" s="100"/>
      <c r="AB322" s="100"/>
      <c r="AC322" s="100"/>
      <c r="AE322" s="99"/>
    </row>
    <row r="323" spans="21:31" ht="30" customHeight="1" x14ac:dyDescent="0.35">
      <c r="U323" s="100"/>
      <c r="V323" s="100"/>
      <c r="W323" s="100"/>
      <c r="X323" s="100"/>
      <c r="Y323" s="100"/>
      <c r="Z323" s="100"/>
      <c r="AA323" s="100"/>
      <c r="AB323" s="100"/>
      <c r="AC323" s="100"/>
      <c r="AE323" s="99"/>
    </row>
    <row r="324" spans="21:31" ht="30" customHeight="1" x14ac:dyDescent="0.35">
      <c r="U324" s="100"/>
      <c r="V324" s="100"/>
      <c r="W324" s="100"/>
      <c r="X324" s="100"/>
      <c r="Y324" s="100"/>
      <c r="Z324" s="100"/>
      <c r="AA324" s="100"/>
      <c r="AB324" s="100"/>
      <c r="AC324" s="100"/>
      <c r="AE324" s="99"/>
    </row>
    <row r="325" spans="21:31" ht="30" customHeight="1" x14ac:dyDescent="0.35">
      <c r="U325" s="100"/>
      <c r="V325" s="100"/>
      <c r="W325" s="100"/>
      <c r="X325" s="100"/>
      <c r="Y325" s="100"/>
      <c r="Z325" s="100"/>
      <c r="AA325" s="100"/>
      <c r="AB325" s="100"/>
      <c r="AC325" s="100"/>
      <c r="AE325" s="99"/>
    </row>
    <row r="326" spans="21:31" ht="30" customHeight="1" x14ac:dyDescent="0.35">
      <c r="U326" s="100"/>
      <c r="V326" s="100"/>
      <c r="W326" s="100"/>
      <c r="X326" s="100"/>
      <c r="Y326" s="100"/>
      <c r="Z326" s="100"/>
      <c r="AA326" s="100"/>
      <c r="AB326" s="100"/>
      <c r="AC326" s="100"/>
      <c r="AE326" s="99"/>
    </row>
    <row r="327" spans="21:31" ht="30" customHeight="1" x14ac:dyDescent="0.35">
      <c r="U327" s="100"/>
      <c r="V327" s="100"/>
      <c r="W327" s="100"/>
      <c r="X327" s="100"/>
      <c r="Y327" s="100"/>
      <c r="Z327" s="100"/>
      <c r="AA327" s="100"/>
      <c r="AB327" s="100"/>
      <c r="AC327" s="100"/>
      <c r="AE327" s="99"/>
    </row>
    <row r="328" spans="21:31" ht="30" customHeight="1" x14ac:dyDescent="0.35">
      <c r="U328" s="100"/>
      <c r="V328" s="100"/>
      <c r="W328" s="100"/>
      <c r="X328" s="100"/>
      <c r="Y328" s="100"/>
      <c r="Z328" s="100"/>
      <c r="AA328" s="100"/>
      <c r="AB328" s="100"/>
      <c r="AC328" s="100"/>
      <c r="AE328" s="99"/>
    </row>
    <row r="329" spans="21:31" ht="30" customHeight="1" x14ac:dyDescent="0.35">
      <c r="U329" s="100"/>
      <c r="V329" s="100"/>
      <c r="W329" s="100"/>
      <c r="X329" s="100"/>
      <c r="Y329" s="100"/>
      <c r="Z329" s="100"/>
      <c r="AA329" s="100"/>
      <c r="AB329" s="100"/>
      <c r="AC329" s="100"/>
      <c r="AE329" s="99"/>
    </row>
    <row r="330" spans="21:31" ht="30" customHeight="1" x14ac:dyDescent="0.35">
      <c r="U330" s="100"/>
      <c r="V330" s="100"/>
      <c r="W330" s="100"/>
      <c r="X330" s="100"/>
      <c r="Y330" s="100"/>
      <c r="Z330" s="100"/>
      <c r="AA330" s="100"/>
      <c r="AB330" s="100"/>
      <c r="AC330" s="100"/>
      <c r="AE330" s="99"/>
    </row>
    <row r="331" spans="21:31" ht="30" customHeight="1" x14ac:dyDescent="0.35">
      <c r="U331" s="100"/>
      <c r="V331" s="100"/>
      <c r="W331" s="100"/>
      <c r="X331" s="100"/>
      <c r="Y331" s="100"/>
      <c r="Z331" s="100"/>
      <c r="AA331" s="100"/>
      <c r="AB331" s="100"/>
      <c r="AC331" s="100"/>
      <c r="AE331" s="99"/>
    </row>
    <row r="332" spans="21:31" ht="30" customHeight="1" x14ac:dyDescent="0.35">
      <c r="U332" s="100"/>
      <c r="V332" s="100"/>
      <c r="W332" s="100"/>
      <c r="X332" s="100"/>
      <c r="Y332" s="100"/>
      <c r="Z332" s="100"/>
      <c r="AA332" s="100"/>
      <c r="AB332" s="100"/>
      <c r="AC332" s="100"/>
      <c r="AE332" s="99"/>
    </row>
    <row r="333" spans="21:31" ht="30" customHeight="1" x14ac:dyDescent="0.35">
      <c r="U333" s="100"/>
      <c r="V333" s="100"/>
      <c r="W333" s="100"/>
      <c r="X333" s="100"/>
      <c r="Y333" s="100"/>
      <c r="Z333" s="100"/>
      <c r="AA333" s="100"/>
      <c r="AB333" s="100"/>
      <c r="AC333" s="100"/>
      <c r="AE333" s="99"/>
    </row>
    <row r="334" spans="21:31" ht="30" customHeight="1" x14ac:dyDescent="0.35">
      <c r="U334" s="100"/>
      <c r="V334" s="100"/>
      <c r="W334" s="100"/>
      <c r="X334" s="100"/>
      <c r="Y334" s="100"/>
      <c r="Z334" s="100"/>
      <c r="AA334" s="100"/>
      <c r="AB334" s="100"/>
      <c r="AC334" s="100"/>
      <c r="AE334" s="99"/>
    </row>
    <row r="335" spans="21:31" ht="30" customHeight="1" x14ac:dyDescent="0.35">
      <c r="U335" s="100"/>
      <c r="V335" s="100"/>
      <c r="W335" s="100"/>
      <c r="X335" s="100"/>
      <c r="Y335" s="100"/>
      <c r="Z335" s="100"/>
      <c r="AA335" s="100"/>
      <c r="AB335" s="100"/>
      <c r="AC335" s="100"/>
      <c r="AE335" s="99"/>
    </row>
    <row r="336" spans="21:31" ht="30" customHeight="1" x14ac:dyDescent="0.35">
      <c r="U336" s="100"/>
      <c r="V336" s="100"/>
      <c r="W336" s="100"/>
      <c r="X336" s="100"/>
      <c r="Y336" s="100"/>
      <c r="Z336" s="100"/>
      <c r="AA336" s="100"/>
      <c r="AB336" s="100"/>
      <c r="AC336" s="100"/>
      <c r="AE336" s="99"/>
    </row>
    <row r="337" spans="21:31" ht="30" customHeight="1" x14ac:dyDescent="0.35">
      <c r="U337" s="100"/>
      <c r="V337" s="100"/>
      <c r="W337" s="100"/>
      <c r="X337" s="100"/>
      <c r="Y337" s="100"/>
      <c r="Z337" s="100"/>
      <c r="AA337" s="100"/>
      <c r="AB337" s="100"/>
      <c r="AC337" s="100"/>
      <c r="AE337" s="99"/>
    </row>
    <row r="338" spans="21:31" ht="30" customHeight="1" x14ac:dyDescent="0.35">
      <c r="U338" s="100"/>
      <c r="V338" s="100"/>
      <c r="W338" s="100"/>
      <c r="X338" s="100"/>
      <c r="Y338" s="100"/>
      <c r="Z338" s="100"/>
      <c r="AA338" s="100"/>
      <c r="AB338" s="100"/>
      <c r="AC338" s="100"/>
      <c r="AE338" s="99"/>
    </row>
    <row r="339" spans="21:31" ht="30" customHeight="1" x14ac:dyDescent="0.35">
      <c r="U339" s="100"/>
      <c r="V339" s="100"/>
      <c r="W339" s="100"/>
      <c r="X339" s="100"/>
      <c r="Y339" s="100"/>
      <c r="Z339" s="100"/>
      <c r="AA339" s="100"/>
      <c r="AB339" s="100"/>
      <c r="AC339" s="100"/>
      <c r="AE339" s="99"/>
    </row>
    <row r="340" spans="21:31" ht="30" customHeight="1" x14ac:dyDescent="0.35">
      <c r="U340" s="100"/>
      <c r="V340" s="100"/>
      <c r="W340" s="100"/>
      <c r="X340" s="100"/>
      <c r="Y340" s="100"/>
      <c r="Z340" s="100"/>
      <c r="AA340" s="100"/>
      <c r="AB340" s="100"/>
      <c r="AC340" s="100"/>
      <c r="AE340" s="99"/>
    </row>
    <row r="341" spans="21:31" ht="30" customHeight="1" x14ac:dyDescent="0.35">
      <c r="U341" s="100"/>
      <c r="V341" s="100"/>
      <c r="W341" s="100"/>
      <c r="X341" s="100"/>
      <c r="Y341" s="100"/>
      <c r="Z341" s="100"/>
      <c r="AA341" s="100"/>
      <c r="AB341" s="100"/>
      <c r="AC341" s="100"/>
      <c r="AE341" s="99"/>
    </row>
    <row r="342" spans="21:31" ht="30" customHeight="1" x14ac:dyDescent="0.35">
      <c r="U342" s="100"/>
      <c r="V342" s="100"/>
      <c r="W342" s="100"/>
      <c r="X342" s="100"/>
      <c r="Y342" s="100"/>
      <c r="Z342" s="100"/>
      <c r="AA342" s="100"/>
      <c r="AB342" s="100"/>
      <c r="AC342" s="100"/>
      <c r="AE342" s="99"/>
    </row>
    <row r="343" spans="21:31" ht="30" customHeight="1" x14ac:dyDescent="0.35">
      <c r="U343" s="100"/>
      <c r="V343" s="100"/>
      <c r="W343" s="100"/>
      <c r="X343" s="100"/>
      <c r="Y343" s="100"/>
      <c r="Z343" s="100"/>
      <c r="AA343" s="100"/>
      <c r="AB343" s="100"/>
      <c r="AC343" s="100"/>
      <c r="AE343" s="99"/>
    </row>
    <row r="344" spans="21:31" ht="30" customHeight="1" x14ac:dyDescent="0.35">
      <c r="U344" s="100"/>
      <c r="V344" s="100"/>
      <c r="W344" s="100"/>
      <c r="X344" s="100"/>
      <c r="Y344" s="100"/>
      <c r="Z344" s="100"/>
      <c r="AA344" s="100"/>
      <c r="AB344" s="100"/>
      <c r="AC344" s="100"/>
      <c r="AE344" s="99"/>
    </row>
    <row r="345" spans="21:31" ht="30" customHeight="1" x14ac:dyDescent="0.35">
      <c r="U345" s="100"/>
      <c r="V345" s="100"/>
      <c r="W345" s="100"/>
      <c r="X345" s="100"/>
      <c r="Y345" s="100"/>
      <c r="Z345" s="100"/>
      <c r="AA345" s="100"/>
      <c r="AB345" s="100"/>
      <c r="AC345" s="100"/>
      <c r="AE345" s="99"/>
    </row>
    <row r="346" spans="21:31" ht="30" customHeight="1" x14ac:dyDescent="0.35">
      <c r="U346" s="100"/>
      <c r="V346" s="100"/>
      <c r="W346" s="100"/>
      <c r="X346" s="100"/>
      <c r="Y346" s="100"/>
      <c r="Z346" s="100"/>
      <c r="AA346" s="100"/>
      <c r="AB346" s="100"/>
      <c r="AC346" s="100"/>
      <c r="AE346" s="99"/>
    </row>
    <row r="347" spans="21:31" ht="30" customHeight="1" x14ac:dyDescent="0.35">
      <c r="U347" s="100"/>
      <c r="V347" s="100"/>
      <c r="W347" s="100"/>
      <c r="X347" s="100"/>
      <c r="Y347" s="100"/>
      <c r="Z347" s="100"/>
      <c r="AA347" s="100"/>
      <c r="AB347" s="100"/>
      <c r="AC347" s="100"/>
      <c r="AE347" s="99"/>
    </row>
    <row r="348" spans="21:31" ht="30" customHeight="1" x14ac:dyDescent="0.35">
      <c r="U348" s="100"/>
      <c r="V348" s="100"/>
      <c r="W348" s="100"/>
      <c r="X348" s="100"/>
      <c r="Y348" s="100"/>
      <c r="Z348" s="100"/>
      <c r="AA348" s="100"/>
      <c r="AB348" s="100"/>
      <c r="AC348" s="100"/>
      <c r="AE348" s="99"/>
    </row>
    <row r="349" spans="21:31" ht="30" customHeight="1" x14ac:dyDescent="0.35">
      <c r="U349" s="100"/>
      <c r="V349" s="100"/>
      <c r="W349" s="100"/>
      <c r="X349" s="100"/>
      <c r="Y349" s="100"/>
      <c r="Z349" s="100"/>
      <c r="AA349" s="100"/>
      <c r="AB349" s="100"/>
      <c r="AC349" s="100"/>
      <c r="AE349" s="99"/>
    </row>
    <row r="350" spans="21:31" ht="30" customHeight="1" x14ac:dyDescent="0.35">
      <c r="U350" s="100"/>
      <c r="V350" s="100"/>
      <c r="W350" s="100"/>
      <c r="X350" s="100"/>
      <c r="Y350" s="100"/>
      <c r="Z350" s="100"/>
      <c r="AA350" s="100"/>
      <c r="AB350" s="100"/>
      <c r="AC350" s="100"/>
      <c r="AE350" s="99"/>
    </row>
    <row r="351" spans="21:31" ht="30" customHeight="1" x14ac:dyDescent="0.35">
      <c r="U351" s="100"/>
      <c r="V351" s="100"/>
      <c r="W351" s="100"/>
      <c r="X351" s="100"/>
      <c r="Y351" s="100"/>
      <c r="Z351" s="100"/>
      <c r="AA351" s="100"/>
      <c r="AB351" s="100"/>
      <c r="AC351" s="100"/>
      <c r="AE351" s="99"/>
    </row>
    <row r="352" spans="21:31" ht="30" customHeight="1" x14ac:dyDescent="0.35">
      <c r="U352" s="100"/>
      <c r="V352" s="100"/>
      <c r="W352" s="100"/>
      <c r="X352" s="100"/>
      <c r="Y352" s="100"/>
      <c r="Z352" s="100"/>
      <c r="AA352" s="100"/>
      <c r="AB352" s="100"/>
      <c r="AC352" s="100"/>
      <c r="AE352" s="99"/>
    </row>
    <row r="353" spans="21:31" ht="30" customHeight="1" x14ac:dyDescent="0.35">
      <c r="U353" s="100"/>
      <c r="V353" s="100"/>
      <c r="W353" s="100"/>
      <c r="X353" s="100"/>
      <c r="Y353" s="100"/>
      <c r="Z353" s="100"/>
      <c r="AA353" s="100"/>
      <c r="AB353" s="100"/>
      <c r="AC353" s="100"/>
      <c r="AE353" s="99"/>
    </row>
    <row r="354" spans="21:31" ht="30" customHeight="1" x14ac:dyDescent="0.35">
      <c r="U354" s="100"/>
      <c r="V354" s="100"/>
      <c r="W354" s="100"/>
      <c r="X354" s="100"/>
      <c r="Y354" s="100"/>
      <c r="Z354" s="100"/>
      <c r="AA354" s="100"/>
      <c r="AB354" s="100"/>
      <c r="AC354" s="100"/>
      <c r="AE354" s="99"/>
    </row>
    <row r="355" spans="21:31" ht="30" customHeight="1" x14ac:dyDescent="0.35">
      <c r="U355" s="100"/>
      <c r="V355" s="100"/>
      <c r="W355" s="100"/>
      <c r="X355" s="100"/>
      <c r="Y355" s="100"/>
      <c r="Z355" s="100"/>
      <c r="AA355" s="100"/>
      <c r="AB355" s="100"/>
      <c r="AC355" s="100"/>
      <c r="AE355" s="99"/>
    </row>
    <row r="356" spans="21:31" ht="30" customHeight="1" x14ac:dyDescent="0.35">
      <c r="U356" s="100"/>
      <c r="V356" s="100"/>
      <c r="W356" s="100"/>
      <c r="X356" s="100"/>
      <c r="Y356" s="100"/>
      <c r="Z356" s="100"/>
      <c r="AA356" s="100"/>
      <c r="AB356" s="100"/>
      <c r="AC356" s="100"/>
      <c r="AE356" s="99"/>
    </row>
    <row r="357" spans="21:31" ht="30" customHeight="1" x14ac:dyDescent="0.35">
      <c r="U357" s="100"/>
      <c r="V357" s="100"/>
      <c r="W357" s="100"/>
      <c r="X357" s="100"/>
      <c r="Y357" s="100"/>
      <c r="Z357" s="100"/>
      <c r="AA357" s="100"/>
      <c r="AB357" s="100"/>
      <c r="AC357" s="100"/>
      <c r="AE357" s="99"/>
    </row>
    <row r="358" spans="21:31" ht="30" customHeight="1" x14ac:dyDescent="0.35">
      <c r="U358" s="100"/>
      <c r="V358" s="100"/>
      <c r="W358" s="100"/>
      <c r="X358" s="100"/>
      <c r="Y358" s="100"/>
      <c r="Z358" s="100"/>
      <c r="AA358" s="100"/>
      <c r="AB358" s="100"/>
      <c r="AC358" s="100"/>
      <c r="AE358" s="99"/>
    </row>
    <row r="359" spans="21:31" ht="30" customHeight="1" x14ac:dyDescent="0.35">
      <c r="U359" s="100"/>
      <c r="V359" s="100"/>
      <c r="W359" s="100"/>
      <c r="X359" s="100"/>
      <c r="Y359" s="100"/>
      <c r="Z359" s="100"/>
      <c r="AA359" s="100"/>
      <c r="AB359" s="100"/>
      <c r="AC359" s="100"/>
      <c r="AE359" s="99"/>
    </row>
    <row r="360" spans="21:31" ht="30" customHeight="1" x14ac:dyDescent="0.35">
      <c r="U360" s="100"/>
      <c r="V360" s="100"/>
      <c r="W360" s="100"/>
      <c r="X360" s="100"/>
      <c r="Y360" s="100"/>
      <c r="Z360" s="100"/>
      <c r="AA360" s="100"/>
      <c r="AB360" s="100"/>
      <c r="AC360" s="100"/>
      <c r="AE360" s="99"/>
    </row>
    <row r="361" spans="21:31" ht="30" customHeight="1" x14ac:dyDescent="0.35">
      <c r="U361" s="100"/>
      <c r="V361" s="100"/>
      <c r="W361" s="100"/>
      <c r="X361" s="100"/>
      <c r="Y361" s="100"/>
      <c r="Z361" s="100"/>
      <c r="AA361" s="100"/>
      <c r="AB361" s="100"/>
      <c r="AC361" s="100"/>
      <c r="AE361" s="99"/>
    </row>
    <row r="362" spans="21:31" ht="30" customHeight="1" x14ac:dyDescent="0.35">
      <c r="U362" s="100"/>
      <c r="V362" s="100"/>
      <c r="W362" s="100"/>
      <c r="X362" s="100"/>
      <c r="Y362" s="100"/>
      <c r="Z362" s="100"/>
      <c r="AA362" s="100"/>
      <c r="AB362" s="100"/>
      <c r="AC362" s="100"/>
      <c r="AE362" s="99"/>
    </row>
    <row r="363" spans="21:31" ht="30" customHeight="1" x14ac:dyDescent="0.35">
      <c r="U363" s="100"/>
      <c r="V363" s="100"/>
      <c r="W363" s="100"/>
      <c r="X363" s="100"/>
      <c r="Y363" s="100"/>
      <c r="Z363" s="100"/>
      <c r="AA363" s="100"/>
      <c r="AB363" s="100"/>
      <c r="AC363" s="100"/>
      <c r="AE363" s="99"/>
    </row>
    <row r="364" spans="21:31" ht="30" customHeight="1" x14ac:dyDescent="0.35">
      <c r="U364" s="100"/>
      <c r="V364" s="100"/>
      <c r="W364" s="100"/>
      <c r="X364" s="100"/>
      <c r="Y364" s="100"/>
      <c r="Z364" s="100"/>
      <c r="AA364" s="100"/>
      <c r="AB364" s="100"/>
      <c r="AC364" s="100"/>
      <c r="AE364" s="99"/>
    </row>
    <row r="365" spans="21:31" ht="30" customHeight="1" x14ac:dyDescent="0.35">
      <c r="U365" s="100"/>
      <c r="V365" s="100"/>
      <c r="W365" s="100"/>
      <c r="X365" s="100"/>
      <c r="Y365" s="100"/>
      <c r="Z365" s="100"/>
      <c r="AA365" s="100"/>
      <c r="AB365" s="100"/>
      <c r="AC365" s="100"/>
      <c r="AE365" s="99"/>
    </row>
    <row r="366" spans="21:31" ht="30" customHeight="1" x14ac:dyDescent="0.35">
      <c r="U366" s="100"/>
      <c r="V366" s="100"/>
      <c r="W366" s="100"/>
      <c r="X366" s="100"/>
      <c r="Y366" s="100"/>
      <c r="Z366" s="100"/>
      <c r="AA366" s="100"/>
      <c r="AB366" s="100"/>
      <c r="AC366" s="100"/>
      <c r="AE366" s="99"/>
    </row>
    <row r="367" spans="21:31" ht="30" customHeight="1" x14ac:dyDescent="0.35">
      <c r="U367" s="100"/>
      <c r="V367" s="100"/>
      <c r="W367" s="100"/>
      <c r="X367" s="100"/>
      <c r="Y367" s="100"/>
      <c r="Z367" s="100"/>
      <c r="AA367" s="100"/>
      <c r="AB367" s="100"/>
      <c r="AC367" s="100"/>
      <c r="AE367" s="99"/>
    </row>
    <row r="368" spans="21:31" ht="30" customHeight="1" x14ac:dyDescent="0.35">
      <c r="U368" s="100"/>
      <c r="V368" s="100"/>
      <c r="W368" s="100"/>
      <c r="X368" s="100"/>
      <c r="Y368" s="100"/>
      <c r="Z368" s="100"/>
      <c r="AA368" s="100"/>
      <c r="AB368" s="100"/>
      <c r="AC368" s="100"/>
      <c r="AE368" s="99"/>
    </row>
    <row r="369" spans="21:31" ht="30" customHeight="1" x14ac:dyDescent="0.35">
      <c r="U369" s="100"/>
      <c r="V369" s="100"/>
      <c r="W369" s="100"/>
      <c r="X369" s="100"/>
      <c r="Y369" s="100"/>
      <c r="Z369" s="100"/>
      <c r="AA369" s="100"/>
      <c r="AB369" s="100"/>
      <c r="AC369" s="100"/>
      <c r="AE369" s="99"/>
    </row>
    <row r="370" spans="21:31" ht="30" customHeight="1" x14ac:dyDescent="0.35">
      <c r="U370" s="100"/>
      <c r="V370" s="100"/>
      <c r="W370" s="100"/>
      <c r="X370" s="100"/>
      <c r="Y370" s="100"/>
      <c r="Z370" s="100"/>
      <c r="AA370" s="100"/>
      <c r="AB370" s="100"/>
      <c r="AC370" s="100"/>
      <c r="AE370" s="99"/>
    </row>
    <row r="371" spans="21:31" ht="30" customHeight="1" x14ac:dyDescent="0.35">
      <c r="U371" s="100"/>
      <c r="V371" s="100"/>
      <c r="W371" s="100"/>
      <c r="X371" s="100"/>
      <c r="Y371" s="100"/>
      <c r="Z371" s="100"/>
      <c r="AA371" s="100"/>
      <c r="AB371" s="100"/>
      <c r="AC371" s="100"/>
      <c r="AE371" s="99"/>
    </row>
    <row r="372" spans="21:31" ht="30" customHeight="1" x14ac:dyDescent="0.35">
      <c r="U372" s="100"/>
      <c r="V372" s="100"/>
      <c r="W372" s="100"/>
      <c r="X372" s="100"/>
      <c r="Y372" s="100"/>
      <c r="Z372" s="100"/>
      <c r="AA372" s="100"/>
      <c r="AB372" s="100"/>
      <c r="AC372" s="100"/>
      <c r="AE372" s="99"/>
    </row>
    <row r="373" spans="21:31" ht="30" customHeight="1" x14ac:dyDescent="0.35">
      <c r="U373" s="100"/>
      <c r="V373" s="100"/>
      <c r="W373" s="100"/>
      <c r="X373" s="100"/>
      <c r="Y373" s="100"/>
      <c r="Z373" s="100"/>
      <c r="AA373" s="100"/>
      <c r="AB373" s="100"/>
      <c r="AC373" s="100"/>
      <c r="AE373" s="99"/>
    </row>
    <row r="374" spans="21:31" ht="30" customHeight="1" x14ac:dyDescent="0.35">
      <c r="U374" s="100"/>
      <c r="V374" s="100"/>
      <c r="W374" s="100"/>
      <c r="X374" s="100"/>
      <c r="Y374" s="100"/>
      <c r="Z374" s="100"/>
      <c r="AA374" s="100"/>
      <c r="AB374" s="100"/>
      <c r="AC374" s="100"/>
      <c r="AE374" s="99"/>
    </row>
    <row r="375" spans="21:31" ht="30" customHeight="1" x14ac:dyDescent="0.35">
      <c r="U375" s="100"/>
      <c r="V375" s="100"/>
      <c r="W375" s="100"/>
      <c r="X375" s="100"/>
      <c r="Y375" s="100"/>
      <c r="Z375" s="100"/>
      <c r="AA375" s="100"/>
      <c r="AB375" s="100"/>
      <c r="AC375" s="100"/>
      <c r="AE375" s="99"/>
    </row>
    <row r="376" spans="21:31" ht="30" customHeight="1" x14ac:dyDescent="0.35">
      <c r="U376" s="100"/>
      <c r="V376" s="100"/>
      <c r="W376" s="100"/>
      <c r="X376" s="100"/>
      <c r="Y376" s="100"/>
      <c r="Z376" s="100"/>
      <c r="AA376" s="100"/>
      <c r="AB376" s="100"/>
      <c r="AC376" s="100"/>
      <c r="AE376" s="99"/>
    </row>
    <row r="377" spans="21:31" ht="30" customHeight="1" x14ac:dyDescent="0.35">
      <c r="U377" s="100"/>
      <c r="V377" s="100"/>
      <c r="W377" s="100"/>
      <c r="X377" s="100"/>
      <c r="Y377" s="100"/>
      <c r="Z377" s="100"/>
      <c r="AA377" s="100"/>
      <c r="AB377" s="100"/>
      <c r="AC377" s="100"/>
      <c r="AE377" s="99"/>
    </row>
    <row r="378" spans="21:31" ht="30" customHeight="1" x14ac:dyDescent="0.35">
      <c r="U378" s="100"/>
      <c r="V378" s="100"/>
      <c r="W378" s="100"/>
      <c r="X378" s="100"/>
      <c r="Y378" s="100"/>
      <c r="Z378" s="100"/>
      <c r="AA378" s="100"/>
      <c r="AB378" s="100"/>
      <c r="AC378" s="100"/>
      <c r="AE378" s="99"/>
    </row>
    <row r="379" spans="21:31" ht="30" customHeight="1" x14ac:dyDescent="0.35">
      <c r="U379" s="100"/>
      <c r="V379" s="100"/>
      <c r="W379" s="100"/>
      <c r="X379" s="100"/>
      <c r="Y379" s="100"/>
      <c r="Z379" s="100"/>
      <c r="AA379" s="100"/>
      <c r="AB379" s="100"/>
      <c r="AC379" s="100"/>
      <c r="AE379" s="99"/>
    </row>
    <row r="380" spans="21:31" ht="30" customHeight="1" x14ac:dyDescent="0.35">
      <c r="U380" s="100"/>
      <c r="V380" s="100"/>
      <c r="W380" s="100"/>
      <c r="X380" s="100"/>
      <c r="Y380" s="100"/>
      <c r="Z380" s="100"/>
      <c r="AA380" s="100"/>
      <c r="AB380" s="100"/>
      <c r="AC380" s="100"/>
      <c r="AE380" s="99"/>
    </row>
    <row r="381" spans="21:31" ht="30" customHeight="1" x14ac:dyDescent="0.35">
      <c r="U381" s="100"/>
      <c r="V381" s="100"/>
      <c r="W381" s="100"/>
      <c r="X381" s="100"/>
      <c r="Y381" s="100"/>
      <c r="Z381" s="100"/>
      <c r="AA381" s="100"/>
      <c r="AB381" s="100"/>
      <c r="AC381" s="100"/>
      <c r="AE381" s="99"/>
    </row>
    <row r="382" spans="21:31" ht="30" customHeight="1" x14ac:dyDescent="0.35">
      <c r="U382" s="100"/>
      <c r="V382" s="100"/>
      <c r="W382" s="100"/>
      <c r="X382" s="100"/>
      <c r="Y382" s="100"/>
      <c r="Z382" s="100"/>
      <c r="AA382" s="100"/>
      <c r="AB382" s="100"/>
      <c r="AC382" s="100"/>
      <c r="AE382" s="99"/>
    </row>
    <row r="383" spans="21:31" ht="30" customHeight="1" x14ac:dyDescent="0.35">
      <c r="U383" s="100"/>
      <c r="V383" s="100"/>
      <c r="W383" s="100"/>
      <c r="X383" s="100"/>
      <c r="Y383" s="100"/>
      <c r="Z383" s="100"/>
      <c r="AA383" s="100"/>
      <c r="AB383" s="100"/>
      <c r="AC383" s="100"/>
      <c r="AE383" s="99"/>
    </row>
    <row r="384" spans="21:31" ht="30" customHeight="1" x14ac:dyDescent="0.35">
      <c r="U384" s="100"/>
      <c r="V384" s="100"/>
      <c r="W384" s="100"/>
      <c r="X384" s="100"/>
      <c r="Y384" s="100"/>
      <c r="Z384" s="100"/>
      <c r="AA384" s="100"/>
      <c r="AB384" s="100"/>
      <c r="AC384" s="100"/>
      <c r="AE384" s="99"/>
    </row>
    <row r="385" spans="21:31" ht="30" customHeight="1" x14ac:dyDescent="0.35">
      <c r="U385" s="100"/>
      <c r="V385" s="100"/>
      <c r="W385" s="100"/>
      <c r="X385" s="100"/>
      <c r="Y385" s="100"/>
      <c r="Z385" s="100"/>
      <c r="AA385" s="100"/>
      <c r="AB385" s="100"/>
      <c r="AC385" s="100"/>
      <c r="AE385" s="99"/>
    </row>
    <row r="386" spans="21:31" ht="30" customHeight="1" x14ac:dyDescent="0.35">
      <c r="U386" s="100"/>
      <c r="V386" s="100"/>
      <c r="W386" s="100"/>
      <c r="X386" s="100"/>
      <c r="Y386" s="100"/>
      <c r="Z386" s="100"/>
      <c r="AA386" s="100"/>
      <c r="AB386" s="100"/>
      <c r="AC386" s="100"/>
      <c r="AE386" s="99"/>
    </row>
    <row r="387" spans="21:31" ht="30" customHeight="1" x14ac:dyDescent="0.35">
      <c r="U387" s="100"/>
      <c r="V387" s="100"/>
      <c r="W387" s="100"/>
      <c r="X387" s="100"/>
      <c r="Y387" s="100"/>
      <c r="Z387" s="100"/>
      <c r="AA387" s="100"/>
      <c r="AB387" s="100"/>
      <c r="AC387" s="100"/>
      <c r="AE387" s="99"/>
    </row>
    <row r="388" spans="21:31" ht="30" customHeight="1" x14ac:dyDescent="0.35">
      <c r="U388" s="100"/>
      <c r="V388" s="100"/>
      <c r="W388" s="100"/>
      <c r="X388" s="100"/>
      <c r="Y388" s="100"/>
      <c r="Z388" s="100"/>
      <c r="AA388" s="100"/>
      <c r="AB388" s="100"/>
      <c r="AC388" s="100"/>
      <c r="AE388" s="99"/>
    </row>
    <row r="389" spans="21:31" ht="30" customHeight="1" x14ac:dyDescent="0.35">
      <c r="U389" s="100"/>
      <c r="V389" s="100"/>
      <c r="W389" s="100"/>
      <c r="X389" s="100"/>
      <c r="Y389" s="100"/>
      <c r="Z389" s="100"/>
      <c r="AA389" s="100"/>
      <c r="AB389" s="100"/>
      <c r="AC389" s="100"/>
      <c r="AE389" s="99"/>
    </row>
    <row r="390" spans="21:31" ht="30" customHeight="1" x14ac:dyDescent="0.35">
      <c r="U390" s="100"/>
      <c r="V390" s="100"/>
      <c r="W390" s="100"/>
      <c r="X390" s="100"/>
      <c r="Y390" s="100"/>
      <c r="Z390" s="100"/>
      <c r="AA390" s="100"/>
      <c r="AB390" s="100"/>
      <c r="AC390" s="100"/>
      <c r="AE390" s="99"/>
    </row>
    <row r="391" spans="21:31" ht="30" customHeight="1" x14ac:dyDescent="0.35">
      <c r="U391" s="100"/>
      <c r="V391" s="100"/>
      <c r="W391" s="100"/>
      <c r="X391" s="100"/>
      <c r="Y391" s="100"/>
      <c r="Z391" s="100"/>
      <c r="AA391" s="100"/>
      <c r="AB391" s="100"/>
      <c r="AC391" s="100"/>
      <c r="AE391" s="99"/>
    </row>
    <row r="392" spans="21:31" ht="30" customHeight="1" x14ac:dyDescent="0.35">
      <c r="U392" s="100"/>
      <c r="V392" s="100"/>
      <c r="W392" s="100"/>
      <c r="X392" s="100"/>
      <c r="Y392" s="100"/>
      <c r="Z392" s="100"/>
      <c r="AA392" s="100"/>
      <c r="AB392" s="100"/>
      <c r="AC392" s="100"/>
      <c r="AE392" s="99"/>
    </row>
    <row r="393" spans="21:31" ht="30" customHeight="1" x14ac:dyDescent="0.35">
      <c r="U393" s="100"/>
      <c r="V393" s="100"/>
      <c r="W393" s="100"/>
      <c r="X393" s="100"/>
      <c r="Y393" s="100"/>
      <c r="Z393" s="100"/>
      <c r="AA393" s="100"/>
      <c r="AB393" s="100"/>
      <c r="AC393" s="100"/>
      <c r="AE393" s="99"/>
    </row>
    <row r="394" spans="21:31" ht="30" customHeight="1" x14ac:dyDescent="0.35">
      <c r="U394" s="100"/>
      <c r="V394" s="100"/>
      <c r="W394" s="100"/>
      <c r="X394" s="100"/>
      <c r="Y394" s="100"/>
      <c r="Z394" s="100"/>
      <c r="AA394" s="100"/>
      <c r="AB394" s="100"/>
      <c r="AC394" s="100"/>
      <c r="AE394" s="99"/>
    </row>
    <row r="395" spans="21:31" ht="30" customHeight="1" x14ac:dyDescent="0.35">
      <c r="U395" s="100"/>
      <c r="V395" s="100"/>
      <c r="W395" s="100"/>
      <c r="X395" s="100"/>
      <c r="Y395" s="100"/>
      <c r="Z395" s="100"/>
      <c r="AA395" s="100"/>
      <c r="AB395" s="100"/>
      <c r="AC395" s="100"/>
      <c r="AE395" s="99"/>
    </row>
    <row r="396" spans="21:31" ht="30" customHeight="1" x14ac:dyDescent="0.35">
      <c r="U396" s="100"/>
      <c r="V396" s="100"/>
      <c r="W396" s="100"/>
      <c r="X396" s="100"/>
      <c r="Y396" s="100"/>
      <c r="Z396" s="100"/>
      <c r="AA396" s="100"/>
      <c r="AB396" s="100"/>
      <c r="AC396" s="100"/>
      <c r="AE396" s="99"/>
    </row>
    <row r="397" spans="21:31" ht="30" customHeight="1" x14ac:dyDescent="0.35">
      <c r="U397" s="100"/>
      <c r="V397" s="100"/>
      <c r="W397" s="100"/>
      <c r="X397" s="100"/>
      <c r="Y397" s="100"/>
      <c r="Z397" s="100"/>
      <c r="AA397" s="100"/>
      <c r="AB397" s="100"/>
      <c r="AC397" s="100"/>
      <c r="AE397" s="99"/>
    </row>
    <row r="398" spans="21:31" ht="30" customHeight="1" x14ac:dyDescent="0.35">
      <c r="U398" s="100"/>
      <c r="V398" s="100"/>
      <c r="W398" s="100"/>
      <c r="X398" s="100"/>
      <c r="Y398" s="100"/>
      <c r="Z398" s="100"/>
      <c r="AA398" s="100"/>
      <c r="AB398" s="100"/>
      <c r="AC398" s="100"/>
      <c r="AE398" s="99"/>
    </row>
    <row r="399" spans="21:31" ht="30" customHeight="1" x14ac:dyDescent="0.35">
      <c r="U399" s="100"/>
      <c r="V399" s="100"/>
      <c r="W399" s="100"/>
      <c r="X399" s="100"/>
      <c r="Y399" s="100"/>
      <c r="Z399" s="100"/>
      <c r="AA399" s="100"/>
      <c r="AB399" s="100"/>
      <c r="AC399" s="100"/>
      <c r="AE399" s="99"/>
    </row>
    <row r="400" spans="21:31" ht="30" customHeight="1" x14ac:dyDescent="0.35">
      <c r="U400" s="100"/>
      <c r="V400" s="100"/>
      <c r="W400" s="100"/>
      <c r="X400" s="100"/>
      <c r="Y400" s="100"/>
      <c r="Z400" s="100"/>
      <c r="AA400" s="100"/>
      <c r="AB400" s="100"/>
      <c r="AC400" s="100"/>
      <c r="AE400" s="99"/>
    </row>
    <row r="401" spans="21:31" ht="30" customHeight="1" x14ac:dyDescent="0.35">
      <c r="U401" s="100"/>
      <c r="V401" s="100"/>
      <c r="W401" s="100"/>
      <c r="X401" s="100"/>
      <c r="Y401" s="100"/>
      <c r="Z401" s="100"/>
      <c r="AA401" s="100"/>
      <c r="AB401" s="100"/>
      <c r="AC401" s="100"/>
      <c r="AE401" s="99"/>
    </row>
    <row r="402" spans="21:31" ht="30" customHeight="1" x14ac:dyDescent="0.35">
      <c r="U402" s="100"/>
      <c r="V402" s="100"/>
      <c r="W402" s="100"/>
      <c r="X402" s="100"/>
      <c r="Y402" s="100"/>
      <c r="Z402" s="100"/>
      <c r="AA402" s="100"/>
      <c r="AB402" s="100"/>
      <c r="AC402" s="100"/>
      <c r="AE402" s="99"/>
    </row>
    <row r="403" spans="21:31" ht="30" customHeight="1" x14ac:dyDescent="0.35">
      <c r="U403" s="100"/>
      <c r="V403" s="100"/>
      <c r="W403" s="100"/>
      <c r="X403" s="100"/>
      <c r="Y403" s="100"/>
      <c r="Z403" s="100"/>
      <c r="AA403" s="100"/>
      <c r="AB403" s="100"/>
      <c r="AC403" s="100"/>
      <c r="AE403" s="99"/>
    </row>
    <row r="404" spans="21:31" ht="30" customHeight="1" x14ac:dyDescent="0.35">
      <c r="U404" s="100"/>
      <c r="V404" s="100"/>
      <c r="W404" s="100"/>
      <c r="X404" s="100"/>
      <c r="Y404" s="100"/>
      <c r="Z404" s="100"/>
      <c r="AA404" s="100"/>
      <c r="AB404" s="100"/>
      <c r="AC404" s="100"/>
      <c r="AE404" s="99"/>
    </row>
    <row r="405" spans="21:31" ht="30" customHeight="1" x14ac:dyDescent="0.35">
      <c r="U405" s="100"/>
      <c r="V405" s="100"/>
      <c r="W405" s="100"/>
      <c r="X405" s="100"/>
      <c r="Y405" s="100"/>
      <c r="Z405" s="100"/>
      <c r="AA405" s="100"/>
      <c r="AB405" s="100"/>
      <c r="AC405" s="100"/>
      <c r="AE405" s="99"/>
    </row>
    <row r="406" spans="21:31" ht="30" customHeight="1" x14ac:dyDescent="0.35">
      <c r="U406" s="100"/>
      <c r="V406" s="100"/>
      <c r="W406" s="100"/>
      <c r="X406" s="100"/>
      <c r="Y406" s="100"/>
      <c r="Z406" s="100"/>
      <c r="AA406" s="100"/>
      <c r="AB406" s="100"/>
      <c r="AC406" s="100"/>
      <c r="AE406" s="99"/>
    </row>
    <row r="407" spans="21:31" ht="30" customHeight="1" x14ac:dyDescent="0.35">
      <c r="U407" s="100"/>
      <c r="V407" s="100"/>
      <c r="W407" s="100"/>
      <c r="X407" s="100"/>
      <c r="Y407" s="100"/>
      <c r="Z407" s="100"/>
      <c r="AA407" s="100"/>
      <c r="AB407" s="100"/>
      <c r="AC407" s="100"/>
      <c r="AE407" s="99"/>
    </row>
    <row r="408" spans="21:31" ht="30" customHeight="1" x14ac:dyDescent="0.35">
      <c r="U408" s="100"/>
      <c r="V408" s="100"/>
      <c r="W408" s="100"/>
      <c r="X408" s="100"/>
      <c r="Y408" s="100"/>
      <c r="Z408" s="100"/>
      <c r="AA408" s="100"/>
      <c r="AB408" s="100"/>
      <c r="AC408" s="100"/>
      <c r="AE408" s="99"/>
    </row>
    <row r="409" spans="21:31" ht="30" customHeight="1" x14ac:dyDescent="0.35">
      <c r="U409" s="100"/>
      <c r="V409" s="100"/>
      <c r="W409" s="100"/>
      <c r="X409" s="100"/>
      <c r="Y409" s="100"/>
      <c r="Z409" s="100"/>
      <c r="AA409" s="100"/>
      <c r="AB409" s="100"/>
      <c r="AC409" s="100"/>
      <c r="AE409" s="99"/>
    </row>
    <row r="410" spans="21:31" ht="30" customHeight="1" x14ac:dyDescent="0.35">
      <c r="U410" s="100"/>
      <c r="V410" s="100"/>
      <c r="W410" s="100"/>
      <c r="X410" s="100"/>
      <c r="Y410" s="100"/>
      <c r="Z410" s="100"/>
      <c r="AA410" s="100"/>
      <c r="AB410" s="100"/>
      <c r="AC410" s="100"/>
      <c r="AE410" s="99"/>
    </row>
    <row r="411" spans="21:31" ht="30" customHeight="1" x14ac:dyDescent="0.35">
      <c r="U411" s="100"/>
      <c r="V411" s="100"/>
      <c r="W411" s="100"/>
      <c r="X411" s="100"/>
      <c r="Y411" s="100"/>
      <c r="Z411" s="100"/>
      <c r="AA411" s="100"/>
      <c r="AB411" s="100"/>
      <c r="AC411" s="100"/>
      <c r="AE411" s="99"/>
    </row>
    <row r="412" spans="21:31" ht="30" customHeight="1" x14ac:dyDescent="0.35">
      <c r="U412" s="100"/>
      <c r="V412" s="100"/>
      <c r="W412" s="100"/>
      <c r="X412" s="100"/>
      <c r="Y412" s="100"/>
      <c r="Z412" s="100"/>
      <c r="AA412" s="100"/>
      <c r="AB412" s="100"/>
      <c r="AC412" s="100"/>
      <c r="AE412" s="99"/>
    </row>
    <row r="413" spans="21:31" ht="30" customHeight="1" x14ac:dyDescent="0.35">
      <c r="U413" s="100"/>
      <c r="V413" s="100"/>
      <c r="W413" s="100"/>
      <c r="X413" s="100"/>
      <c r="Y413" s="100"/>
      <c r="Z413" s="100"/>
      <c r="AA413" s="100"/>
      <c r="AB413" s="100"/>
      <c r="AC413" s="100"/>
      <c r="AE413" s="99"/>
    </row>
    <row r="414" spans="21:31" ht="30" customHeight="1" x14ac:dyDescent="0.35">
      <c r="U414" s="100"/>
      <c r="V414" s="100"/>
      <c r="W414" s="100"/>
      <c r="X414" s="100"/>
      <c r="Y414" s="100"/>
      <c r="Z414" s="100"/>
      <c r="AA414" s="100"/>
      <c r="AB414" s="100"/>
      <c r="AC414" s="100"/>
      <c r="AE414" s="99"/>
    </row>
    <row r="415" spans="21:31" ht="30" customHeight="1" x14ac:dyDescent="0.35">
      <c r="U415" s="100"/>
      <c r="V415" s="100"/>
      <c r="W415" s="100"/>
      <c r="X415" s="100"/>
      <c r="Y415" s="100"/>
      <c r="Z415" s="100"/>
      <c r="AA415" s="100"/>
      <c r="AB415" s="100"/>
      <c r="AC415" s="100"/>
      <c r="AE415" s="99"/>
    </row>
    <row r="416" spans="21:31" ht="30" customHeight="1" x14ac:dyDescent="0.35">
      <c r="U416" s="100"/>
      <c r="V416" s="100"/>
      <c r="W416" s="100"/>
      <c r="X416" s="100"/>
      <c r="Y416" s="100"/>
      <c r="Z416" s="100"/>
      <c r="AA416" s="100"/>
      <c r="AB416" s="100"/>
      <c r="AC416" s="100"/>
      <c r="AE416" s="99"/>
    </row>
    <row r="417" spans="21:31" ht="30" customHeight="1" x14ac:dyDescent="0.35">
      <c r="U417" s="100"/>
      <c r="V417" s="100"/>
      <c r="W417" s="100"/>
      <c r="X417" s="100"/>
      <c r="Y417" s="100"/>
      <c r="Z417" s="100"/>
      <c r="AA417" s="100"/>
      <c r="AB417" s="100"/>
      <c r="AC417" s="100"/>
      <c r="AE417" s="99"/>
    </row>
    <row r="418" spans="21:31" ht="30" customHeight="1" x14ac:dyDescent="0.35">
      <c r="U418" s="100"/>
      <c r="V418" s="100"/>
      <c r="W418" s="100"/>
      <c r="X418" s="100"/>
      <c r="Y418" s="100"/>
      <c r="Z418" s="100"/>
      <c r="AA418" s="100"/>
      <c r="AB418" s="100"/>
      <c r="AC418" s="100"/>
      <c r="AE418" s="99"/>
    </row>
    <row r="419" spans="21:31" ht="30" customHeight="1" x14ac:dyDescent="0.35">
      <c r="U419" s="100"/>
      <c r="V419" s="100"/>
      <c r="W419" s="100"/>
      <c r="X419" s="100"/>
      <c r="Y419" s="100"/>
      <c r="Z419" s="100"/>
      <c r="AA419" s="100"/>
      <c r="AB419" s="100"/>
      <c r="AC419" s="100"/>
      <c r="AE419" s="99"/>
    </row>
    <row r="420" spans="21:31" ht="30" customHeight="1" x14ac:dyDescent="0.35">
      <c r="U420" s="100"/>
      <c r="V420" s="100"/>
      <c r="W420" s="100"/>
      <c r="X420" s="100"/>
      <c r="Y420" s="100"/>
      <c r="Z420" s="100"/>
      <c r="AA420" s="100"/>
      <c r="AB420" s="100"/>
      <c r="AC420" s="100"/>
      <c r="AE420" s="99"/>
    </row>
    <row r="421" spans="21:31" ht="30" customHeight="1" x14ac:dyDescent="0.35">
      <c r="U421" s="100"/>
      <c r="V421" s="100"/>
      <c r="W421" s="100"/>
      <c r="X421" s="100"/>
      <c r="Y421" s="100"/>
      <c r="Z421" s="100"/>
      <c r="AA421" s="100"/>
      <c r="AB421" s="100"/>
      <c r="AC421" s="100"/>
      <c r="AE421" s="99"/>
    </row>
    <row r="422" spans="21:31" ht="30" customHeight="1" x14ac:dyDescent="0.35">
      <c r="U422" s="100"/>
      <c r="V422" s="100"/>
      <c r="W422" s="100"/>
      <c r="X422" s="100"/>
      <c r="Y422" s="100"/>
      <c r="Z422" s="100"/>
      <c r="AA422" s="100"/>
      <c r="AB422" s="100"/>
      <c r="AC422" s="100"/>
      <c r="AE422" s="99"/>
    </row>
    <row r="423" spans="21:31" ht="30" customHeight="1" x14ac:dyDescent="0.35">
      <c r="U423" s="100"/>
      <c r="V423" s="100"/>
      <c r="W423" s="100"/>
      <c r="X423" s="100"/>
      <c r="Y423" s="100"/>
      <c r="Z423" s="100"/>
      <c r="AA423" s="100"/>
      <c r="AB423" s="100"/>
      <c r="AC423" s="100"/>
      <c r="AE423" s="99"/>
    </row>
    <row r="424" spans="21:31" ht="30" customHeight="1" x14ac:dyDescent="0.35">
      <c r="U424" s="100"/>
      <c r="V424" s="100"/>
      <c r="W424" s="100"/>
      <c r="X424" s="100"/>
      <c r="Y424" s="100"/>
      <c r="Z424" s="100"/>
      <c r="AA424" s="100"/>
      <c r="AB424" s="100"/>
      <c r="AC424" s="100"/>
      <c r="AE424" s="99"/>
    </row>
    <row r="425" spans="21:31" ht="30" customHeight="1" x14ac:dyDescent="0.35">
      <c r="U425" s="100"/>
      <c r="V425" s="100"/>
      <c r="W425" s="100"/>
      <c r="X425" s="100"/>
      <c r="Y425" s="100"/>
      <c r="Z425" s="100"/>
      <c r="AA425" s="100"/>
      <c r="AB425" s="100"/>
      <c r="AC425" s="100"/>
      <c r="AE425" s="99"/>
    </row>
    <row r="426" spans="21:31" ht="30" customHeight="1" x14ac:dyDescent="0.35">
      <c r="U426" s="100"/>
      <c r="V426" s="100"/>
      <c r="W426" s="100"/>
      <c r="X426" s="100"/>
      <c r="Y426" s="100"/>
      <c r="Z426" s="100"/>
      <c r="AA426" s="100"/>
      <c r="AB426" s="100"/>
      <c r="AC426" s="100"/>
      <c r="AE426" s="99"/>
    </row>
    <row r="427" spans="21:31" ht="30" customHeight="1" x14ac:dyDescent="0.35">
      <c r="U427" s="100"/>
      <c r="V427" s="100"/>
      <c r="W427" s="100"/>
      <c r="X427" s="100"/>
      <c r="Y427" s="100"/>
      <c r="Z427" s="100"/>
      <c r="AA427" s="100"/>
      <c r="AB427" s="100"/>
      <c r="AC427" s="100"/>
      <c r="AE427" s="99"/>
    </row>
    <row r="428" spans="21:31" ht="30" customHeight="1" x14ac:dyDescent="0.35">
      <c r="U428" s="100"/>
      <c r="V428" s="100"/>
      <c r="W428" s="100"/>
      <c r="X428" s="100"/>
      <c r="Y428" s="100"/>
      <c r="Z428" s="100"/>
      <c r="AA428" s="100"/>
      <c r="AB428" s="100"/>
      <c r="AC428" s="100"/>
      <c r="AE428" s="99"/>
    </row>
    <row r="429" spans="21:31" ht="30" customHeight="1" x14ac:dyDescent="0.35">
      <c r="U429" s="100"/>
      <c r="V429" s="100"/>
      <c r="W429" s="100"/>
      <c r="X429" s="100"/>
      <c r="Y429" s="100"/>
      <c r="Z429" s="100"/>
      <c r="AA429" s="100"/>
      <c r="AB429" s="100"/>
      <c r="AC429" s="100"/>
      <c r="AE429" s="99"/>
    </row>
    <row r="430" spans="21:31" ht="30" customHeight="1" x14ac:dyDescent="0.35">
      <c r="U430" s="100"/>
      <c r="V430" s="100"/>
      <c r="W430" s="100"/>
      <c r="X430" s="100"/>
      <c r="Y430" s="100"/>
      <c r="Z430" s="100"/>
      <c r="AA430" s="100"/>
      <c r="AB430" s="100"/>
      <c r="AC430" s="100"/>
      <c r="AE430" s="99"/>
    </row>
    <row r="431" spans="21:31" ht="30" customHeight="1" x14ac:dyDescent="0.35">
      <c r="U431" s="100"/>
      <c r="V431" s="100"/>
      <c r="W431" s="100"/>
      <c r="X431" s="100"/>
      <c r="Y431" s="100"/>
      <c r="Z431" s="100"/>
      <c r="AA431" s="100"/>
      <c r="AB431" s="100"/>
      <c r="AC431" s="100"/>
      <c r="AE431" s="99"/>
    </row>
    <row r="432" spans="21:31" ht="30" customHeight="1" x14ac:dyDescent="0.35">
      <c r="U432" s="100"/>
      <c r="V432" s="100"/>
      <c r="W432" s="100"/>
      <c r="X432" s="100"/>
      <c r="Y432" s="100"/>
      <c r="Z432" s="100"/>
      <c r="AA432" s="100"/>
      <c r="AB432" s="100"/>
      <c r="AC432" s="100"/>
      <c r="AE432" s="99"/>
    </row>
    <row r="433" spans="21:31" ht="30" customHeight="1" x14ac:dyDescent="0.35">
      <c r="U433" s="100"/>
      <c r="V433" s="100"/>
      <c r="W433" s="100"/>
      <c r="X433" s="100"/>
      <c r="Y433" s="100"/>
      <c r="Z433" s="100"/>
      <c r="AA433" s="100"/>
      <c r="AB433" s="100"/>
      <c r="AC433" s="100"/>
      <c r="AE433" s="99"/>
    </row>
    <row r="434" spans="21:31" ht="30" customHeight="1" x14ac:dyDescent="0.35">
      <c r="U434" s="100"/>
      <c r="V434" s="100"/>
      <c r="W434" s="100"/>
      <c r="X434" s="100"/>
      <c r="Y434" s="100"/>
      <c r="Z434" s="100"/>
      <c r="AA434" s="100"/>
      <c r="AB434" s="100"/>
      <c r="AC434" s="100"/>
      <c r="AE434" s="99"/>
    </row>
    <row r="435" spans="21:31" ht="30" customHeight="1" x14ac:dyDescent="0.35">
      <c r="U435" s="100"/>
      <c r="V435" s="100"/>
      <c r="W435" s="100"/>
      <c r="X435" s="100"/>
      <c r="Y435" s="100"/>
      <c r="Z435" s="100"/>
      <c r="AA435" s="100"/>
      <c r="AB435" s="100"/>
      <c r="AC435" s="100"/>
      <c r="AE435" s="99"/>
    </row>
    <row r="436" spans="21:31" ht="30" customHeight="1" x14ac:dyDescent="0.35">
      <c r="U436" s="100"/>
      <c r="V436" s="100"/>
      <c r="W436" s="100"/>
      <c r="X436" s="100"/>
      <c r="Y436" s="100"/>
      <c r="Z436" s="100"/>
      <c r="AA436" s="100"/>
      <c r="AB436" s="100"/>
      <c r="AC436" s="100"/>
      <c r="AE436" s="99"/>
    </row>
    <row r="437" spans="21:31" ht="30" customHeight="1" x14ac:dyDescent="0.35">
      <c r="U437" s="100"/>
      <c r="V437" s="100"/>
      <c r="W437" s="100"/>
      <c r="X437" s="100"/>
      <c r="Y437" s="100"/>
      <c r="Z437" s="100"/>
      <c r="AA437" s="100"/>
      <c r="AB437" s="100"/>
      <c r="AC437" s="100"/>
      <c r="AE437" s="99"/>
    </row>
    <row r="438" spans="21:31" ht="30" customHeight="1" x14ac:dyDescent="0.35">
      <c r="U438" s="100"/>
      <c r="V438" s="100"/>
      <c r="W438" s="100"/>
      <c r="X438" s="100"/>
      <c r="Y438" s="100"/>
      <c r="Z438" s="100"/>
      <c r="AA438" s="100"/>
      <c r="AB438" s="100"/>
      <c r="AC438" s="100"/>
      <c r="AE438" s="99"/>
    </row>
    <row r="439" spans="21:31" ht="30" customHeight="1" x14ac:dyDescent="0.35">
      <c r="U439" s="100"/>
      <c r="V439" s="100"/>
      <c r="W439" s="100"/>
      <c r="X439" s="100"/>
      <c r="Y439" s="100"/>
      <c r="Z439" s="100"/>
      <c r="AA439" s="100"/>
      <c r="AB439" s="100"/>
      <c r="AC439" s="100"/>
      <c r="AE439" s="99"/>
    </row>
    <row r="440" spans="21:31" ht="30" customHeight="1" x14ac:dyDescent="0.35">
      <c r="U440" s="100"/>
      <c r="V440" s="100"/>
      <c r="W440" s="100"/>
      <c r="X440" s="100"/>
      <c r="Y440" s="100"/>
      <c r="Z440" s="100"/>
      <c r="AA440" s="100"/>
      <c r="AB440" s="100"/>
      <c r="AC440" s="100"/>
      <c r="AE440" s="99"/>
    </row>
    <row r="441" spans="21:31" ht="30" customHeight="1" x14ac:dyDescent="0.35">
      <c r="U441" s="100"/>
      <c r="V441" s="100"/>
      <c r="W441" s="100"/>
      <c r="X441" s="100"/>
      <c r="Y441" s="100"/>
      <c r="Z441" s="100"/>
      <c r="AA441" s="100"/>
      <c r="AB441" s="100"/>
      <c r="AC441" s="100"/>
      <c r="AE441" s="99"/>
    </row>
    <row r="442" spans="21:31" ht="30" customHeight="1" x14ac:dyDescent="0.35">
      <c r="U442" s="100"/>
      <c r="V442" s="100"/>
      <c r="W442" s="100"/>
      <c r="X442" s="100"/>
      <c r="Y442" s="100"/>
      <c r="Z442" s="100"/>
      <c r="AA442" s="100"/>
      <c r="AB442" s="100"/>
      <c r="AC442" s="100"/>
      <c r="AE442" s="99"/>
    </row>
    <row r="443" spans="21:31" ht="30" customHeight="1" x14ac:dyDescent="0.35">
      <c r="U443" s="100"/>
      <c r="V443" s="100"/>
      <c r="W443" s="100"/>
      <c r="X443" s="100"/>
      <c r="Y443" s="100"/>
      <c r="Z443" s="100"/>
      <c r="AA443" s="100"/>
      <c r="AB443" s="100"/>
      <c r="AC443" s="100"/>
      <c r="AE443" s="99"/>
    </row>
    <row r="444" spans="21:31" ht="30" customHeight="1" x14ac:dyDescent="0.35">
      <c r="U444" s="100"/>
      <c r="V444" s="100"/>
      <c r="W444" s="100"/>
      <c r="X444" s="100"/>
      <c r="Y444" s="100"/>
      <c r="Z444" s="100"/>
      <c r="AA444" s="100"/>
      <c r="AB444" s="100"/>
      <c r="AC444" s="100"/>
      <c r="AE444" s="99"/>
    </row>
    <row r="445" spans="21:31" ht="30" customHeight="1" x14ac:dyDescent="0.35">
      <c r="U445" s="100"/>
      <c r="V445" s="100"/>
      <c r="W445" s="100"/>
      <c r="X445" s="100"/>
      <c r="Y445" s="100"/>
      <c r="Z445" s="100"/>
      <c r="AA445" s="100"/>
      <c r="AB445" s="100"/>
      <c r="AC445" s="100"/>
      <c r="AE445" s="99"/>
    </row>
    <row r="446" spans="21:31" ht="30" customHeight="1" x14ac:dyDescent="0.35">
      <c r="U446" s="100"/>
      <c r="V446" s="100"/>
      <c r="W446" s="100"/>
      <c r="X446" s="100"/>
      <c r="Y446" s="100"/>
      <c r="Z446" s="100"/>
      <c r="AA446" s="100"/>
      <c r="AB446" s="100"/>
      <c r="AC446" s="100"/>
      <c r="AE446" s="99"/>
    </row>
    <row r="447" spans="21:31" ht="30" customHeight="1" x14ac:dyDescent="0.35">
      <c r="U447" s="100"/>
      <c r="V447" s="100"/>
      <c r="W447" s="100"/>
      <c r="X447" s="100"/>
      <c r="Y447" s="100"/>
      <c r="Z447" s="100"/>
      <c r="AA447" s="100"/>
      <c r="AB447" s="100"/>
      <c r="AC447" s="100"/>
      <c r="AE447" s="99"/>
    </row>
    <row r="448" spans="21:31" ht="30" customHeight="1" x14ac:dyDescent="0.35">
      <c r="U448" s="100"/>
      <c r="V448" s="100"/>
      <c r="W448" s="100"/>
      <c r="X448" s="100"/>
      <c r="Y448" s="100"/>
      <c r="Z448" s="100"/>
      <c r="AA448" s="100"/>
      <c r="AB448" s="100"/>
      <c r="AC448" s="100"/>
      <c r="AE448" s="99"/>
    </row>
    <row r="449" spans="21:31" ht="30" customHeight="1" x14ac:dyDescent="0.35">
      <c r="U449" s="100"/>
      <c r="V449" s="100"/>
      <c r="W449" s="100"/>
      <c r="X449" s="100"/>
      <c r="Y449" s="100"/>
      <c r="Z449" s="100"/>
      <c r="AA449" s="100"/>
      <c r="AB449" s="100"/>
      <c r="AC449" s="100"/>
      <c r="AE449" s="99"/>
    </row>
    <row r="450" spans="21:31" ht="30" customHeight="1" x14ac:dyDescent="0.35">
      <c r="U450" s="100"/>
      <c r="V450" s="100"/>
      <c r="W450" s="100"/>
      <c r="X450" s="100"/>
      <c r="Y450" s="100"/>
      <c r="Z450" s="100"/>
      <c r="AA450" s="100"/>
      <c r="AB450" s="100"/>
      <c r="AC450" s="100"/>
      <c r="AE450" s="99"/>
    </row>
    <row r="451" spans="21:31" ht="30" customHeight="1" x14ac:dyDescent="0.35">
      <c r="U451" s="100"/>
      <c r="V451" s="100"/>
      <c r="W451" s="100"/>
      <c r="X451" s="100"/>
      <c r="Y451" s="100"/>
      <c r="Z451" s="100"/>
      <c r="AA451" s="100"/>
      <c r="AB451" s="100"/>
      <c r="AC451" s="100"/>
      <c r="AE451" s="99"/>
    </row>
    <row r="452" spans="21:31" ht="30" customHeight="1" x14ac:dyDescent="0.35">
      <c r="U452" s="100"/>
      <c r="V452" s="100"/>
      <c r="W452" s="100"/>
      <c r="X452" s="100"/>
      <c r="Y452" s="100"/>
      <c r="Z452" s="100"/>
      <c r="AA452" s="100"/>
      <c r="AB452" s="100"/>
      <c r="AC452" s="100"/>
      <c r="AE452" s="99"/>
    </row>
    <row r="453" spans="21:31" ht="30" customHeight="1" x14ac:dyDescent="0.35">
      <c r="U453" s="100"/>
      <c r="V453" s="100"/>
      <c r="W453" s="100"/>
      <c r="X453" s="100"/>
      <c r="Y453" s="100"/>
      <c r="Z453" s="100"/>
      <c r="AA453" s="100"/>
      <c r="AB453" s="100"/>
      <c r="AC453" s="100"/>
      <c r="AE453" s="99"/>
    </row>
    <row r="454" spans="21:31" ht="30" customHeight="1" x14ac:dyDescent="0.35">
      <c r="U454" s="100"/>
      <c r="V454" s="100"/>
      <c r="W454" s="100"/>
      <c r="X454" s="100"/>
      <c r="Y454" s="100"/>
      <c r="Z454" s="100"/>
      <c r="AA454" s="100"/>
      <c r="AB454" s="100"/>
      <c r="AC454" s="100"/>
      <c r="AE454" s="99"/>
    </row>
    <row r="455" spans="21:31" ht="30" customHeight="1" x14ac:dyDescent="0.35">
      <c r="U455" s="100"/>
      <c r="V455" s="100"/>
      <c r="W455" s="100"/>
      <c r="X455" s="100"/>
      <c r="Y455" s="100"/>
      <c r="Z455" s="100"/>
      <c r="AA455" s="100"/>
      <c r="AB455" s="100"/>
      <c r="AC455" s="100"/>
      <c r="AE455" s="99"/>
    </row>
    <row r="456" spans="21:31" ht="30" customHeight="1" x14ac:dyDescent="0.35">
      <c r="U456" s="100"/>
      <c r="V456" s="100"/>
      <c r="W456" s="100"/>
      <c r="X456" s="100"/>
      <c r="Y456" s="100"/>
      <c r="Z456" s="100"/>
      <c r="AA456" s="100"/>
      <c r="AB456" s="100"/>
      <c r="AC456" s="100"/>
      <c r="AE456" s="99"/>
    </row>
    <row r="457" spans="21:31" ht="30" customHeight="1" x14ac:dyDescent="0.35">
      <c r="U457" s="100"/>
      <c r="V457" s="100"/>
      <c r="W457" s="100"/>
      <c r="X457" s="100"/>
      <c r="Y457" s="100"/>
      <c r="Z457" s="100"/>
      <c r="AA457" s="100"/>
      <c r="AB457" s="100"/>
      <c r="AC457" s="100"/>
      <c r="AE457" s="99"/>
    </row>
    <row r="458" spans="21:31" ht="30" customHeight="1" x14ac:dyDescent="0.35">
      <c r="U458" s="100"/>
      <c r="V458" s="100"/>
      <c r="W458" s="100"/>
      <c r="X458" s="100"/>
      <c r="Y458" s="100"/>
      <c r="Z458" s="100"/>
      <c r="AA458" s="100"/>
      <c r="AB458" s="100"/>
      <c r="AC458" s="100"/>
      <c r="AE458" s="99"/>
    </row>
    <row r="459" spans="21:31" ht="30" customHeight="1" x14ac:dyDescent="0.35">
      <c r="U459" s="100"/>
      <c r="V459" s="100"/>
      <c r="W459" s="100"/>
      <c r="X459" s="100"/>
      <c r="Y459" s="100"/>
      <c r="Z459" s="100"/>
      <c r="AA459" s="100"/>
      <c r="AB459" s="100"/>
      <c r="AC459" s="100"/>
      <c r="AE459" s="99"/>
    </row>
    <row r="460" spans="21:31" ht="30" customHeight="1" x14ac:dyDescent="0.35">
      <c r="U460" s="100"/>
      <c r="V460" s="100"/>
      <c r="W460" s="100"/>
      <c r="X460" s="100"/>
      <c r="Y460" s="100"/>
      <c r="Z460" s="100"/>
      <c r="AA460" s="100"/>
      <c r="AB460" s="100"/>
      <c r="AC460" s="100"/>
      <c r="AE460" s="99"/>
    </row>
    <row r="461" spans="21:31" ht="30" customHeight="1" x14ac:dyDescent="0.35">
      <c r="U461" s="100"/>
      <c r="V461" s="100"/>
      <c r="W461" s="100"/>
      <c r="X461" s="100"/>
      <c r="Y461" s="100"/>
      <c r="Z461" s="100"/>
      <c r="AA461" s="100"/>
      <c r="AB461" s="100"/>
      <c r="AC461" s="100"/>
      <c r="AE461" s="99"/>
    </row>
    <row r="462" spans="21:31" ht="30" customHeight="1" x14ac:dyDescent="0.35">
      <c r="U462" s="100"/>
      <c r="V462" s="100"/>
      <c r="W462" s="100"/>
      <c r="X462" s="100"/>
      <c r="Y462" s="100"/>
      <c r="Z462" s="100"/>
      <c r="AA462" s="100"/>
      <c r="AB462" s="100"/>
      <c r="AC462" s="100"/>
      <c r="AE462" s="99"/>
    </row>
    <row r="463" spans="21:31" ht="30" customHeight="1" x14ac:dyDescent="0.35">
      <c r="U463" s="100"/>
      <c r="V463" s="100"/>
      <c r="W463" s="100"/>
      <c r="X463" s="100"/>
      <c r="Y463" s="100"/>
      <c r="Z463" s="100"/>
      <c r="AA463" s="100"/>
      <c r="AB463" s="100"/>
      <c r="AC463" s="100"/>
      <c r="AE463" s="99"/>
    </row>
    <row r="464" spans="21:31" ht="30" customHeight="1" x14ac:dyDescent="0.35">
      <c r="U464" s="100"/>
      <c r="V464" s="100"/>
      <c r="W464" s="100"/>
      <c r="X464" s="100"/>
      <c r="Y464" s="100"/>
      <c r="Z464" s="100"/>
      <c r="AA464" s="100"/>
      <c r="AB464" s="100"/>
      <c r="AC464" s="100"/>
      <c r="AE464" s="99"/>
    </row>
    <row r="465" spans="21:31" ht="30" customHeight="1" x14ac:dyDescent="0.35">
      <c r="U465" s="100"/>
      <c r="V465" s="100"/>
      <c r="W465" s="100"/>
      <c r="X465" s="100"/>
      <c r="Y465" s="100"/>
      <c r="Z465" s="100"/>
      <c r="AA465" s="100"/>
      <c r="AB465" s="100"/>
      <c r="AC465" s="100"/>
      <c r="AE465" s="99"/>
    </row>
    <row r="466" spans="21:31" ht="30" customHeight="1" x14ac:dyDescent="0.35">
      <c r="U466" s="100"/>
      <c r="V466" s="100"/>
      <c r="W466" s="100"/>
      <c r="X466" s="100"/>
      <c r="Y466" s="100"/>
      <c r="Z466" s="100"/>
      <c r="AA466" s="100"/>
      <c r="AB466" s="100"/>
      <c r="AC466" s="100"/>
      <c r="AE466" s="99"/>
    </row>
    <row r="467" spans="21:31" ht="30" customHeight="1" x14ac:dyDescent="0.35">
      <c r="U467" s="100"/>
      <c r="V467" s="100"/>
      <c r="W467" s="100"/>
      <c r="X467" s="100"/>
      <c r="Y467" s="100"/>
      <c r="Z467" s="100"/>
      <c r="AA467" s="100"/>
      <c r="AB467" s="100"/>
      <c r="AC467" s="100"/>
      <c r="AE467" s="99"/>
    </row>
    <row r="468" spans="21:31" ht="30" customHeight="1" x14ac:dyDescent="0.35">
      <c r="U468" s="100"/>
      <c r="V468" s="100"/>
      <c r="W468" s="100"/>
      <c r="X468" s="100"/>
      <c r="Y468" s="100"/>
      <c r="Z468" s="100"/>
      <c r="AA468" s="100"/>
      <c r="AB468" s="100"/>
      <c r="AC468" s="100"/>
      <c r="AE468" s="99"/>
    </row>
    <row r="469" spans="21:31" ht="30" customHeight="1" x14ac:dyDescent="0.35">
      <c r="U469" s="100"/>
      <c r="V469" s="100"/>
      <c r="W469" s="100"/>
      <c r="X469" s="100"/>
      <c r="Y469" s="100"/>
      <c r="Z469" s="100"/>
      <c r="AA469" s="100"/>
      <c r="AB469" s="100"/>
      <c r="AC469" s="100"/>
      <c r="AE469" s="99"/>
    </row>
    <row r="470" spans="21:31" ht="30" customHeight="1" x14ac:dyDescent="0.35">
      <c r="U470" s="100"/>
      <c r="V470" s="100"/>
      <c r="W470" s="100"/>
      <c r="X470" s="100"/>
      <c r="Y470" s="100"/>
      <c r="Z470" s="100"/>
      <c r="AA470" s="100"/>
      <c r="AB470" s="100"/>
      <c r="AC470" s="100"/>
      <c r="AE470" s="99"/>
    </row>
    <row r="471" spans="21:31" ht="30" customHeight="1" x14ac:dyDescent="0.35">
      <c r="U471" s="100"/>
      <c r="V471" s="100"/>
      <c r="W471" s="100"/>
      <c r="X471" s="100"/>
      <c r="Y471" s="100"/>
      <c r="Z471" s="100"/>
      <c r="AA471" s="100"/>
      <c r="AB471" s="100"/>
      <c r="AC471" s="100"/>
      <c r="AE471" s="99"/>
    </row>
    <row r="472" spans="21:31" ht="30" customHeight="1" x14ac:dyDescent="0.35">
      <c r="U472" s="100"/>
      <c r="V472" s="100"/>
      <c r="W472" s="100"/>
      <c r="X472" s="100"/>
      <c r="Y472" s="100"/>
      <c r="Z472" s="100"/>
      <c r="AA472" s="100"/>
      <c r="AB472" s="100"/>
      <c r="AC472" s="100"/>
      <c r="AE472" s="99"/>
    </row>
    <row r="473" spans="21:31" ht="30" customHeight="1" x14ac:dyDescent="0.35">
      <c r="U473" s="100"/>
      <c r="V473" s="100"/>
      <c r="W473" s="100"/>
      <c r="X473" s="100"/>
      <c r="Y473" s="100"/>
      <c r="Z473" s="100"/>
      <c r="AA473" s="100"/>
      <c r="AB473" s="100"/>
      <c r="AC473" s="100"/>
      <c r="AE473" s="99"/>
    </row>
    <row r="474" spans="21:31" ht="30" customHeight="1" x14ac:dyDescent="0.35">
      <c r="U474" s="100"/>
      <c r="V474" s="100"/>
      <c r="W474" s="100"/>
      <c r="X474" s="100"/>
      <c r="Y474" s="100"/>
      <c r="Z474" s="100"/>
      <c r="AA474" s="100"/>
      <c r="AB474" s="100"/>
      <c r="AC474" s="100"/>
      <c r="AE474" s="99"/>
    </row>
    <row r="475" spans="21:31" ht="30" customHeight="1" x14ac:dyDescent="0.35">
      <c r="U475" s="100"/>
      <c r="V475" s="100"/>
      <c r="W475" s="100"/>
      <c r="X475" s="100"/>
      <c r="Y475" s="100"/>
      <c r="Z475" s="100"/>
      <c r="AA475" s="100"/>
      <c r="AB475" s="100"/>
      <c r="AC475" s="100"/>
      <c r="AE475" s="99"/>
    </row>
    <row r="476" spans="21:31" ht="30" customHeight="1" x14ac:dyDescent="0.35">
      <c r="U476" s="100"/>
      <c r="V476" s="100"/>
      <c r="W476" s="100"/>
      <c r="X476" s="100"/>
      <c r="Y476" s="100"/>
      <c r="Z476" s="100"/>
      <c r="AA476" s="100"/>
      <c r="AB476" s="100"/>
      <c r="AC476" s="100"/>
      <c r="AE476" s="99"/>
    </row>
    <row r="477" spans="21:31" ht="30" customHeight="1" x14ac:dyDescent="0.35">
      <c r="U477" s="100"/>
      <c r="V477" s="100"/>
      <c r="W477" s="100"/>
      <c r="X477" s="100"/>
      <c r="Y477" s="100"/>
      <c r="Z477" s="100"/>
      <c r="AA477" s="100"/>
      <c r="AB477" s="100"/>
      <c r="AC477" s="100"/>
      <c r="AE477" s="99"/>
    </row>
    <row r="478" spans="21:31" ht="30" customHeight="1" x14ac:dyDescent="0.35">
      <c r="U478" s="100"/>
      <c r="V478" s="100"/>
      <c r="W478" s="100"/>
      <c r="X478" s="100"/>
      <c r="Y478" s="100"/>
      <c r="Z478" s="100"/>
      <c r="AA478" s="100"/>
      <c r="AB478" s="100"/>
      <c r="AC478" s="100"/>
      <c r="AE478" s="99"/>
    </row>
    <row r="479" spans="21:31" ht="30" customHeight="1" x14ac:dyDescent="0.35">
      <c r="U479" s="100"/>
      <c r="V479" s="100"/>
      <c r="W479" s="100"/>
      <c r="X479" s="100"/>
      <c r="Y479" s="100"/>
      <c r="Z479" s="100"/>
      <c r="AA479" s="100"/>
      <c r="AB479" s="100"/>
      <c r="AC479" s="100"/>
      <c r="AE479" s="99"/>
    </row>
    <row r="480" spans="21:31" ht="30" customHeight="1" x14ac:dyDescent="0.35">
      <c r="U480" s="100"/>
      <c r="V480" s="100"/>
      <c r="W480" s="100"/>
      <c r="X480" s="100"/>
      <c r="Y480" s="100"/>
      <c r="Z480" s="100"/>
      <c r="AA480" s="100"/>
      <c r="AB480" s="100"/>
      <c r="AC480" s="100"/>
      <c r="AE480" s="99"/>
    </row>
    <row r="481" spans="21:31" ht="30" customHeight="1" x14ac:dyDescent="0.35">
      <c r="U481" s="100"/>
      <c r="V481" s="100"/>
      <c r="W481" s="100"/>
      <c r="X481" s="100"/>
      <c r="Y481" s="100"/>
      <c r="Z481" s="100"/>
      <c r="AA481" s="100"/>
      <c r="AB481" s="100"/>
      <c r="AC481" s="100"/>
      <c r="AE481" s="99"/>
    </row>
    <row r="482" spans="21:31" ht="30" customHeight="1" x14ac:dyDescent="0.35">
      <c r="U482" s="100"/>
      <c r="V482" s="100"/>
      <c r="W482" s="100"/>
      <c r="X482" s="100"/>
      <c r="Y482" s="100"/>
      <c r="Z482" s="100"/>
      <c r="AA482" s="100"/>
      <c r="AB482" s="100"/>
      <c r="AC482" s="100"/>
      <c r="AE482" s="99"/>
    </row>
    <row r="483" spans="21:31" ht="30" customHeight="1" x14ac:dyDescent="0.35">
      <c r="U483" s="100"/>
      <c r="V483" s="100"/>
      <c r="W483" s="100"/>
      <c r="X483" s="100"/>
      <c r="Y483" s="100"/>
      <c r="Z483" s="100"/>
      <c r="AA483" s="100"/>
      <c r="AB483" s="100"/>
      <c r="AC483" s="100"/>
      <c r="AE483" s="99"/>
    </row>
    <row r="484" spans="21:31" ht="30" customHeight="1" x14ac:dyDescent="0.35">
      <c r="U484" s="100"/>
      <c r="V484" s="100"/>
      <c r="W484" s="100"/>
      <c r="X484" s="100"/>
      <c r="Y484" s="100"/>
      <c r="Z484" s="100"/>
      <c r="AA484" s="100"/>
      <c r="AB484" s="100"/>
      <c r="AC484" s="100"/>
      <c r="AE484" s="99"/>
    </row>
    <row r="485" spans="21:31" ht="30" customHeight="1" x14ac:dyDescent="0.35">
      <c r="U485" s="100"/>
      <c r="V485" s="100"/>
      <c r="W485" s="100"/>
      <c r="X485" s="100"/>
      <c r="Y485" s="100"/>
      <c r="Z485" s="100"/>
      <c r="AA485" s="100"/>
      <c r="AB485" s="100"/>
      <c r="AC485" s="100"/>
      <c r="AE485" s="99"/>
    </row>
    <row r="486" spans="21:31" ht="30" customHeight="1" x14ac:dyDescent="0.35">
      <c r="U486" s="100"/>
      <c r="V486" s="100"/>
      <c r="W486" s="100"/>
      <c r="X486" s="100"/>
      <c r="Y486" s="100"/>
      <c r="Z486" s="100"/>
      <c r="AA486" s="100"/>
      <c r="AB486" s="100"/>
      <c r="AC486" s="100"/>
      <c r="AE486" s="99"/>
    </row>
    <row r="487" spans="21:31" ht="30" customHeight="1" x14ac:dyDescent="0.35">
      <c r="U487" s="100"/>
      <c r="V487" s="100"/>
      <c r="W487" s="100"/>
      <c r="X487" s="100"/>
      <c r="Y487" s="100"/>
      <c r="Z487" s="100"/>
      <c r="AA487" s="100"/>
      <c r="AB487" s="100"/>
      <c r="AC487" s="100"/>
      <c r="AE487" s="99"/>
    </row>
    <row r="488" spans="21:31" ht="30" customHeight="1" x14ac:dyDescent="0.35">
      <c r="U488" s="100"/>
      <c r="V488" s="100"/>
      <c r="W488" s="100"/>
      <c r="X488" s="100"/>
      <c r="Y488" s="100"/>
      <c r="Z488" s="100"/>
      <c r="AA488" s="100"/>
      <c r="AB488" s="100"/>
      <c r="AC488" s="100"/>
      <c r="AE488" s="99"/>
    </row>
    <row r="489" spans="21:31" ht="30" customHeight="1" x14ac:dyDescent="0.35">
      <c r="U489" s="100"/>
      <c r="V489" s="100"/>
      <c r="W489" s="100"/>
      <c r="X489" s="100"/>
      <c r="Y489" s="100"/>
      <c r="Z489" s="100"/>
      <c r="AA489" s="100"/>
      <c r="AB489" s="100"/>
      <c r="AC489" s="100"/>
      <c r="AE489" s="99"/>
    </row>
    <row r="490" spans="21:31" ht="30" customHeight="1" x14ac:dyDescent="0.35">
      <c r="U490" s="100"/>
      <c r="V490" s="100"/>
      <c r="W490" s="100"/>
      <c r="X490" s="100"/>
      <c r="Y490" s="100"/>
      <c r="Z490" s="100"/>
      <c r="AA490" s="100"/>
      <c r="AB490" s="100"/>
      <c r="AC490" s="100"/>
      <c r="AE490" s="99"/>
    </row>
    <row r="491" spans="21:31" ht="30" customHeight="1" x14ac:dyDescent="0.35">
      <c r="U491" s="100"/>
      <c r="V491" s="100"/>
      <c r="W491" s="100"/>
      <c r="X491" s="100"/>
      <c r="Y491" s="100"/>
      <c r="Z491" s="100"/>
      <c r="AA491" s="100"/>
      <c r="AB491" s="100"/>
      <c r="AC491" s="100"/>
      <c r="AE491" s="99"/>
    </row>
    <row r="492" spans="21:31" ht="30" customHeight="1" x14ac:dyDescent="0.35">
      <c r="U492" s="100"/>
      <c r="V492" s="100"/>
      <c r="W492" s="100"/>
      <c r="X492" s="100"/>
      <c r="Y492" s="100"/>
      <c r="Z492" s="100"/>
      <c r="AA492" s="100"/>
      <c r="AB492" s="100"/>
      <c r="AC492" s="100"/>
      <c r="AE492" s="99"/>
    </row>
    <row r="493" spans="21:31" ht="30" customHeight="1" x14ac:dyDescent="0.35">
      <c r="U493" s="100"/>
      <c r="V493" s="100"/>
      <c r="W493" s="100"/>
      <c r="X493" s="100"/>
      <c r="Y493" s="100"/>
      <c r="Z493" s="100"/>
      <c r="AA493" s="100"/>
      <c r="AB493" s="100"/>
      <c r="AC493" s="100"/>
      <c r="AE493" s="99"/>
    </row>
    <row r="494" spans="21:31" ht="30" customHeight="1" x14ac:dyDescent="0.35">
      <c r="U494" s="100"/>
      <c r="V494" s="100"/>
      <c r="W494" s="100"/>
      <c r="X494" s="100"/>
      <c r="Y494" s="100"/>
      <c r="Z494" s="100"/>
      <c r="AA494" s="100"/>
      <c r="AB494" s="100"/>
      <c r="AC494" s="100"/>
      <c r="AE494" s="99"/>
    </row>
    <row r="495" spans="21:31" ht="30" customHeight="1" x14ac:dyDescent="0.35">
      <c r="U495" s="100"/>
      <c r="V495" s="100"/>
      <c r="W495" s="100"/>
      <c r="X495" s="100"/>
      <c r="Y495" s="100"/>
      <c r="Z495" s="100"/>
      <c r="AA495" s="100"/>
      <c r="AB495" s="100"/>
      <c r="AC495" s="100"/>
      <c r="AE495" s="99"/>
    </row>
    <row r="496" spans="21:31" ht="30" customHeight="1" x14ac:dyDescent="0.35">
      <c r="U496" s="100"/>
      <c r="V496" s="100"/>
      <c r="W496" s="100"/>
      <c r="X496" s="100"/>
      <c r="Y496" s="100"/>
      <c r="Z496" s="100"/>
      <c r="AA496" s="100"/>
      <c r="AB496" s="100"/>
      <c r="AC496" s="100"/>
      <c r="AE496" s="99"/>
    </row>
    <row r="497" spans="21:31" ht="30" customHeight="1" x14ac:dyDescent="0.35">
      <c r="U497" s="100"/>
      <c r="V497" s="100"/>
      <c r="W497" s="100"/>
      <c r="X497" s="100"/>
      <c r="Y497" s="100"/>
      <c r="Z497" s="100"/>
      <c r="AA497" s="100"/>
      <c r="AB497" s="100"/>
      <c r="AC497" s="100"/>
      <c r="AE497" s="99"/>
    </row>
    <row r="498" spans="21:31" ht="30" customHeight="1" x14ac:dyDescent="0.35">
      <c r="U498" s="100"/>
      <c r="V498" s="100"/>
      <c r="W498" s="100"/>
      <c r="X498" s="100"/>
      <c r="Y498" s="100"/>
      <c r="Z498" s="100"/>
      <c r="AA498" s="100"/>
      <c r="AB498" s="100"/>
      <c r="AC498" s="100"/>
      <c r="AE498" s="99"/>
    </row>
    <row r="499" spans="21:31" ht="30" customHeight="1" x14ac:dyDescent="0.35">
      <c r="U499" s="100"/>
      <c r="V499" s="100"/>
      <c r="W499" s="100"/>
      <c r="X499" s="100"/>
      <c r="Y499" s="100"/>
      <c r="Z499" s="100"/>
      <c r="AA499" s="100"/>
      <c r="AB499" s="100"/>
      <c r="AC499" s="100"/>
      <c r="AE499" s="99"/>
    </row>
    <row r="500" spans="21:31" ht="30" customHeight="1" x14ac:dyDescent="0.35">
      <c r="U500" s="100"/>
      <c r="V500" s="100"/>
      <c r="W500" s="100"/>
      <c r="X500" s="100"/>
      <c r="Y500" s="100"/>
      <c r="Z500" s="100"/>
      <c r="AA500" s="100"/>
      <c r="AB500" s="100"/>
      <c r="AC500" s="100"/>
      <c r="AE500" s="99"/>
    </row>
    <row r="501" spans="21:31" ht="30" customHeight="1" x14ac:dyDescent="0.35">
      <c r="U501" s="100"/>
      <c r="V501" s="100"/>
      <c r="W501" s="100"/>
      <c r="X501" s="100"/>
      <c r="Y501" s="100"/>
      <c r="Z501" s="100"/>
      <c r="AA501" s="100"/>
      <c r="AB501" s="100"/>
      <c r="AC501" s="100"/>
      <c r="AE501" s="99"/>
    </row>
    <row r="502" spans="21:31" ht="30" customHeight="1" x14ac:dyDescent="0.35">
      <c r="U502" s="100"/>
      <c r="V502" s="100"/>
      <c r="W502" s="100"/>
      <c r="X502" s="100"/>
      <c r="Y502" s="100"/>
      <c r="Z502" s="100"/>
      <c r="AA502" s="100"/>
      <c r="AB502" s="100"/>
      <c r="AC502" s="100"/>
      <c r="AE502" s="99"/>
    </row>
    <row r="503" spans="21:31" ht="30" customHeight="1" x14ac:dyDescent="0.35">
      <c r="U503" s="100"/>
      <c r="V503" s="100"/>
      <c r="W503" s="100"/>
      <c r="X503" s="100"/>
      <c r="Y503" s="100"/>
      <c r="Z503" s="100"/>
      <c r="AA503" s="100"/>
      <c r="AB503" s="100"/>
      <c r="AC503" s="100"/>
      <c r="AE503" s="99"/>
    </row>
    <row r="504" spans="21:31" ht="30" customHeight="1" x14ac:dyDescent="0.35">
      <c r="U504" s="100"/>
      <c r="V504" s="100"/>
      <c r="W504" s="100"/>
      <c r="X504" s="100"/>
      <c r="Y504" s="100"/>
      <c r="Z504" s="100"/>
      <c r="AA504" s="100"/>
      <c r="AB504" s="100"/>
      <c r="AC504" s="100"/>
      <c r="AE504" s="99"/>
    </row>
    <row r="505" spans="21:31" ht="30" customHeight="1" x14ac:dyDescent="0.35">
      <c r="U505" s="100"/>
      <c r="V505" s="100"/>
      <c r="W505" s="100"/>
      <c r="X505" s="100"/>
      <c r="Y505" s="100"/>
      <c r="Z505" s="100"/>
      <c r="AA505" s="100"/>
      <c r="AB505" s="100"/>
      <c r="AC505" s="100"/>
      <c r="AE505" s="99"/>
    </row>
    <row r="506" spans="21:31" ht="30" customHeight="1" x14ac:dyDescent="0.35">
      <c r="U506" s="100"/>
      <c r="V506" s="100"/>
      <c r="W506" s="100"/>
      <c r="X506" s="100"/>
      <c r="Y506" s="100"/>
      <c r="Z506" s="100"/>
      <c r="AA506" s="100"/>
      <c r="AB506" s="100"/>
      <c r="AC506" s="100"/>
      <c r="AE506" s="99"/>
    </row>
    <row r="507" spans="21:31" ht="30" customHeight="1" x14ac:dyDescent="0.35">
      <c r="U507" s="100"/>
      <c r="V507" s="100"/>
      <c r="W507" s="100"/>
      <c r="X507" s="100"/>
      <c r="Y507" s="100"/>
      <c r="Z507" s="100"/>
      <c r="AA507" s="100"/>
      <c r="AB507" s="100"/>
      <c r="AC507" s="100"/>
      <c r="AE507" s="99"/>
    </row>
    <row r="508" spans="21:31" ht="30" customHeight="1" x14ac:dyDescent="0.35">
      <c r="U508" s="100"/>
      <c r="V508" s="100"/>
      <c r="W508" s="100"/>
      <c r="X508" s="100"/>
      <c r="Y508" s="100"/>
      <c r="Z508" s="100"/>
      <c r="AA508" s="100"/>
      <c r="AB508" s="100"/>
      <c r="AC508" s="100"/>
      <c r="AE508" s="99"/>
    </row>
    <row r="509" spans="21:31" ht="30" customHeight="1" x14ac:dyDescent="0.35">
      <c r="U509" s="100"/>
      <c r="V509" s="100"/>
      <c r="W509" s="100"/>
      <c r="X509" s="100"/>
      <c r="Y509" s="100"/>
      <c r="Z509" s="100"/>
      <c r="AA509" s="100"/>
      <c r="AB509" s="100"/>
      <c r="AC509" s="100"/>
      <c r="AE509" s="99"/>
    </row>
    <row r="510" spans="21:31" ht="30" customHeight="1" x14ac:dyDescent="0.35">
      <c r="U510" s="100"/>
      <c r="V510" s="100"/>
      <c r="W510" s="100"/>
      <c r="X510" s="100"/>
      <c r="Y510" s="100"/>
      <c r="Z510" s="100"/>
      <c r="AA510" s="100"/>
      <c r="AB510" s="100"/>
      <c r="AC510" s="100"/>
      <c r="AE510" s="99"/>
    </row>
    <row r="511" spans="21:31" ht="30" customHeight="1" x14ac:dyDescent="0.35">
      <c r="U511" s="100"/>
      <c r="V511" s="100"/>
      <c r="W511" s="100"/>
      <c r="X511" s="100"/>
      <c r="Y511" s="100"/>
      <c r="Z511" s="100"/>
      <c r="AA511" s="100"/>
      <c r="AB511" s="100"/>
      <c r="AC511" s="100"/>
      <c r="AE511" s="99"/>
    </row>
    <row r="512" spans="21:31" ht="30" customHeight="1" x14ac:dyDescent="0.35">
      <c r="U512" s="100"/>
      <c r="V512" s="100"/>
      <c r="W512" s="100"/>
      <c r="X512" s="100"/>
      <c r="Y512" s="100"/>
      <c r="Z512" s="100"/>
      <c r="AA512" s="100"/>
      <c r="AB512" s="100"/>
      <c r="AC512" s="100"/>
      <c r="AE512" s="99"/>
    </row>
    <row r="513" spans="21:31" ht="30" customHeight="1" x14ac:dyDescent="0.35">
      <c r="U513" s="100"/>
      <c r="V513" s="100"/>
      <c r="W513" s="100"/>
      <c r="X513" s="100"/>
      <c r="Y513" s="100"/>
      <c r="Z513" s="100"/>
      <c r="AA513" s="100"/>
      <c r="AB513" s="100"/>
      <c r="AC513" s="100"/>
      <c r="AE513" s="99"/>
    </row>
    <row r="514" spans="21:31" ht="30" customHeight="1" x14ac:dyDescent="0.35">
      <c r="U514" s="100"/>
      <c r="V514" s="100"/>
      <c r="W514" s="100"/>
      <c r="X514" s="100"/>
      <c r="Y514" s="100"/>
      <c r="Z514" s="100"/>
      <c r="AA514" s="100"/>
      <c r="AB514" s="100"/>
      <c r="AC514" s="100"/>
      <c r="AE514" s="99"/>
    </row>
    <row r="515" spans="21:31" ht="30" customHeight="1" x14ac:dyDescent="0.35">
      <c r="U515" s="100"/>
      <c r="V515" s="100"/>
      <c r="W515" s="100"/>
      <c r="X515" s="100"/>
      <c r="Y515" s="100"/>
      <c r="Z515" s="100"/>
      <c r="AA515" s="100"/>
      <c r="AB515" s="100"/>
      <c r="AC515" s="100"/>
      <c r="AE515" s="99"/>
    </row>
    <row r="516" spans="21:31" ht="30" customHeight="1" x14ac:dyDescent="0.35">
      <c r="U516" s="100"/>
      <c r="V516" s="100"/>
      <c r="W516" s="100"/>
      <c r="X516" s="100"/>
      <c r="Y516" s="100"/>
      <c r="Z516" s="100"/>
      <c r="AA516" s="100"/>
      <c r="AB516" s="100"/>
      <c r="AC516" s="100"/>
      <c r="AE516" s="99"/>
    </row>
    <row r="517" spans="21:31" ht="30" customHeight="1" x14ac:dyDescent="0.35">
      <c r="U517" s="100"/>
      <c r="V517" s="100"/>
      <c r="W517" s="100"/>
      <c r="X517" s="100"/>
      <c r="Y517" s="100"/>
      <c r="Z517" s="100"/>
      <c r="AA517" s="100"/>
      <c r="AB517" s="100"/>
      <c r="AC517" s="100"/>
      <c r="AE517" s="99"/>
    </row>
    <row r="518" spans="21:31" ht="30" customHeight="1" x14ac:dyDescent="0.35">
      <c r="U518" s="100"/>
      <c r="V518" s="100"/>
      <c r="W518" s="100"/>
      <c r="X518" s="100"/>
      <c r="Y518" s="100"/>
      <c r="Z518" s="100"/>
      <c r="AA518" s="100"/>
      <c r="AB518" s="100"/>
      <c r="AC518" s="100"/>
      <c r="AE518" s="99"/>
    </row>
    <row r="519" spans="21:31" ht="30" customHeight="1" x14ac:dyDescent="0.35">
      <c r="U519" s="100"/>
      <c r="V519" s="100"/>
      <c r="W519" s="100"/>
      <c r="X519" s="100"/>
      <c r="Y519" s="100"/>
      <c r="Z519" s="100"/>
      <c r="AA519" s="100"/>
      <c r="AB519" s="100"/>
      <c r="AC519" s="100"/>
      <c r="AE519" s="99"/>
    </row>
    <row r="520" spans="21:31" ht="30" customHeight="1" x14ac:dyDescent="0.35">
      <c r="U520" s="100"/>
      <c r="V520" s="100"/>
      <c r="W520" s="100"/>
      <c r="X520" s="100"/>
      <c r="Y520" s="100"/>
      <c r="Z520" s="100"/>
      <c r="AA520" s="100"/>
      <c r="AB520" s="100"/>
      <c r="AC520" s="100"/>
      <c r="AE520" s="99"/>
    </row>
    <row r="521" spans="21:31" ht="30" customHeight="1" x14ac:dyDescent="0.35">
      <c r="U521" s="100"/>
      <c r="V521" s="100"/>
      <c r="W521" s="100"/>
      <c r="X521" s="100"/>
      <c r="Y521" s="100"/>
      <c r="Z521" s="100"/>
      <c r="AA521" s="100"/>
      <c r="AB521" s="100"/>
      <c r="AC521" s="100"/>
      <c r="AE521" s="99"/>
    </row>
    <row r="522" spans="21:31" ht="30" customHeight="1" x14ac:dyDescent="0.35">
      <c r="U522" s="100"/>
      <c r="V522" s="100"/>
      <c r="W522" s="100"/>
      <c r="X522" s="100"/>
      <c r="Y522" s="100"/>
      <c r="Z522" s="100"/>
      <c r="AA522" s="100"/>
      <c r="AB522" s="100"/>
      <c r="AC522" s="100"/>
      <c r="AE522" s="99"/>
    </row>
    <row r="523" spans="21:31" ht="30" customHeight="1" x14ac:dyDescent="0.35">
      <c r="U523" s="100"/>
      <c r="V523" s="100"/>
      <c r="W523" s="100"/>
      <c r="X523" s="100"/>
      <c r="Y523" s="100"/>
      <c r="Z523" s="100"/>
      <c r="AA523" s="100"/>
      <c r="AB523" s="100"/>
      <c r="AC523" s="100"/>
      <c r="AE523" s="99"/>
    </row>
    <row r="524" spans="21:31" ht="30" customHeight="1" x14ac:dyDescent="0.35">
      <c r="U524" s="100"/>
      <c r="V524" s="100"/>
      <c r="W524" s="100"/>
      <c r="X524" s="100"/>
      <c r="Y524" s="100"/>
      <c r="Z524" s="100"/>
      <c r="AA524" s="100"/>
      <c r="AB524" s="100"/>
      <c r="AC524" s="100"/>
      <c r="AE524" s="99"/>
    </row>
    <row r="525" spans="21:31" ht="30" customHeight="1" x14ac:dyDescent="0.35">
      <c r="U525" s="100"/>
      <c r="V525" s="100"/>
      <c r="W525" s="100"/>
      <c r="X525" s="100"/>
      <c r="Y525" s="100"/>
      <c r="Z525" s="100"/>
      <c r="AA525" s="100"/>
      <c r="AB525" s="100"/>
      <c r="AC525" s="100"/>
      <c r="AE525" s="99"/>
    </row>
    <row r="526" spans="21:31" ht="30" customHeight="1" x14ac:dyDescent="0.35">
      <c r="U526" s="100"/>
      <c r="V526" s="100"/>
      <c r="W526" s="100"/>
      <c r="X526" s="100"/>
      <c r="Y526" s="100"/>
      <c r="Z526" s="100"/>
      <c r="AA526" s="100"/>
      <c r="AB526" s="100"/>
      <c r="AC526" s="100"/>
      <c r="AE526" s="99"/>
    </row>
    <row r="527" spans="21:31" ht="30" customHeight="1" x14ac:dyDescent="0.35">
      <c r="U527" s="100"/>
      <c r="V527" s="100"/>
      <c r="W527" s="100"/>
      <c r="X527" s="100"/>
      <c r="Y527" s="100"/>
      <c r="Z527" s="100"/>
      <c r="AA527" s="100"/>
      <c r="AB527" s="100"/>
      <c r="AC527" s="100"/>
      <c r="AE527" s="99"/>
    </row>
    <row r="528" spans="21:31" ht="30" customHeight="1" x14ac:dyDescent="0.35">
      <c r="U528" s="100"/>
      <c r="V528" s="100"/>
      <c r="W528" s="100"/>
      <c r="X528" s="100"/>
      <c r="Y528" s="100"/>
      <c r="Z528" s="100"/>
      <c r="AA528" s="100"/>
      <c r="AB528" s="100"/>
      <c r="AC528" s="100"/>
      <c r="AE528" s="99"/>
    </row>
    <row r="529" spans="21:31" ht="30" customHeight="1" x14ac:dyDescent="0.35">
      <c r="U529" s="100"/>
      <c r="V529" s="100"/>
      <c r="W529" s="100"/>
      <c r="X529" s="100"/>
      <c r="Y529" s="100"/>
      <c r="Z529" s="100"/>
      <c r="AA529" s="100"/>
      <c r="AB529" s="100"/>
      <c r="AC529" s="100"/>
      <c r="AE529" s="99"/>
    </row>
    <row r="530" spans="21:31" ht="30" customHeight="1" x14ac:dyDescent="0.35">
      <c r="U530" s="100"/>
      <c r="V530" s="100"/>
      <c r="W530" s="100"/>
      <c r="X530" s="100"/>
      <c r="Y530" s="100"/>
      <c r="Z530" s="100"/>
      <c r="AA530" s="100"/>
      <c r="AB530" s="100"/>
      <c r="AC530" s="100"/>
      <c r="AE530" s="99"/>
    </row>
    <row r="531" spans="21:31" ht="30" customHeight="1" x14ac:dyDescent="0.35">
      <c r="U531" s="100"/>
      <c r="V531" s="100"/>
      <c r="W531" s="100"/>
      <c r="X531" s="100"/>
      <c r="Y531" s="100"/>
      <c r="Z531" s="100"/>
      <c r="AA531" s="100"/>
      <c r="AB531" s="100"/>
      <c r="AC531" s="100"/>
      <c r="AE531" s="99"/>
    </row>
    <row r="532" spans="21:31" ht="30" customHeight="1" x14ac:dyDescent="0.35">
      <c r="U532" s="100"/>
      <c r="V532" s="100"/>
      <c r="W532" s="100"/>
      <c r="X532" s="100"/>
      <c r="Y532" s="100"/>
      <c r="Z532" s="100"/>
      <c r="AA532" s="100"/>
      <c r="AB532" s="100"/>
      <c r="AC532" s="100"/>
      <c r="AE532" s="99"/>
    </row>
    <row r="533" spans="21:31" ht="30" customHeight="1" x14ac:dyDescent="0.35">
      <c r="U533" s="100"/>
      <c r="V533" s="100"/>
      <c r="W533" s="100"/>
      <c r="X533" s="100"/>
      <c r="Y533" s="100"/>
      <c r="Z533" s="100"/>
      <c r="AA533" s="100"/>
      <c r="AB533" s="100"/>
      <c r="AC533" s="100"/>
      <c r="AE533" s="99"/>
    </row>
    <row r="534" spans="21:31" ht="30" customHeight="1" x14ac:dyDescent="0.35">
      <c r="U534" s="100"/>
      <c r="V534" s="100"/>
      <c r="W534" s="100"/>
      <c r="X534" s="100"/>
      <c r="Y534" s="100"/>
      <c r="Z534" s="100"/>
      <c r="AA534" s="100"/>
      <c r="AB534" s="100"/>
      <c r="AC534" s="100"/>
      <c r="AE534" s="99"/>
    </row>
    <row r="535" spans="21:31" ht="30" customHeight="1" x14ac:dyDescent="0.35">
      <c r="U535" s="100"/>
      <c r="V535" s="100"/>
      <c r="W535" s="100"/>
      <c r="X535" s="100"/>
      <c r="Y535" s="100"/>
      <c r="Z535" s="100"/>
      <c r="AA535" s="100"/>
      <c r="AB535" s="100"/>
      <c r="AC535" s="100"/>
      <c r="AE535" s="99"/>
    </row>
    <row r="536" spans="21:31" ht="30" customHeight="1" x14ac:dyDescent="0.35">
      <c r="U536" s="100"/>
      <c r="V536" s="100"/>
      <c r="W536" s="100"/>
      <c r="X536" s="100"/>
      <c r="Y536" s="100"/>
      <c r="Z536" s="100"/>
      <c r="AA536" s="100"/>
      <c r="AB536" s="100"/>
      <c r="AC536" s="100"/>
      <c r="AE536" s="99"/>
    </row>
    <row r="537" spans="21:31" ht="30" customHeight="1" x14ac:dyDescent="0.35">
      <c r="U537" s="100"/>
      <c r="V537" s="100"/>
      <c r="W537" s="100"/>
      <c r="X537" s="100"/>
      <c r="Y537" s="100"/>
      <c r="Z537" s="100"/>
      <c r="AA537" s="100"/>
      <c r="AB537" s="100"/>
      <c r="AC537" s="100"/>
      <c r="AE537" s="99"/>
    </row>
    <row r="538" spans="21:31" ht="30" customHeight="1" x14ac:dyDescent="0.35">
      <c r="U538" s="100"/>
      <c r="V538" s="100"/>
      <c r="W538" s="100"/>
      <c r="X538" s="100"/>
      <c r="Y538" s="100"/>
      <c r="Z538" s="100"/>
      <c r="AA538" s="100"/>
      <c r="AB538" s="100"/>
      <c r="AC538" s="100"/>
      <c r="AE538" s="99"/>
    </row>
    <row r="539" spans="21:31" ht="30" customHeight="1" x14ac:dyDescent="0.35">
      <c r="U539" s="100"/>
      <c r="V539" s="100"/>
      <c r="W539" s="100"/>
      <c r="X539" s="100"/>
      <c r="Y539" s="100"/>
      <c r="Z539" s="100"/>
      <c r="AA539" s="100"/>
      <c r="AB539" s="100"/>
      <c r="AC539" s="100"/>
      <c r="AE539" s="99"/>
    </row>
    <row r="540" spans="21:31" ht="30" customHeight="1" x14ac:dyDescent="0.35">
      <c r="U540" s="100"/>
      <c r="V540" s="100"/>
      <c r="W540" s="100"/>
      <c r="X540" s="100"/>
      <c r="Y540" s="100"/>
      <c r="Z540" s="100"/>
      <c r="AA540" s="100"/>
      <c r="AB540" s="100"/>
      <c r="AC540" s="100"/>
      <c r="AE540" s="99"/>
    </row>
    <row r="541" spans="21:31" ht="30" customHeight="1" x14ac:dyDescent="0.35">
      <c r="U541" s="100"/>
      <c r="V541" s="100"/>
      <c r="W541" s="100"/>
      <c r="X541" s="100"/>
      <c r="Y541" s="100"/>
      <c r="Z541" s="100"/>
      <c r="AA541" s="100"/>
      <c r="AB541" s="100"/>
      <c r="AC541" s="100"/>
      <c r="AE541" s="99"/>
    </row>
    <row r="542" spans="21:31" ht="30" customHeight="1" x14ac:dyDescent="0.35">
      <c r="U542" s="100"/>
      <c r="V542" s="100"/>
      <c r="W542" s="100"/>
      <c r="X542" s="100"/>
      <c r="Y542" s="100"/>
      <c r="Z542" s="100"/>
      <c r="AA542" s="100"/>
      <c r="AB542" s="100"/>
      <c r="AC542" s="100"/>
      <c r="AE542" s="99"/>
    </row>
    <row r="543" spans="21:31" ht="30" customHeight="1" x14ac:dyDescent="0.35">
      <c r="U543" s="100"/>
      <c r="V543" s="100"/>
      <c r="W543" s="100"/>
      <c r="X543" s="100"/>
      <c r="Y543" s="100"/>
      <c r="Z543" s="100"/>
      <c r="AA543" s="100"/>
      <c r="AB543" s="100"/>
      <c r="AC543" s="100"/>
      <c r="AE543" s="99"/>
    </row>
    <row r="544" spans="21:31" ht="30" customHeight="1" x14ac:dyDescent="0.35">
      <c r="U544" s="100"/>
      <c r="V544" s="100"/>
      <c r="W544" s="100"/>
      <c r="X544" s="100"/>
      <c r="Y544" s="100"/>
      <c r="Z544" s="100"/>
      <c r="AA544" s="100"/>
      <c r="AB544" s="100"/>
      <c r="AC544" s="100"/>
      <c r="AE544" s="99"/>
    </row>
    <row r="545" spans="21:31" ht="30" customHeight="1" x14ac:dyDescent="0.35">
      <c r="U545" s="100"/>
      <c r="V545" s="100"/>
      <c r="W545" s="100"/>
      <c r="X545" s="100"/>
      <c r="Y545" s="100"/>
      <c r="Z545" s="100"/>
      <c r="AA545" s="100"/>
      <c r="AB545" s="100"/>
      <c r="AC545" s="100"/>
      <c r="AE545" s="99"/>
    </row>
    <row r="546" spans="21:31" ht="30" customHeight="1" x14ac:dyDescent="0.35">
      <c r="U546" s="100"/>
      <c r="V546" s="100"/>
      <c r="W546" s="100"/>
      <c r="X546" s="100"/>
      <c r="Y546" s="100"/>
      <c r="Z546" s="100"/>
      <c r="AA546" s="100"/>
      <c r="AB546" s="100"/>
      <c r="AC546" s="100"/>
      <c r="AE546" s="99"/>
    </row>
    <row r="547" spans="21:31" ht="30" customHeight="1" x14ac:dyDescent="0.35">
      <c r="U547" s="100"/>
      <c r="V547" s="100"/>
      <c r="W547" s="100"/>
      <c r="X547" s="100"/>
      <c r="Y547" s="100"/>
      <c r="Z547" s="100"/>
      <c r="AA547" s="100"/>
      <c r="AB547" s="100"/>
      <c r="AC547" s="100"/>
      <c r="AE547" s="99"/>
    </row>
    <row r="548" spans="21:31" ht="30" customHeight="1" x14ac:dyDescent="0.35">
      <c r="U548" s="100"/>
      <c r="V548" s="100"/>
      <c r="W548" s="100"/>
      <c r="X548" s="100"/>
      <c r="Y548" s="100"/>
      <c r="Z548" s="100"/>
      <c r="AA548" s="100"/>
      <c r="AB548" s="100"/>
      <c r="AC548" s="100"/>
      <c r="AE548" s="99"/>
    </row>
    <row r="549" spans="21:31" ht="30" customHeight="1" x14ac:dyDescent="0.35">
      <c r="U549" s="100"/>
      <c r="V549" s="100"/>
      <c r="W549" s="100"/>
      <c r="X549" s="100"/>
      <c r="Y549" s="100"/>
      <c r="Z549" s="100"/>
      <c r="AA549" s="100"/>
      <c r="AB549" s="100"/>
      <c r="AC549" s="100"/>
      <c r="AE549" s="99"/>
    </row>
    <row r="550" spans="21:31" ht="30" customHeight="1" x14ac:dyDescent="0.35">
      <c r="U550" s="100"/>
      <c r="V550" s="100"/>
      <c r="W550" s="100"/>
      <c r="X550" s="100"/>
      <c r="Y550" s="100"/>
      <c r="Z550" s="100"/>
      <c r="AA550" s="100"/>
      <c r="AB550" s="100"/>
      <c r="AC550" s="100"/>
      <c r="AE550" s="99"/>
    </row>
    <row r="551" spans="21:31" ht="30" customHeight="1" x14ac:dyDescent="0.35">
      <c r="U551" s="100"/>
      <c r="V551" s="100"/>
      <c r="W551" s="100"/>
      <c r="X551" s="100"/>
      <c r="Y551" s="100"/>
      <c r="Z551" s="100"/>
      <c r="AA551" s="100"/>
      <c r="AB551" s="100"/>
      <c r="AC551" s="100"/>
      <c r="AE551" s="99"/>
    </row>
    <row r="552" spans="21:31" ht="30" customHeight="1" x14ac:dyDescent="0.35">
      <c r="U552" s="100"/>
      <c r="V552" s="100"/>
      <c r="W552" s="100"/>
      <c r="X552" s="100"/>
      <c r="Y552" s="100"/>
      <c r="Z552" s="100"/>
      <c r="AA552" s="100"/>
      <c r="AB552" s="100"/>
      <c r="AC552" s="100"/>
      <c r="AE552" s="99"/>
    </row>
    <row r="553" spans="21:31" ht="30" customHeight="1" x14ac:dyDescent="0.35">
      <c r="U553" s="100"/>
      <c r="V553" s="100"/>
      <c r="W553" s="100"/>
      <c r="X553" s="100"/>
      <c r="Y553" s="100"/>
      <c r="Z553" s="100"/>
      <c r="AA553" s="100"/>
      <c r="AB553" s="100"/>
      <c r="AC553" s="100"/>
      <c r="AE553" s="99"/>
    </row>
    <row r="554" spans="21:31" ht="30" customHeight="1" x14ac:dyDescent="0.35">
      <c r="U554" s="100"/>
      <c r="V554" s="100"/>
      <c r="W554" s="100"/>
      <c r="X554" s="100"/>
      <c r="Y554" s="100"/>
      <c r="Z554" s="100"/>
      <c r="AA554" s="100"/>
      <c r="AB554" s="100"/>
      <c r="AC554" s="100"/>
      <c r="AE554" s="99"/>
    </row>
    <row r="555" spans="21:31" ht="30" customHeight="1" x14ac:dyDescent="0.35">
      <c r="U555" s="100"/>
      <c r="V555" s="100"/>
      <c r="W555" s="100"/>
      <c r="X555" s="100"/>
      <c r="Y555" s="100"/>
      <c r="Z555" s="100"/>
      <c r="AA555" s="100"/>
      <c r="AB555" s="100"/>
      <c r="AC555" s="100"/>
      <c r="AE555" s="99"/>
    </row>
    <row r="556" spans="21:31" ht="30" customHeight="1" x14ac:dyDescent="0.35">
      <c r="U556" s="100"/>
      <c r="V556" s="100"/>
      <c r="W556" s="100"/>
      <c r="X556" s="100"/>
      <c r="Y556" s="100"/>
      <c r="Z556" s="100"/>
      <c r="AA556" s="100"/>
      <c r="AB556" s="100"/>
      <c r="AC556" s="100"/>
      <c r="AE556" s="99"/>
    </row>
    <row r="557" spans="21:31" ht="30" customHeight="1" x14ac:dyDescent="0.35">
      <c r="U557" s="100"/>
      <c r="V557" s="100"/>
      <c r="W557" s="100"/>
      <c r="X557" s="100"/>
      <c r="Y557" s="100"/>
      <c r="Z557" s="100"/>
      <c r="AA557" s="100"/>
      <c r="AB557" s="100"/>
      <c r="AC557" s="100"/>
      <c r="AE557" s="99"/>
    </row>
    <row r="558" spans="21:31" ht="30" customHeight="1" x14ac:dyDescent="0.35">
      <c r="U558" s="100"/>
      <c r="V558" s="100"/>
      <c r="W558" s="100"/>
      <c r="X558" s="100"/>
      <c r="Y558" s="100"/>
      <c r="Z558" s="100"/>
      <c r="AA558" s="100"/>
      <c r="AB558" s="100"/>
      <c r="AC558" s="100"/>
      <c r="AE558" s="99"/>
    </row>
    <row r="559" spans="21:31" ht="30" customHeight="1" x14ac:dyDescent="0.35">
      <c r="U559" s="100"/>
      <c r="V559" s="100"/>
      <c r="W559" s="100"/>
      <c r="X559" s="100"/>
      <c r="Y559" s="100"/>
      <c r="Z559" s="100"/>
      <c r="AA559" s="100"/>
      <c r="AB559" s="100"/>
      <c r="AC559" s="100"/>
      <c r="AE559" s="99"/>
    </row>
    <row r="560" spans="21:31" ht="30" customHeight="1" x14ac:dyDescent="0.35">
      <c r="U560" s="100"/>
      <c r="V560" s="100"/>
      <c r="W560" s="100"/>
      <c r="X560" s="100"/>
      <c r="Y560" s="100"/>
      <c r="Z560" s="100"/>
      <c r="AA560" s="100"/>
      <c r="AB560" s="100"/>
      <c r="AC560" s="100"/>
      <c r="AE560" s="99"/>
    </row>
    <row r="561" spans="21:31" ht="30" customHeight="1" x14ac:dyDescent="0.35">
      <c r="U561" s="100"/>
      <c r="V561" s="100"/>
      <c r="W561" s="100"/>
      <c r="X561" s="100"/>
      <c r="Y561" s="100"/>
      <c r="Z561" s="100"/>
      <c r="AA561" s="100"/>
      <c r="AB561" s="100"/>
      <c r="AC561" s="100"/>
      <c r="AE561" s="99"/>
    </row>
    <row r="562" spans="21:31" ht="30" customHeight="1" x14ac:dyDescent="0.35">
      <c r="U562" s="100"/>
      <c r="V562" s="100"/>
      <c r="W562" s="100"/>
      <c r="X562" s="100"/>
      <c r="Y562" s="100"/>
      <c r="Z562" s="100"/>
      <c r="AA562" s="100"/>
      <c r="AB562" s="100"/>
      <c r="AC562" s="100"/>
      <c r="AE562" s="99"/>
    </row>
    <row r="563" spans="21:31" ht="30" customHeight="1" x14ac:dyDescent="0.35">
      <c r="U563" s="100"/>
      <c r="V563" s="100"/>
      <c r="W563" s="100"/>
      <c r="X563" s="100"/>
      <c r="Y563" s="100"/>
      <c r="Z563" s="100"/>
      <c r="AA563" s="100"/>
      <c r="AB563" s="100"/>
      <c r="AC563" s="100"/>
      <c r="AE563" s="99"/>
    </row>
    <row r="564" spans="21:31" ht="30" customHeight="1" x14ac:dyDescent="0.35">
      <c r="U564" s="100"/>
      <c r="V564" s="100"/>
      <c r="W564" s="100"/>
      <c r="X564" s="100"/>
      <c r="Y564" s="100"/>
      <c r="Z564" s="100"/>
      <c r="AA564" s="100"/>
      <c r="AB564" s="100"/>
      <c r="AC564" s="100"/>
      <c r="AE564" s="99"/>
    </row>
    <row r="565" spans="21:31" ht="30" customHeight="1" x14ac:dyDescent="0.35">
      <c r="U565" s="100"/>
      <c r="V565" s="100"/>
      <c r="W565" s="100"/>
      <c r="X565" s="100"/>
      <c r="Y565" s="100"/>
      <c r="Z565" s="100"/>
      <c r="AA565" s="100"/>
      <c r="AB565" s="100"/>
      <c r="AC565" s="100"/>
      <c r="AE565" s="99"/>
    </row>
    <row r="566" spans="21:31" ht="30" customHeight="1" x14ac:dyDescent="0.35">
      <c r="U566" s="100"/>
      <c r="V566" s="100"/>
      <c r="W566" s="100"/>
      <c r="X566" s="100"/>
      <c r="Y566" s="100"/>
      <c r="Z566" s="100"/>
      <c r="AA566" s="100"/>
      <c r="AB566" s="100"/>
      <c r="AC566" s="100"/>
      <c r="AE566" s="99"/>
    </row>
    <row r="567" spans="21:31" ht="30" customHeight="1" x14ac:dyDescent="0.35">
      <c r="U567" s="100"/>
      <c r="V567" s="100"/>
      <c r="W567" s="100"/>
      <c r="X567" s="100"/>
      <c r="Y567" s="100"/>
      <c r="Z567" s="100"/>
      <c r="AA567" s="100"/>
      <c r="AB567" s="100"/>
      <c r="AC567" s="100"/>
      <c r="AE567" s="99"/>
    </row>
    <row r="568" spans="21:31" ht="30" customHeight="1" x14ac:dyDescent="0.35">
      <c r="U568" s="100"/>
      <c r="V568" s="100"/>
      <c r="W568" s="100"/>
      <c r="X568" s="100"/>
      <c r="Y568" s="100"/>
      <c r="Z568" s="100"/>
      <c r="AA568" s="100"/>
      <c r="AB568" s="100"/>
      <c r="AC568" s="100"/>
      <c r="AE568" s="99"/>
    </row>
    <row r="569" spans="21:31" ht="30" customHeight="1" x14ac:dyDescent="0.35">
      <c r="U569" s="100"/>
      <c r="V569" s="100"/>
      <c r="W569" s="100"/>
      <c r="X569" s="100"/>
      <c r="Y569" s="100"/>
      <c r="Z569" s="100"/>
      <c r="AA569" s="100"/>
      <c r="AB569" s="100"/>
      <c r="AC569" s="100"/>
      <c r="AE569" s="99"/>
    </row>
    <row r="570" spans="21:31" ht="30" customHeight="1" x14ac:dyDescent="0.35">
      <c r="U570" s="100"/>
      <c r="V570" s="100"/>
      <c r="W570" s="100"/>
      <c r="X570" s="100"/>
      <c r="Y570" s="100"/>
      <c r="Z570" s="100"/>
      <c r="AA570" s="100"/>
      <c r="AB570" s="100"/>
      <c r="AC570" s="100"/>
      <c r="AE570" s="99"/>
    </row>
    <row r="571" spans="21:31" ht="30" customHeight="1" x14ac:dyDescent="0.35">
      <c r="U571" s="100"/>
      <c r="V571" s="100"/>
      <c r="W571" s="100"/>
      <c r="X571" s="100"/>
      <c r="Y571" s="100"/>
      <c r="Z571" s="100"/>
      <c r="AA571" s="100"/>
      <c r="AB571" s="100"/>
      <c r="AC571" s="100"/>
      <c r="AE571" s="99"/>
    </row>
    <row r="572" spans="21:31" ht="30" customHeight="1" x14ac:dyDescent="0.35">
      <c r="U572" s="100"/>
      <c r="V572" s="100"/>
      <c r="W572" s="100"/>
      <c r="X572" s="100"/>
      <c r="Y572" s="100"/>
      <c r="Z572" s="100"/>
      <c r="AA572" s="100"/>
      <c r="AB572" s="100"/>
      <c r="AC572" s="100"/>
      <c r="AE572" s="99"/>
    </row>
    <row r="573" spans="21:31" ht="30" customHeight="1" x14ac:dyDescent="0.35">
      <c r="U573" s="100"/>
      <c r="V573" s="100"/>
      <c r="W573" s="100"/>
      <c r="X573" s="100"/>
      <c r="Y573" s="100"/>
      <c r="Z573" s="100"/>
      <c r="AA573" s="100"/>
      <c r="AB573" s="100"/>
      <c r="AC573" s="100"/>
      <c r="AE573" s="99"/>
    </row>
    <row r="574" spans="21:31" ht="30" customHeight="1" x14ac:dyDescent="0.35">
      <c r="U574" s="100"/>
      <c r="V574" s="100"/>
      <c r="W574" s="100"/>
      <c r="X574" s="100"/>
      <c r="Y574" s="100"/>
      <c r="Z574" s="100"/>
      <c r="AA574" s="100"/>
      <c r="AB574" s="100"/>
      <c r="AC574" s="100"/>
      <c r="AE574" s="99"/>
    </row>
    <row r="575" spans="21:31" ht="30" customHeight="1" x14ac:dyDescent="0.35">
      <c r="U575" s="100"/>
      <c r="V575" s="100"/>
      <c r="W575" s="100"/>
      <c r="X575" s="100"/>
      <c r="Y575" s="100"/>
      <c r="Z575" s="100"/>
      <c r="AA575" s="100"/>
      <c r="AB575" s="100"/>
      <c r="AC575" s="100"/>
      <c r="AE575" s="99"/>
    </row>
    <row r="576" spans="21:31" ht="30" customHeight="1" x14ac:dyDescent="0.35">
      <c r="U576" s="100"/>
      <c r="V576" s="100"/>
      <c r="W576" s="100"/>
      <c r="X576" s="100"/>
      <c r="Y576" s="100"/>
      <c r="Z576" s="100"/>
      <c r="AA576" s="100"/>
      <c r="AB576" s="100"/>
      <c r="AC576" s="100"/>
      <c r="AE576" s="99"/>
    </row>
    <row r="577" spans="21:31" ht="30" customHeight="1" x14ac:dyDescent="0.35">
      <c r="U577" s="100"/>
      <c r="V577" s="100"/>
      <c r="W577" s="100"/>
      <c r="X577" s="100"/>
      <c r="Y577" s="100"/>
      <c r="Z577" s="100"/>
      <c r="AA577" s="100"/>
      <c r="AB577" s="100"/>
      <c r="AC577" s="100"/>
      <c r="AE577" s="99"/>
    </row>
    <row r="578" spans="21:31" ht="30" customHeight="1" x14ac:dyDescent="0.35">
      <c r="U578" s="100"/>
      <c r="V578" s="100"/>
      <c r="W578" s="100"/>
      <c r="X578" s="100"/>
      <c r="Y578" s="100"/>
      <c r="Z578" s="100"/>
      <c r="AA578" s="100"/>
      <c r="AB578" s="100"/>
      <c r="AC578" s="100"/>
      <c r="AE578" s="99"/>
    </row>
    <row r="579" spans="21:31" ht="30" customHeight="1" x14ac:dyDescent="0.35">
      <c r="U579" s="100"/>
      <c r="V579" s="100"/>
      <c r="W579" s="100"/>
      <c r="X579" s="100"/>
      <c r="Y579" s="100"/>
      <c r="Z579" s="100"/>
      <c r="AA579" s="100"/>
      <c r="AB579" s="100"/>
      <c r="AC579" s="100"/>
      <c r="AE579" s="99"/>
    </row>
    <row r="580" spans="21:31" ht="30" customHeight="1" x14ac:dyDescent="0.35">
      <c r="U580" s="100"/>
      <c r="V580" s="100"/>
      <c r="W580" s="100"/>
      <c r="X580" s="100"/>
      <c r="Y580" s="100"/>
      <c r="Z580" s="100"/>
      <c r="AA580" s="100"/>
      <c r="AB580" s="100"/>
      <c r="AC580" s="100"/>
      <c r="AE580" s="99"/>
    </row>
    <row r="581" spans="21:31" ht="30" customHeight="1" x14ac:dyDescent="0.35">
      <c r="U581" s="100"/>
      <c r="V581" s="100"/>
      <c r="W581" s="100"/>
      <c r="X581" s="100"/>
      <c r="Y581" s="100"/>
      <c r="Z581" s="100"/>
      <c r="AA581" s="100"/>
      <c r="AB581" s="100"/>
      <c r="AC581" s="100"/>
      <c r="AE581" s="99"/>
    </row>
    <row r="582" spans="21:31" ht="30" customHeight="1" x14ac:dyDescent="0.35">
      <c r="U582" s="100"/>
      <c r="V582" s="100"/>
      <c r="W582" s="100"/>
      <c r="X582" s="100"/>
      <c r="Y582" s="100"/>
      <c r="Z582" s="100"/>
      <c r="AA582" s="100"/>
      <c r="AB582" s="100"/>
      <c r="AC582" s="100"/>
      <c r="AE582" s="99"/>
    </row>
    <row r="583" spans="21:31" ht="30" customHeight="1" x14ac:dyDescent="0.35">
      <c r="U583" s="100"/>
      <c r="V583" s="100"/>
      <c r="W583" s="100"/>
      <c r="X583" s="100"/>
      <c r="Y583" s="100"/>
      <c r="Z583" s="100"/>
      <c r="AA583" s="100"/>
      <c r="AB583" s="100"/>
      <c r="AC583" s="100"/>
      <c r="AE583" s="99"/>
    </row>
    <row r="584" spans="21:31" ht="30" customHeight="1" x14ac:dyDescent="0.35">
      <c r="U584" s="100"/>
      <c r="V584" s="100"/>
      <c r="W584" s="100"/>
      <c r="X584" s="100"/>
      <c r="Y584" s="100"/>
      <c r="Z584" s="100"/>
      <c r="AA584" s="100"/>
      <c r="AB584" s="100"/>
      <c r="AC584" s="100"/>
      <c r="AE584" s="99"/>
    </row>
    <row r="585" spans="21:31" ht="30" customHeight="1" x14ac:dyDescent="0.35">
      <c r="U585" s="100"/>
      <c r="V585" s="100"/>
      <c r="W585" s="100"/>
      <c r="X585" s="100"/>
      <c r="Y585" s="100"/>
      <c r="Z585" s="100"/>
      <c r="AA585" s="100"/>
      <c r="AB585" s="100"/>
      <c r="AC585" s="100"/>
      <c r="AE585" s="99"/>
    </row>
    <row r="586" spans="21:31" ht="30" customHeight="1" x14ac:dyDescent="0.35">
      <c r="U586" s="100"/>
      <c r="V586" s="100"/>
      <c r="W586" s="100"/>
      <c r="X586" s="100"/>
      <c r="Y586" s="100"/>
      <c r="Z586" s="100"/>
      <c r="AA586" s="100"/>
      <c r="AB586" s="100"/>
      <c r="AC586" s="100"/>
      <c r="AE586" s="99"/>
    </row>
    <row r="587" spans="21:31" ht="30" customHeight="1" x14ac:dyDescent="0.35">
      <c r="U587" s="100"/>
      <c r="V587" s="100"/>
      <c r="W587" s="100"/>
      <c r="X587" s="100"/>
      <c r="Y587" s="100"/>
      <c r="Z587" s="100"/>
      <c r="AA587" s="100"/>
      <c r="AB587" s="100"/>
      <c r="AC587" s="100"/>
      <c r="AE587" s="99"/>
    </row>
    <row r="588" spans="21:31" ht="30" customHeight="1" x14ac:dyDescent="0.35">
      <c r="U588" s="100"/>
      <c r="V588" s="100"/>
      <c r="W588" s="100"/>
      <c r="X588" s="100"/>
      <c r="Y588" s="100"/>
      <c r="Z588" s="100"/>
      <c r="AA588" s="100"/>
      <c r="AB588" s="100"/>
      <c r="AC588" s="100"/>
      <c r="AE588" s="99"/>
    </row>
    <row r="589" spans="21:31" ht="30" customHeight="1" x14ac:dyDescent="0.35">
      <c r="U589" s="100"/>
      <c r="V589" s="100"/>
      <c r="W589" s="100"/>
      <c r="X589" s="100"/>
      <c r="Y589" s="100"/>
      <c r="Z589" s="100"/>
      <c r="AA589" s="100"/>
      <c r="AB589" s="100"/>
      <c r="AC589" s="100"/>
      <c r="AE589" s="99"/>
    </row>
    <row r="590" spans="21:31" ht="30" customHeight="1" x14ac:dyDescent="0.35">
      <c r="U590" s="100"/>
      <c r="V590" s="100"/>
      <c r="W590" s="100"/>
      <c r="X590" s="100"/>
      <c r="Y590" s="100"/>
      <c r="Z590" s="100"/>
      <c r="AA590" s="100"/>
      <c r="AB590" s="100"/>
      <c r="AC590" s="100"/>
      <c r="AE590" s="99"/>
    </row>
    <row r="591" spans="21:31" ht="30" customHeight="1" x14ac:dyDescent="0.35">
      <c r="U591" s="100"/>
      <c r="V591" s="100"/>
      <c r="W591" s="100"/>
      <c r="X591" s="100"/>
      <c r="Y591" s="100"/>
      <c r="Z591" s="100"/>
      <c r="AA591" s="100"/>
      <c r="AB591" s="100"/>
      <c r="AC591" s="100"/>
      <c r="AE591" s="99"/>
    </row>
    <row r="592" spans="21:31" ht="30" customHeight="1" x14ac:dyDescent="0.35">
      <c r="U592" s="100"/>
      <c r="V592" s="100"/>
      <c r="W592" s="100"/>
      <c r="X592" s="100"/>
      <c r="Y592" s="100"/>
      <c r="Z592" s="100"/>
      <c r="AA592" s="100"/>
      <c r="AB592" s="100"/>
      <c r="AC592" s="100"/>
      <c r="AE592" s="99"/>
    </row>
    <row r="593" spans="21:31" ht="30" customHeight="1" x14ac:dyDescent="0.35">
      <c r="U593" s="100"/>
      <c r="V593" s="100"/>
      <c r="W593" s="100"/>
      <c r="X593" s="100"/>
      <c r="Y593" s="100"/>
      <c r="Z593" s="100"/>
      <c r="AA593" s="100"/>
      <c r="AB593" s="100"/>
      <c r="AC593" s="100"/>
      <c r="AE593" s="99"/>
    </row>
    <row r="594" spans="21:31" ht="30" customHeight="1" x14ac:dyDescent="0.35">
      <c r="U594" s="100"/>
      <c r="V594" s="100"/>
      <c r="W594" s="100"/>
      <c r="X594" s="100"/>
      <c r="Y594" s="100"/>
      <c r="Z594" s="100"/>
      <c r="AA594" s="100"/>
      <c r="AB594" s="100"/>
      <c r="AC594" s="100"/>
      <c r="AE594" s="99"/>
    </row>
    <row r="595" spans="21:31" ht="30" customHeight="1" x14ac:dyDescent="0.35">
      <c r="U595" s="100"/>
      <c r="V595" s="100"/>
      <c r="W595" s="100"/>
      <c r="X595" s="100"/>
      <c r="Y595" s="100"/>
      <c r="Z595" s="100"/>
      <c r="AA595" s="100"/>
      <c r="AB595" s="100"/>
      <c r="AC595" s="100"/>
      <c r="AE595" s="99"/>
    </row>
    <row r="596" spans="21:31" ht="30" customHeight="1" x14ac:dyDescent="0.35">
      <c r="U596" s="100"/>
      <c r="V596" s="100"/>
      <c r="W596" s="100"/>
      <c r="X596" s="100"/>
      <c r="Y596" s="100"/>
      <c r="Z596" s="100"/>
      <c r="AA596" s="100"/>
      <c r="AB596" s="100"/>
      <c r="AC596" s="100"/>
      <c r="AE596" s="99"/>
    </row>
    <row r="597" spans="21:31" ht="30" customHeight="1" x14ac:dyDescent="0.35">
      <c r="U597" s="100"/>
      <c r="V597" s="100"/>
      <c r="W597" s="100"/>
      <c r="X597" s="100"/>
      <c r="Y597" s="100"/>
      <c r="Z597" s="100"/>
      <c r="AA597" s="100"/>
      <c r="AB597" s="100"/>
      <c r="AC597" s="100"/>
      <c r="AE597" s="99"/>
    </row>
    <row r="598" spans="21:31" ht="30" customHeight="1" x14ac:dyDescent="0.35">
      <c r="U598" s="100"/>
      <c r="V598" s="100"/>
      <c r="W598" s="100"/>
      <c r="X598" s="100"/>
      <c r="Y598" s="100"/>
      <c r="Z598" s="100"/>
      <c r="AA598" s="100"/>
      <c r="AB598" s="100"/>
      <c r="AC598" s="100"/>
      <c r="AE598" s="99"/>
    </row>
    <row r="599" spans="21:31" ht="30" customHeight="1" x14ac:dyDescent="0.35">
      <c r="U599" s="100"/>
      <c r="V599" s="100"/>
      <c r="W599" s="100"/>
      <c r="X599" s="100"/>
      <c r="Y599" s="100"/>
      <c r="Z599" s="100"/>
      <c r="AA599" s="100"/>
      <c r="AB599" s="100"/>
      <c r="AC599" s="100"/>
      <c r="AE599" s="99"/>
    </row>
    <row r="600" spans="21:31" ht="30" customHeight="1" x14ac:dyDescent="0.35">
      <c r="U600" s="100"/>
      <c r="V600" s="100"/>
      <c r="W600" s="100"/>
      <c r="X600" s="100"/>
      <c r="Y600" s="100"/>
      <c r="Z600" s="100"/>
      <c r="AA600" s="100"/>
      <c r="AB600" s="100"/>
      <c r="AC600" s="100"/>
      <c r="AE600" s="99"/>
    </row>
    <row r="601" spans="21:31" ht="30" customHeight="1" x14ac:dyDescent="0.35">
      <c r="U601" s="100"/>
      <c r="V601" s="100"/>
      <c r="W601" s="100"/>
      <c r="X601" s="100"/>
      <c r="Y601" s="100"/>
      <c r="Z601" s="100"/>
      <c r="AA601" s="100"/>
      <c r="AB601" s="100"/>
      <c r="AC601" s="100"/>
      <c r="AE601" s="99"/>
    </row>
    <row r="602" spans="21:31" ht="30" customHeight="1" x14ac:dyDescent="0.35">
      <c r="U602" s="100"/>
      <c r="V602" s="100"/>
      <c r="W602" s="100"/>
      <c r="X602" s="100"/>
      <c r="Y602" s="100"/>
      <c r="Z602" s="100"/>
      <c r="AA602" s="100"/>
      <c r="AB602" s="100"/>
      <c r="AC602" s="100"/>
      <c r="AE602" s="99"/>
    </row>
    <row r="603" spans="21:31" ht="30" customHeight="1" x14ac:dyDescent="0.35">
      <c r="U603" s="100"/>
      <c r="V603" s="100"/>
      <c r="W603" s="100"/>
      <c r="X603" s="100"/>
      <c r="Y603" s="100"/>
      <c r="Z603" s="100"/>
      <c r="AA603" s="100"/>
      <c r="AB603" s="100"/>
      <c r="AC603" s="100"/>
      <c r="AE603" s="99"/>
    </row>
    <row r="604" spans="21:31" ht="30" customHeight="1" x14ac:dyDescent="0.35">
      <c r="U604" s="100"/>
      <c r="V604" s="100"/>
      <c r="W604" s="100"/>
      <c r="X604" s="100"/>
      <c r="Y604" s="100"/>
      <c r="Z604" s="100"/>
      <c r="AA604" s="100"/>
      <c r="AB604" s="100"/>
      <c r="AC604" s="100"/>
      <c r="AE604" s="99"/>
    </row>
    <row r="605" spans="21:31" ht="30" customHeight="1" x14ac:dyDescent="0.35">
      <c r="U605" s="100"/>
      <c r="V605" s="100"/>
      <c r="W605" s="100"/>
      <c r="X605" s="100"/>
      <c r="Y605" s="100"/>
      <c r="Z605" s="100"/>
      <c r="AA605" s="100"/>
      <c r="AB605" s="100"/>
      <c r="AC605" s="100"/>
      <c r="AE605" s="99"/>
    </row>
    <row r="606" spans="21:31" ht="30" customHeight="1" x14ac:dyDescent="0.35">
      <c r="U606" s="100"/>
      <c r="V606" s="100"/>
      <c r="W606" s="100"/>
      <c r="X606" s="100"/>
      <c r="Y606" s="100"/>
      <c r="Z606" s="100"/>
      <c r="AA606" s="100"/>
      <c r="AB606" s="100"/>
      <c r="AC606" s="100"/>
      <c r="AE606" s="99"/>
    </row>
    <row r="607" spans="21:31" ht="30" customHeight="1" x14ac:dyDescent="0.35">
      <c r="U607" s="100"/>
      <c r="V607" s="100"/>
      <c r="W607" s="100"/>
      <c r="X607" s="100"/>
      <c r="Y607" s="100"/>
      <c r="Z607" s="100"/>
      <c r="AA607" s="100"/>
      <c r="AB607" s="100"/>
      <c r="AC607" s="100"/>
      <c r="AE607" s="99"/>
    </row>
    <row r="608" spans="21:31" ht="30" customHeight="1" x14ac:dyDescent="0.35">
      <c r="U608" s="100"/>
      <c r="V608" s="100"/>
      <c r="W608" s="100"/>
      <c r="X608" s="100"/>
      <c r="Y608" s="100"/>
      <c r="Z608" s="100"/>
      <c r="AA608" s="100"/>
      <c r="AB608" s="100"/>
      <c r="AC608" s="100"/>
      <c r="AE608" s="99"/>
    </row>
    <row r="609" spans="21:31" ht="30" customHeight="1" x14ac:dyDescent="0.35">
      <c r="U609" s="100"/>
      <c r="V609" s="100"/>
      <c r="W609" s="100"/>
      <c r="X609" s="100"/>
      <c r="Y609" s="100"/>
      <c r="Z609" s="100"/>
      <c r="AA609" s="100"/>
      <c r="AB609" s="100"/>
      <c r="AC609" s="100"/>
      <c r="AE609" s="99"/>
    </row>
    <row r="610" spans="21:31" ht="30" customHeight="1" x14ac:dyDescent="0.35">
      <c r="U610" s="100"/>
      <c r="V610" s="100"/>
      <c r="W610" s="100"/>
      <c r="X610" s="100"/>
      <c r="Y610" s="100"/>
      <c r="Z610" s="100"/>
      <c r="AA610" s="100"/>
      <c r="AB610" s="100"/>
      <c r="AC610" s="100"/>
      <c r="AE610" s="99"/>
    </row>
    <row r="611" spans="21:31" ht="30" customHeight="1" x14ac:dyDescent="0.35">
      <c r="U611" s="100"/>
      <c r="V611" s="100"/>
      <c r="W611" s="100"/>
      <c r="X611" s="100"/>
      <c r="Y611" s="100"/>
      <c r="Z611" s="100"/>
      <c r="AA611" s="100"/>
      <c r="AB611" s="100"/>
      <c r="AC611" s="100"/>
      <c r="AE611" s="99"/>
    </row>
    <row r="612" spans="21:31" ht="30" customHeight="1" x14ac:dyDescent="0.35">
      <c r="U612" s="100"/>
      <c r="V612" s="100"/>
      <c r="W612" s="100"/>
      <c r="X612" s="100"/>
      <c r="Y612" s="100"/>
      <c r="Z612" s="100"/>
      <c r="AA612" s="100"/>
      <c r="AB612" s="100"/>
      <c r="AC612" s="100"/>
      <c r="AE612" s="99"/>
    </row>
    <row r="613" spans="21:31" ht="30" customHeight="1" x14ac:dyDescent="0.35">
      <c r="U613" s="100"/>
      <c r="V613" s="100"/>
      <c r="W613" s="100"/>
      <c r="X613" s="100"/>
      <c r="Y613" s="100"/>
      <c r="Z613" s="100"/>
      <c r="AA613" s="100"/>
      <c r="AB613" s="100"/>
      <c r="AC613" s="100"/>
      <c r="AE613" s="99"/>
    </row>
    <row r="614" spans="21:31" ht="30" customHeight="1" x14ac:dyDescent="0.35">
      <c r="U614" s="100"/>
      <c r="V614" s="100"/>
      <c r="W614" s="100"/>
      <c r="X614" s="100"/>
      <c r="Y614" s="100"/>
      <c r="Z614" s="100"/>
      <c r="AA614" s="100"/>
      <c r="AB614" s="100"/>
      <c r="AC614" s="100"/>
      <c r="AE614" s="99"/>
    </row>
    <row r="615" spans="21:31" ht="30" customHeight="1" x14ac:dyDescent="0.35">
      <c r="U615" s="100"/>
      <c r="V615" s="100"/>
      <c r="W615" s="100"/>
      <c r="X615" s="100"/>
      <c r="Y615" s="100"/>
      <c r="Z615" s="100"/>
      <c r="AA615" s="100"/>
      <c r="AB615" s="100"/>
      <c r="AC615" s="100"/>
      <c r="AE615" s="99"/>
    </row>
    <row r="616" spans="21:31" ht="30" customHeight="1" x14ac:dyDescent="0.35">
      <c r="U616" s="100"/>
      <c r="V616" s="100"/>
      <c r="W616" s="100"/>
      <c r="X616" s="100"/>
      <c r="Y616" s="100"/>
      <c r="Z616" s="100"/>
      <c r="AA616" s="100"/>
      <c r="AB616" s="100"/>
      <c r="AC616" s="100"/>
      <c r="AE616" s="99"/>
    </row>
    <row r="617" spans="21:31" ht="30" customHeight="1" x14ac:dyDescent="0.35">
      <c r="U617" s="100"/>
      <c r="V617" s="100"/>
      <c r="W617" s="100"/>
      <c r="X617" s="100"/>
      <c r="Y617" s="100"/>
      <c r="Z617" s="100"/>
      <c r="AA617" s="100"/>
      <c r="AB617" s="100"/>
      <c r="AC617" s="100"/>
      <c r="AE617" s="99"/>
    </row>
    <row r="618" spans="21:31" ht="30" customHeight="1" x14ac:dyDescent="0.35">
      <c r="U618" s="100"/>
      <c r="V618" s="100"/>
      <c r="W618" s="100"/>
      <c r="X618" s="100"/>
      <c r="Y618" s="100"/>
      <c r="Z618" s="100"/>
      <c r="AA618" s="100"/>
      <c r="AB618" s="100"/>
      <c r="AC618" s="100"/>
      <c r="AE618" s="99"/>
    </row>
    <row r="619" spans="21:31" ht="30" customHeight="1" x14ac:dyDescent="0.35">
      <c r="U619" s="100"/>
      <c r="V619" s="100"/>
      <c r="W619" s="100"/>
      <c r="X619" s="100"/>
      <c r="Y619" s="100"/>
      <c r="Z619" s="100"/>
      <c r="AA619" s="100"/>
      <c r="AB619" s="100"/>
      <c r="AC619" s="100"/>
      <c r="AE619" s="99"/>
    </row>
    <row r="620" spans="21:31" ht="30" customHeight="1" x14ac:dyDescent="0.35">
      <c r="U620" s="100"/>
      <c r="V620" s="100"/>
      <c r="W620" s="100"/>
      <c r="X620" s="100"/>
      <c r="Y620" s="100"/>
      <c r="Z620" s="100"/>
      <c r="AA620" s="100"/>
      <c r="AB620" s="100"/>
      <c r="AC620" s="100"/>
      <c r="AE620" s="99"/>
    </row>
    <row r="621" spans="21:31" ht="30" customHeight="1" x14ac:dyDescent="0.35">
      <c r="U621" s="100"/>
      <c r="V621" s="100"/>
      <c r="W621" s="100"/>
      <c r="X621" s="100"/>
      <c r="Y621" s="100"/>
      <c r="Z621" s="100"/>
      <c r="AA621" s="100"/>
      <c r="AB621" s="100"/>
      <c r="AC621" s="100"/>
      <c r="AE621" s="99"/>
    </row>
    <row r="622" spans="21:31" ht="30" customHeight="1" x14ac:dyDescent="0.35">
      <c r="U622" s="100"/>
      <c r="V622" s="100"/>
      <c r="W622" s="100"/>
      <c r="X622" s="100"/>
      <c r="Y622" s="100"/>
      <c r="Z622" s="100"/>
      <c r="AA622" s="100"/>
      <c r="AB622" s="100"/>
      <c r="AC622" s="100"/>
      <c r="AE622" s="99"/>
    </row>
    <row r="623" spans="21:31" ht="30" customHeight="1" x14ac:dyDescent="0.35">
      <c r="U623" s="100"/>
      <c r="V623" s="100"/>
      <c r="W623" s="100"/>
      <c r="X623" s="100"/>
      <c r="Y623" s="100"/>
      <c r="Z623" s="100"/>
      <c r="AA623" s="100"/>
      <c r="AB623" s="100"/>
      <c r="AC623" s="100"/>
      <c r="AE623" s="99"/>
    </row>
    <row r="624" spans="21:31" ht="30" customHeight="1" x14ac:dyDescent="0.35">
      <c r="U624" s="100"/>
      <c r="V624" s="100"/>
      <c r="W624" s="100"/>
      <c r="X624" s="100"/>
      <c r="Y624" s="100"/>
      <c r="Z624" s="100"/>
      <c r="AA624" s="100"/>
      <c r="AB624" s="100"/>
      <c r="AC624" s="100"/>
      <c r="AE624" s="99"/>
    </row>
    <row r="625" spans="21:31" ht="30" customHeight="1" x14ac:dyDescent="0.35">
      <c r="U625" s="100"/>
      <c r="V625" s="100"/>
      <c r="W625" s="100"/>
      <c r="X625" s="100"/>
      <c r="Y625" s="100"/>
      <c r="Z625" s="100"/>
      <c r="AA625" s="100"/>
      <c r="AB625" s="100"/>
      <c r="AC625" s="100"/>
      <c r="AE625" s="99"/>
    </row>
    <row r="626" spans="21:31" ht="30" customHeight="1" x14ac:dyDescent="0.35">
      <c r="U626" s="100"/>
      <c r="V626" s="100"/>
      <c r="W626" s="100"/>
      <c r="X626" s="100"/>
      <c r="Y626" s="100"/>
      <c r="Z626" s="100"/>
      <c r="AA626" s="100"/>
      <c r="AB626" s="100"/>
      <c r="AC626" s="100"/>
      <c r="AE626" s="99"/>
    </row>
    <row r="627" spans="21:31" ht="30" customHeight="1" x14ac:dyDescent="0.35">
      <c r="U627" s="100"/>
      <c r="V627" s="100"/>
      <c r="W627" s="100"/>
      <c r="X627" s="100"/>
      <c r="Y627" s="100"/>
      <c r="Z627" s="100"/>
      <c r="AA627" s="100"/>
      <c r="AB627" s="100"/>
      <c r="AC627" s="100"/>
      <c r="AE627" s="99"/>
    </row>
    <row r="628" spans="21:31" ht="30" customHeight="1" x14ac:dyDescent="0.35">
      <c r="U628" s="100"/>
      <c r="V628" s="100"/>
      <c r="W628" s="100"/>
      <c r="X628" s="100"/>
      <c r="Y628" s="100"/>
      <c r="Z628" s="100"/>
      <c r="AA628" s="100"/>
      <c r="AB628" s="100"/>
      <c r="AC628" s="100"/>
      <c r="AE628" s="99"/>
    </row>
    <row r="629" spans="21:31" ht="30" customHeight="1" x14ac:dyDescent="0.35">
      <c r="U629" s="100"/>
      <c r="V629" s="100"/>
      <c r="W629" s="100"/>
      <c r="X629" s="100"/>
      <c r="Y629" s="100"/>
      <c r="Z629" s="100"/>
      <c r="AA629" s="100"/>
      <c r="AB629" s="100"/>
      <c r="AC629" s="100"/>
      <c r="AE629" s="99"/>
    </row>
    <row r="630" spans="21:31" ht="30" customHeight="1" x14ac:dyDescent="0.35">
      <c r="U630" s="100"/>
      <c r="V630" s="100"/>
      <c r="W630" s="100"/>
      <c r="X630" s="100"/>
      <c r="Y630" s="100"/>
      <c r="Z630" s="100"/>
      <c r="AA630" s="100"/>
      <c r="AB630" s="100"/>
      <c r="AC630" s="100"/>
      <c r="AE630" s="99"/>
    </row>
    <row r="631" spans="21:31" ht="30" customHeight="1" x14ac:dyDescent="0.35">
      <c r="U631" s="100"/>
      <c r="V631" s="100"/>
      <c r="W631" s="100"/>
      <c r="X631" s="100"/>
      <c r="Y631" s="100"/>
      <c r="Z631" s="100"/>
      <c r="AA631" s="100"/>
      <c r="AB631" s="100"/>
      <c r="AC631" s="100"/>
      <c r="AE631" s="99"/>
    </row>
    <row r="632" spans="21:31" ht="30" customHeight="1" x14ac:dyDescent="0.35">
      <c r="U632" s="100"/>
      <c r="V632" s="100"/>
      <c r="W632" s="100"/>
      <c r="X632" s="100"/>
      <c r="Y632" s="100"/>
      <c r="Z632" s="100"/>
      <c r="AA632" s="100"/>
      <c r="AB632" s="100"/>
      <c r="AC632" s="100"/>
      <c r="AE632" s="99"/>
    </row>
    <row r="633" spans="21:31" ht="30" customHeight="1" x14ac:dyDescent="0.35">
      <c r="U633" s="100"/>
      <c r="V633" s="100"/>
      <c r="W633" s="100"/>
      <c r="X633" s="100"/>
      <c r="Y633" s="100"/>
      <c r="Z633" s="100"/>
      <c r="AA633" s="100"/>
      <c r="AB633" s="100"/>
      <c r="AC633" s="100"/>
      <c r="AE633" s="99"/>
    </row>
    <row r="634" spans="21:31" ht="30" customHeight="1" x14ac:dyDescent="0.35">
      <c r="U634" s="100"/>
      <c r="V634" s="100"/>
      <c r="W634" s="100"/>
      <c r="X634" s="100"/>
      <c r="Y634" s="100"/>
      <c r="Z634" s="100"/>
      <c r="AA634" s="100"/>
      <c r="AB634" s="100"/>
      <c r="AC634" s="100"/>
      <c r="AE634" s="99"/>
    </row>
    <row r="635" spans="21:31" ht="30" customHeight="1" x14ac:dyDescent="0.35">
      <c r="U635" s="100"/>
      <c r="V635" s="100"/>
      <c r="W635" s="100"/>
      <c r="X635" s="100"/>
      <c r="Y635" s="100"/>
      <c r="Z635" s="100"/>
      <c r="AA635" s="100"/>
      <c r="AB635" s="100"/>
      <c r="AC635" s="100"/>
      <c r="AE635" s="99"/>
    </row>
    <row r="636" spans="21:31" ht="30" customHeight="1" x14ac:dyDescent="0.35">
      <c r="U636" s="100"/>
      <c r="V636" s="100"/>
      <c r="W636" s="100"/>
      <c r="X636" s="100"/>
      <c r="Y636" s="100"/>
      <c r="Z636" s="100"/>
      <c r="AA636" s="100"/>
      <c r="AB636" s="100"/>
      <c r="AC636" s="100"/>
      <c r="AE636" s="99"/>
    </row>
    <row r="637" spans="21:31" ht="30" customHeight="1" x14ac:dyDescent="0.35">
      <c r="U637" s="100"/>
      <c r="V637" s="100"/>
      <c r="W637" s="100"/>
      <c r="X637" s="100"/>
      <c r="Y637" s="100"/>
      <c r="Z637" s="100"/>
      <c r="AA637" s="100"/>
      <c r="AB637" s="100"/>
      <c r="AC637" s="100"/>
      <c r="AE637" s="99"/>
    </row>
    <row r="638" spans="21:31" ht="30" customHeight="1" x14ac:dyDescent="0.35">
      <c r="U638" s="100"/>
      <c r="V638" s="100"/>
      <c r="W638" s="100"/>
      <c r="X638" s="100"/>
      <c r="Y638" s="100"/>
      <c r="Z638" s="100"/>
      <c r="AA638" s="100"/>
      <c r="AB638" s="100"/>
      <c r="AC638" s="100"/>
      <c r="AE638" s="99"/>
    </row>
    <row r="639" spans="21:31" ht="30" customHeight="1" x14ac:dyDescent="0.35">
      <c r="U639" s="100"/>
      <c r="V639" s="100"/>
      <c r="W639" s="100"/>
      <c r="X639" s="100"/>
      <c r="Y639" s="100"/>
      <c r="Z639" s="100"/>
      <c r="AA639" s="100"/>
      <c r="AB639" s="100"/>
      <c r="AC639" s="100"/>
      <c r="AE639" s="99"/>
    </row>
    <row r="640" spans="21:31" ht="30" customHeight="1" x14ac:dyDescent="0.35">
      <c r="U640" s="100"/>
      <c r="V640" s="100"/>
      <c r="W640" s="100"/>
      <c r="X640" s="100"/>
      <c r="Y640" s="100"/>
      <c r="Z640" s="100"/>
      <c r="AA640" s="100"/>
      <c r="AB640" s="100"/>
      <c r="AC640" s="100"/>
      <c r="AE640" s="99"/>
    </row>
    <row r="641" spans="21:31" ht="30" customHeight="1" x14ac:dyDescent="0.35">
      <c r="U641" s="100"/>
      <c r="V641" s="100"/>
      <c r="W641" s="100"/>
      <c r="X641" s="100"/>
      <c r="Y641" s="100"/>
      <c r="Z641" s="100"/>
      <c r="AA641" s="100"/>
      <c r="AB641" s="100"/>
      <c r="AC641" s="100"/>
      <c r="AE641" s="99"/>
    </row>
    <row r="642" spans="21:31" ht="30" customHeight="1" x14ac:dyDescent="0.35">
      <c r="U642" s="100"/>
      <c r="V642" s="100"/>
      <c r="W642" s="100"/>
      <c r="X642" s="100"/>
      <c r="Y642" s="100"/>
      <c r="Z642" s="100"/>
      <c r="AA642" s="100"/>
      <c r="AB642" s="100"/>
      <c r="AC642" s="100"/>
      <c r="AE642" s="99"/>
    </row>
    <row r="643" spans="21:31" ht="30" customHeight="1" x14ac:dyDescent="0.35">
      <c r="U643" s="100"/>
      <c r="V643" s="100"/>
      <c r="W643" s="100"/>
      <c r="X643" s="100"/>
      <c r="Y643" s="100"/>
      <c r="Z643" s="100"/>
      <c r="AA643" s="100"/>
      <c r="AB643" s="100"/>
      <c r="AC643" s="100"/>
      <c r="AE643" s="99"/>
    </row>
    <row r="644" spans="21:31" ht="30" customHeight="1" x14ac:dyDescent="0.35">
      <c r="U644" s="100"/>
      <c r="V644" s="100"/>
      <c r="W644" s="100"/>
      <c r="X644" s="100"/>
      <c r="Y644" s="100"/>
      <c r="Z644" s="100"/>
      <c r="AA644" s="100"/>
      <c r="AB644" s="100"/>
      <c r="AC644" s="100"/>
      <c r="AE644" s="99"/>
    </row>
    <row r="645" spans="21:31" ht="30" customHeight="1" x14ac:dyDescent="0.35">
      <c r="U645" s="100"/>
      <c r="V645" s="100"/>
      <c r="W645" s="100"/>
      <c r="X645" s="100"/>
      <c r="Y645" s="100"/>
      <c r="Z645" s="100"/>
      <c r="AA645" s="100"/>
      <c r="AB645" s="100"/>
      <c r="AC645" s="100"/>
      <c r="AE645" s="99"/>
    </row>
    <row r="646" spans="21:31" ht="30" customHeight="1" x14ac:dyDescent="0.35">
      <c r="U646" s="100"/>
      <c r="V646" s="100"/>
      <c r="W646" s="100"/>
      <c r="X646" s="100"/>
      <c r="Y646" s="100"/>
      <c r="Z646" s="100"/>
      <c r="AA646" s="100"/>
      <c r="AB646" s="100"/>
      <c r="AC646" s="100"/>
      <c r="AE646" s="99"/>
    </row>
    <row r="647" spans="21:31" ht="30" customHeight="1" x14ac:dyDescent="0.35">
      <c r="U647" s="100"/>
      <c r="V647" s="100"/>
      <c r="W647" s="100"/>
      <c r="X647" s="100"/>
      <c r="Y647" s="100"/>
      <c r="Z647" s="100"/>
      <c r="AA647" s="100"/>
      <c r="AB647" s="100"/>
      <c r="AC647" s="100"/>
      <c r="AE647" s="99"/>
    </row>
    <row r="648" spans="21:31" ht="30" customHeight="1" x14ac:dyDescent="0.35">
      <c r="U648" s="100"/>
      <c r="V648" s="100"/>
      <c r="W648" s="100"/>
      <c r="X648" s="100"/>
      <c r="Y648" s="100"/>
      <c r="Z648" s="100"/>
      <c r="AA648" s="100"/>
      <c r="AB648" s="100"/>
      <c r="AC648" s="100"/>
      <c r="AE648" s="99"/>
    </row>
    <row r="649" spans="21:31" ht="30" customHeight="1" x14ac:dyDescent="0.35">
      <c r="U649" s="100"/>
      <c r="V649" s="100"/>
      <c r="W649" s="100"/>
      <c r="X649" s="100"/>
      <c r="Y649" s="100"/>
      <c r="Z649" s="100"/>
      <c r="AA649" s="100"/>
      <c r="AB649" s="100"/>
      <c r="AC649" s="100"/>
      <c r="AE649" s="99"/>
    </row>
    <row r="650" spans="21:31" ht="30" customHeight="1" x14ac:dyDescent="0.35">
      <c r="U650" s="100"/>
      <c r="V650" s="100"/>
      <c r="W650" s="100"/>
      <c r="X650" s="100"/>
      <c r="Y650" s="100"/>
      <c r="Z650" s="100"/>
      <c r="AA650" s="100"/>
      <c r="AB650" s="100"/>
      <c r="AC650" s="100"/>
      <c r="AE650" s="99"/>
    </row>
    <row r="651" spans="21:31" ht="30" customHeight="1" x14ac:dyDescent="0.35">
      <c r="U651" s="100"/>
      <c r="V651" s="100"/>
      <c r="W651" s="100"/>
      <c r="X651" s="100"/>
      <c r="Y651" s="100"/>
      <c r="Z651" s="100"/>
      <c r="AA651" s="100"/>
      <c r="AB651" s="100"/>
      <c r="AC651" s="100"/>
      <c r="AE651" s="99"/>
    </row>
    <row r="652" spans="21:31" ht="30" customHeight="1" x14ac:dyDescent="0.35">
      <c r="U652" s="100"/>
      <c r="V652" s="100"/>
      <c r="W652" s="100"/>
      <c r="X652" s="100"/>
      <c r="Y652" s="100"/>
      <c r="Z652" s="100"/>
      <c r="AA652" s="100"/>
      <c r="AB652" s="100"/>
      <c r="AC652" s="100"/>
      <c r="AE652" s="99"/>
    </row>
    <row r="653" spans="21:31" ht="30" customHeight="1" x14ac:dyDescent="0.35">
      <c r="U653" s="100"/>
      <c r="V653" s="100"/>
      <c r="W653" s="100"/>
      <c r="X653" s="100"/>
      <c r="Y653" s="100"/>
      <c r="Z653" s="100"/>
      <c r="AA653" s="100"/>
      <c r="AB653" s="100"/>
      <c r="AC653" s="100"/>
      <c r="AE653" s="99"/>
    </row>
    <row r="654" spans="21:31" ht="30" customHeight="1" x14ac:dyDescent="0.35">
      <c r="U654" s="100"/>
      <c r="V654" s="100"/>
      <c r="W654" s="100"/>
      <c r="X654" s="100"/>
      <c r="Y654" s="100"/>
      <c r="Z654" s="100"/>
      <c r="AA654" s="100"/>
      <c r="AB654" s="100"/>
      <c r="AC654" s="100"/>
      <c r="AE654" s="99"/>
    </row>
    <row r="655" spans="21:31" ht="30" customHeight="1" x14ac:dyDescent="0.35">
      <c r="U655" s="100"/>
      <c r="V655" s="100"/>
      <c r="W655" s="100"/>
      <c r="X655" s="100"/>
      <c r="Y655" s="100"/>
      <c r="Z655" s="100"/>
      <c r="AA655" s="100"/>
      <c r="AB655" s="100"/>
      <c r="AC655" s="100"/>
      <c r="AE655" s="99"/>
    </row>
    <row r="656" spans="21:31" ht="30" customHeight="1" x14ac:dyDescent="0.35">
      <c r="U656" s="100"/>
      <c r="V656" s="100"/>
      <c r="W656" s="100"/>
      <c r="X656" s="100"/>
      <c r="Y656" s="100"/>
      <c r="Z656" s="100"/>
      <c r="AA656" s="100"/>
      <c r="AB656" s="100"/>
      <c r="AC656" s="100"/>
      <c r="AE656" s="99"/>
    </row>
    <row r="657" spans="21:31" ht="30" customHeight="1" x14ac:dyDescent="0.35">
      <c r="U657" s="100"/>
      <c r="V657" s="100"/>
      <c r="W657" s="100"/>
      <c r="X657" s="100"/>
      <c r="Y657" s="100"/>
      <c r="Z657" s="100"/>
      <c r="AA657" s="100"/>
      <c r="AB657" s="100"/>
      <c r="AC657" s="100"/>
      <c r="AE657" s="99"/>
    </row>
    <row r="658" spans="21:31" ht="30" customHeight="1" x14ac:dyDescent="0.35">
      <c r="U658" s="100"/>
      <c r="V658" s="100"/>
      <c r="W658" s="100"/>
      <c r="X658" s="100"/>
      <c r="Y658" s="100"/>
      <c r="Z658" s="100"/>
      <c r="AA658" s="100"/>
      <c r="AB658" s="100"/>
      <c r="AC658" s="100"/>
      <c r="AE658" s="99"/>
    </row>
    <row r="659" spans="21:31" ht="30" customHeight="1" x14ac:dyDescent="0.35">
      <c r="U659" s="100"/>
      <c r="V659" s="100"/>
      <c r="W659" s="100"/>
      <c r="X659" s="100"/>
      <c r="Y659" s="100"/>
      <c r="Z659" s="100"/>
      <c r="AA659" s="100"/>
      <c r="AB659" s="100"/>
      <c r="AC659" s="100"/>
      <c r="AE659" s="99"/>
    </row>
    <row r="660" spans="21:31" ht="30" customHeight="1" x14ac:dyDescent="0.35">
      <c r="U660" s="100"/>
      <c r="V660" s="100"/>
      <c r="W660" s="100"/>
      <c r="X660" s="100"/>
      <c r="Y660" s="100"/>
      <c r="Z660" s="100"/>
      <c r="AA660" s="100"/>
      <c r="AB660" s="100"/>
      <c r="AC660" s="100"/>
      <c r="AE660" s="99"/>
    </row>
    <row r="661" spans="21:31" ht="30" customHeight="1" x14ac:dyDescent="0.35">
      <c r="U661" s="100"/>
      <c r="V661" s="100"/>
      <c r="W661" s="100"/>
      <c r="X661" s="100"/>
      <c r="Y661" s="100"/>
      <c r="Z661" s="100"/>
      <c r="AA661" s="100"/>
      <c r="AB661" s="100"/>
      <c r="AC661" s="100"/>
      <c r="AE661" s="99"/>
    </row>
    <row r="662" spans="21:31" ht="30" customHeight="1" x14ac:dyDescent="0.35">
      <c r="U662" s="100"/>
      <c r="V662" s="100"/>
      <c r="W662" s="100"/>
      <c r="X662" s="100"/>
      <c r="Y662" s="100"/>
      <c r="Z662" s="100"/>
      <c r="AA662" s="100"/>
      <c r="AB662" s="100"/>
      <c r="AC662" s="100"/>
      <c r="AE662" s="99"/>
    </row>
    <row r="663" spans="21:31" ht="30" customHeight="1" x14ac:dyDescent="0.35">
      <c r="U663" s="100"/>
      <c r="V663" s="100"/>
      <c r="W663" s="100"/>
      <c r="X663" s="100"/>
      <c r="Y663" s="100"/>
      <c r="Z663" s="100"/>
      <c r="AA663" s="100"/>
      <c r="AB663" s="100"/>
      <c r="AC663" s="100"/>
      <c r="AE663" s="99"/>
    </row>
    <row r="664" spans="21:31" ht="30" customHeight="1" x14ac:dyDescent="0.35">
      <c r="U664" s="100"/>
      <c r="V664" s="100"/>
      <c r="W664" s="100"/>
      <c r="X664" s="100"/>
      <c r="Y664" s="100"/>
      <c r="Z664" s="100"/>
      <c r="AA664" s="100"/>
      <c r="AB664" s="100"/>
      <c r="AC664" s="100"/>
      <c r="AE664" s="99"/>
    </row>
    <row r="665" spans="21:31" ht="30" customHeight="1" x14ac:dyDescent="0.35">
      <c r="U665" s="100"/>
      <c r="V665" s="100"/>
      <c r="W665" s="100"/>
      <c r="X665" s="100"/>
      <c r="Y665" s="100"/>
      <c r="Z665" s="100"/>
      <c r="AA665" s="100"/>
      <c r="AB665" s="100"/>
      <c r="AC665" s="100"/>
      <c r="AE665" s="99"/>
    </row>
    <row r="666" spans="21:31" ht="30" customHeight="1" x14ac:dyDescent="0.35">
      <c r="U666" s="100"/>
      <c r="V666" s="100"/>
      <c r="W666" s="100"/>
      <c r="X666" s="100"/>
      <c r="Y666" s="100"/>
      <c r="Z666" s="100"/>
      <c r="AA666" s="100"/>
      <c r="AB666" s="100"/>
      <c r="AC666" s="100"/>
      <c r="AE666" s="99"/>
    </row>
    <row r="667" spans="21:31" ht="30" customHeight="1" x14ac:dyDescent="0.35">
      <c r="U667" s="100"/>
      <c r="V667" s="100"/>
      <c r="W667" s="100"/>
      <c r="X667" s="100"/>
      <c r="Y667" s="100"/>
      <c r="Z667" s="100"/>
      <c r="AA667" s="100"/>
      <c r="AB667" s="100"/>
      <c r="AC667" s="100"/>
      <c r="AE667" s="99"/>
    </row>
    <row r="668" spans="21:31" ht="30" customHeight="1" x14ac:dyDescent="0.35">
      <c r="U668" s="100"/>
      <c r="V668" s="100"/>
      <c r="W668" s="100"/>
      <c r="X668" s="100"/>
      <c r="Y668" s="100"/>
      <c r="Z668" s="100"/>
      <c r="AA668" s="100"/>
      <c r="AB668" s="100"/>
      <c r="AC668" s="100"/>
      <c r="AE668" s="99"/>
    </row>
    <row r="669" spans="21:31" ht="30" customHeight="1" x14ac:dyDescent="0.35">
      <c r="U669" s="100"/>
      <c r="V669" s="100"/>
      <c r="W669" s="100"/>
      <c r="X669" s="100"/>
      <c r="Y669" s="100"/>
      <c r="Z669" s="100"/>
      <c r="AA669" s="100"/>
      <c r="AB669" s="100"/>
      <c r="AC669" s="100"/>
      <c r="AE669" s="99"/>
    </row>
    <row r="670" spans="21:31" ht="30" customHeight="1" x14ac:dyDescent="0.35">
      <c r="U670" s="100"/>
      <c r="V670" s="100"/>
      <c r="W670" s="100"/>
      <c r="X670" s="100"/>
      <c r="Y670" s="100"/>
      <c r="Z670" s="100"/>
      <c r="AA670" s="100"/>
      <c r="AB670" s="100"/>
      <c r="AC670" s="100"/>
      <c r="AE670" s="99"/>
    </row>
    <row r="671" spans="21:31" ht="30" customHeight="1" x14ac:dyDescent="0.35">
      <c r="U671" s="100"/>
      <c r="V671" s="100"/>
      <c r="W671" s="100"/>
      <c r="X671" s="100"/>
      <c r="Y671" s="100"/>
      <c r="Z671" s="100"/>
      <c r="AA671" s="100"/>
      <c r="AB671" s="100"/>
      <c r="AC671" s="100"/>
      <c r="AE671" s="99"/>
    </row>
    <row r="672" spans="21:31" ht="30" customHeight="1" x14ac:dyDescent="0.35">
      <c r="U672" s="100"/>
      <c r="V672" s="100"/>
      <c r="W672" s="100"/>
      <c r="X672" s="100"/>
      <c r="Y672" s="100"/>
      <c r="Z672" s="100"/>
      <c r="AA672" s="100"/>
      <c r="AB672" s="100"/>
      <c r="AC672" s="100"/>
      <c r="AE672" s="99"/>
    </row>
    <row r="673" spans="21:31" ht="30" customHeight="1" x14ac:dyDescent="0.35">
      <c r="U673" s="100"/>
      <c r="V673" s="100"/>
      <c r="W673" s="100"/>
      <c r="X673" s="100"/>
      <c r="Y673" s="100"/>
      <c r="Z673" s="100"/>
      <c r="AA673" s="100"/>
      <c r="AB673" s="100"/>
      <c r="AC673" s="100"/>
      <c r="AE673" s="99"/>
    </row>
    <row r="674" spans="21:31" ht="30" customHeight="1" x14ac:dyDescent="0.35">
      <c r="U674" s="100"/>
      <c r="V674" s="100"/>
      <c r="W674" s="100"/>
      <c r="X674" s="100"/>
      <c r="Y674" s="100"/>
      <c r="Z674" s="100"/>
      <c r="AA674" s="100"/>
      <c r="AB674" s="100"/>
      <c r="AC674" s="100"/>
      <c r="AE674" s="99"/>
    </row>
    <row r="675" spans="21:31" ht="30" customHeight="1" x14ac:dyDescent="0.35">
      <c r="U675" s="100"/>
      <c r="V675" s="100"/>
      <c r="W675" s="100"/>
      <c r="X675" s="100"/>
      <c r="Y675" s="100"/>
      <c r="Z675" s="100"/>
      <c r="AA675" s="100"/>
      <c r="AB675" s="100"/>
      <c r="AC675" s="100"/>
      <c r="AE675" s="99"/>
    </row>
    <row r="676" spans="21:31" ht="30" customHeight="1" x14ac:dyDescent="0.35">
      <c r="U676" s="100"/>
      <c r="V676" s="100"/>
      <c r="W676" s="100"/>
      <c r="X676" s="100"/>
      <c r="Y676" s="100"/>
      <c r="Z676" s="100"/>
      <c r="AA676" s="100"/>
      <c r="AB676" s="100"/>
      <c r="AC676" s="100"/>
      <c r="AE676" s="99"/>
    </row>
    <row r="677" spans="21:31" ht="30" customHeight="1" x14ac:dyDescent="0.35">
      <c r="U677" s="100"/>
      <c r="V677" s="100"/>
      <c r="W677" s="100"/>
      <c r="X677" s="100"/>
      <c r="Y677" s="100"/>
      <c r="Z677" s="100"/>
      <c r="AA677" s="100"/>
      <c r="AB677" s="100"/>
      <c r="AC677" s="100"/>
      <c r="AE677" s="99"/>
    </row>
    <row r="678" spans="21:31" ht="30" customHeight="1" x14ac:dyDescent="0.35">
      <c r="U678" s="100"/>
      <c r="V678" s="100"/>
      <c r="W678" s="100"/>
      <c r="X678" s="100"/>
      <c r="Y678" s="100"/>
      <c r="Z678" s="100"/>
      <c r="AA678" s="100"/>
      <c r="AB678" s="100"/>
      <c r="AC678" s="100"/>
      <c r="AE678" s="99"/>
    </row>
    <row r="679" spans="21:31" ht="30" customHeight="1" x14ac:dyDescent="0.35">
      <c r="U679" s="100"/>
      <c r="V679" s="100"/>
      <c r="W679" s="100"/>
      <c r="X679" s="100"/>
      <c r="Y679" s="100"/>
      <c r="Z679" s="100"/>
      <c r="AA679" s="100"/>
      <c r="AB679" s="100"/>
      <c r="AC679" s="100"/>
      <c r="AE679" s="99"/>
    </row>
    <row r="680" spans="21:31" ht="30" customHeight="1" x14ac:dyDescent="0.35">
      <c r="U680" s="100"/>
      <c r="V680" s="100"/>
      <c r="W680" s="100"/>
      <c r="X680" s="100"/>
      <c r="Y680" s="100"/>
      <c r="Z680" s="100"/>
      <c r="AA680" s="100"/>
      <c r="AB680" s="100"/>
      <c r="AC680" s="100"/>
      <c r="AE680" s="99"/>
    </row>
    <row r="681" spans="21:31" ht="30" customHeight="1" x14ac:dyDescent="0.35">
      <c r="U681" s="100"/>
      <c r="V681" s="100"/>
      <c r="W681" s="100"/>
      <c r="X681" s="100"/>
      <c r="Y681" s="100"/>
      <c r="Z681" s="100"/>
      <c r="AA681" s="100"/>
      <c r="AB681" s="100"/>
      <c r="AC681" s="100"/>
      <c r="AE681" s="99"/>
    </row>
    <row r="682" spans="21:31" ht="30" customHeight="1" x14ac:dyDescent="0.35">
      <c r="U682" s="100"/>
      <c r="V682" s="100"/>
      <c r="W682" s="100"/>
      <c r="X682" s="100"/>
      <c r="Y682" s="100"/>
      <c r="Z682" s="100"/>
      <c r="AA682" s="100"/>
      <c r="AB682" s="100"/>
      <c r="AC682" s="100"/>
      <c r="AE682" s="99"/>
    </row>
    <row r="683" spans="21:31" ht="30" customHeight="1" x14ac:dyDescent="0.35">
      <c r="U683" s="100"/>
      <c r="V683" s="100"/>
      <c r="W683" s="100"/>
      <c r="X683" s="100"/>
      <c r="Y683" s="100"/>
      <c r="Z683" s="100"/>
      <c r="AA683" s="100"/>
      <c r="AB683" s="100"/>
      <c r="AC683" s="100"/>
      <c r="AE683" s="99"/>
    </row>
    <row r="684" spans="21:31" ht="30" customHeight="1" x14ac:dyDescent="0.35">
      <c r="U684" s="100"/>
      <c r="V684" s="100"/>
      <c r="W684" s="100"/>
      <c r="X684" s="100"/>
      <c r="Y684" s="100"/>
      <c r="Z684" s="100"/>
      <c r="AA684" s="100"/>
      <c r="AB684" s="100"/>
      <c r="AC684" s="100"/>
      <c r="AE684" s="99"/>
    </row>
    <row r="685" spans="21:31" ht="30" customHeight="1" x14ac:dyDescent="0.35">
      <c r="U685" s="100"/>
      <c r="V685" s="100"/>
      <c r="W685" s="100"/>
      <c r="X685" s="100"/>
      <c r="Y685" s="100"/>
      <c r="Z685" s="100"/>
      <c r="AA685" s="100"/>
      <c r="AB685" s="100"/>
      <c r="AC685" s="100"/>
      <c r="AE685" s="99"/>
    </row>
    <row r="686" spans="21:31" ht="30" customHeight="1" x14ac:dyDescent="0.35">
      <c r="U686" s="100"/>
      <c r="V686" s="100"/>
      <c r="W686" s="100"/>
      <c r="X686" s="100"/>
      <c r="Y686" s="100"/>
      <c r="Z686" s="100"/>
      <c r="AA686" s="100"/>
      <c r="AB686" s="100"/>
      <c r="AC686" s="100"/>
      <c r="AE686" s="99"/>
    </row>
    <row r="687" spans="21:31" ht="30" customHeight="1" x14ac:dyDescent="0.35">
      <c r="U687" s="100"/>
      <c r="V687" s="100"/>
      <c r="W687" s="100"/>
      <c r="X687" s="100"/>
      <c r="Y687" s="100"/>
      <c r="Z687" s="100"/>
      <c r="AA687" s="100"/>
      <c r="AB687" s="100"/>
      <c r="AC687" s="100"/>
      <c r="AE687" s="99"/>
    </row>
    <row r="688" spans="21:31" ht="30" customHeight="1" x14ac:dyDescent="0.35">
      <c r="U688" s="100"/>
      <c r="V688" s="100"/>
      <c r="W688" s="100"/>
      <c r="X688" s="100"/>
      <c r="Y688" s="100"/>
      <c r="Z688" s="100"/>
      <c r="AA688" s="100"/>
      <c r="AB688" s="100"/>
      <c r="AC688" s="100"/>
      <c r="AE688" s="99"/>
    </row>
    <row r="689" spans="21:31" ht="30" customHeight="1" x14ac:dyDescent="0.35">
      <c r="U689" s="100"/>
      <c r="V689" s="100"/>
      <c r="W689" s="100"/>
      <c r="X689" s="100"/>
      <c r="Y689" s="100"/>
      <c r="Z689" s="100"/>
      <c r="AA689" s="100"/>
      <c r="AB689" s="100"/>
      <c r="AC689" s="100"/>
      <c r="AE689" s="99"/>
    </row>
    <row r="690" spans="21:31" ht="30" customHeight="1" x14ac:dyDescent="0.35">
      <c r="U690" s="100"/>
      <c r="V690" s="100"/>
      <c r="W690" s="100"/>
      <c r="X690" s="100"/>
      <c r="Y690" s="100"/>
      <c r="Z690" s="100"/>
      <c r="AA690" s="100"/>
      <c r="AB690" s="100"/>
      <c r="AC690" s="100"/>
      <c r="AE690" s="99"/>
    </row>
    <row r="691" spans="21:31" ht="30" customHeight="1" x14ac:dyDescent="0.35">
      <c r="U691" s="100"/>
      <c r="V691" s="100"/>
      <c r="W691" s="100"/>
      <c r="X691" s="100"/>
      <c r="Y691" s="100"/>
      <c r="Z691" s="100"/>
      <c r="AA691" s="100"/>
      <c r="AB691" s="100"/>
      <c r="AC691" s="100"/>
      <c r="AE691" s="99"/>
    </row>
    <row r="692" spans="21:31" ht="30" customHeight="1" x14ac:dyDescent="0.35">
      <c r="U692" s="100"/>
      <c r="V692" s="100"/>
      <c r="W692" s="100"/>
      <c r="X692" s="100"/>
      <c r="Y692" s="100"/>
      <c r="Z692" s="100"/>
      <c r="AA692" s="100"/>
      <c r="AB692" s="100"/>
      <c r="AC692" s="100"/>
      <c r="AE692" s="99"/>
    </row>
    <row r="693" spans="21:31" ht="30" customHeight="1" x14ac:dyDescent="0.35">
      <c r="U693" s="100"/>
      <c r="V693" s="100"/>
      <c r="W693" s="100"/>
      <c r="X693" s="100"/>
      <c r="Y693" s="100"/>
      <c r="Z693" s="100"/>
      <c r="AA693" s="100"/>
      <c r="AB693" s="100"/>
      <c r="AC693" s="100"/>
      <c r="AE693" s="99"/>
    </row>
    <row r="694" spans="21:31" ht="30" customHeight="1" x14ac:dyDescent="0.35">
      <c r="U694" s="100"/>
      <c r="V694" s="100"/>
      <c r="W694" s="100"/>
      <c r="X694" s="100"/>
      <c r="Y694" s="100"/>
      <c r="Z694" s="100"/>
      <c r="AA694" s="100"/>
      <c r="AB694" s="100"/>
      <c r="AC694" s="100"/>
      <c r="AE694" s="99"/>
    </row>
    <row r="695" spans="21:31" ht="30" customHeight="1" x14ac:dyDescent="0.35">
      <c r="U695" s="100"/>
      <c r="V695" s="100"/>
      <c r="W695" s="100"/>
      <c r="X695" s="100"/>
      <c r="Y695" s="100"/>
      <c r="Z695" s="100"/>
      <c r="AA695" s="100"/>
      <c r="AB695" s="100"/>
      <c r="AC695" s="100"/>
      <c r="AE695" s="99"/>
    </row>
    <row r="696" spans="21:31" ht="30" customHeight="1" x14ac:dyDescent="0.35">
      <c r="U696" s="100"/>
      <c r="V696" s="100"/>
      <c r="W696" s="100"/>
      <c r="X696" s="100"/>
      <c r="Y696" s="100"/>
      <c r="Z696" s="100"/>
      <c r="AA696" s="100"/>
      <c r="AB696" s="100"/>
      <c r="AC696" s="100"/>
      <c r="AE696" s="99"/>
    </row>
    <row r="697" spans="21:31" ht="30" customHeight="1" x14ac:dyDescent="0.35">
      <c r="U697" s="100"/>
      <c r="V697" s="100"/>
      <c r="W697" s="100"/>
      <c r="X697" s="100"/>
      <c r="Y697" s="100"/>
      <c r="Z697" s="100"/>
      <c r="AA697" s="100"/>
      <c r="AB697" s="100"/>
      <c r="AC697" s="100"/>
      <c r="AE697" s="99"/>
    </row>
    <row r="698" spans="21:31" ht="30" customHeight="1" x14ac:dyDescent="0.35">
      <c r="U698" s="100"/>
      <c r="V698" s="100"/>
      <c r="W698" s="100"/>
      <c r="X698" s="100"/>
      <c r="Y698" s="100"/>
      <c r="Z698" s="100"/>
      <c r="AA698" s="100"/>
      <c r="AB698" s="100"/>
      <c r="AC698" s="100"/>
      <c r="AE698" s="99"/>
    </row>
    <row r="699" spans="21:31" ht="30" customHeight="1" x14ac:dyDescent="0.35">
      <c r="U699" s="100"/>
      <c r="V699" s="100"/>
      <c r="W699" s="100"/>
      <c r="X699" s="100"/>
      <c r="Y699" s="100"/>
      <c r="Z699" s="100"/>
      <c r="AA699" s="100"/>
      <c r="AB699" s="100"/>
      <c r="AC699" s="100"/>
      <c r="AE699" s="99"/>
    </row>
    <row r="700" spans="21:31" ht="30" customHeight="1" x14ac:dyDescent="0.35">
      <c r="U700" s="100"/>
      <c r="V700" s="100"/>
      <c r="W700" s="100"/>
      <c r="X700" s="100"/>
      <c r="Y700" s="100"/>
      <c r="Z700" s="100"/>
      <c r="AA700" s="100"/>
      <c r="AB700" s="100"/>
      <c r="AC700" s="100"/>
      <c r="AE700" s="99"/>
    </row>
    <row r="701" spans="21:31" ht="30" customHeight="1" x14ac:dyDescent="0.35">
      <c r="U701" s="100"/>
      <c r="V701" s="100"/>
      <c r="W701" s="100"/>
      <c r="X701" s="100"/>
      <c r="Y701" s="100"/>
      <c r="Z701" s="100"/>
      <c r="AA701" s="100"/>
      <c r="AB701" s="100"/>
      <c r="AC701" s="100"/>
      <c r="AE701" s="99"/>
    </row>
    <row r="702" spans="21:31" ht="30" customHeight="1" x14ac:dyDescent="0.35">
      <c r="U702" s="100"/>
      <c r="V702" s="100"/>
      <c r="W702" s="100"/>
      <c r="X702" s="100"/>
      <c r="Y702" s="100"/>
      <c r="Z702" s="100"/>
      <c r="AA702" s="100"/>
      <c r="AB702" s="100"/>
      <c r="AC702" s="100"/>
      <c r="AE702" s="99"/>
    </row>
    <row r="703" spans="21:31" ht="30" customHeight="1" x14ac:dyDescent="0.35">
      <c r="U703" s="100"/>
      <c r="V703" s="100"/>
      <c r="W703" s="100"/>
      <c r="X703" s="100"/>
      <c r="Y703" s="100"/>
      <c r="Z703" s="100"/>
      <c r="AA703" s="100"/>
      <c r="AB703" s="100"/>
      <c r="AC703" s="100"/>
      <c r="AE703" s="99"/>
    </row>
    <row r="704" spans="21:31" ht="30" customHeight="1" x14ac:dyDescent="0.35">
      <c r="U704" s="100"/>
      <c r="V704" s="100"/>
      <c r="W704" s="100"/>
      <c r="X704" s="100"/>
      <c r="Y704" s="100"/>
      <c r="Z704" s="100"/>
      <c r="AA704" s="100"/>
      <c r="AB704" s="100"/>
      <c r="AC704" s="100"/>
      <c r="AE704" s="99"/>
    </row>
    <row r="705" spans="21:31" ht="30" customHeight="1" x14ac:dyDescent="0.35">
      <c r="U705" s="100"/>
      <c r="V705" s="100"/>
      <c r="W705" s="100"/>
      <c r="X705" s="100"/>
      <c r="Y705" s="100"/>
      <c r="Z705" s="100"/>
      <c r="AA705" s="100"/>
      <c r="AB705" s="100"/>
      <c r="AC705" s="100"/>
      <c r="AE705" s="99"/>
    </row>
    <row r="706" spans="21:31" ht="30" customHeight="1" x14ac:dyDescent="0.35">
      <c r="U706" s="100"/>
      <c r="V706" s="100"/>
      <c r="W706" s="100"/>
      <c r="X706" s="100"/>
      <c r="Y706" s="100"/>
      <c r="Z706" s="100"/>
      <c r="AA706" s="100"/>
      <c r="AB706" s="100"/>
      <c r="AC706" s="100"/>
      <c r="AE706" s="99"/>
    </row>
    <row r="707" spans="21:31" ht="30" customHeight="1" x14ac:dyDescent="0.35">
      <c r="U707" s="100"/>
      <c r="V707" s="100"/>
      <c r="W707" s="100"/>
      <c r="X707" s="100"/>
      <c r="Y707" s="100"/>
      <c r="Z707" s="100"/>
      <c r="AA707" s="100"/>
      <c r="AB707" s="100"/>
      <c r="AC707" s="100"/>
      <c r="AE707" s="99"/>
    </row>
    <row r="708" spans="21:31" ht="30" customHeight="1" x14ac:dyDescent="0.35">
      <c r="U708" s="100"/>
      <c r="V708" s="100"/>
      <c r="W708" s="100"/>
      <c r="X708" s="100"/>
      <c r="Y708" s="100"/>
      <c r="Z708" s="100"/>
      <c r="AA708" s="100"/>
      <c r="AB708" s="100"/>
      <c r="AC708" s="100"/>
      <c r="AE708" s="99"/>
    </row>
    <row r="709" spans="21:31" ht="30" customHeight="1" x14ac:dyDescent="0.35">
      <c r="U709" s="100"/>
      <c r="V709" s="100"/>
      <c r="W709" s="100"/>
      <c r="X709" s="100"/>
      <c r="Y709" s="100"/>
      <c r="Z709" s="100"/>
      <c r="AA709" s="100"/>
      <c r="AB709" s="100"/>
      <c r="AC709" s="100"/>
      <c r="AE709" s="99"/>
    </row>
    <row r="710" spans="21:31" ht="30" customHeight="1" x14ac:dyDescent="0.35">
      <c r="U710" s="100"/>
      <c r="V710" s="100"/>
      <c r="W710" s="100"/>
      <c r="X710" s="100"/>
      <c r="Y710" s="100"/>
      <c r="Z710" s="100"/>
      <c r="AA710" s="100"/>
      <c r="AB710" s="100"/>
      <c r="AC710" s="100"/>
      <c r="AE710" s="99"/>
    </row>
    <row r="711" spans="21:31" ht="30" customHeight="1" x14ac:dyDescent="0.35">
      <c r="U711" s="100"/>
      <c r="V711" s="100"/>
      <c r="W711" s="100"/>
      <c r="X711" s="100"/>
      <c r="Y711" s="100"/>
      <c r="Z711" s="100"/>
      <c r="AA711" s="100"/>
      <c r="AB711" s="100"/>
      <c r="AC711" s="100"/>
      <c r="AE711" s="99"/>
    </row>
    <row r="712" spans="21:31" ht="30" customHeight="1" x14ac:dyDescent="0.35">
      <c r="U712" s="100"/>
      <c r="V712" s="100"/>
      <c r="W712" s="100"/>
      <c r="X712" s="100"/>
      <c r="Y712" s="100"/>
      <c r="Z712" s="100"/>
      <c r="AA712" s="100"/>
      <c r="AB712" s="100"/>
      <c r="AC712" s="100"/>
      <c r="AE712" s="99"/>
    </row>
    <row r="713" spans="21:31" ht="30" customHeight="1" x14ac:dyDescent="0.35">
      <c r="U713" s="100"/>
      <c r="V713" s="100"/>
      <c r="W713" s="100"/>
      <c r="X713" s="100"/>
      <c r="Y713" s="100"/>
      <c r="Z713" s="100"/>
      <c r="AA713" s="100"/>
      <c r="AB713" s="100"/>
      <c r="AC713" s="100"/>
      <c r="AE713" s="99"/>
    </row>
    <row r="714" spans="21:31" ht="30" customHeight="1" x14ac:dyDescent="0.35">
      <c r="U714" s="100"/>
      <c r="V714" s="100"/>
      <c r="W714" s="100"/>
      <c r="X714" s="100"/>
      <c r="Y714" s="100"/>
      <c r="Z714" s="100"/>
      <c r="AA714" s="100"/>
      <c r="AB714" s="100"/>
      <c r="AC714" s="100"/>
      <c r="AE714" s="99"/>
    </row>
    <row r="715" spans="21:31" ht="30" customHeight="1" x14ac:dyDescent="0.35">
      <c r="U715" s="100"/>
      <c r="V715" s="100"/>
      <c r="W715" s="100"/>
      <c r="X715" s="100"/>
      <c r="Y715" s="100"/>
      <c r="Z715" s="100"/>
      <c r="AA715" s="100"/>
      <c r="AB715" s="100"/>
      <c r="AC715" s="100"/>
      <c r="AE715" s="99"/>
    </row>
    <row r="716" spans="21:31" ht="30" customHeight="1" x14ac:dyDescent="0.35">
      <c r="U716" s="100"/>
      <c r="V716" s="100"/>
      <c r="W716" s="100"/>
      <c r="X716" s="100"/>
      <c r="Y716" s="100"/>
      <c r="Z716" s="100"/>
      <c r="AA716" s="100"/>
      <c r="AB716" s="100"/>
      <c r="AC716" s="100"/>
      <c r="AE716" s="99"/>
    </row>
    <row r="717" spans="21:31" ht="30" customHeight="1" x14ac:dyDescent="0.35">
      <c r="U717" s="100"/>
      <c r="V717" s="100"/>
      <c r="W717" s="100"/>
      <c r="X717" s="100"/>
      <c r="Y717" s="100"/>
      <c r="Z717" s="100"/>
      <c r="AA717" s="100"/>
      <c r="AB717" s="100"/>
      <c r="AC717" s="100"/>
      <c r="AE717" s="99"/>
    </row>
    <row r="718" spans="21:31" ht="30" customHeight="1" x14ac:dyDescent="0.35">
      <c r="U718" s="100"/>
      <c r="V718" s="100"/>
      <c r="W718" s="100"/>
      <c r="X718" s="100"/>
      <c r="Y718" s="100"/>
      <c r="Z718" s="100"/>
      <c r="AA718" s="100"/>
      <c r="AB718" s="100"/>
      <c r="AC718" s="100"/>
      <c r="AE718" s="99"/>
    </row>
    <row r="719" spans="21:31" ht="30" customHeight="1" x14ac:dyDescent="0.35">
      <c r="U719" s="100"/>
      <c r="V719" s="100"/>
      <c r="W719" s="100"/>
      <c r="X719" s="100"/>
      <c r="Y719" s="100"/>
      <c r="Z719" s="100"/>
      <c r="AA719" s="100"/>
      <c r="AB719" s="100"/>
      <c r="AC719" s="100"/>
      <c r="AE719" s="99"/>
    </row>
    <row r="720" spans="21:31" ht="30" customHeight="1" x14ac:dyDescent="0.35">
      <c r="U720" s="100"/>
      <c r="V720" s="100"/>
      <c r="W720" s="100"/>
      <c r="X720" s="100"/>
      <c r="Y720" s="100"/>
      <c r="Z720" s="100"/>
      <c r="AA720" s="100"/>
      <c r="AB720" s="100"/>
      <c r="AC720" s="100"/>
      <c r="AE720" s="99"/>
    </row>
    <row r="721" spans="21:31" ht="30" customHeight="1" x14ac:dyDescent="0.35">
      <c r="U721" s="100"/>
      <c r="V721" s="100"/>
      <c r="W721" s="100"/>
      <c r="X721" s="100"/>
      <c r="Y721" s="100"/>
      <c r="Z721" s="100"/>
      <c r="AA721" s="100"/>
      <c r="AB721" s="100"/>
      <c r="AC721" s="100"/>
      <c r="AE721" s="99"/>
    </row>
    <row r="722" spans="21:31" ht="30" customHeight="1" x14ac:dyDescent="0.35">
      <c r="U722" s="100"/>
      <c r="V722" s="100"/>
      <c r="W722" s="100"/>
      <c r="X722" s="100"/>
      <c r="Y722" s="100"/>
      <c r="Z722" s="100"/>
      <c r="AA722" s="100"/>
      <c r="AB722" s="100"/>
      <c r="AC722" s="100"/>
      <c r="AE722" s="99"/>
    </row>
    <row r="723" spans="21:31" ht="30" customHeight="1" x14ac:dyDescent="0.35">
      <c r="U723" s="100"/>
      <c r="V723" s="100"/>
      <c r="W723" s="100"/>
      <c r="X723" s="100"/>
      <c r="Y723" s="100"/>
      <c r="Z723" s="100"/>
      <c r="AA723" s="100"/>
      <c r="AB723" s="100"/>
      <c r="AC723" s="100"/>
      <c r="AE723" s="99"/>
    </row>
    <row r="724" spans="21:31" ht="30" customHeight="1" x14ac:dyDescent="0.35">
      <c r="U724" s="100"/>
      <c r="V724" s="100"/>
      <c r="W724" s="100"/>
      <c r="X724" s="100"/>
      <c r="Y724" s="100"/>
      <c r="Z724" s="100"/>
      <c r="AA724" s="100"/>
      <c r="AB724" s="100"/>
      <c r="AC724" s="100"/>
      <c r="AE724" s="99"/>
    </row>
    <row r="725" spans="21:31" ht="30" customHeight="1" x14ac:dyDescent="0.35">
      <c r="U725" s="100"/>
      <c r="V725" s="100"/>
      <c r="W725" s="100"/>
      <c r="X725" s="100"/>
      <c r="Y725" s="100"/>
      <c r="Z725" s="100"/>
      <c r="AA725" s="100"/>
      <c r="AB725" s="100"/>
      <c r="AC725" s="100"/>
      <c r="AE725" s="99"/>
    </row>
    <row r="726" spans="21:31" ht="30" customHeight="1" x14ac:dyDescent="0.35">
      <c r="U726" s="100"/>
      <c r="V726" s="100"/>
      <c r="W726" s="100"/>
      <c r="X726" s="100"/>
      <c r="Y726" s="100"/>
      <c r="Z726" s="100"/>
      <c r="AA726" s="100"/>
      <c r="AB726" s="100"/>
      <c r="AC726" s="100"/>
      <c r="AE726" s="99"/>
    </row>
    <row r="727" spans="21:31" ht="30" customHeight="1" x14ac:dyDescent="0.35">
      <c r="U727" s="100"/>
      <c r="V727" s="100"/>
      <c r="W727" s="100"/>
      <c r="X727" s="100"/>
      <c r="Y727" s="100"/>
      <c r="Z727" s="100"/>
      <c r="AA727" s="100"/>
      <c r="AB727" s="100"/>
      <c r="AC727" s="100"/>
      <c r="AE727" s="99"/>
    </row>
    <row r="728" spans="21:31" ht="30" customHeight="1" x14ac:dyDescent="0.35">
      <c r="U728" s="100"/>
      <c r="V728" s="100"/>
      <c r="W728" s="100"/>
      <c r="X728" s="100"/>
      <c r="Y728" s="100"/>
      <c r="Z728" s="100"/>
      <c r="AA728" s="100"/>
      <c r="AB728" s="100"/>
      <c r="AC728" s="100"/>
      <c r="AE728" s="99"/>
    </row>
    <row r="729" spans="21:31" ht="30" customHeight="1" x14ac:dyDescent="0.35">
      <c r="U729" s="100"/>
      <c r="V729" s="100"/>
      <c r="W729" s="100"/>
      <c r="X729" s="100"/>
      <c r="Y729" s="100"/>
      <c r="Z729" s="100"/>
      <c r="AA729" s="100"/>
      <c r="AB729" s="100"/>
      <c r="AC729" s="100"/>
      <c r="AE729" s="99"/>
    </row>
    <row r="730" spans="21:31" ht="30" customHeight="1" x14ac:dyDescent="0.35">
      <c r="U730" s="100"/>
      <c r="V730" s="100"/>
      <c r="W730" s="100"/>
      <c r="X730" s="100"/>
      <c r="Y730" s="100"/>
      <c r="Z730" s="100"/>
      <c r="AA730" s="100"/>
      <c r="AB730" s="100"/>
      <c r="AC730" s="100"/>
      <c r="AE730" s="99"/>
    </row>
    <row r="731" spans="21:31" ht="30" customHeight="1" x14ac:dyDescent="0.35">
      <c r="U731" s="100"/>
      <c r="V731" s="100"/>
      <c r="W731" s="100"/>
      <c r="X731" s="100"/>
      <c r="Y731" s="100"/>
      <c r="Z731" s="100"/>
      <c r="AA731" s="100"/>
      <c r="AB731" s="100"/>
      <c r="AC731" s="100"/>
      <c r="AE731" s="99"/>
    </row>
    <row r="732" spans="21:31" ht="30" customHeight="1" x14ac:dyDescent="0.35">
      <c r="U732" s="100"/>
      <c r="V732" s="100"/>
      <c r="W732" s="100"/>
      <c r="X732" s="100"/>
      <c r="Y732" s="100"/>
      <c r="Z732" s="100"/>
      <c r="AA732" s="100"/>
      <c r="AB732" s="100"/>
      <c r="AC732" s="100"/>
      <c r="AE732" s="99"/>
    </row>
    <row r="733" spans="21:31" ht="30" customHeight="1" x14ac:dyDescent="0.35">
      <c r="U733" s="100"/>
      <c r="V733" s="100"/>
      <c r="W733" s="100"/>
      <c r="X733" s="100"/>
      <c r="Y733" s="100"/>
      <c r="Z733" s="100"/>
      <c r="AA733" s="100"/>
      <c r="AB733" s="100"/>
      <c r="AC733" s="100"/>
      <c r="AE733" s="99"/>
    </row>
    <row r="734" spans="21:31" ht="30" customHeight="1" x14ac:dyDescent="0.35">
      <c r="U734" s="100"/>
      <c r="V734" s="100"/>
      <c r="W734" s="100"/>
      <c r="X734" s="100"/>
      <c r="Y734" s="100"/>
      <c r="Z734" s="100"/>
      <c r="AA734" s="100"/>
      <c r="AB734" s="100"/>
      <c r="AC734" s="100"/>
      <c r="AE734" s="99"/>
    </row>
    <row r="735" spans="21:31" ht="30" customHeight="1" x14ac:dyDescent="0.35">
      <c r="U735" s="100"/>
      <c r="V735" s="100"/>
      <c r="W735" s="100"/>
      <c r="X735" s="100"/>
      <c r="Y735" s="100"/>
      <c r="Z735" s="100"/>
      <c r="AA735" s="100"/>
      <c r="AB735" s="100"/>
      <c r="AC735" s="100"/>
      <c r="AE735" s="99"/>
    </row>
    <row r="736" spans="21:31" ht="30" customHeight="1" x14ac:dyDescent="0.35">
      <c r="U736" s="100"/>
      <c r="V736" s="100"/>
      <c r="W736" s="100"/>
      <c r="X736" s="100"/>
      <c r="Y736" s="100"/>
      <c r="Z736" s="100"/>
      <c r="AA736" s="100"/>
      <c r="AB736" s="100"/>
      <c r="AC736" s="100"/>
      <c r="AE736" s="99"/>
    </row>
    <row r="737" spans="21:31" ht="30" customHeight="1" x14ac:dyDescent="0.35">
      <c r="U737" s="100"/>
      <c r="V737" s="100"/>
      <c r="W737" s="100"/>
      <c r="X737" s="100"/>
      <c r="Y737" s="100"/>
      <c r="Z737" s="100"/>
      <c r="AA737" s="100"/>
      <c r="AB737" s="100"/>
      <c r="AC737" s="100"/>
      <c r="AE737" s="99"/>
    </row>
    <row r="738" spans="21:31" ht="30" customHeight="1" x14ac:dyDescent="0.35">
      <c r="U738" s="100"/>
      <c r="V738" s="100"/>
      <c r="W738" s="100"/>
      <c r="X738" s="100"/>
      <c r="Y738" s="100"/>
      <c r="Z738" s="100"/>
      <c r="AA738" s="100"/>
      <c r="AB738" s="100"/>
      <c r="AC738" s="100"/>
      <c r="AE738" s="99"/>
    </row>
    <row r="739" spans="21:31" ht="30" customHeight="1" x14ac:dyDescent="0.35">
      <c r="U739" s="100"/>
      <c r="V739" s="100"/>
      <c r="W739" s="100"/>
      <c r="X739" s="100"/>
      <c r="Y739" s="100"/>
      <c r="Z739" s="100"/>
      <c r="AA739" s="100"/>
      <c r="AB739" s="100"/>
      <c r="AC739" s="100"/>
      <c r="AE739" s="99"/>
    </row>
    <row r="740" spans="21:31" ht="30" customHeight="1" x14ac:dyDescent="0.35">
      <c r="U740" s="100"/>
      <c r="V740" s="100"/>
      <c r="W740" s="100"/>
      <c r="X740" s="100"/>
      <c r="Y740" s="100"/>
      <c r="Z740" s="100"/>
      <c r="AA740" s="100"/>
      <c r="AB740" s="100"/>
      <c r="AC740" s="100"/>
      <c r="AE740" s="99"/>
    </row>
    <row r="741" spans="21:31" ht="30" customHeight="1" x14ac:dyDescent="0.35">
      <c r="U741" s="100"/>
      <c r="V741" s="100"/>
      <c r="W741" s="100"/>
      <c r="X741" s="100"/>
      <c r="Y741" s="100"/>
      <c r="Z741" s="100"/>
      <c r="AA741" s="100"/>
      <c r="AB741" s="100"/>
      <c r="AC741" s="100"/>
      <c r="AE741" s="99"/>
    </row>
    <row r="742" spans="21:31" ht="30" customHeight="1" x14ac:dyDescent="0.35">
      <c r="U742" s="100"/>
      <c r="V742" s="100"/>
      <c r="W742" s="100"/>
      <c r="X742" s="100"/>
      <c r="Y742" s="100"/>
      <c r="Z742" s="100"/>
      <c r="AA742" s="100"/>
      <c r="AB742" s="100"/>
      <c r="AC742" s="100"/>
      <c r="AE742" s="99"/>
    </row>
    <row r="743" spans="21:31" ht="30" customHeight="1" x14ac:dyDescent="0.35">
      <c r="U743" s="100"/>
      <c r="V743" s="100"/>
      <c r="W743" s="100"/>
      <c r="X743" s="100"/>
      <c r="Y743" s="100"/>
      <c r="Z743" s="100"/>
      <c r="AA743" s="100"/>
      <c r="AB743" s="100"/>
      <c r="AC743" s="100"/>
      <c r="AE743" s="99"/>
    </row>
    <row r="744" spans="21:31" ht="30" customHeight="1" x14ac:dyDescent="0.35">
      <c r="U744" s="100"/>
      <c r="V744" s="100"/>
      <c r="W744" s="100"/>
      <c r="X744" s="100"/>
      <c r="Y744" s="100"/>
      <c r="Z744" s="100"/>
      <c r="AA744" s="100"/>
      <c r="AB744" s="100"/>
      <c r="AC744" s="100"/>
      <c r="AE744" s="99"/>
    </row>
    <row r="745" spans="21:31" ht="30" customHeight="1" x14ac:dyDescent="0.35">
      <c r="U745" s="100"/>
      <c r="V745" s="100"/>
      <c r="W745" s="100"/>
      <c r="X745" s="100"/>
      <c r="Y745" s="100"/>
      <c r="Z745" s="100"/>
      <c r="AA745" s="100"/>
      <c r="AB745" s="100"/>
      <c r="AC745" s="100"/>
      <c r="AE745" s="99"/>
    </row>
    <row r="746" spans="21:31" ht="30" customHeight="1" x14ac:dyDescent="0.35">
      <c r="U746" s="100"/>
      <c r="V746" s="100"/>
      <c r="W746" s="100"/>
      <c r="X746" s="100"/>
      <c r="Y746" s="100"/>
      <c r="Z746" s="100"/>
      <c r="AA746" s="100"/>
      <c r="AB746" s="100"/>
      <c r="AC746" s="100"/>
      <c r="AE746" s="99"/>
    </row>
    <row r="747" spans="21:31" ht="30" customHeight="1" x14ac:dyDescent="0.35">
      <c r="U747" s="100"/>
      <c r="V747" s="100"/>
      <c r="W747" s="100"/>
      <c r="X747" s="100"/>
      <c r="Y747" s="100"/>
      <c r="Z747" s="100"/>
      <c r="AA747" s="100"/>
      <c r="AB747" s="100"/>
      <c r="AC747" s="100"/>
      <c r="AE747" s="99"/>
    </row>
    <row r="748" spans="21:31" ht="30" customHeight="1" x14ac:dyDescent="0.35">
      <c r="U748" s="100"/>
      <c r="V748" s="100"/>
      <c r="W748" s="100"/>
      <c r="X748" s="100"/>
      <c r="Y748" s="100"/>
      <c r="Z748" s="100"/>
      <c r="AA748" s="100"/>
      <c r="AB748" s="100"/>
      <c r="AC748" s="100"/>
      <c r="AE748" s="99"/>
    </row>
    <row r="749" spans="21:31" ht="30" customHeight="1" x14ac:dyDescent="0.35">
      <c r="U749" s="100"/>
      <c r="V749" s="100"/>
      <c r="W749" s="100"/>
      <c r="X749" s="100"/>
      <c r="Y749" s="100"/>
      <c r="Z749" s="100"/>
      <c r="AA749" s="100"/>
      <c r="AB749" s="100"/>
      <c r="AC749" s="100"/>
      <c r="AE749" s="99"/>
    </row>
    <row r="750" spans="21:31" ht="30" customHeight="1" x14ac:dyDescent="0.35">
      <c r="U750" s="100"/>
      <c r="V750" s="100"/>
      <c r="W750" s="100"/>
      <c r="X750" s="100"/>
      <c r="Y750" s="100"/>
      <c r="Z750" s="100"/>
      <c r="AA750" s="100"/>
      <c r="AB750" s="100"/>
      <c r="AC750" s="100"/>
      <c r="AE750" s="99"/>
    </row>
    <row r="751" spans="21:31" ht="30" customHeight="1" x14ac:dyDescent="0.35">
      <c r="U751" s="100"/>
      <c r="V751" s="100"/>
      <c r="W751" s="100"/>
      <c r="X751" s="100"/>
      <c r="Y751" s="100"/>
      <c r="Z751" s="100"/>
      <c r="AA751" s="100"/>
      <c r="AB751" s="100"/>
      <c r="AC751" s="100"/>
      <c r="AE751" s="99"/>
    </row>
    <row r="752" spans="21:31" ht="30" customHeight="1" x14ac:dyDescent="0.35">
      <c r="U752" s="100"/>
      <c r="V752" s="100"/>
      <c r="W752" s="100"/>
      <c r="X752" s="100"/>
      <c r="Y752" s="100"/>
      <c r="Z752" s="100"/>
      <c r="AA752" s="100"/>
      <c r="AB752" s="100"/>
      <c r="AC752" s="100"/>
      <c r="AE752" s="99"/>
    </row>
    <row r="753" spans="21:31" ht="30" customHeight="1" x14ac:dyDescent="0.35">
      <c r="U753" s="100"/>
      <c r="V753" s="100"/>
      <c r="W753" s="100"/>
      <c r="X753" s="100"/>
      <c r="Y753" s="100"/>
      <c r="Z753" s="100"/>
      <c r="AA753" s="100"/>
      <c r="AB753" s="100"/>
      <c r="AC753" s="100"/>
      <c r="AE753" s="99"/>
    </row>
    <row r="754" spans="21:31" ht="30" customHeight="1" x14ac:dyDescent="0.35">
      <c r="U754" s="100"/>
      <c r="V754" s="100"/>
      <c r="W754" s="100"/>
      <c r="X754" s="100"/>
      <c r="Y754" s="100"/>
      <c r="Z754" s="100"/>
      <c r="AA754" s="100"/>
      <c r="AB754" s="100"/>
      <c r="AC754" s="100"/>
      <c r="AE754" s="99"/>
    </row>
    <row r="755" spans="21:31" ht="30" customHeight="1" x14ac:dyDescent="0.35">
      <c r="U755" s="100"/>
      <c r="V755" s="100"/>
      <c r="W755" s="100"/>
      <c r="X755" s="100"/>
      <c r="Y755" s="100"/>
      <c r="Z755" s="100"/>
      <c r="AA755" s="100"/>
      <c r="AB755" s="100"/>
      <c r="AC755" s="100"/>
      <c r="AE755" s="99"/>
    </row>
    <row r="756" spans="21:31" ht="30" customHeight="1" x14ac:dyDescent="0.35">
      <c r="U756" s="100"/>
      <c r="V756" s="100"/>
      <c r="W756" s="100"/>
      <c r="X756" s="100"/>
      <c r="Y756" s="100"/>
      <c r="Z756" s="100"/>
      <c r="AA756" s="100"/>
      <c r="AB756" s="100"/>
      <c r="AC756" s="100"/>
      <c r="AE756" s="99"/>
    </row>
    <row r="757" spans="21:31" ht="30" customHeight="1" x14ac:dyDescent="0.35">
      <c r="U757" s="100"/>
      <c r="V757" s="100"/>
      <c r="W757" s="100"/>
      <c r="X757" s="100"/>
      <c r="Y757" s="100"/>
      <c r="Z757" s="100"/>
      <c r="AA757" s="100"/>
      <c r="AB757" s="100"/>
      <c r="AC757" s="100"/>
      <c r="AE757" s="99"/>
    </row>
    <row r="758" spans="21:31" ht="30" customHeight="1" x14ac:dyDescent="0.35">
      <c r="U758" s="100"/>
      <c r="V758" s="100"/>
      <c r="W758" s="100"/>
      <c r="X758" s="100"/>
      <c r="Y758" s="100"/>
      <c r="Z758" s="100"/>
      <c r="AA758" s="100"/>
      <c r="AB758" s="100"/>
      <c r="AC758" s="100"/>
      <c r="AE758" s="99"/>
    </row>
    <row r="759" spans="21:31" ht="30" customHeight="1" x14ac:dyDescent="0.35">
      <c r="U759" s="100"/>
      <c r="V759" s="100"/>
      <c r="W759" s="100"/>
      <c r="X759" s="100"/>
      <c r="Y759" s="100"/>
      <c r="Z759" s="100"/>
      <c r="AA759" s="100"/>
      <c r="AB759" s="100"/>
      <c r="AC759" s="100"/>
      <c r="AE759" s="99"/>
    </row>
    <row r="760" spans="21:31" ht="30" customHeight="1" x14ac:dyDescent="0.35">
      <c r="U760" s="100"/>
      <c r="V760" s="100"/>
      <c r="W760" s="100"/>
      <c r="X760" s="100"/>
      <c r="Y760" s="100"/>
      <c r="Z760" s="100"/>
      <c r="AA760" s="100"/>
      <c r="AB760" s="100"/>
      <c r="AC760" s="100"/>
      <c r="AE760" s="99"/>
    </row>
    <row r="761" spans="21:31" ht="30" customHeight="1" x14ac:dyDescent="0.35">
      <c r="U761" s="100"/>
      <c r="V761" s="100"/>
      <c r="W761" s="100"/>
      <c r="X761" s="100"/>
      <c r="Y761" s="100"/>
      <c r="Z761" s="100"/>
      <c r="AA761" s="100"/>
      <c r="AB761" s="100"/>
      <c r="AC761" s="100"/>
      <c r="AE761" s="99"/>
    </row>
    <row r="762" spans="21:31" ht="30" customHeight="1" x14ac:dyDescent="0.35">
      <c r="U762" s="100"/>
      <c r="V762" s="100"/>
      <c r="W762" s="100"/>
      <c r="X762" s="100"/>
      <c r="Y762" s="100"/>
      <c r="Z762" s="100"/>
      <c r="AA762" s="100"/>
      <c r="AB762" s="100"/>
      <c r="AC762" s="100"/>
      <c r="AE762" s="99"/>
    </row>
    <row r="763" spans="21:31" ht="30" customHeight="1" x14ac:dyDescent="0.35">
      <c r="U763" s="100"/>
      <c r="V763" s="100"/>
      <c r="W763" s="100"/>
      <c r="X763" s="100"/>
      <c r="Y763" s="100"/>
      <c r="Z763" s="100"/>
      <c r="AA763" s="100"/>
      <c r="AB763" s="100"/>
      <c r="AC763" s="100"/>
      <c r="AE763" s="99"/>
    </row>
    <row r="764" spans="21:31" ht="30" customHeight="1" x14ac:dyDescent="0.35">
      <c r="U764" s="100"/>
      <c r="V764" s="100"/>
      <c r="W764" s="100"/>
      <c r="X764" s="100"/>
      <c r="Y764" s="100"/>
      <c r="Z764" s="100"/>
      <c r="AA764" s="100"/>
      <c r="AB764" s="100"/>
      <c r="AC764" s="100"/>
      <c r="AE764" s="99"/>
    </row>
    <row r="765" spans="21:31" ht="30" customHeight="1" x14ac:dyDescent="0.35">
      <c r="U765" s="100"/>
      <c r="V765" s="100"/>
      <c r="W765" s="100"/>
      <c r="X765" s="100"/>
      <c r="Y765" s="100"/>
      <c r="Z765" s="100"/>
      <c r="AA765" s="100"/>
      <c r="AB765" s="100"/>
      <c r="AC765" s="100"/>
      <c r="AE765" s="99"/>
    </row>
    <row r="766" spans="21:31" ht="30" customHeight="1" x14ac:dyDescent="0.35">
      <c r="U766" s="100"/>
      <c r="V766" s="100"/>
      <c r="W766" s="100"/>
      <c r="X766" s="100"/>
      <c r="Y766" s="100"/>
      <c r="Z766" s="100"/>
      <c r="AA766" s="100"/>
      <c r="AB766" s="100"/>
      <c r="AC766" s="100"/>
      <c r="AE766" s="99"/>
    </row>
    <row r="767" spans="21:31" ht="30" customHeight="1" x14ac:dyDescent="0.35">
      <c r="U767" s="100"/>
      <c r="V767" s="100"/>
      <c r="W767" s="100"/>
      <c r="X767" s="100"/>
      <c r="Y767" s="100"/>
      <c r="Z767" s="100"/>
      <c r="AA767" s="100"/>
      <c r="AB767" s="100"/>
      <c r="AC767" s="100"/>
      <c r="AE767" s="99"/>
    </row>
    <row r="768" spans="21:31" ht="30" customHeight="1" x14ac:dyDescent="0.35">
      <c r="U768" s="100"/>
      <c r="V768" s="100"/>
      <c r="W768" s="100"/>
      <c r="X768" s="100"/>
      <c r="Y768" s="100"/>
      <c r="Z768" s="100"/>
      <c r="AA768" s="100"/>
      <c r="AB768" s="100"/>
      <c r="AC768" s="100"/>
      <c r="AE768" s="99"/>
    </row>
    <row r="769" spans="21:31" ht="30" customHeight="1" x14ac:dyDescent="0.35">
      <c r="U769" s="100"/>
      <c r="V769" s="100"/>
      <c r="W769" s="100"/>
      <c r="X769" s="100"/>
      <c r="Y769" s="100"/>
      <c r="Z769" s="100"/>
      <c r="AA769" s="100"/>
      <c r="AB769" s="100"/>
      <c r="AC769" s="100"/>
      <c r="AE769" s="99"/>
    </row>
    <row r="770" spans="21:31" ht="30" customHeight="1" x14ac:dyDescent="0.35">
      <c r="U770" s="100"/>
      <c r="V770" s="100"/>
      <c r="W770" s="100"/>
      <c r="X770" s="100"/>
      <c r="Y770" s="100"/>
      <c r="Z770" s="100"/>
      <c r="AA770" s="100"/>
      <c r="AB770" s="100"/>
      <c r="AC770" s="100"/>
      <c r="AE770" s="99"/>
    </row>
    <row r="771" spans="21:31" ht="30" customHeight="1" x14ac:dyDescent="0.35">
      <c r="U771" s="100"/>
      <c r="V771" s="100"/>
      <c r="W771" s="100"/>
      <c r="X771" s="100"/>
      <c r="Y771" s="100"/>
      <c r="Z771" s="100"/>
      <c r="AA771" s="100"/>
      <c r="AB771" s="100"/>
      <c r="AC771" s="100"/>
      <c r="AE771" s="99"/>
    </row>
    <row r="772" spans="21:31" ht="30" customHeight="1" x14ac:dyDescent="0.35">
      <c r="U772" s="100"/>
      <c r="V772" s="100"/>
      <c r="W772" s="100"/>
      <c r="X772" s="100"/>
      <c r="Y772" s="100"/>
      <c r="Z772" s="100"/>
      <c r="AA772" s="100"/>
      <c r="AB772" s="100"/>
      <c r="AC772" s="100"/>
      <c r="AE772" s="99"/>
    </row>
    <row r="773" spans="21:31" ht="30" customHeight="1" x14ac:dyDescent="0.35">
      <c r="U773" s="100"/>
      <c r="V773" s="100"/>
      <c r="W773" s="100"/>
      <c r="X773" s="100"/>
      <c r="Y773" s="100"/>
      <c r="Z773" s="100"/>
      <c r="AA773" s="100"/>
      <c r="AB773" s="100"/>
      <c r="AC773" s="100"/>
      <c r="AE773" s="99"/>
    </row>
    <row r="774" spans="21:31" ht="30" customHeight="1" x14ac:dyDescent="0.35">
      <c r="U774" s="100"/>
      <c r="V774" s="100"/>
      <c r="W774" s="100"/>
      <c r="X774" s="100"/>
      <c r="Y774" s="100"/>
      <c r="Z774" s="100"/>
      <c r="AA774" s="100"/>
      <c r="AB774" s="100"/>
      <c r="AC774" s="100"/>
      <c r="AE774" s="99"/>
    </row>
    <row r="775" spans="21:31" ht="30" customHeight="1" x14ac:dyDescent="0.35">
      <c r="U775" s="100"/>
      <c r="V775" s="100"/>
      <c r="W775" s="100"/>
      <c r="X775" s="100"/>
      <c r="Y775" s="100"/>
      <c r="Z775" s="100"/>
      <c r="AA775" s="100"/>
      <c r="AB775" s="100"/>
      <c r="AC775" s="100"/>
      <c r="AE775" s="99"/>
    </row>
    <row r="776" spans="21:31" ht="30" customHeight="1" x14ac:dyDescent="0.35">
      <c r="U776" s="100"/>
      <c r="V776" s="100"/>
      <c r="W776" s="100"/>
      <c r="X776" s="100"/>
      <c r="Y776" s="100"/>
      <c r="Z776" s="100"/>
      <c r="AA776" s="100"/>
      <c r="AB776" s="100"/>
      <c r="AC776" s="100"/>
      <c r="AE776" s="99"/>
    </row>
    <row r="777" spans="21:31" ht="30" customHeight="1" x14ac:dyDescent="0.35">
      <c r="U777" s="100"/>
      <c r="V777" s="100"/>
      <c r="W777" s="100"/>
      <c r="X777" s="100"/>
      <c r="Y777" s="100"/>
      <c r="Z777" s="100"/>
      <c r="AA777" s="100"/>
      <c r="AB777" s="100"/>
      <c r="AC777" s="100"/>
      <c r="AE777" s="99"/>
    </row>
    <row r="778" spans="21:31" ht="30" customHeight="1" x14ac:dyDescent="0.35">
      <c r="U778" s="100"/>
      <c r="V778" s="100"/>
      <c r="W778" s="100"/>
      <c r="X778" s="100"/>
      <c r="Y778" s="100"/>
      <c r="Z778" s="100"/>
      <c r="AA778" s="100"/>
      <c r="AB778" s="100"/>
      <c r="AC778" s="100"/>
      <c r="AE778" s="99"/>
    </row>
    <row r="779" spans="21:31" ht="30" customHeight="1" x14ac:dyDescent="0.35">
      <c r="U779" s="100"/>
      <c r="V779" s="100"/>
      <c r="W779" s="100"/>
      <c r="X779" s="100"/>
      <c r="Y779" s="100"/>
      <c r="Z779" s="100"/>
      <c r="AA779" s="100"/>
      <c r="AB779" s="100"/>
      <c r="AC779" s="100"/>
      <c r="AE779" s="99"/>
    </row>
    <row r="780" spans="21:31" ht="30" customHeight="1" x14ac:dyDescent="0.35">
      <c r="U780" s="100"/>
      <c r="V780" s="100"/>
      <c r="W780" s="100"/>
      <c r="X780" s="100"/>
      <c r="Y780" s="100"/>
      <c r="Z780" s="100"/>
      <c r="AA780" s="100"/>
      <c r="AB780" s="100"/>
      <c r="AC780" s="100"/>
      <c r="AE780" s="99"/>
    </row>
    <row r="781" spans="21:31" ht="30" customHeight="1" x14ac:dyDescent="0.35">
      <c r="U781" s="100"/>
      <c r="V781" s="100"/>
      <c r="W781" s="100"/>
      <c r="X781" s="100"/>
      <c r="Y781" s="100"/>
      <c r="Z781" s="100"/>
      <c r="AA781" s="100"/>
      <c r="AB781" s="100"/>
      <c r="AC781" s="100"/>
      <c r="AE781" s="99"/>
    </row>
    <row r="782" spans="21:31" ht="30" customHeight="1" x14ac:dyDescent="0.35">
      <c r="U782" s="100"/>
      <c r="V782" s="100"/>
      <c r="W782" s="100"/>
      <c r="X782" s="100"/>
      <c r="Y782" s="100"/>
      <c r="Z782" s="100"/>
      <c r="AA782" s="100"/>
      <c r="AB782" s="100"/>
      <c r="AC782" s="100"/>
      <c r="AE782" s="99"/>
    </row>
    <row r="783" spans="21:31" ht="30" customHeight="1" x14ac:dyDescent="0.35">
      <c r="U783" s="100"/>
      <c r="V783" s="100"/>
      <c r="W783" s="100"/>
      <c r="X783" s="100"/>
      <c r="Y783" s="100"/>
      <c r="Z783" s="100"/>
      <c r="AA783" s="100"/>
      <c r="AB783" s="100"/>
      <c r="AC783" s="100"/>
      <c r="AE783" s="99"/>
    </row>
    <row r="784" spans="21:31" ht="30" customHeight="1" x14ac:dyDescent="0.35">
      <c r="U784" s="100"/>
      <c r="V784" s="100"/>
      <c r="W784" s="100"/>
      <c r="X784" s="100"/>
      <c r="Y784" s="100"/>
      <c r="Z784" s="100"/>
      <c r="AA784" s="100"/>
      <c r="AB784" s="100"/>
      <c r="AC784" s="100"/>
      <c r="AE784" s="99"/>
    </row>
    <row r="785" spans="21:31" ht="30" customHeight="1" x14ac:dyDescent="0.35">
      <c r="U785" s="100"/>
      <c r="V785" s="100"/>
      <c r="W785" s="100"/>
      <c r="X785" s="100"/>
      <c r="Y785" s="100"/>
      <c r="Z785" s="100"/>
      <c r="AA785" s="100"/>
      <c r="AB785" s="100"/>
      <c r="AC785" s="100"/>
      <c r="AE785" s="99"/>
    </row>
    <row r="786" spans="21:31" ht="30" customHeight="1" x14ac:dyDescent="0.35">
      <c r="U786" s="100"/>
      <c r="V786" s="100"/>
      <c r="W786" s="100"/>
      <c r="X786" s="100"/>
      <c r="Y786" s="100"/>
      <c r="Z786" s="100"/>
      <c r="AA786" s="100"/>
      <c r="AB786" s="100"/>
      <c r="AC786" s="100"/>
      <c r="AE786" s="99"/>
    </row>
    <row r="787" spans="21:31" ht="30" customHeight="1" x14ac:dyDescent="0.35">
      <c r="U787" s="100"/>
      <c r="V787" s="100"/>
      <c r="W787" s="100"/>
      <c r="X787" s="100"/>
      <c r="Y787" s="100"/>
      <c r="Z787" s="100"/>
      <c r="AA787" s="100"/>
      <c r="AB787" s="100"/>
      <c r="AC787" s="100"/>
      <c r="AE787" s="99"/>
    </row>
    <row r="788" spans="21:31" ht="30" customHeight="1" x14ac:dyDescent="0.35">
      <c r="U788" s="100"/>
      <c r="V788" s="100"/>
      <c r="W788" s="100"/>
      <c r="X788" s="100"/>
      <c r="Y788" s="100"/>
      <c r="Z788" s="100"/>
      <c r="AA788" s="100"/>
      <c r="AB788" s="100"/>
      <c r="AC788" s="100"/>
      <c r="AE788" s="99"/>
    </row>
    <row r="789" spans="21:31" ht="30" customHeight="1" x14ac:dyDescent="0.35">
      <c r="U789" s="100"/>
      <c r="V789" s="100"/>
      <c r="W789" s="100"/>
      <c r="X789" s="100"/>
      <c r="Y789" s="100"/>
      <c r="Z789" s="100"/>
      <c r="AA789" s="100"/>
      <c r="AB789" s="100"/>
      <c r="AC789" s="100"/>
      <c r="AE789" s="99"/>
    </row>
    <row r="790" spans="21:31" ht="30" customHeight="1" x14ac:dyDescent="0.35">
      <c r="U790" s="100"/>
      <c r="V790" s="100"/>
      <c r="W790" s="100"/>
      <c r="X790" s="100"/>
      <c r="Y790" s="100"/>
      <c r="Z790" s="100"/>
      <c r="AA790" s="100"/>
      <c r="AB790" s="100"/>
      <c r="AC790" s="100"/>
      <c r="AE790" s="99"/>
    </row>
    <row r="791" spans="21:31" ht="30" customHeight="1" x14ac:dyDescent="0.35">
      <c r="U791" s="100"/>
      <c r="V791" s="100"/>
      <c r="W791" s="100"/>
      <c r="X791" s="100"/>
      <c r="Y791" s="100"/>
      <c r="Z791" s="100"/>
      <c r="AA791" s="100"/>
      <c r="AB791" s="100"/>
      <c r="AC791" s="100"/>
      <c r="AE791" s="99"/>
    </row>
    <row r="792" spans="21:31" ht="30" customHeight="1" x14ac:dyDescent="0.35">
      <c r="U792" s="100"/>
      <c r="V792" s="100"/>
      <c r="W792" s="100"/>
      <c r="X792" s="100"/>
      <c r="Y792" s="100"/>
      <c r="Z792" s="100"/>
      <c r="AA792" s="100"/>
      <c r="AB792" s="100"/>
      <c r="AC792" s="100"/>
      <c r="AE792" s="99"/>
    </row>
    <row r="793" spans="21:31" ht="30" customHeight="1" x14ac:dyDescent="0.35">
      <c r="U793" s="100"/>
      <c r="V793" s="100"/>
      <c r="W793" s="100"/>
      <c r="X793" s="100"/>
      <c r="Y793" s="100"/>
      <c r="Z793" s="100"/>
      <c r="AA793" s="100"/>
      <c r="AB793" s="100"/>
      <c r="AC793" s="100"/>
      <c r="AE793" s="99"/>
    </row>
    <row r="794" spans="21:31" ht="30" customHeight="1" x14ac:dyDescent="0.35">
      <c r="U794" s="100"/>
      <c r="V794" s="100"/>
      <c r="W794" s="100"/>
      <c r="X794" s="100"/>
      <c r="Y794" s="100"/>
      <c r="Z794" s="100"/>
      <c r="AA794" s="100"/>
      <c r="AB794" s="100"/>
      <c r="AC794" s="100"/>
      <c r="AE794" s="99"/>
    </row>
    <row r="795" spans="21:31" ht="30" customHeight="1" x14ac:dyDescent="0.35">
      <c r="U795" s="100"/>
      <c r="V795" s="100"/>
      <c r="W795" s="100"/>
      <c r="X795" s="100"/>
      <c r="Y795" s="100"/>
      <c r="Z795" s="100"/>
      <c r="AA795" s="100"/>
      <c r="AB795" s="100"/>
      <c r="AC795" s="100"/>
      <c r="AE795" s="99"/>
    </row>
    <row r="796" spans="21:31" ht="30" customHeight="1" x14ac:dyDescent="0.35">
      <c r="U796" s="100"/>
      <c r="V796" s="100"/>
      <c r="W796" s="100"/>
      <c r="X796" s="100"/>
      <c r="Y796" s="100"/>
      <c r="Z796" s="100"/>
      <c r="AA796" s="100"/>
      <c r="AB796" s="100"/>
      <c r="AC796" s="100"/>
      <c r="AE796" s="99"/>
    </row>
    <row r="797" spans="21:31" ht="30" customHeight="1" x14ac:dyDescent="0.35">
      <c r="U797" s="100"/>
      <c r="V797" s="100"/>
      <c r="W797" s="100"/>
      <c r="X797" s="100"/>
      <c r="Y797" s="100"/>
      <c r="Z797" s="100"/>
      <c r="AA797" s="100"/>
      <c r="AB797" s="100"/>
      <c r="AC797" s="100"/>
      <c r="AE797" s="99"/>
    </row>
    <row r="798" spans="21:31" ht="30" customHeight="1" x14ac:dyDescent="0.35">
      <c r="U798" s="100"/>
      <c r="V798" s="100"/>
      <c r="W798" s="100"/>
      <c r="X798" s="100"/>
      <c r="Y798" s="100"/>
      <c r="Z798" s="100"/>
      <c r="AA798" s="100"/>
      <c r="AB798" s="100"/>
      <c r="AC798" s="100"/>
      <c r="AE798" s="99"/>
    </row>
    <row r="799" spans="21:31" ht="30" customHeight="1" x14ac:dyDescent="0.35">
      <c r="U799" s="100"/>
      <c r="V799" s="100"/>
      <c r="W799" s="100"/>
      <c r="X799" s="100"/>
      <c r="Y799" s="100"/>
      <c r="Z799" s="100"/>
      <c r="AA799" s="100"/>
      <c r="AB799" s="100"/>
      <c r="AC799" s="100"/>
      <c r="AE799" s="99"/>
    </row>
    <row r="800" spans="21:31" ht="30" customHeight="1" x14ac:dyDescent="0.35">
      <c r="U800" s="100"/>
      <c r="V800" s="100"/>
      <c r="W800" s="100"/>
      <c r="X800" s="100"/>
      <c r="Y800" s="100"/>
      <c r="Z800" s="100"/>
      <c r="AA800" s="100"/>
      <c r="AB800" s="100"/>
      <c r="AC800" s="100"/>
      <c r="AE800" s="99"/>
    </row>
    <row r="801" spans="21:31" ht="30" customHeight="1" x14ac:dyDescent="0.35">
      <c r="U801" s="100"/>
      <c r="V801" s="100"/>
      <c r="W801" s="100"/>
      <c r="X801" s="100"/>
      <c r="Y801" s="100"/>
      <c r="Z801" s="100"/>
      <c r="AA801" s="100"/>
      <c r="AB801" s="100"/>
      <c r="AC801" s="100"/>
      <c r="AE801" s="99"/>
    </row>
    <row r="802" spans="21:31" ht="30" customHeight="1" x14ac:dyDescent="0.35">
      <c r="U802" s="100"/>
      <c r="V802" s="100"/>
      <c r="W802" s="100"/>
      <c r="X802" s="100"/>
      <c r="Y802" s="100"/>
      <c r="Z802" s="100"/>
      <c r="AA802" s="100"/>
      <c r="AB802" s="100"/>
      <c r="AC802" s="100"/>
      <c r="AE802" s="99"/>
    </row>
    <row r="803" spans="21:31" ht="30" customHeight="1" x14ac:dyDescent="0.35">
      <c r="U803" s="100"/>
      <c r="V803" s="100"/>
      <c r="W803" s="100"/>
      <c r="X803" s="100"/>
      <c r="Y803" s="100"/>
      <c r="Z803" s="100"/>
      <c r="AA803" s="100"/>
      <c r="AB803" s="100"/>
      <c r="AC803" s="100"/>
      <c r="AE803" s="99"/>
    </row>
    <row r="804" spans="21:31" ht="30" customHeight="1" x14ac:dyDescent="0.35">
      <c r="U804" s="100"/>
      <c r="V804" s="100"/>
      <c r="W804" s="100"/>
      <c r="X804" s="100"/>
      <c r="Y804" s="100"/>
      <c r="Z804" s="100"/>
      <c r="AA804" s="100"/>
      <c r="AB804" s="100"/>
      <c r="AC804" s="100"/>
      <c r="AE804" s="99"/>
    </row>
    <row r="805" spans="21:31" ht="30" customHeight="1" x14ac:dyDescent="0.35">
      <c r="U805" s="100"/>
      <c r="V805" s="100"/>
      <c r="W805" s="100"/>
      <c r="X805" s="100"/>
      <c r="Y805" s="100"/>
      <c r="Z805" s="100"/>
      <c r="AA805" s="100"/>
      <c r="AB805" s="100"/>
      <c r="AC805" s="100"/>
      <c r="AE805" s="99"/>
    </row>
    <row r="806" spans="21:31" ht="30" customHeight="1" x14ac:dyDescent="0.35">
      <c r="U806" s="100"/>
      <c r="V806" s="100"/>
      <c r="W806" s="100"/>
      <c r="X806" s="100"/>
      <c r="Y806" s="100"/>
      <c r="Z806" s="100"/>
      <c r="AA806" s="100"/>
      <c r="AB806" s="100"/>
      <c r="AC806" s="100"/>
      <c r="AE806" s="99"/>
    </row>
    <row r="807" spans="21:31" ht="30" customHeight="1" x14ac:dyDescent="0.35">
      <c r="U807" s="100"/>
      <c r="V807" s="100"/>
      <c r="W807" s="100"/>
      <c r="X807" s="100"/>
      <c r="Y807" s="100"/>
      <c r="Z807" s="100"/>
      <c r="AA807" s="100"/>
      <c r="AB807" s="100"/>
      <c r="AC807" s="100"/>
      <c r="AE807" s="99"/>
    </row>
    <row r="808" spans="21:31" ht="30" customHeight="1" x14ac:dyDescent="0.35">
      <c r="U808" s="100"/>
      <c r="V808" s="100"/>
      <c r="W808" s="100"/>
      <c r="X808" s="100"/>
      <c r="Y808" s="100"/>
      <c r="Z808" s="100"/>
      <c r="AA808" s="100"/>
      <c r="AB808" s="100"/>
      <c r="AC808" s="100"/>
      <c r="AE808" s="99"/>
    </row>
    <row r="809" spans="21:31" ht="30" customHeight="1" x14ac:dyDescent="0.35">
      <c r="U809" s="100"/>
      <c r="V809" s="100"/>
      <c r="W809" s="100"/>
      <c r="X809" s="100"/>
      <c r="Y809" s="100"/>
      <c r="Z809" s="100"/>
      <c r="AA809" s="100"/>
      <c r="AB809" s="100"/>
      <c r="AC809" s="100"/>
      <c r="AE809" s="99"/>
    </row>
    <row r="810" spans="21:31" ht="30" customHeight="1" x14ac:dyDescent="0.35">
      <c r="U810" s="100"/>
      <c r="V810" s="100"/>
      <c r="W810" s="100"/>
      <c r="X810" s="100"/>
      <c r="Y810" s="100"/>
      <c r="Z810" s="100"/>
      <c r="AA810" s="100"/>
      <c r="AB810" s="100"/>
      <c r="AC810" s="100"/>
      <c r="AE810" s="99"/>
    </row>
    <row r="811" spans="21:31" ht="30" customHeight="1" x14ac:dyDescent="0.35">
      <c r="U811" s="100"/>
      <c r="V811" s="100"/>
      <c r="W811" s="100"/>
      <c r="X811" s="100"/>
      <c r="Y811" s="100"/>
      <c r="Z811" s="100"/>
      <c r="AA811" s="100"/>
      <c r="AB811" s="100"/>
      <c r="AC811" s="100"/>
      <c r="AE811" s="99"/>
    </row>
    <row r="812" spans="21:31" ht="30" customHeight="1" x14ac:dyDescent="0.35">
      <c r="U812" s="100"/>
      <c r="V812" s="100"/>
      <c r="W812" s="100"/>
      <c r="X812" s="100"/>
      <c r="Y812" s="100"/>
      <c r="Z812" s="100"/>
      <c r="AA812" s="100"/>
      <c r="AB812" s="100"/>
      <c r="AC812" s="100"/>
      <c r="AE812" s="99"/>
    </row>
    <row r="813" spans="21:31" ht="30" customHeight="1" x14ac:dyDescent="0.35">
      <c r="U813" s="100"/>
      <c r="V813" s="100"/>
      <c r="W813" s="100"/>
      <c r="X813" s="100"/>
      <c r="Y813" s="100"/>
      <c r="Z813" s="100"/>
      <c r="AA813" s="100"/>
      <c r="AB813" s="100"/>
      <c r="AC813" s="100"/>
      <c r="AE813" s="99"/>
    </row>
    <row r="814" spans="21:31" ht="30" customHeight="1" x14ac:dyDescent="0.35">
      <c r="U814" s="100"/>
      <c r="V814" s="100"/>
      <c r="W814" s="100"/>
      <c r="X814" s="100"/>
      <c r="Y814" s="100"/>
      <c r="Z814" s="100"/>
      <c r="AA814" s="100"/>
      <c r="AB814" s="100"/>
      <c r="AC814" s="100"/>
      <c r="AE814" s="99"/>
    </row>
    <row r="815" spans="21:31" ht="30" customHeight="1" x14ac:dyDescent="0.35">
      <c r="U815" s="100"/>
      <c r="V815" s="100"/>
      <c r="W815" s="100"/>
      <c r="X815" s="100"/>
      <c r="Y815" s="100"/>
      <c r="Z815" s="100"/>
      <c r="AA815" s="100"/>
      <c r="AB815" s="100"/>
      <c r="AC815" s="100"/>
      <c r="AE815" s="99"/>
    </row>
    <row r="816" spans="21:31" ht="30" customHeight="1" x14ac:dyDescent="0.35">
      <c r="U816" s="100"/>
      <c r="V816" s="100"/>
      <c r="W816" s="100"/>
      <c r="X816" s="100"/>
      <c r="Y816" s="100"/>
      <c r="Z816" s="100"/>
      <c r="AA816" s="100"/>
      <c r="AB816" s="100"/>
      <c r="AC816" s="100"/>
      <c r="AE816" s="99"/>
    </row>
    <row r="817" spans="21:31" ht="30" customHeight="1" x14ac:dyDescent="0.35">
      <c r="U817" s="100"/>
      <c r="V817" s="100"/>
      <c r="W817" s="100"/>
      <c r="X817" s="100"/>
      <c r="Y817" s="100"/>
      <c r="Z817" s="100"/>
      <c r="AA817" s="100"/>
      <c r="AB817" s="100"/>
      <c r="AC817" s="100"/>
      <c r="AE817" s="99"/>
    </row>
    <row r="818" spans="21:31" ht="30" customHeight="1" x14ac:dyDescent="0.35">
      <c r="U818" s="100"/>
      <c r="V818" s="100"/>
      <c r="W818" s="100"/>
      <c r="X818" s="100"/>
      <c r="Y818" s="100"/>
      <c r="Z818" s="100"/>
      <c r="AA818" s="100"/>
      <c r="AB818" s="100"/>
      <c r="AC818" s="100"/>
      <c r="AE818" s="99"/>
    </row>
    <row r="819" spans="21:31" ht="30" customHeight="1" x14ac:dyDescent="0.35">
      <c r="U819" s="100"/>
      <c r="V819" s="100"/>
      <c r="W819" s="100"/>
      <c r="X819" s="100"/>
      <c r="Y819" s="100"/>
      <c r="Z819" s="100"/>
      <c r="AA819" s="100"/>
      <c r="AB819" s="100"/>
      <c r="AC819" s="100"/>
      <c r="AE819" s="99"/>
    </row>
    <row r="820" spans="21:31" ht="30" customHeight="1" x14ac:dyDescent="0.35">
      <c r="U820" s="100"/>
      <c r="V820" s="100"/>
      <c r="W820" s="100"/>
      <c r="X820" s="100"/>
      <c r="Y820" s="100"/>
      <c r="Z820" s="100"/>
      <c r="AA820" s="100"/>
      <c r="AB820" s="100"/>
      <c r="AC820" s="100"/>
      <c r="AE820" s="99"/>
    </row>
    <row r="821" spans="21:31" ht="30" customHeight="1" x14ac:dyDescent="0.35">
      <c r="U821" s="100"/>
      <c r="V821" s="100"/>
      <c r="W821" s="100"/>
      <c r="X821" s="100"/>
      <c r="Y821" s="100"/>
      <c r="Z821" s="100"/>
      <c r="AA821" s="100"/>
      <c r="AB821" s="100"/>
      <c r="AC821" s="100"/>
      <c r="AE821" s="99"/>
    </row>
    <row r="822" spans="21:31" ht="30" customHeight="1" x14ac:dyDescent="0.35">
      <c r="U822" s="100"/>
      <c r="V822" s="100"/>
      <c r="W822" s="100"/>
      <c r="X822" s="100"/>
      <c r="Y822" s="100"/>
      <c r="Z822" s="100"/>
      <c r="AA822" s="100"/>
      <c r="AB822" s="100"/>
      <c r="AC822" s="100"/>
      <c r="AE822" s="99"/>
    </row>
    <row r="823" spans="21:31" ht="30" customHeight="1" x14ac:dyDescent="0.35">
      <c r="U823" s="100"/>
      <c r="V823" s="100"/>
      <c r="W823" s="100"/>
      <c r="X823" s="100"/>
      <c r="Y823" s="100"/>
      <c r="Z823" s="100"/>
      <c r="AA823" s="100"/>
      <c r="AB823" s="100"/>
      <c r="AC823" s="100"/>
      <c r="AE823" s="99"/>
    </row>
    <row r="824" spans="21:31" ht="30" customHeight="1" x14ac:dyDescent="0.35">
      <c r="U824" s="100"/>
      <c r="V824" s="100"/>
      <c r="W824" s="100"/>
      <c r="X824" s="100"/>
      <c r="Y824" s="100"/>
      <c r="Z824" s="100"/>
      <c r="AA824" s="100"/>
      <c r="AB824" s="100"/>
      <c r="AC824" s="100"/>
      <c r="AE824" s="99"/>
    </row>
    <row r="825" spans="21:31" ht="30" customHeight="1" x14ac:dyDescent="0.35">
      <c r="U825" s="100"/>
      <c r="V825" s="100"/>
      <c r="W825" s="100"/>
      <c r="X825" s="100"/>
      <c r="Y825" s="100"/>
      <c r="Z825" s="100"/>
      <c r="AA825" s="100"/>
      <c r="AB825" s="100"/>
      <c r="AC825" s="100"/>
      <c r="AE825" s="99"/>
    </row>
    <row r="826" spans="21:31" ht="30" customHeight="1" x14ac:dyDescent="0.35">
      <c r="U826" s="100"/>
      <c r="V826" s="100"/>
      <c r="W826" s="100"/>
      <c r="X826" s="100"/>
      <c r="Y826" s="100"/>
      <c r="Z826" s="100"/>
      <c r="AA826" s="100"/>
      <c r="AB826" s="100"/>
      <c r="AC826" s="100"/>
      <c r="AE826" s="99"/>
    </row>
    <row r="827" spans="21:31" ht="30" customHeight="1" x14ac:dyDescent="0.35">
      <c r="U827" s="100"/>
      <c r="V827" s="100"/>
      <c r="W827" s="100"/>
      <c r="X827" s="100"/>
      <c r="Y827" s="100"/>
      <c r="Z827" s="100"/>
      <c r="AA827" s="100"/>
      <c r="AB827" s="100"/>
      <c r="AC827" s="100"/>
      <c r="AE827" s="99"/>
    </row>
    <row r="828" spans="21:31" ht="30" customHeight="1" x14ac:dyDescent="0.35">
      <c r="U828" s="100"/>
      <c r="V828" s="100"/>
      <c r="W828" s="100"/>
      <c r="X828" s="100"/>
      <c r="Y828" s="100"/>
      <c r="Z828" s="100"/>
      <c r="AA828" s="100"/>
      <c r="AB828" s="100"/>
      <c r="AC828" s="100"/>
      <c r="AE828" s="99"/>
    </row>
    <row r="829" spans="21:31" ht="30" customHeight="1" x14ac:dyDescent="0.35">
      <c r="U829" s="100"/>
      <c r="V829" s="100"/>
      <c r="W829" s="100"/>
      <c r="X829" s="100"/>
      <c r="Y829" s="100"/>
      <c r="Z829" s="100"/>
      <c r="AA829" s="100"/>
      <c r="AB829" s="100"/>
      <c r="AC829" s="100"/>
      <c r="AE829" s="99"/>
    </row>
    <row r="830" spans="21:31" ht="30" customHeight="1" x14ac:dyDescent="0.35">
      <c r="U830" s="100"/>
      <c r="V830" s="100"/>
      <c r="W830" s="100"/>
      <c r="X830" s="100"/>
      <c r="Y830" s="100"/>
      <c r="Z830" s="100"/>
      <c r="AA830" s="100"/>
      <c r="AB830" s="100"/>
      <c r="AC830" s="100"/>
      <c r="AE830" s="99"/>
    </row>
    <row r="831" spans="21:31" ht="30" customHeight="1" x14ac:dyDescent="0.35">
      <c r="U831" s="100"/>
      <c r="V831" s="100"/>
      <c r="W831" s="100"/>
      <c r="X831" s="100"/>
      <c r="Y831" s="100"/>
      <c r="Z831" s="100"/>
      <c r="AA831" s="100"/>
      <c r="AB831" s="100"/>
      <c r="AC831" s="100"/>
      <c r="AE831" s="99"/>
    </row>
    <row r="832" spans="21:31" ht="30" customHeight="1" x14ac:dyDescent="0.35">
      <c r="U832" s="100"/>
      <c r="V832" s="100"/>
      <c r="W832" s="100"/>
      <c r="X832" s="100"/>
      <c r="Y832" s="100"/>
      <c r="Z832" s="100"/>
      <c r="AA832" s="100"/>
      <c r="AB832" s="100"/>
      <c r="AC832" s="100"/>
      <c r="AE832" s="99"/>
    </row>
    <row r="833" spans="21:31" ht="30" customHeight="1" x14ac:dyDescent="0.35">
      <c r="U833" s="100"/>
      <c r="V833" s="100"/>
      <c r="W833" s="100"/>
      <c r="X833" s="100"/>
      <c r="Y833" s="100"/>
      <c r="Z833" s="100"/>
      <c r="AA833" s="100"/>
      <c r="AB833" s="100"/>
      <c r="AC833" s="100"/>
      <c r="AE833" s="99"/>
    </row>
    <row r="834" spans="21:31" ht="30" customHeight="1" x14ac:dyDescent="0.35">
      <c r="U834" s="100"/>
      <c r="V834" s="100"/>
      <c r="W834" s="100"/>
      <c r="X834" s="100"/>
      <c r="Y834" s="100"/>
      <c r="Z834" s="100"/>
      <c r="AA834" s="100"/>
      <c r="AB834" s="100"/>
      <c r="AC834" s="100"/>
      <c r="AE834" s="99"/>
    </row>
    <row r="835" spans="21:31" ht="30" customHeight="1" x14ac:dyDescent="0.35">
      <c r="U835" s="100"/>
      <c r="V835" s="100"/>
      <c r="W835" s="100"/>
      <c r="X835" s="100"/>
      <c r="Y835" s="100"/>
      <c r="Z835" s="100"/>
      <c r="AA835" s="100"/>
      <c r="AB835" s="100"/>
      <c r="AC835" s="100"/>
      <c r="AE835" s="99"/>
    </row>
    <row r="836" spans="21:31" ht="30" customHeight="1" x14ac:dyDescent="0.35">
      <c r="U836" s="100"/>
      <c r="V836" s="100"/>
      <c r="W836" s="100"/>
      <c r="X836" s="100"/>
      <c r="Y836" s="100"/>
      <c r="Z836" s="100"/>
      <c r="AA836" s="100"/>
      <c r="AB836" s="100"/>
      <c r="AC836" s="100"/>
      <c r="AE836" s="99"/>
    </row>
    <row r="837" spans="21:31" ht="30" customHeight="1" x14ac:dyDescent="0.35">
      <c r="U837" s="100"/>
      <c r="V837" s="100"/>
      <c r="W837" s="100"/>
      <c r="X837" s="100"/>
      <c r="Y837" s="100"/>
      <c r="Z837" s="100"/>
      <c r="AA837" s="100"/>
      <c r="AB837" s="100"/>
      <c r="AC837" s="100"/>
      <c r="AE837" s="99"/>
    </row>
    <row r="838" spans="21:31" ht="30" customHeight="1" x14ac:dyDescent="0.35">
      <c r="U838" s="100"/>
      <c r="V838" s="100"/>
      <c r="W838" s="100"/>
      <c r="X838" s="100"/>
      <c r="Y838" s="100"/>
      <c r="Z838" s="100"/>
      <c r="AA838" s="100"/>
      <c r="AB838" s="100"/>
      <c r="AC838" s="100"/>
      <c r="AE838" s="99"/>
    </row>
    <row r="839" spans="21:31" ht="30" customHeight="1" x14ac:dyDescent="0.35">
      <c r="U839" s="100"/>
      <c r="V839" s="100"/>
      <c r="W839" s="100"/>
      <c r="X839" s="100"/>
      <c r="Y839" s="100"/>
      <c r="Z839" s="100"/>
      <c r="AA839" s="100"/>
      <c r="AB839" s="100"/>
      <c r="AC839" s="100"/>
      <c r="AE839" s="99"/>
    </row>
    <row r="840" spans="21:31" ht="30" customHeight="1" x14ac:dyDescent="0.35">
      <c r="U840" s="100"/>
      <c r="V840" s="100"/>
      <c r="W840" s="100"/>
      <c r="X840" s="100"/>
      <c r="Y840" s="100"/>
      <c r="Z840" s="100"/>
      <c r="AA840" s="100"/>
      <c r="AB840" s="100"/>
      <c r="AC840" s="100"/>
      <c r="AE840" s="99"/>
    </row>
    <row r="841" spans="21:31" ht="30" customHeight="1" x14ac:dyDescent="0.35">
      <c r="U841" s="100"/>
      <c r="V841" s="100"/>
      <c r="W841" s="100"/>
      <c r="X841" s="100"/>
      <c r="Y841" s="100"/>
      <c r="Z841" s="100"/>
      <c r="AA841" s="100"/>
      <c r="AB841" s="100"/>
      <c r="AC841" s="100"/>
      <c r="AE841" s="99"/>
    </row>
    <row r="842" spans="21:31" ht="30" customHeight="1" x14ac:dyDescent="0.35">
      <c r="U842" s="100"/>
      <c r="V842" s="100"/>
      <c r="W842" s="100"/>
      <c r="X842" s="100"/>
      <c r="Y842" s="100"/>
      <c r="Z842" s="100"/>
      <c r="AA842" s="100"/>
      <c r="AB842" s="100"/>
      <c r="AC842" s="100"/>
      <c r="AE842" s="99"/>
    </row>
    <row r="843" spans="21:31" ht="30" customHeight="1" x14ac:dyDescent="0.35">
      <c r="U843" s="100"/>
      <c r="V843" s="100"/>
      <c r="W843" s="100"/>
      <c r="X843" s="100"/>
      <c r="Y843" s="100"/>
      <c r="Z843" s="100"/>
      <c r="AA843" s="100"/>
      <c r="AB843" s="100"/>
      <c r="AC843" s="100"/>
      <c r="AE843" s="99"/>
    </row>
    <row r="844" spans="21:31" ht="30" customHeight="1" x14ac:dyDescent="0.35">
      <c r="U844" s="100"/>
      <c r="V844" s="100"/>
      <c r="W844" s="100"/>
      <c r="X844" s="100"/>
      <c r="Y844" s="100"/>
      <c r="Z844" s="100"/>
      <c r="AA844" s="100"/>
      <c r="AB844" s="100"/>
      <c r="AC844" s="100"/>
      <c r="AE844" s="99"/>
    </row>
    <row r="845" spans="21:31" ht="30" customHeight="1" x14ac:dyDescent="0.35">
      <c r="U845" s="100"/>
      <c r="V845" s="100"/>
      <c r="W845" s="100"/>
      <c r="X845" s="100"/>
      <c r="Y845" s="100"/>
      <c r="Z845" s="100"/>
      <c r="AA845" s="100"/>
      <c r="AB845" s="100"/>
      <c r="AC845" s="100"/>
      <c r="AE845" s="99"/>
    </row>
    <row r="846" spans="21:31" ht="30" customHeight="1" x14ac:dyDescent="0.35">
      <c r="U846" s="100"/>
      <c r="V846" s="100"/>
      <c r="W846" s="100"/>
      <c r="X846" s="100"/>
      <c r="Y846" s="100"/>
      <c r="Z846" s="100"/>
      <c r="AA846" s="100"/>
      <c r="AB846" s="100"/>
      <c r="AC846" s="100"/>
      <c r="AE846" s="99"/>
    </row>
    <row r="847" spans="21:31" ht="30" customHeight="1" x14ac:dyDescent="0.35">
      <c r="U847" s="100"/>
      <c r="V847" s="100"/>
      <c r="W847" s="100"/>
      <c r="X847" s="100"/>
      <c r="Y847" s="100"/>
      <c r="Z847" s="100"/>
      <c r="AA847" s="100"/>
      <c r="AB847" s="100"/>
      <c r="AC847" s="100"/>
      <c r="AE847" s="99"/>
    </row>
    <row r="848" spans="21:31" ht="30" customHeight="1" x14ac:dyDescent="0.35">
      <c r="U848" s="100"/>
      <c r="V848" s="100"/>
      <c r="W848" s="100"/>
      <c r="X848" s="100"/>
      <c r="Y848" s="100"/>
      <c r="Z848" s="100"/>
      <c r="AA848" s="100"/>
      <c r="AB848" s="100"/>
      <c r="AC848" s="100"/>
      <c r="AE848" s="99"/>
    </row>
    <row r="849" spans="21:31" ht="30" customHeight="1" x14ac:dyDescent="0.35">
      <c r="U849" s="100"/>
      <c r="V849" s="100"/>
      <c r="W849" s="100"/>
      <c r="X849" s="100"/>
      <c r="Y849" s="100"/>
      <c r="Z849" s="100"/>
      <c r="AA849" s="100"/>
      <c r="AB849" s="100"/>
      <c r="AC849" s="100"/>
      <c r="AE849" s="99"/>
    </row>
    <row r="850" spans="21:31" ht="30" customHeight="1" x14ac:dyDescent="0.35">
      <c r="U850" s="100"/>
      <c r="V850" s="100"/>
      <c r="W850" s="100"/>
      <c r="X850" s="100"/>
      <c r="Y850" s="100"/>
      <c r="Z850" s="100"/>
      <c r="AA850" s="100"/>
      <c r="AB850" s="100"/>
      <c r="AC850" s="100"/>
      <c r="AE850" s="99"/>
    </row>
    <row r="851" spans="21:31" ht="30" customHeight="1" x14ac:dyDescent="0.35">
      <c r="U851" s="100"/>
      <c r="V851" s="100"/>
      <c r="W851" s="100"/>
      <c r="X851" s="100"/>
      <c r="Y851" s="100"/>
      <c r="Z851" s="100"/>
      <c r="AA851" s="100"/>
      <c r="AB851" s="100"/>
      <c r="AC851" s="100"/>
      <c r="AE851" s="99"/>
    </row>
    <row r="852" spans="21:31" ht="30" customHeight="1" x14ac:dyDescent="0.35">
      <c r="U852" s="100"/>
      <c r="V852" s="100"/>
      <c r="W852" s="100"/>
      <c r="X852" s="100"/>
      <c r="Y852" s="100"/>
      <c r="Z852" s="100"/>
      <c r="AA852" s="100"/>
      <c r="AB852" s="100"/>
      <c r="AC852" s="100"/>
      <c r="AE852" s="99"/>
    </row>
    <row r="853" spans="21:31" ht="30" customHeight="1" x14ac:dyDescent="0.35">
      <c r="U853" s="100"/>
      <c r="V853" s="100"/>
      <c r="W853" s="100"/>
      <c r="X853" s="100"/>
      <c r="Y853" s="100"/>
      <c r="Z853" s="100"/>
      <c r="AA853" s="100"/>
      <c r="AB853" s="100"/>
      <c r="AC853" s="100"/>
      <c r="AE853" s="99"/>
    </row>
    <row r="854" spans="21:31" ht="30" customHeight="1" x14ac:dyDescent="0.35">
      <c r="U854" s="100"/>
      <c r="V854" s="100"/>
      <c r="W854" s="100"/>
      <c r="X854" s="100"/>
      <c r="Y854" s="100"/>
      <c r="Z854" s="100"/>
      <c r="AA854" s="100"/>
      <c r="AB854" s="100"/>
      <c r="AC854" s="100"/>
      <c r="AE854" s="99"/>
    </row>
    <row r="855" spans="21:31" ht="30" customHeight="1" x14ac:dyDescent="0.35">
      <c r="U855" s="100"/>
      <c r="V855" s="100"/>
      <c r="W855" s="100"/>
      <c r="X855" s="100"/>
      <c r="Y855" s="100"/>
      <c r="Z855" s="100"/>
      <c r="AA855" s="100"/>
      <c r="AB855" s="100"/>
      <c r="AC855" s="100"/>
      <c r="AE855" s="99"/>
    </row>
    <row r="856" spans="21:31" ht="30" customHeight="1" x14ac:dyDescent="0.35">
      <c r="U856" s="100"/>
      <c r="V856" s="100"/>
      <c r="W856" s="100"/>
      <c r="X856" s="100"/>
      <c r="Y856" s="100"/>
      <c r="Z856" s="100"/>
      <c r="AA856" s="100"/>
      <c r="AB856" s="100"/>
      <c r="AC856" s="100"/>
      <c r="AE856" s="99"/>
    </row>
    <row r="857" spans="21:31" ht="30" customHeight="1" x14ac:dyDescent="0.35">
      <c r="U857" s="100"/>
      <c r="V857" s="100"/>
      <c r="W857" s="100"/>
      <c r="X857" s="100"/>
      <c r="Y857" s="100"/>
      <c r="Z857" s="100"/>
      <c r="AA857" s="100"/>
      <c r="AB857" s="100"/>
      <c r="AC857" s="100"/>
      <c r="AE857" s="99"/>
    </row>
    <row r="858" spans="21:31" ht="30" customHeight="1" x14ac:dyDescent="0.35">
      <c r="U858" s="100"/>
      <c r="V858" s="100"/>
      <c r="W858" s="100"/>
      <c r="X858" s="100"/>
      <c r="Y858" s="100"/>
      <c r="Z858" s="100"/>
      <c r="AA858" s="100"/>
      <c r="AB858" s="100"/>
      <c r="AC858" s="100"/>
      <c r="AE858" s="99"/>
    </row>
    <row r="859" spans="21:31" ht="30" customHeight="1" x14ac:dyDescent="0.35">
      <c r="U859" s="100"/>
      <c r="V859" s="100"/>
      <c r="W859" s="100"/>
      <c r="X859" s="100"/>
      <c r="Y859" s="100"/>
      <c r="Z859" s="100"/>
      <c r="AA859" s="100"/>
      <c r="AB859" s="100"/>
      <c r="AC859" s="100"/>
      <c r="AE859" s="99"/>
    </row>
    <row r="860" spans="21:31" ht="30" customHeight="1" x14ac:dyDescent="0.35">
      <c r="U860" s="100"/>
      <c r="V860" s="100"/>
      <c r="W860" s="100"/>
      <c r="X860" s="100"/>
      <c r="Y860" s="100"/>
      <c r="Z860" s="100"/>
      <c r="AA860" s="100"/>
      <c r="AB860" s="100"/>
      <c r="AC860" s="100"/>
      <c r="AE860" s="99"/>
    </row>
    <row r="861" spans="21:31" ht="30" customHeight="1" x14ac:dyDescent="0.35">
      <c r="U861" s="100"/>
      <c r="V861" s="100"/>
      <c r="W861" s="100"/>
      <c r="X861" s="100"/>
      <c r="Y861" s="100"/>
      <c r="Z861" s="100"/>
      <c r="AA861" s="100"/>
      <c r="AB861" s="100"/>
      <c r="AC861" s="100"/>
      <c r="AE861" s="99"/>
    </row>
    <row r="862" spans="21:31" ht="30" customHeight="1" x14ac:dyDescent="0.35">
      <c r="U862" s="100"/>
      <c r="V862" s="100"/>
      <c r="W862" s="100"/>
      <c r="X862" s="100"/>
      <c r="Y862" s="100"/>
      <c r="Z862" s="100"/>
      <c r="AA862" s="100"/>
      <c r="AB862" s="100"/>
      <c r="AC862" s="100"/>
      <c r="AE862" s="99"/>
    </row>
    <row r="863" spans="21:31" ht="30" customHeight="1" x14ac:dyDescent="0.35">
      <c r="U863" s="100"/>
      <c r="V863" s="100"/>
      <c r="W863" s="100"/>
      <c r="X863" s="100"/>
      <c r="Y863" s="100"/>
      <c r="Z863" s="100"/>
      <c r="AA863" s="100"/>
      <c r="AB863" s="100"/>
      <c r="AC863" s="100"/>
      <c r="AE863" s="99"/>
    </row>
    <row r="864" spans="21:31" ht="30" customHeight="1" x14ac:dyDescent="0.35">
      <c r="U864" s="100"/>
      <c r="V864" s="100"/>
      <c r="W864" s="100"/>
      <c r="X864" s="100"/>
      <c r="Y864" s="100"/>
      <c r="Z864" s="100"/>
      <c r="AA864" s="100"/>
      <c r="AB864" s="100"/>
      <c r="AC864" s="100"/>
      <c r="AE864" s="99"/>
    </row>
    <row r="865" spans="21:31" ht="30" customHeight="1" x14ac:dyDescent="0.35">
      <c r="U865" s="100"/>
      <c r="V865" s="100"/>
      <c r="W865" s="100"/>
      <c r="X865" s="100"/>
      <c r="Y865" s="100"/>
      <c r="Z865" s="100"/>
      <c r="AA865" s="100"/>
      <c r="AB865" s="100"/>
      <c r="AC865" s="100"/>
      <c r="AE865" s="99"/>
    </row>
    <row r="866" spans="21:31" ht="30" customHeight="1" x14ac:dyDescent="0.35">
      <c r="U866" s="100"/>
      <c r="V866" s="100"/>
      <c r="W866" s="100"/>
      <c r="X866" s="100"/>
      <c r="Y866" s="100"/>
      <c r="Z866" s="100"/>
      <c r="AA866" s="100"/>
      <c r="AB866" s="100"/>
      <c r="AC866" s="100"/>
      <c r="AE866" s="99"/>
    </row>
    <row r="867" spans="21:31" ht="30" customHeight="1" x14ac:dyDescent="0.35">
      <c r="U867" s="100"/>
      <c r="V867" s="100"/>
      <c r="W867" s="100"/>
      <c r="X867" s="100"/>
      <c r="Y867" s="100"/>
      <c r="Z867" s="100"/>
      <c r="AA867" s="100"/>
      <c r="AB867" s="100"/>
      <c r="AC867" s="100"/>
      <c r="AE867" s="99"/>
    </row>
    <row r="868" spans="21:31" ht="30" customHeight="1" x14ac:dyDescent="0.35">
      <c r="U868" s="100"/>
      <c r="V868" s="100"/>
      <c r="W868" s="100"/>
      <c r="X868" s="100"/>
      <c r="Y868" s="100"/>
      <c r="Z868" s="100"/>
      <c r="AA868" s="100"/>
      <c r="AB868" s="100"/>
      <c r="AC868" s="100"/>
      <c r="AE868" s="99"/>
    </row>
    <row r="869" spans="21:31" ht="30" customHeight="1" x14ac:dyDescent="0.35">
      <c r="U869" s="100"/>
      <c r="V869" s="100"/>
      <c r="W869" s="100"/>
      <c r="X869" s="100"/>
      <c r="Y869" s="100"/>
      <c r="Z869" s="100"/>
      <c r="AA869" s="100"/>
      <c r="AB869" s="100"/>
      <c r="AC869" s="100"/>
      <c r="AE869" s="99"/>
    </row>
    <row r="870" spans="21:31" ht="30" customHeight="1" x14ac:dyDescent="0.35">
      <c r="U870" s="100"/>
      <c r="V870" s="100"/>
      <c r="W870" s="100"/>
      <c r="X870" s="100"/>
      <c r="Y870" s="100"/>
      <c r="Z870" s="100"/>
      <c r="AA870" s="100"/>
      <c r="AB870" s="100"/>
      <c r="AC870" s="100"/>
      <c r="AE870" s="99"/>
    </row>
    <row r="871" spans="21:31" ht="30" customHeight="1" x14ac:dyDescent="0.35">
      <c r="U871" s="100"/>
      <c r="V871" s="100"/>
      <c r="W871" s="100"/>
      <c r="X871" s="100"/>
      <c r="Y871" s="100"/>
      <c r="Z871" s="100"/>
      <c r="AA871" s="100"/>
      <c r="AB871" s="100"/>
      <c r="AC871" s="100"/>
      <c r="AE871" s="99"/>
    </row>
    <row r="872" spans="21:31" ht="30" customHeight="1" x14ac:dyDescent="0.35">
      <c r="U872" s="100"/>
      <c r="V872" s="100"/>
      <c r="W872" s="100"/>
      <c r="X872" s="100"/>
      <c r="Y872" s="100"/>
      <c r="Z872" s="100"/>
      <c r="AA872" s="100"/>
      <c r="AB872" s="100"/>
      <c r="AC872" s="100"/>
      <c r="AE872" s="99"/>
    </row>
    <row r="873" spans="21:31" ht="30" customHeight="1" x14ac:dyDescent="0.35">
      <c r="U873" s="100"/>
      <c r="V873" s="100"/>
      <c r="W873" s="100"/>
      <c r="X873" s="100"/>
      <c r="Y873" s="100"/>
      <c r="Z873" s="100"/>
      <c r="AA873" s="100"/>
      <c r="AB873" s="100"/>
      <c r="AC873" s="100"/>
      <c r="AE873" s="99"/>
    </row>
    <row r="874" spans="21:31" ht="30" customHeight="1" x14ac:dyDescent="0.35">
      <c r="U874" s="100"/>
      <c r="V874" s="100"/>
      <c r="W874" s="100"/>
      <c r="X874" s="100"/>
      <c r="Y874" s="100"/>
      <c r="Z874" s="100"/>
      <c r="AA874" s="100"/>
      <c r="AB874" s="100"/>
      <c r="AC874" s="100"/>
      <c r="AE874" s="99"/>
    </row>
    <row r="875" spans="21:31" ht="30" customHeight="1" x14ac:dyDescent="0.35">
      <c r="U875" s="100"/>
      <c r="V875" s="100"/>
      <c r="W875" s="100"/>
      <c r="X875" s="100"/>
      <c r="Y875" s="100"/>
      <c r="Z875" s="100"/>
      <c r="AA875" s="100"/>
      <c r="AB875" s="100"/>
      <c r="AC875" s="100"/>
      <c r="AE875" s="99"/>
    </row>
    <row r="876" spans="21:31" ht="30" customHeight="1" x14ac:dyDescent="0.35">
      <c r="U876" s="100"/>
      <c r="V876" s="100"/>
      <c r="W876" s="100"/>
      <c r="X876" s="100"/>
      <c r="Y876" s="100"/>
      <c r="Z876" s="100"/>
      <c r="AA876" s="100"/>
      <c r="AB876" s="100"/>
      <c r="AC876" s="100"/>
      <c r="AE876" s="99"/>
    </row>
    <row r="877" spans="21:31" ht="30" customHeight="1" x14ac:dyDescent="0.35">
      <c r="U877" s="100"/>
      <c r="V877" s="100"/>
      <c r="W877" s="100"/>
      <c r="X877" s="100"/>
      <c r="Y877" s="100"/>
      <c r="Z877" s="100"/>
      <c r="AA877" s="100"/>
      <c r="AB877" s="100"/>
      <c r="AC877" s="100"/>
      <c r="AE877" s="99"/>
    </row>
    <row r="878" spans="21:31" ht="30" customHeight="1" x14ac:dyDescent="0.35">
      <c r="U878" s="100"/>
      <c r="V878" s="100"/>
      <c r="W878" s="100"/>
      <c r="X878" s="100"/>
      <c r="Y878" s="100"/>
      <c r="Z878" s="100"/>
      <c r="AA878" s="100"/>
      <c r="AB878" s="100"/>
      <c r="AC878" s="100"/>
      <c r="AE878" s="99"/>
    </row>
    <row r="879" spans="21:31" ht="30" customHeight="1" x14ac:dyDescent="0.35">
      <c r="U879" s="100"/>
      <c r="V879" s="100"/>
      <c r="W879" s="100"/>
      <c r="X879" s="100"/>
      <c r="Y879" s="100"/>
      <c r="Z879" s="100"/>
      <c r="AA879" s="100"/>
      <c r="AB879" s="100"/>
      <c r="AC879" s="100"/>
      <c r="AE879" s="99"/>
    </row>
    <row r="880" spans="21:31" ht="30" customHeight="1" x14ac:dyDescent="0.35">
      <c r="U880" s="100"/>
      <c r="V880" s="100"/>
      <c r="W880" s="100"/>
      <c r="X880" s="100"/>
      <c r="Y880" s="100"/>
      <c r="Z880" s="100"/>
      <c r="AA880" s="100"/>
      <c r="AB880" s="100"/>
      <c r="AC880" s="100"/>
      <c r="AE880" s="99"/>
    </row>
    <row r="881" spans="21:31" ht="30" customHeight="1" x14ac:dyDescent="0.35">
      <c r="U881" s="100"/>
      <c r="V881" s="100"/>
      <c r="W881" s="100"/>
      <c r="X881" s="100"/>
      <c r="Y881" s="100"/>
      <c r="Z881" s="100"/>
      <c r="AA881" s="100"/>
      <c r="AB881" s="100"/>
      <c r="AC881" s="100"/>
      <c r="AE881" s="99"/>
    </row>
    <row r="882" spans="21:31" ht="30" customHeight="1" x14ac:dyDescent="0.35">
      <c r="U882" s="100"/>
      <c r="V882" s="100"/>
      <c r="W882" s="100"/>
      <c r="X882" s="100"/>
      <c r="Y882" s="100"/>
      <c r="Z882" s="100"/>
      <c r="AA882" s="100"/>
      <c r="AB882" s="100"/>
      <c r="AC882" s="100"/>
      <c r="AE882" s="99"/>
    </row>
    <row r="883" spans="21:31" ht="30" customHeight="1" x14ac:dyDescent="0.35">
      <c r="U883" s="100"/>
      <c r="V883" s="100"/>
      <c r="W883" s="100"/>
      <c r="X883" s="100"/>
      <c r="Y883" s="100"/>
      <c r="Z883" s="100"/>
      <c r="AA883" s="100"/>
      <c r="AB883" s="100"/>
      <c r="AC883" s="100"/>
      <c r="AE883" s="99"/>
    </row>
    <row r="884" spans="21:31" ht="30" customHeight="1" x14ac:dyDescent="0.35">
      <c r="U884" s="100"/>
      <c r="V884" s="100"/>
      <c r="W884" s="100"/>
      <c r="X884" s="100"/>
      <c r="Y884" s="100"/>
      <c r="Z884" s="100"/>
      <c r="AA884" s="100"/>
      <c r="AB884" s="100"/>
      <c r="AC884" s="100"/>
      <c r="AE884" s="99"/>
    </row>
    <row r="885" spans="21:31" ht="30" customHeight="1" x14ac:dyDescent="0.35">
      <c r="U885" s="100"/>
      <c r="V885" s="100"/>
      <c r="W885" s="100"/>
      <c r="X885" s="100"/>
      <c r="Y885" s="100"/>
      <c r="Z885" s="100"/>
      <c r="AA885" s="100"/>
      <c r="AB885" s="100"/>
      <c r="AC885" s="100"/>
      <c r="AE885" s="99"/>
    </row>
    <row r="886" spans="21:31" ht="30" customHeight="1" x14ac:dyDescent="0.35">
      <c r="U886" s="100"/>
      <c r="V886" s="100"/>
      <c r="W886" s="100"/>
      <c r="X886" s="100"/>
      <c r="Y886" s="100"/>
      <c r="Z886" s="100"/>
      <c r="AA886" s="100"/>
      <c r="AB886" s="100"/>
      <c r="AC886" s="100"/>
      <c r="AE886" s="99"/>
    </row>
    <row r="887" spans="21:31" ht="30" customHeight="1" x14ac:dyDescent="0.35">
      <c r="U887" s="100"/>
      <c r="V887" s="100"/>
      <c r="W887" s="100"/>
      <c r="X887" s="100"/>
      <c r="Y887" s="100"/>
      <c r="Z887" s="100"/>
      <c r="AA887" s="100"/>
      <c r="AB887" s="100"/>
      <c r="AC887" s="100"/>
      <c r="AE887" s="99"/>
    </row>
    <row r="888" spans="21:31" ht="30" customHeight="1" x14ac:dyDescent="0.35">
      <c r="U888" s="100"/>
      <c r="V888" s="100"/>
      <c r="W888" s="100"/>
      <c r="X888" s="100"/>
      <c r="Y888" s="100"/>
      <c r="Z888" s="100"/>
      <c r="AA888" s="100"/>
      <c r="AB888" s="100"/>
      <c r="AC888" s="100"/>
      <c r="AE888" s="99"/>
    </row>
    <row r="889" spans="21:31" ht="30" customHeight="1" x14ac:dyDescent="0.35">
      <c r="U889" s="100"/>
      <c r="V889" s="100"/>
      <c r="W889" s="100"/>
      <c r="X889" s="100"/>
      <c r="Y889" s="100"/>
      <c r="Z889" s="100"/>
      <c r="AA889" s="100"/>
      <c r="AB889" s="100"/>
      <c r="AC889" s="100"/>
      <c r="AE889" s="99"/>
    </row>
    <row r="890" spans="21:31" ht="30" customHeight="1" x14ac:dyDescent="0.35">
      <c r="U890" s="100"/>
      <c r="V890" s="100"/>
      <c r="W890" s="100"/>
      <c r="X890" s="100"/>
      <c r="Y890" s="100"/>
      <c r="Z890" s="100"/>
      <c r="AA890" s="100"/>
      <c r="AB890" s="100"/>
      <c r="AC890" s="100"/>
      <c r="AE890" s="99"/>
    </row>
    <row r="891" spans="21:31" ht="30" customHeight="1" x14ac:dyDescent="0.35">
      <c r="U891" s="100"/>
      <c r="V891" s="100"/>
      <c r="W891" s="100"/>
      <c r="X891" s="100"/>
      <c r="Y891" s="100"/>
      <c r="Z891" s="100"/>
      <c r="AA891" s="100"/>
      <c r="AB891" s="100"/>
      <c r="AC891" s="100"/>
      <c r="AE891" s="99"/>
    </row>
    <row r="892" spans="21:31" ht="30" customHeight="1" x14ac:dyDescent="0.35">
      <c r="U892" s="100"/>
      <c r="V892" s="100"/>
      <c r="W892" s="100"/>
      <c r="X892" s="100"/>
      <c r="Y892" s="100"/>
      <c r="Z892" s="100"/>
      <c r="AA892" s="100"/>
      <c r="AB892" s="100"/>
      <c r="AC892" s="100"/>
      <c r="AE892" s="99"/>
    </row>
    <row r="893" spans="21:31" ht="30" customHeight="1" x14ac:dyDescent="0.35">
      <c r="U893" s="100"/>
      <c r="V893" s="100"/>
      <c r="W893" s="100"/>
      <c r="X893" s="100"/>
      <c r="Y893" s="100"/>
      <c r="Z893" s="100"/>
      <c r="AA893" s="100"/>
      <c r="AB893" s="100"/>
      <c r="AC893" s="100"/>
      <c r="AE893" s="99"/>
    </row>
    <row r="894" spans="21:31" ht="30" customHeight="1" x14ac:dyDescent="0.35">
      <c r="U894" s="100"/>
      <c r="V894" s="100"/>
      <c r="W894" s="100"/>
      <c r="X894" s="100"/>
      <c r="Y894" s="100"/>
      <c r="Z894" s="100"/>
      <c r="AA894" s="100"/>
      <c r="AB894" s="100"/>
      <c r="AC894" s="100"/>
      <c r="AE894" s="99"/>
    </row>
    <row r="895" spans="21:31" ht="30" customHeight="1" x14ac:dyDescent="0.35">
      <c r="U895" s="100"/>
      <c r="V895" s="100"/>
      <c r="W895" s="100"/>
      <c r="X895" s="100"/>
      <c r="Y895" s="100"/>
      <c r="Z895" s="100"/>
      <c r="AA895" s="100"/>
      <c r="AB895" s="100"/>
      <c r="AC895" s="100"/>
      <c r="AE895" s="99"/>
    </row>
    <row r="896" spans="21:31" ht="30" customHeight="1" x14ac:dyDescent="0.35">
      <c r="U896" s="100"/>
      <c r="V896" s="100"/>
      <c r="W896" s="100"/>
      <c r="X896" s="100"/>
      <c r="Y896" s="100"/>
      <c r="Z896" s="100"/>
      <c r="AA896" s="100"/>
      <c r="AB896" s="100"/>
      <c r="AC896" s="100"/>
      <c r="AE896" s="99"/>
    </row>
    <row r="897" spans="21:31" ht="30" customHeight="1" x14ac:dyDescent="0.35">
      <c r="U897" s="100"/>
      <c r="V897" s="100"/>
      <c r="W897" s="100"/>
      <c r="X897" s="100"/>
      <c r="Y897" s="100"/>
      <c r="Z897" s="100"/>
      <c r="AA897" s="100"/>
      <c r="AB897" s="100"/>
      <c r="AC897" s="100"/>
      <c r="AE897" s="99"/>
    </row>
    <row r="898" spans="21:31" ht="30" customHeight="1" x14ac:dyDescent="0.35">
      <c r="U898" s="100"/>
      <c r="V898" s="100"/>
      <c r="W898" s="100"/>
      <c r="X898" s="100"/>
      <c r="Y898" s="100"/>
      <c r="Z898" s="100"/>
      <c r="AA898" s="100"/>
      <c r="AB898" s="100"/>
      <c r="AC898" s="100"/>
      <c r="AE898" s="99"/>
    </row>
    <row r="899" spans="21:31" ht="30" customHeight="1" x14ac:dyDescent="0.35">
      <c r="U899" s="100"/>
      <c r="V899" s="100"/>
      <c r="W899" s="100"/>
      <c r="X899" s="100"/>
      <c r="Y899" s="100"/>
      <c r="Z899" s="100"/>
      <c r="AA899" s="100"/>
      <c r="AB899" s="100"/>
      <c r="AC899" s="100"/>
      <c r="AE899" s="99"/>
    </row>
    <row r="900" spans="21:31" ht="30" customHeight="1" x14ac:dyDescent="0.35">
      <c r="U900" s="100"/>
      <c r="V900" s="100"/>
      <c r="W900" s="100"/>
      <c r="X900" s="100"/>
      <c r="Y900" s="100"/>
      <c r="Z900" s="100"/>
      <c r="AA900" s="100"/>
      <c r="AB900" s="100"/>
      <c r="AC900" s="100"/>
      <c r="AE900" s="99"/>
    </row>
    <row r="901" spans="21:31" ht="30" customHeight="1" x14ac:dyDescent="0.35">
      <c r="U901" s="100"/>
      <c r="V901" s="100"/>
      <c r="W901" s="100"/>
      <c r="X901" s="100"/>
      <c r="Y901" s="100"/>
      <c r="Z901" s="100"/>
      <c r="AA901" s="100"/>
      <c r="AB901" s="100"/>
      <c r="AC901" s="100"/>
      <c r="AE901" s="99"/>
    </row>
    <row r="902" spans="21:31" ht="30" customHeight="1" x14ac:dyDescent="0.35">
      <c r="U902" s="100"/>
      <c r="V902" s="100"/>
      <c r="W902" s="100"/>
      <c r="X902" s="100"/>
      <c r="Y902" s="100"/>
      <c r="Z902" s="100"/>
      <c r="AA902" s="100"/>
      <c r="AB902" s="100"/>
      <c r="AC902" s="100"/>
      <c r="AE902" s="99"/>
    </row>
    <row r="903" spans="21:31" ht="30" customHeight="1" x14ac:dyDescent="0.35">
      <c r="U903" s="100"/>
      <c r="V903" s="100"/>
      <c r="W903" s="100"/>
      <c r="X903" s="100"/>
      <c r="Y903" s="100"/>
      <c r="Z903" s="100"/>
      <c r="AA903" s="100"/>
      <c r="AB903" s="100"/>
      <c r="AC903" s="100"/>
      <c r="AE903" s="99"/>
    </row>
    <row r="904" spans="21:31" ht="30" customHeight="1" x14ac:dyDescent="0.35">
      <c r="U904" s="100"/>
      <c r="V904" s="100"/>
      <c r="W904" s="100"/>
      <c r="X904" s="100"/>
      <c r="Y904" s="100"/>
      <c r="Z904" s="100"/>
      <c r="AA904" s="100"/>
      <c r="AB904" s="100"/>
      <c r="AC904" s="100"/>
      <c r="AE904" s="99"/>
    </row>
    <row r="905" spans="21:31" ht="30" customHeight="1" x14ac:dyDescent="0.35">
      <c r="U905" s="100"/>
      <c r="V905" s="100"/>
      <c r="W905" s="100"/>
      <c r="X905" s="100"/>
      <c r="Y905" s="100"/>
      <c r="Z905" s="100"/>
      <c r="AA905" s="100"/>
      <c r="AB905" s="100"/>
      <c r="AC905" s="100"/>
      <c r="AE905" s="99"/>
    </row>
    <row r="906" spans="21:31" ht="30" customHeight="1" x14ac:dyDescent="0.35">
      <c r="U906" s="100"/>
      <c r="V906" s="100"/>
      <c r="W906" s="100"/>
      <c r="X906" s="100"/>
      <c r="Y906" s="100"/>
      <c r="Z906" s="100"/>
      <c r="AA906" s="100"/>
      <c r="AB906" s="100"/>
      <c r="AC906" s="100"/>
      <c r="AE906" s="99"/>
    </row>
    <row r="907" spans="21:31" ht="30" customHeight="1" x14ac:dyDescent="0.35">
      <c r="U907" s="100"/>
      <c r="V907" s="100"/>
      <c r="W907" s="100"/>
      <c r="X907" s="100"/>
      <c r="Y907" s="100"/>
      <c r="Z907" s="100"/>
      <c r="AA907" s="100"/>
      <c r="AB907" s="100"/>
      <c r="AC907" s="100"/>
      <c r="AE907" s="99"/>
    </row>
    <row r="908" spans="21:31" ht="30" customHeight="1" x14ac:dyDescent="0.35">
      <c r="U908" s="100"/>
      <c r="V908" s="100"/>
      <c r="W908" s="100"/>
      <c r="X908" s="100"/>
      <c r="Y908" s="100"/>
      <c r="Z908" s="100"/>
      <c r="AA908" s="100"/>
      <c r="AB908" s="100"/>
      <c r="AC908" s="100"/>
      <c r="AE908" s="99"/>
    </row>
    <row r="909" spans="21:31" ht="30" customHeight="1" x14ac:dyDescent="0.35">
      <c r="U909" s="100"/>
      <c r="V909" s="100"/>
      <c r="W909" s="100"/>
      <c r="X909" s="100"/>
      <c r="Y909" s="100"/>
      <c r="Z909" s="100"/>
      <c r="AA909" s="100"/>
      <c r="AB909" s="100"/>
      <c r="AC909" s="100"/>
      <c r="AE909" s="99"/>
    </row>
    <row r="910" spans="21:31" ht="30" customHeight="1" x14ac:dyDescent="0.35">
      <c r="U910" s="100"/>
      <c r="V910" s="100"/>
      <c r="W910" s="100"/>
      <c r="X910" s="100"/>
      <c r="Y910" s="100"/>
      <c r="Z910" s="100"/>
      <c r="AA910" s="100"/>
      <c r="AB910" s="100"/>
      <c r="AC910" s="100"/>
      <c r="AE910" s="99"/>
    </row>
    <row r="911" spans="21:31" ht="30" customHeight="1" x14ac:dyDescent="0.35">
      <c r="U911" s="100"/>
      <c r="V911" s="100"/>
      <c r="W911" s="100"/>
      <c r="X911" s="100"/>
      <c r="Y911" s="100"/>
      <c r="Z911" s="100"/>
      <c r="AA911" s="100"/>
      <c r="AB911" s="100"/>
      <c r="AC911" s="100"/>
      <c r="AE911" s="99"/>
    </row>
    <row r="912" spans="21:31" ht="30" customHeight="1" x14ac:dyDescent="0.35">
      <c r="U912" s="100"/>
      <c r="V912" s="100"/>
      <c r="W912" s="100"/>
      <c r="X912" s="100"/>
      <c r="Y912" s="100"/>
      <c r="Z912" s="100"/>
      <c r="AA912" s="100"/>
      <c r="AB912" s="100"/>
      <c r="AC912" s="100"/>
      <c r="AE912" s="99"/>
    </row>
    <row r="913" spans="21:31" ht="30" customHeight="1" x14ac:dyDescent="0.35">
      <c r="U913" s="100"/>
      <c r="V913" s="100"/>
      <c r="W913" s="100"/>
      <c r="X913" s="100"/>
      <c r="Y913" s="100"/>
      <c r="Z913" s="100"/>
      <c r="AA913" s="100"/>
      <c r="AB913" s="100"/>
      <c r="AC913" s="100"/>
      <c r="AE913" s="99"/>
    </row>
    <row r="914" spans="21:31" ht="30" customHeight="1" x14ac:dyDescent="0.35">
      <c r="U914" s="100"/>
      <c r="V914" s="100"/>
      <c r="W914" s="100"/>
      <c r="X914" s="100"/>
      <c r="Y914" s="100"/>
      <c r="Z914" s="100"/>
      <c r="AA914" s="100"/>
      <c r="AB914" s="100"/>
      <c r="AC914" s="100"/>
      <c r="AE914" s="99"/>
    </row>
    <row r="915" spans="21:31" ht="30" customHeight="1" x14ac:dyDescent="0.35">
      <c r="U915" s="100"/>
      <c r="V915" s="100"/>
      <c r="W915" s="100"/>
      <c r="X915" s="100"/>
      <c r="Y915" s="100"/>
      <c r="Z915" s="100"/>
      <c r="AA915" s="100"/>
      <c r="AB915" s="100"/>
      <c r="AC915" s="100"/>
      <c r="AE915" s="99"/>
    </row>
    <row r="916" spans="21:31" ht="30" customHeight="1" x14ac:dyDescent="0.35">
      <c r="U916" s="100"/>
      <c r="V916" s="100"/>
      <c r="W916" s="100"/>
      <c r="X916" s="100"/>
      <c r="Y916" s="100"/>
      <c r="Z916" s="100"/>
      <c r="AA916" s="100"/>
      <c r="AB916" s="100"/>
      <c r="AC916" s="100"/>
      <c r="AE916" s="99"/>
    </row>
    <row r="917" spans="21:31" ht="30" customHeight="1" x14ac:dyDescent="0.35">
      <c r="U917" s="100"/>
      <c r="V917" s="100"/>
      <c r="W917" s="100"/>
      <c r="X917" s="100"/>
      <c r="Y917" s="100"/>
      <c r="Z917" s="100"/>
      <c r="AA917" s="100"/>
      <c r="AB917" s="100"/>
      <c r="AC917" s="100"/>
      <c r="AE917" s="99"/>
    </row>
    <row r="918" spans="21:31" ht="30" customHeight="1" x14ac:dyDescent="0.35">
      <c r="U918" s="100"/>
      <c r="V918" s="100"/>
      <c r="W918" s="100"/>
      <c r="X918" s="100"/>
      <c r="Y918" s="100"/>
      <c r="Z918" s="100"/>
      <c r="AA918" s="100"/>
      <c r="AB918" s="100"/>
      <c r="AC918" s="100"/>
      <c r="AE918" s="99"/>
    </row>
    <row r="919" spans="21:31" ht="30" customHeight="1" x14ac:dyDescent="0.35">
      <c r="U919" s="100"/>
      <c r="V919" s="100"/>
      <c r="W919" s="100"/>
      <c r="X919" s="100"/>
      <c r="Y919" s="100"/>
      <c r="Z919" s="100"/>
      <c r="AA919" s="100"/>
      <c r="AB919" s="100"/>
      <c r="AC919" s="100"/>
      <c r="AE919" s="99"/>
    </row>
    <row r="920" spans="21:31" ht="30" customHeight="1" x14ac:dyDescent="0.35">
      <c r="U920" s="100"/>
      <c r="V920" s="100"/>
      <c r="W920" s="100"/>
      <c r="X920" s="100"/>
      <c r="Y920" s="100"/>
      <c r="Z920" s="100"/>
      <c r="AA920" s="100"/>
      <c r="AB920" s="100"/>
      <c r="AC920" s="100"/>
      <c r="AE920" s="99"/>
    </row>
    <row r="921" spans="21:31" ht="30" customHeight="1" x14ac:dyDescent="0.35">
      <c r="U921" s="100"/>
      <c r="V921" s="100"/>
      <c r="W921" s="100"/>
      <c r="X921" s="100"/>
      <c r="Y921" s="100"/>
      <c r="Z921" s="100"/>
      <c r="AA921" s="100"/>
      <c r="AB921" s="100"/>
      <c r="AC921" s="100"/>
      <c r="AE921" s="99"/>
    </row>
    <row r="922" spans="21:31" ht="30" customHeight="1" x14ac:dyDescent="0.35">
      <c r="U922" s="100"/>
      <c r="V922" s="100"/>
      <c r="W922" s="100"/>
      <c r="X922" s="100"/>
      <c r="Y922" s="100"/>
      <c r="Z922" s="100"/>
      <c r="AA922" s="100"/>
      <c r="AB922" s="100"/>
      <c r="AC922" s="100"/>
      <c r="AE922" s="99"/>
    </row>
    <row r="923" spans="21:31" ht="30" customHeight="1" x14ac:dyDescent="0.35">
      <c r="U923" s="100"/>
      <c r="V923" s="100"/>
      <c r="W923" s="100"/>
      <c r="X923" s="100"/>
      <c r="Y923" s="100"/>
      <c r="Z923" s="100"/>
      <c r="AA923" s="100"/>
      <c r="AB923" s="100"/>
      <c r="AC923" s="100"/>
      <c r="AE923" s="99"/>
    </row>
    <row r="924" spans="21:31" ht="30" customHeight="1" x14ac:dyDescent="0.35">
      <c r="U924" s="100"/>
      <c r="V924" s="100"/>
      <c r="W924" s="100"/>
      <c r="X924" s="100"/>
      <c r="Y924" s="100"/>
      <c r="Z924" s="100"/>
      <c r="AA924" s="100"/>
      <c r="AB924" s="100"/>
      <c r="AC924" s="100"/>
      <c r="AE924" s="99"/>
    </row>
    <row r="925" spans="21:31" ht="30" customHeight="1" x14ac:dyDescent="0.35">
      <c r="U925" s="100"/>
      <c r="V925" s="100"/>
      <c r="W925" s="100"/>
      <c r="X925" s="100"/>
      <c r="Y925" s="100"/>
      <c r="Z925" s="100"/>
      <c r="AA925" s="100"/>
      <c r="AB925" s="100"/>
      <c r="AC925" s="100"/>
      <c r="AE925" s="99"/>
    </row>
    <row r="926" spans="21:31" ht="30" customHeight="1" x14ac:dyDescent="0.35">
      <c r="U926" s="100"/>
      <c r="V926" s="100"/>
      <c r="W926" s="100"/>
      <c r="X926" s="100"/>
      <c r="Y926" s="100"/>
      <c r="Z926" s="100"/>
      <c r="AA926" s="100"/>
      <c r="AB926" s="100"/>
      <c r="AC926" s="100"/>
      <c r="AE926" s="99"/>
    </row>
    <row r="927" spans="21:31" ht="30" customHeight="1" x14ac:dyDescent="0.35">
      <c r="U927" s="100"/>
      <c r="V927" s="100"/>
      <c r="W927" s="100"/>
      <c r="X927" s="100"/>
      <c r="Y927" s="100"/>
      <c r="Z927" s="100"/>
      <c r="AA927" s="100"/>
      <c r="AB927" s="100"/>
      <c r="AC927" s="100"/>
      <c r="AE927" s="99"/>
    </row>
    <row r="928" spans="21:31" ht="30" customHeight="1" x14ac:dyDescent="0.35">
      <c r="U928" s="100"/>
      <c r="V928" s="100"/>
      <c r="W928" s="100"/>
      <c r="X928" s="100"/>
      <c r="Y928" s="100"/>
      <c r="Z928" s="100"/>
      <c r="AA928" s="100"/>
      <c r="AB928" s="100"/>
      <c r="AC928" s="100"/>
      <c r="AE928" s="99"/>
    </row>
    <row r="929" spans="21:31" ht="30" customHeight="1" x14ac:dyDescent="0.35">
      <c r="U929" s="100"/>
      <c r="V929" s="100"/>
      <c r="W929" s="100"/>
      <c r="X929" s="100"/>
      <c r="Y929" s="100"/>
      <c r="Z929" s="100"/>
      <c r="AA929" s="100"/>
      <c r="AB929" s="100"/>
      <c r="AC929" s="100"/>
      <c r="AE929" s="99"/>
    </row>
    <row r="930" spans="21:31" ht="30" customHeight="1" x14ac:dyDescent="0.35">
      <c r="U930" s="100"/>
      <c r="V930" s="100"/>
      <c r="W930" s="100"/>
      <c r="X930" s="100"/>
      <c r="Y930" s="100"/>
      <c r="Z930" s="100"/>
      <c r="AA930" s="100"/>
      <c r="AB930" s="100"/>
      <c r="AC930" s="100"/>
      <c r="AE930" s="99"/>
    </row>
    <row r="931" spans="21:31" ht="30" customHeight="1" x14ac:dyDescent="0.35">
      <c r="U931" s="100"/>
      <c r="V931" s="100"/>
      <c r="W931" s="100"/>
      <c r="X931" s="100"/>
      <c r="Y931" s="100"/>
      <c r="Z931" s="100"/>
      <c r="AA931" s="100"/>
      <c r="AB931" s="100"/>
      <c r="AC931" s="100"/>
      <c r="AE931" s="99"/>
    </row>
    <row r="932" spans="21:31" ht="30" customHeight="1" x14ac:dyDescent="0.35">
      <c r="U932" s="100"/>
      <c r="V932" s="100"/>
      <c r="W932" s="100"/>
      <c r="X932" s="100"/>
      <c r="Y932" s="100"/>
      <c r="Z932" s="100"/>
      <c r="AA932" s="100"/>
      <c r="AB932" s="100"/>
      <c r="AC932" s="100"/>
      <c r="AE932" s="99"/>
    </row>
    <row r="933" spans="21:31" ht="30" customHeight="1" x14ac:dyDescent="0.35">
      <c r="U933" s="100"/>
      <c r="V933" s="100"/>
      <c r="W933" s="100"/>
      <c r="X933" s="100"/>
      <c r="Y933" s="100"/>
      <c r="Z933" s="100"/>
      <c r="AA933" s="100"/>
      <c r="AB933" s="100"/>
      <c r="AC933" s="100"/>
      <c r="AE933" s="99"/>
    </row>
    <row r="934" spans="21:31" ht="30" customHeight="1" x14ac:dyDescent="0.35">
      <c r="U934" s="100"/>
      <c r="V934" s="100"/>
      <c r="W934" s="100"/>
      <c r="X934" s="100"/>
      <c r="Y934" s="100"/>
      <c r="Z934" s="100"/>
      <c r="AA934" s="100"/>
      <c r="AB934" s="100"/>
      <c r="AC934" s="100"/>
      <c r="AE934" s="99"/>
    </row>
    <row r="935" spans="21:31" ht="30" customHeight="1" x14ac:dyDescent="0.35">
      <c r="U935" s="100"/>
      <c r="V935" s="100"/>
      <c r="W935" s="100"/>
      <c r="X935" s="100"/>
      <c r="Y935" s="100"/>
      <c r="Z935" s="100"/>
      <c r="AA935" s="100"/>
      <c r="AB935" s="100"/>
      <c r="AC935" s="100"/>
      <c r="AE935" s="99"/>
    </row>
    <row r="936" spans="21:31" ht="30" customHeight="1" x14ac:dyDescent="0.35">
      <c r="U936" s="100"/>
      <c r="V936" s="100"/>
      <c r="W936" s="100"/>
      <c r="X936" s="100"/>
      <c r="Y936" s="100"/>
      <c r="Z936" s="100"/>
      <c r="AA936" s="100"/>
      <c r="AB936" s="100"/>
      <c r="AC936" s="100"/>
      <c r="AE936" s="99"/>
    </row>
    <row r="937" spans="21:31" ht="30" customHeight="1" x14ac:dyDescent="0.35">
      <c r="U937" s="100"/>
      <c r="V937" s="100"/>
      <c r="W937" s="100"/>
      <c r="X937" s="100"/>
      <c r="Y937" s="100"/>
      <c r="Z937" s="100"/>
      <c r="AA937" s="100"/>
      <c r="AB937" s="100"/>
      <c r="AC937" s="100"/>
      <c r="AE937" s="99"/>
    </row>
    <row r="938" spans="21:31" ht="30" customHeight="1" x14ac:dyDescent="0.35">
      <c r="U938" s="100"/>
      <c r="V938" s="100"/>
      <c r="W938" s="100"/>
      <c r="X938" s="100"/>
      <c r="Y938" s="100"/>
      <c r="Z938" s="100"/>
      <c r="AA938" s="100"/>
      <c r="AB938" s="100"/>
      <c r="AC938" s="100"/>
      <c r="AE938" s="99"/>
    </row>
    <row r="939" spans="21:31" ht="30" customHeight="1" x14ac:dyDescent="0.35">
      <c r="U939" s="100"/>
      <c r="V939" s="100"/>
      <c r="W939" s="100"/>
      <c r="X939" s="100"/>
      <c r="Y939" s="100"/>
      <c r="Z939" s="100"/>
      <c r="AA939" s="100"/>
      <c r="AB939" s="100"/>
      <c r="AC939" s="100"/>
      <c r="AE939" s="99"/>
    </row>
    <row r="940" spans="21:31" ht="30" customHeight="1" x14ac:dyDescent="0.35">
      <c r="U940" s="100"/>
      <c r="V940" s="100"/>
      <c r="W940" s="100"/>
      <c r="X940" s="100"/>
      <c r="Y940" s="100"/>
      <c r="Z940" s="100"/>
      <c r="AA940" s="100"/>
      <c r="AB940" s="100"/>
      <c r="AC940" s="100"/>
      <c r="AE940" s="99"/>
    </row>
    <row r="941" spans="21:31" ht="30" customHeight="1" x14ac:dyDescent="0.35">
      <c r="U941" s="100"/>
      <c r="V941" s="100"/>
      <c r="W941" s="100"/>
      <c r="X941" s="100"/>
      <c r="Y941" s="100"/>
      <c r="Z941" s="100"/>
      <c r="AA941" s="100"/>
      <c r="AB941" s="100"/>
      <c r="AC941" s="100"/>
      <c r="AE941" s="99"/>
    </row>
    <row r="942" spans="21:31" ht="30" customHeight="1" x14ac:dyDescent="0.35">
      <c r="U942" s="100"/>
      <c r="V942" s="100"/>
      <c r="W942" s="100"/>
      <c r="X942" s="100"/>
      <c r="Y942" s="100"/>
      <c r="Z942" s="100"/>
      <c r="AA942" s="100"/>
      <c r="AB942" s="100"/>
      <c r="AC942" s="100"/>
      <c r="AE942" s="99"/>
    </row>
    <row r="943" spans="21:31" ht="30" customHeight="1" x14ac:dyDescent="0.35">
      <c r="U943" s="100"/>
      <c r="V943" s="100"/>
      <c r="W943" s="100"/>
      <c r="X943" s="100"/>
      <c r="Y943" s="100"/>
      <c r="Z943" s="100"/>
      <c r="AA943" s="100"/>
      <c r="AB943" s="100"/>
      <c r="AC943" s="100"/>
      <c r="AE943" s="99"/>
    </row>
    <row r="944" spans="21:31" ht="30" customHeight="1" x14ac:dyDescent="0.35">
      <c r="U944" s="100"/>
      <c r="V944" s="100"/>
      <c r="W944" s="100"/>
      <c r="X944" s="100"/>
      <c r="Y944" s="100"/>
      <c r="Z944" s="100"/>
      <c r="AA944" s="100"/>
      <c r="AB944" s="100"/>
      <c r="AC944" s="100"/>
      <c r="AE944" s="99"/>
    </row>
    <row r="945" spans="21:31" ht="30" customHeight="1" x14ac:dyDescent="0.35">
      <c r="U945" s="100"/>
      <c r="V945" s="100"/>
      <c r="W945" s="100"/>
      <c r="X945" s="100"/>
      <c r="Y945" s="100"/>
      <c r="Z945" s="100"/>
      <c r="AA945" s="100"/>
      <c r="AB945" s="100"/>
      <c r="AC945" s="100"/>
      <c r="AE945" s="99"/>
    </row>
    <row r="946" spans="21:31" ht="30" customHeight="1" x14ac:dyDescent="0.35">
      <c r="U946" s="100"/>
      <c r="V946" s="100"/>
      <c r="W946" s="100"/>
      <c r="X946" s="100"/>
      <c r="Y946" s="100"/>
      <c r="Z946" s="100"/>
      <c r="AA946" s="100"/>
      <c r="AB946" s="100"/>
      <c r="AC946" s="100"/>
      <c r="AE946" s="99"/>
    </row>
    <row r="947" spans="21:31" ht="30" customHeight="1" x14ac:dyDescent="0.35">
      <c r="U947" s="100"/>
      <c r="V947" s="100"/>
      <c r="W947" s="100"/>
      <c r="X947" s="100"/>
      <c r="Y947" s="100"/>
      <c r="Z947" s="100"/>
      <c r="AA947" s="100"/>
      <c r="AB947" s="100"/>
      <c r="AC947" s="100"/>
      <c r="AE947" s="99"/>
    </row>
    <row r="948" spans="21:31" ht="30" customHeight="1" x14ac:dyDescent="0.35">
      <c r="U948" s="100"/>
      <c r="V948" s="100"/>
      <c r="W948" s="100"/>
      <c r="X948" s="100"/>
      <c r="Y948" s="100"/>
      <c r="Z948" s="100"/>
      <c r="AA948" s="100"/>
      <c r="AB948" s="100"/>
      <c r="AC948" s="100"/>
      <c r="AE948" s="99"/>
    </row>
    <row r="949" spans="21:31" ht="30" customHeight="1" x14ac:dyDescent="0.35">
      <c r="U949" s="100"/>
      <c r="V949" s="100"/>
      <c r="W949" s="100"/>
      <c r="X949" s="100"/>
      <c r="Y949" s="100"/>
      <c r="Z949" s="100"/>
      <c r="AA949" s="100"/>
      <c r="AB949" s="100"/>
      <c r="AC949" s="100"/>
      <c r="AE949" s="99"/>
    </row>
    <row r="950" spans="21:31" ht="30" customHeight="1" x14ac:dyDescent="0.35">
      <c r="U950" s="100"/>
      <c r="V950" s="100"/>
      <c r="W950" s="100"/>
      <c r="X950" s="100"/>
      <c r="Y950" s="100"/>
      <c r="Z950" s="100"/>
      <c r="AA950" s="100"/>
      <c r="AB950" s="100"/>
      <c r="AC950" s="100"/>
      <c r="AE950" s="99"/>
    </row>
    <row r="951" spans="21:31" ht="30" customHeight="1" x14ac:dyDescent="0.35">
      <c r="U951" s="100"/>
      <c r="V951" s="100"/>
      <c r="W951" s="100"/>
      <c r="X951" s="100"/>
      <c r="Y951" s="100"/>
      <c r="Z951" s="100"/>
      <c r="AA951" s="100"/>
      <c r="AB951" s="100"/>
      <c r="AC951" s="100"/>
      <c r="AE951" s="99"/>
    </row>
    <row r="952" spans="21:31" ht="30" customHeight="1" x14ac:dyDescent="0.35">
      <c r="U952" s="100"/>
      <c r="V952" s="100"/>
      <c r="W952" s="100"/>
      <c r="X952" s="100"/>
      <c r="Y952" s="100"/>
      <c r="Z952" s="100"/>
      <c r="AA952" s="100"/>
      <c r="AB952" s="100"/>
      <c r="AC952" s="100"/>
      <c r="AE952" s="99"/>
    </row>
    <row r="953" spans="21:31" ht="30" customHeight="1" x14ac:dyDescent="0.35">
      <c r="U953" s="100"/>
      <c r="V953" s="100"/>
      <c r="W953" s="100"/>
      <c r="X953" s="100"/>
      <c r="Y953" s="100"/>
      <c r="Z953" s="100"/>
      <c r="AA953" s="100"/>
      <c r="AB953" s="100"/>
      <c r="AC953" s="100"/>
      <c r="AE953" s="99"/>
    </row>
    <row r="954" spans="21:31" ht="30" customHeight="1" x14ac:dyDescent="0.35">
      <c r="U954" s="100"/>
      <c r="V954" s="100"/>
      <c r="W954" s="100"/>
      <c r="X954" s="100"/>
      <c r="Y954" s="100"/>
      <c r="Z954" s="100"/>
      <c r="AA954" s="100"/>
      <c r="AB954" s="100"/>
      <c r="AC954" s="100"/>
      <c r="AE954" s="99"/>
    </row>
    <row r="955" spans="21:31" ht="30" customHeight="1" x14ac:dyDescent="0.35">
      <c r="U955" s="100"/>
      <c r="V955" s="100"/>
      <c r="W955" s="100"/>
      <c r="X955" s="100"/>
      <c r="Y955" s="100"/>
      <c r="Z955" s="100"/>
      <c r="AA955" s="100"/>
      <c r="AB955" s="100"/>
      <c r="AC955" s="100"/>
      <c r="AE955" s="99"/>
    </row>
    <row r="956" spans="21:31" ht="30" customHeight="1" x14ac:dyDescent="0.35">
      <c r="U956" s="100"/>
      <c r="V956" s="100"/>
      <c r="W956" s="100"/>
      <c r="X956" s="100"/>
      <c r="Y956" s="100"/>
      <c r="Z956" s="100"/>
      <c r="AA956" s="100"/>
      <c r="AB956" s="100"/>
      <c r="AC956" s="100"/>
      <c r="AE956" s="99"/>
    </row>
    <row r="957" spans="21:31" ht="30" customHeight="1" x14ac:dyDescent="0.35">
      <c r="U957" s="100"/>
      <c r="V957" s="100"/>
      <c r="W957" s="100"/>
      <c r="X957" s="100"/>
      <c r="Y957" s="100"/>
      <c r="Z957" s="100"/>
      <c r="AA957" s="100"/>
      <c r="AB957" s="100"/>
      <c r="AC957" s="100"/>
      <c r="AE957" s="99"/>
    </row>
    <row r="958" spans="21:31" ht="30" customHeight="1" x14ac:dyDescent="0.35">
      <c r="U958" s="100"/>
      <c r="V958" s="100"/>
      <c r="W958" s="100"/>
      <c r="X958" s="100"/>
      <c r="Y958" s="100"/>
      <c r="Z958" s="100"/>
      <c r="AA958" s="100"/>
      <c r="AB958" s="100"/>
      <c r="AC958" s="100"/>
      <c r="AE958" s="99"/>
    </row>
    <row r="959" spans="21:31" ht="30" customHeight="1" x14ac:dyDescent="0.35">
      <c r="U959" s="100"/>
      <c r="V959" s="100"/>
      <c r="W959" s="100"/>
      <c r="X959" s="100"/>
      <c r="Y959" s="100"/>
      <c r="Z959" s="100"/>
      <c r="AA959" s="100"/>
      <c r="AB959" s="100"/>
      <c r="AC959" s="100"/>
      <c r="AE959" s="99"/>
    </row>
    <row r="960" spans="21:31" ht="30" customHeight="1" x14ac:dyDescent="0.35">
      <c r="U960" s="100"/>
      <c r="V960" s="100"/>
      <c r="W960" s="100"/>
      <c r="X960" s="100"/>
      <c r="Y960" s="100"/>
      <c r="Z960" s="100"/>
      <c r="AA960" s="100"/>
      <c r="AB960" s="100"/>
      <c r="AC960" s="100"/>
      <c r="AE960" s="99"/>
    </row>
    <row r="961" spans="21:31" ht="30" customHeight="1" x14ac:dyDescent="0.35">
      <c r="U961" s="100"/>
      <c r="V961" s="100"/>
      <c r="W961" s="100"/>
      <c r="X961" s="100"/>
      <c r="Y961" s="100"/>
      <c r="Z961" s="100"/>
      <c r="AA961" s="100"/>
      <c r="AB961" s="100"/>
      <c r="AC961" s="100"/>
      <c r="AE961" s="99"/>
    </row>
    <row r="962" spans="21:31" ht="30" customHeight="1" x14ac:dyDescent="0.35">
      <c r="U962" s="100"/>
      <c r="V962" s="100"/>
      <c r="W962" s="100"/>
      <c r="X962" s="100"/>
      <c r="Y962" s="100"/>
      <c r="Z962" s="100"/>
      <c r="AA962" s="100"/>
      <c r="AB962" s="100"/>
      <c r="AC962" s="100"/>
      <c r="AE962" s="99"/>
    </row>
    <row r="963" spans="21:31" ht="30" customHeight="1" x14ac:dyDescent="0.35">
      <c r="U963" s="100"/>
      <c r="V963" s="100"/>
      <c r="W963" s="100"/>
      <c r="X963" s="100"/>
      <c r="Y963" s="100"/>
      <c r="Z963" s="100"/>
      <c r="AA963" s="100"/>
      <c r="AB963" s="100"/>
      <c r="AC963" s="100"/>
      <c r="AE963" s="99"/>
    </row>
    <row r="964" spans="21:31" ht="30" customHeight="1" x14ac:dyDescent="0.35">
      <c r="U964" s="100"/>
      <c r="V964" s="100"/>
      <c r="W964" s="100"/>
      <c r="X964" s="100"/>
      <c r="Y964" s="100"/>
      <c r="Z964" s="100"/>
      <c r="AA964" s="100"/>
      <c r="AB964" s="100"/>
      <c r="AC964" s="100"/>
      <c r="AE964" s="99"/>
    </row>
    <row r="965" spans="21:31" ht="30" customHeight="1" x14ac:dyDescent="0.35">
      <c r="U965" s="100"/>
      <c r="V965" s="100"/>
      <c r="W965" s="100"/>
      <c r="X965" s="100"/>
      <c r="Y965" s="100"/>
      <c r="Z965" s="100"/>
      <c r="AA965" s="100"/>
      <c r="AB965" s="100"/>
      <c r="AC965" s="100"/>
      <c r="AE965" s="99"/>
    </row>
    <row r="966" spans="21:31" ht="30" customHeight="1" x14ac:dyDescent="0.35">
      <c r="U966" s="100"/>
      <c r="V966" s="100"/>
      <c r="W966" s="100"/>
      <c r="X966" s="100"/>
      <c r="Y966" s="100"/>
      <c r="Z966" s="100"/>
      <c r="AA966" s="100"/>
      <c r="AB966" s="100"/>
      <c r="AC966" s="100"/>
      <c r="AE966" s="99"/>
    </row>
    <row r="967" spans="21:31" ht="30" customHeight="1" x14ac:dyDescent="0.35">
      <c r="U967" s="100"/>
      <c r="V967" s="100"/>
      <c r="W967" s="100"/>
      <c r="X967" s="100"/>
      <c r="Y967" s="100"/>
      <c r="Z967" s="100"/>
      <c r="AA967" s="100"/>
      <c r="AB967" s="100"/>
      <c r="AC967" s="100"/>
      <c r="AE967" s="99"/>
    </row>
    <row r="968" spans="21:31" ht="30" customHeight="1" x14ac:dyDescent="0.35">
      <c r="U968" s="100"/>
      <c r="V968" s="100"/>
      <c r="W968" s="100"/>
      <c r="X968" s="100"/>
      <c r="Y968" s="100"/>
      <c r="Z968" s="100"/>
      <c r="AA968" s="100"/>
      <c r="AB968" s="100"/>
      <c r="AC968" s="100"/>
      <c r="AE968" s="99"/>
    </row>
    <row r="969" spans="21:31" ht="30" customHeight="1" x14ac:dyDescent="0.35">
      <c r="U969" s="100"/>
      <c r="V969" s="100"/>
      <c r="W969" s="100"/>
      <c r="X969" s="100"/>
      <c r="Y969" s="100"/>
      <c r="Z969" s="100"/>
      <c r="AA969" s="100"/>
      <c r="AB969" s="100"/>
      <c r="AC969" s="100"/>
      <c r="AE969" s="99"/>
    </row>
    <row r="970" spans="21:31" ht="30" customHeight="1" x14ac:dyDescent="0.35">
      <c r="U970" s="100"/>
      <c r="V970" s="100"/>
      <c r="W970" s="100"/>
      <c r="X970" s="100"/>
      <c r="Y970" s="100"/>
      <c r="Z970" s="100"/>
      <c r="AA970" s="100"/>
      <c r="AB970" s="100"/>
      <c r="AC970" s="100"/>
      <c r="AE970" s="99"/>
    </row>
    <row r="971" spans="21:31" ht="30" customHeight="1" x14ac:dyDescent="0.35">
      <c r="U971" s="100"/>
      <c r="V971" s="100"/>
      <c r="W971" s="100"/>
      <c r="X971" s="100"/>
      <c r="Y971" s="100"/>
      <c r="Z971" s="100"/>
      <c r="AA971" s="100"/>
      <c r="AB971" s="100"/>
      <c r="AC971" s="100"/>
      <c r="AE971" s="99"/>
    </row>
    <row r="972" spans="21:31" ht="30" customHeight="1" x14ac:dyDescent="0.35">
      <c r="U972" s="100"/>
      <c r="V972" s="100"/>
      <c r="W972" s="100"/>
      <c r="X972" s="100"/>
      <c r="Y972" s="100"/>
      <c r="Z972" s="100"/>
      <c r="AA972" s="100"/>
      <c r="AB972" s="100"/>
      <c r="AC972" s="100"/>
      <c r="AE972" s="99"/>
    </row>
    <row r="973" spans="21:31" ht="30" customHeight="1" x14ac:dyDescent="0.35">
      <c r="U973" s="100"/>
      <c r="V973" s="100"/>
      <c r="W973" s="100"/>
      <c r="X973" s="100"/>
      <c r="Y973" s="100"/>
      <c r="Z973" s="100"/>
      <c r="AA973" s="100"/>
      <c r="AB973" s="100"/>
      <c r="AC973" s="100"/>
      <c r="AE973" s="99"/>
    </row>
    <row r="974" spans="21:31" ht="30" customHeight="1" x14ac:dyDescent="0.35">
      <c r="U974" s="100"/>
      <c r="V974" s="100"/>
      <c r="W974" s="100"/>
      <c r="X974" s="100"/>
      <c r="Y974" s="100"/>
      <c r="Z974" s="100"/>
      <c r="AA974" s="100"/>
      <c r="AB974" s="100"/>
      <c r="AC974" s="100"/>
      <c r="AE974" s="99"/>
    </row>
  </sheetData>
  <autoFilter ref="A3:AU3"/>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34" priority="1" operator="lessThan">
      <formula>0</formula>
    </cfRule>
  </conditionalFormatting>
  <conditionalFormatting sqref="AD4:AD186 AF4:AT186">
    <cfRule type="cellIs" dxfId="33" priority="2" operator="greaterThan">
      <formula>0</formula>
    </cfRule>
  </conditionalFormatting>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20"/>
  <dimension ref="A1:AU974"/>
  <sheetViews>
    <sheetView zoomScale="40" zoomScaleNormal="40" workbookViewId="0">
      <selection activeCell="Z12" sqref="Z12"/>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22.7265625" style="92" customWidth="1"/>
    <col min="5" max="5" width="10" style="92" customWidth="1"/>
    <col min="6" max="6" width="9.7265625" style="92" customWidth="1"/>
    <col min="7" max="7" width="14.453125" style="92" customWidth="1"/>
    <col min="8" max="8" width="9.1796875" style="92" customWidth="1"/>
    <col min="9" max="9" width="17.1796875" style="92" customWidth="1"/>
    <col min="10" max="10" width="18.453125" style="92" customWidth="1"/>
    <col min="11" max="14" width="16" style="94" customWidth="1"/>
    <col min="15" max="15" width="17.54296875" style="94" customWidth="1"/>
    <col min="16" max="18" width="16" style="94" customWidth="1"/>
    <col min="19" max="19" width="16" style="101" customWidth="1"/>
    <col min="20" max="20" width="11.1796875" style="96" customWidth="1"/>
    <col min="21" max="21" width="16.1796875" style="99" customWidth="1"/>
    <col min="22" max="22" width="17.26953125" style="99" customWidth="1"/>
    <col min="23" max="23" width="16" style="99" customWidth="1"/>
    <col min="24" max="25" width="16.1796875" style="99" customWidth="1"/>
    <col min="26" max="26" width="15.542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3" t="s">
        <v>922</v>
      </c>
      <c r="V1" s="303" t="s">
        <v>923</v>
      </c>
      <c r="W1" s="303" t="s">
        <v>924</v>
      </c>
      <c r="X1" s="303" t="s">
        <v>925</v>
      </c>
      <c r="Y1" s="298" t="s">
        <v>19</v>
      </c>
      <c r="Z1" s="298" t="s">
        <v>19</v>
      </c>
      <c r="AA1" s="298" t="s">
        <v>19</v>
      </c>
      <c r="AB1" s="298" t="s">
        <v>19</v>
      </c>
      <c r="AC1" s="298" t="s">
        <v>19</v>
      </c>
      <c r="AD1" s="298" t="s">
        <v>19</v>
      </c>
      <c r="AE1" s="298" t="s">
        <v>19</v>
      </c>
      <c r="AF1" s="298" t="s">
        <v>19</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FAED</v>
      </c>
      <c r="E2" s="299"/>
      <c r="F2" s="300"/>
      <c r="G2" s="300"/>
      <c r="H2" s="300"/>
      <c r="I2" s="300"/>
      <c r="J2" s="300"/>
      <c r="K2" s="300"/>
      <c r="L2" s="300"/>
      <c r="M2" s="300"/>
      <c r="N2" s="300"/>
      <c r="O2" s="300"/>
      <c r="P2" s="300"/>
      <c r="Q2" s="300"/>
      <c r="R2" s="300"/>
      <c r="S2" s="300"/>
      <c r="T2" s="301"/>
      <c r="U2" s="304"/>
      <c r="V2" s="304"/>
      <c r="W2" s="304"/>
      <c r="X2" s="304"/>
      <c r="Y2" s="298"/>
      <c r="Z2" s="298"/>
      <c r="AA2" s="298"/>
      <c r="AB2" s="298"/>
      <c r="AC2" s="298"/>
      <c r="AD2" s="298"/>
      <c r="AE2" s="298"/>
      <c r="AF2" s="298"/>
      <c r="AG2" s="298"/>
      <c r="AH2" s="298"/>
      <c r="AI2" s="298"/>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245">
        <v>45994</v>
      </c>
      <c r="V3" s="246">
        <v>45994</v>
      </c>
      <c r="W3" s="246">
        <v>45994</v>
      </c>
      <c r="X3" s="246">
        <v>46142</v>
      </c>
      <c r="Y3" s="68" t="s">
        <v>16</v>
      </c>
      <c r="Z3" s="68" t="s">
        <v>16</v>
      </c>
      <c r="AA3" s="68" t="s">
        <v>16</v>
      </c>
      <c r="AB3" s="68" t="s">
        <v>16</v>
      </c>
      <c r="AC3" s="68" t="s">
        <v>16</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IF(SUM(U4:AT4)&gt;K4+N4,K4+N4,SUM(U4:AT4))</f>
        <v>0</v>
      </c>
      <c r="M4" s="71">
        <f>(SUM(U4:AT4))</f>
        <v>0</v>
      </c>
      <c r="N4" s="72"/>
      <c r="O4" s="73">
        <f>ROUND(IF(K4*0.25-0.5&lt;0,0,K4*0.25-0.5),0)-R4-P4</f>
        <v>0</v>
      </c>
      <c r="P4" s="72"/>
      <c r="Q4" s="72"/>
      <c r="R4" s="72"/>
      <c r="S4" s="74">
        <f t="shared" ref="S4:S186" si="0">K4-(SUM(U4:AT4))+N4+P4+Q4-R4</f>
        <v>0</v>
      </c>
      <c r="T4" s="121" t="str">
        <f>IF(S4&lt;0,"ATENÇÃO","OK")</f>
        <v>OK</v>
      </c>
      <c r="U4" s="247"/>
      <c r="V4" s="248"/>
      <c r="W4" s="248"/>
      <c r="X4" s="248"/>
      <c r="Y4" s="76"/>
      <c r="Z4" s="76"/>
      <c r="AA4" s="76"/>
      <c r="AB4" s="77"/>
      <c r="AC4" s="78"/>
      <c r="AD4" s="77"/>
      <c r="AE4" s="77"/>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v>5</v>
      </c>
      <c r="L5" s="70">
        <f t="shared" ref="L5:L186" si="1">IF(SUM(U5:AT5)&gt;K5+N5,K5+N5,SUM(U5:AT5))</f>
        <v>0</v>
      </c>
      <c r="M5" s="71">
        <f t="shared" ref="M5:M186" si="2">(SUM(U5:AT5))</f>
        <v>0</v>
      </c>
      <c r="N5" s="72"/>
      <c r="O5" s="73">
        <f t="shared" ref="O5:O186" si="3">ROUND(IF(K5*0.25-0.5&lt;0,0,K5*0.25-0.5),0)-R5-P5</f>
        <v>1</v>
      </c>
      <c r="P5" s="72"/>
      <c r="Q5" s="72"/>
      <c r="R5" s="72"/>
      <c r="S5" s="74">
        <f t="shared" si="0"/>
        <v>5</v>
      </c>
      <c r="T5" s="121" t="str">
        <f t="shared" ref="T5:T186" si="4">IF(S5&lt;0,"ATENÇÃO","OK")</f>
        <v>OK</v>
      </c>
      <c r="U5" s="247"/>
      <c r="V5" s="248"/>
      <c r="W5" s="248"/>
      <c r="X5" s="248"/>
      <c r="Y5" s="76"/>
      <c r="Z5" s="76"/>
      <c r="AA5" s="76"/>
      <c r="AB5" s="77"/>
      <c r="AC5" s="78"/>
      <c r="AD5" s="80"/>
      <c r="AE5" s="80"/>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247"/>
      <c r="V6" s="248"/>
      <c r="W6" s="248"/>
      <c r="X6" s="248"/>
      <c r="Y6" s="76"/>
      <c r="Z6" s="76"/>
      <c r="AA6" s="76"/>
      <c r="AB6" s="80"/>
      <c r="AC6" s="78"/>
      <c r="AD6" s="80"/>
      <c r="AE6" s="80"/>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c r="L7" s="70">
        <f t="shared" si="1"/>
        <v>0</v>
      </c>
      <c r="M7" s="71">
        <f t="shared" si="2"/>
        <v>0</v>
      </c>
      <c r="N7" s="72"/>
      <c r="O7" s="73">
        <f t="shared" si="3"/>
        <v>0</v>
      </c>
      <c r="P7" s="72"/>
      <c r="Q7" s="72"/>
      <c r="R7" s="72"/>
      <c r="S7" s="74">
        <f t="shared" si="0"/>
        <v>0</v>
      </c>
      <c r="T7" s="121" t="str">
        <f t="shared" si="4"/>
        <v>OK</v>
      </c>
      <c r="U7" s="247"/>
      <c r="V7" s="248"/>
      <c r="W7" s="248"/>
      <c r="X7" s="248"/>
      <c r="Y7" s="76"/>
      <c r="Z7" s="76"/>
      <c r="AA7" s="76"/>
      <c r="AB7" s="77"/>
      <c r="AC7" s="78"/>
      <c r="AD7" s="77"/>
      <c r="AE7" s="77"/>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247"/>
      <c r="V8" s="248"/>
      <c r="W8" s="248"/>
      <c r="X8" s="248"/>
      <c r="Y8" s="76"/>
      <c r="Z8" s="76"/>
      <c r="AA8" s="76"/>
      <c r="AB8" s="77"/>
      <c r="AC8" s="78"/>
      <c r="AD8" s="80"/>
      <c r="AE8" s="82"/>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247"/>
      <c r="V9" s="248"/>
      <c r="W9" s="248"/>
      <c r="X9" s="248"/>
      <c r="Y9" s="76"/>
      <c r="Z9" s="76"/>
      <c r="AA9" s="76"/>
      <c r="AB9" s="80"/>
      <c r="AC9" s="78"/>
      <c r="AD9" s="77"/>
      <c r="AE9" s="80"/>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247"/>
      <c r="V10" s="248"/>
      <c r="W10" s="248"/>
      <c r="X10" s="248"/>
      <c r="Y10" s="76"/>
      <c r="Z10" s="76"/>
      <c r="AA10" s="76"/>
      <c r="AB10" s="77"/>
      <c r="AC10" s="78"/>
      <c r="AD10" s="77"/>
      <c r="AE10" s="80"/>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1"/>
        <v>0</v>
      </c>
      <c r="M11" s="71">
        <f t="shared" si="2"/>
        <v>0</v>
      </c>
      <c r="N11" s="72"/>
      <c r="O11" s="73">
        <f t="shared" si="3"/>
        <v>0</v>
      </c>
      <c r="P11" s="72"/>
      <c r="Q11" s="72"/>
      <c r="R11" s="72"/>
      <c r="S11" s="74">
        <f t="shared" si="0"/>
        <v>0</v>
      </c>
      <c r="T11" s="121" t="str">
        <f t="shared" si="4"/>
        <v>OK</v>
      </c>
      <c r="U11" s="247"/>
      <c r="V11" s="248"/>
      <c r="W11" s="248"/>
      <c r="X11" s="248"/>
      <c r="Y11" s="76"/>
      <c r="Z11" s="76"/>
      <c r="AA11" s="76"/>
      <c r="AB11" s="77"/>
      <c r="AC11" s="78"/>
      <c r="AD11" s="77"/>
      <c r="AE11" s="77"/>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247"/>
      <c r="V12" s="248"/>
      <c r="W12" s="248"/>
      <c r="X12" s="248"/>
      <c r="Y12" s="76"/>
      <c r="Z12" s="76"/>
      <c r="AA12" s="76"/>
      <c r="AB12" s="77"/>
      <c r="AC12" s="78"/>
      <c r="AD12" s="77"/>
      <c r="AE12" s="77"/>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1"/>
        <v>0</v>
      </c>
      <c r="M13" s="71">
        <f t="shared" si="2"/>
        <v>0</v>
      </c>
      <c r="N13" s="72"/>
      <c r="O13" s="73">
        <f t="shared" si="3"/>
        <v>0</v>
      </c>
      <c r="P13" s="72"/>
      <c r="Q13" s="72"/>
      <c r="R13" s="72"/>
      <c r="S13" s="74">
        <f t="shared" si="0"/>
        <v>0</v>
      </c>
      <c r="T13" s="121" t="str">
        <f t="shared" si="4"/>
        <v>OK</v>
      </c>
      <c r="U13" s="247"/>
      <c r="V13" s="249"/>
      <c r="W13" s="249"/>
      <c r="X13" s="248"/>
      <c r="Y13" s="83"/>
      <c r="Z13" s="76"/>
      <c r="AA13" s="83"/>
      <c r="AB13" s="84"/>
      <c r="AC13" s="78"/>
      <c r="AD13" s="77"/>
      <c r="AE13" s="77"/>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247"/>
      <c r="V14" s="248"/>
      <c r="W14" s="248"/>
      <c r="X14" s="248"/>
      <c r="Y14" s="76"/>
      <c r="Z14" s="76"/>
      <c r="AA14" s="76"/>
      <c r="AB14" s="77"/>
      <c r="AC14" s="78"/>
      <c r="AD14" s="77"/>
      <c r="AE14" s="77"/>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247"/>
      <c r="V15" s="249"/>
      <c r="W15" s="248"/>
      <c r="X15" s="248"/>
      <c r="Y15" s="83"/>
      <c r="Z15" s="76"/>
      <c r="AA15" s="83"/>
      <c r="AB15" s="84"/>
      <c r="AC15" s="78"/>
      <c r="AD15" s="77"/>
      <c r="AE15" s="77"/>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c r="L16" s="70">
        <f t="shared" si="1"/>
        <v>0</v>
      </c>
      <c r="M16" s="71">
        <f t="shared" si="2"/>
        <v>0</v>
      </c>
      <c r="N16" s="72"/>
      <c r="O16" s="73">
        <f t="shared" si="3"/>
        <v>0</v>
      </c>
      <c r="P16" s="72"/>
      <c r="Q16" s="72"/>
      <c r="R16" s="72"/>
      <c r="S16" s="74">
        <f t="shared" si="0"/>
        <v>0</v>
      </c>
      <c r="T16" s="121" t="str">
        <f t="shared" si="4"/>
        <v>OK</v>
      </c>
      <c r="U16" s="247"/>
      <c r="V16" s="248"/>
      <c r="W16" s="248"/>
      <c r="X16" s="248"/>
      <c r="Y16" s="76"/>
      <c r="Z16" s="76"/>
      <c r="AA16" s="76"/>
      <c r="AB16" s="77"/>
      <c r="AC16" s="78"/>
      <c r="AD16" s="77"/>
      <c r="AE16" s="77"/>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247"/>
      <c r="V17" s="248"/>
      <c r="W17" s="248"/>
      <c r="X17" s="248"/>
      <c r="Y17" s="76"/>
      <c r="Z17" s="76"/>
      <c r="AA17" s="76"/>
      <c r="AB17" s="77"/>
      <c r="AC17" s="78"/>
      <c r="AD17" s="77"/>
      <c r="AE17" s="77"/>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247"/>
      <c r="V18" s="248"/>
      <c r="W18" s="248"/>
      <c r="X18" s="248"/>
      <c r="Y18" s="76"/>
      <c r="Z18" s="76"/>
      <c r="AA18" s="76"/>
      <c r="AB18" s="77"/>
      <c r="AC18" s="78"/>
      <c r="AD18" s="77"/>
      <c r="AE18" s="77"/>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v>5</v>
      </c>
      <c r="L19" s="70">
        <f t="shared" si="1"/>
        <v>5</v>
      </c>
      <c r="M19" s="71">
        <f t="shared" si="2"/>
        <v>5</v>
      </c>
      <c r="N19" s="72"/>
      <c r="O19" s="73">
        <f t="shared" si="3"/>
        <v>1</v>
      </c>
      <c r="P19" s="72"/>
      <c r="Q19" s="72"/>
      <c r="R19" s="72"/>
      <c r="S19" s="74">
        <f t="shared" si="0"/>
        <v>0</v>
      </c>
      <c r="T19" s="121" t="str">
        <f t="shared" si="4"/>
        <v>OK</v>
      </c>
      <c r="U19" s="250">
        <v>5</v>
      </c>
      <c r="V19" s="248"/>
      <c r="W19" s="248"/>
      <c r="X19" s="248"/>
      <c r="Y19" s="76"/>
      <c r="Z19" s="76"/>
      <c r="AA19" s="76"/>
      <c r="AB19" s="80"/>
      <c r="AC19" s="78"/>
      <c r="AD19" s="77"/>
      <c r="AE19" s="77"/>
      <c r="AF19" s="76"/>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108" t="s">
        <v>84</v>
      </c>
      <c r="J20" s="109">
        <v>64</v>
      </c>
      <c r="K20" s="69"/>
      <c r="L20" s="70">
        <f t="shared" si="1"/>
        <v>0</v>
      </c>
      <c r="M20" s="71">
        <f t="shared" si="2"/>
        <v>0</v>
      </c>
      <c r="N20" s="72"/>
      <c r="O20" s="73">
        <f t="shared" si="3"/>
        <v>0</v>
      </c>
      <c r="P20" s="72"/>
      <c r="Q20" s="72"/>
      <c r="R20" s="72"/>
      <c r="S20" s="74">
        <f t="shared" si="0"/>
        <v>0</v>
      </c>
      <c r="T20" s="121" t="str">
        <f t="shared" si="4"/>
        <v>OK</v>
      </c>
      <c r="U20" s="247"/>
      <c r="V20" s="249"/>
      <c r="W20" s="249"/>
      <c r="X20" s="248"/>
      <c r="Y20" s="83"/>
      <c r="Z20" s="76"/>
      <c r="AA20" s="76"/>
      <c r="AB20" s="86"/>
      <c r="AC20" s="78"/>
      <c r="AD20" s="77"/>
      <c r="AE20" s="77"/>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v>5</v>
      </c>
      <c r="L21" s="70">
        <f t="shared" si="1"/>
        <v>2</v>
      </c>
      <c r="M21" s="71">
        <f t="shared" si="2"/>
        <v>2</v>
      </c>
      <c r="N21" s="72"/>
      <c r="O21" s="73">
        <f t="shared" si="3"/>
        <v>1</v>
      </c>
      <c r="P21" s="72"/>
      <c r="Q21" s="72"/>
      <c r="R21" s="72"/>
      <c r="S21" s="74">
        <f t="shared" si="0"/>
        <v>3</v>
      </c>
      <c r="T21" s="121" t="str">
        <f t="shared" si="4"/>
        <v>OK</v>
      </c>
      <c r="U21" s="250">
        <v>2</v>
      </c>
      <c r="V21" s="248"/>
      <c r="W21" s="248"/>
      <c r="X21" s="248"/>
      <c r="Y21" s="76"/>
      <c r="Z21" s="76"/>
      <c r="AA21" s="76"/>
      <c r="AB21" s="80"/>
      <c r="AC21" s="78"/>
      <c r="AD21" s="80"/>
      <c r="AE21" s="77"/>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c r="L22" s="70">
        <f t="shared" si="1"/>
        <v>0</v>
      </c>
      <c r="M22" s="71">
        <f t="shared" si="2"/>
        <v>0</v>
      </c>
      <c r="N22" s="72"/>
      <c r="O22" s="73">
        <f t="shared" si="3"/>
        <v>0</v>
      </c>
      <c r="P22" s="72"/>
      <c r="Q22" s="72"/>
      <c r="R22" s="72"/>
      <c r="S22" s="74">
        <f t="shared" si="0"/>
        <v>0</v>
      </c>
      <c r="T22" s="121" t="str">
        <f t="shared" si="4"/>
        <v>OK</v>
      </c>
      <c r="U22" s="247"/>
      <c r="V22" s="248"/>
      <c r="W22" s="248"/>
      <c r="X22" s="248"/>
      <c r="Y22" s="76"/>
      <c r="Z22" s="76"/>
      <c r="AA22" s="76"/>
      <c r="AB22" s="80"/>
      <c r="AC22" s="78"/>
      <c r="AD22" s="80"/>
      <c r="AE22" s="77"/>
      <c r="AF22" s="76"/>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v>5</v>
      </c>
      <c r="L23" s="70">
        <f t="shared" si="1"/>
        <v>2</v>
      </c>
      <c r="M23" s="71">
        <f t="shared" si="2"/>
        <v>2</v>
      </c>
      <c r="N23" s="72"/>
      <c r="O23" s="73">
        <f t="shared" si="3"/>
        <v>1</v>
      </c>
      <c r="P23" s="72"/>
      <c r="Q23" s="72"/>
      <c r="R23" s="72"/>
      <c r="S23" s="74">
        <f t="shared" si="0"/>
        <v>3</v>
      </c>
      <c r="T23" s="121" t="str">
        <f t="shared" si="4"/>
        <v>OK</v>
      </c>
      <c r="U23" s="250">
        <v>2</v>
      </c>
      <c r="V23" s="248"/>
      <c r="W23" s="248"/>
      <c r="X23" s="248"/>
      <c r="Y23" s="76"/>
      <c r="Z23" s="76"/>
      <c r="AA23" s="76"/>
      <c r="AB23" s="77"/>
      <c r="AC23" s="78"/>
      <c r="AD23" s="77"/>
      <c r="AE23" s="77"/>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247"/>
      <c r="V24" s="248"/>
      <c r="W24" s="248"/>
      <c r="X24" s="248"/>
      <c r="Y24" s="88"/>
      <c r="Z24" s="76"/>
      <c r="AA24" s="76"/>
      <c r="AB24" s="77"/>
      <c r="AC24" s="78"/>
      <c r="AD24" s="80"/>
      <c r="AE24" s="77"/>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c r="L25" s="70">
        <f t="shared" si="1"/>
        <v>0</v>
      </c>
      <c r="M25" s="71">
        <f t="shared" si="2"/>
        <v>0</v>
      </c>
      <c r="N25" s="72"/>
      <c r="O25" s="73">
        <f t="shared" si="3"/>
        <v>0</v>
      </c>
      <c r="P25" s="72"/>
      <c r="Q25" s="72"/>
      <c r="R25" s="72"/>
      <c r="S25" s="74">
        <f t="shared" si="0"/>
        <v>0</v>
      </c>
      <c r="T25" s="121" t="str">
        <f t="shared" si="4"/>
        <v>OK</v>
      </c>
      <c r="U25" s="247"/>
      <c r="V25" s="249"/>
      <c r="W25" s="248"/>
      <c r="X25" s="248"/>
      <c r="Y25" s="89"/>
      <c r="Z25" s="76"/>
      <c r="AA25" s="83"/>
      <c r="AB25" s="80"/>
      <c r="AC25" s="78"/>
      <c r="AD25" s="80"/>
      <c r="AE25" s="77"/>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247"/>
      <c r="V26" s="248"/>
      <c r="W26" s="248"/>
      <c r="X26" s="248"/>
      <c r="Y26" s="88"/>
      <c r="Z26" s="76"/>
      <c r="AA26" s="76"/>
      <c r="AB26" s="80"/>
      <c r="AC26" s="78"/>
      <c r="AD26" s="77"/>
      <c r="AE26" s="77"/>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c r="L27" s="70">
        <f t="shared" si="1"/>
        <v>0</v>
      </c>
      <c r="M27" s="71">
        <f t="shared" si="2"/>
        <v>0</v>
      </c>
      <c r="N27" s="72"/>
      <c r="O27" s="73">
        <f t="shared" si="3"/>
        <v>0</v>
      </c>
      <c r="P27" s="72"/>
      <c r="Q27" s="72"/>
      <c r="R27" s="72"/>
      <c r="S27" s="74">
        <f t="shared" si="0"/>
        <v>0</v>
      </c>
      <c r="T27" s="121" t="str">
        <f t="shared" si="4"/>
        <v>OK</v>
      </c>
      <c r="U27" s="247"/>
      <c r="V27" s="248"/>
      <c r="W27" s="248"/>
      <c r="X27" s="248"/>
      <c r="Y27" s="88"/>
      <c r="Z27" s="76"/>
      <c r="AA27" s="76"/>
      <c r="AB27" s="80"/>
      <c r="AC27" s="78"/>
      <c r="AD27" s="77"/>
      <c r="AE27" s="77"/>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247"/>
      <c r="V28" s="249"/>
      <c r="W28" s="249"/>
      <c r="X28" s="248"/>
      <c r="Y28" s="89"/>
      <c r="Z28" s="76"/>
      <c r="AA28" s="76"/>
      <c r="AB28" s="84"/>
      <c r="AC28" s="78"/>
      <c r="AD28" s="77"/>
      <c r="AE28" s="77"/>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247"/>
      <c r="V29" s="249"/>
      <c r="W29" s="249"/>
      <c r="X29" s="248"/>
      <c r="Y29" s="89"/>
      <c r="Z29" s="76"/>
      <c r="AA29" s="83"/>
      <c r="AB29" s="84"/>
      <c r="AC29" s="78"/>
      <c r="AD29" s="77"/>
      <c r="AE29" s="77"/>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247"/>
      <c r="V30" s="249"/>
      <c r="W30" s="249"/>
      <c r="X30" s="248"/>
      <c r="Y30" s="89"/>
      <c r="Z30" s="76"/>
      <c r="AA30" s="83"/>
      <c r="AB30" s="84"/>
      <c r="AC30" s="78"/>
      <c r="AD30" s="77"/>
      <c r="AE30" s="77"/>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247"/>
      <c r="V31" s="249"/>
      <c r="W31" s="249"/>
      <c r="X31" s="248"/>
      <c r="Y31" s="89"/>
      <c r="Z31" s="76"/>
      <c r="AA31" s="83"/>
      <c r="AB31" s="84"/>
      <c r="AC31" s="78"/>
      <c r="AD31" s="77"/>
      <c r="AE31" s="77"/>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c r="L32" s="70">
        <f t="shared" si="1"/>
        <v>0</v>
      </c>
      <c r="M32" s="71">
        <f t="shared" si="2"/>
        <v>0</v>
      </c>
      <c r="N32" s="72"/>
      <c r="O32" s="73">
        <f t="shared" si="3"/>
        <v>0</v>
      </c>
      <c r="P32" s="72"/>
      <c r="Q32" s="72"/>
      <c r="R32" s="72"/>
      <c r="S32" s="74">
        <f t="shared" si="0"/>
        <v>0</v>
      </c>
      <c r="T32" s="121" t="str">
        <f t="shared" si="4"/>
        <v>OK</v>
      </c>
      <c r="U32" s="247"/>
      <c r="V32" s="249"/>
      <c r="W32" s="249"/>
      <c r="X32" s="248"/>
      <c r="Y32" s="89"/>
      <c r="Z32" s="76"/>
      <c r="AA32" s="83"/>
      <c r="AB32" s="84"/>
      <c r="AC32" s="78"/>
      <c r="AD32" s="77"/>
      <c r="AE32" s="77"/>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247"/>
      <c r="V33" s="249"/>
      <c r="W33" s="249"/>
      <c r="X33" s="248"/>
      <c r="Y33" s="89"/>
      <c r="Z33" s="76"/>
      <c r="AA33" s="83"/>
      <c r="AB33" s="84"/>
      <c r="AC33" s="78"/>
      <c r="AD33" s="77"/>
      <c r="AE33" s="77"/>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247"/>
      <c r="V34" s="249"/>
      <c r="W34" s="249"/>
      <c r="X34" s="248"/>
      <c r="Y34" s="89"/>
      <c r="Z34" s="76"/>
      <c r="AA34" s="83"/>
      <c r="AB34" s="84"/>
      <c r="AC34" s="78"/>
      <c r="AD34" s="77"/>
      <c r="AE34" s="77"/>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c r="L35" s="70">
        <f t="shared" si="1"/>
        <v>0</v>
      </c>
      <c r="M35" s="71">
        <f t="shared" si="2"/>
        <v>0</v>
      </c>
      <c r="N35" s="72"/>
      <c r="O35" s="73">
        <f t="shared" si="3"/>
        <v>0</v>
      </c>
      <c r="P35" s="72"/>
      <c r="Q35" s="72"/>
      <c r="R35" s="72"/>
      <c r="S35" s="74">
        <f t="shared" si="0"/>
        <v>0</v>
      </c>
      <c r="T35" s="121" t="str">
        <f t="shared" si="4"/>
        <v>OK</v>
      </c>
      <c r="U35" s="247"/>
      <c r="V35" s="249"/>
      <c r="W35" s="249"/>
      <c r="X35" s="248"/>
      <c r="Y35" s="89"/>
      <c r="Z35" s="76"/>
      <c r="AA35" s="83"/>
      <c r="AB35" s="84"/>
      <c r="AC35" s="78"/>
      <c r="AD35" s="77"/>
      <c r="AE35" s="77"/>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247"/>
      <c r="V36" s="249"/>
      <c r="W36" s="249"/>
      <c r="X36" s="248"/>
      <c r="Y36" s="89"/>
      <c r="Z36" s="76"/>
      <c r="AA36" s="83"/>
      <c r="AB36" s="84"/>
      <c r="AC36" s="78"/>
      <c r="AD36" s="77"/>
      <c r="AE36" s="77"/>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c r="L37" s="70">
        <f t="shared" si="1"/>
        <v>0</v>
      </c>
      <c r="M37" s="71">
        <f t="shared" si="2"/>
        <v>0</v>
      </c>
      <c r="N37" s="72"/>
      <c r="O37" s="73">
        <f t="shared" si="3"/>
        <v>0</v>
      </c>
      <c r="P37" s="72"/>
      <c r="Q37" s="72"/>
      <c r="R37" s="72"/>
      <c r="S37" s="74">
        <f t="shared" si="0"/>
        <v>0</v>
      </c>
      <c r="T37" s="121" t="str">
        <f t="shared" si="4"/>
        <v>OK</v>
      </c>
      <c r="U37" s="247"/>
      <c r="V37" s="249"/>
      <c r="W37" s="249"/>
      <c r="X37" s="248"/>
      <c r="Y37" s="89"/>
      <c r="Z37" s="76"/>
      <c r="AA37" s="83"/>
      <c r="AB37" s="84"/>
      <c r="AC37" s="78"/>
      <c r="AD37" s="77"/>
      <c r="AE37" s="77"/>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c r="L38" s="70">
        <f t="shared" si="1"/>
        <v>0</v>
      </c>
      <c r="M38" s="71">
        <f t="shared" si="2"/>
        <v>0</v>
      </c>
      <c r="N38" s="72"/>
      <c r="O38" s="73">
        <f t="shared" si="3"/>
        <v>0</v>
      </c>
      <c r="P38" s="72"/>
      <c r="Q38" s="72"/>
      <c r="R38" s="72"/>
      <c r="S38" s="74">
        <f t="shared" si="0"/>
        <v>0</v>
      </c>
      <c r="T38" s="121" t="str">
        <f t="shared" si="4"/>
        <v>OK</v>
      </c>
      <c r="U38" s="247"/>
      <c r="V38" s="249"/>
      <c r="W38" s="249"/>
      <c r="X38" s="248"/>
      <c r="Y38" s="89"/>
      <c r="Z38" s="76"/>
      <c r="AA38" s="83"/>
      <c r="AB38" s="84"/>
      <c r="AC38" s="78"/>
      <c r="AD38" s="77"/>
      <c r="AE38" s="77"/>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1"/>
        <v>0</v>
      </c>
      <c r="M39" s="71">
        <f t="shared" si="2"/>
        <v>0</v>
      </c>
      <c r="N39" s="72"/>
      <c r="O39" s="73">
        <f t="shared" si="3"/>
        <v>0</v>
      </c>
      <c r="P39" s="72"/>
      <c r="Q39" s="72"/>
      <c r="R39" s="72"/>
      <c r="S39" s="74">
        <f t="shared" si="0"/>
        <v>0</v>
      </c>
      <c r="T39" s="121" t="str">
        <f t="shared" si="4"/>
        <v>OK</v>
      </c>
      <c r="U39" s="247"/>
      <c r="V39" s="249"/>
      <c r="W39" s="249"/>
      <c r="X39" s="248"/>
      <c r="Y39" s="89"/>
      <c r="Z39" s="76"/>
      <c r="AA39" s="83"/>
      <c r="AB39" s="84"/>
      <c r="AC39" s="78"/>
      <c r="AD39" s="77"/>
      <c r="AE39" s="77"/>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c r="L40" s="70">
        <f t="shared" si="1"/>
        <v>0</v>
      </c>
      <c r="M40" s="71">
        <f t="shared" si="2"/>
        <v>0</v>
      </c>
      <c r="N40" s="72"/>
      <c r="O40" s="73">
        <f t="shared" si="3"/>
        <v>0</v>
      </c>
      <c r="P40" s="72"/>
      <c r="Q40" s="72"/>
      <c r="R40" s="72"/>
      <c r="S40" s="74">
        <f t="shared" si="0"/>
        <v>0</v>
      </c>
      <c r="T40" s="121" t="str">
        <f t="shared" si="4"/>
        <v>OK</v>
      </c>
      <c r="U40" s="247"/>
      <c r="V40" s="249"/>
      <c r="W40" s="249"/>
      <c r="X40" s="248"/>
      <c r="Y40" s="89"/>
      <c r="Z40" s="76"/>
      <c r="AA40" s="83"/>
      <c r="AB40" s="84"/>
      <c r="AC40" s="78"/>
      <c r="AD40" s="77"/>
      <c r="AE40" s="77"/>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c r="L41" s="70">
        <f t="shared" si="1"/>
        <v>0</v>
      </c>
      <c r="M41" s="71">
        <f t="shared" si="2"/>
        <v>0</v>
      </c>
      <c r="N41" s="72"/>
      <c r="O41" s="73">
        <f t="shared" si="3"/>
        <v>0</v>
      </c>
      <c r="P41" s="72"/>
      <c r="Q41" s="72"/>
      <c r="R41" s="72"/>
      <c r="S41" s="74">
        <f t="shared" si="0"/>
        <v>0</v>
      </c>
      <c r="T41" s="121" t="str">
        <f t="shared" si="4"/>
        <v>OK</v>
      </c>
      <c r="U41" s="247"/>
      <c r="V41" s="249"/>
      <c r="W41" s="249"/>
      <c r="X41" s="248"/>
      <c r="Y41" s="89"/>
      <c r="Z41" s="76"/>
      <c r="AA41" s="83"/>
      <c r="AB41" s="84"/>
      <c r="AC41" s="78"/>
      <c r="AD41" s="77"/>
      <c r="AE41" s="77"/>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1"/>
        <v>0</v>
      </c>
      <c r="M42" s="71">
        <f t="shared" si="2"/>
        <v>0</v>
      </c>
      <c r="N42" s="72"/>
      <c r="O42" s="73">
        <f t="shared" si="3"/>
        <v>0</v>
      </c>
      <c r="P42" s="72"/>
      <c r="Q42" s="72"/>
      <c r="R42" s="72"/>
      <c r="S42" s="74">
        <f t="shared" si="0"/>
        <v>0</v>
      </c>
      <c r="T42" s="121" t="str">
        <f t="shared" si="4"/>
        <v>OK</v>
      </c>
      <c r="U42" s="247"/>
      <c r="V42" s="249"/>
      <c r="W42" s="249"/>
      <c r="X42" s="248"/>
      <c r="Y42" s="89"/>
      <c r="Z42" s="76"/>
      <c r="AA42" s="83"/>
      <c r="AB42" s="84"/>
      <c r="AC42" s="78"/>
      <c r="AD42" s="77"/>
      <c r="AE42" s="77"/>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247"/>
      <c r="V43" s="249"/>
      <c r="W43" s="249"/>
      <c r="X43" s="248"/>
      <c r="Y43" s="89"/>
      <c r="Z43" s="76"/>
      <c r="AA43" s="83"/>
      <c r="AB43" s="84"/>
      <c r="AC43" s="78"/>
      <c r="AD43" s="77"/>
      <c r="AE43" s="77"/>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v>1</v>
      </c>
      <c r="L44" s="70">
        <f t="shared" si="1"/>
        <v>0</v>
      </c>
      <c r="M44" s="71">
        <f t="shared" si="2"/>
        <v>0</v>
      </c>
      <c r="N44" s="72"/>
      <c r="O44" s="73">
        <f t="shared" si="3"/>
        <v>0</v>
      </c>
      <c r="P44" s="72"/>
      <c r="Q44" s="72"/>
      <c r="R44" s="72"/>
      <c r="S44" s="74">
        <f t="shared" si="0"/>
        <v>1</v>
      </c>
      <c r="T44" s="121" t="str">
        <f t="shared" si="4"/>
        <v>OK</v>
      </c>
      <c r="U44" s="247"/>
      <c r="V44" s="249"/>
      <c r="W44" s="249"/>
      <c r="X44" s="248"/>
      <c r="Y44" s="89"/>
      <c r="Z44" s="76"/>
      <c r="AA44" s="83"/>
      <c r="AB44" s="84"/>
      <c r="AC44" s="78"/>
      <c r="AD44" s="77"/>
      <c r="AE44" s="77"/>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1"/>
        <v>0</v>
      </c>
      <c r="M45" s="71">
        <f t="shared" si="2"/>
        <v>0</v>
      </c>
      <c r="N45" s="72"/>
      <c r="O45" s="73">
        <f t="shared" si="3"/>
        <v>0</v>
      </c>
      <c r="P45" s="72"/>
      <c r="Q45" s="72"/>
      <c r="R45" s="72"/>
      <c r="S45" s="74">
        <f t="shared" si="0"/>
        <v>0</v>
      </c>
      <c r="T45" s="121" t="str">
        <f t="shared" si="4"/>
        <v>OK</v>
      </c>
      <c r="U45" s="247"/>
      <c r="V45" s="249"/>
      <c r="W45" s="249"/>
      <c r="X45" s="248"/>
      <c r="Y45" s="89"/>
      <c r="Z45" s="76"/>
      <c r="AA45" s="83"/>
      <c r="AB45" s="84"/>
      <c r="AC45" s="78"/>
      <c r="AD45" s="77"/>
      <c r="AE45" s="77"/>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v>1</v>
      </c>
      <c r="L46" s="70">
        <f t="shared" si="1"/>
        <v>0</v>
      </c>
      <c r="M46" s="71">
        <f t="shared" si="2"/>
        <v>0</v>
      </c>
      <c r="N46" s="72"/>
      <c r="O46" s="73">
        <f t="shared" si="3"/>
        <v>0</v>
      </c>
      <c r="P46" s="72"/>
      <c r="Q46" s="72"/>
      <c r="R46" s="72"/>
      <c r="S46" s="74">
        <f t="shared" si="0"/>
        <v>1</v>
      </c>
      <c r="T46" s="121" t="str">
        <f t="shared" si="4"/>
        <v>OK</v>
      </c>
      <c r="U46" s="247"/>
      <c r="V46" s="249"/>
      <c r="W46" s="249"/>
      <c r="X46" s="248"/>
      <c r="Y46" s="89"/>
      <c r="Z46" s="76"/>
      <c r="AA46" s="83"/>
      <c r="AB46" s="84"/>
      <c r="AC46" s="78"/>
      <c r="AD46" s="77"/>
      <c r="AE46" s="77"/>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247"/>
      <c r="V47" s="249"/>
      <c r="W47" s="249"/>
      <c r="X47" s="248"/>
      <c r="Y47" s="89"/>
      <c r="Z47" s="76"/>
      <c r="AA47" s="83"/>
      <c r="AB47" s="84"/>
      <c r="AC47" s="78"/>
      <c r="AD47" s="77"/>
      <c r="AE47" s="77"/>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247"/>
      <c r="V48" s="249"/>
      <c r="W48" s="249"/>
      <c r="X48" s="248"/>
      <c r="Y48" s="89"/>
      <c r="Z48" s="76"/>
      <c r="AA48" s="83"/>
      <c r="AB48" s="84"/>
      <c r="AC48" s="78"/>
      <c r="AD48" s="77"/>
      <c r="AE48" s="77"/>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c r="L49" s="70">
        <f t="shared" si="1"/>
        <v>0</v>
      </c>
      <c r="M49" s="71">
        <f t="shared" si="2"/>
        <v>0</v>
      </c>
      <c r="N49" s="72"/>
      <c r="O49" s="73">
        <f t="shared" si="3"/>
        <v>0</v>
      </c>
      <c r="P49" s="72"/>
      <c r="Q49" s="72"/>
      <c r="R49" s="72"/>
      <c r="S49" s="74">
        <f t="shared" si="0"/>
        <v>0</v>
      </c>
      <c r="T49" s="121" t="str">
        <f t="shared" si="4"/>
        <v>OK</v>
      </c>
      <c r="U49" s="247"/>
      <c r="V49" s="249"/>
      <c r="W49" s="249"/>
      <c r="X49" s="248"/>
      <c r="Y49" s="89"/>
      <c r="Z49" s="76"/>
      <c r="AA49" s="83"/>
      <c r="AB49" s="84"/>
      <c r="AC49" s="78"/>
      <c r="AD49" s="77"/>
      <c r="AE49" s="77"/>
      <c r="AF49" s="76"/>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c r="L50" s="70">
        <f t="shared" si="1"/>
        <v>0</v>
      </c>
      <c r="M50" s="71">
        <f t="shared" si="2"/>
        <v>0</v>
      </c>
      <c r="N50" s="72"/>
      <c r="O50" s="73">
        <f t="shared" si="3"/>
        <v>0</v>
      </c>
      <c r="P50" s="72"/>
      <c r="Q50" s="72"/>
      <c r="R50" s="72"/>
      <c r="S50" s="74">
        <f t="shared" si="0"/>
        <v>0</v>
      </c>
      <c r="T50" s="121" t="str">
        <f t="shared" si="4"/>
        <v>OK</v>
      </c>
      <c r="U50" s="247"/>
      <c r="V50" s="249"/>
      <c r="W50" s="249"/>
      <c r="X50" s="248"/>
      <c r="Y50" s="89"/>
      <c r="Z50" s="76"/>
      <c r="AA50" s="83"/>
      <c r="AB50" s="84"/>
      <c r="AC50" s="78"/>
      <c r="AD50" s="77"/>
      <c r="AE50" s="77"/>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v>1</v>
      </c>
      <c r="L51" s="70">
        <f t="shared" si="1"/>
        <v>1</v>
      </c>
      <c r="M51" s="71">
        <f t="shared" si="2"/>
        <v>1</v>
      </c>
      <c r="N51" s="72"/>
      <c r="O51" s="73">
        <f t="shared" si="3"/>
        <v>0</v>
      </c>
      <c r="P51" s="72"/>
      <c r="Q51" s="72"/>
      <c r="R51" s="72"/>
      <c r="S51" s="74">
        <f t="shared" si="0"/>
        <v>0</v>
      </c>
      <c r="T51" s="121" t="str">
        <f t="shared" si="4"/>
        <v>OK</v>
      </c>
      <c r="U51" s="247"/>
      <c r="V51" s="252">
        <v>1</v>
      </c>
      <c r="W51" s="249"/>
      <c r="X51" s="248"/>
      <c r="Y51" s="89"/>
      <c r="Z51" s="76"/>
      <c r="AA51" s="83"/>
      <c r="AB51" s="84"/>
      <c r="AC51" s="78"/>
      <c r="AD51" s="77"/>
      <c r="AE51" s="77"/>
      <c r="AF51" s="76"/>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c r="L52" s="70">
        <f t="shared" si="1"/>
        <v>0</v>
      </c>
      <c r="M52" s="71">
        <f t="shared" si="2"/>
        <v>0</v>
      </c>
      <c r="N52" s="72"/>
      <c r="O52" s="73">
        <f t="shared" si="3"/>
        <v>0</v>
      </c>
      <c r="P52" s="72"/>
      <c r="Q52" s="72"/>
      <c r="R52" s="72"/>
      <c r="S52" s="74">
        <f t="shared" si="0"/>
        <v>0</v>
      </c>
      <c r="T52" s="121" t="str">
        <f t="shared" si="4"/>
        <v>OK</v>
      </c>
      <c r="U52" s="247"/>
      <c r="V52" s="249"/>
      <c r="W52" s="249"/>
      <c r="X52" s="248"/>
      <c r="Y52" s="89"/>
      <c r="Z52" s="76"/>
      <c r="AA52" s="83"/>
      <c r="AB52" s="84"/>
      <c r="AC52" s="78"/>
      <c r="AD52" s="77"/>
      <c r="AE52" s="77"/>
      <c r="AF52" s="76"/>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v>7</v>
      </c>
      <c r="L53" s="70">
        <f t="shared" si="1"/>
        <v>5</v>
      </c>
      <c r="M53" s="71">
        <f t="shared" si="2"/>
        <v>5</v>
      </c>
      <c r="N53" s="72"/>
      <c r="O53" s="73">
        <f t="shared" si="3"/>
        <v>1</v>
      </c>
      <c r="P53" s="72"/>
      <c r="Q53" s="72"/>
      <c r="R53" s="72"/>
      <c r="S53" s="74">
        <f t="shared" si="0"/>
        <v>2</v>
      </c>
      <c r="T53" s="121" t="str">
        <f t="shared" si="4"/>
        <v>OK</v>
      </c>
      <c r="U53" s="247"/>
      <c r="V53" s="252">
        <v>5</v>
      </c>
      <c r="W53" s="249"/>
      <c r="X53" s="248"/>
      <c r="Y53" s="89"/>
      <c r="Z53" s="76"/>
      <c r="AA53" s="83"/>
      <c r="AB53" s="84"/>
      <c r="AC53" s="78"/>
      <c r="AD53" s="77"/>
      <c r="AE53" s="77"/>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c r="L54" s="70">
        <f t="shared" si="1"/>
        <v>0</v>
      </c>
      <c r="M54" s="71">
        <f t="shared" si="2"/>
        <v>0</v>
      </c>
      <c r="N54" s="72"/>
      <c r="O54" s="73">
        <f t="shared" si="3"/>
        <v>0</v>
      </c>
      <c r="P54" s="72"/>
      <c r="Q54" s="72"/>
      <c r="R54" s="72"/>
      <c r="S54" s="74">
        <f t="shared" si="0"/>
        <v>0</v>
      </c>
      <c r="T54" s="121" t="str">
        <f t="shared" si="4"/>
        <v>OK</v>
      </c>
      <c r="U54" s="247"/>
      <c r="V54" s="249"/>
      <c r="W54" s="249"/>
      <c r="X54" s="248"/>
      <c r="Y54" s="89"/>
      <c r="Z54" s="76"/>
      <c r="AA54" s="83"/>
      <c r="AB54" s="84"/>
      <c r="AC54" s="78"/>
      <c r="AD54" s="77"/>
      <c r="AE54" s="77"/>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247"/>
      <c r="V55" s="249"/>
      <c r="W55" s="249"/>
      <c r="X55" s="248"/>
      <c r="Y55" s="89"/>
      <c r="Z55" s="76"/>
      <c r="AA55" s="83"/>
      <c r="AB55" s="84"/>
      <c r="AC55" s="78"/>
      <c r="AD55" s="77"/>
      <c r="AE55" s="77"/>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v>1</v>
      </c>
      <c r="L56" s="70">
        <f t="shared" si="1"/>
        <v>0</v>
      </c>
      <c r="M56" s="71">
        <f t="shared" si="2"/>
        <v>0</v>
      </c>
      <c r="N56" s="72"/>
      <c r="O56" s="73">
        <f t="shared" si="3"/>
        <v>0</v>
      </c>
      <c r="P56" s="72"/>
      <c r="Q56" s="261"/>
      <c r="R56" s="261"/>
      <c r="S56" s="74">
        <f t="shared" si="0"/>
        <v>1</v>
      </c>
      <c r="T56" s="121" t="str">
        <f t="shared" si="4"/>
        <v>OK</v>
      </c>
      <c r="U56" s="247"/>
      <c r="V56" s="249"/>
      <c r="W56" s="249"/>
      <c r="X56" s="248"/>
      <c r="Y56" s="89"/>
      <c r="Z56" s="76"/>
      <c r="AA56" s="83"/>
      <c r="AB56" s="84"/>
      <c r="AC56" s="78"/>
      <c r="AD56" s="77"/>
      <c r="AE56" s="77"/>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v>2</v>
      </c>
      <c r="L57" s="70">
        <f t="shared" si="1"/>
        <v>0</v>
      </c>
      <c r="M57" s="71">
        <f t="shared" si="2"/>
        <v>0</v>
      </c>
      <c r="N57" s="72"/>
      <c r="O57" s="73">
        <f t="shared" si="3"/>
        <v>0</v>
      </c>
      <c r="P57" s="72"/>
      <c r="Q57" s="72"/>
      <c r="R57" s="72"/>
      <c r="S57" s="74">
        <f t="shared" si="0"/>
        <v>2</v>
      </c>
      <c r="T57" s="121" t="str">
        <f t="shared" si="4"/>
        <v>OK</v>
      </c>
      <c r="U57" s="247"/>
      <c r="V57" s="249"/>
      <c r="W57" s="249"/>
      <c r="X57" s="248"/>
      <c r="Y57" s="89"/>
      <c r="Z57" s="76"/>
      <c r="AA57" s="83"/>
      <c r="AB57" s="84"/>
      <c r="AC57" s="78"/>
      <c r="AD57" s="77"/>
      <c r="AE57" s="77"/>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247"/>
      <c r="V58" s="249"/>
      <c r="W58" s="249"/>
      <c r="X58" s="248"/>
      <c r="Y58" s="89"/>
      <c r="Z58" s="76"/>
      <c r="AA58" s="83"/>
      <c r="AB58" s="84"/>
      <c r="AC58" s="78"/>
      <c r="AD58" s="77"/>
      <c r="AE58" s="77"/>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247"/>
      <c r="V59" s="249"/>
      <c r="W59" s="249"/>
      <c r="X59" s="248"/>
      <c r="Y59" s="89"/>
      <c r="Z59" s="76"/>
      <c r="AA59" s="83"/>
      <c r="AB59" s="84"/>
      <c r="AC59" s="78"/>
      <c r="AD59" s="77"/>
      <c r="AE59" s="77"/>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247"/>
      <c r="V60" s="249"/>
      <c r="W60" s="249"/>
      <c r="X60" s="248"/>
      <c r="Y60" s="89"/>
      <c r="Z60" s="76"/>
      <c r="AA60" s="83"/>
      <c r="AB60" s="84"/>
      <c r="AC60" s="78"/>
      <c r="AD60" s="77"/>
      <c r="AE60" s="77"/>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247"/>
      <c r="V61" s="249"/>
      <c r="W61" s="249"/>
      <c r="X61" s="248"/>
      <c r="Y61" s="89"/>
      <c r="Z61" s="76"/>
      <c r="AA61" s="83"/>
      <c r="AB61" s="84"/>
      <c r="AC61" s="78"/>
      <c r="AD61" s="77"/>
      <c r="AE61" s="77"/>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247"/>
      <c r="V62" s="249"/>
      <c r="W62" s="249"/>
      <c r="X62" s="248"/>
      <c r="Y62" s="89"/>
      <c r="Z62" s="76"/>
      <c r="AA62" s="83"/>
      <c r="AB62" s="84"/>
      <c r="AC62" s="78"/>
      <c r="AD62" s="77"/>
      <c r="AE62" s="77"/>
      <c r="AF62" s="76"/>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c r="L63" s="70">
        <f t="shared" si="1"/>
        <v>0</v>
      </c>
      <c r="M63" s="71">
        <f t="shared" si="2"/>
        <v>0</v>
      </c>
      <c r="N63" s="72"/>
      <c r="O63" s="73">
        <f t="shared" si="3"/>
        <v>0</v>
      </c>
      <c r="P63" s="72"/>
      <c r="Q63" s="72"/>
      <c r="R63" s="72"/>
      <c r="S63" s="74">
        <f t="shared" si="0"/>
        <v>0</v>
      </c>
      <c r="T63" s="121" t="str">
        <f t="shared" si="4"/>
        <v>OK</v>
      </c>
      <c r="U63" s="247"/>
      <c r="V63" s="249"/>
      <c r="W63" s="249"/>
      <c r="X63" s="248"/>
      <c r="Y63" s="89"/>
      <c r="Z63" s="76"/>
      <c r="AA63" s="83"/>
      <c r="AB63" s="84"/>
      <c r="AC63" s="78"/>
      <c r="AD63" s="77"/>
      <c r="AE63" s="77"/>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1"/>
        <v>0</v>
      </c>
      <c r="M64" s="71">
        <f t="shared" si="2"/>
        <v>0</v>
      </c>
      <c r="N64" s="72"/>
      <c r="O64" s="73">
        <f t="shared" si="3"/>
        <v>0</v>
      </c>
      <c r="P64" s="72"/>
      <c r="Q64" s="72"/>
      <c r="R64" s="72"/>
      <c r="S64" s="74">
        <f t="shared" si="0"/>
        <v>0</v>
      </c>
      <c r="T64" s="121" t="str">
        <f t="shared" si="4"/>
        <v>OK</v>
      </c>
      <c r="U64" s="247"/>
      <c r="V64" s="249"/>
      <c r="W64" s="249"/>
      <c r="X64" s="248"/>
      <c r="Y64" s="89"/>
      <c r="Z64" s="76"/>
      <c r="AA64" s="83"/>
      <c r="AB64" s="84"/>
      <c r="AC64" s="78"/>
      <c r="AD64" s="77"/>
      <c r="AE64" s="77"/>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1"/>
        <v>0</v>
      </c>
      <c r="M65" s="71">
        <f t="shared" si="2"/>
        <v>0</v>
      </c>
      <c r="N65" s="72"/>
      <c r="O65" s="73">
        <f t="shared" si="3"/>
        <v>0</v>
      </c>
      <c r="P65" s="72"/>
      <c r="Q65" s="72"/>
      <c r="R65" s="72"/>
      <c r="S65" s="74">
        <f t="shared" si="0"/>
        <v>0</v>
      </c>
      <c r="T65" s="121" t="str">
        <f t="shared" si="4"/>
        <v>OK</v>
      </c>
      <c r="U65" s="247"/>
      <c r="V65" s="249"/>
      <c r="W65" s="249"/>
      <c r="X65" s="248"/>
      <c r="Y65" s="89"/>
      <c r="Z65" s="76"/>
      <c r="AA65" s="83"/>
      <c r="AB65" s="84"/>
      <c r="AC65" s="78"/>
      <c r="AD65" s="77"/>
      <c r="AE65" s="77"/>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c r="L66" s="70">
        <f t="shared" si="1"/>
        <v>0</v>
      </c>
      <c r="M66" s="71">
        <f t="shared" si="2"/>
        <v>0</v>
      </c>
      <c r="N66" s="72"/>
      <c r="O66" s="73">
        <f t="shared" si="3"/>
        <v>0</v>
      </c>
      <c r="P66" s="72"/>
      <c r="Q66" s="72"/>
      <c r="R66" s="72"/>
      <c r="S66" s="74">
        <f t="shared" si="0"/>
        <v>0</v>
      </c>
      <c r="T66" s="121" t="str">
        <f t="shared" si="4"/>
        <v>OK</v>
      </c>
      <c r="U66" s="247"/>
      <c r="V66" s="249"/>
      <c r="W66" s="249"/>
      <c r="X66" s="248"/>
      <c r="Y66" s="89"/>
      <c r="Z66" s="76"/>
      <c r="AA66" s="83"/>
      <c r="AB66" s="84"/>
      <c r="AC66" s="78"/>
      <c r="AD66" s="77"/>
      <c r="AE66" s="77"/>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1"/>
        <v>0</v>
      </c>
      <c r="M67" s="71">
        <f t="shared" si="2"/>
        <v>0</v>
      </c>
      <c r="N67" s="72"/>
      <c r="O67" s="73">
        <f t="shared" si="3"/>
        <v>0</v>
      </c>
      <c r="P67" s="72"/>
      <c r="Q67" s="72"/>
      <c r="R67" s="72"/>
      <c r="S67" s="74">
        <f t="shared" si="0"/>
        <v>0</v>
      </c>
      <c r="T67" s="121" t="str">
        <f t="shared" si="4"/>
        <v>OK</v>
      </c>
      <c r="U67" s="247"/>
      <c r="V67" s="249"/>
      <c r="W67" s="249"/>
      <c r="X67" s="248"/>
      <c r="Y67" s="89"/>
      <c r="Z67" s="76"/>
      <c r="AA67" s="83"/>
      <c r="AB67" s="84"/>
      <c r="AC67" s="78"/>
      <c r="AD67" s="77"/>
      <c r="AE67" s="77"/>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si="1"/>
        <v>0</v>
      </c>
      <c r="M68" s="71">
        <f t="shared" si="2"/>
        <v>0</v>
      </c>
      <c r="N68" s="72"/>
      <c r="O68" s="73">
        <f t="shared" si="3"/>
        <v>0</v>
      </c>
      <c r="P68" s="72"/>
      <c r="Q68" s="72"/>
      <c r="R68" s="72"/>
      <c r="S68" s="74">
        <f t="shared" si="0"/>
        <v>0</v>
      </c>
      <c r="T68" s="121" t="str">
        <f t="shared" si="4"/>
        <v>OK</v>
      </c>
      <c r="U68" s="247"/>
      <c r="V68" s="249"/>
      <c r="W68" s="249"/>
      <c r="X68" s="248"/>
      <c r="Y68" s="89"/>
      <c r="Z68" s="76"/>
      <c r="AA68" s="83"/>
      <c r="AB68" s="84"/>
      <c r="AC68" s="78"/>
      <c r="AD68" s="77"/>
      <c r="AE68" s="77"/>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247"/>
      <c r="V69" s="249"/>
      <c r="W69" s="249"/>
      <c r="X69" s="248"/>
      <c r="Y69" s="89"/>
      <c r="Z69" s="76"/>
      <c r="AA69" s="83"/>
      <c r="AB69" s="84"/>
      <c r="AC69" s="78"/>
      <c r="AD69" s="77"/>
      <c r="AE69" s="77"/>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c r="L70" s="70">
        <f t="shared" si="1"/>
        <v>0</v>
      </c>
      <c r="M70" s="71">
        <f t="shared" si="2"/>
        <v>0</v>
      </c>
      <c r="N70" s="72"/>
      <c r="O70" s="73">
        <f t="shared" si="3"/>
        <v>0</v>
      </c>
      <c r="P70" s="72"/>
      <c r="Q70" s="72"/>
      <c r="R70" s="72"/>
      <c r="S70" s="74">
        <f t="shared" si="0"/>
        <v>0</v>
      </c>
      <c r="T70" s="121" t="str">
        <f t="shared" si="4"/>
        <v>OK</v>
      </c>
      <c r="U70" s="247"/>
      <c r="V70" s="249"/>
      <c r="W70" s="249"/>
      <c r="X70" s="248"/>
      <c r="Y70" s="89"/>
      <c r="Z70" s="76"/>
      <c r="AA70" s="83"/>
      <c r="AB70" s="84"/>
      <c r="AC70" s="78"/>
      <c r="AD70" s="77"/>
      <c r="AE70" s="77"/>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c r="L71" s="70">
        <f t="shared" si="1"/>
        <v>0</v>
      </c>
      <c r="M71" s="71">
        <f t="shared" si="2"/>
        <v>0</v>
      </c>
      <c r="N71" s="72"/>
      <c r="O71" s="73">
        <f t="shared" si="3"/>
        <v>0</v>
      </c>
      <c r="P71" s="72"/>
      <c r="Q71" s="72"/>
      <c r="R71" s="72"/>
      <c r="S71" s="74">
        <f t="shared" si="0"/>
        <v>0</v>
      </c>
      <c r="T71" s="121" t="str">
        <f t="shared" si="4"/>
        <v>OK</v>
      </c>
      <c r="U71" s="247"/>
      <c r="V71" s="249"/>
      <c r="W71" s="249"/>
      <c r="X71" s="248"/>
      <c r="Y71" s="89"/>
      <c r="Z71" s="76"/>
      <c r="AA71" s="83"/>
      <c r="AB71" s="84"/>
      <c r="AC71" s="78"/>
      <c r="AD71" s="77"/>
      <c r="AE71" s="77"/>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247"/>
      <c r="V72" s="249"/>
      <c r="W72" s="249"/>
      <c r="X72" s="248"/>
      <c r="Y72" s="89"/>
      <c r="Z72" s="76"/>
      <c r="AA72" s="83"/>
      <c r="AB72" s="84"/>
      <c r="AC72" s="78"/>
      <c r="AD72" s="77"/>
      <c r="AE72" s="77"/>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1"/>
        <v>0</v>
      </c>
      <c r="M73" s="71">
        <f t="shared" si="2"/>
        <v>0</v>
      </c>
      <c r="N73" s="72"/>
      <c r="O73" s="73">
        <f t="shared" si="3"/>
        <v>0</v>
      </c>
      <c r="P73" s="72"/>
      <c r="Q73" s="72"/>
      <c r="R73" s="72"/>
      <c r="S73" s="74">
        <f t="shared" si="0"/>
        <v>0</v>
      </c>
      <c r="T73" s="121" t="str">
        <f t="shared" si="4"/>
        <v>OK</v>
      </c>
      <c r="U73" s="247"/>
      <c r="V73" s="249"/>
      <c r="W73" s="249"/>
      <c r="X73" s="248"/>
      <c r="Y73" s="89"/>
      <c r="Z73" s="76"/>
      <c r="AA73" s="83"/>
      <c r="AB73" s="84"/>
      <c r="AC73" s="78"/>
      <c r="AD73" s="77"/>
      <c r="AE73" s="77"/>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1"/>
        <v>0</v>
      </c>
      <c r="M74" s="71">
        <f t="shared" si="2"/>
        <v>0</v>
      </c>
      <c r="N74" s="72"/>
      <c r="O74" s="73">
        <f t="shared" si="3"/>
        <v>0</v>
      </c>
      <c r="P74" s="72"/>
      <c r="Q74" s="72"/>
      <c r="R74" s="72"/>
      <c r="S74" s="74">
        <f t="shared" si="0"/>
        <v>0</v>
      </c>
      <c r="T74" s="121" t="str">
        <f t="shared" si="4"/>
        <v>OK</v>
      </c>
      <c r="U74" s="247"/>
      <c r="V74" s="249"/>
      <c r="W74" s="249"/>
      <c r="X74" s="248"/>
      <c r="Y74" s="89"/>
      <c r="Z74" s="76"/>
      <c r="AA74" s="83"/>
      <c r="AB74" s="84"/>
      <c r="AC74" s="78"/>
      <c r="AD74" s="77"/>
      <c r="AE74" s="77"/>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c r="L75" s="70">
        <f t="shared" si="1"/>
        <v>0</v>
      </c>
      <c r="M75" s="71">
        <f t="shared" si="2"/>
        <v>0</v>
      </c>
      <c r="N75" s="72"/>
      <c r="O75" s="73">
        <f t="shared" si="3"/>
        <v>0</v>
      </c>
      <c r="P75" s="72"/>
      <c r="Q75" s="72"/>
      <c r="R75" s="72"/>
      <c r="S75" s="74">
        <f t="shared" si="0"/>
        <v>0</v>
      </c>
      <c r="T75" s="121" t="str">
        <f t="shared" si="4"/>
        <v>OK</v>
      </c>
      <c r="U75" s="247"/>
      <c r="V75" s="249"/>
      <c r="W75" s="249"/>
      <c r="X75" s="248"/>
      <c r="Y75" s="89"/>
      <c r="Z75" s="76"/>
      <c r="AA75" s="83"/>
      <c r="AB75" s="84"/>
      <c r="AC75" s="78"/>
      <c r="AD75" s="77"/>
      <c r="AE75" s="77"/>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c r="L76" s="70">
        <f t="shared" si="1"/>
        <v>0</v>
      </c>
      <c r="M76" s="71">
        <f t="shared" si="2"/>
        <v>0</v>
      </c>
      <c r="N76" s="72"/>
      <c r="O76" s="73">
        <f t="shared" si="3"/>
        <v>0</v>
      </c>
      <c r="P76" s="72"/>
      <c r="Q76" s="72"/>
      <c r="R76" s="72"/>
      <c r="S76" s="74">
        <f t="shared" si="0"/>
        <v>0</v>
      </c>
      <c r="T76" s="121" t="str">
        <f t="shared" si="4"/>
        <v>OK</v>
      </c>
      <c r="U76" s="247"/>
      <c r="V76" s="249"/>
      <c r="W76" s="249"/>
      <c r="X76" s="248"/>
      <c r="Y76" s="89"/>
      <c r="Z76" s="76"/>
      <c r="AA76" s="83"/>
      <c r="AB76" s="84"/>
      <c r="AC76" s="78"/>
      <c r="AD76" s="77"/>
      <c r="AE76" s="77"/>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1"/>
        <v>0</v>
      </c>
      <c r="M77" s="71">
        <f t="shared" si="2"/>
        <v>0</v>
      </c>
      <c r="N77" s="72"/>
      <c r="O77" s="73">
        <f t="shared" si="3"/>
        <v>0</v>
      </c>
      <c r="P77" s="72"/>
      <c r="Q77" s="72"/>
      <c r="R77" s="72"/>
      <c r="S77" s="74">
        <f t="shared" si="0"/>
        <v>0</v>
      </c>
      <c r="T77" s="121" t="str">
        <f t="shared" si="4"/>
        <v>OK</v>
      </c>
      <c r="U77" s="247"/>
      <c r="V77" s="249"/>
      <c r="W77" s="249"/>
      <c r="X77" s="248"/>
      <c r="Y77" s="89"/>
      <c r="Z77" s="76"/>
      <c r="AA77" s="83"/>
      <c r="AB77" s="84"/>
      <c r="AC77" s="78"/>
      <c r="AD77" s="77"/>
      <c r="AE77" s="77"/>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1"/>
        <v>0</v>
      </c>
      <c r="M78" s="71">
        <f t="shared" si="2"/>
        <v>0</v>
      </c>
      <c r="N78" s="72"/>
      <c r="O78" s="73">
        <f t="shared" si="3"/>
        <v>0</v>
      </c>
      <c r="P78" s="72"/>
      <c r="Q78" s="72"/>
      <c r="R78" s="72"/>
      <c r="S78" s="74">
        <f t="shared" si="0"/>
        <v>0</v>
      </c>
      <c r="T78" s="121" t="str">
        <f t="shared" si="4"/>
        <v>OK</v>
      </c>
      <c r="U78" s="247"/>
      <c r="V78" s="249"/>
      <c r="W78" s="249"/>
      <c r="X78" s="248"/>
      <c r="Y78" s="89"/>
      <c r="Z78" s="76"/>
      <c r="AA78" s="83"/>
      <c r="AB78" s="84"/>
      <c r="AC78" s="78"/>
      <c r="AD78" s="77"/>
      <c r="AE78" s="77"/>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c r="L79" s="70">
        <f t="shared" si="1"/>
        <v>0</v>
      </c>
      <c r="M79" s="71">
        <f t="shared" si="2"/>
        <v>0</v>
      </c>
      <c r="N79" s="72"/>
      <c r="O79" s="73">
        <f t="shared" si="3"/>
        <v>0</v>
      </c>
      <c r="P79" s="72"/>
      <c r="Q79" s="72"/>
      <c r="R79" s="72"/>
      <c r="S79" s="74">
        <f t="shared" si="0"/>
        <v>0</v>
      </c>
      <c r="T79" s="121" t="str">
        <f t="shared" si="4"/>
        <v>OK</v>
      </c>
      <c r="U79" s="247"/>
      <c r="V79" s="249"/>
      <c r="W79" s="249"/>
      <c r="X79" s="248"/>
      <c r="Y79" s="89"/>
      <c r="Z79" s="76"/>
      <c r="AA79" s="83"/>
      <c r="AB79" s="84"/>
      <c r="AC79" s="78"/>
      <c r="AD79" s="77"/>
      <c r="AE79" s="77"/>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247"/>
      <c r="V80" s="249"/>
      <c r="W80" s="249"/>
      <c r="X80" s="248"/>
      <c r="Y80" s="89"/>
      <c r="Z80" s="76"/>
      <c r="AA80" s="83"/>
      <c r="AB80" s="84"/>
      <c r="AC80" s="78"/>
      <c r="AD80" s="77"/>
      <c r="AE80" s="77"/>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v>1</v>
      </c>
      <c r="L81" s="70">
        <f t="shared" si="1"/>
        <v>0</v>
      </c>
      <c r="M81" s="71">
        <f t="shared" si="2"/>
        <v>0</v>
      </c>
      <c r="N81" s="72"/>
      <c r="O81" s="73">
        <f t="shared" si="3"/>
        <v>0</v>
      </c>
      <c r="P81" s="72"/>
      <c r="Q81" s="72"/>
      <c r="R81" s="72"/>
      <c r="S81" s="74">
        <f t="shared" si="0"/>
        <v>1</v>
      </c>
      <c r="T81" s="121" t="str">
        <f t="shared" si="4"/>
        <v>OK</v>
      </c>
      <c r="U81" s="247"/>
      <c r="V81" s="249"/>
      <c r="W81" s="249"/>
      <c r="X81" s="248"/>
      <c r="Y81" s="89"/>
      <c r="Z81" s="76"/>
      <c r="AA81" s="83"/>
      <c r="AB81" s="84"/>
      <c r="AC81" s="78"/>
      <c r="AD81" s="77"/>
      <c r="AE81" s="77"/>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1"/>
        <v>0</v>
      </c>
      <c r="M82" s="71">
        <f t="shared" si="2"/>
        <v>0</v>
      </c>
      <c r="N82" s="72"/>
      <c r="O82" s="73">
        <f t="shared" si="3"/>
        <v>0</v>
      </c>
      <c r="P82" s="72"/>
      <c r="Q82" s="72"/>
      <c r="R82" s="72"/>
      <c r="S82" s="74">
        <f t="shared" si="0"/>
        <v>0</v>
      </c>
      <c r="T82" s="121" t="str">
        <f t="shared" si="4"/>
        <v>OK</v>
      </c>
      <c r="U82" s="247"/>
      <c r="V82" s="249"/>
      <c r="W82" s="249"/>
      <c r="X82" s="248"/>
      <c r="Y82" s="89"/>
      <c r="Z82" s="76"/>
      <c r="AA82" s="83"/>
      <c r="AB82" s="84"/>
      <c r="AC82" s="78"/>
      <c r="AD82" s="77"/>
      <c r="AE82" s="77"/>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c r="L83" s="70">
        <f t="shared" si="1"/>
        <v>0</v>
      </c>
      <c r="M83" s="71">
        <f t="shared" si="2"/>
        <v>0</v>
      </c>
      <c r="N83" s="72"/>
      <c r="O83" s="73">
        <f t="shared" si="3"/>
        <v>0</v>
      </c>
      <c r="P83" s="72"/>
      <c r="Q83" s="72"/>
      <c r="R83" s="72"/>
      <c r="S83" s="74">
        <f t="shared" si="0"/>
        <v>0</v>
      </c>
      <c r="T83" s="121" t="str">
        <f t="shared" si="4"/>
        <v>OK</v>
      </c>
      <c r="U83" s="247"/>
      <c r="V83" s="249"/>
      <c r="W83" s="249"/>
      <c r="X83" s="248"/>
      <c r="Y83" s="89"/>
      <c r="Z83" s="76"/>
      <c r="AA83" s="83"/>
      <c r="AB83" s="84"/>
      <c r="AC83" s="78"/>
      <c r="AD83" s="77"/>
      <c r="AE83" s="77"/>
      <c r="AF83" s="76"/>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247"/>
      <c r="V84" s="249"/>
      <c r="W84" s="249"/>
      <c r="X84" s="248"/>
      <c r="Y84" s="89"/>
      <c r="Z84" s="76"/>
      <c r="AA84" s="83"/>
      <c r="AB84" s="84"/>
      <c r="AC84" s="78"/>
      <c r="AD84" s="77"/>
      <c r="AE84" s="77"/>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247"/>
      <c r="V85" s="249"/>
      <c r="W85" s="249"/>
      <c r="X85" s="248"/>
      <c r="Y85" s="89"/>
      <c r="Z85" s="76"/>
      <c r="AA85" s="83"/>
      <c r="AB85" s="84"/>
      <c r="AC85" s="78"/>
      <c r="AD85" s="77"/>
      <c r="AE85" s="77"/>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247"/>
      <c r="V86" s="249"/>
      <c r="W86" s="249"/>
      <c r="X86" s="248"/>
      <c r="Y86" s="89"/>
      <c r="Z86" s="76"/>
      <c r="AA86" s="83"/>
      <c r="AB86" s="84"/>
      <c r="AC86" s="78"/>
      <c r="AD86" s="77"/>
      <c r="AE86" s="77"/>
      <c r="AF86" s="76"/>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v>1</v>
      </c>
      <c r="L87" s="70">
        <f t="shared" si="1"/>
        <v>0</v>
      </c>
      <c r="M87" s="71">
        <f t="shared" si="2"/>
        <v>0</v>
      </c>
      <c r="N87" s="72"/>
      <c r="O87" s="73">
        <f t="shared" si="3"/>
        <v>0</v>
      </c>
      <c r="P87" s="72"/>
      <c r="Q87" s="72"/>
      <c r="R87" s="72"/>
      <c r="S87" s="74">
        <f t="shared" si="0"/>
        <v>1</v>
      </c>
      <c r="T87" s="121" t="str">
        <f t="shared" si="4"/>
        <v>OK</v>
      </c>
      <c r="U87" s="247"/>
      <c r="V87" s="249"/>
      <c r="W87" s="249"/>
      <c r="X87" s="248"/>
      <c r="Y87" s="89"/>
      <c r="Z87" s="76"/>
      <c r="AA87" s="83"/>
      <c r="AB87" s="84"/>
      <c r="AC87" s="78"/>
      <c r="AD87" s="77"/>
      <c r="AE87" s="77"/>
      <c r="AF87" s="76"/>
      <c r="AG87" s="78"/>
      <c r="AH87" s="78"/>
      <c r="AI87" s="7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1"/>
        <v>0</v>
      </c>
      <c r="M88" s="71">
        <f t="shared" si="2"/>
        <v>0</v>
      </c>
      <c r="N88" s="72"/>
      <c r="O88" s="73">
        <f t="shared" si="3"/>
        <v>0</v>
      </c>
      <c r="P88" s="72"/>
      <c r="Q88" s="72"/>
      <c r="R88" s="72"/>
      <c r="S88" s="74">
        <f t="shared" si="0"/>
        <v>0</v>
      </c>
      <c r="T88" s="121" t="str">
        <f t="shared" si="4"/>
        <v>OK</v>
      </c>
      <c r="U88" s="247"/>
      <c r="V88" s="249"/>
      <c r="W88" s="249"/>
      <c r="X88" s="248"/>
      <c r="Y88" s="89"/>
      <c r="Z88" s="76"/>
      <c r="AA88" s="83"/>
      <c r="AB88" s="84"/>
      <c r="AC88" s="78"/>
      <c r="AD88" s="77"/>
      <c r="AE88" s="77"/>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247"/>
      <c r="V89" s="249"/>
      <c r="W89" s="249"/>
      <c r="X89" s="248"/>
      <c r="Y89" s="89"/>
      <c r="Z89" s="76"/>
      <c r="AA89" s="83"/>
      <c r="AB89" s="84"/>
      <c r="AC89" s="78"/>
      <c r="AD89" s="77"/>
      <c r="AE89" s="77"/>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247"/>
      <c r="V90" s="249"/>
      <c r="W90" s="249"/>
      <c r="X90" s="248"/>
      <c r="Y90" s="89"/>
      <c r="Z90" s="76"/>
      <c r="AA90" s="83"/>
      <c r="AB90" s="84"/>
      <c r="AC90" s="78"/>
      <c r="AD90" s="77"/>
      <c r="AE90" s="77"/>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1"/>
        <v>0</v>
      </c>
      <c r="M91" s="71">
        <f t="shared" si="2"/>
        <v>0</v>
      </c>
      <c r="N91" s="72"/>
      <c r="O91" s="73">
        <f t="shared" si="3"/>
        <v>0</v>
      </c>
      <c r="P91" s="72"/>
      <c r="Q91" s="72"/>
      <c r="R91" s="72"/>
      <c r="S91" s="74">
        <f t="shared" si="0"/>
        <v>0</v>
      </c>
      <c r="T91" s="121" t="str">
        <f t="shared" si="4"/>
        <v>OK</v>
      </c>
      <c r="U91" s="247"/>
      <c r="V91" s="249"/>
      <c r="W91" s="249"/>
      <c r="X91" s="248"/>
      <c r="Y91" s="89"/>
      <c r="Z91" s="76"/>
      <c r="AA91" s="83"/>
      <c r="AB91" s="84"/>
      <c r="AC91" s="78"/>
      <c r="AD91" s="77"/>
      <c r="AE91" s="77"/>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247"/>
      <c r="V92" s="249"/>
      <c r="W92" s="249"/>
      <c r="X92" s="248"/>
      <c r="Y92" s="89"/>
      <c r="Z92" s="76"/>
      <c r="AA92" s="83"/>
      <c r="AB92" s="84"/>
      <c r="AC92" s="78"/>
      <c r="AD92" s="77"/>
      <c r="AE92" s="77"/>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v>1</v>
      </c>
      <c r="L93" s="70">
        <f t="shared" si="1"/>
        <v>0</v>
      </c>
      <c r="M93" s="71">
        <f t="shared" si="2"/>
        <v>0</v>
      </c>
      <c r="N93" s="72"/>
      <c r="O93" s="73">
        <f t="shared" si="3"/>
        <v>0</v>
      </c>
      <c r="P93" s="72"/>
      <c r="Q93" s="72"/>
      <c r="R93" s="72"/>
      <c r="S93" s="74">
        <f t="shared" si="0"/>
        <v>1</v>
      </c>
      <c r="T93" s="121" t="str">
        <f t="shared" si="4"/>
        <v>OK</v>
      </c>
      <c r="U93" s="247"/>
      <c r="V93" s="249"/>
      <c r="W93" s="249"/>
      <c r="X93" s="248"/>
      <c r="Y93" s="89"/>
      <c r="Z93" s="76"/>
      <c r="AA93" s="83"/>
      <c r="AB93" s="84"/>
      <c r="AC93" s="78"/>
      <c r="AD93" s="77"/>
      <c r="AE93" s="77"/>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247"/>
      <c r="V94" s="249"/>
      <c r="W94" s="249"/>
      <c r="X94" s="248"/>
      <c r="Y94" s="89"/>
      <c r="Z94" s="76"/>
      <c r="AA94" s="83"/>
      <c r="AB94" s="84"/>
      <c r="AC94" s="78"/>
      <c r="AD94" s="77"/>
      <c r="AE94" s="77"/>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247"/>
      <c r="V95" s="249"/>
      <c r="W95" s="249"/>
      <c r="X95" s="248"/>
      <c r="Y95" s="89"/>
      <c r="Z95" s="76"/>
      <c r="AA95" s="83"/>
      <c r="AB95" s="84"/>
      <c r="AC95" s="78"/>
      <c r="AD95" s="77"/>
      <c r="AE95" s="77"/>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247"/>
      <c r="V96" s="249"/>
      <c r="W96" s="249"/>
      <c r="X96" s="248"/>
      <c r="Y96" s="89"/>
      <c r="Z96" s="76"/>
      <c r="AA96" s="83"/>
      <c r="AB96" s="84"/>
      <c r="AC96" s="78"/>
      <c r="AD96" s="77"/>
      <c r="AE96" s="77"/>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247"/>
      <c r="V97" s="249"/>
      <c r="W97" s="249"/>
      <c r="X97" s="248"/>
      <c r="Y97" s="89"/>
      <c r="Z97" s="76"/>
      <c r="AA97" s="83"/>
      <c r="AB97" s="84"/>
      <c r="AC97" s="78"/>
      <c r="AD97" s="77"/>
      <c r="AE97" s="77"/>
      <c r="AF97" s="76"/>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v>1</v>
      </c>
      <c r="L98" s="70">
        <f t="shared" si="1"/>
        <v>0</v>
      </c>
      <c r="M98" s="71">
        <f t="shared" si="2"/>
        <v>0</v>
      </c>
      <c r="N98" s="72"/>
      <c r="O98" s="73">
        <f t="shared" si="3"/>
        <v>0</v>
      </c>
      <c r="P98" s="72"/>
      <c r="Q98" s="72"/>
      <c r="R98" s="72"/>
      <c r="S98" s="74">
        <f t="shared" si="0"/>
        <v>1</v>
      </c>
      <c r="T98" s="121" t="str">
        <f t="shared" si="4"/>
        <v>OK</v>
      </c>
      <c r="U98" s="247"/>
      <c r="V98" s="249"/>
      <c r="W98" s="249"/>
      <c r="X98" s="248"/>
      <c r="Y98" s="89"/>
      <c r="Z98" s="76"/>
      <c r="AA98" s="83"/>
      <c r="AB98" s="84"/>
      <c r="AC98" s="78"/>
      <c r="AD98" s="77"/>
      <c r="AE98" s="77"/>
      <c r="AF98" s="76"/>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c r="L99" s="70">
        <f t="shared" si="1"/>
        <v>0</v>
      </c>
      <c r="M99" s="71">
        <f t="shared" si="2"/>
        <v>0</v>
      </c>
      <c r="N99" s="72"/>
      <c r="O99" s="73">
        <f t="shared" si="3"/>
        <v>0</v>
      </c>
      <c r="P99" s="72"/>
      <c r="Q99" s="72"/>
      <c r="R99" s="72"/>
      <c r="S99" s="74">
        <f t="shared" si="0"/>
        <v>0</v>
      </c>
      <c r="T99" s="121" t="str">
        <f t="shared" si="4"/>
        <v>OK</v>
      </c>
      <c r="U99" s="247"/>
      <c r="V99" s="249"/>
      <c r="W99" s="249"/>
      <c r="X99" s="248"/>
      <c r="Y99" s="89"/>
      <c r="Z99" s="76"/>
      <c r="AA99" s="83"/>
      <c r="AB99" s="84"/>
      <c r="AC99" s="78"/>
      <c r="AD99" s="77"/>
      <c r="AE99" s="77"/>
      <c r="AF99" s="76"/>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c r="L100" s="70">
        <f t="shared" si="1"/>
        <v>0</v>
      </c>
      <c r="M100" s="71">
        <f t="shared" si="2"/>
        <v>0</v>
      </c>
      <c r="N100" s="72"/>
      <c r="O100" s="73">
        <f t="shared" si="3"/>
        <v>0</v>
      </c>
      <c r="P100" s="72"/>
      <c r="Q100" s="72"/>
      <c r="R100" s="72"/>
      <c r="S100" s="74">
        <f t="shared" si="0"/>
        <v>0</v>
      </c>
      <c r="T100" s="121" t="str">
        <f t="shared" si="4"/>
        <v>OK</v>
      </c>
      <c r="U100" s="247"/>
      <c r="V100" s="249"/>
      <c r="W100" s="249"/>
      <c r="X100" s="248"/>
      <c r="Y100" s="89"/>
      <c r="Z100" s="76"/>
      <c r="AA100" s="83"/>
      <c r="AB100" s="84"/>
      <c r="AC100" s="78"/>
      <c r="AD100" s="77"/>
      <c r="AE100" s="77"/>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247"/>
      <c r="V101" s="249"/>
      <c r="W101" s="249"/>
      <c r="X101" s="248"/>
      <c r="Y101" s="89"/>
      <c r="Z101" s="76"/>
      <c r="AA101" s="83"/>
      <c r="AB101" s="84"/>
      <c r="AC101" s="78"/>
      <c r="AD101" s="77"/>
      <c r="AE101" s="77"/>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247"/>
      <c r="V102" s="249"/>
      <c r="W102" s="249"/>
      <c r="X102" s="248"/>
      <c r="Y102" s="89"/>
      <c r="Z102" s="76"/>
      <c r="AA102" s="83"/>
      <c r="AB102" s="84"/>
      <c r="AC102" s="78"/>
      <c r="AD102" s="77"/>
      <c r="AE102" s="77"/>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247"/>
      <c r="V103" s="249"/>
      <c r="W103" s="249"/>
      <c r="X103" s="248"/>
      <c r="Y103" s="89"/>
      <c r="Z103" s="76"/>
      <c r="AA103" s="83"/>
      <c r="AB103" s="84"/>
      <c r="AC103" s="78"/>
      <c r="AD103" s="77"/>
      <c r="AE103" s="77"/>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247"/>
      <c r="V104" s="249"/>
      <c r="W104" s="249"/>
      <c r="X104" s="248"/>
      <c r="Y104" s="89"/>
      <c r="Z104" s="76"/>
      <c r="AA104" s="83"/>
      <c r="AB104" s="84"/>
      <c r="AC104" s="78"/>
      <c r="AD104" s="77"/>
      <c r="AE104" s="77"/>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247"/>
      <c r="V105" s="249"/>
      <c r="W105" s="249"/>
      <c r="X105" s="248"/>
      <c r="Y105" s="89"/>
      <c r="Z105" s="76"/>
      <c r="AA105" s="83"/>
      <c r="AB105" s="84"/>
      <c r="AC105" s="78"/>
      <c r="AD105" s="77"/>
      <c r="AE105" s="77"/>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247"/>
      <c r="V106" s="249"/>
      <c r="W106" s="249"/>
      <c r="X106" s="248"/>
      <c r="Y106" s="89"/>
      <c r="Z106" s="76"/>
      <c r="AA106" s="83"/>
      <c r="AB106" s="84"/>
      <c r="AC106" s="78"/>
      <c r="AD106" s="77"/>
      <c r="AE106" s="77"/>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v>1</v>
      </c>
      <c r="L107" s="70">
        <f t="shared" si="1"/>
        <v>1</v>
      </c>
      <c r="M107" s="71">
        <f t="shared" si="2"/>
        <v>1</v>
      </c>
      <c r="N107" s="72"/>
      <c r="O107" s="73">
        <f t="shared" si="3"/>
        <v>0</v>
      </c>
      <c r="P107" s="72"/>
      <c r="Q107" s="72"/>
      <c r="R107" s="72"/>
      <c r="S107" s="74">
        <f t="shared" si="0"/>
        <v>0</v>
      </c>
      <c r="T107" s="121" t="str">
        <f t="shared" si="4"/>
        <v>OK</v>
      </c>
      <c r="U107" s="247"/>
      <c r="V107" s="249"/>
      <c r="W107" s="252">
        <v>1</v>
      </c>
      <c r="X107" s="248"/>
      <c r="Y107" s="89"/>
      <c r="Z107" s="76"/>
      <c r="AA107" s="83"/>
      <c r="AB107" s="84"/>
      <c r="AC107" s="78"/>
      <c r="AD107" s="77"/>
      <c r="AE107" s="77"/>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c r="L108" s="70">
        <f t="shared" si="1"/>
        <v>0</v>
      </c>
      <c r="M108" s="71">
        <f t="shared" si="2"/>
        <v>0</v>
      </c>
      <c r="N108" s="72"/>
      <c r="O108" s="73">
        <f t="shared" si="3"/>
        <v>0</v>
      </c>
      <c r="P108" s="72"/>
      <c r="Q108" s="72"/>
      <c r="R108" s="72"/>
      <c r="S108" s="74">
        <f t="shared" si="0"/>
        <v>0</v>
      </c>
      <c r="T108" s="121" t="str">
        <f t="shared" si="4"/>
        <v>OK</v>
      </c>
      <c r="U108" s="247"/>
      <c r="V108" s="249"/>
      <c r="W108" s="249"/>
      <c r="X108" s="248"/>
      <c r="Y108" s="89"/>
      <c r="Z108" s="76"/>
      <c r="AA108" s="83"/>
      <c r="AB108" s="84"/>
      <c r="AC108" s="78"/>
      <c r="AD108" s="77"/>
      <c r="AE108" s="77"/>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247"/>
      <c r="V109" s="249"/>
      <c r="W109" s="249"/>
      <c r="X109" s="248"/>
      <c r="Y109" s="89"/>
      <c r="Z109" s="76"/>
      <c r="AA109" s="83"/>
      <c r="AB109" s="84"/>
      <c r="AC109" s="78"/>
      <c r="AD109" s="77"/>
      <c r="AE109" s="77"/>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
        <v>0</v>
      </c>
      <c r="M110" s="71">
        <f t="shared" si="2"/>
        <v>0</v>
      </c>
      <c r="N110" s="72"/>
      <c r="O110" s="73">
        <f t="shared" si="3"/>
        <v>0</v>
      </c>
      <c r="P110" s="72"/>
      <c r="Q110" s="72"/>
      <c r="R110" s="72"/>
      <c r="S110" s="74">
        <f t="shared" si="0"/>
        <v>0</v>
      </c>
      <c r="T110" s="121" t="str">
        <f t="shared" si="4"/>
        <v>OK</v>
      </c>
      <c r="U110" s="247"/>
      <c r="V110" s="249"/>
      <c r="W110" s="249"/>
      <c r="X110" s="248"/>
      <c r="Y110" s="89"/>
      <c r="Z110" s="76"/>
      <c r="AA110" s="83"/>
      <c r="AB110" s="84"/>
      <c r="AC110" s="78"/>
      <c r="AD110" s="77"/>
      <c r="AE110" s="77"/>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247"/>
      <c r="V111" s="249"/>
      <c r="W111" s="249"/>
      <c r="X111" s="248"/>
      <c r="Y111" s="89"/>
      <c r="Z111" s="76"/>
      <c r="AA111" s="83"/>
      <c r="AB111" s="84"/>
      <c r="AC111" s="78"/>
      <c r="AD111" s="77"/>
      <c r="AE111" s="77"/>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247"/>
      <c r="V112" s="249"/>
      <c r="W112" s="249"/>
      <c r="X112" s="248"/>
      <c r="Y112" s="89"/>
      <c r="Z112" s="76"/>
      <c r="AA112" s="83"/>
      <c r="AB112" s="84"/>
      <c r="AC112" s="78"/>
      <c r="AD112" s="77"/>
      <c r="AE112" s="77"/>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c r="L113" s="70">
        <f t="shared" si="1"/>
        <v>0</v>
      </c>
      <c r="M113" s="71">
        <f t="shared" si="2"/>
        <v>0</v>
      </c>
      <c r="N113" s="72"/>
      <c r="O113" s="73">
        <f t="shared" si="3"/>
        <v>0</v>
      </c>
      <c r="P113" s="72"/>
      <c r="Q113" s="72"/>
      <c r="R113" s="72"/>
      <c r="S113" s="74">
        <f t="shared" si="0"/>
        <v>0</v>
      </c>
      <c r="T113" s="121" t="str">
        <f t="shared" si="4"/>
        <v>OK</v>
      </c>
      <c r="U113" s="247"/>
      <c r="V113" s="249"/>
      <c r="W113" s="249"/>
      <c r="X113" s="248"/>
      <c r="Y113" s="89"/>
      <c r="Z113" s="76"/>
      <c r="AA113" s="83"/>
      <c r="AB113" s="84"/>
      <c r="AC113" s="78"/>
      <c r="AD113" s="77"/>
      <c r="AE113" s="77"/>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247"/>
      <c r="V114" s="249"/>
      <c r="W114" s="249"/>
      <c r="X114" s="248"/>
      <c r="Y114" s="89"/>
      <c r="Z114" s="76"/>
      <c r="AA114" s="83"/>
      <c r="AB114" s="84"/>
      <c r="AC114" s="78"/>
      <c r="AD114" s="77"/>
      <c r="AE114" s="77"/>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247"/>
      <c r="V115" s="249"/>
      <c r="W115" s="249"/>
      <c r="X115" s="248"/>
      <c r="Y115" s="89"/>
      <c r="Z115" s="76"/>
      <c r="AA115" s="83"/>
      <c r="AB115" s="84"/>
      <c r="AC115" s="78"/>
      <c r="AD115" s="77"/>
      <c r="AE115" s="77"/>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247"/>
      <c r="V116" s="249"/>
      <c r="W116" s="249"/>
      <c r="X116" s="248"/>
      <c r="Y116" s="89"/>
      <c r="Z116" s="76"/>
      <c r="AA116" s="83"/>
      <c r="AB116" s="84"/>
      <c r="AC116" s="78"/>
      <c r="AD116" s="77"/>
      <c r="AE116" s="77"/>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247"/>
      <c r="V117" s="249"/>
      <c r="W117" s="249"/>
      <c r="X117" s="248"/>
      <c r="Y117" s="89"/>
      <c r="Z117" s="76"/>
      <c r="AA117" s="83"/>
      <c r="AB117" s="84"/>
      <c r="AC117" s="78"/>
      <c r="AD117" s="77"/>
      <c r="AE117" s="77"/>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247"/>
      <c r="V118" s="249"/>
      <c r="W118" s="249"/>
      <c r="X118" s="248"/>
      <c r="Y118" s="89"/>
      <c r="Z118" s="76"/>
      <c r="AA118" s="83"/>
      <c r="AB118" s="84"/>
      <c r="AC118" s="78"/>
      <c r="AD118" s="77"/>
      <c r="AE118" s="77"/>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247"/>
      <c r="V119" s="249"/>
      <c r="W119" s="249"/>
      <c r="X119" s="248"/>
      <c r="Y119" s="89"/>
      <c r="Z119" s="76"/>
      <c r="AA119" s="83"/>
      <c r="AB119" s="84"/>
      <c r="AC119" s="78"/>
      <c r="AD119" s="77"/>
      <c r="AE119" s="77"/>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247"/>
      <c r="V120" s="249"/>
      <c r="W120" s="249"/>
      <c r="X120" s="248"/>
      <c r="Y120" s="89"/>
      <c r="Z120" s="76"/>
      <c r="AA120" s="83"/>
      <c r="AB120" s="84"/>
      <c r="AC120" s="78"/>
      <c r="AD120" s="77"/>
      <c r="AE120" s="77"/>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247"/>
      <c r="V121" s="249"/>
      <c r="W121" s="249"/>
      <c r="X121" s="248"/>
      <c r="Y121" s="89"/>
      <c r="Z121" s="76"/>
      <c r="AA121" s="83"/>
      <c r="AB121" s="84"/>
      <c r="AC121" s="78"/>
      <c r="AD121" s="77"/>
      <c r="AE121" s="77"/>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247"/>
      <c r="V122" s="249"/>
      <c r="W122" s="249"/>
      <c r="X122" s="248"/>
      <c r="Y122" s="89"/>
      <c r="Z122" s="76"/>
      <c r="AA122" s="83"/>
      <c r="AB122" s="84"/>
      <c r="AC122" s="78"/>
      <c r="AD122" s="77"/>
      <c r="AE122" s="77"/>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247"/>
      <c r="V123" s="249"/>
      <c r="W123" s="249"/>
      <c r="X123" s="248"/>
      <c r="Y123" s="89"/>
      <c r="Z123" s="76"/>
      <c r="AA123" s="83"/>
      <c r="AB123" s="84"/>
      <c r="AC123" s="78"/>
      <c r="AD123" s="77"/>
      <c r="AE123" s="77"/>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
        <v>0</v>
      </c>
      <c r="M124" s="71">
        <f t="shared" si="2"/>
        <v>0</v>
      </c>
      <c r="N124" s="72"/>
      <c r="O124" s="73">
        <f t="shared" si="3"/>
        <v>0</v>
      </c>
      <c r="P124" s="72"/>
      <c r="Q124" s="72"/>
      <c r="R124" s="72"/>
      <c r="S124" s="74">
        <f t="shared" si="0"/>
        <v>0</v>
      </c>
      <c r="T124" s="121" t="str">
        <f t="shared" si="4"/>
        <v>OK</v>
      </c>
      <c r="U124" s="247"/>
      <c r="V124" s="249"/>
      <c r="W124" s="249"/>
      <c r="X124" s="248"/>
      <c r="Y124" s="89"/>
      <c r="Z124" s="76"/>
      <c r="AA124" s="83"/>
      <c r="AB124" s="84"/>
      <c r="AC124" s="78"/>
      <c r="AD124" s="77"/>
      <c r="AE124" s="77"/>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247"/>
      <c r="V125" s="249"/>
      <c r="W125" s="249"/>
      <c r="X125" s="248"/>
      <c r="Y125" s="89"/>
      <c r="Z125" s="76"/>
      <c r="AA125" s="83"/>
      <c r="AB125" s="84"/>
      <c r="AC125" s="78"/>
      <c r="AD125" s="77"/>
      <c r="AE125" s="77"/>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247"/>
      <c r="V126" s="249"/>
      <c r="W126" s="249"/>
      <c r="X126" s="248"/>
      <c r="Y126" s="89"/>
      <c r="Z126" s="76"/>
      <c r="AA126" s="83"/>
      <c r="AB126" s="84"/>
      <c r="AC126" s="78"/>
      <c r="AD126" s="77"/>
      <c r="AE126" s="77"/>
      <c r="AF126" s="76"/>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247"/>
      <c r="V127" s="249"/>
      <c r="W127" s="249"/>
      <c r="X127" s="248"/>
      <c r="Y127" s="89"/>
      <c r="Z127" s="76"/>
      <c r="AA127" s="83"/>
      <c r="AB127" s="84"/>
      <c r="AC127" s="78"/>
      <c r="AD127" s="77"/>
      <c r="AE127" s="77"/>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
        <v>0</v>
      </c>
      <c r="M128" s="71">
        <f t="shared" si="2"/>
        <v>0</v>
      </c>
      <c r="N128" s="72"/>
      <c r="O128" s="73">
        <f t="shared" si="3"/>
        <v>0</v>
      </c>
      <c r="P128" s="72"/>
      <c r="Q128" s="72"/>
      <c r="R128" s="72"/>
      <c r="S128" s="74">
        <f t="shared" si="0"/>
        <v>0</v>
      </c>
      <c r="T128" s="121" t="str">
        <f t="shared" si="4"/>
        <v>OK</v>
      </c>
      <c r="U128" s="247"/>
      <c r="V128" s="249"/>
      <c r="W128" s="249"/>
      <c r="X128" s="248"/>
      <c r="Y128" s="89"/>
      <c r="Z128" s="76"/>
      <c r="AA128" s="83"/>
      <c r="AB128" s="84"/>
      <c r="AC128" s="78"/>
      <c r="AD128" s="77"/>
      <c r="AE128" s="77"/>
      <c r="AF128" s="76"/>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247"/>
      <c r="V129" s="249"/>
      <c r="W129" s="249"/>
      <c r="X129" s="248"/>
      <c r="Y129" s="89"/>
      <c r="Z129" s="76"/>
      <c r="AA129" s="83"/>
      <c r="AB129" s="84"/>
      <c r="AC129" s="78"/>
      <c r="AD129" s="77"/>
      <c r="AE129" s="77"/>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247"/>
      <c r="V130" s="249"/>
      <c r="W130" s="249"/>
      <c r="X130" s="248"/>
      <c r="Y130" s="89"/>
      <c r="Z130" s="76"/>
      <c r="AA130" s="83"/>
      <c r="AB130" s="84"/>
      <c r="AC130" s="78"/>
      <c r="AD130" s="77"/>
      <c r="AE130" s="77"/>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
        <v>0</v>
      </c>
      <c r="M131" s="71">
        <f t="shared" si="2"/>
        <v>0</v>
      </c>
      <c r="N131" s="72"/>
      <c r="O131" s="73">
        <f t="shared" si="3"/>
        <v>0</v>
      </c>
      <c r="P131" s="72"/>
      <c r="Q131" s="72"/>
      <c r="R131" s="72"/>
      <c r="S131" s="74">
        <f t="shared" si="0"/>
        <v>0</v>
      </c>
      <c r="T131" s="121" t="str">
        <f t="shared" si="4"/>
        <v>OK</v>
      </c>
      <c r="U131" s="247"/>
      <c r="V131" s="249"/>
      <c r="W131" s="249"/>
      <c r="X131" s="248"/>
      <c r="Y131" s="89"/>
      <c r="Z131" s="76"/>
      <c r="AA131" s="83"/>
      <c r="AB131" s="84"/>
      <c r="AC131" s="78"/>
      <c r="AD131" s="77"/>
      <c r="AE131" s="77"/>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si="1"/>
        <v>0</v>
      </c>
      <c r="M132" s="71">
        <f t="shared" si="2"/>
        <v>0</v>
      </c>
      <c r="N132" s="72"/>
      <c r="O132" s="73">
        <f t="shared" si="3"/>
        <v>0</v>
      </c>
      <c r="P132" s="72"/>
      <c r="Q132" s="72"/>
      <c r="R132" s="72"/>
      <c r="S132" s="74">
        <f t="shared" si="0"/>
        <v>0</v>
      </c>
      <c r="T132" s="121" t="str">
        <f t="shared" si="4"/>
        <v>OK</v>
      </c>
      <c r="U132" s="247"/>
      <c r="V132" s="249"/>
      <c r="W132" s="249"/>
      <c r="X132" s="248"/>
      <c r="Y132" s="89"/>
      <c r="Z132" s="76"/>
      <c r="AA132" s="83"/>
      <c r="AB132" s="84"/>
      <c r="AC132" s="78"/>
      <c r="AD132" s="77"/>
      <c r="AE132" s="77"/>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247"/>
      <c r="V133" s="249"/>
      <c r="W133" s="249"/>
      <c r="X133" s="248"/>
      <c r="Y133" s="89"/>
      <c r="Z133" s="76"/>
      <c r="AA133" s="83"/>
      <c r="AB133" s="84"/>
      <c r="AC133" s="78"/>
      <c r="AD133" s="77"/>
      <c r="AE133" s="77"/>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247"/>
      <c r="V134" s="249"/>
      <c r="W134" s="249"/>
      <c r="X134" s="248"/>
      <c r="Y134" s="89"/>
      <c r="Z134" s="76"/>
      <c r="AA134" s="83"/>
      <c r="AB134" s="84"/>
      <c r="AC134" s="78"/>
      <c r="AD134" s="77"/>
      <c r="AE134" s="77"/>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247"/>
      <c r="V135" s="249"/>
      <c r="W135" s="249"/>
      <c r="X135" s="248"/>
      <c r="Y135" s="89"/>
      <c r="Z135" s="76"/>
      <c r="AA135" s="83"/>
      <c r="AB135" s="84"/>
      <c r="AC135" s="78"/>
      <c r="AD135" s="77"/>
      <c r="AE135" s="77"/>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
        <v>0</v>
      </c>
      <c r="M136" s="71">
        <f t="shared" si="2"/>
        <v>0</v>
      </c>
      <c r="N136" s="72"/>
      <c r="O136" s="73">
        <f t="shared" si="3"/>
        <v>0</v>
      </c>
      <c r="P136" s="72"/>
      <c r="Q136" s="72"/>
      <c r="R136" s="72"/>
      <c r="S136" s="74">
        <f t="shared" si="0"/>
        <v>0</v>
      </c>
      <c r="T136" s="121" t="str">
        <f t="shared" si="4"/>
        <v>OK</v>
      </c>
      <c r="U136" s="247"/>
      <c r="V136" s="249"/>
      <c r="W136" s="249"/>
      <c r="X136" s="248"/>
      <c r="Y136" s="89"/>
      <c r="Z136" s="76"/>
      <c r="AA136" s="83"/>
      <c r="AB136" s="84"/>
      <c r="AC136" s="78"/>
      <c r="AD136" s="77"/>
      <c r="AE136" s="77"/>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247"/>
      <c r="V137" s="249"/>
      <c r="W137" s="249"/>
      <c r="X137" s="248"/>
      <c r="Y137" s="89"/>
      <c r="Z137" s="76"/>
      <c r="AA137" s="83"/>
      <c r="AB137" s="84"/>
      <c r="AC137" s="78"/>
      <c r="AD137" s="77"/>
      <c r="AE137" s="77"/>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247"/>
      <c r="V138" s="249"/>
      <c r="W138" s="249"/>
      <c r="X138" s="248"/>
      <c r="Y138" s="89"/>
      <c r="Z138" s="76"/>
      <c r="AA138" s="83"/>
      <c r="AB138" s="84"/>
      <c r="AC138" s="78"/>
      <c r="AD138" s="77"/>
      <c r="AE138" s="77"/>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247"/>
      <c r="V139" s="249"/>
      <c r="W139" s="249"/>
      <c r="X139" s="248"/>
      <c r="Y139" s="89"/>
      <c r="Z139" s="76"/>
      <c r="AA139" s="83"/>
      <c r="AB139" s="84"/>
      <c r="AC139" s="78"/>
      <c r="AD139" s="77"/>
      <c r="AE139" s="77"/>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247"/>
      <c r="V140" s="249"/>
      <c r="W140" s="249"/>
      <c r="X140" s="248"/>
      <c r="Y140" s="89"/>
      <c r="Z140" s="76"/>
      <c r="AA140" s="83"/>
      <c r="AB140" s="84"/>
      <c r="AC140" s="78"/>
      <c r="AD140" s="77"/>
      <c r="AE140" s="77"/>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247"/>
      <c r="V141" s="249"/>
      <c r="W141" s="249"/>
      <c r="X141" s="248"/>
      <c r="Y141" s="89"/>
      <c r="Z141" s="76"/>
      <c r="AA141" s="83"/>
      <c r="AB141" s="84"/>
      <c r="AC141" s="78"/>
      <c r="AD141" s="77"/>
      <c r="AE141" s="77"/>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247"/>
      <c r="V142" s="249"/>
      <c r="W142" s="249"/>
      <c r="X142" s="248"/>
      <c r="Y142" s="89"/>
      <c r="Z142" s="76"/>
      <c r="AA142" s="83"/>
      <c r="AB142" s="84"/>
      <c r="AC142" s="78"/>
      <c r="AD142" s="77"/>
      <c r="AE142" s="77"/>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247"/>
      <c r="V143" s="249"/>
      <c r="W143" s="249"/>
      <c r="X143" s="248"/>
      <c r="Y143" s="89"/>
      <c r="Z143" s="76"/>
      <c r="AA143" s="83"/>
      <c r="AB143" s="84"/>
      <c r="AC143" s="78"/>
      <c r="AD143" s="77"/>
      <c r="AE143" s="77"/>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247"/>
      <c r="V144" s="249"/>
      <c r="W144" s="249"/>
      <c r="X144" s="248"/>
      <c r="Y144" s="89"/>
      <c r="Z144" s="76"/>
      <c r="AA144" s="83"/>
      <c r="AB144" s="84"/>
      <c r="AC144" s="78"/>
      <c r="AD144" s="77"/>
      <c r="AE144" s="77"/>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247"/>
      <c r="V145" s="249"/>
      <c r="W145" s="249"/>
      <c r="X145" s="248"/>
      <c r="Y145" s="89"/>
      <c r="Z145" s="76"/>
      <c r="AA145" s="83"/>
      <c r="AB145" s="84"/>
      <c r="AC145" s="78"/>
      <c r="AD145" s="77"/>
      <c r="AE145" s="77"/>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
        <v>0</v>
      </c>
      <c r="M146" s="71">
        <f t="shared" si="2"/>
        <v>0</v>
      </c>
      <c r="N146" s="72"/>
      <c r="O146" s="73">
        <f t="shared" si="3"/>
        <v>0</v>
      </c>
      <c r="P146" s="72"/>
      <c r="Q146" s="72"/>
      <c r="R146" s="72"/>
      <c r="S146" s="74">
        <f t="shared" si="0"/>
        <v>0</v>
      </c>
      <c r="T146" s="121" t="str">
        <f t="shared" si="4"/>
        <v>OK</v>
      </c>
      <c r="U146" s="247"/>
      <c r="V146" s="249"/>
      <c r="W146" s="249"/>
      <c r="X146" s="248"/>
      <c r="Y146" s="89"/>
      <c r="Z146" s="76"/>
      <c r="AA146" s="83"/>
      <c r="AB146" s="84"/>
      <c r="AC146" s="78"/>
      <c r="AD146" s="77"/>
      <c r="AE146" s="77"/>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247"/>
      <c r="V147" s="249"/>
      <c r="W147" s="249"/>
      <c r="X147" s="248"/>
      <c r="Y147" s="89"/>
      <c r="Z147" s="76"/>
      <c r="AA147" s="83"/>
      <c r="AB147" s="84"/>
      <c r="AC147" s="78"/>
      <c r="AD147" s="77"/>
      <c r="AE147" s="77"/>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247"/>
      <c r="V148" s="249"/>
      <c r="W148" s="249"/>
      <c r="X148" s="248"/>
      <c r="Y148" s="89"/>
      <c r="Z148" s="76"/>
      <c r="AA148" s="83"/>
      <c r="AB148" s="84"/>
      <c r="AC148" s="78"/>
      <c r="AD148" s="77"/>
      <c r="AE148" s="77"/>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c r="L149" s="70">
        <f t="shared" si="1"/>
        <v>0</v>
      </c>
      <c r="M149" s="71">
        <f t="shared" si="2"/>
        <v>0</v>
      </c>
      <c r="N149" s="72"/>
      <c r="O149" s="73">
        <f t="shared" si="3"/>
        <v>0</v>
      </c>
      <c r="P149" s="72"/>
      <c r="Q149" s="72"/>
      <c r="R149" s="72"/>
      <c r="S149" s="74">
        <f t="shared" si="0"/>
        <v>0</v>
      </c>
      <c r="T149" s="121" t="str">
        <f t="shared" si="4"/>
        <v>OK</v>
      </c>
      <c r="U149" s="247"/>
      <c r="V149" s="249"/>
      <c r="W149" s="249"/>
      <c r="X149" s="248"/>
      <c r="Y149" s="89"/>
      <c r="Z149" s="76"/>
      <c r="AA149" s="83"/>
      <c r="AB149" s="84"/>
      <c r="AC149" s="78"/>
      <c r="AD149" s="77"/>
      <c r="AE149" s="77"/>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247"/>
      <c r="V150" s="249"/>
      <c r="W150" s="249"/>
      <c r="X150" s="248"/>
      <c r="Y150" s="89"/>
      <c r="Z150" s="76"/>
      <c r="AA150" s="83"/>
      <c r="AB150" s="84"/>
      <c r="AC150" s="78"/>
      <c r="AD150" s="77"/>
      <c r="AE150" s="77"/>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
        <v>0</v>
      </c>
      <c r="M151" s="71">
        <f t="shared" si="2"/>
        <v>0</v>
      </c>
      <c r="N151" s="72"/>
      <c r="O151" s="73">
        <f t="shared" si="3"/>
        <v>0</v>
      </c>
      <c r="P151" s="72"/>
      <c r="Q151" s="72"/>
      <c r="R151" s="72"/>
      <c r="S151" s="74">
        <f t="shared" si="0"/>
        <v>0</v>
      </c>
      <c r="T151" s="121" t="str">
        <f t="shared" si="4"/>
        <v>OK</v>
      </c>
      <c r="U151" s="247"/>
      <c r="V151" s="249"/>
      <c r="W151" s="249"/>
      <c r="X151" s="248"/>
      <c r="Y151" s="89"/>
      <c r="Z151" s="76"/>
      <c r="AA151" s="83"/>
      <c r="AB151" s="84"/>
      <c r="AC151" s="78"/>
      <c r="AD151" s="77"/>
      <c r="AE151" s="77"/>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247"/>
      <c r="V152" s="249"/>
      <c r="W152" s="249"/>
      <c r="X152" s="248"/>
      <c r="Y152" s="89"/>
      <c r="Z152" s="76"/>
      <c r="AA152" s="83"/>
      <c r="AB152" s="84"/>
      <c r="AC152" s="78"/>
      <c r="AD152" s="77"/>
      <c r="AE152" s="77"/>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247"/>
      <c r="V153" s="249"/>
      <c r="W153" s="249"/>
      <c r="X153" s="248"/>
      <c r="Y153" s="89"/>
      <c r="Z153" s="76"/>
      <c r="AA153" s="83"/>
      <c r="AB153" s="84"/>
      <c r="AC153" s="78"/>
      <c r="AD153" s="77"/>
      <c r="AE153" s="77"/>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247"/>
      <c r="V154" s="249"/>
      <c r="W154" s="249"/>
      <c r="X154" s="248"/>
      <c r="Y154" s="89"/>
      <c r="Z154" s="76"/>
      <c r="AA154" s="83"/>
      <c r="AB154" s="84"/>
      <c r="AC154" s="78"/>
      <c r="AD154" s="77"/>
      <c r="AE154" s="77"/>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247"/>
      <c r="V155" s="249"/>
      <c r="W155" s="249"/>
      <c r="X155" s="248"/>
      <c r="Y155" s="89"/>
      <c r="Z155" s="76"/>
      <c r="AA155" s="83"/>
      <c r="AB155" s="84"/>
      <c r="AC155" s="78"/>
      <c r="AD155" s="77"/>
      <c r="AE155" s="77"/>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
        <v>0</v>
      </c>
      <c r="M156" s="71">
        <f t="shared" si="2"/>
        <v>0</v>
      </c>
      <c r="N156" s="72"/>
      <c r="O156" s="73">
        <f t="shared" si="3"/>
        <v>0</v>
      </c>
      <c r="P156" s="72"/>
      <c r="Q156" s="72"/>
      <c r="R156" s="72"/>
      <c r="S156" s="74">
        <f t="shared" si="0"/>
        <v>0</v>
      </c>
      <c r="T156" s="121" t="str">
        <f t="shared" si="4"/>
        <v>OK</v>
      </c>
      <c r="U156" s="247"/>
      <c r="V156" s="249"/>
      <c r="W156" s="249"/>
      <c r="X156" s="248"/>
      <c r="Y156" s="89"/>
      <c r="Z156" s="76"/>
      <c r="AA156" s="83"/>
      <c r="AB156" s="84"/>
      <c r="AC156" s="78"/>
      <c r="AD156" s="77"/>
      <c r="AE156" s="77"/>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247"/>
      <c r="V157" s="249"/>
      <c r="W157" s="249"/>
      <c r="X157" s="248"/>
      <c r="Y157" s="89"/>
      <c r="Z157" s="76"/>
      <c r="AA157" s="83"/>
      <c r="AB157" s="84"/>
      <c r="AC157" s="78"/>
      <c r="AD157" s="77"/>
      <c r="AE157" s="77"/>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247"/>
      <c r="V158" s="249"/>
      <c r="W158" s="249"/>
      <c r="X158" s="248"/>
      <c r="Y158" s="89"/>
      <c r="Z158" s="76"/>
      <c r="AA158" s="83"/>
      <c r="AB158" s="84"/>
      <c r="AC158" s="78"/>
      <c r="AD158" s="77"/>
      <c r="AE158" s="77"/>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
        <v>0</v>
      </c>
      <c r="M159" s="71">
        <f t="shared" si="2"/>
        <v>0</v>
      </c>
      <c r="N159" s="72"/>
      <c r="O159" s="73">
        <f t="shared" si="3"/>
        <v>0</v>
      </c>
      <c r="P159" s="72"/>
      <c r="Q159" s="72"/>
      <c r="R159" s="72"/>
      <c r="S159" s="74">
        <f t="shared" si="0"/>
        <v>0</v>
      </c>
      <c r="T159" s="121" t="str">
        <f t="shared" si="4"/>
        <v>OK</v>
      </c>
      <c r="U159" s="247"/>
      <c r="V159" s="249"/>
      <c r="W159" s="249"/>
      <c r="X159" s="248"/>
      <c r="Y159" s="89"/>
      <c r="Z159" s="76"/>
      <c r="AA159" s="83"/>
      <c r="AB159" s="84"/>
      <c r="AC159" s="78"/>
      <c r="AD159" s="77"/>
      <c r="AE159" s="77"/>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v>2</v>
      </c>
      <c r="L160" s="70">
        <f t="shared" si="1"/>
        <v>2</v>
      </c>
      <c r="M160" s="71">
        <f t="shared" si="2"/>
        <v>2</v>
      </c>
      <c r="N160" s="72"/>
      <c r="O160" s="73">
        <f t="shared" si="3"/>
        <v>0</v>
      </c>
      <c r="P160" s="72"/>
      <c r="Q160" s="72"/>
      <c r="R160" s="72"/>
      <c r="S160" s="74">
        <f t="shared" si="0"/>
        <v>0</v>
      </c>
      <c r="T160" s="121" t="str">
        <f t="shared" si="4"/>
        <v>OK</v>
      </c>
      <c r="U160" s="247"/>
      <c r="V160" s="249"/>
      <c r="W160" s="249"/>
      <c r="X160" s="251">
        <v>2</v>
      </c>
      <c r="Y160" s="89"/>
      <c r="Z160" s="76"/>
      <c r="AA160" s="83"/>
      <c r="AB160" s="84"/>
      <c r="AC160" s="78"/>
      <c r="AD160" s="77"/>
      <c r="AE160" s="77"/>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c r="L161" s="70">
        <f t="shared" si="1"/>
        <v>0</v>
      </c>
      <c r="M161" s="71">
        <f t="shared" si="2"/>
        <v>0</v>
      </c>
      <c r="N161" s="72"/>
      <c r="O161" s="73">
        <f t="shared" si="3"/>
        <v>0</v>
      </c>
      <c r="P161" s="72"/>
      <c r="Q161" s="72"/>
      <c r="R161" s="72"/>
      <c r="S161" s="74">
        <f t="shared" si="0"/>
        <v>0</v>
      </c>
      <c r="T161" s="121" t="str">
        <f t="shared" si="4"/>
        <v>OK</v>
      </c>
      <c r="U161" s="247"/>
      <c r="V161" s="249"/>
      <c r="W161" s="249"/>
      <c r="X161" s="248"/>
      <c r="Y161" s="89"/>
      <c r="Z161" s="76"/>
      <c r="AA161" s="83"/>
      <c r="AB161" s="84"/>
      <c r="AC161" s="78"/>
      <c r="AD161" s="77"/>
      <c r="AE161" s="77"/>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247"/>
      <c r="V162" s="249"/>
      <c r="W162" s="249"/>
      <c r="X162" s="248"/>
      <c r="Y162" s="89"/>
      <c r="Z162" s="76"/>
      <c r="AA162" s="83"/>
      <c r="AB162" s="84"/>
      <c r="AC162" s="78"/>
      <c r="AD162" s="77"/>
      <c r="AE162" s="77"/>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247"/>
      <c r="V163" s="249"/>
      <c r="W163" s="249"/>
      <c r="X163" s="248"/>
      <c r="Y163" s="89"/>
      <c r="Z163" s="76"/>
      <c r="AA163" s="83"/>
      <c r="AB163" s="84"/>
      <c r="AC163" s="78"/>
      <c r="AD163" s="77"/>
      <c r="AE163" s="77"/>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247"/>
      <c r="V164" s="249"/>
      <c r="W164" s="249"/>
      <c r="X164" s="248"/>
      <c r="Y164" s="89"/>
      <c r="Z164" s="76"/>
      <c r="AA164" s="83"/>
      <c r="AB164" s="84"/>
      <c r="AC164" s="78"/>
      <c r="AD164" s="77"/>
      <c r="AE164" s="77"/>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v>2</v>
      </c>
      <c r="L165" s="70">
        <f t="shared" si="1"/>
        <v>2</v>
      </c>
      <c r="M165" s="71">
        <f t="shared" si="2"/>
        <v>2</v>
      </c>
      <c r="N165" s="72"/>
      <c r="O165" s="73">
        <f t="shared" si="3"/>
        <v>0</v>
      </c>
      <c r="P165" s="72"/>
      <c r="Q165" s="72"/>
      <c r="R165" s="72"/>
      <c r="S165" s="74">
        <f t="shared" si="0"/>
        <v>0</v>
      </c>
      <c r="T165" s="121" t="str">
        <f t="shared" si="4"/>
        <v>OK</v>
      </c>
      <c r="U165" s="247"/>
      <c r="V165" s="249"/>
      <c r="W165" s="249"/>
      <c r="X165" s="251">
        <v>2</v>
      </c>
      <c r="Y165" s="89"/>
      <c r="Z165" s="76"/>
      <c r="AA165" s="83"/>
      <c r="AB165" s="84"/>
      <c r="AC165" s="78"/>
      <c r="AD165" s="77"/>
      <c r="AE165" s="77"/>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247"/>
      <c r="V166" s="249"/>
      <c r="W166" s="249"/>
      <c r="X166" s="248"/>
      <c r="Y166" s="89"/>
      <c r="Z166" s="76"/>
      <c r="AA166" s="83"/>
      <c r="AB166" s="84"/>
      <c r="AC166" s="78"/>
      <c r="AD166" s="77"/>
      <c r="AE166" s="77"/>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c r="O167" s="73">
        <f t="shared" si="3"/>
        <v>0</v>
      </c>
      <c r="P167" s="72"/>
      <c r="Q167" s="72"/>
      <c r="R167" s="72"/>
      <c r="S167" s="74">
        <f t="shared" si="0"/>
        <v>0</v>
      </c>
      <c r="T167" s="121" t="str">
        <f t="shared" si="4"/>
        <v>OK</v>
      </c>
      <c r="U167" s="247"/>
      <c r="V167" s="249"/>
      <c r="W167" s="249"/>
      <c r="X167" s="248"/>
      <c r="Y167" s="89"/>
      <c r="Z167" s="76"/>
      <c r="AA167" s="83"/>
      <c r="AB167" s="84"/>
      <c r="AC167" s="78"/>
      <c r="AD167" s="77"/>
      <c r="AE167" s="77"/>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247"/>
      <c r="V168" s="249"/>
      <c r="W168" s="249"/>
      <c r="X168" s="248"/>
      <c r="Y168" s="89"/>
      <c r="Z168" s="76"/>
      <c r="AA168" s="83"/>
      <c r="AB168" s="84"/>
      <c r="AC168" s="78"/>
      <c r="AD168" s="77"/>
      <c r="AE168" s="77"/>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247"/>
      <c r="V169" s="249"/>
      <c r="W169" s="249"/>
      <c r="X169" s="248"/>
      <c r="Y169" s="89"/>
      <c r="Z169" s="76"/>
      <c r="AA169" s="83"/>
      <c r="AB169" s="84"/>
      <c r="AC169" s="78"/>
      <c r="AD169" s="77"/>
      <c r="AE169" s="77"/>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247"/>
      <c r="V170" s="249"/>
      <c r="W170" s="249"/>
      <c r="X170" s="248"/>
      <c r="Y170" s="89"/>
      <c r="Z170" s="76"/>
      <c r="AA170" s="83"/>
      <c r="AB170" s="84"/>
      <c r="AC170" s="78"/>
      <c r="AD170" s="77"/>
      <c r="AE170" s="77"/>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247"/>
      <c r="V171" s="249"/>
      <c r="W171" s="249"/>
      <c r="X171" s="248"/>
      <c r="Y171" s="89"/>
      <c r="Z171" s="76"/>
      <c r="AA171" s="83"/>
      <c r="AB171" s="84"/>
      <c r="AC171" s="78"/>
      <c r="AD171" s="77"/>
      <c r="AE171" s="77"/>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247"/>
      <c r="V172" s="249"/>
      <c r="W172" s="249"/>
      <c r="X172" s="248"/>
      <c r="Y172" s="89"/>
      <c r="Z172" s="76"/>
      <c r="AA172" s="83"/>
      <c r="AB172" s="84"/>
      <c r="AC172" s="78"/>
      <c r="AD172" s="77"/>
      <c r="AE172" s="77"/>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247"/>
      <c r="V173" s="249"/>
      <c r="W173" s="249"/>
      <c r="X173" s="248"/>
      <c r="Y173" s="89"/>
      <c r="Z173" s="76"/>
      <c r="AA173" s="83"/>
      <c r="AB173" s="84"/>
      <c r="AC173" s="78"/>
      <c r="AD173" s="77"/>
      <c r="AE173" s="77"/>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v>7</v>
      </c>
      <c r="L174" s="70">
        <f t="shared" si="1"/>
        <v>0</v>
      </c>
      <c r="M174" s="71">
        <f t="shared" si="2"/>
        <v>0</v>
      </c>
      <c r="N174" s="72"/>
      <c r="O174" s="73">
        <f t="shared" si="3"/>
        <v>1</v>
      </c>
      <c r="P174" s="72"/>
      <c r="Q174" s="72"/>
      <c r="R174" s="72"/>
      <c r="S174" s="74">
        <f t="shared" si="0"/>
        <v>7</v>
      </c>
      <c r="T174" s="121" t="str">
        <f t="shared" si="4"/>
        <v>OK</v>
      </c>
      <c r="U174" s="247"/>
      <c r="V174" s="249"/>
      <c r="W174" s="249"/>
      <c r="X174" s="248"/>
      <c r="Y174" s="89"/>
      <c r="Z174" s="76"/>
      <c r="AA174" s="83"/>
      <c r="AB174" s="84"/>
      <c r="AC174" s="78"/>
      <c r="AD174" s="77"/>
      <c r="AE174" s="77"/>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247"/>
      <c r="V175" s="249"/>
      <c r="W175" s="249"/>
      <c r="X175" s="248"/>
      <c r="Y175" s="89"/>
      <c r="Z175" s="76"/>
      <c r="AA175" s="83"/>
      <c r="AB175" s="84"/>
      <c r="AC175" s="78"/>
      <c r="AD175" s="77"/>
      <c r="AE175" s="77"/>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247"/>
      <c r="V176" s="249"/>
      <c r="W176" s="249"/>
      <c r="X176" s="248"/>
      <c r="Y176" s="89"/>
      <c r="Z176" s="76"/>
      <c r="AA176" s="83"/>
      <c r="AB176" s="84"/>
      <c r="AC176" s="78"/>
      <c r="AD176" s="77"/>
      <c r="AE176" s="77"/>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247"/>
      <c r="V177" s="249"/>
      <c r="W177" s="249"/>
      <c r="X177" s="248"/>
      <c r="Y177" s="89"/>
      <c r="Z177" s="76"/>
      <c r="AA177" s="83"/>
      <c r="AB177" s="84"/>
      <c r="AC177" s="78"/>
      <c r="AD177" s="77"/>
      <c r="AE177" s="77"/>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
        <v>0</v>
      </c>
      <c r="M178" s="71">
        <f t="shared" si="2"/>
        <v>0</v>
      </c>
      <c r="N178" s="72"/>
      <c r="O178" s="73">
        <f t="shared" si="3"/>
        <v>0</v>
      </c>
      <c r="P178" s="72"/>
      <c r="Q178" s="72"/>
      <c r="R178" s="72"/>
      <c r="S178" s="74">
        <f t="shared" si="0"/>
        <v>0</v>
      </c>
      <c r="T178" s="121" t="str">
        <f t="shared" si="4"/>
        <v>OK</v>
      </c>
      <c r="U178" s="247"/>
      <c r="V178" s="249"/>
      <c r="W178" s="249"/>
      <c r="X178" s="248"/>
      <c r="Y178" s="89"/>
      <c r="Z178" s="76"/>
      <c r="AA178" s="83"/>
      <c r="AB178" s="84"/>
      <c r="AC178" s="78"/>
      <c r="AD178" s="77"/>
      <c r="AE178" s="77"/>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c r="L179" s="70">
        <f t="shared" si="1"/>
        <v>0</v>
      </c>
      <c r="M179" s="71">
        <f t="shared" si="2"/>
        <v>0</v>
      </c>
      <c r="N179" s="72"/>
      <c r="O179" s="73">
        <f t="shared" si="3"/>
        <v>0</v>
      </c>
      <c r="P179" s="72"/>
      <c r="Q179" s="72"/>
      <c r="R179" s="72"/>
      <c r="S179" s="74">
        <f t="shared" si="0"/>
        <v>0</v>
      </c>
      <c r="T179" s="121" t="str">
        <f t="shared" si="4"/>
        <v>OK</v>
      </c>
      <c r="U179" s="247"/>
      <c r="V179" s="249"/>
      <c r="W179" s="249"/>
      <c r="X179" s="248"/>
      <c r="Y179" s="89"/>
      <c r="Z179" s="76"/>
      <c r="AA179" s="83"/>
      <c r="AB179" s="84"/>
      <c r="AC179" s="78"/>
      <c r="AD179" s="77"/>
      <c r="AE179" s="77"/>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c r="L180" s="70">
        <f t="shared" si="1"/>
        <v>0</v>
      </c>
      <c r="M180" s="71">
        <f t="shared" si="2"/>
        <v>0</v>
      </c>
      <c r="N180" s="72"/>
      <c r="O180" s="73">
        <f t="shared" si="3"/>
        <v>0</v>
      </c>
      <c r="P180" s="72"/>
      <c r="Q180" s="72"/>
      <c r="R180" s="72"/>
      <c r="S180" s="74">
        <f t="shared" si="0"/>
        <v>0</v>
      </c>
      <c r="T180" s="121" t="str">
        <f t="shared" si="4"/>
        <v>OK</v>
      </c>
      <c r="U180" s="247"/>
      <c r="V180" s="249"/>
      <c r="W180" s="249"/>
      <c r="X180" s="248"/>
      <c r="Y180" s="89"/>
      <c r="Z180" s="76"/>
      <c r="AA180" s="83"/>
      <c r="AB180" s="84"/>
      <c r="AC180" s="78"/>
      <c r="AD180" s="77"/>
      <c r="AE180" s="77"/>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247"/>
      <c r="V181" s="249"/>
      <c r="W181" s="249"/>
      <c r="X181" s="248"/>
      <c r="Y181" s="89"/>
      <c r="Z181" s="76"/>
      <c r="AA181" s="83"/>
      <c r="AB181" s="84"/>
      <c r="AC181" s="78"/>
      <c r="AD181" s="77"/>
      <c r="AE181" s="77"/>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c r="L182" s="70">
        <f t="shared" si="1"/>
        <v>0</v>
      </c>
      <c r="M182" s="71">
        <f t="shared" si="2"/>
        <v>0</v>
      </c>
      <c r="N182" s="72"/>
      <c r="O182" s="73">
        <f t="shared" si="3"/>
        <v>0</v>
      </c>
      <c r="P182" s="72"/>
      <c r="Q182" s="72"/>
      <c r="R182" s="72"/>
      <c r="S182" s="74">
        <f t="shared" si="0"/>
        <v>0</v>
      </c>
      <c r="T182" s="121" t="str">
        <f t="shared" si="4"/>
        <v>OK</v>
      </c>
      <c r="U182" s="247"/>
      <c r="V182" s="249"/>
      <c r="W182" s="249"/>
      <c r="X182" s="248"/>
      <c r="Y182" s="89"/>
      <c r="Z182" s="76"/>
      <c r="AA182" s="83"/>
      <c r="AB182" s="84"/>
      <c r="AC182" s="78"/>
      <c r="AD182" s="77"/>
      <c r="AE182" s="77"/>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247"/>
      <c r="V183" s="249"/>
      <c r="W183" s="249"/>
      <c r="X183" s="248"/>
      <c r="Y183" s="89"/>
      <c r="Z183" s="76"/>
      <c r="AA183" s="83"/>
      <c r="AB183" s="84"/>
      <c r="AC183" s="78"/>
      <c r="AD183" s="77"/>
      <c r="AE183" s="77"/>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247"/>
      <c r="V184" s="249"/>
      <c r="W184" s="249"/>
      <c r="X184" s="248"/>
      <c r="Y184" s="89"/>
      <c r="Z184" s="76"/>
      <c r="AA184" s="83"/>
      <c r="AB184" s="84"/>
      <c r="AC184" s="78"/>
      <c r="AD184" s="77"/>
      <c r="AE184" s="77"/>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247"/>
      <c r="V185" s="249"/>
      <c r="W185" s="249"/>
      <c r="X185" s="248"/>
      <c r="Y185" s="89"/>
      <c r="Z185" s="76"/>
      <c r="AA185" s="83"/>
      <c r="AB185" s="84"/>
      <c r="AC185" s="78"/>
      <c r="AD185" s="77"/>
      <c r="AE185" s="77"/>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247"/>
      <c r="V186" s="248"/>
      <c r="W186" s="248"/>
      <c r="X186" s="248"/>
      <c r="Y186" s="88"/>
      <c r="Z186" s="76"/>
      <c r="AA186" s="76"/>
      <c r="AB186" s="80"/>
      <c r="AC186" s="78"/>
      <c r="AD186" s="80"/>
      <c r="AE186" s="77"/>
      <c r="AF186" s="76"/>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49</v>
      </c>
      <c r="N187" s="95"/>
      <c r="O187" s="95"/>
      <c r="P187" s="95"/>
      <c r="Q187" s="95"/>
      <c r="R187" s="95"/>
      <c r="S187" s="95">
        <f>SUM(S4:S186)</f>
        <v>29</v>
      </c>
      <c r="U187" s="253">
        <f>SUMPRODUCT($J$4:$J$186,U4:U186)</f>
        <v>898</v>
      </c>
      <c r="V187" s="253">
        <f t="shared" ref="V187:AA187" si="5">SUMPRODUCT($J$4:$J$186,V4:V186)</f>
        <v>1194.1500000000001</v>
      </c>
      <c r="W187" s="253">
        <f t="shared" si="5"/>
        <v>1572.77</v>
      </c>
      <c r="X187" s="253">
        <f t="shared" si="5"/>
        <v>12960</v>
      </c>
      <c r="Y187" s="253">
        <f t="shared" si="5"/>
        <v>0</v>
      </c>
      <c r="Z187" s="253">
        <f t="shared" si="5"/>
        <v>0</v>
      </c>
      <c r="AA187" s="253">
        <f t="shared" si="5"/>
        <v>0</v>
      </c>
      <c r="AB187" s="97">
        <f t="shared" ref="AB187:AT187" si="6">SUMPRODUCT($J$4:$J$186,AB4:AB186)</f>
        <v>0</v>
      </c>
      <c r="AC187" s="97">
        <f t="shared" si="6"/>
        <v>0</v>
      </c>
      <c r="AD187" s="97">
        <f t="shared" si="6"/>
        <v>0</v>
      </c>
      <c r="AE187" s="97">
        <f t="shared" si="6"/>
        <v>0</v>
      </c>
      <c r="AF187" s="97">
        <f t="shared" si="6"/>
        <v>0</v>
      </c>
      <c r="AG187" s="97">
        <f t="shared" si="6"/>
        <v>0</v>
      </c>
      <c r="AH187" s="97">
        <f t="shared" si="6"/>
        <v>0</v>
      </c>
      <c r="AI187" s="97">
        <f t="shared" si="6"/>
        <v>0</v>
      </c>
      <c r="AJ187" s="97">
        <f t="shared" si="6"/>
        <v>0</v>
      </c>
      <c r="AK187" s="97">
        <f t="shared" si="6"/>
        <v>0</v>
      </c>
      <c r="AL187" s="97">
        <f t="shared" si="6"/>
        <v>0</v>
      </c>
      <c r="AM187" s="97">
        <f t="shared" si="6"/>
        <v>0</v>
      </c>
      <c r="AN187" s="97">
        <f t="shared" si="6"/>
        <v>0</v>
      </c>
      <c r="AO187" s="97">
        <f t="shared" si="6"/>
        <v>0</v>
      </c>
      <c r="AP187" s="97">
        <f t="shared" si="6"/>
        <v>0</v>
      </c>
      <c r="AQ187" s="97">
        <f t="shared" si="6"/>
        <v>0</v>
      </c>
      <c r="AR187" s="97">
        <f t="shared" si="6"/>
        <v>0</v>
      </c>
      <c r="AS187" s="97">
        <f t="shared" si="6"/>
        <v>0</v>
      </c>
      <c r="AT187" s="97">
        <f t="shared" si="6"/>
        <v>0</v>
      </c>
      <c r="AU187" s="79"/>
    </row>
    <row r="188" spans="1:47" ht="30" customHeight="1" x14ac:dyDescent="0.35">
      <c r="D188" s="87" t="s">
        <v>613</v>
      </c>
      <c r="K188" s="98">
        <f t="shared" ref="K188:S188" si="7">SUMPRODUCT($J$4:$J$186,K4:K186)</f>
        <v>96995.569999999992</v>
      </c>
      <c r="L188" s="98">
        <f t="shared" si="7"/>
        <v>16624.919999999998</v>
      </c>
      <c r="M188" s="98">
        <f t="shared" si="7"/>
        <v>16624.919999999998</v>
      </c>
      <c r="N188" s="98">
        <f t="shared" si="7"/>
        <v>0</v>
      </c>
      <c r="O188" s="98">
        <f t="shared" si="7"/>
        <v>855.96</v>
      </c>
      <c r="P188" s="98">
        <f t="shared" si="7"/>
        <v>0</v>
      </c>
      <c r="Q188" s="98">
        <f t="shared" si="7"/>
        <v>0</v>
      </c>
      <c r="R188" s="98">
        <f t="shared" si="7"/>
        <v>0</v>
      </c>
      <c r="S188" s="98">
        <f t="shared" si="7"/>
        <v>80370.649999999994</v>
      </c>
      <c r="U188" s="100"/>
      <c r="V188" s="100"/>
      <c r="W188" s="100"/>
      <c r="X188" s="100"/>
      <c r="AB188" s="100"/>
      <c r="AD188" s="100"/>
      <c r="AE188" s="82"/>
    </row>
    <row r="189" spans="1:47" ht="30" customHeight="1" x14ac:dyDescent="0.35">
      <c r="U189" s="100"/>
      <c r="V189" s="100"/>
      <c r="W189" s="100"/>
      <c r="X189" s="100"/>
      <c r="AE189" s="99"/>
    </row>
    <row r="190" spans="1:47" ht="30" customHeight="1" x14ac:dyDescent="0.35">
      <c r="U190" s="100"/>
      <c r="V190" s="100"/>
      <c r="W190" s="100"/>
      <c r="X190" s="100"/>
      <c r="AE190" s="99"/>
      <c r="AL190" s="102"/>
      <c r="AN190" s="102"/>
    </row>
    <row r="191" spans="1:47" ht="30" customHeight="1" x14ac:dyDescent="0.35">
      <c r="U191" s="100"/>
      <c r="V191" s="100"/>
      <c r="W191" s="100"/>
      <c r="X191" s="100"/>
      <c r="AE191" s="99"/>
      <c r="AL191" s="102"/>
      <c r="AN191" s="102"/>
    </row>
    <row r="192" spans="1:47" ht="30" customHeight="1" x14ac:dyDescent="0.35">
      <c r="U192" s="100"/>
      <c r="V192" s="100"/>
      <c r="W192" s="100"/>
      <c r="X192" s="100"/>
      <c r="AE192" s="99"/>
      <c r="AL192" s="102"/>
      <c r="AN192" s="102"/>
    </row>
    <row r="193" spans="21:40" ht="30" customHeight="1" x14ac:dyDescent="0.35">
      <c r="U193" s="100"/>
      <c r="V193" s="100"/>
      <c r="W193" s="100"/>
      <c r="X193" s="100"/>
      <c r="AE193" s="99"/>
      <c r="AL193" s="102"/>
      <c r="AN193" s="102"/>
    </row>
    <row r="194" spans="21:40" ht="30" customHeight="1" x14ac:dyDescent="0.35">
      <c r="U194" s="100"/>
      <c r="V194" s="100"/>
      <c r="W194" s="100"/>
      <c r="X194" s="100"/>
      <c r="AE194" s="99"/>
      <c r="AL194" s="102"/>
      <c r="AN194" s="102"/>
    </row>
    <row r="195" spans="21:40" ht="30" customHeight="1" x14ac:dyDescent="0.35">
      <c r="U195" s="100"/>
      <c r="V195" s="100"/>
      <c r="W195" s="100"/>
      <c r="X195" s="100"/>
      <c r="AE195" s="99"/>
      <c r="AL195" s="102"/>
      <c r="AN195" s="102"/>
    </row>
    <row r="196" spans="21:40" ht="30" customHeight="1" x14ac:dyDescent="0.35">
      <c r="U196" s="100"/>
      <c r="V196" s="100"/>
      <c r="W196" s="100"/>
      <c r="X196" s="100"/>
      <c r="AE196" s="99"/>
      <c r="AN196" s="102"/>
    </row>
    <row r="197" spans="21:40" ht="30" customHeight="1" x14ac:dyDescent="0.35">
      <c r="U197" s="100"/>
      <c r="V197" s="100"/>
      <c r="W197" s="100"/>
      <c r="X197" s="100"/>
      <c r="AE197" s="99"/>
      <c r="AN197" s="102"/>
    </row>
    <row r="198" spans="21:40" ht="30" customHeight="1" x14ac:dyDescent="0.35">
      <c r="U198" s="100"/>
      <c r="V198" s="100"/>
      <c r="W198" s="100"/>
      <c r="X198" s="100"/>
      <c r="AE198" s="99"/>
      <c r="AN198" s="102"/>
    </row>
    <row r="199" spans="21:40" ht="30" customHeight="1" x14ac:dyDescent="0.35">
      <c r="U199" s="100"/>
      <c r="V199" s="100"/>
      <c r="W199" s="100"/>
      <c r="X199" s="100"/>
      <c r="AE199" s="99"/>
    </row>
    <row r="200" spans="21:40" ht="30" customHeight="1" x14ac:dyDescent="0.35">
      <c r="U200" s="100"/>
      <c r="V200" s="100"/>
      <c r="W200" s="100"/>
      <c r="X200" s="100"/>
      <c r="AE200" s="99"/>
    </row>
    <row r="201" spans="21:40" ht="30" customHeight="1" x14ac:dyDescent="0.35">
      <c r="U201" s="100"/>
      <c r="V201" s="100"/>
      <c r="W201" s="100"/>
      <c r="X201" s="100"/>
      <c r="AE201" s="99"/>
    </row>
    <row r="202" spans="21:40" ht="30" customHeight="1" x14ac:dyDescent="0.35">
      <c r="U202" s="100"/>
      <c r="V202" s="100"/>
      <c r="W202" s="100"/>
      <c r="X202" s="100"/>
      <c r="AE202" s="99"/>
    </row>
    <row r="203" spans="21:40" ht="30" customHeight="1" x14ac:dyDescent="0.35">
      <c r="U203" s="100"/>
      <c r="V203" s="100"/>
      <c r="W203" s="100"/>
      <c r="X203" s="100"/>
      <c r="AE203" s="99"/>
    </row>
    <row r="204" spans="21:40" ht="30" customHeight="1" x14ac:dyDescent="0.35">
      <c r="U204" s="100"/>
      <c r="V204" s="100"/>
      <c r="W204" s="100"/>
      <c r="X204" s="100"/>
      <c r="AE204" s="99"/>
    </row>
    <row r="205" spans="21:40" ht="30" customHeight="1" x14ac:dyDescent="0.35">
      <c r="U205" s="100"/>
      <c r="V205" s="100"/>
      <c r="W205" s="100"/>
      <c r="X205" s="100"/>
      <c r="AE205" s="99"/>
    </row>
    <row r="206" spans="21:40" ht="30" customHeight="1" x14ac:dyDescent="0.35">
      <c r="U206" s="100"/>
      <c r="V206" s="100"/>
      <c r="W206" s="100"/>
      <c r="X206" s="100"/>
      <c r="AE206" s="99"/>
    </row>
    <row r="207" spans="21:40" ht="30" customHeight="1" x14ac:dyDescent="0.35">
      <c r="U207" s="100"/>
      <c r="V207" s="100"/>
      <c r="W207" s="100"/>
      <c r="X207" s="100"/>
      <c r="AE207" s="99"/>
    </row>
    <row r="208" spans="21:40" ht="30" customHeight="1" x14ac:dyDescent="0.35">
      <c r="U208" s="100"/>
      <c r="V208" s="100"/>
      <c r="W208" s="100"/>
      <c r="X208" s="100"/>
      <c r="AE208" s="99"/>
    </row>
    <row r="209" spans="21:31" ht="30" customHeight="1" x14ac:dyDescent="0.35">
      <c r="U209" s="100"/>
      <c r="V209" s="100"/>
      <c r="W209" s="100"/>
      <c r="X209" s="100"/>
      <c r="AE209" s="99"/>
    </row>
    <row r="210" spans="21:31" ht="30" customHeight="1" x14ac:dyDescent="0.35">
      <c r="U210" s="100"/>
      <c r="V210" s="100"/>
      <c r="W210" s="100"/>
      <c r="X210" s="100"/>
      <c r="AE210" s="99"/>
    </row>
    <row r="211" spans="21:31" ht="30" customHeight="1" x14ac:dyDescent="0.35">
      <c r="U211" s="100"/>
      <c r="V211" s="100"/>
      <c r="W211" s="100"/>
      <c r="X211" s="100"/>
      <c r="AE211" s="99"/>
    </row>
    <row r="212" spans="21:31" ht="30" customHeight="1" x14ac:dyDescent="0.35">
      <c r="U212" s="100"/>
      <c r="V212" s="100"/>
      <c r="W212" s="100"/>
      <c r="X212" s="100"/>
      <c r="AE212" s="99"/>
    </row>
    <row r="213" spans="21:31" ht="30" customHeight="1" x14ac:dyDescent="0.35">
      <c r="U213" s="100"/>
      <c r="V213" s="100"/>
      <c r="W213" s="100"/>
      <c r="X213" s="100"/>
      <c r="AE213" s="99"/>
    </row>
    <row r="214" spans="21:31" ht="30" customHeight="1" x14ac:dyDescent="0.35">
      <c r="U214" s="100"/>
      <c r="V214" s="100"/>
      <c r="W214" s="100"/>
      <c r="X214" s="100"/>
      <c r="AE214" s="99"/>
    </row>
    <row r="215" spans="21:31" ht="30" customHeight="1" x14ac:dyDescent="0.35">
      <c r="U215" s="100"/>
      <c r="V215" s="100"/>
      <c r="W215" s="100"/>
      <c r="X215" s="100"/>
      <c r="AE215" s="99"/>
    </row>
    <row r="216" spans="21:31" ht="30" customHeight="1" x14ac:dyDescent="0.35">
      <c r="U216" s="100"/>
      <c r="V216" s="100"/>
      <c r="W216" s="100"/>
      <c r="X216" s="100"/>
      <c r="AE216" s="99"/>
    </row>
    <row r="217" spans="21:31" ht="30" customHeight="1" x14ac:dyDescent="0.35">
      <c r="U217" s="100"/>
      <c r="V217" s="100"/>
      <c r="W217" s="100"/>
      <c r="X217" s="100"/>
      <c r="AE217" s="99"/>
    </row>
    <row r="218" spans="21:31" ht="30" customHeight="1" x14ac:dyDescent="0.35">
      <c r="U218" s="100"/>
      <c r="V218" s="100"/>
      <c r="W218" s="100"/>
      <c r="X218" s="100"/>
      <c r="AE218" s="99"/>
    </row>
    <row r="219" spans="21:31" ht="30" customHeight="1" x14ac:dyDescent="0.35">
      <c r="U219" s="100"/>
      <c r="V219" s="100"/>
      <c r="W219" s="100"/>
      <c r="X219" s="100"/>
      <c r="AE219" s="99"/>
    </row>
    <row r="220" spans="21:31" ht="30" customHeight="1" x14ac:dyDescent="0.35">
      <c r="U220" s="100"/>
      <c r="V220" s="100"/>
      <c r="W220" s="100"/>
      <c r="X220" s="100"/>
      <c r="AE220" s="99"/>
    </row>
    <row r="221" spans="21:31" ht="30" customHeight="1" x14ac:dyDescent="0.35">
      <c r="U221" s="100"/>
      <c r="V221" s="100"/>
      <c r="W221" s="100"/>
      <c r="X221" s="100"/>
      <c r="AE221" s="99"/>
    </row>
    <row r="222" spans="21:31" ht="30" customHeight="1" x14ac:dyDescent="0.35">
      <c r="U222" s="100"/>
      <c r="V222" s="100"/>
      <c r="W222" s="100"/>
      <c r="X222" s="100"/>
      <c r="AE222" s="99"/>
    </row>
    <row r="223" spans="21:31" ht="30" customHeight="1" x14ac:dyDescent="0.35">
      <c r="U223" s="100"/>
      <c r="V223" s="100"/>
      <c r="W223" s="100"/>
      <c r="X223" s="100"/>
      <c r="AE223" s="99"/>
    </row>
    <row r="224" spans="21:31" ht="30" customHeight="1" x14ac:dyDescent="0.35">
      <c r="U224" s="100"/>
      <c r="V224" s="100"/>
      <c r="W224" s="100"/>
      <c r="X224" s="100"/>
      <c r="AE224" s="99"/>
    </row>
    <row r="225" spans="21:31" ht="30" customHeight="1" x14ac:dyDescent="0.35">
      <c r="U225" s="100"/>
      <c r="V225" s="100"/>
      <c r="W225" s="100"/>
      <c r="X225" s="100"/>
      <c r="AE225" s="99"/>
    </row>
    <row r="226" spans="21:31" ht="30" customHeight="1" x14ac:dyDescent="0.35">
      <c r="U226" s="100"/>
      <c r="V226" s="100"/>
      <c r="W226" s="100"/>
      <c r="X226" s="100"/>
      <c r="AE226" s="99"/>
    </row>
    <row r="227" spans="21:31" ht="30" customHeight="1" x14ac:dyDescent="0.35">
      <c r="U227" s="100"/>
      <c r="V227" s="100"/>
      <c r="W227" s="100"/>
      <c r="X227" s="100"/>
      <c r="AE227" s="99"/>
    </row>
    <row r="228" spans="21:31" ht="30" customHeight="1" x14ac:dyDescent="0.35">
      <c r="U228" s="100"/>
      <c r="V228" s="100"/>
      <c r="W228" s="100"/>
      <c r="X228" s="100"/>
      <c r="AE228" s="99"/>
    </row>
    <row r="229" spans="21:31" ht="30" customHeight="1" x14ac:dyDescent="0.35">
      <c r="U229" s="100"/>
      <c r="V229" s="100"/>
      <c r="W229" s="100"/>
      <c r="X229" s="100"/>
      <c r="AE229" s="99"/>
    </row>
    <row r="230" spans="21:31" ht="30" customHeight="1" x14ac:dyDescent="0.35">
      <c r="U230" s="100"/>
      <c r="V230" s="100"/>
      <c r="W230" s="100"/>
      <c r="X230" s="100"/>
      <c r="AE230" s="99"/>
    </row>
    <row r="231" spans="21:31" ht="30" customHeight="1" x14ac:dyDescent="0.35">
      <c r="U231" s="100"/>
      <c r="V231" s="100"/>
      <c r="W231" s="100"/>
      <c r="X231" s="100"/>
      <c r="AE231" s="99"/>
    </row>
    <row r="232" spans="21:31" ht="30" customHeight="1" x14ac:dyDescent="0.35">
      <c r="U232" s="100"/>
      <c r="V232" s="100"/>
      <c r="W232" s="100"/>
      <c r="X232" s="100"/>
      <c r="AE232" s="99"/>
    </row>
    <row r="233" spans="21:31" ht="30" customHeight="1" x14ac:dyDescent="0.35">
      <c r="U233" s="100"/>
      <c r="V233" s="100"/>
      <c r="W233" s="100"/>
      <c r="X233" s="100"/>
      <c r="AE233" s="99"/>
    </row>
    <row r="234" spans="21:31" ht="30" customHeight="1" x14ac:dyDescent="0.35">
      <c r="U234" s="100"/>
      <c r="V234" s="100"/>
      <c r="W234" s="100"/>
      <c r="X234" s="100"/>
      <c r="AE234" s="99"/>
    </row>
    <row r="235" spans="21:31" ht="30" customHeight="1" x14ac:dyDescent="0.35">
      <c r="U235" s="100"/>
      <c r="V235" s="100"/>
      <c r="W235" s="100"/>
      <c r="X235" s="100"/>
      <c r="AE235" s="99"/>
    </row>
    <row r="236" spans="21:31" ht="30" customHeight="1" x14ac:dyDescent="0.35">
      <c r="U236" s="100"/>
      <c r="V236" s="100"/>
      <c r="W236" s="100"/>
      <c r="X236" s="100"/>
      <c r="AE236" s="99"/>
    </row>
    <row r="237" spans="21:31" ht="30" customHeight="1" x14ac:dyDescent="0.35">
      <c r="U237" s="100"/>
      <c r="V237" s="100"/>
      <c r="W237" s="100"/>
      <c r="X237" s="100"/>
      <c r="AE237" s="99"/>
    </row>
    <row r="238" spans="21:31" ht="30" customHeight="1" x14ac:dyDescent="0.35">
      <c r="U238" s="100"/>
      <c r="V238" s="100"/>
      <c r="W238" s="100"/>
      <c r="X238" s="100"/>
      <c r="AE238" s="99"/>
    </row>
    <row r="239" spans="21:31" ht="30" customHeight="1" x14ac:dyDescent="0.35">
      <c r="U239" s="100"/>
      <c r="V239" s="100"/>
      <c r="W239" s="100"/>
      <c r="X239" s="100"/>
      <c r="AE239" s="99"/>
    </row>
    <row r="240" spans="21:31" ht="30" customHeight="1" x14ac:dyDescent="0.35">
      <c r="U240" s="100"/>
      <c r="V240" s="100"/>
      <c r="W240" s="100"/>
      <c r="X240" s="100"/>
      <c r="AE240" s="99"/>
    </row>
    <row r="241" spans="21:31" ht="30" customHeight="1" x14ac:dyDescent="0.35">
      <c r="U241" s="100"/>
      <c r="V241" s="100"/>
      <c r="W241" s="100"/>
      <c r="X241" s="100"/>
      <c r="AE241" s="99"/>
    </row>
    <row r="242" spans="21:31" ht="30" customHeight="1" x14ac:dyDescent="0.35">
      <c r="U242" s="100"/>
      <c r="V242" s="100"/>
      <c r="W242" s="100"/>
      <c r="X242" s="100"/>
      <c r="AE242" s="99"/>
    </row>
    <row r="243" spans="21:31" ht="30" customHeight="1" x14ac:dyDescent="0.35">
      <c r="U243" s="100"/>
      <c r="V243" s="100"/>
      <c r="W243" s="100"/>
      <c r="X243" s="100"/>
      <c r="AE243" s="99"/>
    </row>
    <row r="244" spans="21:31" ht="30" customHeight="1" x14ac:dyDescent="0.35">
      <c r="U244" s="100"/>
      <c r="V244" s="100"/>
      <c r="W244" s="100"/>
      <c r="X244" s="100"/>
      <c r="AE244" s="99"/>
    </row>
    <row r="245" spans="21:31" ht="30" customHeight="1" x14ac:dyDescent="0.35">
      <c r="U245" s="100"/>
      <c r="V245" s="100"/>
      <c r="W245" s="100"/>
      <c r="X245" s="100"/>
      <c r="AE245" s="99"/>
    </row>
    <row r="246" spans="21:31" ht="30" customHeight="1" x14ac:dyDescent="0.35">
      <c r="U246" s="100"/>
      <c r="V246" s="100"/>
      <c r="W246" s="100"/>
      <c r="X246" s="100"/>
      <c r="AE246" s="99"/>
    </row>
    <row r="247" spans="21:31" ht="30" customHeight="1" x14ac:dyDescent="0.35">
      <c r="U247" s="100"/>
      <c r="V247" s="100"/>
      <c r="W247" s="100"/>
      <c r="X247" s="100"/>
      <c r="AE247" s="99"/>
    </row>
    <row r="248" spans="21:31" ht="30" customHeight="1" x14ac:dyDescent="0.35">
      <c r="U248" s="100"/>
      <c r="V248" s="100"/>
      <c r="W248" s="100"/>
      <c r="X248" s="100"/>
      <c r="AE248" s="99"/>
    </row>
    <row r="249" spans="21:31" ht="30" customHeight="1" x14ac:dyDescent="0.35">
      <c r="U249" s="100"/>
      <c r="V249" s="100"/>
      <c r="W249" s="100"/>
      <c r="X249" s="100"/>
      <c r="AE249" s="99"/>
    </row>
    <row r="250" spans="21:31" ht="30" customHeight="1" x14ac:dyDescent="0.35">
      <c r="U250" s="100"/>
      <c r="V250" s="100"/>
      <c r="W250" s="100"/>
      <c r="X250" s="100"/>
      <c r="AE250" s="99"/>
    </row>
    <row r="251" spans="21:31" ht="30" customHeight="1" x14ac:dyDescent="0.35">
      <c r="U251" s="100"/>
      <c r="V251" s="100"/>
      <c r="W251" s="100"/>
      <c r="X251" s="100"/>
      <c r="AE251" s="99"/>
    </row>
    <row r="252" spans="21:31" ht="30" customHeight="1" x14ac:dyDescent="0.35">
      <c r="U252" s="100"/>
      <c r="V252" s="100"/>
      <c r="W252" s="100"/>
      <c r="X252" s="100"/>
      <c r="AE252" s="99"/>
    </row>
    <row r="253" spans="21:31" ht="30" customHeight="1" x14ac:dyDescent="0.35">
      <c r="U253" s="100"/>
      <c r="V253" s="100"/>
      <c r="W253" s="100"/>
      <c r="X253" s="100"/>
      <c r="AE253" s="99"/>
    </row>
    <row r="254" spans="21:31" ht="30" customHeight="1" x14ac:dyDescent="0.35">
      <c r="U254" s="100"/>
      <c r="V254" s="100"/>
      <c r="W254" s="100"/>
      <c r="X254" s="100"/>
      <c r="AE254" s="99"/>
    </row>
    <row r="255" spans="21:31" ht="30" customHeight="1" x14ac:dyDescent="0.35">
      <c r="U255" s="100"/>
      <c r="V255" s="100"/>
      <c r="W255" s="100"/>
      <c r="X255" s="100"/>
      <c r="AE255" s="99"/>
    </row>
    <row r="256" spans="21:31" ht="30" customHeight="1" x14ac:dyDescent="0.35">
      <c r="U256" s="100"/>
      <c r="V256" s="100"/>
      <c r="W256" s="100"/>
      <c r="X256" s="100"/>
      <c r="AE256" s="99"/>
    </row>
    <row r="257" spans="21:31" ht="30" customHeight="1" x14ac:dyDescent="0.35">
      <c r="U257" s="100"/>
      <c r="V257" s="100"/>
      <c r="W257" s="100"/>
      <c r="X257" s="100"/>
      <c r="AE257" s="99"/>
    </row>
    <row r="258" spans="21:31" ht="30" customHeight="1" x14ac:dyDescent="0.35">
      <c r="U258" s="100"/>
      <c r="V258" s="100"/>
      <c r="W258" s="100"/>
      <c r="X258" s="100"/>
      <c r="AE258" s="99"/>
    </row>
    <row r="259" spans="21:31" ht="30" customHeight="1" x14ac:dyDescent="0.35">
      <c r="U259" s="100"/>
      <c r="V259" s="100"/>
      <c r="W259" s="100"/>
      <c r="X259" s="100"/>
      <c r="AE259" s="99"/>
    </row>
    <row r="260" spans="21:31" ht="30" customHeight="1" x14ac:dyDescent="0.35">
      <c r="U260" s="100"/>
      <c r="V260" s="100"/>
      <c r="W260" s="100"/>
      <c r="X260" s="100"/>
      <c r="AE260" s="99"/>
    </row>
    <row r="261" spans="21:31" ht="30" customHeight="1" x14ac:dyDescent="0.35">
      <c r="U261" s="100"/>
      <c r="V261" s="100"/>
      <c r="W261" s="100"/>
      <c r="X261" s="100"/>
      <c r="AE261" s="99"/>
    </row>
    <row r="262" spans="21:31" ht="30" customHeight="1" x14ac:dyDescent="0.35">
      <c r="U262" s="100"/>
      <c r="V262" s="100"/>
      <c r="W262" s="100"/>
      <c r="X262" s="100"/>
      <c r="AE262" s="99"/>
    </row>
    <row r="263" spans="21:31" ht="30" customHeight="1" x14ac:dyDescent="0.35">
      <c r="U263" s="100"/>
      <c r="V263" s="100"/>
      <c r="W263" s="100"/>
      <c r="X263" s="100"/>
      <c r="AE263" s="99"/>
    </row>
    <row r="264" spans="21:31" ht="30" customHeight="1" x14ac:dyDescent="0.35">
      <c r="U264" s="100"/>
      <c r="V264" s="100"/>
      <c r="W264" s="100"/>
      <c r="X264" s="100"/>
      <c r="AE264" s="99"/>
    </row>
    <row r="265" spans="21:31" ht="30" customHeight="1" x14ac:dyDescent="0.35">
      <c r="U265" s="100"/>
      <c r="V265" s="100"/>
      <c r="W265" s="100"/>
      <c r="X265" s="100"/>
      <c r="AE265" s="99"/>
    </row>
    <row r="266" spans="21:31" ht="30" customHeight="1" x14ac:dyDescent="0.35">
      <c r="U266" s="100"/>
      <c r="V266" s="100"/>
      <c r="W266" s="100"/>
      <c r="X266" s="100"/>
      <c r="AE266" s="99"/>
    </row>
    <row r="267" spans="21:31" ht="30" customHeight="1" x14ac:dyDescent="0.35">
      <c r="U267" s="100"/>
      <c r="V267" s="100"/>
      <c r="W267" s="100"/>
      <c r="X267" s="100"/>
      <c r="AE267" s="99"/>
    </row>
    <row r="268" spans="21:31" ht="30" customHeight="1" x14ac:dyDescent="0.35">
      <c r="U268" s="100"/>
      <c r="V268" s="100"/>
      <c r="W268" s="100"/>
      <c r="X268" s="100"/>
      <c r="AE268" s="99"/>
    </row>
    <row r="269" spans="21:31" ht="30" customHeight="1" x14ac:dyDescent="0.35">
      <c r="U269" s="100"/>
      <c r="V269" s="100"/>
      <c r="W269" s="100"/>
      <c r="X269" s="100"/>
      <c r="AE269" s="99"/>
    </row>
    <row r="270" spans="21:31" ht="30" customHeight="1" x14ac:dyDescent="0.35">
      <c r="U270" s="100"/>
      <c r="V270" s="100"/>
      <c r="W270" s="100"/>
      <c r="X270" s="100"/>
      <c r="AE270" s="99"/>
    </row>
    <row r="271" spans="21:31" ht="30" customHeight="1" x14ac:dyDescent="0.35">
      <c r="U271" s="100"/>
      <c r="V271" s="100"/>
      <c r="W271" s="100"/>
      <c r="X271" s="100"/>
      <c r="AE271" s="99"/>
    </row>
    <row r="272" spans="21:31" ht="30" customHeight="1" x14ac:dyDescent="0.35">
      <c r="U272" s="100"/>
      <c r="V272" s="100"/>
      <c r="W272" s="100"/>
      <c r="X272" s="100"/>
      <c r="AE272" s="99"/>
    </row>
    <row r="273" spans="21:31" ht="30" customHeight="1" x14ac:dyDescent="0.35">
      <c r="U273" s="100"/>
      <c r="V273" s="100"/>
      <c r="W273" s="100"/>
      <c r="X273" s="100"/>
      <c r="AE273" s="99"/>
    </row>
    <row r="274" spans="21:31" ht="30" customHeight="1" x14ac:dyDescent="0.35">
      <c r="U274" s="100"/>
      <c r="V274" s="100"/>
      <c r="W274" s="100"/>
      <c r="X274" s="100"/>
      <c r="AE274" s="99"/>
    </row>
    <row r="275" spans="21:31" ht="30" customHeight="1" x14ac:dyDescent="0.35">
      <c r="U275" s="100"/>
      <c r="V275" s="100"/>
      <c r="W275" s="100"/>
      <c r="X275" s="100"/>
      <c r="AE275" s="99"/>
    </row>
    <row r="276" spans="21:31" ht="30" customHeight="1" x14ac:dyDescent="0.35">
      <c r="U276" s="100"/>
      <c r="V276" s="100"/>
      <c r="W276" s="100"/>
      <c r="X276" s="100"/>
      <c r="AE276" s="99"/>
    </row>
    <row r="277" spans="21:31" ht="30" customHeight="1" x14ac:dyDescent="0.35">
      <c r="U277" s="100"/>
      <c r="V277" s="100"/>
      <c r="W277" s="100"/>
      <c r="X277" s="100"/>
      <c r="AE277" s="99"/>
    </row>
    <row r="278" spans="21:31" ht="30" customHeight="1" x14ac:dyDescent="0.35">
      <c r="U278" s="100"/>
      <c r="V278" s="100"/>
      <c r="W278" s="100"/>
      <c r="X278" s="100"/>
      <c r="AE278" s="99"/>
    </row>
    <row r="279" spans="21:31" ht="30" customHeight="1" x14ac:dyDescent="0.35">
      <c r="U279" s="100"/>
      <c r="V279" s="100"/>
      <c r="W279" s="100"/>
      <c r="X279" s="100"/>
      <c r="AE279" s="99"/>
    </row>
    <row r="280" spans="21:31" ht="30" customHeight="1" x14ac:dyDescent="0.35">
      <c r="U280" s="100"/>
      <c r="V280" s="100"/>
      <c r="W280" s="100"/>
      <c r="X280" s="100"/>
      <c r="AE280" s="99"/>
    </row>
    <row r="281" spans="21:31" ht="30" customHeight="1" x14ac:dyDescent="0.35">
      <c r="U281" s="100"/>
      <c r="V281" s="100"/>
      <c r="W281" s="100"/>
      <c r="X281" s="100"/>
      <c r="AE281" s="99"/>
    </row>
    <row r="282" spans="21:31" ht="30" customHeight="1" x14ac:dyDescent="0.35">
      <c r="U282" s="100"/>
      <c r="V282" s="100"/>
      <c r="W282" s="100"/>
      <c r="X282" s="100"/>
      <c r="AE282" s="99"/>
    </row>
    <row r="283" spans="21:31" ht="30" customHeight="1" x14ac:dyDescent="0.35">
      <c r="U283" s="100"/>
      <c r="V283" s="100"/>
      <c r="W283" s="100"/>
      <c r="X283" s="100"/>
      <c r="AE283" s="99"/>
    </row>
    <row r="284" spans="21:31" ht="30" customHeight="1" x14ac:dyDescent="0.35">
      <c r="U284" s="100"/>
      <c r="V284" s="100"/>
      <c r="W284" s="100"/>
      <c r="X284" s="100"/>
      <c r="AE284" s="99"/>
    </row>
    <row r="285" spans="21:31" ht="30" customHeight="1" x14ac:dyDescent="0.35">
      <c r="U285" s="100"/>
      <c r="V285" s="100"/>
      <c r="W285" s="100"/>
      <c r="X285" s="100"/>
      <c r="AE285" s="99"/>
    </row>
    <row r="286" spans="21:31" ht="30" customHeight="1" x14ac:dyDescent="0.35">
      <c r="U286" s="100"/>
      <c r="V286" s="100"/>
      <c r="W286" s="100"/>
      <c r="X286" s="100"/>
      <c r="AE286" s="99"/>
    </row>
    <row r="287" spans="21:31" ht="30" customHeight="1" x14ac:dyDescent="0.35">
      <c r="U287" s="100"/>
      <c r="V287" s="100"/>
      <c r="W287" s="100"/>
      <c r="X287" s="100"/>
      <c r="AE287" s="99"/>
    </row>
    <row r="288" spans="21:31" ht="30" customHeight="1" x14ac:dyDescent="0.35">
      <c r="U288" s="100"/>
      <c r="V288" s="100"/>
      <c r="W288" s="100"/>
      <c r="X288" s="100"/>
      <c r="AE288" s="99"/>
    </row>
    <row r="289" spans="21:31" ht="30" customHeight="1" x14ac:dyDescent="0.35">
      <c r="U289" s="100"/>
      <c r="V289" s="100"/>
      <c r="W289" s="100"/>
      <c r="X289" s="100"/>
      <c r="AE289" s="99"/>
    </row>
    <row r="290" spans="21:31" ht="30" customHeight="1" x14ac:dyDescent="0.35">
      <c r="U290" s="100"/>
      <c r="V290" s="100"/>
      <c r="W290" s="100"/>
      <c r="X290" s="100"/>
      <c r="AE290" s="99"/>
    </row>
    <row r="291" spans="21:31" ht="30" customHeight="1" x14ac:dyDescent="0.35">
      <c r="U291" s="100"/>
      <c r="V291" s="100"/>
      <c r="W291" s="100"/>
      <c r="X291" s="100"/>
      <c r="AE291" s="99"/>
    </row>
    <row r="292" spans="21:31" ht="30" customHeight="1" x14ac:dyDescent="0.35">
      <c r="U292" s="100"/>
      <c r="V292" s="100"/>
      <c r="W292" s="100"/>
      <c r="X292" s="100"/>
      <c r="AE292" s="99"/>
    </row>
    <row r="293" spans="21:31" ht="30" customHeight="1" x14ac:dyDescent="0.35">
      <c r="U293" s="100"/>
      <c r="V293" s="100"/>
      <c r="W293" s="100"/>
      <c r="X293" s="100"/>
      <c r="AE293" s="99"/>
    </row>
    <row r="294" spans="21:31" ht="30" customHeight="1" x14ac:dyDescent="0.35">
      <c r="U294" s="100"/>
      <c r="V294" s="100"/>
      <c r="W294" s="100"/>
      <c r="X294" s="100"/>
      <c r="AE294" s="99"/>
    </row>
    <row r="295" spans="21:31" ht="30" customHeight="1" x14ac:dyDescent="0.35">
      <c r="U295" s="100"/>
      <c r="V295" s="100"/>
      <c r="W295" s="100"/>
      <c r="X295" s="100"/>
      <c r="AE295" s="99"/>
    </row>
    <row r="296" spans="21:31" ht="30" customHeight="1" x14ac:dyDescent="0.35">
      <c r="U296" s="100"/>
      <c r="V296" s="100"/>
      <c r="W296" s="100"/>
      <c r="X296" s="100"/>
      <c r="AE296" s="99"/>
    </row>
    <row r="297" spans="21:31" ht="30" customHeight="1" x14ac:dyDescent="0.35">
      <c r="U297" s="100"/>
      <c r="V297" s="100"/>
      <c r="W297" s="100"/>
      <c r="X297" s="100"/>
      <c r="AE297" s="99"/>
    </row>
    <row r="298" spans="21:31" ht="30" customHeight="1" x14ac:dyDescent="0.35">
      <c r="U298" s="100"/>
      <c r="V298" s="100"/>
      <c r="W298" s="100"/>
      <c r="X298" s="100"/>
      <c r="AE298" s="99"/>
    </row>
    <row r="299" spans="21:31" ht="30" customHeight="1" x14ac:dyDescent="0.35">
      <c r="U299" s="100"/>
      <c r="V299" s="100"/>
      <c r="W299" s="100"/>
      <c r="X299" s="100"/>
      <c r="AE299" s="99"/>
    </row>
    <row r="300" spans="21:31" ht="30" customHeight="1" x14ac:dyDescent="0.35">
      <c r="U300" s="100"/>
      <c r="V300" s="100"/>
      <c r="W300" s="100"/>
      <c r="X300" s="100"/>
      <c r="AE300" s="99"/>
    </row>
    <row r="301" spans="21:31" ht="30" customHeight="1" x14ac:dyDescent="0.35">
      <c r="U301" s="100"/>
      <c r="V301" s="100"/>
      <c r="W301" s="100"/>
      <c r="X301" s="100"/>
      <c r="AE301" s="99"/>
    </row>
    <row r="302" spans="21:31" ht="30" customHeight="1" x14ac:dyDescent="0.35">
      <c r="U302" s="100"/>
      <c r="V302" s="100"/>
      <c r="W302" s="100"/>
      <c r="X302" s="100"/>
      <c r="AE302" s="99"/>
    </row>
    <row r="303" spans="21:31" ht="30" customHeight="1" x14ac:dyDescent="0.35">
      <c r="U303" s="100"/>
      <c r="V303" s="100"/>
      <c r="W303" s="100"/>
      <c r="X303" s="100"/>
      <c r="AE303" s="99"/>
    </row>
    <row r="304" spans="21:31" ht="30" customHeight="1" x14ac:dyDescent="0.35">
      <c r="U304" s="100"/>
      <c r="V304" s="100"/>
      <c r="W304" s="100"/>
      <c r="X304" s="100"/>
      <c r="AE304" s="99"/>
    </row>
    <row r="305" spans="21:31" ht="30" customHeight="1" x14ac:dyDescent="0.35">
      <c r="U305" s="100"/>
      <c r="V305" s="100"/>
      <c r="W305" s="100"/>
      <c r="X305" s="100"/>
      <c r="AE305" s="99"/>
    </row>
    <row r="306" spans="21:31" ht="30" customHeight="1" x14ac:dyDescent="0.35">
      <c r="U306" s="100"/>
      <c r="V306" s="100"/>
      <c r="W306" s="100"/>
      <c r="X306" s="100"/>
      <c r="AE306" s="99"/>
    </row>
    <row r="307" spans="21:31" ht="30" customHeight="1" x14ac:dyDescent="0.35">
      <c r="U307" s="100"/>
      <c r="V307" s="100"/>
      <c r="W307" s="100"/>
      <c r="X307" s="100"/>
      <c r="AE307" s="99"/>
    </row>
    <row r="308" spans="21:31" ht="30" customHeight="1" x14ac:dyDescent="0.35">
      <c r="U308" s="100"/>
      <c r="V308" s="100"/>
      <c r="W308" s="100"/>
      <c r="X308" s="100"/>
      <c r="AE308" s="99"/>
    </row>
    <row r="309" spans="21:31" ht="30" customHeight="1" x14ac:dyDescent="0.35">
      <c r="U309" s="100"/>
      <c r="V309" s="100"/>
      <c r="W309" s="100"/>
      <c r="X309" s="100"/>
      <c r="AE309" s="99"/>
    </row>
    <row r="310" spans="21:31" ht="30" customHeight="1" x14ac:dyDescent="0.35">
      <c r="U310" s="100"/>
      <c r="V310" s="100"/>
      <c r="W310" s="100"/>
      <c r="X310" s="100"/>
      <c r="AE310" s="99"/>
    </row>
    <row r="311" spans="21:31" ht="30" customHeight="1" x14ac:dyDescent="0.35">
      <c r="U311" s="100"/>
      <c r="V311" s="100"/>
      <c r="W311" s="100"/>
      <c r="X311" s="100"/>
      <c r="AE311" s="99"/>
    </row>
    <row r="312" spans="21:31" ht="30" customHeight="1" x14ac:dyDescent="0.35">
      <c r="U312" s="100"/>
      <c r="V312" s="100"/>
      <c r="W312" s="100"/>
      <c r="X312" s="100"/>
      <c r="AE312" s="99"/>
    </row>
    <row r="313" spans="21:31" ht="30" customHeight="1" x14ac:dyDescent="0.35">
      <c r="U313" s="100"/>
      <c r="V313" s="100"/>
      <c r="W313" s="100"/>
      <c r="X313" s="100"/>
      <c r="AE313" s="99"/>
    </row>
    <row r="314" spans="21:31" ht="30" customHeight="1" x14ac:dyDescent="0.35">
      <c r="U314" s="100"/>
      <c r="V314" s="100"/>
      <c r="W314" s="100"/>
      <c r="X314" s="100"/>
      <c r="AE314" s="99"/>
    </row>
    <row r="315" spans="21:31" ht="30" customHeight="1" x14ac:dyDescent="0.35">
      <c r="U315" s="100"/>
      <c r="V315" s="100"/>
      <c r="W315" s="100"/>
      <c r="X315" s="100"/>
      <c r="AE315" s="99"/>
    </row>
    <row r="316" spans="21:31" ht="30" customHeight="1" x14ac:dyDescent="0.35">
      <c r="U316" s="100"/>
      <c r="V316" s="100"/>
      <c r="W316" s="100"/>
      <c r="X316" s="100"/>
      <c r="AE316" s="99"/>
    </row>
    <row r="317" spans="21:31" ht="30" customHeight="1" x14ac:dyDescent="0.35">
      <c r="U317" s="100"/>
      <c r="V317" s="100"/>
      <c r="W317" s="100"/>
      <c r="X317" s="100"/>
      <c r="AE317" s="99"/>
    </row>
    <row r="318" spans="21:31" ht="30" customHeight="1" x14ac:dyDescent="0.35">
      <c r="U318" s="100"/>
      <c r="V318" s="100"/>
      <c r="W318" s="100"/>
      <c r="X318" s="100"/>
      <c r="AE318" s="99"/>
    </row>
    <row r="319" spans="21:31" ht="30" customHeight="1" x14ac:dyDescent="0.35">
      <c r="U319" s="100"/>
      <c r="V319" s="100"/>
      <c r="W319" s="100"/>
      <c r="X319" s="100"/>
      <c r="AE319" s="99"/>
    </row>
    <row r="320" spans="21:31" ht="30" customHeight="1" x14ac:dyDescent="0.35">
      <c r="U320" s="100"/>
      <c r="V320" s="100"/>
      <c r="W320" s="100"/>
      <c r="X320" s="100"/>
      <c r="AE320" s="99"/>
    </row>
    <row r="321" spans="21:31" ht="30" customHeight="1" x14ac:dyDescent="0.35">
      <c r="U321" s="100"/>
      <c r="V321" s="100"/>
      <c r="W321" s="100"/>
      <c r="X321" s="100"/>
      <c r="AE321" s="99"/>
    </row>
    <row r="322" spans="21:31" ht="30" customHeight="1" x14ac:dyDescent="0.35">
      <c r="U322" s="100"/>
      <c r="V322" s="100"/>
      <c r="W322" s="100"/>
      <c r="X322" s="100"/>
      <c r="AE322" s="99"/>
    </row>
    <row r="323" spans="21:31" ht="30" customHeight="1" x14ac:dyDescent="0.35">
      <c r="U323" s="100"/>
      <c r="V323" s="100"/>
      <c r="W323" s="100"/>
      <c r="X323" s="100"/>
      <c r="AE323" s="99"/>
    </row>
    <row r="324" spans="21:31" ht="30" customHeight="1" x14ac:dyDescent="0.35">
      <c r="U324" s="100"/>
      <c r="V324" s="100"/>
      <c r="W324" s="100"/>
      <c r="X324" s="100"/>
      <c r="AE324" s="99"/>
    </row>
    <row r="325" spans="21:31" ht="30" customHeight="1" x14ac:dyDescent="0.35">
      <c r="U325" s="100"/>
      <c r="V325" s="100"/>
      <c r="W325" s="100"/>
      <c r="X325" s="100"/>
      <c r="AE325" s="99"/>
    </row>
    <row r="326" spans="21:31" ht="30" customHeight="1" x14ac:dyDescent="0.35">
      <c r="U326" s="100"/>
      <c r="V326" s="100"/>
      <c r="W326" s="100"/>
      <c r="X326" s="100"/>
      <c r="AE326" s="99"/>
    </row>
    <row r="327" spans="21:31" ht="30" customHeight="1" x14ac:dyDescent="0.35">
      <c r="U327" s="100"/>
      <c r="V327" s="100"/>
      <c r="W327" s="100"/>
      <c r="X327" s="100"/>
      <c r="AE327" s="99"/>
    </row>
    <row r="328" spans="21:31" ht="30" customHeight="1" x14ac:dyDescent="0.35">
      <c r="U328" s="100"/>
      <c r="V328" s="100"/>
      <c r="W328" s="100"/>
      <c r="X328" s="100"/>
      <c r="AE328" s="99"/>
    </row>
    <row r="329" spans="21:31" ht="30" customHeight="1" x14ac:dyDescent="0.35">
      <c r="U329" s="100"/>
      <c r="V329" s="100"/>
      <c r="W329" s="100"/>
      <c r="X329" s="100"/>
      <c r="AE329" s="99"/>
    </row>
    <row r="330" spans="21:31" ht="30" customHeight="1" x14ac:dyDescent="0.35">
      <c r="U330" s="100"/>
      <c r="V330" s="100"/>
      <c r="W330" s="100"/>
      <c r="X330" s="100"/>
      <c r="AE330" s="99"/>
    </row>
    <row r="331" spans="21:31" ht="30" customHeight="1" x14ac:dyDescent="0.35">
      <c r="U331" s="100"/>
      <c r="V331" s="100"/>
      <c r="W331" s="100"/>
      <c r="X331" s="100"/>
      <c r="AE331" s="99"/>
    </row>
    <row r="332" spans="21:31" ht="30" customHeight="1" x14ac:dyDescent="0.35">
      <c r="U332" s="100"/>
      <c r="V332" s="100"/>
      <c r="W332" s="100"/>
      <c r="X332" s="100"/>
      <c r="AE332" s="99"/>
    </row>
    <row r="333" spans="21:31" ht="30" customHeight="1" x14ac:dyDescent="0.35">
      <c r="U333" s="100"/>
      <c r="V333" s="100"/>
      <c r="W333" s="100"/>
      <c r="X333" s="100"/>
      <c r="AE333" s="99"/>
    </row>
    <row r="334" spans="21:31" ht="30" customHeight="1" x14ac:dyDescent="0.35">
      <c r="U334" s="100"/>
      <c r="V334" s="100"/>
      <c r="W334" s="100"/>
      <c r="X334" s="100"/>
      <c r="AE334" s="99"/>
    </row>
    <row r="335" spans="21:31" ht="30" customHeight="1" x14ac:dyDescent="0.35">
      <c r="U335" s="100"/>
      <c r="V335" s="100"/>
      <c r="W335" s="100"/>
      <c r="X335" s="100"/>
      <c r="AE335" s="99"/>
    </row>
    <row r="336" spans="21:31" ht="30" customHeight="1" x14ac:dyDescent="0.35">
      <c r="U336" s="100"/>
      <c r="V336" s="100"/>
      <c r="W336" s="100"/>
      <c r="X336" s="100"/>
      <c r="AE336" s="99"/>
    </row>
    <row r="337" spans="21:31" ht="30" customHeight="1" x14ac:dyDescent="0.35">
      <c r="U337" s="100"/>
      <c r="V337" s="100"/>
      <c r="W337" s="100"/>
      <c r="X337" s="100"/>
      <c r="AE337" s="99"/>
    </row>
    <row r="338" spans="21:31" ht="30" customHeight="1" x14ac:dyDescent="0.35">
      <c r="U338" s="100"/>
      <c r="V338" s="100"/>
      <c r="W338" s="100"/>
      <c r="X338" s="100"/>
      <c r="AE338" s="99"/>
    </row>
    <row r="339" spans="21:31" ht="30" customHeight="1" x14ac:dyDescent="0.35">
      <c r="U339" s="100"/>
      <c r="V339" s="100"/>
      <c r="W339" s="100"/>
      <c r="X339" s="100"/>
      <c r="AE339" s="99"/>
    </row>
    <row r="340" spans="21:31" ht="30" customHeight="1" x14ac:dyDescent="0.35">
      <c r="U340" s="100"/>
      <c r="V340" s="100"/>
      <c r="W340" s="100"/>
      <c r="X340" s="100"/>
      <c r="AE340" s="99"/>
    </row>
    <row r="341" spans="21:31" ht="30" customHeight="1" x14ac:dyDescent="0.35">
      <c r="U341" s="100"/>
      <c r="V341" s="100"/>
      <c r="W341" s="100"/>
      <c r="X341" s="100"/>
      <c r="AE341" s="99"/>
    </row>
    <row r="342" spans="21:31" ht="30" customHeight="1" x14ac:dyDescent="0.35">
      <c r="U342" s="100"/>
      <c r="V342" s="100"/>
      <c r="W342" s="100"/>
      <c r="X342" s="100"/>
      <c r="AE342" s="99"/>
    </row>
    <row r="343" spans="21:31" ht="30" customHeight="1" x14ac:dyDescent="0.35">
      <c r="U343" s="100"/>
      <c r="V343" s="100"/>
      <c r="W343" s="100"/>
      <c r="X343" s="100"/>
      <c r="AE343" s="99"/>
    </row>
    <row r="344" spans="21:31" ht="30" customHeight="1" x14ac:dyDescent="0.35">
      <c r="U344" s="100"/>
      <c r="V344" s="100"/>
      <c r="W344" s="100"/>
      <c r="X344" s="100"/>
      <c r="AE344" s="99"/>
    </row>
    <row r="345" spans="21:31" ht="30" customHeight="1" x14ac:dyDescent="0.35">
      <c r="U345" s="100"/>
      <c r="V345" s="100"/>
      <c r="W345" s="100"/>
      <c r="X345" s="100"/>
      <c r="AE345" s="99"/>
    </row>
    <row r="346" spans="21:31" ht="30" customHeight="1" x14ac:dyDescent="0.35">
      <c r="U346" s="100"/>
      <c r="V346" s="100"/>
      <c r="W346" s="100"/>
      <c r="X346" s="100"/>
      <c r="AE346" s="99"/>
    </row>
    <row r="347" spans="21:31" ht="30" customHeight="1" x14ac:dyDescent="0.35">
      <c r="U347" s="100"/>
      <c r="V347" s="100"/>
      <c r="W347" s="100"/>
      <c r="X347" s="100"/>
      <c r="AE347" s="99"/>
    </row>
    <row r="348" spans="21:31" ht="30" customHeight="1" x14ac:dyDescent="0.35">
      <c r="U348" s="100"/>
      <c r="V348" s="100"/>
      <c r="W348" s="100"/>
      <c r="X348" s="100"/>
      <c r="AE348" s="99"/>
    </row>
    <row r="349" spans="21:31" ht="30" customHeight="1" x14ac:dyDescent="0.35">
      <c r="U349" s="100"/>
      <c r="V349" s="100"/>
      <c r="W349" s="100"/>
      <c r="X349" s="100"/>
      <c r="AE349" s="99"/>
    </row>
    <row r="350" spans="21:31" ht="30" customHeight="1" x14ac:dyDescent="0.35">
      <c r="U350" s="100"/>
      <c r="V350" s="100"/>
      <c r="W350" s="100"/>
      <c r="X350" s="100"/>
      <c r="AE350" s="99"/>
    </row>
    <row r="351" spans="21:31" ht="30" customHeight="1" x14ac:dyDescent="0.35">
      <c r="U351" s="100"/>
      <c r="V351" s="100"/>
      <c r="W351" s="100"/>
      <c r="X351" s="100"/>
      <c r="AE351" s="99"/>
    </row>
    <row r="352" spans="21:31" ht="30" customHeight="1" x14ac:dyDescent="0.35">
      <c r="U352" s="100"/>
      <c r="V352" s="100"/>
      <c r="W352" s="100"/>
      <c r="X352" s="100"/>
      <c r="AE352" s="99"/>
    </row>
    <row r="353" spans="21:31" ht="30" customHeight="1" x14ac:dyDescent="0.35">
      <c r="U353" s="100"/>
      <c r="V353" s="100"/>
      <c r="W353" s="100"/>
      <c r="X353" s="100"/>
      <c r="AE353" s="99"/>
    </row>
    <row r="354" spans="21:31" ht="30" customHeight="1" x14ac:dyDescent="0.35">
      <c r="U354" s="100"/>
      <c r="V354" s="100"/>
      <c r="W354" s="100"/>
      <c r="X354" s="100"/>
      <c r="AE354" s="99"/>
    </row>
    <row r="355" spans="21:31" ht="30" customHeight="1" x14ac:dyDescent="0.35">
      <c r="U355" s="100"/>
      <c r="V355" s="100"/>
      <c r="W355" s="100"/>
      <c r="X355" s="100"/>
      <c r="AE355" s="99"/>
    </row>
    <row r="356" spans="21:31" ht="30" customHeight="1" x14ac:dyDescent="0.35">
      <c r="U356" s="100"/>
      <c r="V356" s="100"/>
      <c r="W356" s="100"/>
      <c r="X356" s="100"/>
      <c r="AE356" s="99"/>
    </row>
    <row r="357" spans="21:31" ht="30" customHeight="1" x14ac:dyDescent="0.35">
      <c r="U357" s="100"/>
      <c r="V357" s="100"/>
      <c r="W357" s="100"/>
      <c r="X357" s="100"/>
      <c r="AE357" s="99"/>
    </row>
    <row r="358" spans="21:31" ht="30" customHeight="1" x14ac:dyDescent="0.35">
      <c r="U358" s="100"/>
      <c r="V358" s="100"/>
      <c r="W358" s="100"/>
      <c r="X358" s="100"/>
      <c r="AE358" s="99"/>
    </row>
    <row r="359" spans="21:31" ht="30" customHeight="1" x14ac:dyDescent="0.35">
      <c r="U359" s="100"/>
      <c r="V359" s="100"/>
      <c r="W359" s="100"/>
      <c r="X359" s="100"/>
      <c r="AE359" s="99"/>
    </row>
    <row r="360" spans="21:31" ht="30" customHeight="1" x14ac:dyDescent="0.35">
      <c r="U360" s="100"/>
      <c r="V360" s="100"/>
      <c r="W360" s="100"/>
      <c r="X360" s="100"/>
      <c r="AE360" s="99"/>
    </row>
    <row r="361" spans="21:31" ht="30" customHeight="1" x14ac:dyDescent="0.35">
      <c r="U361" s="100"/>
      <c r="V361" s="100"/>
      <c r="W361" s="100"/>
      <c r="X361" s="100"/>
      <c r="AE361" s="99"/>
    </row>
    <row r="362" spans="21:31" ht="30" customHeight="1" x14ac:dyDescent="0.35">
      <c r="U362" s="100"/>
      <c r="V362" s="100"/>
      <c r="W362" s="100"/>
      <c r="X362" s="100"/>
      <c r="AE362" s="99"/>
    </row>
    <row r="363" spans="21:31" ht="30" customHeight="1" x14ac:dyDescent="0.35">
      <c r="U363" s="100"/>
      <c r="V363" s="100"/>
      <c r="W363" s="100"/>
      <c r="X363" s="100"/>
      <c r="AE363" s="99"/>
    </row>
    <row r="364" spans="21:31" ht="30" customHeight="1" x14ac:dyDescent="0.35">
      <c r="U364" s="100"/>
      <c r="V364" s="100"/>
      <c r="W364" s="100"/>
      <c r="X364" s="100"/>
      <c r="AE364" s="99"/>
    </row>
    <row r="365" spans="21:31" ht="30" customHeight="1" x14ac:dyDescent="0.35">
      <c r="U365" s="100"/>
      <c r="V365" s="100"/>
      <c r="W365" s="100"/>
      <c r="X365" s="100"/>
      <c r="AE365" s="99"/>
    </row>
    <row r="366" spans="21:31" ht="30" customHeight="1" x14ac:dyDescent="0.35">
      <c r="U366" s="100"/>
      <c r="V366" s="100"/>
      <c r="W366" s="100"/>
      <c r="X366" s="100"/>
      <c r="AE366" s="99"/>
    </row>
    <row r="367" spans="21:31" ht="30" customHeight="1" x14ac:dyDescent="0.35">
      <c r="U367" s="100"/>
      <c r="V367" s="100"/>
      <c r="W367" s="100"/>
      <c r="X367" s="100"/>
      <c r="AE367" s="99"/>
    </row>
    <row r="368" spans="21:31" ht="30" customHeight="1" x14ac:dyDescent="0.35">
      <c r="U368" s="100"/>
      <c r="V368" s="100"/>
      <c r="W368" s="100"/>
      <c r="X368" s="100"/>
      <c r="AE368" s="99"/>
    </row>
    <row r="369" spans="21:31" ht="30" customHeight="1" x14ac:dyDescent="0.35">
      <c r="U369" s="100"/>
      <c r="V369" s="100"/>
      <c r="W369" s="100"/>
      <c r="X369" s="100"/>
      <c r="AE369" s="99"/>
    </row>
    <row r="370" spans="21:31" ht="30" customHeight="1" x14ac:dyDescent="0.35">
      <c r="U370" s="100"/>
      <c r="V370" s="100"/>
      <c r="W370" s="100"/>
      <c r="X370" s="100"/>
      <c r="AE370" s="99"/>
    </row>
    <row r="371" spans="21:31" ht="30" customHeight="1" x14ac:dyDescent="0.35">
      <c r="U371" s="100"/>
      <c r="V371" s="100"/>
      <c r="W371" s="100"/>
      <c r="X371" s="100"/>
      <c r="AE371" s="99"/>
    </row>
    <row r="372" spans="21:31" ht="30" customHeight="1" x14ac:dyDescent="0.35">
      <c r="U372" s="100"/>
      <c r="V372" s="100"/>
      <c r="W372" s="100"/>
      <c r="X372" s="100"/>
      <c r="AE372" s="99"/>
    </row>
    <row r="373" spans="21:31" ht="30" customHeight="1" x14ac:dyDescent="0.35">
      <c r="U373" s="100"/>
      <c r="V373" s="100"/>
      <c r="W373" s="100"/>
      <c r="X373" s="100"/>
      <c r="AE373" s="99"/>
    </row>
    <row r="374" spans="21:31" ht="30" customHeight="1" x14ac:dyDescent="0.35">
      <c r="U374" s="100"/>
      <c r="V374" s="100"/>
      <c r="W374" s="100"/>
      <c r="X374" s="100"/>
      <c r="AE374" s="99"/>
    </row>
    <row r="375" spans="21:31" ht="30" customHeight="1" x14ac:dyDescent="0.35">
      <c r="U375" s="100"/>
      <c r="V375" s="100"/>
      <c r="W375" s="100"/>
      <c r="X375" s="100"/>
      <c r="AE375" s="99"/>
    </row>
    <row r="376" spans="21:31" ht="30" customHeight="1" x14ac:dyDescent="0.35">
      <c r="U376" s="100"/>
      <c r="V376" s="100"/>
      <c r="W376" s="100"/>
      <c r="X376" s="100"/>
      <c r="AE376" s="99"/>
    </row>
    <row r="377" spans="21:31" ht="30" customHeight="1" x14ac:dyDescent="0.35">
      <c r="U377" s="100"/>
      <c r="V377" s="100"/>
      <c r="W377" s="100"/>
      <c r="X377" s="100"/>
      <c r="AE377" s="99"/>
    </row>
    <row r="378" spans="21:31" ht="30" customHeight="1" x14ac:dyDescent="0.35">
      <c r="U378" s="100"/>
      <c r="V378" s="100"/>
      <c r="W378" s="100"/>
      <c r="X378" s="100"/>
      <c r="AE378" s="99"/>
    </row>
    <row r="379" spans="21:31" ht="30" customHeight="1" x14ac:dyDescent="0.35">
      <c r="U379" s="100"/>
      <c r="V379" s="100"/>
      <c r="W379" s="100"/>
      <c r="X379" s="100"/>
      <c r="AE379" s="99"/>
    </row>
    <row r="380" spans="21:31" ht="30" customHeight="1" x14ac:dyDescent="0.35">
      <c r="U380" s="100"/>
      <c r="V380" s="100"/>
      <c r="W380" s="100"/>
      <c r="X380" s="100"/>
      <c r="AE380" s="99"/>
    </row>
    <row r="381" spans="21:31" ht="30" customHeight="1" x14ac:dyDescent="0.35">
      <c r="U381" s="100"/>
      <c r="V381" s="100"/>
      <c r="W381" s="100"/>
      <c r="X381" s="100"/>
      <c r="AE381" s="99"/>
    </row>
    <row r="382" spans="21:31" ht="30" customHeight="1" x14ac:dyDescent="0.35">
      <c r="U382" s="100"/>
      <c r="V382" s="100"/>
      <c r="W382" s="100"/>
      <c r="X382" s="100"/>
      <c r="AE382" s="99"/>
    </row>
    <row r="383" spans="21:31" ht="30" customHeight="1" x14ac:dyDescent="0.35">
      <c r="U383" s="100"/>
      <c r="V383" s="100"/>
      <c r="W383" s="100"/>
      <c r="X383" s="100"/>
      <c r="AE383" s="99"/>
    </row>
    <row r="384" spans="21:31" ht="30" customHeight="1" x14ac:dyDescent="0.35">
      <c r="U384" s="100"/>
      <c r="V384" s="100"/>
      <c r="W384" s="100"/>
      <c r="X384" s="100"/>
      <c r="AE384" s="99"/>
    </row>
    <row r="385" spans="21:31" ht="30" customHeight="1" x14ac:dyDescent="0.35">
      <c r="U385" s="100"/>
      <c r="V385" s="100"/>
      <c r="W385" s="100"/>
      <c r="X385" s="100"/>
      <c r="AE385" s="99"/>
    </row>
    <row r="386" spans="21:31" ht="30" customHeight="1" x14ac:dyDescent="0.35">
      <c r="U386" s="100"/>
      <c r="V386" s="100"/>
      <c r="W386" s="100"/>
      <c r="X386" s="100"/>
      <c r="AE386" s="99"/>
    </row>
    <row r="387" spans="21:31" ht="30" customHeight="1" x14ac:dyDescent="0.35">
      <c r="U387" s="100"/>
      <c r="V387" s="100"/>
      <c r="W387" s="100"/>
      <c r="X387" s="100"/>
      <c r="AE387" s="99"/>
    </row>
    <row r="388" spans="21:31" ht="30" customHeight="1" x14ac:dyDescent="0.35">
      <c r="U388" s="100"/>
      <c r="V388" s="100"/>
      <c r="W388" s="100"/>
      <c r="X388" s="100"/>
      <c r="AE388" s="99"/>
    </row>
    <row r="389" spans="21:31" ht="30" customHeight="1" x14ac:dyDescent="0.35">
      <c r="U389" s="100"/>
      <c r="V389" s="100"/>
      <c r="W389" s="100"/>
      <c r="X389" s="100"/>
      <c r="AE389" s="99"/>
    </row>
    <row r="390" spans="21:31" ht="30" customHeight="1" x14ac:dyDescent="0.35">
      <c r="U390" s="100"/>
      <c r="V390" s="100"/>
      <c r="W390" s="100"/>
      <c r="X390" s="100"/>
      <c r="AE390" s="99"/>
    </row>
    <row r="391" spans="21:31" ht="30" customHeight="1" x14ac:dyDescent="0.35">
      <c r="U391" s="100"/>
      <c r="V391" s="100"/>
      <c r="W391" s="100"/>
      <c r="X391" s="100"/>
      <c r="AE391" s="99"/>
    </row>
    <row r="392" spans="21:31" ht="30" customHeight="1" x14ac:dyDescent="0.35">
      <c r="U392" s="100"/>
      <c r="V392" s="100"/>
      <c r="W392" s="100"/>
      <c r="X392" s="100"/>
      <c r="AE392" s="99"/>
    </row>
    <row r="393" spans="21:31" ht="30" customHeight="1" x14ac:dyDescent="0.35">
      <c r="U393" s="100"/>
      <c r="V393" s="100"/>
      <c r="W393" s="100"/>
      <c r="X393" s="100"/>
      <c r="AE393" s="99"/>
    </row>
    <row r="394" spans="21:31" ht="30" customHeight="1" x14ac:dyDescent="0.35">
      <c r="U394" s="100"/>
      <c r="V394" s="100"/>
      <c r="W394" s="100"/>
      <c r="X394" s="100"/>
      <c r="AE394" s="99"/>
    </row>
    <row r="395" spans="21:31" ht="30" customHeight="1" x14ac:dyDescent="0.35">
      <c r="U395" s="100"/>
      <c r="V395" s="100"/>
      <c r="W395" s="100"/>
      <c r="X395" s="100"/>
      <c r="AE395" s="99"/>
    </row>
    <row r="396" spans="21:31" ht="30" customHeight="1" x14ac:dyDescent="0.35">
      <c r="U396" s="100"/>
      <c r="V396" s="100"/>
      <c r="W396" s="100"/>
      <c r="X396" s="100"/>
      <c r="AE396" s="99"/>
    </row>
    <row r="397" spans="21:31" ht="30" customHeight="1" x14ac:dyDescent="0.35">
      <c r="U397" s="100"/>
      <c r="V397" s="100"/>
      <c r="W397" s="100"/>
      <c r="X397" s="100"/>
      <c r="AE397" s="99"/>
    </row>
    <row r="398" spans="21:31" ht="30" customHeight="1" x14ac:dyDescent="0.35">
      <c r="U398" s="100"/>
      <c r="V398" s="100"/>
      <c r="W398" s="100"/>
      <c r="X398" s="100"/>
      <c r="AE398" s="99"/>
    </row>
    <row r="399" spans="21:31" ht="30" customHeight="1" x14ac:dyDescent="0.35">
      <c r="U399" s="100"/>
      <c r="V399" s="100"/>
      <c r="W399" s="100"/>
      <c r="X399" s="100"/>
      <c r="AE399" s="99"/>
    </row>
    <row r="400" spans="21:31" ht="30" customHeight="1" x14ac:dyDescent="0.35">
      <c r="U400" s="100"/>
      <c r="V400" s="100"/>
      <c r="W400" s="100"/>
      <c r="X400" s="100"/>
      <c r="AE400" s="99"/>
    </row>
    <row r="401" spans="21:31" ht="30" customHeight="1" x14ac:dyDescent="0.35">
      <c r="U401" s="100"/>
      <c r="V401" s="100"/>
      <c r="W401" s="100"/>
      <c r="X401" s="100"/>
      <c r="AE401" s="99"/>
    </row>
    <row r="402" spans="21:31" ht="30" customHeight="1" x14ac:dyDescent="0.35">
      <c r="U402" s="100"/>
      <c r="V402" s="100"/>
      <c r="W402" s="100"/>
      <c r="X402" s="100"/>
      <c r="AE402" s="99"/>
    </row>
    <row r="403" spans="21:31" ht="30" customHeight="1" x14ac:dyDescent="0.35">
      <c r="U403" s="100"/>
      <c r="V403" s="100"/>
      <c r="W403" s="100"/>
      <c r="X403" s="100"/>
      <c r="AE403" s="99"/>
    </row>
    <row r="404" spans="21:31" ht="30" customHeight="1" x14ac:dyDescent="0.35">
      <c r="U404" s="100"/>
      <c r="V404" s="100"/>
      <c r="W404" s="100"/>
      <c r="X404" s="100"/>
      <c r="AE404" s="99"/>
    </row>
    <row r="405" spans="21:31" ht="30" customHeight="1" x14ac:dyDescent="0.35">
      <c r="U405" s="100"/>
      <c r="V405" s="100"/>
      <c r="W405" s="100"/>
      <c r="X405" s="100"/>
      <c r="AE405" s="99"/>
    </row>
    <row r="406" spans="21:31" ht="30" customHeight="1" x14ac:dyDescent="0.35">
      <c r="U406" s="100"/>
      <c r="V406" s="100"/>
      <c r="W406" s="100"/>
      <c r="X406" s="100"/>
      <c r="AE406" s="99"/>
    </row>
    <row r="407" spans="21:31" ht="30" customHeight="1" x14ac:dyDescent="0.35">
      <c r="U407" s="100"/>
      <c r="V407" s="100"/>
      <c r="W407" s="100"/>
      <c r="X407" s="100"/>
      <c r="AE407" s="99"/>
    </row>
    <row r="408" spans="21:31" ht="30" customHeight="1" x14ac:dyDescent="0.35">
      <c r="U408" s="100"/>
      <c r="V408" s="100"/>
      <c r="W408" s="100"/>
      <c r="X408" s="100"/>
      <c r="AE408" s="99"/>
    </row>
    <row r="409" spans="21:31" ht="30" customHeight="1" x14ac:dyDescent="0.35">
      <c r="U409" s="100"/>
      <c r="V409" s="100"/>
      <c r="W409" s="100"/>
      <c r="X409" s="100"/>
      <c r="AE409" s="99"/>
    </row>
    <row r="410" spans="21:31" ht="30" customHeight="1" x14ac:dyDescent="0.35">
      <c r="U410" s="100"/>
      <c r="V410" s="100"/>
      <c r="W410" s="100"/>
      <c r="X410" s="100"/>
      <c r="AE410" s="99"/>
    </row>
    <row r="411" spans="21:31" ht="30" customHeight="1" x14ac:dyDescent="0.35">
      <c r="U411" s="100"/>
      <c r="V411" s="100"/>
      <c r="W411" s="100"/>
      <c r="X411" s="100"/>
      <c r="AE411" s="99"/>
    </row>
    <row r="412" spans="21:31" ht="30" customHeight="1" x14ac:dyDescent="0.35">
      <c r="U412" s="100"/>
      <c r="V412" s="100"/>
      <c r="W412" s="100"/>
      <c r="X412" s="100"/>
      <c r="AE412" s="99"/>
    </row>
    <row r="413" spans="21:31" ht="30" customHeight="1" x14ac:dyDescent="0.35">
      <c r="U413" s="100"/>
      <c r="V413" s="100"/>
      <c r="W413" s="100"/>
      <c r="X413" s="100"/>
      <c r="AE413" s="99"/>
    </row>
    <row r="414" spans="21:31" ht="30" customHeight="1" x14ac:dyDescent="0.35">
      <c r="U414" s="100"/>
      <c r="V414" s="100"/>
      <c r="W414" s="100"/>
      <c r="X414" s="100"/>
      <c r="AE414" s="99"/>
    </row>
    <row r="415" spans="21:31" ht="30" customHeight="1" x14ac:dyDescent="0.35">
      <c r="U415" s="100"/>
      <c r="V415" s="100"/>
      <c r="W415" s="100"/>
      <c r="X415" s="100"/>
      <c r="AE415" s="99"/>
    </row>
    <row r="416" spans="21:31" ht="30" customHeight="1" x14ac:dyDescent="0.35">
      <c r="U416" s="100"/>
      <c r="V416" s="100"/>
      <c r="W416" s="100"/>
      <c r="X416" s="100"/>
      <c r="AE416" s="99"/>
    </row>
    <row r="417" spans="21:31" ht="30" customHeight="1" x14ac:dyDescent="0.35">
      <c r="U417" s="100"/>
      <c r="V417" s="100"/>
      <c r="W417" s="100"/>
      <c r="X417" s="100"/>
      <c r="AE417" s="99"/>
    </row>
    <row r="418" spans="21:31" ht="30" customHeight="1" x14ac:dyDescent="0.35">
      <c r="U418" s="100"/>
      <c r="V418" s="100"/>
      <c r="W418" s="100"/>
      <c r="X418" s="100"/>
      <c r="AE418" s="99"/>
    </row>
    <row r="419" spans="21:31" ht="30" customHeight="1" x14ac:dyDescent="0.35">
      <c r="U419" s="100"/>
      <c r="V419" s="100"/>
      <c r="W419" s="100"/>
      <c r="X419" s="100"/>
      <c r="AE419" s="99"/>
    </row>
    <row r="420" spans="21:31" ht="30" customHeight="1" x14ac:dyDescent="0.35">
      <c r="U420" s="100"/>
      <c r="V420" s="100"/>
      <c r="W420" s="100"/>
      <c r="X420" s="100"/>
      <c r="AE420" s="99"/>
    </row>
    <row r="421" spans="21:31" ht="30" customHeight="1" x14ac:dyDescent="0.35">
      <c r="U421" s="100"/>
      <c r="V421" s="100"/>
      <c r="W421" s="100"/>
      <c r="X421" s="100"/>
      <c r="AE421" s="99"/>
    </row>
    <row r="422" spans="21:31" ht="30" customHeight="1" x14ac:dyDescent="0.35">
      <c r="U422" s="100"/>
      <c r="V422" s="100"/>
      <c r="W422" s="100"/>
      <c r="X422" s="100"/>
      <c r="AE422" s="99"/>
    </row>
    <row r="423" spans="21:31" ht="30" customHeight="1" x14ac:dyDescent="0.35">
      <c r="U423" s="100"/>
      <c r="V423" s="100"/>
      <c r="W423" s="100"/>
      <c r="X423" s="100"/>
      <c r="AE423" s="99"/>
    </row>
    <row r="424" spans="21:31" ht="30" customHeight="1" x14ac:dyDescent="0.35">
      <c r="U424" s="100"/>
      <c r="V424" s="100"/>
      <c r="W424" s="100"/>
      <c r="X424" s="100"/>
      <c r="AE424" s="99"/>
    </row>
    <row r="425" spans="21:31" ht="30" customHeight="1" x14ac:dyDescent="0.35">
      <c r="U425" s="100"/>
      <c r="V425" s="100"/>
      <c r="W425" s="100"/>
      <c r="X425" s="100"/>
      <c r="AE425" s="99"/>
    </row>
    <row r="426" spans="21:31" ht="30" customHeight="1" x14ac:dyDescent="0.35">
      <c r="U426" s="100"/>
      <c r="V426" s="100"/>
      <c r="W426" s="100"/>
      <c r="X426" s="100"/>
      <c r="AE426" s="99"/>
    </row>
    <row r="427" spans="21:31" ht="30" customHeight="1" x14ac:dyDescent="0.35">
      <c r="U427" s="100"/>
      <c r="V427" s="100"/>
      <c r="W427" s="100"/>
      <c r="X427" s="100"/>
      <c r="AE427" s="99"/>
    </row>
    <row r="428" spans="21:31" ht="30" customHeight="1" x14ac:dyDescent="0.35">
      <c r="U428" s="100"/>
      <c r="V428" s="100"/>
      <c r="W428" s="100"/>
      <c r="X428" s="100"/>
      <c r="AE428" s="99"/>
    </row>
    <row r="429" spans="21:31" ht="30" customHeight="1" x14ac:dyDescent="0.35">
      <c r="U429" s="100"/>
      <c r="V429" s="100"/>
      <c r="W429" s="100"/>
      <c r="X429" s="100"/>
      <c r="AE429" s="99"/>
    </row>
    <row r="430" spans="21:31" ht="30" customHeight="1" x14ac:dyDescent="0.35">
      <c r="U430" s="100"/>
      <c r="V430" s="100"/>
      <c r="W430" s="100"/>
      <c r="X430" s="100"/>
      <c r="AE430" s="99"/>
    </row>
    <row r="431" spans="21:31" ht="30" customHeight="1" x14ac:dyDescent="0.35">
      <c r="U431" s="100"/>
      <c r="V431" s="100"/>
      <c r="W431" s="100"/>
      <c r="X431" s="100"/>
      <c r="AE431" s="99"/>
    </row>
    <row r="432" spans="21:31" ht="30" customHeight="1" x14ac:dyDescent="0.35">
      <c r="U432" s="100"/>
      <c r="V432" s="100"/>
      <c r="W432" s="100"/>
      <c r="X432" s="100"/>
      <c r="AE432" s="99"/>
    </row>
    <row r="433" spans="21:31" ht="30" customHeight="1" x14ac:dyDescent="0.35">
      <c r="U433" s="100"/>
      <c r="V433" s="100"/>
      <c r="W433" s="100"/>
      <c r="X433" s="100"/>
      <c r="AE433" s="99"/>
    </row>
    <row r="434" spans="21:31" ht="30" customHeight="1" x14ac:dyDescent="0.35">
      <c r="U434" s="100"/>
      <c r="V434" s="100"/>
      <c r="W434" s="100"/>
      <c r="X434" s="100"/>
      <c r="AE434" s="99"/>
    </row>
    <row r="435" spans="21:31" ht="30" customHeight="1" x14ac:dyDescent="0.35">
      <c r="U435" s="100"/>
      <c r="V435" s="100"/>
      <c r="W435" s="100"/>
      <c r="X435" s="100"/>
      <c r="AE435" s="99"/>
    </row>
    <row r="436" spans="21:31" ht="30" customHeight="1" x14ac:dyDescent="0.35">
      <c r="U436" s="100"/>
      <c r="V436" s="100"/>
      <c r="W436" s="100"/>
      <c r="X436" s="100"/>
      <c r="AE436" s="99"/>
    </row>
    <row r="437" spans="21:31" ht="30" customHeight="1" x14ac:dyDescent="0.35">
      <c r="U437" s="100"/>
      <c r="V437" s="100"/>
      <c r="W437" s="100"/>
      <c r="X437" s="100"/>
      <c r="AE437" s="99"/>
    </row>
    <row r="438" spans="21:31" ht="30" customHeight="1" x14ac:dyDescent="0.35">
      <c r="U438" s="100"/>
      <c r="V438" s="100"/>
      <c r="W438" s="100"/>
      <c r="X438" s="100"/>
      <c r="AE438" s="99"/>
    </row>
    <row r="439" spans="21:31" ht="30" customHeight="1" x14ac:dyDescent="0.35">
      <c r="U439" s="100"/>
      <c r="V439" s="100"/>
      <c r="W439" s="100"/>
      <c r="X439" s="100"/>
      <c r="AE439" s="99"/>
    </row>
    <row r="440" spans="21:31" ht="30" customHeight="1" x14ac:dyDescent="0.35">
      <c r="U440" s="100"/>
      <c r="V440" s="100"/>
      <c r="W440" s="100"/>
      <c r="X440" s="100"/>
      <c r="AE440" s="99"/>
    </row>
    <row r="441" spans="21:31" ht="30" customHeight="1" x14ac:dyDescent="0.35">
      <c r="U441" s="100"/>
      <c r="V441" s="100"/>
      <c r="W441" s="100"/>
      <c r="X441" s="100"/>
      <c r="AE441" s="99"/>
    </row>
    <row r="442" spans="21:31" ht="30" customHeight="1" x14ac:dyDescent="0.35">
      <c r="U442" s="100"/>
      <c r="V442" s="100"/>
      <c r="W442" s="100"/>
      <c r="X442" s="100"/>
      <c r="AE442" s="99"/>
    </row>
    <row r="443" spans="21:31" ht="30" customHeight="1" x14ac:dyDescent="0.35">
      <c r="U443" s="100"/>
      <c r="V443" s="100"/>
      <c r="W443" s="100"/>
      <c r="X443" s="100"/>
      <c r="AE443" s="99"/>
    </row>
    <row r="444" spans="21:31" ht="30" customHeight="1" x14ac:dyDescent="0.35">
      <c r="U444" s="100"/>
      <c r="V444" s="100"/>
      <c r="W444" s="100"/>
      <c r="X444" s="100"/>
      <c r="AE444" s="99"/>
    </row>
    <row r="445" spans="21:31" ht="30" customHeight="1" x14ac:dyDescent="0.35">
      <c r="U445" s="100"/>
      <c r="V445" s="100"/>
      <c r="W445" s="100"/>
      <c r="X445" s="100"/>
      <c r="AE445" s="99"/>
    </row>
    <row r="446" spans="21:31" ht="30" customHeight="1" x14ac:dyDescent="0.35">
      <c r="U446" s="100"/>
      <c r="V446" s="100"/>
      <c r="W446" s="100"/>
      <c r="X446" s="100"/>
      <c r="AE446" s="99"/>
    </row>
    <row r="447" spans="21:31" ht="30" customHeight="1" x14ac:dyDescent="0.35">
      <c r="U447" s="100"/>
      <c r="V447" s="100"/>
      <c r="W447" s="100"/>
      <c r="X447" s="100"/>
      <c r="AE447" s="99"/>
    </row>
    <row r="448" spans="21:31" ht="30" customHeight="1" x14ac:dyDescent="0.35">
      <c r="U448" s="100"/>
      <c r="V448" s="100"/>
      <c r="W448" s="100"/>
      <c r="X448" s="100"/>
      <c r="AE448" s="99"/>
    </row>
    <row r="449" spans="21:31" ht="30" customHeight="1" x14ac:dyDescent="0.35">
      <c r="U449" s="100"/>
      <c r="V449" s="100"/>
      <c r="W449" s="100"/>
      <c r="X449" s="100"/>
      <c r="AE449" s="99"/>
    </row>
    <row r="450" spans="21:31" ht="30" customHeight="1" x14ac:dyDescent="0.35">
      <c r="U450" s="100"/>
      <c r="V450" s="100"/>
      <c r="W450" s="100"/>
      <c r="X450" s="100"/>
      <c r="AE450" s="99"/>
    </row>
    <row r="451" spans="21:31" ht="30" customHeight="1" x14ac:dyDescent="0.35">
      <c r="U451" s="100"/>
      <c r="V451" s="100"/>
      <c r="W451" s="100"/>
      <c r="X451" s="100"/>
      <c r="AE451" s="99"/>
    </row>
    <row r="452" spans="21:31" ht="30" customHeight="1" x14ac:dyDescent="0.35">
      <c r="U452" s="100"/>
      <c r="V452" s="100"/>
      <c r="W452" s="100"/>
      <c r="X452" s="100"/>
      <c r="AE452" s="99"/>
    </row>
    <row r="453" spans="21:31" ht="30" customHeight="1" x14ac:dyDescent="0.35">
      <c r="U453" s="100"/>
      <c r="V453" s="100"/>
      <c r="W453" s="100"/>
      <c r="X453" s="100"/>
      <c r="AE453" s="99"/>
    </row>
    <row r="454" spans="21:31" ht="30" customHeight="1" x14ac:dyDescent="0.35">
      <c r="U454" s="100"/>
      <c r="V454" s="100"/>
      <c r="W454" s="100"/>
      <c r="X454" s="100"/>
      <c r="AE454" s="99"/>
    </row>
    <row r="455" spans="21:31" ht="30" customHeight="1" x14ac:dyDescent="0.35">
      <c r="U455" s="100"/>
      <c r="V455" s="100"/>
      <c r="W455" s="100"/>
      <c r="X455" s="100"/>
      <c r="AE455" s="99"/>
    </row>
    <row r="456" spans="21:31" ht="30" customHeight="1" x14ac:dyDescent="0.35">
      <c r="U456" s="100"/>
      <c r="V456" s="100"/>
      <c r="W456" s="100"/>
      <c r="X456" s="100"/>
      <c r="AE456" s="99"/>
    </row>
    <row r="457" spans="21:31" ht="30" customHeight="1" x14ac:dyDescent="0.35">
      <c r="U457" s="100"/>
      <c r="V457" s="100"/>
      <c r="W457" s="100"/>
      <c r="X457" s="100"/>
      <c r="AE457" s="99"/>
    </row>
    <row r="458" spans="21:31" ht="30" customHeight="1" x14ac:dyDescent="0.35">
      <c r="U458" s="100"/>
      <c r="V458" s="100"/>
      <c r="W458" s="100"/>
      <c r="X458" s="100"/>
      <c r="AE458" s="99"/>
    </row>
    <row r="459" spans="21:31" ht="30" customHeight="1" x14ac:dyDescent="0.35">
      <c r="U459" s="100"/>
      <c r="V459" s="100"/>
      <c r="W459" s="100"/>
      <c r="X459" s="100"/>
      <c r="AE459" s="99"/>
    </row>
    <row r="460" spans="21:31" ht="30" customHeight="1" x14ac:dyDescent="0.35">
      <c r="U460" s="100"/>
      <c r="V460" s="100"/>
      <c r="W460" s="100"/>
      <c r="X460" s="100"/>
      <c r="AE460" s="99"/>
    </row>
    <row r="461" spans="21:31" ht="30" customHeight="1" x14ac:dyDescent="0.35">
      <c r="U461" s="100"/>
      <c r="V461" s="100"/>
      <c r="W461" s="100"/>
      <c r="X461" s="100"/>
      <c r="AE461" s="99"/>
    </row>
    <row r="462" spans="21:31" ht="30" customHeight="1" x14ac:dyDescent="0.35">
      <c r="U462" s="100"/>
      <c r="V462" s="100"/>
      <c r="W462" s="100"/>
      <c r="X462" s="100"/>
      <c r="AE462" s="99"/>
    </row>
    <row r="463" spans="21:31" ht="30" customHeight="1" x14ac:dyDescent="0.35">
      <c r="U463" s="100"/>
      <c r="V463" s="100"/>
      <c r="W463" s="100"/>
      <c r="X463" s="100"/>
      <c r="AE463" s="99"/>
    </row>
    <row r="464" spans="21:31" ht="30" customHeight="1" x14ac:dyDescent="0.35">
      <c r="U464" s="100"/>
      <c r="V464" s="100"/>
      <c r="W464" s="100"/>
      <c r="X464" s="100"/>
      <c r="AE464" s="99"/>
    </row>
    <row r="465" spans="21:31" ht="30" customHeight="1" x14ac:dyDescent="0.35">
      <c r="U465" s="100"/>
      <c r="V465" s="100"/>
      <c r="W465" s="100"/>
      <c r="X465" s="100"/>
      <c r="AE465" s="99"/>
    </row>
    <row r="466" spans="21:31" ht="30" customHeight="1" x14ac:dyDescent="0.35">
      <c r="U466" s="100"/>
      <c r="V466" s="100"/>
      <c r="W466" s="100"/>
      <c r="X466" s="100"/>
      <c r="AE466" s="99"/>
    </row>
    <row r="467" spans="21:31" ht="30" customHeight="1" x14ac:dyDescent="0.35">
      <c r="U467" s="100"/>
      <c r="V467" s="100"/>
      <c r="W467" s="100"/>
      <c r="X467" s="100"/>
      <c r="AE467" s="99"/>
    </row>
    <row r="468" spans="21:31" ht="30" customHeight="1" x14ac:dyDescent="0.35">
      <c r="U468" s="100"/>
      <c r="V468" s="100"/>
      <c r="W468" s="100"/>
      <c r="X468" s="100"/>
      <c r="AE468" s="99"/>
    </row>
    <row r="469" spans="21:31" ht="30" customHeight="1" x14ac:dyDescent="0.35">
      <c r="U469" s="100"/>
      <c r="V469" s="100"/>
      <c r="W469" s="100"/>
      <c r="X469" s="100"/>
      <c r="AE469" s="99"/>
    </row>
    <row r="470" spans="21:31" ht="30" customHeight="1" x14ac:dyDescent="0.35">
      <c r="U470" s="100"/>
      <c r="V470" s="100"/>
      <c r="W470" s="100"/>
      <c r="X470" s="100"/>
      <c r="AE470" s="99"/>
    </row>
    <row r="471" spans="21:31" ht="30" customHeight="1" x14ac:dyDescent="0.35">
      <c r="U471" s="100"/>
      <c r="V471" s="100"/>
      <c r="W471" s="100"/>
      <c r="X471" s="100"/>
      <c r="AE471" s="99"/>
    </row>
    <row r="472" spans="21:31" ht="30" customHeight="1" x14ac:dyDescent="0.35">
      <c r="U472" s="100"/>
      <c r="V472" s="100"/>
      <c r="W472" s="100"/>
      <c r="X472" s="100"/>
      <c r="AE472" s="99"/>
    </row>
    <row r="473" spans="21:31" ht="30" customHeight="1" x14ac:dyDescent="0.35">
      <c r="U473" s="100"/>
      <c r="V473" s="100"/>
      <c r="W473" s="100"/>
      <c r="X473" s="100"/>
      <c r="AE473" s="99"/>
    </row>
    <row r="474" spans="21:31" ht="30" customHeight="1" x14ac:dyDescent="0.35">
      <c r="U474" s="100"/>
      <c r="V474" s="100"/>
      <c r="W474" s="100"/>
      <c r="X474" s="100"/>
      <c r="AE474" s="99"/>
    </row>
    <row r="475" spans="21:31" ht="30" customHeight="1" x14ac:dyDescent="0.35">
      <c r="U475" s="100"/>
      <c r="V475" s="100"/>
      <c r="W475" s="100"/>
      <c r="X475" s="100"/>
      <c r="AE475" s="99"/>
    </row>
    <row r="476" spans="21:31" ht="30" customHeight="1" x14ac:dyDescent="0.35">
      <c r="U476" s="100"/>
      <c r="V476" s="100"/>
      <c r="W476" s="100"/>
      <c r="X476" s="100"/>
      <c r="AE476" s="99"/>
    </row>
    <row r="477" spans="21:31" ht="30" customHeight="1" x14ac:dyDescent="0.35">
      <c r="U477" s="100"/>
      <c r="V477" s="100"/>
      <c r="W477" s="100"/>
      <c r="X477" s="100"/>
      <c r="AE477" s="99"/>
    </row>
    <row r="478" spans="21:31" ht="30" customHeight="1" x14ac:dyDescent="0.35">
      <c r="U478" s="100"/>
      <c r="V478" s="100"/>
      <c r="W478" s="100"/>
      <c r="X478" s="100"/>
      <c r="AE478" s="99"/>
    </row>
    <row r="479" spans="21:31" ht="30" customHeight="1" x14ac:dyDescent="0.35">
      <c r="U479" s="100"/>
      <c r="V479" s="100"/>
      <c r="W479" s="100"/>
      <c r="X479" s="100"/>
      <c r="AE479" s="99"/>
    </row>
    <row r="480" spans="21:31" ht="30" customHeight="1" x14ac:dyDescent="0.35">
      <c r="U480" s="100"/>
      <c r="V480" s="100"/>
      <c r="W480" s="100"/>
      <c r="X480" s="100"/>
      <c r="AE480" s="99"/>
    </row>
    <row r="481" spans="21:31" ht="30" customHeight="1" x14ac:dyDescent="0.35">
      <c r="U481" s="100"/>
      <c r="V481" s="100"/>
      <c r="W481" s="100"/>
      <c r="X481" s="100"/>
      <c r="AE481" s="99"/>
    </row>
    <row r="482" spans="21:31" ht="30" customHeight="1" x14ac:dyDescent="0.35">
      <c r="U482" s="100"/>
      <c r="V482" s="100"/>
      <c r="W482" s="100"/>
      <c r="X482" s="100"/>
      <c r="AE482" s="99"/>
    </row>
    <row r="483" spans="21:31" ht="30" customHeight="1" x14ac:dyDescent="0.35">
      <c r="U483" s="100"/>
      <c r="V483" s="100"/>
      <c r="W483" s="100"/>
      <c r="X483" s="100"/>
      <c r="AE483" s="99"/>
    </row>
    <row r="484" spans="21:31" ht="30" customHeight="1" x14ac:dyDescent="0.35">
      <c r="U484" s="100"/>
      <c r="V484" s="100"/>
      <c r="W484" s="100"/>
      <c r="X484" s="100"/>
      <c r="AE484" s="99"/>
    </row>
    <row r="485" spans="21:31" ht="30" customHeight="1" x14ac:dyDescent="0.35">
      <c r="U485" s="100"/>
      <c r="V485" s="100"/>
      <c r="W485" s="100"/>
      <c r="X485" s="100"/>
      <c r="AE485" s="99"/>
    </row>
    <row r="486" spans="21:31" ht="30" customHeight="1" x14ac:dyDescent="0.35">
      <c r="U486" s="100"/>
      <c r="V486" s="100"/>
      <c r="W486" s="100"/>
      <c r="X486" s="100"/>
      <c r="AE486" s="99"/>
    </row>
    <row r="487" spans="21:31" ht="30" customHeight="1" x14ac:dyDescent="0.35">
      <c r="U487" s="100"/>
      <c r="V487" s="100"/>
      <c r="W487" s="100"/>
      <c r="X487" s="100"/>
      <c r="AE487" s="99"/>
    </row>
    <row r="488" spans="21:31" ht="30" customHeight="1" x14ac:dyDescent="0.35">
      <c r="U488" s="100"/>
      <c r="V488" s="100"/>
      <c r="W488" s="100"/>
      <c r="X488" s="100"/>
      <c r="AE488" s="99"/>
    </row>
    <row r="489" spans="21:31" ht="30" customHeight="1" x14ac:dyDescent="0.35">
      <c r="U489" s="100"/>
      <c r="V489" s="100"/>
      <c r="W489" s="100"/>
      <c r="X489" s="100"/>
      <c r="AE489" s="99"/>
    </row>
    <row r="490" spans="21:31" ht="30" customHeight="1" x14ac:dyDescent="0.35">
      <c r="U490" s="100"/>
      <c r="V490" s="100"/>
      <c r="W490" s="100"/>
      <c r="X490" s="100"/>
      <c r="AE490" s="99"/>
    </row>
    <row r="491" spans="21:31" ht="30" customHeight="1" x14ac:dyDescent="0.35">
      <c r="U491" s="100"/>
      <c r="V491" s="100"/>
      <c r="W491" s="100"/>
      <c r="X491" s="100"/>
      <c r="AE491" s="99"/>
    </row>
    <row r="492" spans="21:31" ht="30" customHeight="1" x14ac:dyDescent="0.35">
      <c r="U492" s="100"/>
      <c r="V492" s="100"/>
      <c r="W492" s="100"/>
      <c r="X492" s="100"/>
      <c r="AE492" s="99"/>
    </row>
    <row r="493" spans="21:31" ht="30" customHeight="1" x14ac:dyDescent="0.35">
      <c r="U493" s="100"/>
      <c r="V493" s="100"/>
      <c r="W493" s="100"/>
      <c r="X493" s="100"/>
      <c r="AE493" s="99"/>
    </row>
    <row r="494" spans="21:31" ht="30" customHeight="1" x14ac:dyDescent="0.35">
      <c r="U494" s="100"/>
      <c r="V494" s="100"/>
      <c r="W494" s="100"/>
      <c r="X494" s="100"/>
      <c r="AE494" s="99"/>
    </row>
    <row r="495" spans="21:31" ht="30" customHeight="1" x14ac:dyDescent="0.35">
      <c r="U495" s="100"/>
      <c r="V495" s="100"/>
      <c r="W495" s="100"/>
      <c r="X495" s="100"/>
      <c r="AE495" s="99"/>
    </row>
    <row r="496" spans="21:31" ht="30" customHeight="1" x14ac:dyDescent="0.35">
      <c r="U496" s="100"/>
      <c r="V496" s="100"/>
      <c r="W496" s="100"/>
      <c r="X496" s="100"/>
      <c r="AE496" s="99"/>
    </row>
    <row r="497" spans="21:31" ht="30" customHeight="1" x14ac:dyDescent="0.35">
      <c r="U497" s="100"/>
      <c r="V497" s="100"/>
      <c r="W497" s="100"/>
      <c r="X497" s="100"/>
      <c r="AE497" s="99"/>
    </row>
    <row r="498" spans="21:31" ht="30" customHeight="1" x14ac:dyDescent="0.35">
      <c r="U498" s="100"/>
      <c r="V498" s="100"/>
      <c r="W498" s="100"/>
      <c r="X498" s="100"/>
      <c r="AE498" s="99"/>
    </row>
    <row r="499" spans="21:31" ht="30" customHeight="1" x14ac:dyDescent="0.35">
      <c r="U499" s="100"/>
      <c r="V499" s="100"/>
      <c r="W499" s="100"/>
      <c r="X499" s="100"/>
      <c r="AE499" s="99"/>
    </row>
    <row r="500" spans="21:31" ht="30" customHeight="1" x14ac:dyDescent="0.35">
      <c r="U500" s="100"/>
      <c r="V500" s="100"/>
      <c r="W500" s="100"/>
      <c r="X500" s="100"/>
      <c r="AE500" s="99"/>
    </row>
    <row r="501" spans="21:31" ht="30" customHeight="1" x14ac:dyDescent="0.35">
      <c r="U501" s="100"/>
      <c r="V501" s="100"/>
      <c r="W501" s="100"/>
      <c r="X501" s="100"/>
      <c r="AE501" s="99"/>
    </row>
    <row r="502" spans="21:31" ht="30" customHeight="1" x14ac:dyDescent="0.35">
      <c r="U502" s="100"/>
      <c r="V502" s="100"/>
      <c r="W502" s="100"/>
      <c r="X502" s="100"/>
      <c r="AE502" s="99"/>
    </row>
    <row r="503" spans="21:31" ht="30" customHeight="1" x14ac:dyDescent="0.35">
      <c r="U503" s="100"/>
      <c r="V503" s="100"/>
      <c r="W503" s="100"/>
      <c r="X503" s="100"/>
      <c r="AE503" s="99"/>
    </row>
    <row r="504" spans="21:31" ht="30" customHeight="1" x14ac:dyDescent="0.35">
      <c r="U504" s="100"/>
      <c r="V504" s="100"/>
      <c r="W504" s="100"/>
      <c r="X504" s="100"/>
      <c r="AE504" s="99"/>
    </row>
    <row r="505" spans="21:31" ht="30" customHeight="1" x14ac:dyDescent="0.35">
      <c r="U505" s="100"/>
      <c r="V505" s="100"/>
      <c r="W505" s="100"/>
      <c r="X505" s="100"/>
      <c r="AE505" s="99"/>
    </row>
    <row r="506" spans="21:31" ht="30" customHeight="1" x14ac:dyDescent="0.35">
      <c r="U506" s="100"/>
      <c r="V506" s="100"/>
      <c r="W506" s="100"/>
      <c r="X506" s="100"/>
      <c r="AE506" s="99"/>
    </row>
    <row r="507" spans="21:31" ht="30" customHeight="1" x14ac:dyDescent="0.35">
      <c r="U507" s="100"/>
      <c r="V507" s="100"/>
      <c r="W507" s="100"/>
      <c r="X507" s="100"/>
      <c r="AE507" s="99"/>
    </row>
    <row r="508" spans="21:31" ht="30" customHeight="1" x14ac:dyDescent="0.35">
      <c r="U508" s="100"/>
      <c r="V508" s="100"/>
      <c r="W508" s="100"/>
      <c r="X508" s="100"/>
      <c r="AE508" s="99"/>
    </row>
    <row r="509" spans="21:31" ht="30" customHeight="1" x14ac:dyDescent="0.35">
      <c r="U509" s="100"/>
      <c r="V509" s="100"/>
      <c r="W509" s="100"/>
      <c r="X509" s="100"/>
      <c r="AE509" s="99"/>
    </row>
    <row r="510" spans="21:31" ht="30" customHeight="1" x14ac:dyDescent="0.35">
      <c r="U510" s="100"/>
      <c r="V510" s="100"/>
      <c r="W510" s="100"/>
      <c r="X510" s="100"/>
      <c r="AE510" s="99"/>
    </row>
    <row r="511" spans="21:31" ht="30" customHeight="1" x14ac:dyDescent="0.35">
      <c r="U511" s="100"/>
      <c r="V511" s="100"/>
      <c r="W511" s="100"/>
      <c r="X511" s="100"/>
      <c r="AE511" s="99"/>
    </row>
    <row r="512" spans="21:31" ht="30" customHeight="1" x14ac:dyDescent="0.35">
      <c r="U512" s="100"/>
      <c r="V512" s="100"/>
      <c r="W512" s="100"/>
      <c r="X512" s="100"/>
      <c r="AE512" s="99"/>
    </row>
    <row r="513" spans="21:31" ht="30" customHeight="1" x14ac:dyDescent="0.35">
      <c r="U513" s="100"/>
      <c r="V513" s="100"/>
      <c r="W513" s="100"/>
      <c r="X513" s="100"/>
      <c r="AE513" s="99"/>
    </row>
    <row r="514" spans="21:31" ht="30" customHeight="1" x14ac:dyDescent="0.35">
      <c r="U514" s="100"/>
      <c r="V514" s="100"/>
      <c r="W514" s="100"/>
      <c r="X514" s="100"/>
      <c r="AE514" s="99"/>
    </row>
    <row r="515" spans="21:31" ht="30" customHeight="1" x14ac:dyDescent="0.35">
      <c r="U515" s="100"/>
      <c r="V515" s="100"/>
      <c r="W515" s="100"/>
      <c r="X515" s="100"/>
      <c r="AE515" s="99"/>
    </row>
    <row r="516" spans="21:31" ht="30" customHeight="1" x14ac:dyDescent="0.35">
      <c r="U516" s="100"/>
      <c r="V516" s="100"/>
      <c r="W516" s="100"/>
      <c r="X516" s="100"/>
      <c r="AE516" s="99"/>
    </row>
    <row r="517" spans="21:31" ht="30" customHeight="1" x14ac:dyDescent="0.35">
      <c r="U517" s="100"/>
      <c r="V517" s="100"/>
      <c r="W517" s="100"/>
      <c r="X517" s="100"/>
      <c r="AE517" s="99"/>
    </row>
    <row r="518" spans="21:31" ht="30" customHeight="1" x14ac:dyDescent="0.35">
      <c r="U518" s="100"/>
      <c r="V518" s="100"/>
      <c r="W518" s="100"/>
      <c r="X518" s="100"/>
      <c r="AE518" s="99"/>
    </row>
    <row r="519" spans="21:31" ht="30" customHeight="1" x14ac:dyDescent="0.35">
      <c r="U519" s="100"/>
      <c r="V519" s="100"/>
      <c r="W519" s="100"/>
      <c r="X519" s="100"/>
      <c r="AE519" s="99"/>
    </row>
    <row r="520" spans="21:31" ht="30" customHeight="1" x14ac:dyDescent="0.35">
      <c r="U520" s="100"/>
      <c r="V520" s="100"/>
      <c r="W520" s="100"/>
      <c r="X520" s="100"/>
      <c r="AE520" s="99"/>
    </row>
    <row r="521" spans="21:31" ht="30" customHeight="1" x14ac:dyDescent="0.35">
      <c r="U521" s="100"/>
      <c r="V521" s="100"/>
      <c r="W521" s="100"/>
      <c r="X521" s="100"/>
      <c r="AE521" s="99"/>
    </row>
    <row r="522" spans="21:31" ht="30" customHeight="1" x14ac:dyDescent="0.35">
      <c r="U522" s="100"/>
      <c r="V522" s="100"/>
      <c r="W522" s="100"/>
      <c r="X522" s="100"/>
      <c r="AE522" s="99"/>
    </row>
    <row r="523" spans="21:31" ht="30" customHeight="1" x14ac:dyDescent="0.35">
      <c r="U523" s="100"/>
      <c r="V523" s="100"/>
      <c r="W523" s="100"/>
      <c r="X523" s="100"/>
      <c r="AE523" s="99"/>
    </row>
    <row r="524" spans="21:31" ht="30" customHeight="1" x14ac:dyDescent="0.35">
      <c r="U524" s="100"/>
      <c r="V524" s="100"/>
      <c r="W524" s="100"/>
      <c r="X524" s="100"/>
      <c r="AE524" s="99"/>
    </row>
    <row r="525" spans="21:31" ht="30" customHeight="1" x14ac:dyDescent="0.35">
      <c r="U525" s="100"/>
      <c r="V525" s="100"/>
      <c r="W525" s="100"/>
      <c r="X525" s="100"/>
      <c r="AE525" s="99"/>
    </row>
    <row r="526" spans="21:31" ht="30" customHeight="1" x14ac:dyDescent="0.35">
      <c r="U526" s="100"/>
      <c r="V526" s="100"/>
      <c r="W526" s="100"/>
      <c r="X526" s="100"/>
      <c r="AE526" s="99"/>
    </row>
    <row r="527" spans="21:31" ht="30" customHeight="1" x14ac:dyDescent="0.35">
      <c r="U527" s="100"/>
      <c r="V527" s="100"/>
      <c r="W527" s="100"/>
      <c r="X527" s="100"/>
      <c r="AE527" s="99"/>
    </row>
    <row r="528" spans="21:31" ht="30" customHeight="1" x14ac:dyDescent="0.35">
      <c r="U528" s="100"/>
      <c r="V528" s="100"/>
      <c r="W528" s="100"/>
      <c r="X528" s="100"/>
      <c r="AE528" s="99"/>
    </row>
    <row r="529" spans="21:31" ht="30" customHeight="1" x14ac:dyDescent="0.35">
      <c r="U529" s="100"/>
      <c r="V529" s="100"/>
      <c r="W529" s="100"/>
      <c r="X529" s="100"/>
      <c r="AE529" s="99"/>
    </row>
    <row r="530" spans="21:31" ht="30" customHeight="1" x14ac:dyDescent="0.35">
      <c r="U530" s="100"/>
      <c r="V530" s="100"/>
      <c r="W530" s="100"/>
      <c r="X530" s="100"/>
      <c r="AE530" s="99"/>
    </row>
    <row r="531" spans="21:31" ht="30" customHeight="1" x14ac:dyDescent="0.35">
      <c r="U531" s="100"/>
      <c r="V531" s="100"/>
      <c r="W531" s="100"/>
      <c r="X531" s="100"/>
      <c r="AE531" s="99"/>
    </row>
    <row r="532" spans="21:31" ht="30" customHeight="1" x14ac:dyDescent="0.35">
      <c r="U532" s="100"/>
      <c r="V532" s="100"/>
      <c r="W532" s="100"/>
      <c r="X532" s="100"/>
      <c r="AE532" s="99"/>
    </row>
    <row r="533" spans="21:31" ht="30" customHeight="1" x14ac:dyDescent="0.35">
      <c r="U533" s="100"/>
      <c r="V533" s="100"/>
      <c r="W533" s="100"/>
      <c r="X533" s="100"/>
      <c r="AE533" s="99"/>
    </row>
    <row r="534" spans="21:31" ht="30" customHeight="1" x14ac:dyDescent="0.35">
      <c r="U534" s="100"/>
      <c r="V534" s="100"/>
      <c r="W534" s="100"/>
      <c r="X534" s="100"/>
      <c r="AE534" s="99"/>
    </row>
    <row r="535" spans="21:31" ht="30" customHeight="1" x14ac:dyDescent="0.35">
      <c r="U535" s="100"/>
      <c r="V535" s="100"/>
      <c r="W535" s="100"/>
      <c r="X535" s="100"/>
      <c r="AE535" s="99"/>
    </row>
    <row r="536" spans="21:31" ht="30" customHeight="1" x14ac:dyDescent="0.35">
      <c r="U536" s="100"/>
      <c r="V536" s="100"/>
      <c r="W536" s="100"/>
      <c r="X536" s="100"/>
      <c r="AE536" s="99"/>
    </row>
    <row r="537" spans="21:31" ht="30" customHeight="1" x14ac:dyDescent="0.35">
      <c r="U537" s="100"/>
      <c r="V537" s="100"/>
      <c r="W537" s="100"/>
      <c r="X537" s="100"/>
      <c r="AE537" s="99"/>
    </row>
    <row r="538" spans="21:31" ht="30" customHeight="1" x14ac:dyDescent="0.35">
      <c r="U538" s="100"/>
      <c r="V538" s="100"/>
      <c r="W538" s="100"/>
      <c r="X538" s="100"/>
      <c r="AE538" s="99"/>
    </row>
    <row r="539" spans="21:31" ht="30" customHeight="1" x14ac:dyDescent="0.35">
      <c r="U539" s="100"/>
      <c r="V539" s="100"/>
      <c r="W539" s="100"/>
      <c r="X539" s="100"/>
      <c r="AE539" s="99"/>
    </row>
    <row r="540" spans="21:31" ht="30" customHeight="1" x14ac:dyDescent="0.35">
      <c r="U540" s="100"/>
      <c r="V540" s="100"/>
      <c r="W540" s="100"/>
      <c r="X540" s="100"/>
      <c r="AE540" s="99"/>
    </row>
    <row r="541" spans="21:31" ht="30" customHeight="1" x14ac:dyDescent="0.35">
      <c r="U541" s="100"/>
      <c r="V541" s="100"/>
      <c r="W541" s="100"/>
      <c r="X541" s="100"/>
      <c r="AE541" s="99"/>
    </row>
    <row r="542" spans="21:31" ht="30" customHeight="1" x14ac:dyDescent="0.35">
      <c r="U542" s="100"/>
      <c r="V542" s="100"/>
      <c r="W542" s="100"/>
      <c r="X542" s="100"/>
      <c r="AE542" s="99"/>
    </row>
    <row r="543" spans="21:31" ht="30" customHeight="1" x14ac:dyDescent="0.35">
      <c r="U543" s="100"/>
      <c r="V543" s="100"/>
      <c r="W543" s="100"/>
      <c r="X543" s="100"/>
      <c r="AE543" s="99"/>
    </row>
    <row r="544" spans="21:31" ht="30" customHeight="1" x14ac:dyDescent="0.35">
      <c r="U544" s="100"/>
      <c r="V544" s="100"/>
      <c r="W544" s="100"/>
      <c r="X544" s="100"/>
      <c r="AE544" s="99"/>
    </row>
    <row r="545" spans="21:31" ht="30" customHeight="1" x14ac:dyDescent="0.35">
      <c r="U545" s="100"/>
      <c r="V545" s="100"/>
      <c r="W545" s="100"/>
      <c r="X545" s="100"/>
      <c r="AE545" s="99"/>
    </row>
    <row r="546" spans="21:31" ht="30" customHeight="1" x14ac:dyDescent="0.35">
      <c r="U546" s="100"/>
      <c r="V546" s="100"/>
      <c r="W546" s="100"/>
      <c r="X546" s="100"/>
      <c r="AE546" s="99"/>
    </row>
    <row r="547" spans="21:31" ht="30" customHeight="1" x14ac:dyDescent="0.35">
      <c r="U547" s="100"/>
      <c r="V547" s="100"/>
      <c r="W547" s="100"/>
      <c r="X547" s="100"/>
      <c r="AE547" s="99"/>
    </row>
    <row r="548" spans="21:31" ht="30" customHeight="1" x14ac:dyDescent="0.35">
      <c r="U548" s="100"/>
      <c r="V548" s="100"/>
      <c r="W548" s="100"/>
      <c r="X548" s="100"/>
      <c r="AE548" s="99"/>
    </row>
    <row r="549" spans="21:31" ht="30" customHeight="1" x14ac:dyDescent="0.35">
      <c r="U549" s="100"/>
      <c r="V549" s="100"/>
      <c r="W549" s="100"/>
      <c r="X549" s="100"/>
      <c r="AE549" s="99"/>
    </row>
    <row r="550" spans="21:31" ht="30" customHeight="1" x14ac:dyDescent="0.35">
      <c r="U550" s="100"/>
      <c r="V550" s="100"/>
      <c r="W550" s="100"/>
      <c r="X550" s="100"/>
      <c r="AE550" s="99"/>
    </row>
    <row r="551" spans="21:31" ht="30" customHeight="1" x14ac:dyDescent="0.35">
      <c r="U551" s="100"/>
      <c r="V551" s="100"/>
      <c r="W551" s="100"/>
      <c r="X551" s="100"/>
      <c r="AE551" s="99"/>
    </row>
    <row r="552" spans="21:31" ht="30" customHeight="1" x14ac:dyDescent="0.35">
      <c r="U552" s="100"/>
      <c r="V552" s="100"/>
      <c r="W552" s="100"/>
      <c r="X552" s="100"/>
      <c r="AE552" s="99"/>
    </row>
    <row r="553" spans="21:31" ht="30" customHeight="1" x14ac:dyDescent="0.35">
      <c r="U553" s="100"/>
      <c r="V553" s="100"/>
      <c r="W553" s="100"/>
      <c r="X553" s="100"/>
      <c r="AE553" s="99"/>
    </row>
    <row r="554" spans="21:31" ht="30" customHeight="1" x14ac:dyDescent="0.35">
      <c r="U554" s="100"/>
      <c r="V554" s="100"/>
      <c r="W554" s="100"/>
      <c r="X554" s="100"/>
      <c r="AE554" s="99"/>
    </row>
    <row r="555" spans="21:31" ht="30" customHeight="1" x14ac:dyDescent="0.35">
      <c r="U555" s="100"/>
      <c r="V555" s="100"/>
      <c r="W555" s="100"/>
      <c r="X555" s="100"/>
      <c r="AE555" s="99"/>
    </row>
    <row r="556" spans="21:31" ht="30" customHeight="1" x14ac:dyDescent="0.35">
      <c r="U556" s="100"/>
      <c r="V556" s="100"/>
      <c r="W556" s="100"/>
      <c r="X556" s="100"/>
      <c r="AE556" s="99"/>
    </row>
    <row r="557" spans="21:31" ht="30" customHeight="1" x14ac:dyDescent="0.35">
      <c r="U557" s="100"/>
      <c r="V557" s="100"/>
      <c r="W557" s="100"/>
      <c r="X557" s="100"/>
      <c r="AE557" s="99"/>
    </row>
    <row r="558" spans="21:31" ht="30" customHeight="1" x14ac:dyDescent="0.35">
      <c r="U558" s="100"/>
      <c r="V558" s="100"/>
      <c r="W558" s="100"/>
      <c r="X558" s="100"/>
      <c r="AE558" s="99"/>
    </row>
    <row r="559" spans="21:31" ht="30" customHeight="1" x14ac:dyDescent="0.35">
      <c r="U559" s="100"/>
      <c r="V559" s="100"/>
      <c r="W559" s="100"/>
      <c r="X559" s="100"/>
      <c r="AE559" s="99"/>
    </row>
    <row r="560" spans="21:31" ht="30" customHeight="1" x14ac:dyDescent="0.35">
      <c r="U560" s="100"/>
      <c r="V560" s="100"/>
      <c r="W560" s="100"/>
      <c r="X560" s="100"/>
      <c r="AE560" s="99"/>
    </row>
    <row r="561" spans="21:31" ht="30" customHeight="1" x14ac:dyDescent="0.35">
      <c r="U561" s="100"/>
      <c r="V561" s="100"/>
      <c r="W561" s="100"/>
      <c r="X561" s="100"/>
      <c r="AE561" s="99"/>
    </row>
    <row r="562" spans="21:31" ht="30" customHeight="1" x14ac:dyDescent="0.35">
      <c r="U562" s="100"/>
      <c r="V562" s="100"/>
      <c r="W562" s="100"/>
      <c r="X562" s="100"/>
      <c r="AE562" s="99"/>
    </row>
    <row r="563" spans="21:31" ht="30" customHeight="1" x14ac:dyDescent="0.35">
      <c r="U563" s="100"/>
      <c r="V563" s="100"/>
      <c r="W563" s="100"/>
      <c r="X563" s="100"/>
      <c r="AE563" s="99"/>
    </row>
    <row r="564" spans="21:31" ht="30" customHeight="1" x14ac:dyDescent="0.35">
      <c r="U564" s="100"/>
      <c r="V564" s="100"/>
      <c r="W564" s="100"/>
      <c r="X564" s="100"/>
      <c r="AE564" s="99"/>
    </row>
    <row r="565" spans="21:31" ht="30" customHeight="1" x14ac:dyDescent="0.35">
      <c r="U565" s="100"/>
      <c r="V565" s="100"/>
      <c r="W565" s="100"/>
      <c r="X565" s="100"/>
      <c r="AE565" s="99"/>
    </row>
    <row r="566" spans="21:31" ht="30" customHeight="1" x14ac:dyDescent="0.35">
      <c r="U566" s="100"/>
      <c r="V566" s="100"/>
      <c r="W566" s="100"/>
      <c r="X566" s="100"/>
      <c r="AE566" s="99"/>
    </row>
    <row r="567" spans="21:31" ht="30" customHeight="1" x14ac:dyDescent="0.35">
      <c r="U567" s="100"/>
      <c r="V567" s="100"/>
      <c r="W567" s="100"/>
      <c r="X567" s="100"/>
      <c r="AE567" s="99"/>
    </row>
    <row r="568" spans="21:31" ht="30" customHeight="1" x14ac:dyDescent="0.35">
      <c r="U568" s="100"/>
      <c r="V568" s="100"/>
      <c r="W568" s="100"/>
      <c r="X568" s="100"/>
      <c r="AE568" s="99"/>
    </row>
    <row r="569" spans="21:31" ht="30" customHeight="1" x14ac:dyDescent="0.35">
      <c r="U569" s="100"/>
      <c r="V569" s="100"/>
      <c r="W569" s="100"/>
      <c r="X569" s="100"/>
      <c r="AE569" s="99"/>
    </row>
    <row r="570" spans="21:31" ht="30" customHeight="1" x14ac:dyDescent="0.35">
      <c r="U570" s="100"/>
      <c r="V570" s="100"/>
      <c r="W570" s="100"/>
      <c r="X570" s="100"/>
      <c r="AE570" s="99"/>
    </row>
    <row r="571" spans="21:31" ht="30" customHeight="1" x14ac:dyDescent="0.35">
      <c r="U571" s="100"/>
      <c r="V571" s="100"/>
      <c r="W571" s="100"/>
      <c r="X571" s="100"/>
      <c r="AE571" s="99"/>
    </row>
    <row r="572" spans="21:31" ht="30" customHeight="1" x14ac:dyDescent="0.35">
      <c r="U572" s="100"/>
      <c r="V572" s="100"/>
      <c r="W572" s="100"/>
      <c r="X572" s="100"/>
      <c r="AE572" s="99"/>
    </row>
    <row r="573" spans="21:31" ht="30" customHeight="1" x14ac:dyDescent="0.35">
      <c r="U573" s="100"/>
      <c r="V573" s="100"/>
      <c r="W573" s="100"/>
      <c r="X573" s="100"/>
      <c r="AE573" s="99"/>
    </row>
    <row r="574" spans="21:31" ht="30" customHeight="1" x14ac:dyDescent="0.35">
      <c r="U574" s="100"/>
      <c r="V574" s="100"/>
      <c r="W574" s="100"/>
      <c r="X574" s="100"/>
      <c r="AE574" s="99"/>
    </row>
    <row r="575" spans="21:31" ht="30" customHeight="1" x14ac:dyDescent="0.35">
      <c r="U575" s="100"/>
      <c r="V575" s="100"/>
      <c r="W575" s="100"/>
      <c r="X575" s="100"/>
      <c r="AE575" s="99"/>
    </row>
    <row r="576" spans="21:31" ht="30" customHeight="1" x14ac:dyDescent="0.35">
      <c r="U576" s="100"/>
      <c r="V576" s="100"/>
      <c r="W576" s="100"/>
      <c r="X576" s="100"/>
      <c r="AE576" s="99"/>
    </row>
    <row r="577" spans="21:31" ht="30" customHeight="1" x14ac:dyDescent="0.35">
      <c r="U577" s="100"/>
      <c r="V577" s="100"/>
      <c r="W577" s="100"/>
      <c r="X577" s="100"/>
      <c r="AE577" s="99"/>
    </row>
    <row r="578" spans="21:31" ht="30" customHeight="1" x14ac:dyDescent="0.35">
      <c r="U578" s="100"/>
      <c r="V578" s="100"/>
      <c r="W578" s="100"/>
      <c r="X578" s="100"/>
      <c r="AE578" s="99"/>
    </row>
    <row r="579" spans="21:31" ht="30" customHeight="1" x14ac:dyDescent="0.35">
      <c r="U579" s="100"/>
      <c r="V579" s="100"/>
      <c r="W579" s="100"/>
      <c r="X579" s="100"/>
      <c r="AE579" s="99"/>
    </row>
    <row r="580" spans="21:31" ht="30" customHeight="1" x14ac:dyDescent="0.35">
      <c r="U580" s="100"/>
      <c r="V580" s="100"/>
      <c r="W580" s="100"/>
      <c r="X580" s="100"/>
      <c r="AE580" s="99"/>
    </row>
    <row r="581" spans="21:31" ht="30" customHeight="1" x14ac:dyDescent="0.35">
      <c r="U581" s="100"/>
      <c r="V581" s="100"/>
      <c r="W581" s="100"/>
      <c r="X581" s="100"/>
      <c r="AE581" s="99"/>
    </row>
    <row r="582" spans="21:31" ht="30" customHeight="1" x14ac:dyDescent="0.35">
      <c r="U582" s="100"/>
      <c r="V582" s="100"/>
      <c r="W582" s="100"/>
      <c r="X582" s="100"/>
      <c r="AE582" s="99"/>
    </row>
    <row r="583" spans="21:31" ht="30" customHeight="1" x14ac:dyDescent="0.35">
      <c r="U583" s="100"/>
      <c r="V583" s="100"/>
      <c r="W583" s="100"/>
      <c r="X583" s="100"/>
      <c r="AE583" s="99"/>
    </row>
    <row r="584" spans="21:31" ht="30" customHeight="1" x14ac:dyDescent="0.35">
      <c r="U584" s="100"/>
      <c r="V584" s="100"/>
      <c r="W584" s="100"/>
      <c r="X584" s="100"/>
      <c r="AE584" s="99"/>
    </row>
    <row r="585" spans="21:31" ht="30" customHeight="1" x14ac:dyDescent="0.35">
      <c r="U585" s="100"/>
      <c r="V585" s="100"/>
      <c r="W585" s="100"/>
      <c r="X585" s="100"/>
      <c r="AE585" s="99"/>
    </row>
    <row r="586" spans="21:31" ht="30" customHeight="1" x14ac:dyDescent="0.35">
      <c r="U586" s="100"/>
      <c r="V586" s="100"/>
      <c r="W586" s="100"/>
      <c r="X586" s="100"/>
      <c r="AE586" s="99"/>
    </row>
    <row r="587" spans="21:31" ht="30" customHeight="1" x14ac:dyDescent="0.35">
      <c r="U587" s="100"/>
      <c r="V587" s="100"/>
      <c r="W587" s="100"/>
      <c r="X587" s="100"/>
      <c r="AE587" s="99"/>
    </row>
    <row r="588" spans="21:31" ht="30" customHeight="1" x14ac:dyDescent="0.35">
      <c r="U588" s="100"/>
      <c r="V588" s="100"/>
      <c r="W588" s="100"/>
      <c r="X588" s="100"/>
      <c r="AE588" s="99"/>
    </row>
    <row r="589" spans="21:31" ht="30" customHeight="1" x14ac:dyDescent="0.35">
      <c r="U589" s="100"/>
      <c r="V589" s="100"/>
      <c r="W589" s="100"/>
      <c r="X589" s="100"/>
      <c r="AE589" s="99"/>
    </row>
    <row r="590" spans="21:31" ht="30" customHeight="1" x14ac:dyDescent="0.35">
      <c r="U590" s="100"/>
      <c r="V590" s="100"/>
      <c r="W590" s="100"/>
      <c r="X590" s="100"/>
      <c r="AE590" s="99"/>
    </row>
    <row r="591" spans="21:31" ht="30" customHeight="1" x14ac:dyDescent="0.35">
      <c r="U591" s="100"/>
      <c r="V591" s="100"/>
      <c r="W591" s="100"/>
      <c r="X591" s="100"/>
      <c r="AE591" s="99"/>
    </row>
    <row r="592" spans="21:31" ht="30" customHeight="1" x14ac:dyDescent="0.35">
      <c r="U592" s="100"/>
      <c r="V592" s="100"/>
      <c r="W592" s="100"/>
      <c r="X592" s="100"/>
      <c r="AE592" s="99"/>
    </row>
    <row r="593" spans="21:31" ht="30" customHeight="1" x14ac:dyDescent="0.35">
      <c r="U593" s="100"/>
      <c r="V593" s="100"/>
      <c r="W593" s="100"/>
      <c r="X593" s="100"/>
      <c r="AE593" s="99"/>
    </row>
    <row r="594" spans="21:31" ht="30" customHeight="1" x14ac:dyDescent="0.35">
      <c r="U594" s="100"/>
      <c r="V594" s="100"/>
      <c r="W594" s="100"/>
      <c r="X594" s="100"/>
      <c r="AE594" s="99"/>
    </row>
    <row r="595" spans="21:31" ht="30" customHeight="1" x14ac:dyDescent="0.35">
      <c r="U595" s="100"/>
      <c r="V595" s="100"/>
      <c r="W595" s="100"/>
      <c r="X595" s="100"/>
      <c r="AE595" s="99"/>
    </row>
    <row r="596" spans="21:31" ht="30" customHeight="1" x14ac:dyDescent="0.35">
      <c r="U596" s="100"/>
      <c r="V596" s="100"/>
      <c r="W596" s="100"/>
      <c r="X596" s="100"/>
      <c r="AE596" s="99"/>
    </row>
    <row r="597" spans="21:31" ht="30" customHeight="1" x14ac:dyDescent="0.35">
      <c r="U597" s="100"/>
      <c r="V597" s="100"/>
      <c r="W597" s="100"/>
      <c r="X597" s="100"/>
      <c r="AE597" s="99"/>
    </row>
    <row r="598" spans="21:31" ht="30" customHeight="1" x14ac:dyDescent="0.35">
      <c r="U598" s="100"/>
      <c r="V598" s="100"/>
      <c r="W598" s="100"/>
      <c r="X598" s="100"/>
      <c r="AE598" s="99"/>
    </row>
    <row r="599" spans="21:31" ht="30" customHeight="1" x14ac:dyDescent="0.35">
      <c r="U599" s="100"/>
      <c r="V599" s="100"/>
      <c r="W599" s="100"/>
      <c r="X599" s="100"/>
      <c r="AE599" s="99"/>
    </row>
    <row r="600" spans="21:31" ht="30" customHeight="1" x14ac:dyDescent="0.35">
      <c r="U600" s="100"/>
      <c r="V600" s="100"/>
      <c r="W600" s="100"/>
      <c r="X600" s="100"/>
      <c r="AE600" s="99"/>
    </row>
    <row r="601" spans="21:31" ht="30" customHeight="1" x14ac:dyDescent="0.35">
      <c r="U601" s="100"/>
      <c r="V601" s="100"/>
      <c r="W601" s="100"/>
      <c r="X601" s="100"/>
      <c r="AE601" s="99"/>
    </row>
    <row r="602" spans="21:31" ht="30" customHeight="1" x14ac:dyDescent="0.35">
      <c r="U602" s="100"/>
      <c r="V602" s="100"/>
      <c r="W602" s="100"/>
      <c r="X602" s="100"/>
      <c r="AE602" s="99"/>
    </row>
    <row r="603" spans="21:31" ht="30" customHeight="1" x14ac:dyDescent="0.35">
      <c r="U603" s="100"/>
      <c r="V603" s="100"/>
      <c r="W603" s="100"/>
      <c r="X603" s="100"/>
      <c r="AE603" s="99"/>
    </row>
    <row r="604" spans="21:31" ht="30" customHeight="1" x14ac:dyDescent="0.35">
      <c r="U604" s="100"/>
      <c r="V604" s="100"/>
      <c r="W604" s="100"/>
      <c r="X604" s="100"/>
      <c r="AE604" s="99"/>
    </row>
    <row r="605" spans="21:31" ht="30" customHeight="1" x14ac:dyDescent="0.35">
      <c r="U605" s="100"/>
      <c r="V605" s="100"/>
      <c r="W605" s="100"/>
      <c r="X605" s="100"/>
      <c r="AE605" s="99"/>
    </row>
    <row r="606" spans="21:31" ht="30" customHeight="1" x14ac:dyDescent="0.35">
      <c r="U606" s="100"/>
      <c r="V606" s="100"/>
      <c r="W606" s="100"/>
      <c r="X606" s="100"/>
      <c r="AE606" s="99"/>
    </row>
    <row r="607" spans="21:31" ht="30" customHeight="1" x14ac:dyDescent="0.35">
      <c r="U607" s="100"/>
      <c r="V607" s="100"/>
      <c r="W607" s="100"/>
      <c r="X607" s="100"/>
      <c r="AE607" s="99"/>
    </row>
    <row r="608" spans="21:31" ht="30" customHeight="1" x14ac:dyDescent="0.35">
      <c r="U608" s="100"/>
      <c r="V608" s="100"/>
      <c r="W608" s="100"/>
      <c r="X608" s="100"/>
      <c r="AE608" s="99"/>
    </row>
    <row r="609" spans="21:31" ht="30" customHeight="1" x14ac:dyDescent="0.35">
      <c r="U609" s="100"/>
      <c r="V609" s="100"/>
      <c r="W609" s="100"/>
      <c r="X609" s="100"/>
      <c r="AE609" s="99"/>
    </row>
    <row r="610" spans="21:31" ht="30" customHeight="1" x14ac:dyDescent="0.35">
      <c r="U610" s="100"/>
      <c r="V610" s="100"/>
      <c r="W610" s="100"/>
      <c r="X610" s="100"/>
      <c r="AE610" s="99"/>
    </row>
    <row r="611" spans="21:31" ht="30" customHeight="1" x14ac:dyDescent="0.35">
      <c r="U611" s="100"/>
      <c r="V611" s="100"/>
      <c r="W611" s="100"/>
      <c r="X611" s="100"/>
      <c r="AE611" s="99"/>
    </row>
    <row r="612" spans="21:31" ht="30" customHeight="1" x14ac:dyDescent="0.35">
      <c r="U612" s="100"/>
      <c r="V612" s="100"/>
      <c r="W612" s="100"/>
      <c r="X612" s="100"/>
      <c r="AE612" s="99"/>
    </row>
    <row r="613" spans="21:31" ht="30" customHeight="1" x14ac:dyDescent="0.35">
      <c r="U613" s="100"/>
      <c r="V613" s="100"/>
      <c r="W613" s="100"/>
      <c r="X613" s="100"/>
      <c r="AE613" s="99"/>
    </row>
    <row r="614" spans="21:31" ht="30" customHeight="1" x14ac:dyDescent="0.35">
      <c r="U614" s="100"/>
      <c r="V614" s="100"/>
      <c r="W614" s="100"/>
      <c r="X614" s="100"/>
      <c r="AE614" s="99"/>
    </row>
    <row r="615" spans="21:31" ht="30" customHeight="1" x14ac:dyDescent="0.35">
      <c r="U615" s="100"/>
      <c r="V615" s="100"/>
      <c r="W615" s="100"/>
      <c r="X615" s="100"/>
      <c r="AE615" s="99"/>
    </row>
    <row r="616" spans="21:31" ht="30" customHeight="1" x14ac:dyDescent="0.35">
      <c r="U616" s="100"/>
      <c r="V616" s="100"/>
      <c r="W616" s="100"/>
      <c r="X616" s="100"/>
      <c r="AE616" s="99"/>
    </row>
    <row r="617" spans="21:31" ht="30" customHeight="1" x14ac:dyDescent="0.35">
      <c r="U617" s="100"/>
      <c r="V617" s="100"/>
      <c r="W617" s="100"/>
      <c r="X617" s="100"/>
      <c r="AE617" s="99"/>
    </row>
    <row r="618" spans="21:31" ht="30" customHeight="1" x14ac:dyDescent="0.35">
      <c r="U618" s="100"/>
      <c r="V618" s="100"/>
      <c r="W618" s="100"/>
      <c r="X618" s="100"/>
      <c r="AE618" s="99"/>
    </row>
    <row r="619" spans="21:31" ht="30" customHeight="1" x14ac:dyDescent="0.35">
      <c r="U619" s="100"/>
      <c r="V619" s="100"/>
      <c r="W619" s="100"/>
      <c r="X619" s="100"/>
      <c r="AE619" s="99"/>
    </row>
    <row r="620" spans="21:31" ht="30" customHeight="1" x14ac:dyDescent="0.35">
      <c r="U620" s="100"/>
      <c r="V620" s="100"/>
      <c r="W620" s="100"/>
      <c r="X620" s="100"/>
      <c r="AE620" s="99"/>
    </row>
    <row r="621" spans="21:31" ht="30" customHeight="1" x14ac:dyDescent="0.35">
      <c r="U621" s="100"/>
      <c r="V621" s="100"/>
      <c r="W621" s="100"/>
      <c r="X621" s="100"/>
      <c r="AE621" s="99"/>
    </row>
    <row r="622" spans="21:31" ht="30" customHeight="1" x14ac:dyDescent="0.35">
      <c r="U622" s="100"/>
      <c r="V622" s="100"/>
      <c r="W622" s="100"/>
      <c r="X622" s="100"/>
      <c r="AE622" s="99"/>
    </row>
    <row r="623" spans="21:31" ht="30" customHeight="1" x14ac:dyDescent="0.35">
      <c r="U623" s="100"/>
      <c r="V623" s="100"/>
      <c r="W623" s="100"/>
      <c r="X623" s="100"/>
      <c r="AE623" s="99"/>
    </row>
    <row r="624" spans="21:31" ht="30" customHeight="1" x14ac:dyDescent="0.35">
      <c r="U624" s="100"/>
      <c r="V624" s="100"/>
      <c r="W624" s="100"/>
      <c r="X624" s="100"/>
      <c r="AE624" s="99"/>
    </row>
    <row r="625" spans="21:31" ht="30" customHeight="1" x14ac:dyDescent="0.35">
      <c r="U625" s="100"/>
      <c r="V625" s="100"/>
      <c r="W625" s="100"/>
      <c r="X625" s="100"/>
      <c r="AE625" s="99"/>
    </row>
    <row r="626" spans="21:31" ht="30" customHeight="1" x14ac:dyDescent="0.35">
      <c r="U626" s="100"/>
      <c r="V626" s="100"/>
      <c r="W626" s="100"/>
      <c r="X626" s="100"/>
      <c r="AE626" s="99"/>
    </row>
    <row r="627" spans="21:31" ht="30" customHeight="1" x14ac:dyDescent="0.35">
      <c r="U627" s="100"/>
      <c r="V627" s="100"/>
      <c r="W627" s="100"/>
      <c r="X627" s="100"/>
      <c r="AE627" s="99"/>
    </row>
    <row r="628" spans="21:31" ht="30" customHeight="1" x14ac:dyDescent="0.35">
      <c r="U628" s="100"/>
      <c r="V628" s="100"/>
      <c r="W628" s="100"/>
      <c r="X628" s="100"/>
      <c r="AE628" s="99"/>
    </row>
    <row r="629" spans="21:31" ht="30" customHeight="1" x14ac:dyDescent="0.35">
      <c r="U629" s="100"/>
      <c r="V629" s="100"/>
      <c r="W629" s="100"/>
      <c r="X629" s="100"/>
      <c r="AE629" s="99"/>
    </row>
    <row r="630" spans="21:31" ht="30" customHeight="1" x14ac:dyDescent="0.35">
      <c r="U630" s="100"/>
      <c r="V630" s="100"/>
      <c r="W630" s="100"/>
      <c r="X630" s="100"/>
      <c r="AE630" s="99"/>
    </row>
    <row r="631" spans="21:31" ht="30" customHeight="1" x14ac:dyDescent="0.35">
      <c r="U631" s="100"/>
      <c r="V631" s="100"/>
      <c r="W631" s="100"/>
      <c r="X631" s="100"/>
      <c r="AE631" s="99"/>
    </row>
    <row r="632" spans="21:31" ht="30" customHeight="1" x14ac:dyDescent="0.35">
      <c r="U632" s="100"/>
      <c r="V632" s="100"/>
      <c r="W632" s="100"/>
      <c r="X632" s="100"/>
      <c r="AE632" s="99"/>
    </row>
    <row r="633" spans="21:31" ht="30" customHeight="1" x14ac:dyDescent="0.35">
      <c r="U633" s="100"/>
      <c r="V633" s="100"/>
      <c r="W633" s="100"/>
      <c r="X633" s="100"/>
      <c r="AE633" s="99"/>
    </row>
    <row r="634" spans="21:31" ht="30" customHeight="1" x14ac:dyDescent="0.35">
      <c r="U634" s="100"/>
      <c r="V634" s="100"/>
      <c r="W634" s="100"/>
      <c r="X634" s="100"/>
      <c r="AE634" s="99"/>
    </row>
    <row r="635" spans="21:31" ht="30" customHeight="1" x14ac:dyDescent="0.35">
      <c r="U635" s="100"/>
      <c r="V635" s="100"/>
      <c r="W635" s="100"/>
      <c r="X635" s="100"/>
      <c r="AE635" s="99"/>
    </row>
    <row r="636" spans="21:31" ht="30" customHeight="1" x14ac:dyDescent="0.35">
      <c r="U636" s="100"/>
      <c r="V636" s="100"/>
      <c r="W636" s="100"/>
      <c r="X636" s="100"/>
      <c r="AE636" s="99"/>
    </row>
    <row r="637" spans="21:31" ht="30" customHeight="1" x14ac:dyDescent="0.35">
      <c r="U637" s="100"/>
      <c r="V637" s="100"/>
      <c r="W637" s="100"/>
      <c r="X637" s="100"/>
      <c r="AE637" s="99"/>
    </row>
    <row r="638" spans="21:31" ht="30" customHeight="1" x14ac:dyDescent="0.35">
      <c r="U638" s="100"/>
      <c r="V638" s="100"/>
      <c r="W638" s="100"/>
      <c r="X638" s="100"/>
      <c r="AE638" s="99"/>
    </row>
    <row r="639" spans="21:31" ht="30" customHeight="1" x14ac:dyDescent="0.35">
      <c r="U639" s="100"/>
      <c r="V639" s="100"/>
      <c r="W639" s="100"/>
      <c r="X639" s="100"/>
      <c r="AE639" s="99"/>
    </row>
    <row r="640" spans="21:31" ht="30" customHeight="1" x14ac:dyDescent="0.35">
      <c r="U640" s="100"/>
      <c r="V640" s="100"/>
      <c r="W640" s="100"/>
      <c r="X640" s="100"/>
      <c r="AE640" s="99"/>
    </row>
    <row r="641" spans="21:31" ht="30" customHeight="1" x14ac:dyDescent="0.35">
      <c r="U641" s="100"/>
      <c r="V641" s="100"/>
      <c r="W641" s="100"/>
      <c r="X641" s="100"/>
      <c r="AE641" s="99"/>
    </row>
    <row r="642" spans="21:31" ht="30" customHeight="1" x14ac:dyDescent="0.35">
      <c r="U642" s="100"/>
      <c r="V642" s="100"/>
      <c r="W642" s="100"/>
      <c r="X642" s="100"/>
      <c r="AE642" s="99"/>
    </row>
    <row r="643" spans="21:31" ht="30" customHeight="1" x14ac:dyDescent="0.35">
      <c r="U643" s="100"/>
      <c r="V643" s="100"/>
      <c r="W643" s="100"/>
      <c r="X643" s="100"/>
      <c r="AE643" s="99"/>
    </row>
    <row r="644" spans="21:31" ht="30" customHeight="1" x14ac:dyDescent="0.35">
      <c r="U644" s="100"/>
      <c r="V644" s="100"/>
      <c r="W644" s="100"/>
      <c r="X644" s="100"/>
      <c r="AE644" s="99"/>
    </row>
    <row r="645" spans="21:31" ht="30" customHeight="1" x14ac:dyDescent="0.35">
      <c r="U645" s="100"/>
      <c r="V645" s="100"/>
      <c r="W645" s="100"/>
      <c r="X645" s="100"/>
      <c r="AE645" s="99"/>
    </row>
    <row r="646" spans="21:31" ht="30" customHeight="1" x14ac:dyDescent="0.35">
      <c r="U646" s="100"/>
      <c r="V646" s="100"/>
      <c r="W646" s="100"/>
      <c r="X646" s="100"/>
      <c r="AE646" s="99"/>
    </row>
    <row r="647" spans="21:31" ht="30" customHeight="1" x14ac:dyDescent="0.35">
      <c r="U647" s="100"/>
      <c r="V647" s="100"/>
      <c r="W647" s="100"/>
      <c r="X647" s="100"/>
      <c r="AE647" s="99"/>
    </row>
    <row r="648" spans="21:31" ht="30" customHeight="1" x14ac:dyDescent="0.35">
      <c r="U648" s="100"/>
      <c r="V648" s="100"/>
      <c r="W648" s="100"/>
      <c r="X648" s="100"/>
      <c r="AE648" s="99"/>
    </row>
    <row r="649" spans="21:31" ht="30" customHeight="1" x14ac:dyDescent="0.35">
      <c r="U649" s="100"/>
      <c r="V649" s="100"/>
      <c r="W649" s="100"/>
      <c r="X649" s="100"/>
      <c r="AE649" s="99"/>
    </row>
    <row r="650" spans="21:31" ht="30" customHeight="1" x14ac:dyDescent="0.35">
      <c r="U650" s="100"/>
      <c r="V650" s="100"/>
      <c r="W650" s="100"/>
      <c r="X650" s="100"/>
      <c r="AE650" s="99"/>
    </row>
    <row r="651" spans="21:31" ht="30" customHeight="1" x14ac:dyDescent="0.35">
      <c r="U651" s="100"/>
      <c r="V651" s="100"/>
      <c r="W651" s="100"/>
      <c r="X651" s="100"/>
      <c r="AE651" s="99"/>
    </row>
    <row r="652" spans="21:31" ht="30" customHeight="1" x14ac:dyDescent="0.35">
      <c r="U652" s="100"/>
      <c r="V652" s="100"/>
      <c r="W652" s="100"/>
      <c r="X652" s="100"/>
      <c r="AE652" s="99"/>
    </row>
    <row r="653" spans="21:31" ht="30" customHeight="1" x14ac:dyDescent="0.35">
      <c r="U653" s="100"/>
      <c r="V653" s="100"/>
      <c r="W653" s="100"/>
      <c r="X653" s="100"/>
      <c r="AE653" s="99"/>
    </row>
    <row r="654" spans="21:31" ht="30" customHeight="1" x14ac:dyDescent="0.35">
      <c r="U654" s="100"/>
      <c r="V654" s="100"/>
      <c r="W654" s="100"/>
      <c r="X654" s="100"/>
      <c r="AE654" s="99"/>
    </row>
    <row r="655" spans="21:31" ht="30" customHeight="1" x14ac:dyDescent="0.35">
      <c r="U655" s="100"/>
      <c r="V655" s="100"/>
      <c r="W655" s="100"/>
      <c r="X655" s="100"/>
      <c r="AE655" s="99"/>
    </row>
    <row r="656" spans="21:31" ht="30" customHeight="1" x14ac:dyDescent="0.35">
      <c r="U656" s="100"/>
      <c r="V656" s="100"/>
      <c r="W656" s="100"/>
      <c r="X656" s="100"/>
      <c r="AE656" s="99"/>
    </row>
    <row r="657" spans="21:31" ht="30" customHeight="1" x14ac:dyDescent="0.35">
      <c r="U657" s="100"/>
      <c r="V657" s="100"/>
      <c r="W657" s="100"/>
      <c r="X657" s="100"/>
      <c r="AE657" s="99"/>
    </row>
    <row r="658" spans="21:31" ht="30" customHeight="1" x14ac:dyDescent="0.35">
      <c r="U658" s="100"/>
      <c r="V658" s="100"/>
      <c r="W658" s="100"/>
      <c r="X658" s="100"/>
      <c r="AE658" s="99"/>
    </row>
    <row r="659" spans="21:31" ht="30" customHeight="1" x14ac:dyDescent="0.35">
      <c r="U659" s="100"/>
      <c r="V659" s="100"/>
      <c r="W659" s="100"/>
      <c r="X659" s="100"/>
      <c r="AE659" s="99"/>
    </row>
    <row r="660" spans="21:31" ht="30" customHeight="1" x14ac:dyDescent="0.35">
      <c r="U660" s="100"/>
      <c r="V660" s="100"/>
      <c r="W660" s="100"/>
      <c r="X660" s="100"/>
      <c r="AE660" s="99"/>
    </row>
    <row r="661" spans="21:31" ht="30" customHeight="1" x14ac:dyDescent="0.35">
      <c r="U661" s="100"/>
      <c r="V661" s="100"/>
      <c r="W661" s="100"/>
      <c r="X661" s="100"/>
      <c r="AE661" s="99"/>
    </row>
    <row r="662" spans="21:31" ht="30" customHeight="1" x14ac:dyDescent="0.35">
      <c r="U662" s="100"/>
      <c r="V662" s="100"/>
      <c r="W662" s="100"/>
      <c r="X662" s="100"/>
      <c r="AE662" s="99"/>
    </row>
    <row r="663" spans="21:31" ht="30" customHeight="1" x14ac:dyDescent="0.35">
      <c r="U663" s="100"/>
      <c r="V663" s="100"/>
      <c r="W663" s="100"/>
      <c r="X663" s="100"/>
      <c r="AE663" s="99"/>
    </row>
    <row r="664" spans="21:31" ht="30" customHeight="1" x14ac:dyDescent="0.35">
      <c r="U664" s="100"/>
      <c r="V664" s="100"/>
      <c r="W664" s="100"/>
      <c r="X664" s="100"/>
      <c r="AE664" s="99"/>
    </row>
    <row r="665" spans="21:31" ht="30" customHeight="1" x14ac:dyDescent="0.35">
      <c r="U665" s="100"/>
      <c r="V665" s="100"/>
      <c r="W665" s="100"/>
      <c r="X665" s="100"/>
      <c r="AE665" s="99"/>
    </row>
    <row r="666" spans="21:31" ht="30" customHeight="1" x14ac:dyDescent="0.35">
      <c r="U666" s="100"/>
      <c r="V666" s="100"/>
      <c r="W666" s="100"/>
      <c r="X666" s="100"/>
      <c r="AE666" s="99"/>
    </row>
    <row r="667" spans="21:31" ht="30" customHeight="1" x14ac:dyDescent="0.35">
      <c r="U667" s="100"/>
      <c r="V667" s="100"/>
      <c r="W667" s="100"/>
      <c r="X667" s="100"/>
      <c r="AE667" s="99"/>
    </row>
    <row r="668" spans="21:31" ht="30" customHeight="1" x14ac:dyDescent="0.35">
      <c r="U668" s="100"/>
      <c r="V668" s="100"/>
      <c r="W668" s="100"/>
      <c r="X668" s="100"/>
      <c r="AE668" s="99"/>
    </row>
    <row r="669" spans="21:31" ht="30" customHeight="1" x14ac:dyDescent="0.35">
      <c r="U669" s="100"/>
      <c r="V669" s="100"/>
      <c r="W669" s="100"/>
      <c r="X669" s="100"/>
      <c r="AE669" s="99"/>
    </row>
    <row r="670" spans="21:31" ht="30" customHeight="1" x14ac:dyDescent="0.35">
      <c r="U670" s="100"/>
      <c r="V670" s="100"/>
      <c r="W670" s="100"/>
      <c r="X670" s="100"/>
      <c r="AE670" s="99"/>
    </row>
    <row r="671" spans="21:31" ht="30" customHeight="1" x14ac:dyDescent="0.35">
      <c r="U671" s="100"/>
      <c r="V671" s="100"/>
      <c r="W671" s="100"/>
      <c r="X671" s="100"/>
      <c r="AE671" s="99"/>
    </row>
    <row r="672" spans="21:31" ht="30" customHeight="1" x14ac:dyDescent="0.35">
      <c r="U672" s="100"/>
      <c r="V672" s="100"/>
      <c r="W672" s="100"/>
      <c r="X672" s="100"/>
      <c r="AE672" s="99"/>
    </row>
    <row r="673" spans="21:31" ht="30" customHeight="1" x14ac:dyDescent="0.35">
      <c r="U673" s="100"/>
      <c r="V673" s="100"/>
      <c r="W673" s="100"/>
      <c r="X673" s="100"/>
      <c r="AE673" s="99"/>
    </row>
    <row r="674" spans="21:31" ht="30" customHeight="1" x14ac:dyDescent="0.35">
      <c r="U674" s="100"/>
      <c r="V674" s="100"/>
      <c r="W674" s="100"/>
      <c r="X674" s="100"/>
      <c r="AE674" s="99"/>
    </row>
    <row r="675" spans="21:31" ht="30" customHeight="1" x14ac:dyDescent="0.35">
      <c r="U675" s="100"/>
      <c r="V675" s="100"/>
      <c r="W675" s="100"/>
      <c r="X675" s="100"/>
      <c r="AE675" s="99"/>
    </row>
    <row r="676" spans="21:31" ht="30" customHeight="1" x14ac:dyDescent="0.35">
      <c r="U676" s="100"/>
      <c r="V676" s="100"/>
      <c r="W676" s="100"/>
      <c r="X676" s="100"/>
      <c r="AE676" s="99"/>
    </row>
    <row r="677" spans="21:31" ht="30" customHeight="1" x14ac:dyDescent="0.35">
      <c r="U677" s="100"/>
      <c r="V677" s="100"/>
      <c r="W677" s="100"/>
      <c r="X677" s="100"/>
      <c r="AE677" s="99"/>
    </row>
    <row r="678" spans="21:31" ht="30" customHeight="1" x14ac:dyDescent="0.35">
      <c r="U678" s="100"/>
      <c r="V678" s="100"/>
      <c r="W678" s="100"/>
      <c r="X678" s="100"/>
      <c r="AE678" s="99"/>
    </row>
    <row r="679" spans="21:31" ht="30" customHeight="1" x14ac:dyDescent="0.35">
      <c r="U679" s="100"/>
      <c r="V679" s="100"/>
      <c r="W679" s="100"/>
      <c r="X679" s="100"/>
      <c r="AE679" s="99"/>
    </row>
    <row r="680" spans="21:31" ht="30" customHeight="1" x14ac:dyDescent="0.35">
      <c r="U680" s="100"/>
      <c r="V680" s="100"/>
      <c r="W680" s="100"/>
      <c r="X680" s="100"/>
      <c r="AE680" s="99"/>
    </row>
    <row r="681" spans="21:31" ht="30" customHeight="1" x14ac:dyDescent="0.35">
      <c r="U681" s="100"/>
      <c r="V681" s="100"/>
      <c r="W681" s="100"/>
      <c r="X681" s="100"/>
      <c r="AE681" s="99"/>
    </row>
    <row r="682" spans="21:31" ht="30" customHeight="1" x14ac:dyDescent="0.35">
      <c r="U682" s="100"/>
      <c r="V682" s="100"/>
      <c r="W682" s="100"/>
      <c r="X682" s="100"/>
      <c r="AE682" s="99"/>
    </row>
    <row r="683" spans="21:31" ht="30" customHeight="1" x14ac:dyDescent="0.35">
      <c r="U683" s="100"/>
      <c r="V683" s="100"/>
      <c r="W683" s="100"/>
      <c r="X683" s="100"/>
      <c r="AE683" s="99"/>
    </row>
    <row r="684" spans="21:31" ht="30" customHeight="1" x14ac:dyDescent="0.35">
      <c r="U684" s="100"/>
      <c r="V684" s="100"/>
      <c r="W684" s="100"/>
      <c r="X684" s="100"/>
      <c r="AE684" s="99"/>
    </row>
    <row r="685" spans="21:31" ht="30" customHeight="1" x14ac:dyDescent="0.35">
      <c r="U685" s="100"/>
      <c r="V685" s="100"/>
      <c r="W685" s="100"/>
      <c r="X685" s="100"/>
      <c r="AE685" s="99"/>
    </row>
    <row r="686" spans="21:31" ht="30" customHeight="1" x14ac:dyDescent="0.35">
      <c r="U686" s="100"/>
      <c r="V686" s="100"/>
      <c r="W686" s="100"/>
      <c r="X686" s="100"/>
      <c r="AE686" s="99"/>
    </row>
    <row r="687" spans="21:31" ht="30" customHeight="1" x14ac:dyDescent="0.35">
      <c r="U687" s="100"/>
      <c r="V687" s="100"/>
      <c r="W687" s="100"/>
      <c r="X687" s="100"/>
      <c r="AE687" s="99"/>
    </row>
    <row r="688" spans="21:31" ht="30" customHeight="1" x14ac:dyDescent="0.35">
      <c r="U688" s="100"/>
      <c r="V688" s="100"/>
      <c r="W688" s="100"/>
      <c r="X688" s="100"/>
      <c r="AE688" s="99"/>
    </row>
    <row r="689" spans="21:31" ht="30" customHeight="1" x14ac:dyDescent="0.35">
      <c r="U689" s="100"/>
      <c r="V689" s="100"/>
      <c r="W689" s="100"/>
      <c r="X689" s="100"/>
      <c r="AE689" s="99"/>
    </row>
    <row r="690" spans="21:31" ht="30" customHeight="1" x14ac:dyDescent="0.35">
      <c r="U690" s="100"/>
      <c r="V690" s="100"/>
      <c r="W690" s="100"/>
      <c r="X690" s="100"/>
      <c r="AE690" s="99"/>
    </row>
    <row r="691" spans="21:31" ht="30" customHeight="1" x14ac:dyDescent="0.35">
      <c r="U691" s="100"/>
      <c r="V691" s="100"/>
      <c r="W691" s="100"/>
      <c r="X691" s="100"/>
      <c r="AE691" s="99"/>
    </row>
    <row r="692" spans="21:31" ht="30" customHeight="1" x14ac:dyDescent="0.35">
      <c r="U692" s="100"/>
      <c r="V692" s="100"/>
      <c r="W692" s="100"/>
      <c r="X692" s="100"/>
      <c r="AE692" s="99"/>
    </row>
    <row r="693" spans="21:31" ht="30" customHeight="1" x14ac:dyDescent="0.35">
      <c r="U693" s="100"/>
      <c r="V693" s="100"/>
      <c r="W693" s="100"/>
      <c r="X693" s="100"/>
      <c r="AE693" s="99"/>
    </row>
    <row r="694" spans="21:31" ht="30" customHeight="1" x14ac:dyDescent="0.35">
      <c r="U694" s="100"/>
      <c r="V694" s="100"/>
      <c r="W694" s="100"/>
      <c r="X694" s="100"/>
      <c r="AE694" s="99"/>
    </row>
    <row r="695" spans="21:31" ht="30" customHeight="1" x14ac:dyDescent="0.35">
      <c r="U695" s="100"/>
      <c r="V695" s="100"/>
      <c r="W695" s="100"/>
      <c r="X695" s="100"/>
      <c r="AE695" s="99"/>
    </row>
    <row r="696" spans="21:31" ht="30" customHeight="1" x14ac:dyDescent="0.35">
      <c r="U696" s="100"/>
      <c r="V696" s="100"/>
      <c r="W696" s="100"/>
      <c r="X696" s="100"/>
      <c r="AE696" s="99"/>
    </row>
    <row r="697" spans="21:31" ht="30" customHeight="1" x14ac:dyDescent="0.35">
      <c r="U697" s="100"/>
      <c r="V697" s="100"/>
      <c r="W697" s="100"/>
      <c r="X697" s="100"/>
      <c r="AE697" s="99"/>
    </row>
    <row r="698" spans="21:31" ht="30" customHeight="1" x14ac:dyDescent="0.35">
      <c r="U698" s="100"/>
      <c r="V698" s="100"/>
      <c r="W698" s="100"/>
      <c r="X698" s="100"/>
      <c r="AE698" s="99"/>
    </row>
    <row r="699" spans="21:31" ht="30" customHeight="1" x14ac:dyDescent="0.35">
      <c r="U699" s="100"/>
      <c r="V699" s="100"/>
      <c r="W699" s="100"/>
      <c r="X699" s="100"/>
      <c r="AE699" s="99"/>
    </row>
    <row r="700" spans="21:31" ht="30" customHeight="1" x14ac:dyDescent="0.35">
      <c r="U700" s="100"/>
      <c r="V700" s="100"/>
      <c r="W700" s="100"/>
      <c r="X700" s="100"/>
      <c r="AE700" s="99"/>
    </row>
    <row r="701" spans="21:31" ht="30" customHeight="1" x14ac:dyDescent="0.35">
      <c r="U701" s="100"/>
      <c r="V701" s="100"/>
      <c r="W701" s="100"/>
      <c r="X701" s="100"/>
      <c r="AE701" s="99"/>
    </row>
    <row r="702" spans="21:31" ht="30" customHeight="1" x14ac:dyDescent="0.35">
      <c r="U702" s="100"/>
      <c r="V702" s="100"/>
      <c r="W702" s="100"/>
      <c r="X702" s="100"/>
      <c r="AE702" s="99"/>
    </row>
    <row r="703" spans="21:31" ht="30" customHeight="1" x14ac:dyDescent="0.35">
      <c r="U703" s="100"/>
      <c r="V703" s="100"/>
      <c r="W703" s="100"/>
      <c r="X703" s="100"/>
      <c r="AE703" s="99"/>
    </row>
    <row r="704" spans="21:31" ht="30" customHeight="1" x14ac:dyDescent="0.35">
      <c r="U704" s="100"/>
      <c r="V704" s="100"/>
      <c r="W704" s="100"/>
      <c r="X704" s="100"/>
      <c r="AE704" s="99"/>
    </row>
    <row r="705" spans="21:31" ht="30" customHeight="1" x14ac:dyDescent="0.35">
      <c r="U705" s="100"/>
      <c r="V705" s="100"/>
      <c r="W705" s="100"/>
      <c r="X705" s="100"/>
      <c r="AE705" s="99"/>
    </row>
    <row r="706" spans="21:31" ht="30" customHeight="1" x14ac:dyDescent="0.35">
      <c r="U706" s="100"/>
      <c r="V706" s="100"/>
      <c r="W706" s="100"/>
      <c r="X706" s="100"/>
      <c r="AE706" s="99"/>
    </row>
    <row r="707" spans="21:31" ht="30" customHeight="1" x14ac:dyDescent="0.35">
      <c r="U707" s="100"/>
      <c r="V707" s="100"/>
      <c r="W707" s="100"/>
      <c r="X707" s="100"/>
      <c r="AE707" s="99"/>
    </row>
    <row r="708" spans="21:31" ht="30" customHeight="1" x14ac:dyDescent="0.35">
      <c r="U708" s="100"/>
      <c r="V708" s="100"/>
      <c r="W708" s="100"/>
      <c r="X708" s="100"/>
      <c r="AE708" s="99"/>
    </row>
    <row r="709" spans="21:31" ht="30" customHeight="1" x14ac:dyDescent="0.35">
      <c r="U709" s="100"/>
      <c r="V709" s="100"/>
      <c r="W709" s="100"/>
      <c r="X709" s="100"/>
      <c r="AE709" s="99"/>
    </row>
    <row r="710" spans="21:31" ht="30" customHeight="1" x14ac:dyDescent="0.35">
      <c r="U710" s="100"/>
      <c r="V710" s="100"/>
      <c r="W710" s="100"/>
      <c r="X710" s="100"/>
      <c r="AE710" s="99"/>
    </row>
    <row r="711" spans="21:31" ht="30" customHeight="1" x14ac:dyDescent="0.35">
      <c r="U711" s="100"/>
      <c r="V711" s="100"/>
      <c r="W711" s="100"/>
      <c r="X711" s="100"/>
      <c r="AE711" s="99"/>
    </row>
    <row r="712" spans="21:31" ht="30" customHeight="1" x14ac:dyDescent="0.35">
      <c r="U712" s="100"/>
      <c r="V712" s="100"/>
      <c r="W712" s="100"/>
      <c r="X712" s="100"/>
      <c r="AE712" s="99"/>
    </row>
    <row r="713" spans="21:31" ht="30" customHeight="1" x14ac:dyDescent="0.35">
      <c r="U713" s="100"/>
      <c r="V713" s="100"/>
      <c r="W713" s="100"/>
      <c r="X713" s="100"/>
      <c r="AE713" s="99"/>
    </row>
    <row r="714" spans="21:31" ht="30" customHeight="1" x14ac:dyDescent="0.35">
      <c r="U714" s="100"/>
      <c r="V714" s="100"/>
      <c r="W714" s="100"/>
      <c r="X714" s="100"/>
      <c r="AE714" s="99"/>
    </row>
    <row r="715" spans="21:31" ht="30" customHeight="1" x14ac:dyDescent="0.35">
      <c r="U715" s="100"/>
      <c r="V715" s="100"/>
      <c r="W715" s="100"/>
      <c r="X715" s="100"/>
      <c r="AE715" s="99"/>
    </row>
    <row r="716" spans="21:31" ht="30" customHeight="1" x14ac:dyDescent="0.35">
      <c r="U716" s="100"/>
      <c r="V716" s="100"/>
      <c r="W716" s="100"/>
      <c r="X716" s="100"/>
      <c r="AE716" s="99"/>
    </row>
    <row r="717" spans="21:31" ht="30" customHeight="1" x14ac:dyDescent="0.35">
      <c r="U717" s="100"/>
      <c r="V717" s="100"/>
      <c r="W717" s="100"/>
      <c r="X717" s="100"/>
      <c r="AE717" s="99"/>
    </row>
    <row r="718" spans="21:31" ht="30" customHeight="1" x14ac:dyDescent="0.35">
      <c r="U718" s="100"/>
      <c r="V718" s="100"/>
      <c r="W718" s="100"/>
      <c r="X718" s="100"/>
      <c r="AE718" s="99"/>
    </row>
    <row r="719" spans="21:31" ht="30" customHeight="1" x14ac:dyDescent="0.35">
      <c r="U719" s="100"/>
      <c r="V719" s="100"/>
      <c r="W719" s="100"/>
      <c r="X719" s="100"/>
      <c r="AE719" s="99"/>
    </row>
    <row r="720" spans="21:31" ht="30" customHeight="1" x14ac:dyDescent="0.35">
      <c r="U720" s="100"/>
      <c r="V720" s="100"/>
      <c r="W720" s="100"/>
      <c r="X720" s="100"/>
      <c r="AE720" s="99"/>
    </row>
    <row r="721" spans="21:31" ht="30" customHeight="1" x14ac:dyDescent="0.35">
      <c r="U721" s="100"/>
      <c r="V721" s="100"/>
      <c r="W721" s="100"/>
      <c r="X721" s="100"/>
      <c r="AE721" s="99"/>
    </row>
    <row r="722" spans="21:31" ht="30" customHeight="1" x14ac:dyDescent="0.35">
      <c r="U722" s="100"/>
      <c r="V722" s="100"/>
      <c r="W722" s="100"/>
      <c r="X722" s="100"/>
      <c r="AE722" s="99"/>
    </row>
    <row r="723" spans="21:31" ht="30" customHeight="1" x14ac:dyDescent="0.35">
      <c r="U723" s="100"/>
      <c r="V723" s="100"/>
      <c r="W723" s="100"/>
      <c r="X723" s="100"/>
      <c r="AE723" s="99"/>
    </row>
    <row r="724" spans="21:31" ht="30" customHeight="1" x14ac:dyDescent="0.35">
      <c r="U724" s="100"/>
      <c r="V724" s="100"/>
      <c r="W724" s="100"/>
      <c r="X724" s="100"/>
      <c r="AE724" s="99"/>
    </row>
    <row r="725" spans="21:31" ht="30" customHeight="1" x14ac:dyDescent="0.35">
      <c r="U725" s="100"/>
      <c r="V725" s="100"/>
      <c r="W725" s="100"/>
      <c r="X725" s="100"/>
      <c r="AE725" s="99"/>
    </row>
    <row r="726" spans="21:31" ht="30" customHeight="1" x14ac:dyDescent="0.35">
      <c r="U726" s="100"/>
      <c r="V726" s="100"/>
      <c r="W726" s="100"/>
      <c r="X726" s="100"/>
      <c r="AE726" s="99"/>
    </row>
    <row r="727" spans="21:31" ht="30" customHeight="1" x14ac:dyDescent="0.35">
      <c r="U727" s="100"/>
      <c r="V727" s="100"/>
      <c r="W727" s="100"/>
      <c r="X727" s="100"/>
      <c r="AE727" s="99"/>
    </row>
    <row r="728" spans="21:31" ht="30" customHeight="1" x14ac:dyDescent="0.35">
      <c r="U728" s="100"/>
      <c r="V728" s="100"/>
      <c r="W728" s="100"/>
      <c r="X728" s="100"/>
      <c r="AE728" s="99"/>
    </row>
    <row r="729" spans="21:31" ht="30" customHeight="1" x14ac:dyDescent="0.35">
      <c r="U729" s="100"/>
      <c r="V729" s="100"/>
      <c r="W729" s="100"/>
      <c r="X729" s="100"/>
      <c r="AE729" s="99"/>
    </row>
    <row r="730" spans="21:31" ht="30" customHeight="1" x14ac:dyDescent="0.35">
      <c r="U730" s="100"/>
      <c r="V730" s="100"/>
      <c r="W730" s="100"/>
      <c r="X730" s="100"/>
      <c r="AE730" s="99"/>
    </row>
    <row r="731" spans="21:31" ht="30" customHeight="1" x14ac:dyDescent="0.35">
      <c r="U731" s="100"/>
      <c r="V731" s="100"/>
      <c r="W731" s="100"/>
      <c r="X731" s="100"/>
      <c r="AE731" s="99"/>
    </row>
    <row r="732" spans="21:31" ht="30" customHeight="1" x14ac:dyDescent="0.35">
      <c r="U732" s="100"/>
      <c r="V732" s="100"/>
      <c r="W732" s="100"/>
      <c r="X732" s="100"/>
      <c r="AE732" s="99"/>
    </row>
    <row r="733" spans="21:31" ht="30" customHeight="1" x14ac:dyDescent="0.35">
      <c r="U733" s="100"/>
      <c r="V733" s="100"/>
      <c r="W733" s="100"/>
      <c r="X733" s="100"/>
      <c r="AE733" s="99"/>
    </row>
    <row r="734" spans="21:31" ht="30" customHeight="1" x14ac:dyDescent="0.35">
      <c r="U734" s="100"/>
      <c r="V734" s="100"/>
      <c r="W734" s="100"/>
      <c r="X734" s="100"/>
      <c r="AE734" s="99"/>
    </row>
    <row r="735" spans="21:31" ht="30" customHeight="1" x14ac:dyDescent="0.35">
      <c r="U735" s="100"/>
      <c r="V735" s="100"/>
      <c r="W735" s="100"/>
      <c r="X735" s="100"/>
      <c r="AE735" s="99"/>
    </row>
    <row r="736" spans="21:31" ht="30" customHeight="1" x14ac:dyDescent="0.35">
      <c r="U736" s="100"/>
      <c r="V736" s="100"/>
      <c r="W736" s="100"/>
      <c r="X736" s="100"/>
      <c r="AE736" s="99"/>
    </row>
    <row r="737" spans="21:31" ht="30" customHeight="1" x14ac:dyDescent="0.35">
      <c r="U737" s="100"/>
      <c r="V737" s="100"/>
      <c r="W737" s="100"/>
      <c r="X737" s="100"/>
      <c r="AE737" s="99"/>
    </row>
    <row r="738" spans="21:31" ht="30" customHeight="1" x14ac:dyDescent="0.35">
      <c r="U738" s="100"/>
      <c r="V738" s="100"/>
      <c r="W738" s="100"/>
      <c r="X738" s="100"/>
      <c r="AE738" s="99"/>
    </row>
    <row r="739" spans="21:31" ht="30" customHeight="1" x14ac:dyDescent="0.35">
      <c r="U739" s="100"/>
      <c r="V739" s="100"/>
      <c r="W739" s="100"/>
      <c r="X739" s="100"/>
      <c r="AE739" s="99"/>
    </row>
    <row r="740" spans="21:31" ht="30" customHeight="1" x14ac:dyDescent="0.35">
      <c r="U740" s="100"/>
      <c r="V740" s="100"/>
      <c r="W740" s="100"/>
      <c r="X740" s="100"/>
      <c r="AE740" s="99"/>
    </row>
    <row r="741" spans="21:31" ht="30" customHeight="1" x14ac:dyDescent="0.35">
      <c r="U741" s="100"/>
      <c r="V741" s="100"/>
      <c r="W741" s="100"/>
      <c r="X741" s="100"/>
      <c r="AE741" s="99"/>
    </row>
    <row r="742" spans="21:31" ht="30" customHeight="1" x14ac:dyDescent="0.35">
      <c r="U742" s="100"/>
      <c r="V742" s="100"/>
      <c r="W742" s="100"/>
      <c r="X742" s="100"/>
      <c r="AE742" s="99"/>
    </row>
    <row r="743" spans="21:31" ht="30" customHeight="1" x14ac:dyDescent="0.35">
      <c r="U743" s="100"/>
      <c r="V743" s="100"/>
      <c r="W743" s="100"/>
      <c r="X743" s="100"/>
      <c r="AE743" s="99"/>
    </row>
    <row r="744" spans="21:31" ht="30" customHeight="1" x14ac:dyDescent="0.35">
      <c r="U744" s="100"/>
      <c r="V744" s="100"/>
      <c r="W744" s="100"/>
      <c r="X744" s="100"/>
      <c r="AE744" s="99"/>
    </row>
    <row r="745" spans="21:31" ht="30" customHeight="1" x14ac:dyDescent="0.35">
      <c r="U745" s="100"/>
      <c r="V745" s="100"/>
      <c r="W745" s="100"/>
      <c r="X745" s="100"/>
      <c r="AE745" s="99"/>
    </row>
    <row r="746" spans="21:31" ht="30" customHeight="1" x14ac:dyDescent="0.35">
      <c r="U746" s="100"/>
      <c r="V746" s="100"/>
      <c r="W746" s="100"/>
      <c r="X746" s="100"/>
      <c r="AE746" s="99"/>
    </row>
    <row r="747" spans="21:31" ht="30" customHeight="1" x14ac:dyDescent="0.35">
      <c r="U747" s="100"/>
      <c r="V747" s="100"/>
      <c r="W747" s="100"/>
      <c r="X747" s="100"/>
      <c r="AE747" s="99"/>
    </row>
    <row r="748" spans="21:31" ht="30" customHeight="1" x14ac:dyDescent="0.35">
      <c r="U748" s="100"/>
      <c r="V748" s="100"/>
      <c r="W748" s="100"/>
      <c r="X748" s="100"/>
      <c r="AE748" s="99"/>
    </row>
    <row r="749" spans="21:31" ht="30" customHeight="1" x14ac:dyDescent="0.35">
      <c r="U749" s="100"/>
      <c r="V749" s="100"/>
      <c r="W749" s="100"/>
      <c r="X749" s="100"/>
      <c r="AE749" s="99"/>
    </row>
    <row r="750" spans="21:31" ht="30" customHeight="1" x14ac:dyDescent="0.35">
      <c r="U750" s="100"/>
      <c r="V750" s="100"/>
      <c r="W750" s="100"/>
      <c r="X750" s="100"/>
      <c r="AE750" s="99"/>
    </row>
    <row r="751" spans="21:31" ht="30" customHeight="1" x14ac:dyDescent="0.35">
      <c r="U751" s="100"/>
      <c r="V751" s="100"/>
      <c r="W751" s="100"/>
      <c r="X751" s="100"/>
      <c r="AE751" s="99"/>
    </row>
    <row r="752" spans="21:31" ht="30" customHeight="1" x14ac:dyDescent="0.35">
      <c r="U752" s="100"/>
      <c r="V752" s="100"/>
      <c r="W752" s="100"/>
      <c r="X752" s="100"/>
      <c r="AE752" s="99"/>
    </row>
    <row r="753" spans="21:31" ht="30" customHeight="1" x14ac:dyDescent="0.35">
      <c r="U753" s="100"/>
      <c r="V753" s="100"/>
      <c r="W753" s="100"/>
      <c r="X753" s="100"/>
      <c r="AE753" s="99"/>
    </row>
    <row r="754" spans="21:31" ht="30" customHeight="1" x14ac:dyDescent="0.35">
      <c r="U754" s="100"/>
      <c r="V754" s="100"/>
      <c r="W754" s="100"/>
      <c r="X754" s="100"/>
      <c r="AE754" s="99"/>
    </row>
    <row r="755" spans="21:31" ht="30" customHeight="1" x14ac:dyDescent="0.35">
      <c r="U755" s="100"/>
      <c r="V755" s="100"/>
      <c r="W755" s="100"/>
      <c r="X755" s="100"/>
      <c r="AE755" s="99"/>
    </row>
    <row r="756" spans="21:31" ht="30" customHeight="1" x14ac:dyDescent="0.35">
      <c r="U756" s="100"/>
      <c r="V756" s="100"/>
      <c r="W756" s="100"/>
      <c r="X756" s="100"/>
      <c r="AE756" s="99"/>
    </row>
    <row r="757" spans="21:31" ht="30" customHeight="1" x14ac:dyDescent="0.35">
      <c r="U757" s="100"/>
      <c r="V757" s="100"/>
      <c r="W757" s="100"/>
      <c r="X757" s="100"/>
      <c r="AE757" s="99"/>
    </row>
    <row r="758" spans="21:31" ht="30" customHeight="1" x14ac:dyDescent="0.35">
      <c r="U758" s="100"/>
      <c r="V758" s="100"/>
      <c r="W758" s="100"/>
      <c r="X758" s="100"/>
      <c r="AE758" s="99"/>
    </row>
    <row r="759" spans="21:31" ht="30" customHeight="1" x14ac:dyDescent="0.35">
      <c r="U759" s="100"/>
      <c r="V759" s="100"/>
      <c r="W759" s="100"/>
      <c r="X759" s="100"/>
      <c r="AE759" s="99"/>
    </row>
    <row r="760" spans="21:31" ht="30" customHeight="1" x14ac:dyDescent="0.35">
      <c r="U760" s="100"/>
      <c r="V760" s="100"/>
      <c r="W760" s="100"/>
      <c r="X760" s="100"/>
      <c r="AE760" s="99"/>
    </row>
    <row r="761" spans="21:31" ht="30" customHeight="1" x14ac:dyDescent="0.35">
      <c r="U761" s="100"/>
      <c r="V761" s="100"/>
      <c r="W761" s="100"/>
      <c r="X761" s="100"/>
      <c r="AE761" s="99"/>
    </row>
    <row r="762" spans="21:31" ht="30" customHeight="1" x14ac:dyDescent="0.35">
      <c r="U762" s="100"/>
      <c r="V762" s="100"/>
      <c r="W762" s="100"/>
      <c r="X762" s="100"/>
      <c r="AE762" s="99"/>
    </row>
    <row r="763" spans="21:31" ht="30" customHeight="1" x14ac:dyDescent="0.35">
      <c r="U763" s="100"/>
      <c r="V763" s="100"/>
      <c r="W763" s="100"/>
      <c r="X763" s="100"/>
      <c r="AE763" s="99"/>
    </row>
    <row r="764" spans="21:31" ht="30" customHeight="1" x14ac:dyDescent="0.35">
      <c r="U764" s="100"/>
      <c r="V764" s="100"/>
      <c r="W764" s="100"/>
      <c r="X764" s="100"/>
      <c r="AE764" s="99"/>
    </row>
    <row r="765" spans="21:31" ht="30" customHeight="1" x14ac:dyDescent="0.35">
      <c r="U765" s="100"/>
      <c r="V765" s="100"/>
      <c r="W765" s="100"/>
      <c r="X765" s="100"/>
      <c r="AE765" s="99"/>
    </row>
    <row r="766" spans="21:31" ht="30" customHeight="1" x14ac:dyDescent="0.35">
      <c r="U766" s="100"/>
      <c r="V766" s="100"/>
      <c r="W766" s="100"/>
      <c r="X766" s="100"/>
      <c r="AE766" s="99"/>
    </row>
    <row r="767" spans="21:31" ht="30" customHeight="1" x14ac:dyDescent="0.35">
      <c r="U767" s="100"/>
      <c r="V767" s="100"/>
      <c r="W767" s="100"/>
      <c r="X767" s="100"/>
      <c r="AE767" s="99"/>
    </row>
    <row r="768" spans="21:31" ht="30" customHeight="1" x14ac:dyDescent="0.35">
      <c r="U768" s="100"/>
      <c r="V768" s="100"/>
      <c r="W768" s="100"/>
      <c r="X768" s="100"/>
      <c r="AE768" s="99"/>
    </row>
    <row r="769" spans="21:31" ht="30" customHeight="1" x14ac:dyDescent="0.35">
      <c r="U769" s="100"/>
      <c r="V769" s="100"/>
      <c r="W769" s="100"/>
      <c r="X769" s="100"/>
      <c r="AE769" s="99"/>
    </row>
    <row r="770" spans="21:31" ht="30" customHeight="1" x14ac:dyDescent="0.35">
      <c r="U770" s="100"/>
      <c r="V770" s="100"/>
      <c r="W770" s="100"/>
      <c r="X770" s="100"/>
      <c r="AE770" s="99"/>
    </row>
    <row r="771" spans="21:31" ht="30" customHeight="1" x14ac:dyDescent="0.35">
      <c r="U771" s="100"/>
      <c r="V771" s="100"/>
      <c r="W771" s="100"/>
      <c r="X771" s="100"/>
      <c r="AE771" s="99"/>
    </row>
    <row r="772" spans="21:31" ht="30" customHeight="1" x14ac:dyDescent="0.35">
      <c r="U772" s="100"/>
      <c r="V772" s="100"/>
      <c r="W772" s="100"/>
      <c r="X772" s="100"/>
      <c r="AE772" s="99"/>
    </row>
    <row r="773" spans="21:31" ht="30" customHeight="1" x14ac:dyDescent="0.35">
      <c r="U773" s="100"/>
      <c r="V773" s="100"/>
      <c r="W773" s="100"/>
      <c r="X773" s="100"/>
      <c r="AE773" s="99"/>
    </row>
    <row r="774" spans="21:31" ht="30" customHeight="1" x14ac:dyDescent="0.35">
      <c r="U774" s="100"/>
      <c r="V774" s="100"/>
      <c r="W774" s="100"/>
      <c r="X774" s="100"/>
      <c r="AE774" s="99"/>
    </row>
    <row r="775" spans="21:31" ht="30" customHeight="1" x14ac:dyDescent="0.35">
      <c r="U775" s="100"/>
      <c r="V775" s="100"/>
      <c r="W775" s="100"/>
      <c r="X775" s="100"/>
      <c r="AE775" s="99"/>
    </row>
    <row r="776" spans="21:31" ht="30" customHeight="1" x14ac:dyDescent="0.35">
      <c r="U776" s="100"/>
      <c r="V776" s="100"/>
      <c r="W776" s="100"/>
      <c r="X776" s="100"/>
      <c r="AE776" s="99"/>
    </row>
    <row r="777" spans="21:31" ht="30" customHeight="1" x14ac:dyDescent="0.35">
      <c r="U777" s="100"/>
      <c r="V777" s="100"/>
      <c r="W777" s="100"/>
      <c r="X777" s="100"/>
      <c r="AE777" s="99"/>
    </row>
    <row r="778" spans="21:31" ht="30" customHeight="1" x14ac:dyDescent="0.35">
      <c r="U778" s="100"/>
      <c r="V778" s="100"/>
      <c r="W778" s="100"/>
      <c r="X778" s="100"/>
      <c r="AE778" s="99"/>
    </row>
    <row r="779" spans="21:31" ht="30" customHeight="1" x14ac:dyDescent="0.35">
      <c r="U779" s="100"/>
      <c r="V779" s="100"/>
      <c r="W779" s="100"/>
      <c r="X779" s="100"/>
      <c r="AE779" s="99"/>
    </row>
    <row r="780" spans="21:31" ht="30" customHeight="1" x14ac:dyDescent="0.35">
      <c r="U780" s="100"/>
      <c r="V780" s="100"/>
      <c r="W780" s="100"/>
      <c r="X780" s="100"/>
      <c r="AE780" s="99"/>
    </row>
    <row r="781" spans="21:31" ht="30" customHeight="1" x14ac:dyDescent="0.35">
      <c r="U781" s="100"/>
      <c r="V781" s="100"/>
      <c r="W781" s="100"/>
      <c r="X781" s="100"/>
      <c r="AE781" s="99"/>
    </row>
    <row r="782" spans="21:31" ht="30" customHeight="1" x14ac:dyDescent="0.35">
      <c r="U782" s="100"/>
      <c r="V782" s="100"/>
      <c r="W782" s="100"/>
      <c r="X782" s="100"/>
      <c r="AE782" s="99"/>
    </row>
    <row r="783" spans="21:31" ht="30" customHeight="1" x14ac:dyDescent="0.35">
      <c r="U783" s="100"/>
      <c r="V783" s="100"/>
      <c r="W783" s="100"/>
      <c r="X783" s="100"/>
      <c r="AE783" s="99"/>
    </row>
    <row r="784" spans="21:31" ht="30" customHeight="1" x14ac:dyDescent="0.35">
      <c r="U784" s="100"/>
      <c r="V784" s="100"/>
      <c r="W784" s="100"/>
      <c r="X784" s="100"/>
      <c r="AE784" s="99"/>
    </row>
    <row r="785" spans="21:31" ht="30" customHeight="1" x14ac:dyDescent="0.35">
      <c r="U785" s="100"/>
      <c r="V785" s="100"/>
      <c r="W785" s="100"/>
      <c r="X785" s="100"/>
      <c r="AE785" s="99"/>
    </row>
    <row r="786" spans="21:31" ht="30" customHeight="1" x14ac:dyDescent="0.35">
      <c r="U786" s="100"/>
      <c r="V786" s="100"/>
      <c r="W786" s="100"/>
      <c r="X786" s="100"/>
      <c r="AE786" s="99"/>
    </row>
    <row r="787" spans="21:31" ht="30" customHeight="1" x14ac:dyDescent="0.35">
      <c r="U787" s="100"/>
      <c r="V787" s="100"/>
      <c r="W787" s="100"/>
      <c r="X787" s="100"/>
      <c r="AE787" s="99"/>
    </row>
    <row r="788" spans="21:31" ht="30" customHeight="1" x14ac:dyDescent="0.35">
      <c r="U788" s="100"/>
      <c r="V788" s="100"/>
      <c r="W788" s="100"/>
      <c r="X788" s="100"/>
      <c r="AE788" s="99"/>
    </row>
    <row r="789" spans="21:31" ht="30" customHeight="1" x14ac:dyDescent="0.35">
      <c r="U789" s="100"/>
      <c r="V789" s="100"/>
      <c r="W789" s="100"/>
      <c r="X789" s="100"/>
      <c r="AE789" s="99"/>
    </row>
    <row r="790" spans="21:31" ht="30" customHeight="1" x14ac:dyDescent="0.35">
      <c r="U790" s="100"/>
      <c r="V790" s="100"/>
      <c r="W790" s="100"/>
      <c r="X790" s="100"/>
      <c r="AE790" s="99"/>
    </row>
    <row r="791" spans="21:31" ht="30" customHeight="1" x14ac:dyDescent="0.35">
      <c r="U791" s="100"/>
      <c r="V791" s="100"/>
      <c r="W791" s="100"/>
      <c r="X791" s="100"/>
      <c r="AE791" s="99"/>
    </row>
    <row r="792" spans="21:31" ht="30" customHeight="1" x14ac:dyDescent="0.35">
      <c r="U792" s="100"/>
      <c r="V792" s="100"/>
      <c r="W792" s="100"/>
      <c r="X792" s="100"/>
      <c r="AE792" s="99"/>
    </row>
    <row r="793" spans="21:31" ht="30" customHeight="1" x14ac:dyDescent="0.35">
      <c r="U793" s="100"/>
      <c r="V793" s="100"/>
      <c r="W793" s="100"/>
      <c r="X793" s="100"/>
      <c r="AE793" s="99"/>
    </row>
    <row r="794" spans="21:31" ht="30" customHeight="1" x14ac:dyDescent="0.35">
      <c r="U794" s="100"/>
      <c r="V794" s="100"/>
      <c r="W794" s="100"/>
      <c r="X794" s="100"/>
      <c r="AE794" s="99"/>
    </row>
    <row r="795" spans="21:31" ht="30" customHeight="1" x14ac:dyDescent="0.35">
      <c r="U795" s="100"/>
      <c r="V795" s="100"/>
      <c r="W795" s="100"/>
      <c r="X795" s="100"/>
      <c r="AE795" s="99"/>
    </row>
    <row r="796" spans="21:31" ht="30" customHeight="1" x14ac:dyDescent="0.35">
      <c r="U796" s="100"/>
      <c r="V796" s="100"/>
      <c r="W796" s="100"/>
      <c r="X796" s="100"/>
      <c r="AE796" s="99"/>
    </row>
    <row r="797" spans="21:31" ht="30" customHeight="1" x14ac:dyDescent="0.35">
      <c r="U797" s="100"/>
      <c r="V797" s="100"/>
      <c r="W797" s="100"/>
      <c r="X797" s="100"/>
      <c r="AE797" s="99"/>
    </row>
    <row r="798" spans="21:31" ht="30" customHeight="1" x14ac:dyDescent="0.35">
      <c r="U798" s="100"/>
      <c r="V798" s="100"/>
      <c r="W798" s="100"/>
      <c r="X798" s="100"/>
      <c r="AE798" s="99"/>
    </row>
    <row r="799" spans="21:31" ht="30" customHeight="1" x14ac:dyDescent="0.35">
      <c r="U799" s="100"/>
      <c r="V799" s="100"/>
      <c r="W799" s="100"/>
      <c r="X799" s="100"/>
      <c r="AE799" s="99"/>
    </row>
    <row r="800" spans="21:31" ht="30" customHeight="1" x14ac:dyDescent="0.35">
      <c r="U800" s="100"/>
      <c r="V800" s="100"/>
      <c r="W800" s="100"/>
      <c r="X800" s="100"/>
      <c r="AE800" s="99"/>
    </row>
    <row r="801" spans="21:31" ht="30" customHeight="1" x14ac:dyDescent="0.35">
      <c r="U801" s="100"/>
      <c r="V801" s="100"/>
      <c r="W801" s="100"/>
      <c r="X801" s="100"/>
      <c r="AE801" s="99"/>
    </row>
    <row r="802" spans="21:31" ht="30" customHeight="1" x14ac:dyDescent="0.35">
      <c r="U802" s="100"/>
      <c r="V802" s="100"/>
      <c r="W802" s="100"/>
      <c r="X802" s="100"/>
      <c r="AE802" s="99"/>
    </row>
    <row r="803" spans="21:31" ht="30" customHeight="1" x14ac:dyDescent="0.35">
      <c r="U803" s="100"/>
      <c r="V803" s="100"/>
      <c r="W803" s="100"/>
      <c r="X803" s="100"/>
      <c r="AE803" s="99"/>
    </row>
    <row r="804" spans="21:31" ht="30" customHeight="1" x14ac:dyDescent="0.35">
      <c r="U804" s="100"/>
      <c r="V804" s="100"/>
      <c r="W804" s="100"/>
      <c r="X804" s="100"/>
      <c r="AE804" s="99"/>
    </row>
    <row r="805" spans="21:31" ht="30" customHeight="1" x14ac:dyDescent="0.35">
      <c r="U805" s="100"/>
      <c r="V805" s="100"/>
      <c r="W805" s="100"/>
      <c r="X805" s="100"/>
      <c r="AE805" s="99"/>
    </row>
    <row r="806" spans="21:31" ht="30" customHeight="1" x14ac:dyDescent="0.35">
      <c r="U806" s="100"/>
      <c r="V806" s="100"/>
      <c r="W806" s="100"/>
      <c r="X806" s="100"/>
      <c r="AE806" s="99"/>
    </row>
    <row r="807" spans="21:31" ht="30" customHeight="1" x14ac:dyDescent="0.35">
      <c r="U807" s="100"/>
      <c r="V807" s="100"/>
      <c r="W807" s="100"/>
      <c r="X807" s="100"/>
      <c r="AE807" s="99"/>
    </row>
    <row r="808" spans="21:31" ht="30" customHeight="1" x14ac:dyDescent="0.35">
      <c r="U808" s="100"/>
      <c r="V808" s="100"/>
      <c r="W808" s="100"/>
      <c r="X808" s="100"/>
      <c r="AE808" s="99"/>
    </row>
    <row r="809" spans="21:31" ht="30" customHeight="1" x14ac:dyDescent="0.35">
      <c r="U809" s="100"/>
      <c r="V809" s="100"/>
      <c r="W809" s="100"/>
      <c r="X809" s="100"/>
      <c r="AE809" s="99"/>
    </row>
    <row r="810" spans="21:31" ht="30" customHeight="1" x14ac:dyDescent="0.35">
      <c r="U810" s="100"/>
      <c r="V810" s="100"/>
      <c r="W810" s="100"/>
      <c r="X810" s="100"/>
      <c r="AE810" s="99"/>
    </row>
    <row r="811" spans="21:31" ht="30" customHeight="1" x14ac:dyDescent="0.35">
      <c r="U811" s="100"/>
      <c r="V811" s="100"/>
      <c r="W811" s="100"/>
      <c r="X811" s="100"/>
      <c r="AE811" s="99"/>
    </row>
    <row r="812" spans="21:31" ht="30" customHeight="1" x14ac:dyDescent="0.35">
      <c r="U812" s="100"/>
      <c r="V812" s="100"/>
      <c r="W812" s="100"/>
      <c r="X812" s="100"/>
      <c r="AE812" s="99"/>
    </row>
    <row r="813" spans="21:31" ht="30" customHeight="1" x14ac:dyDescent="0.35">
      <c r="U813" s="100"/>
      <c r="V813" s="100"/>
      <c r="W813" s="100"/>
      <c r="X813" s="100"/>
      <c r="AE813" s="99"/>
    </row>
    <row r="814" spans="21:31" ht="30" customHeight="1" x14ac:dyDescent="0.35">
      <c r="U814" s="100"/>
      <c r="V814" s="100"/>
      <c r="W814" s="100"/>
      <c r="X814" s="100"/>
      <c r="AE814" s="99"/>
    </row>
    <row r="815" spans="21:31" ht="30" customHeight="1" x14ac:dyDescent="0.35">
      <c r="U815" s="100"/>
      <c r="V815" s="100"/>
      <c r="W815" s="100"/>
      <c r="X815" s="100"/>
      <c r="AE815" s="99"/>
    </row>
    <row r="816" spans="21:31" ht="30" customHeight="1" x14ac:dyDescent="0.35">
      <c r="U816" s="100"/>
      <c r="V816" s="100"/>
      <c r="W816" s="100"/>
      <c r="X816" s="100"/>
      <c r="AE816" s="99"/>
    </row>
    <row r="817" spans="21:31" ht="30" customHeight="1" x14ac:dyDescent="0.35">
      <c r="U817" s="100"/>
      <c r="V817" s="100"/>
      <c r="W817" s="100"/>
      <c r="X817" s="100"/>
      <c r="AE817" s="99"/>
    </row>
    <row r="818" spans="21:31" ht="30" customHeight="1" x14ac:dyDescent="0.35">
      <c r="U818" s="100"/>
      <c r="V818" s="100"/>
      <c r="W818" s="100"/>
      <c r="X818" s="100"/>
      <c r="AE818" s="99"/>
    </row>
    <row r="819" spans="21:31" ht="30" customHeight="1" x14ac:dyDescent="0.35">
      <c r="U819" s="100"/>
      <c r="V819" s="100"/>
      <c r="W819" s="100"/>
      <c r="X819" s="100"/>
      <c r="AE819" s="99"/>
    </row>
    <row r="820" spans="21:31" ht="30" customHeight="1" x14ac:dyDescent="0.35">
      <c r="U820" s="100"/>
      <c r="V820" s="100"/>
      <c r="W820" s="100"/>
      <c r="X820" s="100"/>
      <c r="AE820" s="99"/>
    </row>
    <row r="821" spans="21:31" ht="30" customHeight="1" x14ac:dyDescent="0.35">
      <c r="U821" s="100"/>
      <c r="V821" s="100"/>
      <c r="W821" s="100"/>
      <c r="X821" s="100"/>
      <c r="AE821" s="99"/>
    </row>
    <row r="822" spans="21:31" ht="30" customHeight="1" x14ac:dyDescent="0.35">
      <c r="U822" s="100"/>
      <c r="V822" s="100"/>
      <c r="W822" s="100"/>
      <c r="X822" s="100"/>
      <c r="AE822" s="99"/>
    </row>
    <row r="823" spans="21:31" ht="30" customHeight="1" x14ac:dyDescent="0.35">
      <c r="U823" s="100"/>
      <c r="V823" s="100"/>
      <c r="W823" s="100"/>
      <c r="X823" s="100"/>
      <c r="AE823" s="99"/>
    </row>
    <row r="824" spans="21:31" ht="30" customHeight="1" x14ac:dyDescent="0.35">
      <c r="U824" s="100"/>
      <c r="V824" s="100"/>
      <c r="W824" s="100"/>
      <c r="X824" s="100"/>
      <c r="AE824" s="99"/>
    </row>
    <row r="825" spans="21:31" ht="30" customHeight="1" x14ac:dyDescent="0.35">
      <c r="U825" s="100"/>
      <c r="V825" s="100"/>
      <c r="W825" s="100"/>
      <c r="X825" s="100"/>
      <c r="AE825" s="99"/>
    </row>
    <row r="826" spans="21:31" ht="30" customHeight="1" x14ac:dyDescent="0.35">
      <c r="U826" s="100"/>
      <c r="V826" s="100"/>
      <c r="W826" s="100"/>
      <c r="X826" s="100"/>
      <c r="AE826" s="99"/>
    </row>
    <row r="827" spans="21:31" ht="30" customHeight="1" x14ac:dyDescent="0.35">
      <c r="U827" s="100"/>
      <c r="V827" s="100"/>
      <c r="W827" s="100"/>
      <c r="X827" s="100"/>
      <c r="AE827" s="99"/>
    </row>
    <row r="828" spans="21:31" ht="30" customHeight="1" x14ac:dyDescent="0.35">
      <c r="U828" s="100"/>
      <c r="V828" s="100"/>
      <c r="W828" s="100"/>
      <c r="X828" s="100"/>
      <c r="AE828" s="99"/>
    </row>
    <row r="829" spans="21:31" ht="30" customHeight="1" x14ac:dyDescent="0.35">
      <c r="U829" s="100"/>
      <c r="V829" s="100"/>
      <c r="W829" s="100"/>
      <c r="X829" s="100"/>
      <c r="AE829" s="99"/>
    </row>
    <row r="830" spans="21:31" ht="30" customHeight="1" x14ac:dyDescent="0.35">
      <c r="U830" s="100"/>
      <c r="V830" s="100"/>
      <c r="W830" s="100"/>
      <c r="X830" s="100"/>
      <c r="AE830" s="99"/>
    </row>
    <row r="831" spans="21:31" ht="30" customHeight="1" x14ac:dyDescent="0.35">
      <c r="U831" s="100"/>
      <c r="V831" s="100"/>
      <c r="W831" s="100"/>
      <c r="X831" s="100"/>
      <c r="AE831" s="99"/>
    </row>
    <row r="832" spans="21:31" ht="30" customHeight="1" x14ac:dyDescent="0.35">
      <c r="U832" s="100"/>
      <c r="V832" s="100"/>
      <c r="W832" s="100"/>
      <c r="X832" s="100"/>
      <c r="AE832" s="99"/>
    </row>
    <row r="833" spans="21:31" ht="30" customHeight="1" x14ac:dyDescent="0.35">
      <c r="U833" s="100"/>
      <c r="V833" s="100"/>
      <c r="W833" s="100"/>
      <c r="X833" s="100"/>
      <c r="AE833" s="99"/>
    </row>
    <row r="834" spans="21:31" ht="30" customHeight="1" x14ac:dyDescent="0.35">
      <c r="U834" s="100"/>
      <c r="V834" s="100"/>
      <c r="W834" s="100"/>
      <c r="X834" s="100"/>
      <c r="AE834" s="99"/>
    </row>
    <row r="835" spans="21:31" ht="30" customHeight="1" x14ac:dyDescent="0.35">
      <c r="U835" s="100"/>
      <c r="V835" s="100"/>
      <c r="W835" s="100"/>
      <c r="X835" s="100"/>
      <c r="AE835" s="99"/>
    </row>
    <row r="836" spans="21:31" ht="30" customHeight="1" x14ac:dyDescent="0.35">
      <c r="U836" s="100"/>
      <c r="V836" s="100"/>
      <c r="W836" s="100"/>
      <c r="X836" s="100"/>
      <c r="AE836" s="99"/>
    </row>
    <row r="837" spans="21:31" ht="30" customHeight="1" x14ac:dyDescent="0.35">
      <c r="U837" s="100"/>
      <c r="V837" s="100"/>
      <c r="W837" s="100"/>
      <c r="X837" s="100"/>
      <c r="AE837" s="99"/>
    </row>
    <row r="838" spans="21:31" ht="30" customHeight="1" x14ac:dyDescent="0.35">
      <c r="U838" s="100"/>
      <c r="V838" s="100"/>
      <c r="W838" s="100"/>
      <c r="X838" s="100"/>
      <c r="AE838" s="99"/>
    </row>
    <row r="839" spans="21:31" ht="30" customHeight="1" x14ac:dyDescent="0.35">
      <c r="U839" s="100"/>
      <c r="V839" s="100"/>
      <c r="W839" s="100"/>
      <c r="X839" s="100"/>
      <c r="AE839" s="99"/>
    </row>
    <row r="840" spans="21:31" ht="30" customHeight="1" x14ac:dyDescent="0.35">
      <c r="U840" s="100"/>
      <c r="V840" s="100"/>
      <c r="W840" s="100"/>
      <c r="X840" s="100"/>
      <c r="AE840" s="99"/>
    </row>
    <row r="841" spans="21:31" ht="30" customHeight="1" x14ac:dyDescent="0.35">
      <c r="U841" s="100"/>
      <c r="V841" s="100"/>
      <c r="W841" s="100"/>
      <c r="X841" s="100"/>
      <c r="AE841" s="99"/>
    </row>
    <row r="842" spans="21:31" ht="30" customHeight="1" x14ac:dyDescent="0.35">
      <c r="U842" s="100"/>
      <c r="V842" s="100"/>
      <c r="W842" s="100"/>
      <c r="X842" s="100"/>
      <c r="AE842" s="99"/>
    </row>
    <row r="843" spans="21:31" ht="30" customHeight="1" x14ac:dyDescent="0.35">
      <c r="U843" s="100"/>
      <c r="V843" s="100"/>
      <c r="W843" s="100"/>
      <c r="X843" s="100"/>
      <c r="AE843" s="99"/>
    </row>
    <row r="844" spans="21:31" ht="30" customHeight="1" x14ac:dyDescent="0.35">
      <c r="U844" s="100"/>
      <c r="V844" s="100"/>
      <c r="W844" s="100"/>
      <c r="X844" s="100"/>
      <c r="AE844" s="99"/>
    </row>
    <row r="845" spans="21:31" ht="30" customHeight="1" x14ac:dyDescent="0.35">
      <c r="U845" s="100"/>
      <c r="V845" s="100"/>
      <c r="W845" s="100"/>
      <c r="X845" s="100"/>
      <c r="AE845" s="99"/>
    </row>
    <row r="846" spans="21:31" ht="30" customHeight="1" x14ac:dyDescent="0.35">
      <c r="U846" s="100"/>
      <c r="V846" s="100"/>
      <c r="W846" s="100"/>
      <c r="X846" s="100"/>
      <c r="AE846" s="99"/>
    </row>
    <row r="847" spans="21:31" ht="30" customHeight="1" x14ac:dyDescent="0.35">
      <c r="U847" s="100"/>
      <c r="V847" s="100"/>
      <c r="W847" s="100"/>
      <c r="X847" s="100"/>
      <c r="AE847" s="99"/>
    </row>
    <row r="848" spans="21:31" ht="30" customHeight="1" x14ac:dyDescent="0.35">
      <c r="U848" s="100"/>
      <c r="V848" s="100"/>
      <c r="W848" s="100"/>
      <c r="X848" s="100"/>
      <c r="AE848" s="99"/>
    </row>
    <row r="849" spans="21:31" ht="30" customHeight="1" x14ac:dyDescent="0.35">
      <c r="U849" s="100"/>
      <c r="V849" s="100"/>
      <c r="W849" s="100"/>
      <c r="X849" s="100"/>
      <c r="AE849" s="99"/>
    </row>
    <row r="850" spans="21:31" ht="30" customHeight="1" x14ac:dyDescent="0.35">
      <c r="U850" s="100"/>
      <c r="V850" s="100"/>
      <c r="W850" s="100"/>
      <c r="X850" s="100"/>
      <c r="AE850" s="99"/>
    </row>
    <row r="851" spans="21:31" ht="30" customHeight="1" x14ac:dyDescent="0.35">
      <c r="U851" s="100"/>
      <c r="V851" s="100"/>
      <c r="W851" s="100"/>
      <c r="X851" s="100"/>
      <c r="AE851" s="99"/>
    </row>
    <row r="852" spans="21:31" ht="30" customHeight="1" x14ac:dyDescent="0.35">
      <c r="U852" s="100"/>
      <c r="V852" s="100"/>
      <c r="W852" s="100"/>
      <c r="X852" s="100"/>
      <c r="AE852" s="99"/>
    </row>
    <row r="853" spans="21:31" ht="30" customHeight="1" x14ac:dyDescent="0.35">
      <c r="U853" s="100"/>
      <c r="V853" s="100"/>
      <c r="W853" s="100"/>
      <c r="X853" s="100"/>
      <c r="AE853" s="99"/>
    </row>
    <row r="854" spans="21:31" ht="30" customHeight="1" x14ac:dyDescent="0.35">
      <c r="U854" s="100"/>
      <c r="V854" s="100"/>
      <c r="W854" s="100"/>
      <c r="X854" s="100"/>
      <c r="AE854" s="99"/>
    </row>
    <row r="855" spans="21:31" ht="30" customHeight="1" x14ac:dyDescent="0.35">
      <c r="U855" s="100"/>
      <c r="V855" s="100"/>
      <c r="W855" s="100"/>
      <c r="X855" s="100"/>
      <c r="AE855" s="99"/>
    </row>
    <row r="856" spans="21:31" ht="30" customHeight="1" x14ac:dyDescent="0.35">
      <c r="U856" s="100"/>
      <c r="V856" s="100"/>
      <c r="W856" s="100"/>
      <c r="X856" s="100"/>
      <c r="AE856" s="99"/>
    </row>
    <row r="857" spans="21:31" ht="30" customHeight="1" x14ac:dyDescent="0.35">
      <c r="U857" s="100"/>
      <c r="V857" s="100"/>
      <c r="W857" s="100"/>
      <c r="X857" s="100"/>
      <c r="AE857" s="99"/>
    </row>
    <row r="858" spans="21:31" ht="30" customHeight="1" x14ac:dyDescent="0.35">
      <c r="U858" s="100"/>
      <c r="V858" s="100"/>
      <c r="W858" s="100"/>
      <c r="X858" s="100"/>
      <c r="AE858" s="99"/>
    </row>
    <row r="859" spans="21:31" ht="30" customHeight="1" x14ac:dyDescent="0.35">
      <c r="U859" s="100"/>
      <c r="V859" s="100"/>
      <c r="W859" s="100"/>
      <c r="X859" s="100"/>
      <c r="AE859" s="99"/>
    </row>
    <row r="860" spans="21:31" ht="30" customHeight="1" x14ac:dyDescent="0.35">
      <c r="U860" s="100"/>
      <c r="V860" s="100"/>
      <c r="W860" s="100"/>
      <c r="X860" s="100"/>
      <c r="AE860" s="99"/>
    </row>
    <row r="861" spans="21:31" ht="30" customHeight="1" x14ac:dyDescent="0.35">
      <c r="U861" s="100"/>
      <c r="V861" s="100"/>
      <c r="W861" s="100"/>
      <c r="X861" s="100"/>
      <c r="AE861" s="99"/>
    </row>
    <row r="862" spans="21:31" ht="30" customHeight="1" x14ac:dyDescent="0.35">
      <c r="U862" s="100"/>
      <c r="V862" s="100"/>
      <c r="W862" s="100"/>
      <c r="X862" s="100"/>
      <c r="AE862" s="99"/>
    </row>
    <row r="863" spans="21:31" ht="30" customHeight="1" x14ac:dyDescent="0.35">
      <c r="U863" s="100"/>
      <c r="V863" s="100"/>
      <c r="W863" s="100"/>
      <c r="X863" s="100"/>
      <c r="AE863" s="99"/>
    </row>
    <row r="864" spans="21:31" ht="30" customHeight="1" x14ac:dyDescent="0.35">
      <c r="U864" s="100"/>
      <c r="V864" s="100"/>
      <c r="W864" s="100"/>
      <c r="X864" s="100"/>
      <c r="AE864" s="99"/>
    </row>
    <row r="865" spans="21:31" ht="30" customHeight="1" x14ac:dyDescent="0.35">
      <c r="U865" s="100"/>
      <c r="V865" s="100"/>
      <c r="W865" s="100"/>
      <c r="X865" s="100"/>
      <c r="AE865" s="99"/>
    </row>
    <row r="866" spans="21:31" ht="30" customHeight="1" x14ac:dyDescent="0.35">
      <c r="U866" s="100"/>
      <c r="V866" s="100"/>
      <c r="W866" s="100"/>
      <c r="X866" s="100"/>
      <c r="AE866" s="99"/>
    </row>
    <row r="867" spans="21:31" ht="30" customHeight="1" x14ac:dyDescent="0.35">
      <c r="U867" s="100"/>
      <c r="V867" s="100"/>
      <c r="W867" s="100"/>
      <c r="X867" s="100"/>
      <c r="AE867" s="99"/>
    </row>
    <row r="868" spans="21:31" ht="30" customHeight="1" x14ac:dyDescent="0.35">
      <c r="U868" s="100"/>
      <c r="V868" s="100"/>
      <c r="W868" s="100"/>
      <c r="X868" s="100"/>
      <c r="AE868" s="99"/>
    </row>
    <row r="869" spans="21:31" ht="30" customHeight="1" x14ac:dyDescent="0.35">
      <c r="U869" s="100"/>
      <c r="V869" s="100"/>
      <c r="W869" s="100"/>
      <c r="X869" s="100"/>
      <c r="AE869" s="99"/>
    </row>
    <row r="870" spans="21:31" ht="30" customHeight="1" x14ac:dyDescent="0.35">
      <c r="U870" s="100"/>
      <c r="V870" s="100"/>
      <c r="W870" s="100"/>
      <c r="X870" s="100"/>
      <c r="AE870" s="99"/>
    </row>
    <row r="871" spans="21:31" ht="30" customHeight="1" x14ac:dyDescent="0.35">
      <c r="U871" s="100"/>
      <c r="V871" s="100"/>
      <c r="W871" s="100"/>
      <c r="X871" s="100"/>
      <c r="AE871" s="99"/>
    </row>
    <row r="872" spans="21:31" ht="30" customHeight="1" x14ac:dyDescent="0.35">
      <c r="U872" s="100"/>
      <c r="V872" s="100"/>
      <c r="W872" s="100"/>
      <c r="X872" s="100"/>
      <c r="AE872" s="99"/>
    </row>
    <row r="873" spans="21:31" ht="30" customHeight="1" x14ac:dyDescent="0.35">
      <c r="U873" s="100"/>
      <c r="V873" s="100"/>
      <c r="W873" s="100"/>
      <c r="X873" s="100"/>
      <c r="AE873" s="99"/>
    </row>
    <row r="874" spans="21:31" ht="30" customHeight="1" x14ac:dyDescent="0.35">
      <c r="U874" s="100"/>
      <c r="V874" s="100"/>
      <c r="W874" s="100"/>
      <c r="X874" s="100"/>
      <c r="AE874" s="99"/>
    </row>
    <row r="875" spans="21:31" ht="30" customHeight="1" x14ac:dyDescent="0.35">
      <c r="U875" s="100"/>
      <c r="V875" s="100"/>
      <c r="W875" s="100"/>
      <c r="X875" s="100"/>
      <c r="AE875" s="99"/>
    </row>
    <row r="876" spans="21:31" ht="30" customHeight="1" x14ac:dyDescent="0.35">
      <c r="U876" s="100"/>
      <c r="V876" s="100"/>
      <c r="W876" s="100"/>
      <c r="X876" s="100"/>
      <c r="AE876" s="99"/>
    </row>
    <row r="877" spans="21:31" ht="30" customHeight="1" x14ac:dyDescent="0.35">
      <c r="U877" s="100"/>
      <c r="V877" s="100"/>
      <c r="W877" s="100"/>
      <c r="X877" s="100"/>
      <c r="AE877" s="99"/>
    </row>
    <row r="878" spans="21:31" ht="30" customHeight="1" x14ac:dyDescent="0.35">
      <c r="U878" s="100"/>
      <c r="V878" s="100"/>
      <c r="W878" s="100"/>
      <c r="X878" s="100"/>
      <c r="AE878" s="99"/>
    </row>
    <row r="879" spans="21:31" ht="30" customHeight="1" x14ac:dyDescent="0.35">
      <c r="U879" s="100"/>
      <c r="V879" s="100"/>
      <c r="W879" s="100"/>
      <c r="X879" s="100"/>
      <c r="AE879" s="99"/>
    </row>
    <row r="880" spans="21:31" ht="30" customHeight="1" x14ac:dyDescent="0.35">
      <c r="U880" s="100"/>
      <c r="V880" s="100"/>
      <c r="W880" s="100"/>
      <c r="X880" s="100"/>
      <c r="AE880" s="99"/>
    </row>
    <row r="881" spans="21:31" ht="30" customHeight="1" x14ac:dyDescent="0.35">
      <c r="U881" s="100"/>
      <c r="V881" s="100"/>
      <c r="W881" s="100"/>
      <c r="X881" s="100"/>
      <c r="AE881" s="99"/>
    </row>
    <row r="882" spans="21:31" ht="30" customHeight="1" x14ac:dyDescent="0.35">
      <c r="U882" s="100"/>
      <c r="V882" s="100"/>
      <c r="W882" s="100"/>
      <c r="X882" s="100"/>
      <c r="AE882" s="99"/>
    </row>
    <row r="883" spans="21:31" ht="30" customHeight="1" x14ac:dyDescent="0.35">
      <c r="U883" s="100"/>
      <c r="V883" s="100"/>
      <c r="W883" s="100"/>
      <c r="X883" s="100"/>
      <c r="AE883" s="99"/>
    </row>
    <row r="884" spans="21:31" ht="30" customHeight="1" x14ac:dyDescent="0.35">
      <c r="U884" s="100"/>
      <c r="V884" s="100"/>
      <c r="W884" s="100"/>
      <c r="X884" s="100"/>
      <c r="AE884" s="99"/>
    </row>
    <row r="885" spans="21:31" ht="30" customHeight="1" x14ac:dyDescent="0.35">
      <c r="U885" s="100"/>
      <c r="V885" s="100"/>
      <c r="W885" s="100"/>
      <c r="X885" s="100"/>
      <c r="AE885" s="99"/>
    </row>
    <row r="886" spans="21:31" ht="30" customHeight="1" x14ac:dyDescent="0.35">
      <c r="U886" s="100"/>
      <c r="V886" s="100"/>
      <c r="W886" s="100"/>
      <c r="X886" s="100"/>
      <c r="AE886" s="99"/>
    </row>
    <row r="887" spans="21:31" ht="30" customHeight="1" x14ac:dyDescent="0.35">
      <c r="U887" s="100"/>
      <c r="V887" s="100"/>
      <c r="W887" s="100"/>
      <c r="X887" s="100"/>
      <c r="AE887" s="99"/>
    </row>
    <row r="888" spans="21:31" ht="30" customHeight="1" x14ac:dyDescent="0.35">
      <c r="U888" s="100"/>
      <c r="V888" s="100"/>
      <c r="W888" s="100"/>
      <c r="X888" s="100"/>
      <c r="AE888" s="99"/>
    </row>
    <row r="889" spans="21:31" ht="30" customHeight="1" x14ac:dyDescent="0.35">
      <c r="U889" s="100"/>
      <c r="V889" s="100"/>
      <c r="W889" s="100"/>
      <c r="X889" s="100"/>
      <c r="AE889" s="99"/>
    </row>
    <row r="890" spans="21:31" ht="30" customHeight="1" x14ac:dyDescent="0.35">
      <c r="U890" s="100"/>
      <c r="V890" s="100"/>
      <c r="W890" s="100"/>
      <c r="X890" s="100"/>
      <c r="AE890" s="99"/>
    </row>
    <row r="891" spans="21:31" ht="30" customHeight="1" x14ac:dyDescent="0.35">
      <c r="U891" s="100"/>
      <c r="V891" s="100"/>
      <c r="W891" s="100"/>
      <c r="X891" s="100"/>
      <c r="AE891" s="99"/>
    </row>
    <row r="892" spans="21:31" ht="30" customHeight="1" x14ac:dyDescent="0.35">
      <c r="U892" s="100"/>
      <c r="V892" s="100"/>
      <c r="W892" s="100"/>
      <c r="X892" s="100"/>
      <c r="AE892" s="99"/>
    </row>
    <row r="893" spans="21:31" ht="30" customHeight="1" x14ac:dyDescent="0.35">
      <c r="U893" s="100"/>
      <c r="V893" s="100"/>
      <c r="W893" s="100"/>
      <c r="X893" s="100"/>
      <c r="AE893" s="99"/>
    </row>
    <row r="894" spans="21:31" ht="30" customHeight="1" x14ac:dyDescent="0.35">
      <c r="U894" s="100"/>
      <c r="V894" s="100"/>
      <c r="W894" s="100"/>
      <c r="X894" s="100"/>
      <c r="AE894" s="99"/>
    </row>
    <row r="895" spans="21:31" ht="30" customHeight="1" x14ac:dyDescent="0.35">
      <c r="U895" s="100"/>
      <c r="V895" s="100"/>
      <c r="W895" s="100"/>
      <c r="X895" s="100"/>
      <c r="AE895" s="99"/>
    </row>
    <row r="896" spans="21:31" ht="30" customHeight="1" x14ac:dyDescent="0.35">
      <c r="U896" s="100"/>
      <c r="V896" s="100"/>
      <c r="W896" s="100"/>
      <c r="X896" s="100"/>
      <c r="AE896" s="99"/>
    </row>
    <row r="897" spans="21:31" ht="30" customHeight="1" x14ac:dyDescent="0.35">
      <c r="U897" s="100"/>
      <c r="V897" s="100"/>
      <c r="W897" s="100"/>
      <c r="X897" s="100"/>
      <c r="AE897" s="99"/>
    </row>
    <row r="898" spans="21:31" ht="30" customHeight="1" x14ac:dyDescent="0.35">
      <c r="U898" s="100"/>
      <c r="V898" s="100"/>
      <c r="W898" s="100"/>
      <c r="X898" s="100"/>
      <c r="AE898" s="99"/>
    </row>
    <row r="899" spans="21:31" ht="30" customHeight="1" x14ac:dyDescent="0.35">
      <c r="U899" s="100"/>
      <c r="V899" s="100"/>
      <c r="W899" s="100"/>
      <c r="X899" s="100"/>
      <c r="AE899" s="99"/>
    </row>
    <row r="900" spans="21:31" ht="30" customHeight="1" x14ac:dyDescent="0.35">
      <c r="U900" s="100"/>
      <c r="V900" s="100"/>
      <c r="W900" s="100"/>
      <c r="X900" s="100"/>
      <c r="AE900" s="99"/>
    </row>
    <row r="901" spans="21:31" ht="30" customHeight="1" x14ac:dyDescent="0.35">
      <c r="U901" s="100"/>
      <c r="V901" s="100"/>
      <c r="W901" s="100"/>
      <c r="X901" s="100"/>
      <c r="AE901" s="99"/>
    </row>
    <row r="902" spans="21:31" ht="30" customHeight="1" x14ac:dyDescent="0.35">
      <c r="U902" s="100"/>
      <c r="V902" s="100"/>
      <c r="W902" s="100"/>
      <c r="X902" s="100"/>
      <c r="AE902" s="99"/>
    </row>
    <row r="903" spans="21:31" ht="30" customHeight="1" x14ac:dyDescent="0.35">
      <c r="U903" s="100"/>
      <c r="V903" s="100"/>
      <c r="W903" s="100"/>
      <c r="X903" s="100"/>
      <c r="AE903" s="99"/>
    </row>
    <row r="904" spans="21:31" ht="30" customHeight="1" x14ac:dyDescent="0.35">
      <c r="U904" s="100"/>
      <c r="V904" s="100"/>
      <c r="W904" s="100"/>
      <c r="X904" s="100"/>
      <c r="AE904" s="99"/>
    </row>
    <row r="905" spans="21:31" ht="30" customHeight="1" x14ac:dyDescent="0.35">
      <c r="U905" s="100"/>
      <c r="V905" s="100"/>
      <c r="W905" s="100"/>
      <c r="X905" s="100"/>
      <c r="AE905" s="99"/>
    </row>
    <row r="906" spans="21:31" ht="30" customHeight="1" x14ac:dyDescent="0.35">
      <c r="U906" s="100"/>
      <c r="V906" s="100"/>
      <c r="W906" s="100"/>
      <c r="X906" s="100"/>
      <c r="AE906" s="99"/>
    </row>
    <row r="907" spans="21:31" ht="30" customHeight="1" x14ac:dyDescent="0.35">
      <c r="U907" s="100"/>
      <c r="V907" s="100"/>
      <c r="W907" s="100"/>
      <c r="X907" s="100"/>
      <c r="AE907" s="99"/>
    </row>
    <row r="908" spans="21:31" ht="30" customHeight="1" x14ac:dyDescent="0.35">
      <c r="U908" s="100"/>
      <c r="V908" s="100"/>
      <c r="W908" s="100"/>
      <c r="X908" s="100"/>
      <c r="AE908" s="99"/>
    </row>
    <row r="909" spans="21:31" ht="30" customHeight="1" x14ac:dyDescent="0.35">
      <c r="U909" s="100"/>
      <c r="V909" s="100"/>
      <c r="W909" s="100"/>
      <c r="X909" s="100"/>
      <c r="AE909" s="99"/>
    </row>
    <row r="910" spans="21:31" ht="30" customHeight="1" x14ac:dyDescent="0.35">
      <c r="U910" s="100"/>
      <c r="V910" s="100"/>
      <c r="W910" s="100"/>
      <c r="X910" s="100"/>
      <c r="AE910" s="99"/>
    </row>
    <row r="911" spans="21:31" ht="30" customHeight="1" x14ac:dyDescent="0.35">
      <c r="U911" s="100"/>
      <c r="V911" s="100"/>
      <c r="W911" s="100"/>
      <c r="X911" s="100"/>
      <c r="AE911" s="99"/>
    </row>
    <row r="912" spans="21:31" ht="30" customHeight="1" x14ac:dyDescent="0.35">
      <c r="U912" s="100"/>
      <c r="V912" s="100"/>
      <c r="W912" s="100"/>
      <c r="X912" s="100"/>
      <c r="AE912" s="99"/>
    </row>
    <row r="913" spans="21:31" ht="30" customHeight="1" x14ac:dyDescent="0.35">
      <c r="U913" s="100"/>
      <c r="V913" s="100"/>
      <c r="W913" s="100"/>
      <c r="X913" s="100"/>
      <c r="AE913" s="99"/>
    </row>
    <row r="914" spans="21:31" ht="30" customHeight="1" x14ac:dyDescent="0.35">
      <c r="U914" s="100"/>
      <c r="V914" s="100"/>
      <c r="W914" s="100"/>
      <c r="X914" s="100"/>
      <c r="AE914" s="99"/>
    </row>
    <row r="915" spans="21:31" ht="30" customHeight="1" x14ac:dyDescent="0.35">
      <c r="U915" s="100"/>
      <c r="V915" s="100"/>
      <c r="W915" s="100"/>
      <c r="X915" s="100"/>
      <c r="AE915" s="99"/>
    </row>
    <row r="916" spans="21:31" ht="30" customHeight="1" x14ac:dyDescent="0.35">
      <c r="U916" s="100"/>
      <c r="V916" s="100"/>
      <c r="W916" s="100"/>
      <c r="X916" s="100"/>
      <c r="AE916" s="99"/>
    </row>
    <row r="917" spans="21:31" ht="30" customHeight="1" x14ac:dyDescent="0.35">
      <c r="U917" s="100"/>
      <c r="V917" s="100"/>
      <c r="W917" s="100"/>
      <c r="X917" s="100"/>
      <c r="AE917" s="99"/>
    </row>
    <row r="918" spans="21:31" ht="30" customHeight="1" x14ac:dyDescent="0.35">
      <c r="U918" s="100"/>
      <c r="V918" s="100"/>
      <c r="W918" s="100"/>
      <c r="X918" s="100"/>
      <c r="AE918" s="99"/>
    </row>
    <row r="919" spans="21:31" ht="30" customHeight="1" x14ac:dyDescent="0.35">
      <c r="U919" s="100"/>
      <c r="V919" s="100"/>
      <c r="W919" s="100"/>
      <c r="X919" s="100"/>
      <c r="AE919" s="99"/>
    </row>
    <row r="920" spans="21:31" ht="30" customHeight="1" x14ac:dyDescent="0.35">
      <c r="U920" s="100"/>
      <c r="V920" s="100"/>
      <c r="W920" s="100"/>
      <c r="X920" s="100"/>
      <c r="AE920" s="99"/>
    </row>
    <row r="921" spans="21:31" ht="30" customHeight="1" x14ac:dyDescent="0.35">
      <c r="U921" s="100"/>
      <c r="V921" s="100"/>
      <c r="W921" s="100"/>
      <c r="X921" s="100"/>
      <c r="AE921" s="99"/>
    </row>
    <row r="922" spans="21:31" ht="30" customHeight="1" x14ac:dyDescent="0.35">
      <c r="U922" s="100"/>
      <c r="V922" s="100"/>
      <c r="W922" s="100"/>
      <c r="X922" s="100"/>
      <c r="AE922" s="99"/>
    </row>
    <row r="923" spans="21:31" ht="30" customHeight="1" x14ac:dyDescent="0.35">
      <c r="U923" s="100"/>
      <c r="V923" s="100"/>
      <c r="W923" s="100"/>
      <c r="X923" s="100"/>
      <c r="AE923" s="99"/>
    </row>
    <row r="924" spans="21:31" ht="30" customHeight="1" x14ac:dyDescent="0.35">
      <c r="U924" s="100"/>
      <c r="V924" s="100"/>
      <c r="W924" s="100"/>
      <c r="X924" s="100"/>
      <c r="AE924" s="99"/>
    </row>
    <row r="925" spans="21:31" ht="30" customHeight="1" x14ac:dyDescent="0.35">
      <c r="U925" s="100"/>
      <c r="V925" s="100"/>
      <c r="W925" s="100"/>
      <c r="X925" s="100"/>
      <c r="AE925" s="99"/>
    </row>
    <row r="926" spans="21:31" ht="30" customHeight="1" x14ac:dyDescent="0.35">
      <c r="U926" s="100"/>
      <c r="V926" s="100"/>
      <c r="W926" s="100"/>
      <c r="X926" s="100"/>
      <c r="AE926" s="99"/>
    </row>
    <row r="927" spans="21:31" ht="30" customHeight="1" x14ac:dyDescent="0.35">
      <c r="U927" s="100"/>
      <c r="V927" s="100"/>
      <c r="W927" s="100"/>
      <c r="X927" s="100"/>
      <c r="AE927" s="99"/>
    </row>
    <row r="928" spans="21:31" ht="30" customHeight="1" x14ac:dyDescent="0.35">
      <c r="U928" s="100"/>
      <c r="V928" s="100"/>
      <c r="W928" s="100"/>
      <c r="X928" s="100"/>
      <c r="AE928" s="99"/>
    </row>
    <row r="929" spans="21:31" ht="30" customHeight="1" x14ac:dyDescent="0.35">
      <c r="U929" s="100"/>
      <c r="V929" s="100"/>
      <c r="W929" s="100"/>
      <c r="X929" s="100"/>
      <c r="AE929" s="99"/>
    </row>
    <row r="930" spans="21:31" ht="30" customHeight="1" x14ac:dyDescent="0.35">
      <c r="U930" s="100"/>
      <c r="V930" s="100"/>
      <c r="W930" s="100"/>
      <c r="X930" s="100"/>
      <c r="AE930" s="99"/>
    </row>
    <row r="931" spans="21:31" ht="30" customHeight="1" x14ac:dyDescent="0.35">
      <c r="U931" s="100"/>
      <c r="V931" s="100"/>
      <c r="W931" s="100"/>
      <c r="X931" s="100"/>
      <c r="AE931" s="99"/>
    </row>
    <row r="932" spans="21:31" ht="30" customHeight="1" x14ac:dyDescent="0.35">
      <c r="U932" s="100"/>
      <c r="V932" s="100"/>
      <c r="W932" s="100"/>
      <c r="X932" s="100"/>
      <c r="AE932" s="99"/>
    </row>
    <row r="933" spans="21:31" ht="30" customHeight="1" x14ac:dyDescent="0.35">
      <c r="U933" s="100"/>
      <c r="V933" s="100"/>
      <c r="W933" s="100"/>
      <c r="X933" s="100"/>
      <c r="AE933" s="99"/>
    </row>
    <row r="934" spans="21:31" ht="30" customHeight="1" x14ac:dyDescent="0.35">
      <c r="U934" s="100"/>
      <c r="V934" s="100"/>
      <c r="W934" s="100"/>
      <c r="X934" s="100"/>
      <c r="AE934" s="99"/>
    </row>
    <row r="935" spans="21:31" ht="30" customHeight="1" x14ac:dyDescent="0.35">
      <c r="U935" s="100"/>
      <c r="V935" s="100"/>
      <c r="W935" s="100"/>
      <c r="X935" s="100"/>
      <c r="AE935" s="99"/>
    </row>
    <row r="936" spans="21:31" ht="30" customHeight="1" x14ac:dyDescent="0.35">
      <c r="U936" s="100"/>
      <c r="V936" s="100"/>
      <c r="W936" s="100"/>
      <c r="X936" s="100"/>
      <c r="AE936" s="99"/>
    </row>
    <row r="937" spans="21:31" ht="30" customHeight="1" x14ac:dyDescent="0.35">
      <c r="U937" s="100"/>
      <c r="V937" s="100"/>
      <c r="W937" s="100"/>
      <c r="X937" s="100"/>
      <c r="AE937" s="99"/>
    </row>
    <row r="938" spans="21:31" ht="30" customHeight="1" x14ac:dyDescent="0.35">
      <c r="U938" s="100"/>
      <c r="V938" s="100"/>
      <c r="W938" s="100"/>
      <c r="X938" s="100"/>
      <c r="AE938" s="99"/>
    </row>
    <row r="939" spans="21:31" ht="30" customHeight="1" x14ac:dyDescent="0.35">
      <c r="U939" s="100"/>
      <c r="V939" s="100"/>
      <c r="W939" s="100"/>
      <c r="X939" s="100"/>
      <c r="AE939" s="99"/>
    </row>
    <row r="940" spans="21:31" ht="30" customHeight="1" x14ac:dyDescent="0.35">
      <c r="U940" s="100"/>
      <c r="V940" s="100"/>
      <c r="W940" s="100"/>
      <c r="X940" s="100"/>
      <c r="AE940" s="99"/>
    </row>
    <row r="941" spans="21:31" ht="30" customHeight="1" x14ac:dyDescent="0.35">
      <c r="U941" s="100"/>
      <c r="V941" s="100"/>
      <c r="W941" s="100"/>
      <c r="X941" s="100"/>
      <c r="AE941" s="99"/>
    </row>
    <row r="942" spans="21:31" ht="30" customHeight="1" x14ac:dyDescent="0.35">
      <c r="U942" s="100"/>
      <c r="V942" s="100"/>
      <c r="W942" s="100"/>
      <c r="X942" s="100"/>
      <c r="AE942" s="99"/>
    </row>
    <row r="943" spans="21:31" ht="30" customHeight="1" x14ac:dyDescent="0.35">
      <c r="U943" s="100"/>
      <c r="V943" s="100"/>
      <c r="W943" s="100"/>
      <c r="X943" s="100"/>
      <c r="AE943" s="99"/>
    </row>
    <row r="944" spans="21:31" ht="30" customHeight="1" x14ac:dyDescent="0.35">
      <c r="U944" s="100"/>
      <c r="V944" s="100"/>
      <c r="W944" s="100"/>
      <c r="X944" s="100"/>
      <c r="AE944" s="99"/>
    </row>
    <row r="945" spans="21:31" ht="30" customHeight="1" x14ac:dyDescent="0.35">
      <c r="U945" s="100"/>
      <c r="V945" s="100"/>
      <c r="W945" s="100"/>
      <c r="X945" s="100"/>
      <c r="AE945" s="99"/>
    </row>
    <row r="946" spans="21:31" ht="30" customHeight="1" x14ac:dyDescent="0.35">
      <c r="U946" s="100"/>
      <c r="V946" s="100"/>
      <c r="W946" s="100"/>
      <c r="X946" s="100"/>
      <c r="AE946" s="99"/>
    </row>
    <row r="947" spans="21:31" ht="30" customHeight="1" x14ac:dyDescent="0.35">
      <c r="U947" s="100"/>
      <c r="V947" s="100"/>
      <c r="W947" s="100"/>
      <c r="X947" s="100"/>
      <c r="AE947" s="99"/>
    </row>
    <row r="948" spans="21:31" ht="30" customHeight="1" x14ac:dyDescent="0.35">
      <c r="U948" s="100"/>
      <c r="V948" s="100"/>
      <c r="W948" s="100"/>
      <c r="X948" s="100"/>
      <c r="AE948" s="99"/>
    </row>
    <row r="949" spans="21:31" ht="30" customHeight="1" x14ac:dyDescent="0.35">
      <c r="U949" s="100"/>
      <c r="V949" s="100"/>
      <c r="W949" s="100"/>
      <c r="X949" s="100"/>
      <c r="AE949" s="99"/>
    </row>
    <row r="950" spans="21:31" ht="30" customHeight="1" x14ac:dyDescent="0.35">
      <c r="U950" s="100"/>
      <c r="V950" s="100"/>
      <c r="W950" s="100"/>
      <c r="X950" s="100"/>
      <c r="AE950" s="99"/>
    </row>
    <row r="951" spans="21:31" ht="30" customHeight="1" x14ac:dyDescent="0.35">
      <c r="U951" s="100"/>
      <c r="V951" s="100"/>
      <c r="W951" s="100"/>
      <c r="X951" s="100"/>
      <c r="AE951" s="99"/>
    </row>
    <row r="952" spans="21:31" ht="30" customHeight="1" x14ac:dyDescent="0.35">
      <c r="U952" s="100"/>
      <c r="V952" s="100"/>
      <c r="W952" s="100"/>
      <c r="X952" s="100"/>
      <c r="AE952" s="99"/>
    </row>
    <row r="953" spans="21:31" ht="30" customHeight="1" x14ac:dyDescent="0.35">
      <c r="U953" s="100"/>
      <c r="V953" s="100"/>
      <c r="W953" s="100"/>
      <c r="X953" s="100"/>
      <c r="AE953" s="99"/>
    </row>
    <row r="954" spans="21:31" ht="30" customHeight="1" x14ac:dyDescent="0.35">
      <c r="U954" s="100"/>
      <c r="V954" s="100"/>
      <c r="W954" s="100"/>
      <c r="X954" s="100"/>
      <c r="AE954" s="99"/>
    </row>
    <row r="955" spans="21:31" ht="30" customHeight="1" x14ac:dyDescent="0.35">
      <c r="U955" s="100"/>
      <c r="V955" s="100"/>
      <c r="W955" s="100"/>
      <c r="X955" s="100"/>
      <c r="AE955" s="99"/>
    </row>
    <row r="956" spans="21:31" ht="30" customHeight="1" x14ac:dyDescent="0.35">
      <c r="U956" s="100"/>
      <c r="V956" s="100"/>
      <c r="W956" s="100"/>
      <c r="X956" s="100"/>
      <c r="AE956" s="99"/>
    </row>
    <row r="957" spans="21:31" ht="30" customHeight="1" x14ac:dyDescent="0.35">
      <c r="U957" s="100"/>
      <c r="V957" s="100"/>
      <c r="W957" s="100"/>
      <c r="X957" s="100"/>
      <c r="AE957" s="99"/>
    </row>
    <row r="958" spans="21:31" ht="30" customHeight="1" x14ac:dyDescent="0.35">
      <c r="U958" s="100"/>
      <c r="V958" s="100"/>
      <c r="W958" s="100"/>
      <c r="X958" s="100"/>
      <c r="AE958" s="99"/>
    </row>
    <row r="959" spans="21:31" ht="30" customHeight="1" x14ac:dyDescent="0.35">
      <c r="U959" s="100"/>
      <c r="V959" s="100"/>
      <c r="W959" s="100"/>
      <c r="X959" s="100"/>
      <c r="AE959" s="99"/>
    </row>
    <row r="960" spans="21:31" ht="30" customHeight="1" x14ac:dyDescent="0.35">
      <c r="U960" s="100"/>
      <c r="V960" s="100"/>
      <c r="W960" s="100"/>
      <c r="X960" s="100"/>
      <c r="AE960" s="99"/>
    </row>
    <row r="961" spans="21:31" ht="30" customHeight="1" x14ac:dyDescent="0.35">
      <c r="U961" s="100"/>
      <c r="V961" s="100"/>
      <c r="W961" s="100"/>
      <c r="X961" s="100"/>
      <c r="AE961" s="99"/>
    </row>
    <row r="962" spans="21:31" ht="30" customHeight="1" x14ac:dyDescent="0.35">
      <c r="U962" s="100"/>
      <c r="V962" s="100"/>
      <c r="W962" s="100"/>
      <c r="X962" s="100"/>
      <c r="AE962" s="99"/>
    </row>
    <row r="963" spans="21:31" ht="30" customHeight="1" x14ac:dyDescent="0.35">
      <c r="U963" s="100"/>
      <c r="V963" s="100"/>
      <c r="W963" s="100"/>
      <c r="X963" s="100"/>
      <c r="AE963" s="99"/>
    </row>
    <row r="964" spans="21:31" ht="30" customHeight="1" x14ac:dyDescent="0.35">
      <c r="U964" s="100"/>
      <c r="V964" s="100"/>
      <c r="W964" s="100"/>
      <c r="X964" s="100"/>
      <c r="AE964" s="99"/>
    </row>
    <row r="965" spans="21:31" ht="30" customHeight="1" x14ac:dyDescent="0.35">
      <c r="U965" s="100"/>
      <c r="V965" s="100"/>
      <c r="W965" s="100"/>
      <c r="X965" s="100"/>
      <c r="AE965" s="99"/>
    </row>
    <row r="966" spans="21:31" ht="30" customHeight="1" x14ac:dyDescent="0.35">
      <c r="U966" s="100"/>
      <c r="V966" s="100"/>
      <c r="W966" s="100"/>
      <c r="X966" s="100"/>
      <c r="AE966" s="99"/>
    </row>
    <row r="967" spans="21:31" ht="30" customHeight="1" x14ac:dyDescent="0.35">
      <c r="U967" s="100"/>
      <c r="V967" s="100"/>
      <c r="W967" s="100"/>
      <c r="X967" s="100"/>
      <c r="AE967" s="99"/>
    </row>
    <row r="968" spans="21:31" ht="30" customHeight="1" x14ac:dyDescent="0.35">
      <c r="U968" s="100"/>
      <c r="V968" s="100"/>
      <c r="W968" s="100"/>
      <c r="X968" s="100"/>
      <c r="AE968" s="99"/>
    </row>
    <row r="969" spans="21:31" ht="30" customHeight="1" x14ac:dyDescent="0.35">
      <c r="U969" s="100"/>
      <c r="V969" s="100"/>
      <c r="W969" s="100"/>
      <c r="X969" s="100"/>
      <c r="AE969" s="99"/>
    </row>
    <row r="970" spans="21:31" ht="30" customHeight="1" x14ac:dyDescent="0.35">
      <c r="U970" s="100"/>
      <c r="V970" s="100"/>
      <c r="W970" s="100"/>
      <c r="X970" s="100"/>
      <c r="AE970" s="99"/>
    </row>
    <row r="971" spans="21:31" ht="30" customHeight="1" x14ac:dyDescent="0.35">
      <c r="U971" s="100"/>
      <c r="V971" s="100"/>
      <c r="W971" s="100"/>
      <c r="X971" s="100"/>
      <c r="AE971" s="99"/>
    </row>
    <row r="972" spans="21:31" ht="30" customHeight="1" x14ac:dyDescent="0.35">
      <c r="U972" s="100"/>
      <c r="V972" s="100"/>
      <c r="W972" s="100"/>
      <c r="X972" s="100"/>
      <c r="AE972" s="99"/>
    </row>
    <row r="973" spans="21:31" ht="30" customHeight="1" x14ac:dyDescent="0.35">
      <c r="U973" s="100"/>
      <c r="V973" s="100"/>
      <c r="W973" s="100"/>
      <c r="X973" s="100"/>
      <c r="AE973" s="99"/>
    </row>
    <row r="974" spans="21:31" ht="30" customHeight="1" x14ac:dyDescent="0.35">
      <c r="U974" s="100"/>
      <c r="V974" s="100"/>
      <c r="W974" s="100"/>
      <c r="X974" s="100"/>
      <c r="AE974" s="99"/>
    </row>
  </sheetData>
  <autoFilter ref="A3:AU3"/>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32" priority="1" operator="lessThan">
      <formula>0</formula>
    </cfRule>
  </conditionalFormatting>
  <conditionalFormatting sqref="Y4:AD186 AF4:AT186">
    <cfRule type="cellIs" dxfId="31" priority="2" operator="greaterThan">
      <formula>0</formula>
    </cfRule>
  </conditionalFormatting>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21"/>
  <dimension ref="A1:AU974"/>
  <sheetViews>
    <sheetView topLeftCell="A11" zoomScale="50" zoomScaleNormal="50" workbookViewId="0">
      <selection activeCell="I31" sqref="I31"/>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33.1796875" style="92" customWidth="1"/>
    <col min="5" max="5" width="10" style="92" customWidth="1"/>
    <col min="6" max="6" width="9.7265625" style="92" customWidth="1"/>
    <col min="7" max="7" width="14.453125" style="92" customWidth="1"/>
    <col min="8" max="8" width="9.1796875" style="92" customWidth="1"/>
    <col min="9" max="9" width="17.1796875" style="92" customWidth="1"/>
    <col min="10" max="10" width="15.7265625" style="92" customWidth="1"/>
    <col min="11" max="14" width="16" style="94" customWidth="1"/>
    <col min="15" max="15" width="17.54296875" style="94" customWidth="1"/>
    <col min="16" max="18" width="16" style="94" customWidth="1"/>
    <col min="19" max="19" width="16" style="101" customWidth="1"/>
    <col min="20" max="20" width="11.1796875" style="96" customWidth="1"/>
    <col min="21" max="21" width="16.1796875" style="99" customWidth="1"/>
    <col min="22" max="22" width="15.1796875" style="99" customWidth="1"/>
    <col min="23" max="23" width="16" style="99" customWidth="1"/>
    <col min="24" max="25" width="16.1796875" style="99" customWidth="1"/>
    <col min="26" max="26" width="15.542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2" t="s">
        <v>19</v>
      </c>
      <c r="V1" s="298" t="s">
        <v>19</v>
      </c>
      <c r="W1" s="298" t="s">
        <v>19</v>
      </c>
      <c r="X1" s="298" t="s">
        <v>19</v>
      </c>
      <c r="Y1" s="298" t="s">
        <v>19</v>
      </c>
      <c r="Z1" s="298" t="s">
        <v>19</v>
      </c>
      <c r="AA1" s="298" t="s">
        <v>19</v>
      </c>
      <c r="AB1" s="298" t="s">
        <v>19</v>
      </c>
      <c r="AC1" s="298" t="s">
        <v>19</v>
      </c>
      <c r="AD1" s="298" t="s">
        <v>19</v>
      </c>
      <c r="AE1" s="298" t="s">
        <v>19</v>
      </c>
      <c r="AF1" s="298" t="s">
        <v>19</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CESMO</v>
      </c>
      <c r="E2" s="299"/>
      <c r="F2" s="300"/>
      <c r="G2" s="300"/>
      <c r="H2" s="300"/>
      <c r="I2" s="300"/>
      <c r="J2" s="300"/>
      <c r="K2" s="300"/>
      <c r="L2" s="300"/>
      <c r="M2" s="300"/>
      <c r="N2" s="300"/>
      <c r="O2" s="300"/>
      <c r="P2" s="300"/>
      <c r="Q2" s="300"/>
      <c r="R2" s="300"/>
      <c r="S2" s="300"/>
      <c r="T2" s="301"/>
      <c r="U2" s="30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67" t="s">
        <v>16</v>
      </c>
      <c r="V3" s="68" t="s">
        <v>16</v>
      </c>
      <c r="W3" s="68" t="s">
        <v>16</v>
      </c>
      <c r="X3" s="68" t="s">
        <v>16</v>
      </c>
      <c r="Y3" s="68" t="s">
        <v>16</v>
      </c>
      <c r="Z3" s="68" t="s">
        <v>16</v>
      </c>
      <c r="AA3" s="68" t="s">
        <v>16</v>
      </c>
      <c r="AB3" s="68" t="s">
        <v>16</v>
      </c>
      <c r="AC3" s="68" t="s">
        <v>16</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IF(SUM(U4:AT4)&gt;K4+N4,K4+N4,SUM(U4:AT4))</f>
        <v>0</v>
      </c>
      <c r="M4" s="71">
        <f>(SUM(U4:AT4))</f>
        <v>0</v>
      </c>
      <c r="N4" s="72"/>
      <c r="O4" s="73">
        <f>ROUND(IF(K4*0.25-0.5&lt;0,0,K4*0.25-0.5),0)-R4-P4</f>
        <v>0</v>
      </c>
      <c r="P4" s="72"/>
      <c r="Q4" s="72"/>
      <c r="R4" s="72"/>
      <c r="S4" s="74">
        <f t="shared" ref="S4:S186" si="0">K4-(SUM(U4:AT4))+N4+P4+Q4-R4</f>
        <v>0</v>
      </c>
      <c r="T4" s="121" t="str">
        <f>IF(S4&lt;0,"ATENÇÃO","OK")</f>
        <v>OK</v>
      </c>
      <c r="U4" s="75"/>
      <c r="V4" s="76"/>
      <c r="W4" s="76"/>
      <c r="X4" s="76"/>
      <c r="Y4" s="76"/>
      <c r="Z4" s="76"/>
      <c r="AA4" s="76"/>
      <c r="AB4" s="77"/>
      <c r="AC4" s="78"/>
      <c r="AD4" s="77"/>
      <c r="AE4" s="77"/>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c r="L5" s="70">
        <f t="shared" ref="L5:L186" si="1">IF(SUM(U5:AT5)&gt;K5+N5,K5+N5,SUM(U5:AT5))</f>
        <v>0</v>
      </c>
      <c r="M5" s="71">
        <f t="shared" ref="M5:M186" si="2">(SUM(U5:AT5))</f>
        <v>0</v>
      </c>
      <c r="N5" s="72"/>
      <c r="O5" s="73">
        <f t="shared" ref="O5:O186" si="3">ROUND(IF(K5*0.25-0.5&lt;0,0,K5*0.25-0.5),0)-R5-P5</f>
        <v>0</v>
      </c>
      <c r="P5" s="72"/>
      <c r="Q5" s="72"/>
      <c r="R5" s="72"/>
      <c r="S5" s="74">
        <f t="shared" si="0"/>
        <v>0</v>
      </c>
      <c r="T5" s="121" t="str">
        <f t="shared" ref="T5:T186" si="4">IF(S5&lt;0,"ATENÇÃO","OK")</f>
        <v>OK</v>
      </c>
      <c r="U5" s="75"/>
      <c r="V5" s="76"/>
      <c r="W5" s="76"/>
      <c r="X5" s="76"/>
      <c r="Y5" s="76"/>
      <c r="Z5" s="76"/>
      <c r="AA5" s="76"/>
      <c r="AB5" s="77"/>
      <c r="AC5" s="78"/>
      <c r="AD5" s="80"/>
      <c r="AE5" s="80"/>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75"/>
      <c r="V6" s="76"/>
      <c r="W6" s="76"/>
      <c r="X6" s="76"/>
      <c r="Y6" s="76"/>
      <c r="Z6" s="76"/>
      <c r="AA6" s="76"/>
      <c r="AB6" s="80"/>
      <c r="AC6" s="78"/>
      <c r="AD6" s="80"/>
      <c r="AE6" s="80"/>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v>1</v>
      </c>
      <c r="L7" s="70">
        <f t="shared" si="1"/>
        <v>0</v>
      </c>
      <c r="M7" s="71">
        <f t="shared" si="2"/>
        <v>0</v>
      </c>
      <c r="N7" s="72"/>
      <c r="O7" s="73">
        <f t="shared" si="3"/>
        <v>0</v>
      </c>
      <c r="P7" s="72"/>
      <c r="Q7" s="72"/>
      <c r="R7" s="72"/>
      <c r="S7" s="74">
        <f t="shared" si="0"/>
        <v>1</v>
      </c>
      <c r="T7" s="121" t="str">
        <f t="shared" si="4"/>
        <v>OK</v>
      </c>
      <c r="U7" s="75"/>
      <c r="V7" s="76"/>
      <c r="W7" s="76"/>
      <c r="X7" s="76"/>
      <c r="Y7" s="76"/>
      <c r="Z7" s="76"/>
      <c r="AA7" s="76"/>
      <c r="AB7" s="77"/>
      <c r="AC7" s="78"/>
      <c r="AD7" s="77"/>
      <c r="AE7" s="77"/>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75"/>
      <c r="V8" s="76"/>
      <c r="W8" s="76"/>
      <c r="X8" s="76"/>
      <c r="Y8" s="76"/>
      <c r="Z8" s="76"/>
      <c r="AA8" s="76"/>
      <c r="AB8" s="77"/>
      <c r="AC8" s="78"/>
      <c r="AD8" s="80"/>
      <c r="AE8" s="82"/>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75"/>
      <c r="V9" s="76"/>
      <c r="W9" s="76"/>
      <c r="X9" s="76"/>
      <c r="Y9" s="76"/>
      <c r="Z9" s="76"/>
      <c r="AA9" s="76"/>
      <c r="AB9" s="80"/>
      <c r="AC9" s="78"/>
      <c r="AD9" s="77"/>
      <c r="AE9" s="80"/>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75"/>
      <c r="V10" s="76"/>
      <c r="W10" s="76"/>
      <c r="X10" s="76"/>
      <c r="Y10" s="76"/>
      <c r="Z10" s="76"/>
      <c r="AA10" s="76"/>
      <c r="AB10" s="77"/>
      <c r="AC10" s="78"/>
      <c r="AD10" s="77"/>
      <c r="AE10" s="80"/>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1"/>
        <v>0</v>
      </c>
      <c r="M11" s="71">
        <f t="shared" si="2"/>
        <v>0</v>
      </c>
      <c r="N11" s="72"/>
      <c r="O11" s="73">
        <f t="shared" si="3"/>
        <v>0</v>
      </c>
      <c r="P11" s="72"/>
      <c r="Q11" s="72"/>
      <c r="R11" s="72"/>
      <c r="S11" s="74">
        <f t="shared" si="0"/>
        <v>0</v>
      </c>
      <c r="T11" s="121" t="str">
        <f t="shared" si="4"/>
        <v>OK</v>
      </c>
      <c r="U11" s="75"/>
      <c r="V11" s="76"/>
      <c r="W11" s="76"/>
      <c r="X11" s="76"/>
      <c r="Y11" s="76"/>
      <c r="Z11" s="76"/>
      <c r="AA11" s="76"/>
      <c r="AB11" s="77"/>
      <c r="AC11" s="78"/>
      <c r="AD11" s="77"/>
      <c r="AE11" s="77"/>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75"/>
      <c r="V12" s="76"/>
      <c r="W12" s="76"/>
      <c r="X12" s="76"/>
      <c r="Y12" s="76"/>
      <c r="Z12" s="76"/>
      <c r="AA12" s="76"/>
      <c r="AB12" s="77"/>
      <c r="AC12" s="78"/>
      <c r="AD12" s="77"/>
      <c r="AE12" s="77"/>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1"/>
        <v>0</v>
      </c>
      <c r="M13" s="71">
        <f t="shared" si="2"/>
        <v>0</v>
      </c>
      <c r="N13" s="72"/>
      <c r="O13" s="73">
        <f t="shared" si="3"/>
        <v>0</v>
      </c>
      <c r="P13" s="72"/>
      <c r="Q13" s="72"/>
      <c r="R13" s="72"/>
      <c r="S13" s="74">
        <f t="shared" si="0"/>
        <v>0</v>
      </c>
      <c r="T13" s="121" t="str">
        <f t="shared" si="4"/>
        <v>OK</v>
      </c>
      <c r="U13" s="75"/>
      <c r="V13" s="83"/>
      <c r="W13" s="83"/>
      <c r="X13" s="76"/>
      <c r="Y13" s="83"/>
      <c r="Z13" s="76"/>
      <c r="AA13" s="83"/>
      <c r="AB13" s="84"/>
      <c r="AC13" s="78"/>
      <c r="AD13" s="77"/>
      <c r="AE13" s="77"/>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75"/>
      <c r="V14" s="76"/>
      <c r="W14" s="76"/>
      <c r="X14" s="76"/>
      <c r="Y14" s="76"/>
      <c r="Z14" s="76"/>
      <c r="AA14" s="76"/>
      <c r="AB14" s="77"/>
      <c r="AC14" s="78"/>
      <c r="AD14" s="77"/>
      <c r="AE14" s="77"/>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75"/>
      <c r="V15" s="83"/>
      <c r="W15" s="76"/>
      <c r="X15" s="76"/>
      <c r="Y15" s="83"/>
      <c r="Z15" s="76"/>
      <c r="AA15" s="83"/>
      <c r="AB15" s="84"/>
      <c r="AC15" s="78"/>
      <c r="AD15" s="77"/>
      <c r="AE15" s="77"/>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c r="L16" s="70">
        <f t="shared" si="1"/>
        <v>0</v>
      </c>
      <c r="M16" s="71">
        <f t="shared" si="2"/>
        <v>0</v>
      </c>
      <c r="N16" s="72"/>
      <c r="O16" s="73">
        <f t="shared" si="3"/>
        <v>0</v>
      </c>
      <c r="P16" s="72"/>
      <c r="Q16" s="72"/>
      <c r="R16" s="72"/>
      <c r="S16" s="74">
        <f t="shared" si="0"/>
        <v>0</v>
      </c>
      <c r="T16" s="121" t="str">
        <f t="shared" si="4"/>
        <v>OK</v>
      </c>
      <c r="U16" s="75"/>
      <c r="V16" s="76"/>
      <c r="W16" s="76"/>
      <c r="X16" s="76"/>
      <c r="Y16" s="76"/>
      <c r="Z16" s="76"/>
      <c r="AA16" s="76"/>
      <c r="AB16" s="77"/>
      <c r="AC16" s="78"/>
      <c r="AD16" s="77"/>
      <c r="AE16" s="77"/>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75"/>
      <c r="V17" s="76"/>
      <c r="W17" s="76"/>
      <c r="X17" s="76"/>
      <c r="Y17" s="76"/>
      <c r="Z17" s="76"/>
      <c r="AA17" s="76"/>
      <c r="AB17" s="77"/>
      <c r="AC17" s="78"/>
      <c r="AD17" s="77"/>
      <c r="AE17" s="77"/>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75"/>
      <c r="V18" s="76"/>
      <c r="W18" s="76"/>
      <c r="X18" s="76"/>
      <c r="Y18" s="76"/>
      <c r="Z18" s="76"/>
      <c r="AA18" s="76"/>
      <c r="AB18" s="77"/>
      <c r="AC18" s="78"/>
      <c r="AD18" s="77"/>
      <c r="AE18" s="77"/>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c r="L19" s="70">
        <f t="shared" si="1"/>
        <v>0</v>
      </c>
      <c r="M19" s="71">
        <f t="shared" si="2"/>
        <v>0</v>
      </c>
      <c r="N19" s="72"/>
      <c r="O19" s="73">
        <f t="shared" si="3"/>
        <v>0</v>
      </c>
      <c r="P19" s="72"/>
      <c r="Q19" s="72"/>
      <c r="R19" s="72"/>
      <c r="S19" s="74">
        <f t="shared" si="0"/>
        <v>0</v>
      </c>
      <c r="T19" s="121" t="str">
        <f t="shared" si="4"/>
        <v>OK</v>
      </c>
      <c r="U19" s="75"/>
      <c r="V19" s="76"/>
      <c r="W19" s="76"/>
      <c r="X19" s="76"/>
      <c r="Y19" s="76"/>
      <c r="Z19" s="76"/>
      <c r="AA19" s="76"/>
      <c r="AB19" s="80"/>
      <c r="AC19" s="78"/>
      <c r="AD19" s="77"/>
      <c r="AE19" s="77"/>
      <c r="AF19" s="76"/>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108" t="s">
        <v>84</v>
      </c>
      <c r="J20" s="109">
        <v>64</v>
      </c>
      <c r="K20" s="69"/>
      <c r="L20" s="70">
        <f t="shared" si="1"/>
        <v>0</v>
      </c>
      <c r="M20" s="71">
        <f t="shared" si="2"/>
        <v>0</v>
      </c>
      <c r="N20" s="72"/>
      <c r="O20" s="73">
        <f t="shared" si="3"/>
        <v>0</v>
      </c>
      <c r="P20" s="72"/>
      <c r="Q20" s="72"/>
      <c r="R20" s="72"/>
      <c r="S20" s="74">
        <f t="shared" si="0"/>
        <v>0</v>
      </c>
      <c r="T20" s="121" t="str">
        <f t="shared" si="4"/>
        <v>OK</v>
      </c>
      <c r="U20" s="75"/>
      <c r="V20" s="83"/>
      <c r="W20" s="83"/>
      <c r="X20" s="76"/>
      <c r="Y20" s="83"/>
      <c r="Z20" s="76"/>
      <c r="AA20" s="76"/>
      <c r="AB20" s="86"/>
      <c r="AC20" s="78"/>
      <c r="AD20" s="77"/>
      <c r="AE20" s="77"/>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c r="L21" s="70">
        <f t="shared" si="1"/>
        <v>0</v>
      </c>
      <c r="M21" s="71">
        <f t="shared" si="2"/>
        <v>0</v>
      </c>
      <c r="N21" s="72"/>
      <c r="O21" s="73">
        <f t="shared" si="3"/>
        <v>0</v>
      </c>
      <c r="P21" s="72"/>
      <c r="Q21" s="72"/>
      <c r="R21" s="72"/>
      <c r="S21" s="74">
        <f t="shared" si="0"/>
        <v>0</v>
      </c>
      <c r="T21" s="121" t="str">
        <f t="shared" si="4"/>
        <v>OK</v>
      </c>
      <c r="U21" s="75"/>
      <c r="V21" s="76"/>
      <c r="W21" s="76"/>
      <c r="X21" s="76"/>
      <c r="Y21" s="76"/>
      <c r="Z21" s="76"/>
      <c r="AA21" s="76"/>
      <c r="AB21" s="80"/>
      <c r="AC21" s="78"/>
      <c r="AD21" s="80"/>
      <c r="AE21" s="77"/>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c r="L22" s="70">
        <f t="shared" si="1"/>
        <v>0</v>
      </c>
      <c r="M22" s="71">
        <f t="shared" si="2"/>
        <v>0</v>
      </c>
      <c r="N22" s="72"/>
      <c r="O22" s="73">
        <f t="shared" si="3"/>
        <v>0</v>
      </c>
      <c r="P22" s="72"/>
      <c r="Q22" s="72"/>
      <c r="R22" s="72"/>
      <c r="S22" s="74">
        <f t="shared" si="0"/>
        <v>0</v>
      </c>
      <c r="T22" s="121" t="str">
        <f t="shared" si="4"/>
        <v>OK</v>
      </c>
      <c r="U22" s="75"/>
      <c r="V22" s="76"/>
      <c r="W22" s="76"/>
      <c r="X22" s="76"/>
      <c r="Y22" s="76"/>
      <c r="Z22" s="76"/>
      <c r="AA22" s="76"/>
      <c r="AB22" s="80"/>
      <c r="AC22" s="78"/>
      <c r="AD22" s="80"/>
      <c r="AE22" s="77"/>
      <c r="AF22" s="76"/>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c r="L23" s="70">
        <f t="shared" si="1"/>
        <v>0</v>
      </c>
      <c r="M23" s="71">
        <f t="shared" si="2"/>
        <v>0</v>
      </c>
      <c r="N23" s="72"/>
      <c r="O23" s="73">
        <f t="shared" si="3"/>
        <v>0</v>
      </c>
      <c r="P23" s="72"/>
      <c r="Q23" s="72"/>
      <c r="R23" s="72"/>
      <c r="S23" s="74">
        <f t="shared" si="0"/>
        <v>0</v>
      </c>
      <c r="T23" s="121" t="str">
        <f t="shared" si="4"/>
        <v>OK</v>
      </c>
      <c r="U23" s="75"/>
      <c r="V23" s="76"/>
      <c r="W23" s="76"/>
      <c r="X23" s="76"/>
      <c r="Y23" s="76"/>
      <c r="Z23" s="76"/>
      <c r="AA23" s="76"/>
      <c r="AB23" s="77"/>
      <c r="AC23" s="78"/>
      <c r="AD23" s="77"/>
      <c r="AE23" s="77"/>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75"/>
      <c r="V24" s="88"/>
      <c r="W24" s="88"/>
      <c r="X24" s="76"/>
      <c r="Y24" s="88"/>
      <c r="Z24" s="76"/>
      <c r="AA24" s="76"/>
      <c r="AB24" s="77"/>
      <c r="AC24" s="78"/>
      <c r="AD24" s="80"/>
      <c r="AE24" s="77"/>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v>2</v>
      </c>
      <c r="L25" s="70">
        <f t="shared" si="1"/>
        <v>0</v>
      </c>
      <c r="M25" s="71">
        <f t="shared" si="2"/>
        <v>0</v>
      </c>
      <c r="N25" s="72"/>
      <c r="O25" s="73">
        <f t="shared" si="3"/>
        <v>0</v>
      </c>
      <c r="P25" s="72"/>
      <c r="Q25" s="72"/>
      <c r="R25" s="72"/>
      <c r="S25" s="74">
        <f t="shared" si="0"/>
        <v>2</v>
      </c>
      <c r="T25" s="121" t="str">
        <f t="shared" si="4"/>
        <v>OK</v>
      </c>
      <c r="U25" s="75"/>
      <c r="V25" s="89"/>
      <c r="W25" s="88"/>
      <c r="X25" s="76"/>
      <c r="Y25" s="89"/>
      <c r="Z25" s="76"/>
      <c r="AA25" s="83"/>
      <c r="AB25" s="80"/>
      <c r="AC25" s="78"/>
      <c r="AD25" s="80"/>
      <c r="AE25" s="77"/>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75"/>
      <c r="V26" s="88"/>
      <c r="W26" s="88"/>
      <c r="X26" s="76"/>
      <c r="Y26" s="88"/>
      <c r="Z26" s="76"/>
      <c r="AA26" s="76"/>
      <c r="AB26" s="80"/>
      <c r="AC26" s="78"/>
      <c r="AD26" s="77"/>
      <c r="AE26" s="77"/>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c r="L27" s="70">
        <f t="shared" si="1"/>
        <v>0</v>
      </c>
      <c r="M27" s="71">
        <f t="shared" si="2"/>
        <v>0</v>
      </c>
      <c r="N27" s="72"/>
      <c r="O27" s="73">
        <f t="shared" si="3"/>
        <v>0</v>
      </c>
      <c r="P27" s="72"/>
      <c r="Q27" s="72"/>
      <c r="R27" s="72"/>
      <c r="S27" s="74">
        <f t="shared" si="0"/>
        <v>0</v>
      </c>
      <c r="T27" s="121" t="str">
        <f t="shared" si="4"/>
        <v>OK</v>
      </c>
      <c r="U27" s="75"/>
      <c r="V27" s="88"/>
      <c r="W27" s="88"/>
      <c r="X27" s="76"/>
      <c r="Y27" s="88"/>
      <c r="Z27" s="76"/>
      <c r="AA27" s="76"/>
      <c r="AB27" s="80"/>
      <c r="AC27" s="78"/>
      <c r="AD27" s="77"/>
      <c r="AE27" s="77"/>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75"/>
      <c r="V28" s="89"/>
      <c r="W28" s="89"/>
      <c r="X28" s="76"/>
      <c r="Y28" s="89"/>
      <c r="Z28" s="76"/>
      <c r="AA28" s="76"/>
      <c r="AB28" s="84"/>
      <c r="AC28" s="78"/>
      <c r="AD28" s="77"/>
      <c r="AE28" s="77"/>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75"/>
      <c r="V29" s="89"/>
      <c r="W29" s="89"/>
      <c r="X29" s="76"/>
      <c r="Y29" s="89"/>
      <c r="Z29" s="76"/>
      <c r="AA29" s="83"/>
      <c r="AB29" s="84"/>
      <c r="AC29" s="78"/>
      <c r="AD29" s="77"/>
      <c r="AE29" s="77"/>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75"/>
      <c r="V30" s="89"/>
      <c r="W30" s="89"/>
      <c r="X30" s="76"/>
      <c r="Y30" s="89"/>
      <c r="Z30" s="76"/>
      <c r="AA30" s="83"/>
      <c r="AB30" s="84"/>
      <c r="AC30" s="78"/>
      <c r="AD30" s="77"/>
      <c r="AE30" s="77"/>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75"/>
      <c r="V31" s="89"/>
      <c r="W31" s="89"/>
      <c r="X31" s="76"/>
      <c r="Y31" s="89"/>
      <c r="Z31" s="76"/>
      <c r="AA31" s="83"/>
      <c r="AB31" s="84"/>
      <c r="AC31" s="78"/>
      <c r="AD31" s="77"/>
      <c r="AE31" s="77"/>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v>2</v>
      </c>
      <c r="L32" s="70">
        <f t="shared" si="1"/>
        <v>0</v>
      </c>
      <c r="M32" s="71">
        <f t="shared" si="2"/>
        <v>0</v>
      </c>
      <c r="N32" s="72">
        <v>-1</v>
      </c>
      <c r="O32" s="73">
        <f t="shared" si="3"/>
        <v>0</v>
      </c>
      <c r="P32" s="72"/>
      <c r="Q32" s="72"/>
      <c r="R32" s="72"/>
      <c r="S32" s="74">
        <f t="shared" si="0"/>
        <v>1</v>
      </c>
      <c r="T32" s="121" t="str">
        <f t="shared" si="4"/>
        <v>OK</v>
      </c>
      <c r="U32" s="75"/>
      <c r="V32" s="89"/>
      <c r="W32" s="89"/>
      <c r="X32" s="76"/>
      <c r="Y32" s="89"/>
      <c r="Z32" s="76"/>
      <c r="AA32" s="83"/>
      <c r="AB32" s="84"/>
      <c r="AC32" s="78"/>
      <c r="AD32" s="77"/>
      <c r="AE32" s="77"/>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75"/>
      <c r="V33" s="89"/>
      <c r="W33" s="89"/>
      <c r="X33" s="76"/>
      <c r="Y33" s="89"/>
      <c r="Z33" s="76"/>
      <c r="AA33" s="83"/>
      <c r="AB33" s="84"/>
      <c r="AC33" s="78"/>
      <c r="AD33" s="77"/>
      <c r="AE33" s="77"/>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75"/>
      <c r="V34" s="89"/>
      <c r="W34" s="89"/>
      <c r="X34" s="76"/>
      <c r="Y34" s="89"/>
      <c r="Z34" s="76"/>
      <c r="AA34" s="83"/>
      <c r="AB34" s="84"/>
      <c r="AC34" s="78"/>
      <c r="AD34" s="77"/>
      <c r="AE34" s="77"/>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v>2</v>
      </c>
      <c r="L35" s="70">
        <f t="shared" si="1"/>
        <v>0</v>
      </c>
      <c r="M35" s="71">
        <f t="shared" si="2"/>
        <v>0</v>
      </c>
      <c r="N35" s="72"/>
      <c r="O35" s="73">
        <f t="shared" si="3"/>
        <v>0</v>
      </c>
      <c r="P35" s="72"/>
      <c r="Q35" s="72"/>
      <c r="R35" s="72"/>
      <c r="S35" s="74">
        <f t="shared" si="0"/>
        <v>2</v>
      </c>
      <c r="T35" s="121" t="str">
        <f t="shared" si="4"/>
        <v>OK</v>
      </c>
      <c r="U35" s="75"/>
      <c r="V35" s="89"/>
      <c r="W35" s="89"/>
      <c r="X35" s="76"/>
      <c r="Y35" s="89"/>
      <c r="Z35" s="76"/>
      <c r="AA35" s="83"/>
      <c r="AB35" s="84"/>
      <c r="AC35" s="78"/>
      <c r="AD35" s="77"/>
      <c r="AE35" s="77"/>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75"/>
      <c r="V36" s="89"/>
      <c r="W36" s="89"/>
      <c r="X36" s="76"/>
      <c r="Y36" s="89"/>
      <c r="Z36" s="76"/>
      <c r="AA36" s="83"/>
      <c r="AB36" s="84"/>
      <c r="AC36" s="78"/>
      <c r="AD36" s="77"/>
      <c r="AE36" s="77"/>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v>2</v>
      </c>
      <c r="L37" s="70">
        <f t="shared" si="1"/>
        <v>0</v>
      </c>
      <c r="M37" s="71">
        <f t="shared" si="2"/>
        <v>0</v>
      </c>
      <c r="N37" s="72">
        <v>-1</v>
      </c>
      <c r="O37" s="73">
        <f t="shared" si="3"/>
        <v>0</v>
      </c>
      <c r="P37" s="72"/>
      <c r="Q37" s="72"/>
      <c r="R37" s="72"/>
      <c r="S37" s="74">
        <f t="shared" si="0"/>
        <v>1</v>
      </c>
      <c r="T37" s="121" t="str">
        <f t="shared" si="4"/>
        <v>OK</v>
      </c>
      <c r="U37" s="75"/>
      <c r="V37" s="89"/>
      <c r="W37" s="89"/>
      <c r="X37" s="76"/>
      <c r="Y37" s="89"/>
      <c r="Z37" s="76"/>
      <c r="AA37" s="83"/>
      <c r="AB37" s="84"/>
      <c r="AC37" s="78"/>
      <c r="AD37" s="77"/>
      <c r="AE37" s="77"/>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v>2</v>
      </c>
      <c r="L38" s="70">
        <f t="shared" si="1"/>
        <v>0</v>
      </c>
      <c r="M38" s="71">
        <f t="shared" si="2"/>
        <v>0</v>
      </c>
      <c r="N38" s="72"/>
      <c r="O38" s="73">
        <f t="shared" si="3"/>
        <v>0</v>
      </c>
      <c r="P38" s="72"/>
      <c r="Q38" s="72"/>
      <c r="R38" s="72"/>
      <c r="S38" s="74">
        <f t="shared" si="0"/>
        <v>2</v>
      </c>
      <c r="T38" s="121" t="str">
        <f t="shared" si="4"/>
        <v>OK</v>
      </c>
      <c r="U38" s="75"/>
      <c r="V38" s="89"/>
      <c r="W38" s="89"/>
      <c r="X38" s="76"/>
      <c r="Y38" s="89"/>
      <c r="Z38" s="76"/>
      <c r="AA38" s="83"/>
      <c r="AB38" s="84"/>
      <c r="AC38" s="78"/>
      <c r="AD38" s="77"/>
      <c r="AE38" s="77"/>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1"/>
        <v>0</v>
      </c>
      <c r="M39" s="71">
        <f t="shared" si="2"/>
        <v>0</v>
      </c>
      <c r="N39" s="72"/>
      <c r="O39" s="73">
        <f t="shared" si="3"/>
        <v>0</v>
      </c>
      <c r="P39" s="72"/>
      <c r="Q39" s="72"/>
      <c r="R39" s="72"/>
      <c r="S39" s="74">
        <f t="shared" si="0"/>
        <v>0</v>
      </c>
      <c r="T39" s="121" t="str">
        <f t="shared" si="4"/>
        <v>OK</v>
      </c>
      <c r="U39" s="75"/>
      <c r="V39" s="89"/>
      <c r="W39" s="89"/>
      <c r="X39" s="76"/>
      <c r="Y39" s="89"/>
      <c r="Z39" s="76"/>
      <c r="AA39" s="83"/>
      <c r="AB39" s="84"/>
      <c r="AC39" s="78"/>
      <c r="AD39" s="77"/>
      <c r="AE39" s="77"/>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c r="L40" s="70">
        <f t="shared" si="1"/>
        <v>0</v>
      </c>
      <c r="M40" s="71">
        <f t="shared" si="2"/>
        <v>0</v>
      </c>
      <c r="N40" s="72"/>
      <c r="O40" s="73">
        <f t="shared" si="3"/>
        <v>0</v>
      </c>
      <c r="P40" s="72"/>
      <c r="Q40" s="72"/>
      <c r="R40" s="72"/>
      <c r="S40" s="74">
        <f t="shared" si="0"/>
        <v>0</v>
      </c>
      <c r="T40" s="121" t="str">
        <f t="shared" si="4"/>
        <v>OK</v>
      </c>
      <c r="U40" s="75"/>
      <c r="V40" s="89"/>
      <c r="W40" s="89"/>
      <c r="X40" s="76"/>
      <c r="Y40" s="89"/>
      <c r="Z40" s="76"/>
      <c r="AA40" s="83"/>
      <c r="AB40" s="84"/>
      <c r="AC40" s="78"/>
      <c r="AD40" s="77"/>
      <c r="AE40" s="77"/>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v>2</v>
      </c>
      <c r="L41" s="70">
        <f t="shared" si="1"/>
        <v>0</v>
      </c>
      <c r="M41" s="71">
        <f t="shared" si="2"/>
        <v>0</v>
      </c>
      <c r="N41" s="72"/>
      <c r="O41" s="73">
        <f t="shared" si="3"/>
        <v>0</v>
      </c>
      <c r="P41" s="72"/>
      <c r="Q41" s="72"/>
      <c r="R41" s="72"/>
      <c r="S41" s="74">
        <f t="shared" si="0"/>
        <v>2</v>
      </c>
      <c r="T41" s="121" t="str">
        <f t="shared" si="4"/>
        <v>OK</v>
      </c>
      <c r="U41" s="75"/>
      <c r="V41" s="89"/>
      <c r="W41" s="89"/>
      <c r="X41" s="76"/>
      <c r="Y41" s="89"/>
      <c r="Z41" s="76"/>
      <c r="AA41" s="83"/>
      <c r="AB41" s="84"/>
      <c r="AC41" s="78"/>
      <c r="AD41" s="77"/>
      <c r="AE41" s="77"/>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1"/>
        <v>0</v>
      </c>
      <c r="M42" s="71">
        <f t="shared" si="2"/>
        <v>0</v>
      </c>
      <c r="N42" s="72"/>
      <c r="O42" s="73">
        <f t="shared" si="3"/>
        <v>0</v>
      </c>
      <c r="P42" s="72"/>
      <c r="Q42" s="72"/>
      <c r="R42" s="72"/>
      <c r="S42" s="74">
        <f t="shared" si="0"/>
        <v>0</v>
      </c>
      <c r="T42" s="121" t="str">
        <f t="shared" si="4"/>
        <v>OK</v>
      </c>
      <c r="U42" s="75"/>
      <c r="V42" s="89"/>
      <c r="W42" s="89"/>
      <c r="X42" s="76"/>
      <c r="Y42" s="89"/>
      <c r="Z42" s="76"/>
      <c r="AA42" s="83"/>
      <c r="AB42" s="84"/>
      <c r="AC42" s="78"/>
      <c r="AD42" s="77"/>
      <c r="AE42" s="77"/>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75"/>
      <c r="V43" s="89"/>
      <c r="W43" s="89"/>
      <c r="X43" s="76"/>
      <c r="Y43" s="89"/>
      <c r="Z43" s="76"/>
      <c r="AA43" s="83"/>
      <c r="AB43" s="84"/>
      <c r="AC43" s="78"/>
      <c r="AD43" s="77"/>
      <c r="AE43" s="77"/>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c r="L44" s="70">
        <f t="shared" si="1"/>
        <v>0</v>
      </c>
      <c r="M44" s="71">
        <f t="shared" si="2"/>
        <v>0</v>
      </c>
      <c r="N44" s="72"/>
      <c r="O44" s="73">
        <f t="shared" si="3"/>
        <v>0</v>
      </c>
      <c r="P44" s="72"/>
      <c r="Q44" s="72"/>
      <c r="R44" s="72"/>
      <c r="S44" s="74">
        <f t="shared" si="0"/>
        <v>0</v>
      </c>
      <c r="T44" s="121" t="str">
        <f t="shared" si="4"/>
        <v>OK</v>
      </c>
      <c r="U44" s="75"/>
      <c r="V44" s="89"/>
      <c r="W44" s="89"/>
      <c r="X44" s="76"/>
      <c r="Y44" s="89"/>
      <c r="Z44" s="76"/>
      <c r="AA44" s="83"/>
      <c r="AB44" s="84"/>
      <c r="AC44" s="78"/>
      <c r="AD44" s="77"/>
      <c r="AE44" s="77"/>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1"/>
        <v>0</v>
      </c>
      <c r="M45" s="71">
        <f t="shared" si="2"/>
        <v>0</v>
      </c>
      <c r="N45" s="72"/>
      <c r="O45" s="73">
        <f t="shared" si="3"/>
        <v>0</v>
      </c>
      <c r="P45" s="72"/>
      <c r="Q45" s="72"/>
      <c r="R45" s="72"/>
      <c r="S45" s="74">
        <f t="shared" si="0"/>
        <v>0</v>
      </c>
      <c r="T45" s="121" t="str">
        <f t="shared" si="4"/>
        <v>OK</v>
      </c>
      <c r="U45" s="75"/>
      <c r="V45" s="89"/>
      <c r="W45" s="89"/>
      <c r="X45" s="76"/>
      <c r="Y45" s="89"/>
      <c r="Z45" s="76"/>
      <c r="AA45" s="83"/>
      <c r="AB45" s="84"/>
      <c r="AC45" s="78"/>
      <c r="AD45" s="77"/>
      <c r="AE45" s="77"/>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v>2</v>
      </c>
      <c r="L46" s="70">
        <f t="shared" si="1"/>
        <v>0</v>
      </c>
      <c r="M46" s="71">
        <f t="shared" si="2"/>
        <v>0</v>
      </c>
      <c r="N46" s="72"/>
      <c r="O46" s="73">
        <f t="shared" si="3"/>
        <v>0</v>
      </c>
      <c r="P46" s="72"/>
      <c r="Q46" s="72"/>
      <c r="R46" s="72"/>
      <c r="S46" s="74">
        <f t="shared" si="0"/>
        <v>2</v>
      </c>
      <c r="T46" s="121" t="str">
        <f t="shared" si="4"/>
        <v>OK</v>
      </c>
      <c r="U46" s="75"/>
      <c r="V46" s="89"/>
      <c r="W46" s="89"/>
      <c r="X46" s="76"/>
      <c r="Y46" s="89"/>
      <c r="Z46" s="76"/>
      <c r="AA46" s="83"/>
      <c r="AB46" s="84"/>
      <c r="AC46" s="78"/>
      <c r="AD46" s="77"/>
      <c r="AE46" s="77"/>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75"/>
      <c r="V47" s="89"/>
      <c r="W47" s="89"/>
      <c r="X47" s="76"/>
      <c r="Y47" s="89"/>
      <c r="Z47" s="76"/>
      <c r="AA47" s="83"/>
      <c r="AB47" s="84"/>
      <c r="AC47" s="78"/>
      <c r="AD47" s="77"/>
      <c r="AE47" s="77"/>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75"/>
      <c r="V48" s="89"/>
      <c r="W48" s="89"/>
      <c r="X48" s="76"/>
      <c r="Y48" s="89"/>
      <c r="Z48" s="76"/>
      <c r="AA48" s="83"/>
      <c r="AB48" s="84"/>
      <c r="AC48" s="78"/>
      <c r="AD48" s="77"/>
      <c r="AE48" s="77"/>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v>5</v>
      </c>
      <c r="L49" s="70">
        <f t="shared" si="1"/>
        <v>0</v>
      </c>
      <c r="M49" s="71">
        <f t="shared" si="2"/>
        <v>0</v>
      </c>
      <c r="N49" s="72"/>
      <c r="O49" s="73">
        <f t="shared" si="3"/>
        <v>1</v>
      </c>
      <c r="P49" s="72"/>
      <c r="Q49" s="72"/>
      <c r="R49" s="72"/>
      <c r="S49" s="74">
        <f t="shared" si="0"/>
        <v>5</v>
      </c>
      <c r="T49" s="121" t="str">
        <f t="shared" si="4"/>
        <v>OK</v>
      </c>
      <c r="U49" s="75"/>
      <c r="V49" s="89"/>
      <c r="W49" s="89"/>
      <c r="X49" s="76"/>
      <c r="Y49" s="89"/>
      <c r="Z49" s="76"/>
      <c r="AA49" s="83"/>
      <c r="AB49" s="84"/>
      <c r="AC49" s="78"/>
      <c r="AD49" s="77"/>
      <c r="AE49" s="77"/>
      <c r="AF49" s="76"/>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c r="L50" s="70">
        <f t="shared" si="1"/>
        <v>0</v>
      </c>
      <c r="M50" s="71">
        <f t="shared" si="2"/>
        <v>0</v>
      </c>
      <c r="N50" s="72"/>
      <c r="O50" s="73">
        <f t="shared" si="3"/>
        <v>0</v>
      </c>
      <c r="P50" s="72"/>
      <c r="Q50" s="72"/>
      <c r="R50" s="72"/>
      <c r="S50" s="74">
        <f t="shared" si="0"/>
        <v>0</v>
      </c>
      <c r="T50" s="121" t="str">
        <f t="shared" si="4"/>
        <v>OK</v>
      </c>
      <c r="U50" s="75"/>
      <c r="V50" s="89"/>
      <c r="W50" s="89"/>
      <c r="X50" s="76"/>
      <c r="Y50" s="89"/>
      <c r="Z50" s="76"/>
      <c r="AA50" s="83"/>
      <c r="AB50" s="84"/>
      <c r="AC50" s="78"/>
      <c r="AD50" s="77"/>
      <c r="AE50" s="77"/>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c r="L51" s="70">
        <f t="shared" si="1"/>
        <v>0</v>
      </c>
      <c r="M51" s="71">
        <f t="shared" si="2"/>
        <v>0</v>
      </c>
      <c r="N51" s="72"/>
      <c r="O51" s="73">
        <f t="shared" si="3"/>
        <v>0</v>
      </c>
      <c r="P51" s="72"/>
      <c r="Q51" s="72"/>
      <c r="R51" s="72"/>
      <c r="S51" s="74">
        <f t="shared" si="0"/>
        <v>0</v>
      </c>
      <c r="T51" s="121" t="str">
        <f t="shared" si="4"/>
        <v>OK</v>
      </c>
      <c r="U51" s="75"/>
      <c r="V51" s="89"/>
      <c r="W51" s="89"/>
      <c r="X51" s="76"/>
      <c r="Y51" s="89"/>
      <c r="Z51" s="76"/>
      <c r="AA51" s="83"/>
      <c r="AB51" s="84"/>
      <c r="AC51" s="78"/>
      <c r="AD51" s="77"/>
      <c r="AE51" s="77"/>
      <c r="AF51" s="76"/>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c r="L52" s="70">
        <f t="shared" si="1"/>
        <v>0</v>
      </c>
      <c r="M52" s="71">
        <f t="shared" si="2"/>
        <v>0</v>
      </c>
      <c r="N52" s="72"/>
      <c r="O52" s="73">
        <f t="shared" si="3"/>
        <v>0</v>
      </c>
      <c r="P52" s="72"/>
      <c r="Q52" s="72"/>
      <c r="R52" s="72"/>
      <c r="S52" s="74">
        <f t="shared" si="0"/>
        <v>0</v>
      </c>
      <c r="T52" s="121" t="str">
        <f t="shared" si="4"/>
        <v>OK</v>
      </c>
      <c r="U52" s="75"/>
      <c r="V52" s="89"/>
      <c r="W52" s="89"/>
      <c r="X52" s="76"/>
      <c r="Y52" s="89"/>
      <c r="Z52" s="76"/>
      <c r="AA52" s="83"/>
      <c r="AB52" s="84"/>
      <c r="AC52" s="78"/>
      <c r="AD52" s="77"/>
      <c r="AE52" s="77"/>
      <c r="AF52" s="76"/>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c r="L53" s="70">
        <f t="shared" si="1"/>
        <v>0</v>
      </c>
      <c r="M53" s="71">
        <f t="shared" si="2"/>
        <v>0</v>
      </c>
      <c r="N53" s="72"/>
      <c r="O53" s="73">
        <f t="shared" si="3"/>
        <v>0</v>
      </c>
      <c r="P53" s="72"/>
      <c r="Q53" s="72"/>
      <c r="R53" s="72"/>
      <c r="S53" s="74">
        <f t="shared" si="0"/>
        <v>0</v>
      </c>
      <c r="T53" s="121" t="str">
        <f t="shared" si="4"/>
        <v>OK</v>
      </c>
      <c r="U53" s="75"/>
      <c r="V53" s="89"/>
      <c r="W53" s="89"/>
      <c r="X53" s="76"/>
      <c r="Y53" s="89"/>
      <c r="Z53" s="76"/>
      <c r="AA53" s="83"/>
      <c r="AB53" s="84"/>
      <c r="AC53" s="78"/>
      <c r="AD53" s="77"/>
      <c r="AE53" s="77"/>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c r="L54" s="70">
        <f t="shared" si="1"/>
        <v>0</v>
      </c>
      <c r="M54" s="71">
        <f t="shared" si="2"/>
        <v>0</v>
      </c>
      <c r="N54" s="72"/>
      <c r="O54" s="73">
        <f t="shared" si="3"/>
        <v>0</v>
      </c>
      <c r="P54" s="72"/>
      <c r="Q54" s="72"/>
      <c r="R54" s="72"/>
      <c r="S54" s="74">
        <f t="shared" si="0"/>
        <v>0</v>
      </c>
      <c r="T54" s="121" t="str">
        <f t="shared" si="4"/>
        <v>OK</v>
      </c>
      <c r="U54" s="75"/>
      <c r="V54" s="89"/>
      <c r="W54" s="89"/>
      <c r="X54" s="76"/>
      <c r="Y54" s="89"/>
      <c r="Z54" s="76"/>
      <c r="AA54" s="83"/>
      <c r="AB54" s="84"/>
      <c r="AC54" s="78"/>
      <c r="AD54" s="77"/>
      <c r="AE54" s="77"/>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75"/>
      <c r="V55" s="89"/>
      <c r="W55" s="89"/>
      <c r="X55" s="76"/>
      <c r="Y55" s="89"/>
      <c r="Z55" s="76"/>
      <c r="AA55" s="83"/>
      <c r="AB55" s="84"/>
      <c r="AC55" s="78"/>
      <c r="AD55" s="77"/>
      <c r="AE55" s="77"/>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v>1</v>
      </c>
      <c r="L56" s="70">
        <f t="shared" si="1"/>
        <v>0</v>
      </c>
      <c r="M56" s="71">
        <f t="shared" si="2"/>
        <v>0</v>
      </c>
      <c r="N56" s="72"/>
      <c r="O56" s="73">
        <f t="shared" si="3"/>
        <v>0</v>
      </c>
      <c r="P56" s="72"/>
      <c r="Q56" s="72"/>
      <c r="R56" s="72"/>
      <c r="S56" s="74">
        <f t="shared" si="0"/>
        <v>1</v>
      </c>
      <c r="T56" s="121" t="str">
        <f t="shared" si="4"/>
        <v>OK</v>
      </c>
      <c r="U56" s="75"/>
      <c r="V56" s="89"/>
      <c r="W56" s="89"/>
      <c r="X56" s="76"/>
      <c r="Y56" s="89"/>
      <c r="Z56" s="76"/>
      <c r="AA56" s="83"/>
      <c r="AB56" s="84"/>
      <c r="AC56" s="78"/>
      <c r="AD56" s="77"/>
      <c r="AE56" s="77"/>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v>1</v>
      </c>
      <c r="L57" s="70">
        <f t="shared" si="1"/>
        <v>0</v>
      </c>
      <c r="M57" s="71">
        <f t="shared" si="2"/>
        <v>0</v>
      </c>
      <c r="N57" s="72"/>
      <c r="O57" s="73">
        <f t="shared" si="3"/>
        <v>0</v>
      </c>
      <c r="P57" s="72"/>
      <c r="Q57" s="72"/>
      <c r="R57" s="72"/>
      <c r="S57" s="74">
        <f t="shared" si="0"/>
        <v>1</v>
      </c>
      <c r="T57" s="121" t="str">
        <f t="shared" si="4"/>
        <v>OK</v>
      </c>
      <c r="U57" s="75"/>
      <c r="V57" s="89"/>
      <c r="W57" s="89"/>
      <c r="X57" s="76"/>
      <c r="Y57" s="89"/>
      <c r="Z57" s="76"/>
      <c r="AA57" s="83"/>
      <c r="AB57" s="84"/>
      <c r="AC57" s="78"/>
      <c r="AD57" s="77"/>
      <c r="AE57" s="77"/>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75"/>
      <c r="V58" s="89"/>
      <c r="W58" s="89"/>
      <c r="X58" s="76"/>
      <c r="Y58" s="89"/>
      <c r="Z58" s="76"/>
      <c r="AA58" s="83"/>
      <c r="AB58" s="84"/>
      <c r="AC58" s="78"/>
      <c r="AD58" s="77"/>
      <c r="AE58" s="77"/>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75"/>
      <c r="V59" s="89"/>
      <c r="W59" s="89"/>
      <c r="X59" s="76"/>
      <c r="Y59" s="89"/>
      <c r="Z59" s="76"/>
      <c r="AA59" s="83"/>
      <c r="AB59" s="84"/>
      <c r="AC59" s="78"/>
      <c r="AD59" s="77"/>
      <c r="AE59" s="77"/>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75"/>
      <c r="V60" s="89"/>
      <c r="W60" s="89"/>
      <c r="X60" s="76"/>
      <c r="Y60" s="89"/>
      <c r="Z60" s="76"/>
      <c r="AA60" s="83"/>
      <c r="AB60" s="84"/>
      <c r="AC60" s="78"/>
      <c r="AD60" s="77"/>
      <c r="AE60" s="77"/>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75"/>
      <c r="V61" s="89"/>
      <c r="W61" s="89"/>
      <c r="X61" s="76"/>
      <c r="Y61" s="89"/>
      <c r="Z61" s="76"/>
      <c r="AA61" s="83"/>
      <c r="AB61" s="84"/>
      <c r="AC61" s="78"/>
      <c r="AD61" s="77"/>
      <c r="AE61" s="77"/>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75"/>
      <c r="V62" s="89"/>
      <c r="W62" s="89"/>
      <c r="X62" s="76"/>
      <c r="Y62" s="89"/>
      <c r="Z62" s="76"/>
      <c r="AA62" s="83"/>
      <c r="AB62" s="84"/>
      <c r="AC62" s="78"/>
      <c r="AD62" s="77"/>
      <c r="AE62" s="77"/>
      <c r="AF62" s="76"/>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c r="L63" s="70">
        <f t="shared" si="1"/>
        <v>0</v>
      </c>
      <c r="M63" s="71">
        <f t="shared" si="2"/>
        <v>0</v>
      </c>
      <c r="N63" s="72"/>
      <c r="O63" s="73">
        <f t="shared" si="3"/>
        <v>0</v>
      </c>
      <c r="P63" s="72"/>
      <c r="Q63" s="72"/>
      <c r="R63" s="72"/>
      <c r="S63" s="74">
        <f t="shared" si="0"/>
        <v>0</v>
      </c>
      <c r="T63" s="121" t="str">
        <f t="shared" si="4"/>
        <v>OK</v>
      </c>
      <c r="U63" s="75"/>
      <c r="V63" s="89"/>
      <c r="W63" s="89"/>
      <c r="X63" s="76"/>
      <c r="Y63" s="89"/>
      <c r="Z63" s="76"/>
      <c r="AA63" s="83"/>
      <c r="AB63" s="84"/>
      <c r="AC63" s="78"/>
      <c r="AD63" s="77"/>
      <c r="AE63" s="77"/>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v>1</v>
      </c>
      <c r="L64" s="70">
        <f t="shared" si="1"/>
        <v>0</v>
      </c>
      <c r="M64" s="71">
        <f t="shared" si="2"/>
        <v>0</v>
      </c>
      <c r="N64" s="72"/>
      <c r="O64" s="73">
        <f t="shared" si="3"/>
        <v>0</v>
      </c>
      <c r="P64" s="72"/>
      <c r="Q64" s="72"/>
      <c r="R64" s="72"/>
      <c r="S64" s="74">
        <f t="shared" si="0"/>
        <v>1</v>
      </c>
      <c r="T64" s="121" t="str">
        <f t="shared" si="4"/>
        <v>OK</v>
      </c>
      <c r="U64" s="75"/>
      <c r="V64" s="89"/>
      <c r="W64" s="89"/>
      <c r="X64" s="76"/>
      <c r="Y64" s="89"/>
      <c r="Z64" s="76"/>
      <c r="AA64" s="83"/>
      <c r="AB64" s="84"/>
      <c r="AC64" s="78"/>
      <c r="AD64" s="77"/>
      <c r="AE64" s="77"/>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1"/>
        <v>0</v>
      </c>
      <c r="M65" s="71">
        <f t="shared" si="2"/>
        <v>0</v>
      </c>
      <c r="N65" s="72"/>
      <c r="O65" s="73">
        <f t="shared" si="3"/>
        <v>0</v>
      </c>
      <c r="P65" s="72"/>
      <c r="Q65" s="72"/>
      <c r="R65" s="72"/>
      <c r="S65" s="74">
        <f t="shared" si="0"/>
        <v>0</v>
      </c>
      <c r="T65" s="121" t="str">
        <f t="shared" si="4"/>
        <v>OK</v>
      </c>
      <c r="U65" s="75"/>
      <c r="V65" s="89"/>
      <c r="W65" s="89"/>
      <c r="X65" s="76"/>
      <c r="Y65" s="89"/>
      <c r="Z65" s="76"/>
      <c r="AA65" s="83"/>
      <c r="AB65" s="84"/>
      <c r="AC65" s="78"/>
      <c r="AD65" s="77"/>
      <c r="AE65" s="77"/>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v>2</v>
      </c>
      <c r="L66" s="70">
        <f t="shared" si="1"/>
        <v>0</v>
      </c>
      <c r="M66" s="71">
        <f t="shared" si="2"/>
        <v>0</v>
      </c>
      <c r="N66" s="72"/>
      <c r="O66" s="73">
        <f t="shared" si="3"/>
        <v>0</v>
      </c>
      <c r="P66" s="72"/>
      <c r="Q66" s="72"/>
      <c r="R66" s="72"/>
      <c r="S66" s="74">
        <f t="shared" si="0"/>
        <v>2</v>
      </c>
      <c r="T66" s="121" t="str">
        <f t="shared" si="4"/>
        <v>OK</v>
      </c>
      <c r="U66" s="75"/>
      <c r="V66" s="89"/>
      <c r="W66" s="89"/>
      <c r="X66" s="76"/>
      <c r="Y66" s="89"/>
      <c r="Z66" s="76"/>
      <c r="AA66" s="83"/>
      <c r="AB66" s="84"/>
      <c r="AC66" s="78"/>
      <c r="AD66" s="77"/>
      <c r="AE66" s="77"/>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v>2</v>
      </c>
      <c r="L67" s="70">
        <f t="shared" si="1"/>
        <v>0</v>
      </c>
      <c r="M67" s="71">
        <f t="shared" si="2"/>
        <v>0</v>
      </c>
      <c r="N67" s="72"/>
      <c r="O67" s="73">
        <f t="shared" si="3"/>
        <v>0</v>
      </c>
      <c r="P67" s="72"/>
      <c r="Q67" s="72"/>
      <c r="R67" s="72"/>
      <c r="S67" s="74">
        <f t="shared" si="0"/>
        <v>2</v>
      </c>
      <c r="T67" s="121" t="str">
        <f t="shared" si="4"/>
        <v>OK</v>
      </c>
      <c r="U67" s="75"/>
      <c r="V67" s="89"/>
      <c r="W67" s="89"/>
      <c r="X67" s="76"/>
      <c r="Y67" s="89"/>
      <c r="Z67" s="76"/>
      <c r="AA67" s="83"/>
      <c r="AB67" s="84"/>
      <c r="AC67" s="78"/>
      <c r="AD67" s="77"/>
      <c r="AE67" s="77"/>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v>2</v>
      </c>
      <c r="L68" s="70">
        <f t="shared" si="1"/>
        <v>0</v>
      </c>
      <c r="M68" s="71">
        <f t="shared" si="2"/>
        <v>0</v>
      </c>
      <c r="N68" s="72"/>
      <c r="O68" s="73">
        <f t="shared" si="3"/>
        <v>0</v>
      </c>
      <c r="P68" s="72"/>
      <c r="Q68" s="72"/>
      <c r="R68" s="72"/>
      <c r="S68" s="74">
        <f t="shared" si="0"/>
        <v>2</v>
      </c>
      <c r="T68" s="121" t="str">
        <f t="shared" si="4"/>
        <v>OK</v>
      </c>
      <c r="U68" s="75"/>
      <c r="V68" s="89"/>
      <c r="W68" s="89"/>
      <c r="X68" s="76"/>
      <c r="Y68" s="89"/>
      <c r="Z68" s="76"/>
      <c r="AA68" s="83"/>
      <c r="AB68" s="84"/>
      <c r="AC68" s="78"/>
      <c r="AD68" s="77"/>
      <c r="AE68" s="77"/>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75"/>
      <c r="V69" s="89"/>
      <c r="W69" s="89"/>
      <c r="X69" s="76"/>
      <c r="Y69" s="89"/>
      <c r="Z69" s="76"/>
      <c r="AA69" s="83"/>
      <c r="AB69" s="84"/>
      <c r="AC69" s="78"/>
      <c r="AD69" s="77"/>
      <c r="AE69" s="77"/>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v>2</v>
      </c>
      <c r="L70" s="70">
        <f t="shared" si="1"/>
        <v>0</v>
      </c>
      <c r="M70" s="71">
        <f t="shared" si="2"/>
        <v>0</v>
      </c>
      <c r="N70" s="72"/>
      <c r="O70" s="73">
        <f t="shared" si="3"/>
        <v>0</v>
      </c>
      <c r="P70" s="72"/>
      <c r="Q70" s="72"/>
      <c r="R70" s="72"/>
      <c r="S70" s="74">
        <f t="shared" si="0"/>
        <v>2</v>
      </c>
      <c r="T70" s="121" t="str">
        <f t="shared" si="4"/>
        <v>OK</v>
      </c>
      <c r="U70" s="75"/>
      <c r="V70" s="89"/>
      <c r="W70" s="89"/>
      <c r="X70" s="76"/>
      <c r="Y70" s="89"/>
      <c r="Z70" s="76"/>
      <c r="AA70" s="83"/>
      <c r="AB70" s="84"/>
      <c r="AC70" s="78"/>
      <c r="AD70" s="77"/>
      <c r="AE70" s="77"/>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c r="L71" s="70">
        <f t="shared" si="1"/>
        <v>0</v>
      </c>
      <c r="M71" s="71">
        <f t="shared" si="2"/>
        <v>0</v>
      </c>
      <c r="N71" s="72"/>
      <c r="O71" s="73">
        <f t="shared" si="3"/>
        <v>0</v>
      </c>
      <c r="P71" s="72"/>
      <c r="Q71" s="72"/>
      <c r="R71" s="72"/>
      <c r="S71" s="74">
        <f t="shared" si="0"/>
        <v>0</v>
      </c>
      <c r="T71" s="121" t="str">
        <f t="shared" si="4"/>
        <v>OK</v>
      </c>
      <c r="U71" s="75"/>
      <c r="V71" s="89"/>
      <c r="W71" s="89"/>
      <c r="X71" s="76"/>
      <c r="Y71" s="89"/>
      <c r="Z71" s="76"/>
      <c r="AA71" s="83"/>
      <c r="AB71" s="84"/>
      <c r="AC71" s="78"/>
      <c r="AD71" s="77"/>
      <c r="AE71" s="77"/>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75"/>
      <c r="V72" s="89"/>
      <c r="W72" s="89"/>
      <c r="X72" s="76"/>
      <c r="Y72" s="89"/>
      <c r="Z72" s="76"/>
      <c r="AA72" s="83"/>
      <c r="AB72" s="84"/>
      <c r="AC72" s="78"/>
      <c r="AD72" s="77"/>
      <c r="AE72" s="77"/>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1"/>
        <v>0</v>
      </c>
      <c r="M73" s="71">
        <f t="shared" si="2"/>
        <v>0</v>
      </c>
      <c r="N73" s="72"/>
      <c r="O73" s="73">
        <f t="shared" si="3"/>
        <v>0</v>
      </c>
      <c r="P73" s="72"/>
      <c r="Q73" s="72"/>
      <c r="R73" s="72"/>
      <c r="S73" s="74">
        <f t="shared" si="0"/>
        <v>0</v>
      </c>
      <c r="T73" s="121" t="str">
        <f t="shared" si="4"/>
        <v>OK</v>
      </c>
      <c r="U73" s="75"/>
      <c r="V73" s="89"/>
      <c r="W73" s="89"/>
      <c r="X73" s="76"/>
      <c r="Y73" s="89"/>
      <c r="Z73" s="76"/>
      <c r="AA73" s="83"/>
      <c r="AB73" s="84"/>
      <c r="AC73" s="78"/>
      <c r="AD73" s="77"/>
      <c r="AE73" s="77"/>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v>2</v>
      </c>
      <c r="L74" s="70">
        <f t="shared" si="1"/>
        <v>0</v>
      </c>
      <c r="M74" s="71">
        <f t="shared" si="2"/>
        <v>0</v>
      </c>
      <c r="N74" s="72"/>
      <c r="O74" s="73">
        <f t="shared" si="3"/>
        <v>0</v>
      </c>
      <c r="P74" s="72"/>
      <c r="Q74" s="72"/>
      <c r="R74" s="72"/>
      <c r="S74" s="74">
        <f t="shared" si="0"/>
        <v>2</v>
      </c>
      <c r="T74" s="121" t="str">
        <f t="shared" si="4"/>
        <v>OK</v>
      </c>
      <c r="U74" s="75"/>
      <c r="V74" s="89"/>
      <c r="W74" s="89"/>
      <c r="X74" s="76"/>
      <c r="Y74" s="89"/>
      <c r="Z74" s="76"/>
      <c r="AA74" s="83"/>
      <c r="AB74" s="84"/>
      <c r="AC74" s="78"/>
      <c r="AD74" s="77"/>
      <c r="AE74" s="77"/>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v>2</v>
      </c>
      <c r="L75" s="70">
        <f t="shared" si="1"/>
        <v>0</v>
      </c>
      <c r="M75" s="71">
        <f t="shared" si="2"/>
        <v>0</v>
      </c>
      <c r="N75" s="72"/>
      <c r="O75" s="73">
        <f t="shared" si="3"/>
        <v>0</v>
      </c>
      <c r="P75" s="72"/>
      <c r="Q75" s="72"/>
      <c r="R75" s="72"/>
      <c r="S75" s="74">
        <f t="shared" si="0"/>
        <v>2</v>
      </c>
      <c r="T75" s="121" t="str">
        <f t="shared" si="4"/>
        <v>OK</v>
      </c>
      <c r="U75" s="75"/>
      <c r="V75" s="89"/>
      <c r="W75" s="89"/>
      <c r="X75" s="76"/>
      <c r="Y75" s="89"/>
      <c r="Z75" s="76"/>
      <c r="AA75" s="83"/>
      <c r="AB75" s="84"/>
      <c r="AC75" s="78"/>
      <c r="AD75" s="77"/>
      <c r="AE75" s="77"/>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v>2</v>
      </c>
      <c r="L76" s="70">
        <f t="shared" si="1"/>
        <v>0</v>
      </c>
      <c r="M76" s="71">
        <f t="shared" si="2"/>
        <v>0</v>
      </c>
      <c r="N76" s="72"/>
      <c r="O76" s="73">
        <f t="shared" si="3"/>
        <v>0</v>
      </c>
      <c r="P76" s="72"/>
      <c r="Q76" s="72"/>
      <c r="R76" s="72"/>
      <c r="S76" s="74">
        <f t="shared" si="0"/>
        <v>2</v>
      </c>
      <c r="T76" s="121" t="str">
        <f t="shared" si="4"/>
        <v>OK</v>
      </c>
      <c r="U76" s="75"/>
      <c r="V76" s="89"/>
      <c r="W76" s="89"/>
      <c r="X76" s="76"/>
      <c r="Y76" s="89"/>
      <c r="Z76" s="76"/>
      <c r="AA76" s="83"/>
      <c r="AB76" s="84"/>
      <c r="AC76" s="78"/>
      <c r="AD76" s="77"/>
      <c r="AE76" s="77"/>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v>2</v>
      </c>
      <c r="L77" s="70">
        <f t="shared" si="1"/>
        <v>0</v>
      </c>
      <c r="M77" s="71">
        <f t="shared" si="2"/>
        <v>0</v>
      </c>
      <c r="N77" s="72"/>
      <c r="O77" s="73">
        <f t="shared" si="3"/>
        <v>0</v>
      </c>
      <c r="P77" s="72"/>
      <c r="Q77" s="72"/>
      <c r="R77" s="72"/>
      <c r="S77" s="74">
        <f t="shared" si="0"/>
        <v>2</v>
      </c>
      <c r="T77" s="121" t="str">
        <f t="shared" si="4"/>
        <v>OK</v>
      </c>
      <c r="U77" s="75"/>
      <c r="V77" s="89"/>
      <c r="W77" s="89"/>
      <c r="X77" s="76"/>
      <c r="Y77" s="89"/>
      <c r="Z77" s="76"/>
      <c r="AA77" s="83"/>
      <c r="AB77" s="84"/>
      <c r="AC77" s="78"/>
      <c r="AD77" s="77"/>
      <c r="AE77" s="77"/>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v>2</v>
      </c>
      <c r="L78" s="70">
        <f t="shared" si="1"/>
        <v>0</v>
      </c>
      <c r="M78" s="71">
        <f t="shared" si="2"/>
        <v>0</v>
      </c>
      <c r="N78" s="72"/>
      <c r="O78" s="73">
        <f t="shared" si="3"/>
        <v>0</v>
      </c>
      <c r="P78" s="72"/>
      <c r="Q78" s="72"/>
      <c r="R78" s="72"/>
      <c r="S78" s="74">
        <f t="shared" si="0"/>
        <v>2</v>
      </c>
      <c r="T78" s="121" t="str">
        <f t="shared" si="4"/>
        <v>OK</v>
      </c>
      <c r="U78" s="75"/>
      <c r="V78" s="89"/>
      <c r="W78" s="89"/>
      <c r="X78" s="76"/>
      <c r="Y78" s="89"/>
      <c r="Z78" s="76"/>
      <c r="AA78" s="83"/>
      <c r="AB78" s="84"/>
      <c r="AC78" s="78"/>
      <c r="AD78" s="77"/>
      <c r="AE78" s="77"/>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v>2</v>
      </c>
      <c r="L79" s="70">
        <f t="shared" si="1"/>
        <v>0</v>
      </c>
      <c r="M79" s="71">
        <f t="shared" si="2"/>
        <v>0</v>
      </c>
      <c r="N79" s="72"/>
      <c r="O79" s="73">
        <f t="shared" si="3"/>
        <v>0</v>
      </c>
      <c r="P79" s="72"/>
      <c r="Q79" s="72"/>
      <c r="R79" s="72"/>
      <c r="S79" s="74">
        <f t="shared" si="0"/>
        <v>2</v>
      </c>
      <c r="T79" s="121" t="str">
        <f t="shared" si="4"/>
        <v>OK</v>
      </c>
      <c r="U79" s="75"/>
      <c r="V79" s="89"/>
      <c r="W79" s="89"/>
      <c r="X79" s="76"/>
      <c r="Y79" s="89"/>
      <c r="Z79" s="76"/>
      <c r="AA79" s="83"/>
      <c r="AB79" s="84"/>
      <c r="AC79" s="78"/>
      <c r="AD79" s="77"/>
      <c r="AE79" s="77"/>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75"/>
      <c r="V80" s="89"/>
      <c r="W80" s="89"/>
      <c r="X80" s="76"/>
      <c r="Y80" s="89"/>
      <c r="Z80" s="76"/>
      <c r="AA80" s="83"/>
      <c r="AB80" s="84"/>
      <c r="AC80" s="78"/>
      <c r="AD80" s="77"/>
      <c r="AE80" s="77"/>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v>2</v>
      </c>
      <c r="L81" s="70">
        <f t="shared" si="1"/>
        <v>0</v>
      </c>
      <c r="M81" s="71">
        <f t="shared" si="2"/>
        <v>0</v>
      </c>
      <c r="N81" s="72"/>
      <c r="O81" s="73">
        <f t="shared" si="3"/>
        <v>0</v>
      </c>
      <c r="P81" s="72"/>
      <c r="Q81" s="72"/>
      <c r="R81" s="72"/>
      <c r="S81" s="74">
        <f t="shared" si="0"/>
        <v>2</v>
      </c>
      <c r="T81" s="121" t="str">
        <f t="shared" si="4"/>
        <v>OK</v>
      </c>
      <c r="U81" s="75"/>
      <c r="V81" s="89"/>
      <c r="W81" s="89"/>
      <c r="X81" s="76"/>
      <c r="Y81" s="89"/>
      <c r="Z81" s="76"/>
      <c r="AA81" s="83"/>
      <c r="AB81" s="84"/>
      <c r="AC81" s="78"/>
      <c r="AD81" s="77"/>
      <c r="AE81" s="77"/>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1"/>
        <v>0</v>
      </c>
      <c r="M82" s="71">
        <f t="shared" si="2"/>
        <v>0</v>
      </c>
      <c r="N82" s="72"/>
      <c r="O82" s="73">
        <f t="shared" si="3"/>
        <v>0</v>
      </c>
      <c r="P82" s="72"/>
      <c r="Q82" s="72"/>
      <c r="R82" s="72"/>
      <c r="S82" s="74">
        <f t="shared" si="0"/>
        <v>0</v>
      </c>
      <c r="T82" s="121" t="str">
        <f t="shared" si="4"/>
        <v>OK</v>
      </c>
      <c r="U82" s="75"/>
      <c r="V82" s="89"/>
      <c r="W82" s="89"/>
      <c r="X82" s="76"/>
      <c r="Y82" s="89"/>
      <c r="Z82" s="76"/>
      <c r="AA82" s="83"/>
      <c r="AB82" s="84"/>
      <c r="AC82" s="78"/>
      <c r="AD82" s="77"/>
      <c r="AE82" s="77"/>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v>4</v>
      </c>
      <c r="L83" s="70">
        <f t="shared" si="1"/>
        <v>0</v>
      </c>
      <c r="M83" s="71">
        <f t="shared" si="2"/>
        <v>0</v>
      </c>
      <c r="N83" s="72"/>
      <c r="O83" s="73">
        <f t="shared" si="3"/>
        <v>1</v>
      </c>
      <c r="P83" s="72"/>
      <c r="Q83" s="72"/>
      <c r="R83" s="72"/>
      <c r="S83" s="74">
        <f t="shared" si="0"/>
        <v>4</v>
      </c>
      <c r="T83" s="121" t="str">
        <f t="shared" si="4"/>
        <v>OK</v>
      </c>
      <c r="U83" s="75"/>
      <c r="V83" s="89"/>
      <c r="W83" s="89"/>
      <c r="X83" s="76"/>
      <c r="Y83" s="89"/>
      <c r="Z83" s="76"/>
      <c r="AA83" s="83"/>
      <c r="AB83" s="84"/>
      <c r="AC83" s="78"/>
      <c r="AD83" s="77"/>
      <c r="AE83" s="77"/>
      <c r="AF83" s="76"/>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75"/>
      <c r="V84" s="89"/>
      <c r="W84" s="89"/>
      <c r="X84" s="76"/>
      <c r="Y84" s="89"/>
      <c r="Z84" s="76"/>
      <c r="AA84" s="83"/>
      <c r="AB84" s="84"/>
      <c r="AC84" s="78"/>
      <c r="AD84" s="77"/>
      <c r="AE84" s="77"/>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75"/>
      <c r="V85" s="89"/>
      <c r="W85" s="89"/>
      <c r="X85" s="76"/>
      <c r="Y85" s="89"/>
      <c r="Z85" s="76"/>
      <c r="AA85" s="83"/>
      <c r="AB85" s="84"/>
      <c r="AC85" s="78"/>
      <c r="AD85" s="77"/>
      <c r="AE85" s="77"/>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75"/>
      <c r="V86" s="89"/>
      <c r="W86" s="89"/>
      <c r="X86" s="76"/>
      <c r="Y86" s="89"/>
      <c r="Z86" s="76"/>
      <c r="AA86" s="83"/>
      <c r="AB86" s="84"/>
      <c r="AC86" s="78"/>
      <c r="AD86" s="77"/>
      <c r="AE86" s="77"/>
      <c r="AF86" s="76"/>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c r="L87" s="70">
        <f t="shared" si="1"/>
        <v>0</v>
      </c>
      <c r="M87" s="71">
        <f t="shared" si="2"/>
        <v>0</v>
      </c>
      <c r="N87" s="72"/>
      <c r="O87" s="73">
        <f t="shared" si="3"/>
        <v>0</v>
      </c>
      <c r="P87" s="72"/>
      <c r="Q87" s="72"/>
      <c r="R87" s="72"/>
      <c r="S87" s="74">
        <f t="shared" si="0"/>
        <v>0</v>
      </c>
      <c r="T87" s="121" t="str">
        <f t="shared" si="4"/>
        <v>OK</v>
      </c>
      <c r="U87" s="75"/>
      <c r="V87" s="89"/>
      <c r="W87" s="89"/>
      <c r="X87" s="76"/>
      <c r="Y87" s="89"/>
      <c r="Z87" s="76"/>
      <c r="AA87" s="83"/>
      <c r="AB87" s="84"/>
      <c r="AC87" s="78"/>
      <c r="AD87" s="77"/>
      <c r="AE87" s="77"/>
      <c r="AF87" s="76"/>
      <c r="AG87" s="78"/>
      <c r="AH87" s="78"/>
      <c r="AI87" s="7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1"/>
        <v>0</v>
      </c>
      <c r="M88" s="71">
        <f t="shared" si="2"/>
        <v>0</v>
      </c>
      <c r="N88" s="72"/>
      <c r="O88" s="73">
        <f t="shared" si="3"/>
        <v>0</v>
      </c>
      <c r="P88" s="72"/>
      <c r="Q88" s="72"/>
      <c r="R88" s="72"/>
      <c r="S88" s="74">
        <f t="shared" si="0"/>
        <v>0</v>
      </c>
      <c r="T88" s="121" t="str">
        <f t="shared" si="4"/>
        <v>OK</v>
      </c>
      <c r="U88" s="75"/>
      <c r="V88" s="89"/>
      <c r="W88" s="89"/>
      <c r="X88" s="76"/>
      <c r="Y88" s="89"/>
      <c r="Z88" s="76"/>
      <c r="AA88" s="83"/>
      <c r="AB88" s="84"/>
      <c r="AC88" s="78"/>
      <c r="AD88" s="77"/>
      <c r="AE88" s="77"/>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75"/>
      <c r="V89" s="89"/>
      <c r="W89" s="89"/>
      <c r="X89" s="76"/>
      <c r="Y89" s="89"/>
      <c r="Z89" s="76"/>
      <c r="AA89" s="83"/>
      <c r="AB89" s="84"/>
      <c r="AC89" s="78"/>
      <c r="AD89" s="77"/>
      <c r="AE89" s="77"/>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75"/>
      <c r="V90" s="89"/>
      <c r="W90" s="89"/>
      <c r="X90" s="76"/>
      <c r="Y90" s="89"/>
      <c r="Z90" s="76"/>
      <c r="AA90" s="83"/>
      <c r="AB90" s="84"/>
      <c r="AC90" s="78"/>
      <c r="AD90" s="77"/>
      <c r="AE90" s="77"/>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1"/>
        <v>0</v>
      </c>
      <c r="M91" s="71">
        <f t="shared" si="2"/>
        <v>0</v>
      </c>
      <c r="N91" s="72"/>
      <c r="O91" s="73">
        <f t="shared" si="3"/>
        <v>0</v>
      </c>
      <c r="P91" s="72"/>
      <c r="Q91" s="72"/>
      <c r="R91" s="72"/>
      <c r="S91" s="74">
        <f t="shared" si="0"/>
        <v>0</v>
      </c>
      <c r="T91" s="121" t="str">
        <f t="shared" si="4"/>
        <v>OK</v>
      </c>
      <c r="U91" s="75"/>
      <c r="V91" s="89"/>
      <c r="W91" s="89"/>
      <c r="X91" s="76"/>
      <c r="Y91" s="89"/>
      <c r="Z91" s="76"/>
      <c r="AA91" s="83"/>
      <c r="AB91" s="84"/>
      <c r="AC91" s="78"/>
      <c r="AD91" s="77"/>
      <c r="AE91" s="77"/>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75"/>
      <c r="V92" s="89"/>
      <c r="W92" s="89"/>
      <c r="X92" s="76"/>
      <c r="Y92" s="89"/>
      <c r="Z92" s="76"/>
      <c r="AA92" s="83"/>
      <c r="AB92" s="84"/>
      <c r="AC92" s="78"/>
      <c r="AD92" s="77"/>
      <c r="AE92" s="77"/>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v>2</v>
      </c>
      <c r="L93" s="70">
        <f t="shared" si="1"/>
        <v>0</v>
      </c>
      <c r="M93" s="71">
        <f t="shared" si="2"/>
        <v>0</v>
      </c>
      <c r="N93" s="72"/>
      <c r="O93" s="73">
        <f t="shared" si="3"/>
        <v>0</v>
      </c>
      <c r="P93" s="72"/>
      <c r="Q93" s="72"/>
      <c r="R93" s="72"/>
      <c r="S93" s="74">
        <f t="shared" si="0"/>
        <v>2</v>
      </c>
      <c r="T93" s="121" t="str">
        <f t="shared" si="4"/>
        <v>OK</v>
      </c>
      <c r="U93" s="75"/>
      <c r="V93" s="89"/>
      <c r="W93" s="89"/>
      <c r="X93" s="76"/>
      <c r="Y93" s="89"/>
      <c r="Z93" s="76"/>
      <c r="AA93" s="83"/>
      <c r="AB93" s="84"/>
      <c r="AC93" s="78"/>
      <c r="AD93" s="77"/>
      <c r="AE93" s="77"/>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75"/>
      <c r="V94" s="89"/>
      <c r="W94" s="89"/>
      <c r="X94" s="76"/>
      <c r="Y94" s="89"/>
      <c r="Z94" s="76"/>
      <c r="AA94" s="83"/>
      <c r="AB94" s="84"/>
      <c r="AC94" s="78"/>
      <c r="AD94" s="77"/>
      <c r="AE94" s="77"/>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75"/>
      <c r="V95" s="89"/>
      <c r="W95" s="89"/>
      <c r="X95" s="76"/>
      <c r="Y95" s="89"/>
      <c r="Z95" s="76"/>
      <c r="AA95" s="83"/>
      <c r="AB95" s="84"/>
      <c r="AC95" s="78"/>
      <c r="AD95" s="77"/>
      <c r="AE95" s="77"/>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75"/>
      <c r="V96" s="89"/>
      <c r="W96" s="89"/>
      <c r="X96" s="76"/>
      <c r="Y96" s="89"/>
      <c r="Z96" s="76"/>
      <c r="AA96" s="83"/>
      <c r="AB96" s="84"/>
      <c r="AC96" s="78"/>
      <c r="AD96" s="77"/>
      <c r="AE96" s="77"/>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75"/>
      <c r="V97" s="89"/>
      <c r="W97" s="89"/>
      <c r="X97" s="76"/>
      <c r="Y97" s="89"/>
      <c r="Z97" s="76"/>
      <c r="AA97" s="83"/>
      <c r="AB97" s="84"/>
      <c r="AC97" s="78"/>
      <c r="AD97" s="77"/>
      <c r="AE97" s="77"/>
      <c r="AF97" s="76"/>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v>1</v>
      </c>
      <c r="L98" s="70">
        <f t="shared" si="1"/>
        <v>0</v>
      </c>
      <c r="M98" s="71">
        <f t="shared" si="2"/>
        <v>0</v>
      </c>
      <c r="N98" s="72"/>
      <c r="O98" s="73">
        <f t="shared" si="3"/>
        <v>0</v>
      </c>
      <c r="P98" s="72"/>
      <c r="Q98" s="72"/>
      <c r="R98" s="72"/>
      <c r="S98" s="74">
        <f t="shared" si="0"/>
        <v>1</v>
      </c>
      <c r="T98" s="121" t="str">
        <f t="shared" si="4"/>
        <v>OK</v>
      </c>
      <c r="U98" s="75"/>
      <c r="V98" s="89"/>
      <c r="W98" s="89"/>
      <c r="X98" s="76"/>
      <c r="Y98" s="89"/>
      <c r="Z98" s="76"/>
      <c r="AA98" s="83"/>
      <c r="AB98" s="84"/>
      <c r="AC98" s="78"/>
      <c r="AD98" s="77"/>
      <c r="AE98" s="77"/>
      <c r="AF98" s="76"/>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c r="L99" s="70">
        <f t="shared" si="1"/>
        <v>0</v>
      </c>
      <c r="M99" s="71">
        <f t="shared" si="2"/>
        <v>0</v>
      </c>
      <c r="N99" s="72"/>
      <c r="O99" s="73">
        <f t="shared" si="3"/>
        <v>0</v>
      </c>
      <c r="P99" s="72"/>
      <c r="Q99" s="72"/>
      <c r="R99" s="72"/>
      <c r="S99" s="74">
        <f t="shared" si="0"/>
        <v>0</v>
      </c>
      <c r="T99" s="121" t="str">
        <f t="shared" si="4"/>
        <v>OK</v>
      </c>
      <c r="U99" s="75"/>
      <c r="V99" s="89"/>
      <c r="W99" s="89"/>
      <c r="X99" s="76"/>
      <c r="Y99" s="89"/>
      <c r="Z99" s="76"/>
      <c r="AA99" s="83"/>
      <c r="AB99" s="84"/>
      <c r="AC99" s="78"/>
      <c r="AD99" s="77"/>
      <c r="AE99" s="77"/>
      <c r="AF99" s="76"/>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v>2</v>
      </c>
      <c r="L100" s="70">
        <f t="shared" si="1"/>
        <v>0</v>
      </c>
      <c r="M100" s="71">
        <f t="shared" si="2"/>
        <v>0</v>
      </c>
      <c r="N100" s="72"/>
      <c r="O100" s="73">
        <f t="shared" si="3"/>
        <v>0</v>
      </c>
      <c r="P100" s="72"/>
      <c r="Q100" s="72"/>
      <c r="R100" s="72"/>
      <c r="S100" s="74">
        <f t="shared" si="0"/>
        <v>2</v>
      </c>
      <c r="T100" s="121" t="str">
        <f t="shared" si="4"/>
        <v>OK</v>
      </c>
      <c r="U100" s="75"/>
      <c r="V100" s="89"/>
      <c r="W100" s="89"/>
      <c r="X100" s="76"/>
      <c r="Y100" s="89"/>
      <c r="Z100" s="76"/>
      <c r="AA100" s="83"/>
      <c r="AB100" s="84"/>
      <c r="AC100" s="78"/>
      <c r="AD100" s="77"/>
      <c r="AE100" s="77"/>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75"/>
      <c r="V101" s="89"/>
      <c r="W101" s="89"/>
      <c r="X101" s="76"/>
      <c r="Y101" s="89"/>
      <c r="Z101" s="76"/>
      <c r="AA101" s="83"/>
      <c r="AB101" s="84"/>
      <c r="AC101" s="78"/>
      <c r="AD101" s="77"/>
      <c r="AE101" s="77"/>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75"/>
      <c r="V102" s="89"/>
      <c r="W102" s="89"/>
      <c r="X102" s="76"/>
      <c r="Y102" s="89"/>
      <c r="Z102" s="76"/>
      <c r="AA102" s="83"/>
      <c r="AB102" s="84"/>
      <c r="AC102" s="78"/>
      <c r="AD102" s="77"/>
      <c r="AE102" s="77"/>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75"/>
      <c r="V103" s="89"/>
      <c r="W103" s="89"/>
      <c r="X103" s="76"/>
      <c r="Y103" s="89"/>
      <c r="Z103" s="76"/>
      <c r="AA103" s="83"/>
      <c r="AB103" s="84"/>
      <c r="AC103" s="78"/>
      <c r="AD103" s="77"/>
      <c r="AE103" s="77"/>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75"/>
      <c r="V104" s="89"/>
      <c r="W104" s="89"/>
      <c r="X104" s="76"/>
      <c r="Y104" s="89"/>
      <c r="Z104" s="76"/>
      <c r="AA104" s="83"/>
      <c r="AB104" s="84"/>
      <c r="AC104" s="78"/>
      <c r="AD104" s="77"/>
      <c r="AE104" s="77"/>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75"/>
      <c r="V105" s="89"/>
      <c r="W105" s="89"/>
      <c r="X105" s="76"/>
      <c r="Y105" s="89"/>
      <c r="Z105" s="76"/>
      <c r="AA105" s="83"/>
      <c r="AB105" s="84"/>
      <c r="AC105" s="78"/>
      <c r="AD105" s="77"/>
      <c r="AE105" s="77"/>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75"/>
      <c r="V106" s="89"/>
      <c r="W106" s="89"/>
      <c r="X106" s="76"/>
      <c r="Y106" s="89"/>
      <c r="Z106" s="76"/>
      <c r="AA106" s="83"/>
      <c r="AB106" s="84"/>
      <c r="AC106" s="78"/>
      <c r="AD106" s="77"/>
      <c r="AE106" s="77"/>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v>4</v>
      </c>
      <c r="L107" s="70">
        <f t="shared" si="1"/>
        <v>0</v>
      </c>
      <c r="M107" s="71">
        <f t="shared" si="2"/>
        <v>0</v>
      </c>
      <c r="N107" s="72">
        <v>-2</v>
      </c>
      <c r="O107" s="73">
        <f t="shared" si="3"/>
        <v>1</v>
      </c>
      <c r="P107" s="72"/>
      <c r="Q107" s="72"/>
      <c r="R107" s="72"/>
      <c r="S107" s="74">
        <f t="shared" si="0"/>
        <v>2</v>
      </c>
      <c r="T107" s="121" t="str">
        <f t="shared" si="4"/>
        <v>OK</v>
      </c>
      <c r="U107" s="75"/>
      <c r="V107" s="89"/>
      <c r="W107" s="89"/>
      <c r="X107" s="76"/>
      <c r="Y107" s="89"/>
      <c r="Z107" s="76"/>
      <c r="AA107" s="83"/>
      <c r="AB107" s="84"/>
      <c r="AC107" s="78"/>
      <c r="AD107" s="77"/>
      <c r="AE107" s="77"/>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v>4</v>
      </c>
      <c r="L108" s="70">
        <f t="shared" si="1"/>
        <v>0</v>
      </c>
      <c r="M108" s="71">
        <f t="shared" si="2"/>
        <v>0</v>
      </c>
      <c r="N108" s="72">
        <v>-1</v>
      </c>
      <c r="O108" s="73">
        <f t="shared" si="3"/>
        <v>1</v>
      </c>
      <c r="P108" s="72"/>
      <c r="Q108" s="72"/>
      <c r="R108" s="72"/>
      <c r="S108" s="74">
        <f t="shared" si="0"/>
        <v>3</v>
      </c>
      <c r="T108" s="121" t="str">
        <f t="shared" si="4"/>
        <v>OK</v>
      </c>
      <c r="U108" s="75"/>
      <c r="V108" s="89"/>
      <c r="W108" s="89"/>
      <c r="X108" s="76"/>
      <c r="Y108" s="89"/>
      <c r="Z108" s="76"/>
      <c r="AA108" s="83"/>
      <c r="AB108" s="84"/>
      <c r="AC108" s="78"/>
      <c r="AD108" s="77"/>
      <c r="AE108" s="77"/>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75"/>
      <c r="V109" s="89"/>
      <c r="W109" s="89"/>
      <c r="X109" s="76"/>
      <c r="Y109" s="89"/>
      <c r="Z109" s="76"/>
      <c r="AA109" s="83"/>
      <c r="AB109" s="84"/>
      <c r="AC109" s="78"/>
      <c r="AD109" s="77"/>
      <c r="AE109" s="77"/>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v>4</v>
      </c>
      <c r="L110" s="70">
        <f t="shared" si="1"/>
        <v>0</v>
      </c>
      <c r="M110" s="71">
        <f t="shared" si="2"/>
        <v>0</v>
      </c>
      <c r="N110" s="72"/>
      <c r="O110" s="73">
        <f t="shared" si="3"/>
        <v>1</v>
      </c>
      <c r="P110" s="72"/>
      <c r="Q110" s="72"/>
      <c r="R110" s="72"/>
      <c r="S110" s="74">
        <f t="shared" si="0"/>
        <v>4</v>
      </c>
      <c r="T110" s="121" t="str">
        <f t="shared" si="4"/>
        <v>OK</v>
      </c>
      <c r="U110" s="75"/>
      <c r="V110" s="89"/>
      <c r="W110" s="89"/>
      <c r="X110" s="76"/>
      <c r="Y110" s="89"/>
      <c r="Z110" s="76"/>
      <c r="AA110" s="83"/>
      <c r="AB110" s="84"/>
      <c r="AC110" s="78"/>
      <c r="AD110" s="77"/>
      <c r="AE110" s="77"/>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75"/>
      <c r="V111" s="89"/>
      <c r="W111" s="89"/>
      <c r="X111" s="76"/>
      <c r="Y111" s="89"/>
      <c r="Z111" s="76"/>
      <c r="AA111" s="83"/>
      <c r="AB111" s="84"/>
      <c r="AC111" s="78"/>
      <c r="AD111" s="77"/>
      <c r="AE111" s="77"/>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75"/>
      <c r="V112" s="89"/>
      <c r="W112" s="89"/>
      <c r="X112" s="76"/>
      <c r="Y112" s="89"/>
      <c r="Z112" s="76"/>
      <c r="AA112" s="83"/>
      <c r="AB112" s="84"/>
      <c r="AC112" s="78"/>
      <c r="AD112" s="77"/>
      <c r="AE112" s="77"/>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v>4</v>
      </c>
      <c r="L113" s="70">
        <f t="shared" si="1"/>
        <v>0</v>
      </c>
      <c r="M113" s="71">
        <f t="shared" si="2"/>
        <v>0</v>
      </c>
      <c r="N113" s="72">
        <v>-1</v>
      </c>
      <c r="O113" s="73">
        <f t="shared" si="3"/>
        <v>1</v>
      </c>
      <c r="P113" s="72"/>
      <c r="Q113" s="72"/>
      <c r="R113" s="72"/>
      <c r="S113" s="74">
        <f t="shared" si="0"/>
        <v>3</v>
      </c>
      <c r="T113" s="121" t="str">
        <f t="shared" si="4"/>
        <v>OK</v>
      </c>
      <c r="U113" s="75"/>
      <c r="V113" s="89"/>
      <c r="W113" s="89"/>
      <c r="X113" s="76"/>
      <c r="Y113" s="89"/>
      <c r="Z113" s="76"/>
      <c r="AA113" s="83"/>
      <c r="AB113" s="84"/>
      <c r="AC113" s="78"/>
      <c r="AD113" s="77"/>
      <c r="AE113" s="77"/>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75"/>
      <c r="V114" s="89"/>
      <c r="W114" s="89"/>
      <c r="X114" s="76"/>
      <c r="Y114" s="89"/>
      <c r="Z114" s="76"/>
      <c r="AA114" s="83"/>
      <c r="AB114" s="84"/>
      <c r="AC114" s="78"/>
      <c r="AD114" s="77"/>
      <c r="AE114" s="77"/>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75"/>
      <c r="V115" s="89"/>
      <c r="W115" s="89"/>
      <c r="X115" s="76"/>
      <c r="Y115" s="89"/>
      <c r="Z115" s="76"/>
      <c r="AA115" s="83"/>
      <c r="AB115" s="84"/>
      <c r="AC115" s="78"/>
      <c r="AD115" s="77"/>
      <c r="AE115" s="77"/>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75"/>
      <c r="V116" s="89"/>
      <c r="W116" s="89"/>
      <c r="X116" s="76"/>
      <c r="Y116" s="89"/>
      <c r="Z116" s="76"/>
      <c r="AA116" s="83"/>
      <c r="AB116" s="84"/>
      <c r="AC116" s="78"/>
      <c r="AD116" s="77"/>
      <c r="AE116" s="77"/>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75"/>
      <c r="V117" s="89"/>
      <c r="W117" s="89"/>
      <c r="X117" s="76"/>
      <c r="Y117" s="89"/>
      <c r="Z117" s="76"/>
      <c r="AA117" s="83"/>
      <c r="AB117" s="84"/>
      <c r="AC117" s="78"/>
      <c r="AD117" s="77"/>
      <c r="AE117" s="77"/>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75"/>
      <c r="V118" s="89"/>
      <c r="W118" s="89"/>
      <c r="X118" s="76"/>
      <c r="Y118" s="89"/>
      <c r="Z118" s="76"/>
      <c r="AA118" s="83"/>
      <c r="AB118" s="84"/>
      <c r="AC118" s="78"/>
      <c r="AD118" s="77"/>
      <c r="AE118" s="77"/>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75"/>
      <c r="V119" s="89"/>
      <c r="W119" s="89"/>
      <c r="X119" s="76"/>
      <c r="Y119" s="89"/>
      <c r="Z119" s="76"/>
      <c r="AA119" s="83"/>
      <c r="AB119" s="84"/>
      <c r="AC119" s="78"/>
      <c r="AD119" s="77"/>
      <c r="AE119" s="77"/>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75"/>
      <c r="V120" s="89"/>
      <c r="W120" s="89"/>
      <c r="X120" s="76"/>
      <c r="Y120" s="89"/>
      <c r="Z120" s="76"/>
      <c r="AA120" s="83"/>
      <c r="AB120" s="84"/>
      <c r="AC120" s="78"/>
      <c r="AD120" s="77"/>
      <c r="AE120" s="77"/>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75"/>
      <c r="V121" s="89"/>
      <c r="W121" s="89"/>
      <c r="X121" s="76"/>
      <c r="Y121" s="89"/>
      <c r="Z121" s="76"/>
      <c r="AA121" s="83"/>
      <c r="AB121" s="84"/>
      <c r="AC121" s="78"/>
      <c r="AD121" s="77"/>
      <c r="AE121" s="77"/>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75"/>
      <c r="V122" s="89"/>
      <c r="W122" s="89"/>
      <c r="X122" s="76"/>
      <c r="Y122" s="89"/>
      <c r="Z122" s="76"/>
      <c r="AA122" s="83"/>
      <c r="AB122" s="84"/>
      <c r="AC122" s="78"/>
      <c r="AD122" s="77"/>
      <c r="AE122" s="77"/>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75"/>
      <c r="V123" s="89"/>
      <c r="W123" s="89"/>
      <c r="X123" s="76"/>
      <c r="Y123" s="89"/>
      <c r="Z123" s="76"/>
      <c r="AA123" s="83"/>
      <c r="AB123" s="84"/>
      <c r="AC123" s="78"/>
      <c r="AD123" s="77"/>
      <c r="AE123" s="77"/>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v>1</v>
      </c>
      <c r="L124" s="70">
        <f t="shared" si="1"/>
        <v>0</v>
      </c>
      <c r="M124" s="71">
        <f t="shared" si="2"/>
        <v>0</v>
      </c>
      <c r="N124" s="72"/>
      <c r="O124" s="73">
        <f t="shared" si="3"/>
        <v>0</v>
      </c>
      <c r="P124" s="72"/>
      <c r="Q124" s="72"/>
      <c r="R124" s="72"/>
      <c r="S124" s="74">
        <f t="shared" si="0"/>
        <v>1</v>
      </c>
      <c r="T124" s="121" t="str">
        <f t="shared" si="4"/>
        <v>OK</v>
      </c>
      <c r="U124" s="75"/>
      <c r="V124" s="89"/>
      <c r="W124" s="89"/>
      <c r="X124" s="76"/>
      <c r="Y124" s="89"/>
      <c r="Z124" s="76"/>
      <c r="AA124" s="83"/>
      <c r="AB124" s="84"/>
      <c r="AC124" s="78"/>
      <c r="AD124" s="77"/>
      <c r="AE124" s="77"/>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75"/>
      <c r="V125" s="89"/>
      <c r="W125" s="89"/>
      <c r="X125" s="76"/>
      <c r="Y125" s="89"/>
      <c r="Z125" s="76"/>
      <c r="AA125" s="83"/>
      <c r="AB125" s="84"/>
      <c r="AC125" s="78"/>
      <c r="AD125" s="77"/>
      <c r="AE125" s="77"/>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75"/>
      <c r="V126" s="89"/>
      <c r="W126" s="89"/>
      <c r="X126" s="76"/>
      <c r="Y126" s="89"/>
      <c r="Z126" s="76"/>
      <c r="AA126" s="83"/>
      <c r="AB126" s="84"/>
      <c r="AC126" s="78"/>
      <c r="AD126" s="77"/>
      <c r="AE126" s="77"/>
      <c r="AF126" s="76"/>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75"/>
      <c r="V127" s="89"/>
      <c r="W127" s="89"/>
      <c r="X127" s="76"/>
      <c r="Y127" s="89"/>
      <c r="Z127" s="76"/>
      <c r="AA127" s="83"/>
      <c r="AB127" s="84"/>
      <c r="AC127" s="78"/>
      <c r="AD127" s="77"/>
      <c r="AE127" s="77"/>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v>1</v>
      </c>
      <c r="L128" s="70">
        <f t="shared" si="1"/>
        <v>0</v>
      </c>
      <c r="M128" s="71">
        <f t="shared" si="2"/>
        <v>0</v>
      </c>
      <c r="N128" s="72"/>
      <c r="O128" s="73">
        <f t="shared" si="3"/>
        <v>0</v>
      </c>
      <c r="P128" s="72"/>
      <c r="Q128" s="72"/>
      <c r="R128" s="72"/>
      <c r="S128" s="74">
        <f t="shared" si="0"/>
        <v>1</v>
      </c>
      <c r="T128" s="121" t="str">
        <f t="shared" si="4"/>
        <v>OK</v>
      </c>
      <c r="U128" s="75"/>
      <c r="V128" s="89"/>
      <c r="W128" s="89"/>
      <c r="X128" s="76"/>
      <c r="Y128" s="89"/>
      <c r="Z128" s="76"/>
      <c r="AA128" s="83"/>
      <c r="AB128" s="84"/>
      <c r="AC128" s="78"/>
      <c r="AD128" s="77"/>
      <c r="AE128" s="77"/>
      <c r="AF128" s="76"/>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75"/>
      <c r="V129" s="89"/>
      <c r="W129" s="89"/>
      <c r="X129" s="76"/>
      <c r="Y129" s="89"/>
      <c r="Z129" s="76"/>
      <c r="AA129" s="83"/>
      <c r="AB129" s="84"/>
      <c r="AC129" s="78"/>
      <c r="AD129" s="77"/>
      <c r="AE129" s="77"/>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75"/>
      <c r="V130" s="89"/>
      <c r="W130" s="89"/>
      <c r="X130" s="76"/>
      <c r="Y130" s="89"/>
      <c r="Z130" s="76"/>
      <c r="AA130" s="83"/>
      <c r="AB130" s="84"/>
      <c r="AC130" s="78"/>
      <c r="AD130" s="77"/>
      <c r="AE130" s="77"/>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v>2</v>
      </c>
      <c r="L131" s="70">
        <f t="shared" si="1"/>
        <v>0</v>
      </c>
      <c r="M131" s="71">
        <f t="shared" si="2"/>
        <v>0</v>
      </c>
      <c r="N131" s="72"/>
      <c r="O131" s="73">
        <f t="shared" si="3"/>
        <v>0</v>
      </c>
      <c r="P131" s="72"/>
      <c r="Q131" s="72"/>
      <c r="R131" s="72"/>
      <c r="S131" s="74">
        <f t="shared" si="0"/>
        <v>2</v>
      </c>
      <c r="T131" s="121" t="str">
        <f t="shared" si="4"/>
        <v>OK</v>
      </c>
      <c r="U131" s="75"/>
      <c r="V131" s="89"/>
      <c r="W131" s="89"/>
      <c r="X131" s="76"/>
      <c r="Y131" s="89"/>
      <c r="Z131" s="76"/>
      <c r="AA131" s="83"/>
      <c r="AB131" s="84"/>
      <c r="AC131" s="78"/>
      <c r="AD131" s="77"/>
      <c r="AE131" s="77"/>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si="1"/>
        <v>0</v>
      </c>
      <c r="M132" s="71">
        <f t="shared" si="2"/>
        <v>0</v>
      </c>
      <c r="N132" s="72"/>
      <c r="O132" s="73">
        <f t="shared" si="3"/>
        <v>0</v>
      </c>
      <c r="P132" s="72"/>
      <c r="Q132" s="72"/>
      <c r="R132" s="72"/>
      <c r="S132" s="74">
        <f t="shared" si="0"/>
        <v>0</v>
      </c>
      <c r="T132" s="121" t="str">
        <f t="shared" si="4"/>
        <v>OK</v>
      </c>
      <c r="U132" s="75"/>
      <c r="V132" s="89"/>
      <c r="W132" s="89"/>
      <c r="X132" s="76"/>
      <c r="Y132" s="89"/>
      <c r="Z132" s="76"/>
      <c r="AA132" s="83"/>
      <c r="AB132" s="84"/>
      <c r="AC132" s="78"/>
      <c r="AD132" s="77"/>
      <c r="AE132" s="77"/>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75"/>
      <c r="V133" s="89"/>
      <c r="W133" s="89"/>
      <c r="X133" s="76"/>
      <c r="Y133" s="89"/>
      <c r="Z133" s="76"/>
      <c r="AA133" s="83"/>
      <c r="AB133" s="84"/>
      <c r="AC133" s="78"/>
      <c r="AD133" s="77"/>
      <c r="AE133" s="77"/>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75"/>
      <c r="V134" s="89"/>
      <c r="W134" s="89"/>
      <c r="X134" s="76"/>
      <c r="Y134" s="89"/>
      <c r="Z134" s="76"/>
      <c r="AA134" s="83"/>
      <c r="AB134" s="84"/>
      <c r="AC134" s="78"/>
      <c r="AD134" s="77"/>
      <c r="AE134" s="77"/>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75"/>
      <c r="V135" s="89"/>
      <c r="W135" s="89"/>
      <c r="X135" s="76"/>
      <c r="Y135" s="89"/>
      <c r="Z135" s="76"/>
      <c r="AA135" s="83"/>
      <c r="AB135" s="84"/>
      <c r="AC135" s="78"/>
      <c r="AD135" s="77"/>
      <c r="AE135" s="77"/>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
        <v>0</v>
      </c>
      <c r="M136" s="71">
        <f t="shared" si="2"/>
        <v>0</v>
      </c>
      <c r="N136" s="72"/>
      <c r="O136" s="73">
        <f t="shared" si="3"/>
        <v>0</v>
      </c>
      <c r="P136" s="72"/>
      <c r="Q136" s="72"/>
      <c r="R136" s="72"/>
      <c r="S136" s="74">
        <f t="shared" si="0"/>
        <v>0</v>
      </c>
      <c r="T136" s="121" t="str">
        <f t="shared" si="4"/>
        <v>OK</v>
      </c>
      <c r="U136" s="75"/>
      <c r="V136" s="89"/>
      <c r="W136" s="89"/>
      <c r="X136" s="76"/>
      <c r="Y136" s="89"/>
      <c r="Z136" s="76"/>
      <c r="AA136" s="83"/>
      <c r="AB136" s="84"/>
      <c r="AC136" s="78"/>
      <c r="AD136" s="77"/>
      <c r="AE136" s="77"/>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75"/>
      <c r="V137" s="89"/>
      <c r="W137" s="89"/>
      <c r="X137" s="76"/>
      <c r="Y137" s="89"/>
      <c r="Z137" s="76"/>
      <c r="AA137" s="83"/>
      <c r="AB137" s="84"/>
      <c r="AC137" s="78"/>
      <c r="AD137" s="77"/>
      <c r="AE137" s="77"/>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75"/>
      <c r="V138" s="89"/>
      <c r="W138" s="89"/>
      <c r="X138" s="76"/>
      <c r="Y138" s="89"/>
      <c r="Z138" s="76"/>
      <c r="AA138" s="83"/>
      <c r="AB138" s="84"/>
      <c r="AC138" s="78"/>
      <c r="AD138" s="77"/>
      <c r="AE138" s="77"/>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75"/>
      <c r="V139" s="89"/>
      <c r="W139" s="89"/>
      <c r="X139" s="76"/>
      <c r="Y139" s="89"/>
      <c r="Z139" s="76"/>
      <c r="AA139" s="83"/>
      <c r="AB139" s="84"/>
      <c r="AC139" s="78"/>
      <c r="AD139" s="77"/>
      <c r="AE139" s="77"/>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75"/>
      <c r="V140" s="89"/>
      <c r="W140" s="89"/>
      <c r="X140" s="76"/>
      <c r="Y140" s="89"/>
      <c r="Z140" s="76"/>
      <c r="AA140" s="83"/>
      <c r="AB140" s="84"/>
      <c r="AC140" s="78"/>
      <c r="AD140" s="77"/>
      <c r="AE140" s="77"/>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75"/>
      <c r="V141" s="89"/>
      <c r="W141" s="89"/>
      <c r="X141" s="76"/>
      <c r="Y141" s="89"/>
      <c r="Z141" s="76"/>
      <c r="AA141" s="83"/>
      <c r="AB141" s="84"/>
      <c r="AC141" s="78"/>
      <c r="AD141" s="77"/>
      <c r="AE141" s="77"/>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75"/>
      <c r="V142" s="89"/>
      <c r="W142" s="89"/>
      <c r="X142" s="76"/>
      <c r="Y142" s="89"/>
      <c r="Z142" s="76"/>
      <c r="AA142" s="83"/>
      <c r="AB142" s="84"/>
      <c r="AC142" s="78"/>
      <c r="AD142" s="77"/>
      <c r="AE142" s="77"/>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75"/>
      <c r="V143" s="89"/>
      <c r="W143" s="89"/>
      <c r="X143" s="76"/>
      <c r="Y143" s="89"/>
      <c r="Z143" s="76"/>
      <c r="AA143" s="83"/>
      <c r="AB143" s="84"/>
      <c r="AC143" s="78"/>
      <c r="AD143" s="77"/>
      <c r="AE143" s="77"/>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75"/>
      <c r="V144" s="89"/>
      <c r="W144" s="89"/>
      <c r="X144" s="76"/>
      <c r="Y144" s="89"/>
      <c r="Z144" s="76"/>
      <c r="AA144" s="83"/>
      <c r="AB144" s="84"/>
      <c r="AC144" s="78"/>
      <c r="AD144" s="77"/>
      <c r="AE144" s="77"/>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75"/>
      <c r="V145" s="89"/>
      <c r="W145" s="89"/>
      <c r="X145" s="76"/>
      <c r="Y145" s="89"/>
      <c r="Z145" s="76"/>
      <c r="AA145" s="83"/>
      <c r="AB145" s="84"/>
      <c r="AC145" s="78"/>
      <c r="AD145" s="77"/>
      <c r="AE145" s="77"/>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
        <v>0</v>
      </c>
      <c r="M146" s="71">
        <f t="shared" si="2"/>
        <v>0</v>
      </c>
      <c r="N146" s="72"/>
      <c r="O146" s="73">
        <f t="shared" si="3"/>
        <v>0</v>
      </c>
      <c r="P146" s="72"/>
      <c r="Q146" s="72"/>
      <c r="R146" s="72"/>
      <c r="S146" s="74">
        <f t="shared" si="0"/>
        <v>0</v>
      </c>
      <c r="T146" s="121" t="str">
        <f t="shared" si="4"/>
        <v>OK</v>
      </c>
      <c r="U146" s="75"/>
      <c r="V146" s="89"/>
      <c r="W146" s="89"/>
      <c r="X146" s="76"/>
      <c r="Y146" s="89"/>
      <c r="Z146" s="76"/>
      <c r="AA146" s="83"/>
      <c r="AB146" s="84"/>
      <c r="AC146" s="78"/>
      <c r="AD146" s="77"/>
      <c r="AE146" s="77"/>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75"/>
      <c r="V147" s="89"/>
      <c r="W147" s="89"/>
      <c r="X147" s="76"/>
      <c r="Y147" s="89"/>
      <c r="Z147" s="76"/>
      <c r="AA147" s="83"/>
      <c r="AB147" s="84"/>
      <c r="AC147" s="78"/>
      <c r="AD147" s="77"/>
      <c r="AE147" s="77"/>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75"/>
      <c r="V148" s="89"/>
      <c r="W148" s="89"/>
      <c r="X148" s="76"/>
      <c r="Y148" s="89"/>
      <c r="Z148" s="76"/>
      <c r="AA148" s="83"/>
      <c r="AB148" s="84"/>
      <c r="AC148" s="78"/>
      <c r="AD148" s="77"/>
      <c r="AE148" s="77"/>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c r="L149" s="70">
        <f t="shared" si="1"/>
        <v>0</v>
      </c>
      <c r="M149" s="71">
        <f t="shared" si="2"/>
        <v>0</v>
      </c>
      <c r="N149" s="72"/>
      <c r="O149" s="73">
        <f t="shared" si="3"/>
        <v>0</v>
      </c>
      <c r="P149" s="72"/>
      <c r="Q149" s="72"/>
      <c r="R149" s="72"/>
      <c r="S149" s="74">
        <f t="shared" si="0"/>
        <v>0</v>
      </c>
      <c r="T149" s="121" t="str">
        <f t="shared" si="4"/>
        <v>OK</v>
      </c>
      <c r="U149" s="75"/>
      <c r="V149" s="89"/>
      <c r="W149" s="89"/>
      <c r="X149" s="76"/>
      <c r="Y149" s="89"/>
      <c r="Z149" s="76"/>
      <c r="AA149" s="83"/>
      <c r="AB149" s="84"/>
      <c r="AC149" s="78"/>
      <c r="AD149" s="77"/>
      <c r="AE149" s="77"/>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75"/>
      <c r="V150" s="89"/>
      <c r="W150" s="89"/>
      <c r="X150" s="76"/>
      <c r="Y150" s="89"/>
      <c r="Z150" s="76"/>
      <c r="AA150" s="83"/>
      <c r="AB150" s="84"/>
      <c r="AC150" s="78"/>
      <c r="AD150" s="77"/>
      <c r="AE150" s="77"/>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v>2</v>
      </c>
      <c r="L151" s="70">
        <f t="shared" si="1"/>
        <v>0</v>
      </c>
      <c r="M151" s="71">
        <f t="shared" si="2"/>
        <v>0</v>
      </c>
      <c r="N151" s="72"/>
      <c r="O151" s="73">
        <f t="shared" si="3"/>
        <v>0</v>
      </c>
      <c r="P151" s="72"/>
      <c r="Q151" s="72"/>
      <c r="R151" s="72"/>
      <c r="S151" s="74">
        <f t="shared" si="0"/>
        <v>2</v>
      </c>
      <c r="T151" s="121" t="str">
        <f t="shared" si="4"/>
        <v>OK</v>
      </c>
      <c r="U151" s="75"/>
      <c r="V151" s="89"/>
      <c r="W151" s="89"/>
      <c r="X151" s="76"/>
      <c r="Y151" s="89"/>
      <c r="Z151" s="76"/>
      <c r="AA151" s="83"/>
      <c r="AB151" s="84"/>
      <c r="AC151" s="78"/>
      <c r="AD151" s="77"/>
      <c r="AE151" s="77"/>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75"/>
      <c r="V152" s="89"/>
      <c r="W152" s="89"/>
      <c r="X152" s="76"/>
      <c r="Y152" s="89"/>
      <c r="Z152" s="76"/>
      <c r="AA152" s="83"/>
      <c r="AB152" s="84"/>
      <c r="AC152" s="78"/>
      <c r="AD152" s="77"/>
      <c r="AE152" s="77"/>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75"/>
      <c r="V153" s="89"/>
      <c r="W153" s="89"/>
      <c r="X153" s="76"/>
      <c r="Y153" s="89"/>
      <c r="Z153" s="76"/>
      <c r="AA153" s="83"/>
      <c r="AB153" s="84"/>
      <c r="AC153" s="78"/>
      <c r="AD153" s="77"/>
      <c r="AE153" s="77"/>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75"/>
      <c r="V154" s="89"/>
      <c r="W154" s="89"/>
      <c r="X154" s="76"/>
      <c r="Y154" s="89"/>
      <c r="Z154" s="76"/>
      <c r="AA154" s="83"/>
      <c r="AB154" s="84"/>
      <c r="AC154" s="78"/>
      <c r="AD154" s="77"/>
      <c r="AE154" s="77"/>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75"/>
      <c r="V155" s="89"/>
      <c r="W155" s="89"/>
      <c r="X155" s="76"/>
      <c r="Y155" s="89"/>
      <c r="Z155" s="76"/>
      <c r="AA155" s="83"/>
      <c r="AB155" s="84"/>
      <c r="AC155" s="78"/>
      <c r="AD155" s="77"/>
      <c r="AE155" s="77"/>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
        <v>0</v>
      </c>
      <c r="M156" s="71">
        <f t="shared" si="2"/>
        <v>0</v>
      </c>
      <c r="N156" s="72"/>
      <c r="O156" s="73">
        <f t="shared" si="3"/>
        <v>0</v>
      </c>
      <c r="P156" s="72"/>
      <c r="Q156" s="72"/>
      <c r="R156" s="72"/>
      <c r="S156" s="74">
        <f t="shared" si="0"/>
        <v>0</v>
      </c>
      <c r="T156" s="121" t="str">
        <f t="shared" si="4"/>
        <v>OK</v>
      </c>
      <c r="U156" s="75"/>
      <c r="V156" s="89"/>
      <c r="W156" s="89"/>
      <c r="X156" s="76"/>
      <c r="Y156" s="89"/>
      <c r="Z156" s="76"/>
      <c r="AA156" s="83"/>
      <c r="AB156" s="84"/>
      <c r="AC156" s="78"/>
      <c r="AD156" s="77"/>
      <c r="AE156" s="77"/>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75"/>
      <c r="V157" s="89"/>
      <c r="W157" s="89"/>
      <c r="X157" s="76"/>
      <c r="Y157" s="89"/>
      <c r="Z157" s="76"/>
      <c r="AA157" s="83"/>
      <c r="AB157" s="84"/>
      <c r="AC157" s="78"/>
      <c r="AD157" s="77"/>
      <c r="AE157" s="77"/>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75"/>
      <c r="V158" s="89"/>
      <c r="W158" s="89"/>
      <c r="X158" s="76"/>
      <c r="Y158" s="89"/>
      <c r="Z158" s="76"/>
      <c r="AA158" s="83"/>
      <c r="AB158" s="84"/>
      <c r="AC158" s="78"/>
      <c r="AD158" s="77"/>
      <c r="AE158" s="77"/>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
        <v>0</v>
      </c>
      <c r="M159" s="71">
        <f t="shared" si="2"/>
        <v>0</v>
      </c>
      <c r="N159" s="72"/>
      <c r="O159" s="73">
        <f t="shared" si="3"/>
        <v>0</v>
      </c>
      <c r="P159" s="72"/>
      <c r="Q159" s="72"/>
      <c r="R159" s="72"/>
      <c r="S159" s="74">
        <f t="shared" si="0"/>
        <v>0</v>
      </c>
      <c r="T159" s="121" t="str">
        <f t="shared" si="4"/>
        <v>OK</v>
      </c>
      <c r="U159" s="75"/>
      <c r="V159" s="89"/>
      <c r="W159" s="89"/>
      <c r="X159" s="76"/>
      <c r="Y159" s="89"/>
      <c r="Z159" s="76"/>
      <c r="AA159" s="83"/>
      <c r="AB159" s="84"/>
      <c r="AC159" s="78"/>
      <c r="AD159" s="77"/>
      <c r="AE159" s="77"/>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v>1</v>
      </c>
      <c r="L160" s="70">
        <f t="shared" si="1"/>
        <v>0</v>
      </c>
      <c r="M160" s="71">
        <f t="shared" si="2"/>
        <v>0</v>
      </c>
      <c r="N160" s="72"/>
      <c r="O160" s="73">
        <f t="shared" si="3"/>
        <v>0</v>
      </c>
      <c r="P160" s="72"/>
      <c r="Q160" s="72"/>
      <c r="R160" s="72"/>
      <c r="S160" s="74">
        <f t="shared" si="0"/>
        <v>1</v>
      </c>
      <c r="T160" s="121" t="str">
        <f t="shared" si="4"/>
        <v>OK</v>
      </c>
      <c r="U160" s="75"/>
      <c r="V160" s="89"/>
      <c r="W160" s="89"/>
      <c r="X160" s="76"/>
      <c r="Y160" s="89"/>
      <c r="Z160" s="76"/>
      <c r="AA160" s="83"/>
      <c r="AB160" s="84"/>
      <c r="AC160" s="78"/>
      <c r="AD160" s="77"/>
      <c r="AE160" s="77"/>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v>1</v>
      </c>
      <c r="L161" s="70">
        <f t="shared" si="1"/>
        <v>0</v>
      </c>
      <c r="M161" s="71">
        <f t="shared" si="2"/>
        <v>0</v>
      </c>
      <c r="N161" s="72"/>
      <c r="O161" s="73">
        <f t="shared" si="3"/>
        <v>0</v>
      </c>
      <c r="P161" s="72"/>
      <c r="Q161" s="72"/>
      <c r="R161" s="72"/>
      <c r="S161" s="74">
        <f t="shared" si="0"/>
        <v>1</v>
      </c>
      <c r="T161" s="121" t="str">
        <f t="shared" si="4"/>
        <v>OK</v>
      </c>
      <c r="U161" s="75"/>
      <c r="V161" s="89"/>
      <c r="W161" s="89"/>
      <c r="X161" s="76"/>
      <c r="Y161" s="89"/>
      <c r="Z161" s="76"/>
      <c r="AA161" s="83"/>
      <c r="AB161" s="84"/>
      <c r="AC161" s="78"/>
      <c r="AD161" s="77"/>
      <c r="AE161" s="77"/>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75"/>
      <c r="V162" s="89"/>
      <c r="W162" s="89"/>
      <c r="X162" s="76"/>
      <c r="Y162" s="89"/>
      <c r="Z162" s="76"/>
      <c r="AA162" s="83"/>
      <c r="AB162" s="84"/>
      <c r="AC162" s="78"/>
      <c r="AD162" s="77"/>
      <c r="AE162" s="77"/>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75"/>
      <c r="V163" s="89"/>
      <c r="W163" s="89"/>
      <c r="X163" s="76"/>
      <c r="Y163" s="89"/>
      <c r="Z163" s="76"/>
      <c r="AA163" s="83"/>
      <c r="AB163" s="84"/>
      <c r="AC163" s="78"/>
      <c r="AD163" s="77"/>
      <c r="AE163" s="77"/>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75"/>
      <c r="V164" s="89"/>
      <c r="W164" s="89"/>
      <c r="X164" s="76"/>
      <c r="Y164" s="89"/>
      <c r="Z164" s="76"/>
      <c r="AA164" s="83"/>
      <c r="AB164" s="84"/>
      <c r="AC164" s="78"/>
      <c r="AD164" s="77"/>
      <c r="AE164" s="77"/>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c r="L165" s="70">
        <f t="shared" si="1"/>
        <v>0</v>
      </c>
      <c r="M165" s="71">
        <f t="shared" si="2"/>
        <v>0</v>
      </c>
      <c r="N165" s="72"/>
      <c r="O165" s="73">
        <f t="shared" si="3"/>
        <v>0</v>
      </c>
      <c r="P165" s="72"/>
      <c r="Q165" s="72"/>
      <c r="R165" s="72"/>
      <c r="S165" s="74">
        <f t="shared" si="0"/>
        <v>0</v>
      </c>
      <c r="T165" s="121" t="str">
        <f t="shared" si="4"/>
        <v>OK</v>
      </c>
      <c r="U165" s="75"/>
      <c r="V165" s="89"/>
      <c r="W165" s="89"/>
      <c r="X165" s="76"/>
      <c r="Y165" s="89"/>
      <c r="Z165" s="76"/>
      <c r="AA165" s="83"/>
      <c r="AB165" s="84"/>
      <c r="AC165" s="78"/>
      <c r="AD165" s="77"/>
      <c r="AE165" s="77"/>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75"/>
      <c r="V166" s="89"/>
      <c r="W166" s="89"/>
      <c r="X166" s="76"/>
      <c r="Y166" s="89"/>
      <c r="Z166" s="76"/>
      <c r="AA166" s="83"/>
      <c r="AB166" s="84"/>
      <c r="AC166" s="78"/>
      <c r="AD166" s="77"/>
      <c r="AE166" s="77"/>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c r="O167" s="73">
        <f t="shared" si="3"/>
        <v>0</v>
      </c>
      <c r="P167" s="72"/>
      <c r="Q167" s="72"/>
      <c r="R167" s="72"/>
      <c r="S167" s="74">
        <f t="shared" si="0"/>
        <v>0</v>
      </c>
      <c r="T167" s="121" t="str">
        <f t="shared" si="4"/>
        <v>OK</v>
      </c>
      <c r="U167" s="75"/>
      <c r="V167" s="89"/>
      <c r="W167" s="89"/>
      <c r="X167" s="76"/>
      <c r="Y167" s="89"/>
      <c r="Z167" s="76"/>
      <c r="AA167" s="83"/>
      <c r="AB167" s="84"/>
      <c r="AC167" s="78"/>
      <c r="AD167" s="77"/>
      <c r="AE167" s="77"/>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75"/>
      <c r="V168" s="89"/>
      <c r="W168" s="89"/>
      <c r="X168" s="76"/>
      <c r="Y168" s="89"/>
      <c r="Z168" s="76"/>
      <c r="AA168" s="83"/>
      <c r="AB168" s="84"/>
      <c r="AC168" s="78"/>
      <c r="AD168" s="77"/>
      <c r="AE168" s="77"/>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75"/>
      <c r="V169" s="89"/>
      <c r="W169" s="89"/>
      <c r="X169" s="76"/>
      <c r="Y169" s="89"/>
      <c r="Z169" s="76"/>
      <c r="AA169" s="83"/>
      <c r="AB169" s="84"/>
      <c r="AC169" s="78"/>
      <c r="AD169" s="77"/>
      <c r="AE169" s="77"/>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75"/>
      <c r="V170" s="89"/>
      <c r="W170" s="89"/>
      <c r="X170" s="76"/>
      <c r="Y170" s="89"/>
      <c r="Z170" s="76"/>
      <c r="AA170" s="83"/>
      <c r="AB170" s="84"/>
      <c r="AC170" s="78"/>
      <c r="AD170" s="77"/>
      <c r="AE170" s="77"/>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75"/>
      <c r="V171" s="89"/>
      <c r="W171" s="89"/>
      <c r="X171" s="76"/>
      <c r="Y171" s="89"/>
      <c r="Z171" s="76"/>
      <c r="AA171" s="83"/>
      <c r="AB171" s="84"/>
      <c r="AC171" s="78"/>
      <c r="AD171" s="77"/>
      <c r="AE171" s="77"/>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75"/>
      <c r="V172" s="89"/>
      <c r="W172" s="89"/>
      <c r="X172" s="76"/>
      <c r="Y172" s="89"/>
      <c r="Z172" s="76"/>
      <c r="AA172" s="83"/>
      <c r="AB172" s="84"/>
      <c r="AC172" s="78"/>
      <c r="AD172" s="77"/>
      <c r="AE172" s="77"/>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75"/>
      <c r="V173" s="89"/>
      <c r="W173" s="89"/>
      <c r="X173" s="76"/>
      <c r="Y173" s="89"/>
      <c r="Z173" s="76"/>
      <c r="AA173" s="83"/>
      <c r="AB173" s="84"/>
      <c r="AC173" s="78"/>
      <c r="AD173" s="77"/>
      <c r="AE173" s="77"/>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v>2</v>
      </c>
      <c r="L174" s="70">
        <f t="shared" si="1"/>
        <v>0</v>
      </c>
      <c r="M174" s="71">
        <f t="shared" si="2"/>
        <v>0</v>
      </c>
      <c r="N174" s="72"/>
      <c r="O174" s="73">
        <f t="shared" si="3"/>
        <v>0</v>
      </c>
      <c r="P174" s="72"/>
      <c r="Q174" s="72"/>
      <c r="R174" s="72"/>
      <c r="S174" s="74">
        <f t="shared" si="0"/>
        <v>2</v>
      </c>
      <c r="T174" s="121" t="str">
        <f t="shared" si="4"/>
        <v>OK</v>
      </c>
      <c r="U174" s="75"/>
      <c r="V174" s="89"/>
      <c r="W174" s="89"/>
      <c r="X174" s="76"/>
      <c r="Y174" s="89"/>
      <c r="Z174" s="76"/>
      <c r="AA174" s="83"/>
      <c r="AB174" s="84"/>
      <c r="AC174" s="78"/>
      <c r="AD174" s="77"/>
      <c r="AE174" s="77"/>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75"/>
      <c r="V175" s="89"/>
      <c r="W175" s="89"/>
      <c r="X175" s="76"/>
      <c r="Y175" s="89"/>
      <c r="Z175" s="76"/>
      <c r="AA175" s="83"/>
      <c r="AB175" s="84"/>
      <c r="AC175" s="78"/>
      <c r="AD175" s="77"/>
      <c r="AE175" s="77"/>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75"/>
      <c r="V176" s="89"/>
      <c r="W176" s="89"/>
      <c r="X176" s="76"/>
      <c r="Y176" s="89"/>
      <c r="Z176" s="76"/>
      <c r="AA176" s="83"/>
      <c r="AB176" s="84"/>
      <c r="AC176" s="78"/>
      <c r="AD176" s="77"/>
      <c r="AE176" s="77"/>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75"/>
      <c r="V177" s="89"/>
      <c r="W177" s="89"/>
      <c r="X177" s="76"/>
      <c r="Y177" s="89"/>
      <c r="Z177" s="76"/>
      <c r="AA177" s="83"/>
      <c r="AB177" s="84"/>
      <c r="AC177" s="78"/>
      <c r="AD177" s="77"/>
      <c r="AE177" s="77"/>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
        <v>0</v>
      </c>
      <c r="M178" s="71">
        <f t="shared" si="2"/>
        <v>0</v>
      </c>
      <c r="N178" s="72"/>
      <c r="O178" s="73">
        <f t="shared" si="3"/>
        <v>0</v>
      </c>
      <c r="P178" s="72"/>
      <c r="Q178" s="72"/>
      <c r="R178" s="72"/>
      <c r="S178" s="74">
        <f t="shared" si="0"/>
        <v>0</v>
      </c>
      <c r="T178" s="121" t="str">
        <f t="shared" si="4"/>
        <v>OK</v>
      </c>
      <c r="U178" s="75"/>
      <c r="V178" s="89"/>
      <c r="W178" s="89"/>
      <c r="X178" s="76"/>
      <c r="Y178" s="89"/>
      <c r="Z178" s="76"/>
      <c r="AA178" s="83"/>
      <c r="AB178" s="84"/>
      <c r="AC178" s="78"/>
      <c r="AD178" s="77"/>
      <c r="AE178" s="77"/>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v>4</v>
      </c>
      <c r="L179" s="70">
        <f t="shared" si="1"/>
        <v>0</v>
      </c>
      <c r="M179" s="71">
        <f t="shared" si="2"/>
        <v>0</v>
      </c>
      <c r="N179" s="72"/>
      <c r="O179" s="73">
        <f t="shared" si="3"/>
        <v>1</v>
      </c>
      <c r="P179" s="72"/>
      <c r="Q179" s="72"/>
      <c r="R179" s="72"/>
      <c r="S179" s="74">
        <f t="shared" si="0"/>
        <v>4</v>
      </c>
      <c r="T179" s="121" t="str">
        <f t="shared" si="4"/>
        <v>OK</v>
      </c>
      <c r="U179" s="75"/>
      <c r="V179" s="89"/>
      <c r="W179" s="89"/>
      <c r="X179" s="76"/>
      <c r="Y179" s="89"/>
      <c r="Z179" s="76"/>
      <c r="AA179" s="83"/>
      <c r="AB179" s="84"/>
      <c r="AC179" s="78"/>
      <c r="AD179" s="77"/>
      <c r="AE179" s="77"/>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v>2</v>
      </c>
      <c r="L180" s="70">
        <f t="shared" si="1"/>
        <v>0</v>
      </c>
      <c r="M180" s="71">
        <f t="shared" si="2"/>
        <v>0</v>
      </c>
      <c r="N180" s="72"/>
      <c r="O180" s="73">
        <f t="shared" si="3"/>
        <v>0</v>
      </c>
      <c r="P180" s="72"/>
      <c r="Q180" s="72"/>
      <c r="R180" s="72"/>
      <c r="S180" s="74">
        <f t="shared" si="0"/>
        <v>2</v>
      </c>
      <c r="T180" s="121" t="str">
        <f t="shared" si="4"/>
        <v>OK</v>
      </c>
      <c r="U180" s="75"/>
      <c r="V180" s="89"/>
      <c r="W180" s="89"/>
      <c r="X180" s="76"/>
      <c r="Y180" s="89"/>
      <c r="Z180" s="76"/>
      <c r="AA180" s="83"/>
      <c r="AB180" s="84"/>
      <c r="AC180" s="78"/>
      <c r="AD180" s="77"/>
      <c r="AE180" s="77"/>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75"/>
      <c r="V181" s="89"/>
      <c r="W181" s="89"/>
      <c r="X181" s="76"/>
      <c r="Y181" s="89"/>
      <c r="Z181" s="76"/>
      <c r="AA181" s="83"/>
      <c r="AB181" s="84"/>
      <c r="AC181" s="78"/>
      <c r="AD181" s="77"/>
      <c r="AE181" s="77"/>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v>2</v>
      </c>
      <c r="L182" s="70">
        <f t="shared" si="1"/>
        <v>0</v>
      </c>
      <c r="M182" s="71">
        <f t="shared" si="2"/>
        <v>0</v>
      </c>
      <c r="N182" s="72"/>
      <c r="O182" s="73">
        <f t="shared" si="3"/>
        <v>0</v>
      </c>
      <c r="P182" s="72"/>
      <c r="Q182" s="72"/>
      <c r="R182" s="72"/>
      <c r="S182" s="74">
        <f t="shared" si="0"/>
        <v>2</v>
      </c>
      <c r="T182" s="121" t="str">
        <f t="shared" si="4"/>
        <v>OK</v>
      </c>
      <c r="U182" s="75"/>
      <c r="V182" s="89"/>
      <c r="W182" s="89"/>
      <c r="X182" s="76"/>
      <c r="Y182" s="89"/>
      <c r="Z182" s="76"/>
      <c r="AA182" s="83"/>
      <c r="AB182" s="84"/>
      <c r="AC182" s="78"/>
      <c r="AD182" s="77"/>
      <c r="AE182" s="77"/>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75"/>
      <c r="V183" s="89"/>
      <c r="W183" s="89"/>
      <c r="X183" s="76"/>
      <c r="Y183" s="89"/>
      <c r="Z183" s="76"/>
      <c r="AA183" s="83"/>
      <c r="AB183" s="84"/>
      <c r="AC183" s="78"/>
      <c r="AD183" s="77"/>
      <c r="AE183" s="77"/>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75"/>
      <c r="V184" s="89"/>
      <c r="W184" s="89"/>
      <c r="X184" s="76"/>
      <c r="Y184" s="89"/>
      <c r="Z184" s="76"/>
      <c r="AA184" s="83"/>
      <c r="AB184" s="84"/>
      <c r="AC184" s="78"/>
      <c r="AD184" s="77"/>
      <c r="AE184" s="77"/>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75"/>
      <c r="V185" s="89"/>
      <c r="W185" s="89"/>
      <c r="X185" s="76"/>
      <c r="Y185" s="89"/>
      <c r="Z185" s="76"/>
      <c r="AA185" s="83"/>
      <c r="AB185" s="84"/>
      <c r="AC185" s="78"/>
      <c r="AD185" s="77"/>
      <c r="AE185" s="77"/>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75"/>
      <c r="V186" s="88"/>
      <c r="W186" s="88"/>
      <c r="X186" s="76"/>
      <c r="Y186" s="88"/>
      <c r="Z186" s="76"/>
      <c r="AA186" s="76"/>
      <c r="AB186" s="80"/>
      <c r="AC186" s="78"/>
      <c r="AD186" s="80"/>
      <c r="AE186" s="77"/>
      <c r="AF186" s="76"/>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88</v>
      </c>
      <c r="N187" s="95"/>
      <c r="O187" s="95"/>
      <c r="P187" s="95"/>
      <c r="Q187" s="95"/>
      <c r="R187" s="95"/>
      <c r="S187" s="95">
        <f>SUM(S4:S186)</f>
        <v>82</v>
      </c>
      <c r="U187" s="97">
        <f t="shared" ref="U187:AT187" si="5">SUMPRODUCT($J$4:$J$186,U4:U186)</f>
        <v>0</v>
      </c>
      <c r="V187" s="97">
        <f t="shared" si="5"/>
        <v>0</v>
      </c>
      <c r="W187" s="97">
        <f t="shared" si="5"/>
        <v>0</v>
      </c>
      <c r="X187" s="97">
        <f t="shared" si="5"/>
        <v>0</v>
      </c>
      <c r="Y187" s="97">
        <f t="shared" si="5"/>
        <v>0</v>
      </c>
      <c r="Z187" s="97">
        <f t="shared" si="5"/>
        <v>0</v>
      </c>
      <c r="AA187" s="97">
        <f t="shared" si="5"/>
        <v>0</v>
      </c>
      <c r="AB187" s="97">
        <f t="shared" si="5"/>
        <v>0</v>
      </c>
      <c r="AC187" s="97">
        <f t="shared" si="5"/>
        <v>0</v>
      </c>
      <c r="AD187" s="97">
        <f t="shared" si="5"/>
        <v>0</v>
      </c>
      <c r="AE187" s="97">
        <f t="shared" si="5"/>
        <v>0</v>
      </c>
      <c r="AF187" s="97">
        <f t="shared" si="5"/>
        <v>0</v>
      </c>
      <c r="AG187" s="97">
        <f t="shared" si="5"/>
        <v>0</v>
      </c>
      <c r="AH187" s="97">
        <f t="shared" si="5"/>
        <v>0</v>
      </c>
      <c r="AI187" s="97">
        <f t="shared" si="5"/>
        <v>0</v>
      </c>
      <c r="AJ187" s="97">
        <f t="shared" si="5"/>
        <v>0</v>
      </c>
      <c r="AK187" s="97">
        <f t="shared" si="5"/>
        <v>0</v>
      </c>
      <c r="AL187" s="97">
        <f t="shared" si="5"/>
        <v>0</v>
      </c>
      <c r="AM187" s="97">
        <f t="shared" si="5"/>
        <v>0</v>
      </c>
      <c r="AN187" s="97">
        <f t="shared" si="5"/>
        <v>0</v>
      </c>
      <c r="AO187" s="97">
        <f t="shared" si="5"/>
        <v>0</v>
      </c>
      <c r="AP187" s="97">
        <f t="shared" si="5"/>
        <v>0</v>
      </c>
      <c r="AQ187" s="97">
        <f t="shared" si="5"/>
        <v>0</v>
      </c>
      <c r="AR187" s="97">
        <f t="shared" si="5"/>
        <v>0</v>
      </c>
      <c r="AS187" s="97">
        <f t="shared" si="5"/>
        <v>0</v>
      </c>
      <c r="AT187" s="97">
        <f t="shared" si="5"/>
        <v>0</v>
      </c>
      <c r="AU187" s="79"/>
    </row>
    <row r="188" spans="1:47" ht="30" customHeight="1" x14ac:dyDescent="0.35">
      <c r="D188" s="87" t="s">
        <v>613</v>
      </c>
      <c r="K188" s="98">
        <f t="shared" ref="K188:S188" si="6">SUMPRODUCT($J$4:$J$186,K4:K186)</f>
        <v>371977.9</v>
      </c>
      <c r="L188" s="98">
        <f t="shared" si="6"/>
        <v>0</v>
      </c>
      <c r="M188" s="98">
        <f t="shared" si="6"/>
        <v>0</v>
      </c>
      <c r="N188" s="98">
        <f t="shared" si="6"/>
        <v>-11904.49</v>
      </c>
      <c r="O188" s="98">
        <f t="shared" si="6"/>
        <v>14960.44</v>
      </c>
      <c r="P188" s="98">
        <f t="shared" si="6"/>
        <v>0</v>
      </c>
      <c r="Q188" s="98">
        <f t="shared" si="6"/>
        <v>0</v>
      </c>
      <c r="R188" s="98">
        <f t="shared" si="6"/>
        <v>0</v>
      </c>
      <c r="S188" s="98">
        <f t="shared" si="6"/>
        <v>360073.41000000003</v>
      </c>
      <c r="AB188" s="100"/>
      <c r="AD188" s="100"/>
      <c r="AE188" s="82"/>
    </row>
    <row r="189" spans="1:47" ht="30" customHeight="1" x14ac:dyDescent="0.35">
      <c r="AE189" s="99"/>
    </row>
    <row r="190" spans="1:47" ht="30" customHeight="1" x14ac:dyDescent="0.35">
      <c r="AE190" s="99"/>
      <c r="AL190" s="102"/>
      <c r="AN190" s="102"/>
    </row>
    <row r="191" spans="1:47" ht="30" customHeight="1" x14ac:dyDescent="0.35">
      <c r="AE191" s="99"/>
      <c r="AL191" s="102"/>
      <c r="AN191" s="102"/>
    </row>
    <row r="192" spans="1:47" ht="30" customHeight="1" x14ac:dyDescent="0.35">
      <c r="AE192" s="99"/>
      <c r="AL192" s="102"/>
      <c r="AN192" s="102"/>
    </row>
    <row r="193" spans="9:40" ht="30" customHeight="1" x14ac:dyDescent="0.35">
      <c r="AE193" s="99"/>
      <c r="AL193" s="102"/>
      <c r="AN193" s="102"/>
    </row>
    <row r="194" spans="9:40" ht="30" customHeight="1" x14ac:dyDescent="0.35">
      <c r="AE194" s="99"/>
      <c r="AL194" s="102"/>
      <c r="AN194" s="102"/>
    </row>
    <row r="195" spans="9:40" ht="30" customHeight="1" x14ac:dyDescent="0.35">
      <c r="I195" s="92" t="s">
        <v>615</v>
      </c>
      <c r="AE195" s="99"/>
      <c r="AL195" s="102"/>
      <c r="AN195" s="102"/>
    </row>
    <row r="196" spans="9:40" ht="30" customHeight="1" x14ac:dyDescent="0.35">
      <c r="AE196" s="99"/>
      <c r="AN196" s="102"/>
    </row>
    <row r="197" spans="9:40" ht="30" customHeight="1" x14ac:dyDescent="0.35">
      <c r="AE197" s="99"/>
      <c r="AN197" s="102"/>
    </row>
    <row r="198" spans="9:40" ht="30" customHeight="1" x14ac:dyDescent="0.35">
      <c r="AE198" s="99"/>
      <c r="AN198" s="102"/>
    </row>
    <row r="199" spans="9:40" ht="30" customHeight="1" x14ac:dyDescent="0.35">
      <c r="AE199" s="99"/>
    </row>
    <row r="200" spans="9:40" ht="30" customHeight="1" x14ac:dyDescent="0.35">
      <c r="AE200" s="99"/>
    </row>
    <row r="201" spans="9:40" ht="30" customHeight="1" x14ac:dyDescent="0.35">
      <c r="AE201" s="99"/>
    </row>
    <row r="202" spans="9:40" ht="30" customHeight="1" x14ac:dyDescent="0.35">
      <c r="AE202" s="99"/>
    </row>
    <row r="203" spans="9:40" ht="30" customHeight="1" x14ac:dyDescent="0.35">
      <c r="AE203" s="99"/>
    </row>
    <row r="204" spans="9:40" ht="30" customHeight="1" x14ac:dyDescent="0.35">
      <c r="AE204" s="99"/>
    </row>
    <row r="205" spans="9:40" ht="30" customHeight="1" x14ac:dyDescent="0.35">
      <c r="AE205" s="99"/>
    </row>
    <row r="206" spans="9:40" ht="30" customHeight="1" x14ac:dyDescent="0.35">
      <c r="AE206" s="99"/>
    </row>
    <row r="207" spans="9:40" ht="30" customHeight="1" x14ac:dyDescent="0.35">
      <c r="AE207" s="99"/>
    </row>
    <row r="208" spans="9:40" ht="30" customHeight="1" x14ac:dyDescent="0.35">
      <c r="AE208" s="99"/>
    </row>
    <row r="209" spans="31:31" ht="30" customHeight="1" x14ac:dyDescent="0.35">
      <c r="AE209" s="99"/>
    </row>
    <row r="210" spans="31:31" ht="30" customHeight="1" x14ac:dyDescent="0.35">
      <c r="AE210" s="99"/>
    </row>
    <row r="211" spans="31:31" ht="30" customHeight="1" x14ac:dyDescent="0.35">
      <c r="AE211" s="99"/>
    </row>
    <row r="212" spans="31:31" ht="30" customHeight="1" x14ac:dyDescent="0.35">
      <c r="AE212" s="99"/>
    </row>
    <row r="213" spans="31:31" ht="30" customHeight="1" x14ac:dyDescent="0.35">
      <c r="AE213" s="99"/>
    </row>
    <row r="214" spans="31:31" ht="30" customHeight="1" x14ac:dyDescent="0.35">
      <c r="AE214" s="99"/>
    </row>
    <row r="215" spans="31:31" ht="30" customHeight="1" x14ac:dyDescent="0.35">
      <c r="AE215" s="99"/>
    </row>
    <row r="216" spans="31:31" ht="30" customHeight="1" x14ac:dyDescent="0.35">
      <c r="AE216" s="99"/>
    </row>
    <row r="217" spans="31:31" ht="30" customHeight="1" x14ac:dyDescent="0.35">
      <c r="AE217" s="99"/>
    </row>
    <row r="218" spans="31:31" ht="30" customHeight="1" x14ac:dyDescent="0.35">
      <c r="AE218" s="99"/>
    </row>
    <row r="219" spans="31:31" ht="30" customHeight="1" x14ac:dyDescent="0.35">
      <c r="AE219" s="99"/>
    </row>
    <row r="220" spans="31:31" ht="30" customHeight="1" x14ac:dyDescent="0.35">
      <c r="AE220" s="99"/>
    </row>
    <row r="221" spans="31:31" ht="30" customHeight="1" x14ac:dyDescent="0.35">
      <c r="AE221" s="99"/>
    </row>
    <row r="222" spans="31:31" ht="30" customHeight="1" x14ac:dyDescent="0.35">
      <c r="AE222" s="99"/>
    </row>
    <row r="223" spans="31:31" ht="30" customHeight="1" x14ac:dyDescent="0.35">
      <c r="AE223" s="99"/>
    </row>
    <row r="224" spans="31:31" ht="30" customHeight="1" x14ac:dyDescent="0.35">
      <c r="AE224" s="99"/>
    </row>
    <row r="225" spans="31:31" ht="30" customHeight="1" x14ac:dyDescent="0.35">
      <c r="AE225" s="99"/>
    </row>
    <row r="226" spans="31:31" ht="30" customHeight="1" x14ac:dyDescent="0.35">
      <c r="AE226" s="99"/>
    </row>
    <row r="227" spans="31:31" ht="30" customHeight="1" x14ac:dyDescent="0.35">
      <c r="AE227" s="99"/>
    </row>
    <row r="228" spans="31:31" ht="30" customHeight="1" x14ac:dyDescent="0.35">
      <c r="AE228" s="99"/>
    </row>
    <row r="229" spans="31:31" ht="30" customHeight="1" x14ac:dyDescent="0.35">
      <c r="AE229" s="99"/>
    </row>
    <row r="230" spans="31:31" ht="30" customHeight="1" x14ac:dyDescent="0.35">
      <c r="AE230" s="99"/>
    </row>
    <row r="231" spans="31:31" ht="30" customHeight="1" x14ac:dyDescent="0.35">
      <c r="AE231" s="99"/>
    </row>
    <row r="232" spans="31:31" ht="30" customHeight="1" x14ac:dyDescent="0.35">
      <c r="AE232" s="99"/>
    </row>
    <row r="233" spans="31:31" ht="30" customHeight="1" x14ac:dyDescent="0.35">
      <c r="AE233" s="99"/>
    </row>
    <row r="234" spans="31:31" ht="30" customHeight="1" x14ac:dyDescent="0.35">
      <c r="AE234" s="99"/>
    </row>
    <row r="235" spans="31:31" ht="30" customHeight="1" x14ac:dyDescent="0.35">
      <c r="AE235" s="99"/>
    </row>
    <row r="236" spans="31:31" ht="30" customHeight="1" x14ac:dyDescent="0.35">
      <c r="AE236" s="99"/>
    </row>
    <row r="237" spans="31:31" ht="30" customHeight="1" x14ac:dyDescent="0.35">
      <c r="AE237" s="99"/>
    </row>
    <row r="238" spans="31:31" ht="30" customHeight="1" x14ac:dyDescent="0.35">
      <c r="AE238" s="99"/>
    </row>
    <row r="239" spans="31:31" ht="30" customHeight="1" x14ac:dyDescent="0.35">
      <c r="AE239" s="99"/>
    </row>
    <row r="240" spans="31:31" ht="30" customHeight="1" x14ac:dyDescent="0.35">
      <c r="AE240" s="99"/>
    </row>
    <row r="241" spans="31:31" ht="30" customHeight="1" x14ac:dyDescent="0.35">
      <c r="AE241" s="99"/>
    </row>
    <row r="242" spans="31:31" ht="30" customHeight="1" x14ac:dyDescent="0.35">
      <c r="AE242" s="99"/>
    </row>
    <row r="243" spans="31:31" ht="30" customHeight="1" x14ac:dyDescent="0.35">
      <c r="AE243" s="99"/>
    </row>
    <row r="244" spans="31:31" ht="30" customHeight="1" x14ac:dyDescent="0.35">
      <c r="AE244" s="99"/>
    </row>
    <row r="245" spans="31:31" ht="30" customHeight="1" x14ac:dyDescent="0.35">
      <c r="AE245" s="99"/>
    </row>
    <row r="246" spans="31:31" ht="30" customHeight="1" x14ac:dyDescent="0.35">
      <c r="AE246" s="99"/>
    </row>
    <row r="247" spans="31:31" ht="30" customHeight="1" x14ac:dyDescent="0.35">
      <c r="AE247" s="99"/>
    </row>
    <row r="248" spans="31:31" ht="30" customHeight="1" x14ac:dyDescent="0.35">
      <c r="AE248" s="99"/>
    </row>
    <row r="249" spans="31:31" ht="30" customHeight="1" x14ac:dyDescent="0.35">
      <c r="AE249" s="99"/>
    </row>
    <row r="250" spans="31:31" ht="30" customHeight="1" x14ac:dyDescent="0.35">
      <c r="AE250" s="99"/>
    </row>
    <row r="251" spans="31:31" ht="30" customHeight="1" x14ac:dyDescent="0.35">
      <c r="AE251" s="99"/>
    </row>
    <row r="252" spans="31:31" ht="30" customHeight="1" x14ac:dyDescent="0.35">
      <c r="AE252" s="99"/>
    </row>
    <row r="253" spans="31:31" ht="30" customHeight="1" x14ac:dyDescent="0.35">
      <c r="AE253" s="99"/>
    </row>
    <row r="254" spans="31:31" ht="30" customHeight="1" x14ac:dyDescent="0.35">
      <c r="AE254" s="99"/>
    </row>
    <row r="255" spans="31:31" ht="30" customHeight="1" x14ac:dyDescent="0.35">
      <c r="AE255" s="99"/>
    </row>
    <row r="256" spans="31:31" ht="30" customHeight="1" x14ac:dyDescent="0.35">
      <c r="AE256" s="99"/>
    </row>
    <row r="257" spans="31:31" ht="30" customHeight="1" x14ac:dyDescent="0.35">
      <c r="AE257" s="99"/>
    </row>
    <row r="258" spans="31:31" ht="30" customHeight="1" x14ac:dyDescent="0.35">
      <c r="AE258" s="99"/>
    </row>
    <row r="259" spans="31:31" ht="30" customHeight="1" x14ac:dyDescent="0.35">
      <c r="AE259" s="99"/>
    </row>
    <row r="260" spans="31:31" ht="30" customHeight="1" x14ac:dyDescent="0.35">
      <c r="AE260" s="99"/>
    </row>
    <row r="261" spans="31:31" ht="30" customHeight="1" x14ac:dyDescent="0.35">
      <c r="AE261" s="99"/>
    </row>
    <row r="262" spans="31:31" ht="30" customHeight="1" x14ac:dyDescent="0.35">
      <c r="AE262" s="99"/>
    </row>
    <row r="263" spans="31:31" ht="30" customHeight="1" x14ac:dyDescent="0.35">
      <c r="AE263" s="99"/>
    </row>
    <row r="264" spans="31:31" ht="30" customHeight="1" x14ac:dyDescent="0.35">
      <c r="AE264" s="99"/>
    </row>
    <row r="265" spans="31:31" ht="30" customHeight="1" x14ac:dyDescent="0.35">
      <c r="AE265" s="99"/>
    </row>
    <row r="266" spans="31:31" ht="30" customHeight="1" x14ac:dyDescent="0.35">
      <c r="AE266" s="99"/>
    </row>
    <row r="267" spans="31:31" ht="30" customHeight="1" x14ac:dyDescent="0.35">
      <c r="AE267" s="99"/>
    </row>
    <row r="268" spans="31:31" ht="30" customHeight="1" x14ac:dyDescent="0.35">
      <c r="AE268" s="99"/>
    </row>
    <row r="269" spans="31:31" ht="30" customHeight="1" x14ac:dyDescent="0.35">
      <c r="AE269" s="99"/>
    </row>
    <row r="270" spans="31:31" ht="30" customHeight="1" x14ac:dyDescent="0.35">
      <c r="AE270" s="99"/>
    </row>
    <row r="271" spans="31:31" ht="30" customHeight="1" x14ac:dyDescent="0.35">
      <c r="AE271" s="99"/>
    </row>
    <row r="272" spans="31:31" ht="30" customHeight="1" x14ac:dyDescent="0.35">
      <c r="AE272" s="99"/>
    </row>
    <row r="273" spans="31:31" ht="30" customHeight="1" x14ac:dyDescent="0.35">
      <c r="AE273" s="99"/>
    </row>
    <row r="274" spans="31:31" ht="30" customHeight="1" x14ac:dyDescent="0.35">
      <c r="AE274" s="99"/>
    </row>
    <row r="275" spans="31:31" ht="30" customHeight="1" x14ac:dyDescent="0.35">
      <c r="AE275" s="99"/>
    </row>
    <row r="276" spans="31:31" ht="30" customHeight="1" x14ac:dyDescent="0.35">
      <c r="AE276" s="99"/>
    </row>
    <row r="277" spans="31:31" ht="30" customHeight="1" x14ac:dyDescent="0.35">
      <c r="AE277" s="99"/>
    </row>
    <row r="278" spans="31:31" ht="30" customHeight="1" x14ac:dyDescent="0.35">
      <c r="AE278" s="99"/>
    </row>
    <row r="279" spans="31:31" ht="30" customHeight="1" x14ac:dyDescent="0.35">
      <c r="AE279" s="99"/>
    </row>
    <row r="280" spans="31:31" ht="30" customHeight="1" x14ac:dyDescent="0.35">
      <c r="AE280" s="99"/>
    </row>
    <row r="281" spans="31:31" ht="30" customHeight="1" x14ac:dyDescent="0.35">
      <c r="AE281" s="99"/>
    </row>
    <row r="282" spans="31:31" ht="30" customHeight="1" x14ac:dyDescent="0.35">
      <c r="AE282" s="99"/>
    </row>
    <row r="283" spans="31:31" ht="30" customHeight="1" x14ac:dyDescent="0.35">
      <c r="AE283" s="99"/>
    </row>
    <row r="284" spans="31:31" ht="30" customHeight="1" x14ac:dyDescent="0.35">
      <c r="AE284" s="99"/>
    </row>
    <row r="285" spans="31:31" ht="30" customHeight="1" x14ac:dyDescent="0.35">
      <c r="AE285" s="99"/>
    </row>
    <row r="286" spans="31:31" ht="30" customHeight="1" x14ac:dyDescent="0.35">
      <c r="AE286" s="99"/>
    </row>
    <row r="287" spans="31:31" ht="30" customHeight="1" x14ac:dyDescent="0.35">
      <c r="AE287" s="99"/>
    </row>
    <row r="288" spans="31:31" ht="30" customHeight="1" x14ac:dyDescent="0.35">
      <c r="AE288" s="99"/>
    </row>
    <row r="289" spans="31:31" ht="30" customHeight="1" x14ac:dyDescent="0.35">
      <c r="AE289" s="99"/>
    </row>
    <row r="290" spans="31:31" ht="30" customHeight="1" x14ac:dyDescent="0.35">
      <c r="AE290" s="99"/>
    </row>
    <row r="291" spans="31:31" ht="30" customHeight="1" x14ac:dyDescent="0.35">
      <c r="AE291" s="99"/>
    </row>
    <row r="292" spans="31:31" ht="30" customHeight="1" x14ac:dyDescent="0.35">
      <c r="AE292" s="99"/>
    </row>
    <row r="293" spans="31:31" ht="30" customHeight="1" x14ac:dyDescent="0.35">
      <c r="AE293" s="99"/>
    </row>
    <row r="294" spans="31:31" ht="30" customHeight="1" x14ac:dyDescent="0.35">
      <c r="AE294" s="99"/>
    </row>
    <row r="295" spans="31:31" ht="30" customHeight="1" x14ac:dyDescent="0.35">
      <c r="AE295" s="99"/>
    </row>
    <row r="296" spans="31:31" ht="30" customHeight="1" x14ac:dyDescent="0.35">
      <c r="AE296" s="99"/>
    </row>
    <row r="297" spans="31:31" ht="30" customHeight="1" x14ac:dyDescent="0.35">
      <c r="AE297" s="99"/>
    </row>
    <row r="298" spans="31:31" ht="30" customHeight="1" x14ac:dyDescent="0.35">
      <c r="AE298" s="99"/>
    </row>
    <row r="299" spans="31:31" ht="30" customHeight="1" x14ac:dyDescent="0.35">
      <c r="AE299" s="99"/>
    </row>
    <row r="300" spans="31:31" ht="30" customHeight="1" x14ac:dyDescent="0.35">
      <c r="AE300" s="99"/>
    </row>
    <row r="301" spans="31:31" ht="30" customHeight="1" x14ac:dyDescent="0.35">
      <c r="AE301" s="99"/>
    </row>
    <row r="302" spans="31:31" ht="30" customHeight="1" x14ac:dyDescent="0.35">
      <c r="AE302" s="99"/>
    </row>
    <row r="303" spans="31:31" ht="30" customHeight="1" x14ac:dyDescent="0.35">
      <c r="AE303" s="99"/>
    </row>
    <row r="304" spans="31:31" ht="30" customHeight="1" x14ac:dyDescent="0.35">
      <c r="AE304" s="99"/>
    </row>
    <row r="305" spans="31:31" ht="30" customHeight="1" x14ac:dyDescent="0.35">
      <c r="AE305" s="99"/>
    </row>
    <row r="306" spans="31:31" ht="30" customHeight="1" x14ac:dyDescent="0.35">
      <c r="AE306" s="99"/>
    </row>
    <row r="307" spans="31:31" ht="30" customHeight="1" x14ac:dyDescent="0.35">
      <c r="AE307" s="99"/>
    </row>
    <row r="308" spans="31:31" ht="30" customHeight="1" x14ac:dyDescent="0.35">
      <c r="AE308" s="99"/>
    </row>
    <row r="309" spans="31:31" ht="30" customHeight="1" x14ac:dyDescent="0.35">
      <c r="AE309" s="99"/>
    </row>
    <row r="310" spans="31:31" ht="30" customHeight="1" x14ac:dyDescent="0.35">
      <c r="AE310" s="99"/>
    </row>
    <row r="311" spans="31:31" ht="30" customHeight="1" x14ac:dyDescent="0.35">
      <c r="AE311" s="99"/>
    </row>
    <row r="312" spans="31:31" ht="30" customHeight="1" x14ac:dyDescent="0.35">
      <c r="AE312" s="99"/>
    </row>
    <row r="313" spans="31:31" ht="30" customHeight="1" x14ac:dyDescent="0.35">
      <c r="AE313" s="99"/>
    </row>
    <row r="314" spans="31:31" ht="30" customHeight="1" x14ac:dyDescent="0.35">
      <c r="AE314" s="99"/>
    </row>
    <row r="315" spans="31:31" ht="30" customHeight="1" x14ac:dyDescent="0.35">
      <c r="AE315" s="99"/>
    </row>
    <row r="316" spans="31:31" ht="30" customHeight="1" x14ac:dyDescent="0.35">
      <c r="AE316" s="99"/>
    </row>
    <row r="317" spans="31:31" ht="30" customHeight="1" x14ac:dyDescent="0.35">
      <c r="AE317" s="99"/>
    </row>
    <row r="318" spans="31:31" ht="30" customHeight="1" x14ac:dyDescent="0.35">
      <c r="AE318" s="99"/>
    </row>
    <row r="319" spans="31:31" ht="30" customHeight="1" x14ac:dyDescent="0.35">
      <c r="AE319" s="99"/>
    </row>
    <row r="320" spans="31:31" ht="30" customHeight="1" x14ac:dyDescent="0.35">
      <c r="AE320" s="99"/>
    </row>
    <row r="321" spans="31:31" ht="30" customHeight="1" x14ac:dyDescent="0.35">
      <c r="AE321" s="99"/>
    </row>
    <row r="322" spans="31:31" ht="30" customHeight="1" x14ac:dyDescent="0.35">
      <c r="AE322" s="99"/>
    </row>
    <row r="323" spans="31:31" ht="30" customHeight="1" x14ac:dyDescent="0.35">
      <c r="AE323" s="99"/>
    </row>
    <row r="324" spans="31:31" ht="30" customHeight="1" x14ac:dyDescent="0.35">
      <c r="AE324" s="99"/>
    </row>
    <row r="325" spans="31:31" ht="30" customHeight="1" x14ac:dyDescent="0.35">
      <c r="AE325" s="99"/>
    </row>
    <row r="326" spans="31:31" ht="30" customHeight="1" x14ac:dyDescent="0.35">
      <c r="AE326" s="99"/>
    </row>
    <row r="327" spans="31:31" ht="30" customHeight="1" x14ac:dyDescent="0.35">
      <c r="AE327" s="99"/>
    </row>
    <row r="328" spans="31:31" ht="30" customHeight="1" x14ac:dyDescent="0.35">
      <c r="AE328" s="99"/>
    </row>
    <row r="329" spans="31:31" ht="30" customHeight="1" x14ac:dyDescent="0.35">
      <c r="AE329" s="99"/>
    </row>
    <row r="330" spans="31:31" ht="30" customHeight="1" x14ac:dyDescent="0.35">
      <c r="AE330" s="99"/>
    </row>
    <row r="331" spans="31:31" ht="30" customHeight="1" x14ac:dyDescent="0.35">
      <c r="AE331" s="99"/>
    </row>
    <row r="332" spans="31:31" ht="30" customHeight="1" x14ac:dyDescent="0.35">
      <c r="AE332" s="99"/>
    </row>
    <row r="333" spans="31:31" ht="30" customHeight="1" x14ac:dyDescent="0.35">
      <c r="AE333" s="99"/>
    </row>
    <row r="334" spans="31:31" ht="30" customHeight="1" x14ac:dyDescent="0.35">
      <c r="AE334" s="99"/>
    </row>
    <row r="335" spans="31:31" ht="30" customHeight="1" x14ac:dyDescent="0.35">
      <c r="AE335" s="99"/>
    </row>
    <row r="336" spans="31:31" ht="30" customHeight="1" x14ac:dyDescent="0.35">
      <c r="AE336" s="99"/>
    </row>
    <row r="337" spans="31:31" ht="30" customHeight="1" x14ac:dyDescent="0.35">
      <c r="AE337" s="99"/>
    </row>
    <row r="338" spans="31:31" ht="30" customHeight="1" x14ac:dyDescent="0.35">
      <c r="AE338" s="99"/>
    </row>
    <row r="339" spans="31:31" ht="30" customHeight="1" x14ac:dyDescent="0.35">
      <c r="AE339" s="99"/>
    </row>
    <row r="340" spans="31:31" ht="30" customHeight="1" x14ac:dyDescent="0.35">
      <c r="AE340" s="99"/>
    </row>
    <row r="341" spans="31:31" ht="30" customHeight="1" x14ac:dyDescent="0.35">
      <c r="AE341" s="99"/>
    </row>
    <row r="342" spans="31:31" ht="30" customHeight="1" x14ac:dyDescent="0.35">
      <c r="AE342" s="99"/>
    </row>
    <row r="343" spans="31:31" ht="30" customHeight="1" x14ac:dyDescent="0.35">
      <c r="AE343" s="99"/>
    </row>
    <row r="344" spans="31:31" ht="30" customHeight="1" x14ac:dyDescent="0.35">
      <c r="AE344" s="99"/>
    </row>
    <row r="345" spans="31:31" ht="30" customHeight="1" x14ac:dyDescent="0.35">
      <c r="AE345" s="99"/>
    </row>
    <row r="346" spans="31:31" ht="30" customHeight="1" x14ac:dyDescent="0.35">
      <c r="AE346" s="99"/>
    </row>
    <row r="347" spans="31:31" ht="30" customHeight="1" x14ac:dyDescent="0.35">
      <c r="AE347" s="99"/>
    </row>
    <row r="348" spans="31:31" ht="30" customHeight="1" x14ac:dyDescent="0.35">
      <c r="AE348" s="99"/>
    </row>
    <row r="349" spans="31:31" ht="30" customHeight="1" x14ac:dyDescent="0.35">
      <c r="AE349" s="99"/>
    </row>
    <row r="350" spans="31:31" ht="30" customHeight="1" x14ac:dyDescent="0.35">
      <c r="AE350" s="99"/>
    </row>
    <row r="351" spans="31:31" ht="30" customHeight="1" x14ac:dyDescent="0.35">
      <c r="AE351" s="99"/>
    </row>
    <row r="352" spans="31:31" ht="30" customHeight="1" x14ac:dyDescent="0.35">
      <c r="AE352" s="99"/>
    </row>
    <row r="353" spans="31:31" ht="30" customHeight="1" x14ac:dyDescent="0.35">
      <c r="AE353" s="99"/>
    </row>
    <row r="354" spans="31:31" ht="30" customHeight="1" x14ac:dyDescent="0.35">
      <c r="AE354" s="99"/>
    </row>
    <row r="355" spans="31:31" ht="30" customHeight="1" x14ac:dyDescent="0.35">
      <c r="AE355" s="99"/>
    </row>
    <row r="356" spans="31:31" ht="30" customHeight="1" x14ac:dyDescent="0.35">
      <c r="AE356" s="99"/>
    </row>
    <row r="357" spans="31:31" ht="30" customHeight="1" x14ac:dyDescent="0.35">
      <c r="AE357" s="99"/>
    </row>
    <row r="358" spans="31:31" ht="30" customHeight="1" x14ac:dyDescent="0.35">
      <c r="AE358" s="99"/>
    </row>
    <row r="359" spans="31:31" ht="30" customHeight="1" x14ac:dyDescent="0.35">
      <c r="AE359" s="99"/>
    </row>
    <row r="360" spans="31:31" ht="30" customHeight="1" x14ac:dyDescent="0.35">
      <c r="AE360" s="99"/>
    </row>
    <row r="361" spans="31:31" ht="30" customHeight="1" x14ac:dyDescent="0.35">
      <c r="AE361" s="99"/>
    </row>
    <row r="362" spans="31:31" ht="30" customHeight="1" x14ac:dyDescent="0.35">
      <c r="AE362" s="99"/>
    </row>
    <row r="363" spans="31:31" ht="30" customHeight="1" x14ac:dyDescent="0.35">
      <c r="AE363" s="99"/>
    </row>
    <row r="364" spans="31:31" ht="30" customHeight="1" x14ac:dyDescent="0.35">
      <c r="AE364" s="99"/>
    </row>
    <row r="365" spans="31:31" ht="30" customHeight="1" x14ac:dyDescent="0.35">
      <c r="AE365" s="99"/>
    </row>
    <row r="366" spans="31:31" ht="30" customHeight="1" x14ac:dyDescent="0.35">
      <c r="AE366" s="99"/>
    </row>
    <row r="367" spans="31:31" ht="30" customHeight="1" x14ac:dyDescent="0.35">
      <c r="AE367" s="99"/>
    </row>
    <row r="368" spans="31:31" ht="30" customHeight="1" x14ac:dyDescent="0.35">
      <c r="AE368" s="99"/>
    </row>
    <row r="369" spans="31:31" ht="30" customHeight="1" x14ac:dyDescent="0.35">
      <c r="AE369" s="99"/>
    </row>
    <row r="370" spans="31:31" ht="30" customHeight="1" x14ac:dyDescent="0.35">
      <c r="AE370" s="99"/>
    </row>
    <row r="371" spans="31:31" ht="30" customHeight="1" x14ac:dyDescent="0.35">
      <c r="AE371" s="99"/>
    </row>
    <row r="372" spans="31:31" ht="30" customHeight="1" x14ac:dyDescent="0.35">
      <c r="AE372" s="99"/>
    </row>
    <row r="373" spans="31:31" ht="30" customHeight="1" x14ac:dyDescent="0.35">
      <c r="AE373" s="99"/>
    </row>
    <row r="374" spans="31:31" ht="30" customHeight="1" x14ac:dyDescent="0.35">
      <c r="AE374" s="99"/>
    </row>
    <row r="375" spans="31:31" ht="30" customHeight="1" x14ac:dyDescent="0.35">
      <c r="AE375" s="99"/>
    </row>
    <row r="376" spans="31:31" ht="30" customHeight="1" x14ac:dyDescent="0.35">
      <c r="AE376" s="99"/>
    </row>
    <row r="377" spans="31:31" ht="30" customHeight="1" x14ac:dyDescent="0.35">
      <c r="AE377" s="99"/>
    </row>
    <row r="378" spans="31:31" ht="30" customHeight="1" x14ac:dyDescent="0.35">
      <c r="AE378" s="99"/>
    </row>
    <row r="379" spans="31:31" ht="30" customHeight="1" x14ac:dyDescent="0.35">
      <c r="AE379" s="99"/>
    </row>
    <row r="380" spans="31:31" ht="30" customHeight="1" x14ac:dyDescent="0.35">
      <c r="AE380" s="99"/>
    </row>
    <row r="381" spans="31:31" ht="30" customHeight="1" x14ac:dyDescent="0.35">
      <c r="AE381" s="99"/>
    </row>
    <row r="382" spans="31:31" ht="30" customHeight="1" x14ac:dyDescent="0.35">
      <c r="AE382" s="99"/>
    </row>
    <row r="383" spans="31:31" ht="30" customHeight="1" x14ac:dyDescent="0.35">
      <c r="AE383" s="99"/>
    </row>
    <row r="384" spans="31:31" ht="30" customHeight="1" x14ac:dyDescent="0.35">
      <c r="AE384" s="99"/>
    </row>
    <row r="385" spans="31:31" ht="30" customHeight="1" x14ac:dyDescent="0.35">
      <c r="AE385" s="99"/>
    </row>
    <row r="386" spans="31:31" ht="30" customHeight="1" x14ac:dyDescent="0.35">
      <c r="AE386" s="99"/>
    </row>
    <row r="387" spans="31:31" ht="30" customHeight="1" x14ac:dyDescent="0.35">
      <c r="AE387" s="99"/>
    </row>
    <row r="388" spans="31:31" ht="30" customHeight="1" x14ac:dyDescent="0.35">
      <c r="AE388" s="99"/>
    </row>
    <row r="389" spans="31:31" ht="30" customHeight="1" x14ac:dyDescent="0.35">
      <c r="AE389" s="99"/>
    </row>
    <row r="390" spans="31:31" ht="30" customHeight="1" x14ac:dyDescent="0.35">
      <c r="AE390" s="99"/>
    </row>
    <row r="391" spans="31:31" ht="30" customHeight="1" x14ac:dyDescent="0.35">
      <c r="AE391" s="99"/>
    </row>
    <row r="392" spans="31:31" ht="30" customHeight="1" x14ac:dyDescent="0.35">
      <c r="AE392" s="99"/>
    </row>
    <row r="393" spans="31:31" ht="30" customHeight="1" x14ac:dyDescent="0.35">
      <c r="AE393" s="99"/>
    </row>
    <row r="394" spans="31:31" ht="30" customHeight="1" x14ac:dyDescent="0.35">
      <c r="AE394" s="99"/>
    </row>
    <row r="395" spans="31:31" ht="30" customHeight="1" x14ac:dyDescent="0.35">
      <c r="AE395" s="99"/>
    </row>
    <row r="396" spans="31:31" ht="30" customHeight="1" x14ac:dyDescent="0.35">
      <c r="AE396" s="99"/>
    </row>
    <row r="397" spans="31:31" ht="30" customHeight="1" x14ac:dyDescent="0.35">
      <c r="AE397" s="99"/>
    </row>
    <row r="398" spans="31:31" ht="30" customHeight="1" x14ac:dyDescent="0.35">
      <c r="AE398" s="99"/>
    </row>
    <row r="399" spans="31:31" ht="30" customHeight="1" x14ac:dyDescent="0.35">
      <c r="AE399" s="99"/>
    </row>
    <row r="400" spans="31:31" ht="30" customHeight="1" x14ac:dyDescent="0.35">
      <c r="AE400" s="99"/>
    </row>
    <row r="401" spans="31:31" ht="30" customHeight="1" x14ac:dyDescent="0.35">
      <c r="AE401" s="99"/>
    </row>
    <row r="402" spans="31:31" ht="30" customHeight="1" x14ac:dyDescent="0.35">
      <c r="AE402" s="99"/>
    </row>
    <row r="403" spans="31:31" ht="30" customHeight="1" x14ac:dyDescent="0.35">
      <c r="AE403" s="99"/>
    </row>
    <row r="404" spans="31:31" ht="30" customHeight="1" x14ac:dyDescent="0.35">
      <c r="AE404" s="99"/>
    </row>
    <row r="405" spans="31:31" ht="30" customHeight="1" x14ac:dyDescent="0.35">
      <c r="AE405" s="99"/>
    </row>
    <row r="406" spans="31:31" ht="30" customHeight="1" x14ac:dyDescent="0.35">
      <c r="AE406" s="99"/>
    </row>
    <row r="407" spans="31:31" ht="30" customHeight="1" x14ac:dyDescent="0.35">
      <c r="AE407" s="99"/>
    </row>
    <row r="408" spans="31:31" ht="30" customHeight="1" x14ac:dyDescent="0.35">
      <c r="AE408" s="99"/>
    </row>
    <row r="409" spans="31:31" ht="30" customHeight="1" x14ac:dyDescent="0.35">
      <c r="AE409" s="99"/>
    </row>
    <row r="410" spans="31:31" ht="30" customHeight="1" x14ac:dyDescent="0.35">
      <c r="AE410" s="99"/>
    </row>
    <row r="411" spans="31:31" ht="30" customHeight="1" x14ac:dyDescent="0.35">
      <c r="AE411" s="99"/>
    </row>
    <row r="412" spans="31:31" ht="30" customHeight="1" x14ac:dyDescent="0.35">
      <c r="AE412" s="99"/>
    </row>
    <row r="413" spans="31:31" ht="30" customHeight="1" x14ac:dyDescent="0.35">
      <c r="AE413" s="99"/>
    </row>
    <row r="414" spans="31:31" ht="30" customHeight="1" x14ac:dyDescent="0.35">
      <c r="AE414" s="99"/>
    </row>
    <row r="415" spans="31:31" ht="30" customHeight="1" x14ac:dyDescent="0.35">
      <c r="AE415" s="99"/>
    </row>
    <row r="416" spans="31:31" ht="30" customHeight="1" x14ac:dyDescent="0.35">
      <c r="AE416" s="99"/>
    </row>
    <row r="417" spans="31:31" ht="30" customHeight="1" x14ac:dyDescent="0.35">
      <c r="AE417" s="99"/>
    </row>
    <row r="418" spans="31:31" ht="30" customHeight="1" x14ac:dyDescent="0.35">
      <c r="AE418" s="99"/>
    </row>
    <row r="419" spans="31:31" ht="30" customHeight="1" x14ac:dyDescent="0.35">
      <c r="AE419" s="99"/>
    </row>
    <row r="420" spans="31:31" ht="30" customHeight="1" x14ac:dyDescent="0.35">
      <c r="AE420" s="99"/>
    </row>
    <row r="421" spans="31:31" ht="30" customHeight="1" x14ac:dyDescent="0.35">
      <c r="AE421" s="99"/>
    </row>
    <row r="422" spans="31:31" ht="30" customHeight="1" x14ac:dyDescent="0.35">
      <c r="AE422" s="99"/>
    </row>
    <row r="423" spans="31:31" ht="30" customHeight="1" x14ac:dyDescent="0.35">
      <c r="AE423" s="99"/>
    </row>
    <row r="424" spans="31:31" ht="30" customHeight="1" x14ac:dyDescent="0.35">
      <c r="AE424" s="99"/>
    </row>
    <row r="425" spans="31:31" ht="30" customHeight="1" x14ac:dyDescent="0.35">
      <c r="AE425" s="99"/>
    </row>
    <row r="426" spans="31:31" ht="30" customHeight="1" x14ac:dyDescent="0.35">
      <c r="AE426" s="99"/>
    </row>
    <row r="427" spans="31:31" ht="30" customHeight="1" x14ac:dyDescent="0.35">
      <c r="AE427" s="99"/>
    </row>
    <row r="428" spans="31:31" ht="30" customHeight="1" x14ac:dyDescent="0.35">
      <c r="AE428" s="99"/>
    </row>
    <row r="429" spans="31:31" ht="30" customHeight="1" x14ac:dyDescent="0.35">
      <c r="AE429" s="99"/>
    </row>
    <row r="430" spans="31:31" ht="30" customHeight="1" x14ac:dyDescent="0.35">
      <c r="AE430" s="99"/>
    </row>
    <row r="431" spans="31:31" ht="30" customHeight="1" x14ac:dyDescent="0.35">
      <c r="AE431" s="99"/>
    </row>
    <row r="432" spans="31:31" ht="30" customHeight="1" x14ac:dyDescent="0.35">
      <c r="AE432" s="99"/>
    </row>
    <row r="433" spans="31:31" ht="30" customHeight="1" x14ac:dyDescent="0.35">
      <c r="AE433" s="99"/>
    </row>
    <row r="434" spans="31:31" ht="30" customHeight="1" x14ac:dyDescent="0.35">
      <c r="AE434" s="99"/>
    </row>
    <row r="435" spans="31:31" ht="30" customHeight="1" x14ac:dyDescent="0.35">
      <c r="AE435" s="99"/>
    </row>
    <row r="436" spans="31:31" ht="30" customHeight="1" x14ac:dyDescent="0.35">
      <c r="AE436" s="99"/>
    </row>
    <row r="437" spans="31:31" ht="30" customHeight="1" x14ac:dyDescent="0.35">
      <c r="AE437" s="99"/>
    </row>
    <row r="438" spans="31:31" ht="30" customHeight="1" x14ac:dyDescent="0.35">
      <c r="AE438" s="99"/>
    </row>
    <row r="439" spans="31:31" ht="30" customHeight="1" x14ac:dyDescent="0.35">
      <c r="AE439" s="99"/>
    </row>
    <row r="440" spans="31:31" ht="30" customHeight="1" x14ac:dyDescent="0.35">
      <c r="AE440" s="99"/>
    </row>
    <row r="441" spans="31:31" ht="30" customHeight="1" x14ac:dyDescent="0.35">
      <c r="AE441" s="99"/>
    </row>
    <row r="442" spans="31:31" ht="30" customHeight="1" x14ac:dyDescent="0.35">
      <c r="AE442" s="99"/>
    </row>
    <row r="443" spans="31:31" ht="30" customHeight="1" x14ac:dyDescent="0.35">
      <c r="AE443" s="99"/>
    </row>
    <row r="444" spans="31:31" ht="30" customHeight="1" x14ac:dyDescent="0.35">
      <c r="AE444" s="99"/>
    </row>
    <row r="445" spans="31:31" ht="30" customHeight="1" x14ac:dyDescent="0.35">
      <c r="AE445" s="99"/>
    </row>
    <row r="446" spans="31:31" ht="30" customHeight="1" x14ac:dyDescent="0.35">
      <c r="AE446" s="99"/>
    </row>
    <row r="447" spans="31:31" ht="30" customHeight="1" x14ac:dyDescent="0.35">
      <c r="AE447" s="99"/>
    </row>
    <row r="448" spans="31:31" ht="30" customHeight="1" x14ac:dyDescent="0.35">
      <c r="AE448" s="99"/>
    </row>
    <row r="449" spans="31:31" ht="30" customHeight="1" x14ac:dyDescent="0.35">
      <c r="AE449" s="99"/>
    </row>
    <row r="450" spans="31:31" ht="30" customHeight="1" x14ac:dyDescent="0.35">
      <c r="AE450" s="99"/>
    </row>
    <row r="451" spans="31:31" ht="30" customHeight="1" x14ac:dyDescent="0.35">
      <c r="AE451" s="99"/>
    </row>
    <row r="452" spans="31:31" ht="30" customHeight="1" x14ac:dyDescent="0.35">
      <c r="AE452" s="99"/>
    </row>
    <row r="453" spans="31:31" ht="30" customHeight="1" x14ac:dyDescent="0.35">
      <c r="AE453" s="99"/>
    </row>
    <row r="454" spans="31:31" ht="30" customHeight="1" x14ac:dyDescent="0.35">
      <c r="AE454" s="99"/>
    </row>
    <row r="455" spans="31:31" ht="30" customHeight="1" x14ac:dyDescent="0.35">
      <c r="AE455" s="99"/>
    </row>
    <row r="456" spans="31:31" ht="30" customHeight="1" x14ac:dyDescent="0.35">
      <c r="AE456" s="99"/>
    </row>
    <row r="457" spans="31:31" ht="30" customHeight="1" x14ac:dyDescent="0.35">
      <c r="AE457" s="99"/>
    </row>
    <row r="458" spans="31:31" ht="30" customHeight="1" x14ac:dyDescent="0.35">
      <c r="AE458" s="99"/>
    </row>
    <row r="459" spans="31:31" ht="30" customHeight="1" x14ac:dyDescent="0.35">
      <c r="AE459" s="99"/>
    </row>
    <row r="460" spans="31:31" ht="30" customHeight="1" x14ac:dyDescent="0.35">
      <c r="AE460" s="99"/>
    </row>
    <row r="461" spans="31:31" ht="30" customHeight="1" x14ac:dyDescent="0.35">
      <c r="AE461" s="99"/>
    </row>
    <row r="462" spans="31:31" ht="30" customHeight="1" x14ac:dyDescent="0.35">
      <c r="AE462" s="99"/>
    </row>
    <row r="463" spans="31:31" ht="30" customHeight="1" x14ac:dyDescent="0.35">
      <c r="AE463" s="99"/>
    </row>
    <row r="464" spans="31:31" ht="30" customHeight="1" x14ac:dyDescent="0.35">
      <c r="AE464" s="99"/>
    </row>
    <row r="465" spans="31:31" ht="30" customHeight="1" x14ac:dyDescent="0.35">
      <c r="AE465" s="99"/>
    </row>
    <row r="466" spans="31:31" ht="30" customHeight="1" x14ac:dyDescent="0.35">
      <c r="AE466" s="99"/>
    </row>
    <row r="467" spans="31:31" ht="30" customHeight="1" x14ac:dyDescent="0.35">
      <c r="AE467" s="99"/>
    </row>
    <row r="468" spans="31:31" ht="30" customHeight="1" x14ac:dyDescent="0.35">
      <c r="AE468" s="99"/>
    </row>
    <row r="469" spans="31:31" ht="30" customHeight="1" x14ac:dyDescent="0.35">
      <c r="AE469" s="99"/>
    </row>
    <row r="470" spans="31:31" ht="30" customHeight="1" x14ac:dyDescent="0.35">
      <c r="AE470" s="99"/>
    </row>
    <row r="471" spans="31:31" ht="30" customHeight="1" x14ac:dyDescent="0.35">
      <c r="AE471" s="99"/>
    </row>
    <row r="472" spans="31:31" ht="30" customHeight="1" x14ac:dyDescent="0.35">
      <c r="AE472" s="99"/>
    </row>
    <row r="473" spans="31:31" ht="30" customHeight="1" x14ac:dyDescent="0.35">
      <c r="AE473" s="99"/>
    </row>
    <row r="474" spans="31:31" ht="30" customHeight="1" x14ac:dyDescent="0.35">
      <c r="AE474" s="99"/>
    </row>
    <row r="475" spans="31:31" ht="30" customHeight="1" x14ac:dyDescent="0.35">
      <c r="AE475" s="99"/>
    </row>
    <row r="476" spans="31:31" ht="30" customHeight="1" x14ac:dyDescent="0.35">
      <c r="AE476" s="99"/>
    </row>
    <row r="477" spans="31:31" ht="30" customHeight="1" x14ac:dyDescent="0.35">
      <c r="AE477" s="99"/>
    </row>
    <row r="478" spans="31:31" ht="30" customHeight="1" x14ac:dyDescent="0.35">
      <c r="AE478" s="99"/>
    </row>
    <row r="479" spans="31:31" ht="30" customHeight="1" x14ac:dyDescent="0.35">
      <c r="AE479" s="99"/>
    </row>
    <row r="480" spans="31:31" ht="30" customHeight="1" x14ac:dyDescent="0.35">
      <c r="AE480" s="99"/>
    </row>
    <row r="481" spans="31:31" ht="30" customHeight="1" x14ac:dyDescent="0.35">
      <c r="AE481" s="99"/>
    </row>
    <row r="482" spans="31:31" ht="30" customHeight="1" x14ac:dyDescent="0.35">
      <c r="AE482" s="99"/>
    </row>
    <row r="483" spans="31:31" ht="30" customHeight="1" x14ac:dyDescent="0.35">
      <c r="AE483" s="99"/>
    </row>
    <row r="484" spans="31:31" ht="30" customHeight="1" x14ac:dyDescent="0.35">
      <c r="AE484" s="99"/>
    </row>
    <row r="485" spans="31:31" ht="30" customHeight="1" x14ac:dyDescent="0.35">
      <c r="AE485" s="99"/>
    </row>
    <row r="486" spans="31:31" ht="30" customHeight="1" x14ac:dyDescent="0.35">
      <c r="AE486" s="99"/>
    </row>
    <row r="487" spans="31:31" ht="30" customHeight="1" x14ac:dyDescent="0.35">
      <c r="AE487" s="99"/>
    </row>
    <row r="488" spans="31:31" ht="30" customHeight="1" x14ac:dyDescent="0.35">
      <c r="AE488" s="99"/>
    </row>
    <row r="489" spans="31:31" ht="30" customHeight="1" x14ac:dyDescent="0.35">
      <c r="AE489" s="99"/>
    </row>
    <row r="490" spans="31:31" ht="30" customHeight="1" x14ac:dyDescent="0.35">
      <c r="AE490" s="99"/>
    </row>
    <row r="491" spans="31:31" ht="30" customHeight="1" x14ac:dyDescent="0.35">
      <c r="AE491" s="99"/>
    </row>
    <row r="492" spans="31:31" ht="30" customHeight="1" x14ac:dyDescent="0.35">
      <c r="AE492" s="99"/>
    </row>
    <row r="493" spans="31:31" ht="30" customHeight="1" x14ac:dyDescent="0.35">
      <c r="AE493" s="99"/>
    </row>
    <row r="494" spans="31:31" ht="30" customHeight="1" x14ac:dyDescent="0.35">
      <c r="AE494" s="99"/>
    </row>
    <row r="495" spans="31:31" ht="30" customHeight="1" x14ac:dyDescent="0.35">
      <c r="AE495" s="99"/>
    </row>
    <row r="496" spans="31:31" ht="30" customHeight="1" x14ac:dyDescent="0.35">
      <c r="AE496" s="99"/>
    </row>
    <row r="497" spans="31:31" ht="30" customHeight="1" x14ac:dyDescent="0.35">
      <c r="AE497" s="99"/>
    </row>
    <row r="498" spans="31:31" ht="30" customHeight="1" x14ac:dyDescent="0.35">
      <c r="AE498" s="99"/>
    </row>
    <row r="499" spans="31:31" ht="30" customHeight="1" x14ac:dyDescent="0.35">
      <c r="AE499" s="99"/>
    </row>
    <row r="500" spans="31:31" ht="30" customHeight="1" x14ac:dyDescent="0.35">
      <c r="AE500" s="99"/>
    </row>
    <row r="501" spans="31:31" ht="30" customHeight="1" x14ac:dyDescent="0.35">
      <c r="AE501" s="99"/>
    </row>
    <row r="502" spans="31:31" ht="30" customHeight="1" x14ac:dyDescent="0.35">
      <c r="AE502" s="99"/>
    </row>
    <row r="503" spans="31:31" ht="30" customHeight="1" x14ac:dyDescent="0.35">
      <c r="AE503" s="99"/>
    </row>
    <row r="504" spans="31:31" ht="30" customHeight="1" x14ac:dyDescent="0.35">
      <c r="AE504" s="99"/>
    </row>
    <row r="505" spans="31:31" ht="30" customHeight="1" x14ac:dyDescent="0.35">
      <c r="AE505" s="99"/>
    </row>
    <row r="506" spans="31:31" ht="30" customHeight="1" x14ac:dyDescent="0.35">
      <c r="AE506" s="99"/>
    </row>
    <row r="507" spans="31:31" ht="30" customHeight="1" x14ac:dyDescent="0.35">
      <c r="AE507" s="99"/>
    </row>
    <row r="508" spans="31:31" ht="30" customHeight="1" x14ac:dyDescent="0.35">
      <c r="AE508" s="99"/>
    </row>
    <row r="509" spans="31:31" ht="30" customHeight="1" x14ac:dyDescent="0.35">
      <c r="AE509" s="99"/>
    </row>
    <row r="510" spans="31:31" ht="30" customHeight="1" x14ac:dyDescent="0.35">
      <c r="AE510" s="99"/>
    </row>
    <row r="511" spans="31:31" ht="30" customHeight="1" x14ac:dyDescent="0.35">
      <c r="AE511" s="99"/>
    </row>
    <row r="512" spans="31:31" ht="30" customHeight="1" x14ac:dyDescent="0.35">
      <c r="AE512" s="99"/>
    </row>
    <row r="513" spans="31:31" ht="30" customHeight="1" x14ac:dyDescent="0.35">
      <c r="AE513" s="99"/>
    </row>
    <row r="514" spans="31:31" ht="30" customHeight="1" x14ac:dyDescent="0.35">
      <c r="AE514" s="99"/>
    </row>
    <row r="515" spans="31:31" ht="30" customHeight="1" x14ac:dyDescent="0.35">
      <c r="AE515" s="99"/>
    </row>
    <row r="516" spans="31:31" ht="30" customHeight="1" x14ac:dyDescent="0.35">
      <c r="AE516" s="99"/>
    </row>
    <row r="517" spans="31:31" ht="30" customHeight="1" x14ac:dyDescent="0.35">
      <c r="AE517" s="99"/>
    </row>
    <row r="518" spans="31:31" ht="30" customHeight="1" x14ac:dyDescent="0.35">
      <c r="AE518" s="99"/>
    </row>
    <row r="519" spans="31:31" ht="30" customHeight="1" x14ac:dyDescent="0.35">
      <c r="AE519" s="99"/>
    </row>
    <row r="520" spans="31:31" ht="30" customHeight="1" x14ac:dyDescent="0.35">
      <c r="AE520" s="99"/>
    </row>
    <row r="521" spans="31:31" ht="30" customHeight="1" x14ac:dyDescent="0.35">
      <c r="AE521" s="99"/>
    </row>
    <row r="522" spans="31:31" ht="30" customHeight="1" x14ac:dyDescent="0.35">
      <c r="AE522" s="99"/>
    </row>
    <row r="523" spans="31:31" ht="30" customHeight="1" x14ac:dyDescent="0.35">
      <c r="AE523" s="99"/>
    </row>
    <row r="524" spans="31:31" ht="30" customHeight="1" x14ac:dyDescent="0.35">
      <c r="AE524" s="99"/>
    </row>
    <row r="525" spans="31:31" ht="30" customHeight="1" x14ac:dyDescent="0.35">
      <c r="AE525" s="99"/>
    </row>
    <row r="526" spans="31:31" ht="30" customHeight="1" x14ac:dyDescent="0.35">
      <c r="AE526" s="99"/>
    </row>
    <row r="527" spans="31:31" ht="30" customHeight="1" x14ac:dyDescent="0.35">
      <c r="AE527" s="99"/>
    </row>
    <row r="528" spans="31:31" ht="30" customHeight="1" x14ac:dyDescent="0.35">
      <c r="AE528" s="99"/>
    </row>
    <row r="529" spans="31:31" ht="30" customHeight="1" x14ac:dyDescent="0.35">
      <c r="AE529" s="99"/>
    </row>
    <row r="530" spans="31:31" ht="30" customHeight="1" x14ac:dyDescent="0.35">
      <c r="AE530" s="99"/>
    </row>
    <row r="531" spans="31:31" ht="30" customHeight="1" x14ac:dyDescent="0.35">
      <c r="AE531" s="99"/>
    </row>
    <row r="532" spans="31:31" ht="30" customHeight="1" x14ac:dyDescent="0.35">
      <c r="AE532" s="99"/>
    </row>
    <row r="533" spans="31:31" ht="30" customHeight="1" x14ac:dyDescent="0.35">
      <c r="AE533" s="99"/>
    </row>
    <row r="534" spans="31:31" ht="30" customHeight="1" x14ac:dyDescent="0.35">
      <c r="AE534" s="99"/>
    </row>
    <row r="535" spans="31:31" ht="30" customHeight="1" x14ac:dyDescent="0.35">
      <c r="AE535" s="99"/>
    </row>
    <row r="536" spans="31:31" ht="30" customHeight="1" x14ac:dyDescent="0.35">
      <c r="AE536" s="99"/>
    </row>
    <row r="537" spans="31:31" ht="30" customHeight="1" x14ac:dyDescent="0.35">
      <c r="AE537" s="99"/>
    </row>
    <row r="538" spans="31:31" ht="30" customHeight="1" x14ac:dyDescent="0.35">
      <c r="AE538" s="99"/>
    </row>
    <row r="539" spans="31:31" ht="30" customHeight="1" x14ac:dyDescent="0.35">
      <c r="AE539" s="99"/>
    </row>
    <row r="540" spans="31:31" ht="30" customHeight="1" x14ac:dyDescent="0.35">
      <c r="AE540" s="99"/>
    </row>
    <row r="541" spans="31:31" ht="30" customHeight="1" x14ac:dyDescent="0.35">
      <c r="AE541" s="99"/>
    </row>
    <row r="542" spans="31:31" ht="30" customHeight="1" x14ac:dyDescent="0.35">
      <c r="AE542" s="99"/>
    </row>
    <row r="543" spans="31:31" ht="30" customHeight="1" x14ac:dyDescent="0.35">
      <c r="AE543" s="99"/>
    </row>
    <row r="544" spans="31:31" ht="30" customHeight="1" x14ac:dyDescent="0.35">
      <c r="AE544" s="99"/>
    </row>
    <row r="545" spans="31:31" ht="30" customHeight="1" x14ac:dyDescent="0.35">
      <c r="AE545" s="99"/>
    </row>
    <row r="546" spans="31:31" ht="30" customHeight="1" x14ac:dyDescent="0.35">
      <c r="AE546" s="99"/>
    </row>
    <row r="547" spans="31:31" ht="30" customHeight="1" x14ac:dyDescent="0.35">
      <c r="AE547" s="99"/>
    </row>
    <row r="548" spans="31:31" ht="30" customHeight="1" x14ac:dyDescent="0.35">
      <c r="AE548" s="99"/>
    </row>
    <row r="549" spans="31:31" ht="30" customHeight="1" x14ac:dyDescent="0.35">
      <c r="AE549" s="99"/>
    </row>
    <row r="550" spans="31:31" ht="30" customHeight="1" x14ac:dyDescent="0.35">
      <c r="AE550" s="99"/>
    </row>
    <row r="551" spans="31:31" ht="30" customHeight="1" x14ac:dyDescent="0.35">
      <c r="AE551" s="99"/>
    </row>
    <row r="552" spans="31:31" ht="30" customHeight="1" x14ac:dyDescent="0.35">
      <c r="AE552" s="99"/>
    </row>
    <row r="553" spans="31:31" ht="30" customHeight="1" x14ac:dyDescent="0.35">
      <c r="AE553" s="99"/>
    </row>
    <row r="554" spans="31:31" ht="30" customHeight="1" x14ac:dyDescent="0.35">
      <c r="AE554" s="99"/>
    </row>
    <row r="555" spans="31:31" ht="30" customHeight="1" x14ac:dyDescent="0.35">
      <c r="AE555" s="99"/>
    </row>
    <row r="556" spans="31:31" ht="30" customHeight="1" x14ac:dyDescent="0.35">
      <c r="AE556" s="99"/>
    </row>
    <row r="557" spans="31:31" ht="30" customHeight="1" x14ac:dyDescent="0.35">
      <c r="AE557" s="99"/>
    </row>
    <row r="558" spans="31:31" ht="30" customHeight="1" x14ac:dyDescent="0.35">
      <c r="AE558" s="99"/>
    </row>
    <row r="559" spans="31:31" ht="30" customHeight="1" x14ac:dyDescent="0.35">
      <c r="AE559" s="99"/>
    </row>
    <row r="560" spans="31:31" ht="30" customHeight="1" x14ac:dyDescent="0.35">
      <c r="AE560" s="99"/>
    </row>
    <row r="561" spans="31:31" ht="30" customHeight="1" x14ac:dyDescent="0.35">
      <c r="AE561" s="99"/>
    </row>
    <row r="562" spans="31:31" ht="30" customHeight="1" x14ac:dyDescent="0.35">
      <c r="AE562" s="99"/>
    </row>
    <row r="563" spans="31:31" ht="30" customHeight="1" x14ac:dyDescent="0.35">
      <c r="AE563" s="99"/>
    </row>
    <row r="564" spans="31:31" ht="30" customHeight="1" x14ac:dyDescent="0.35">
      <c r="AE564" s="99"/>
    </row>
    <row r="565" spans="31:31" ht="30" customHeight="1" x14ac:dyDescent="0.35">
      <c r="AE565" s="99"/>
    </row>
    <row r="566" spans="31:31" ht="30" customHeight="1" x14ac:dyDescent="0.35">
      <c r="AE566" s="99"/>
    </row>
    <row r="567" spans="31:31" ht="30" customHeight="1" x14ac:dyDescent="0.35">
      <c r="AE567" s="99"/>
    </row>
    <row r="568" spans="31:31" ht="30" customHeight="1" x14ac:dyDescent="0.35">
      <c r="AE568" s="99"/>
    </row>
    <row r="569" spans="31:31" ht="30" customHeight="1" x14ac:dyDescent="0.35">
      <c r="AE569" s="99"/>
    </row>
    <row r="570" spans="31:31" ht="30" customHeight="1" x14ac:dyDescent="0.35">
      <c r="AE570" s="99"/>
    </row>
    <row r="571" spans="31:31" ht="30" customHeight="1" x14ac:dyDescent="0.35">
      <c r="AE571" s="99"/>
    </row>
    <row r="572" spans="31:31" ht="30" customHeight="1" x14ac:dyDescent="0.35">
      <c r="AE572" s="99"/>
    </row>
    <row r="573" spans="31:31" ht="30" customHeight="1" x14ac:dyDescent="0.35">
      <c r="AE573" s="99"/>
    </row>
    <row r="574" spans="31:31" ht="30" customHeight="1" x14ac:dyDescent="0.35">
      <c r="AE574" s="99"/>
    </row>
    <row r="575" spans="31:31" ht="30" customHeight="1" x14ac:dyDescent="0.35">
      <c r="AE575" s="99"/>
    </row>
    <row r="576" spans="31:31" ht="30" customHeight="1" x14ac:dyDescent="0.35">
      <c r="AE576" s="99"/>
    </row>
    <row r="577" spans="31:31" ht="30" customHeight="1" x14ac:dyDescent="0.35">
      <c r="AE577" s="99"/>
    </row>
    <row r="578" spans="31:31" ht="30" customHeight="1" x14ac:dyDescent="0.35">
      <c r="AE578" s="99"/>
    </row>
    <row r="579" spans="31:31" ht="30" customHeight="1" x14ac:dyDescent="0.35">
      <c r="AE579" s="99"/>
    </row>
    <row r="580" spans="31:31" ht="30" customHeight="1" x14ac:dyDescent="0.35">
      <c r="AE580" s="99"/>
    </row>
    <row r="581" spans="31:31" ht="30" customHeight="1" x14ac:dyDescent="0.35">
      <c r="AE581" s="99"/>
    </row>
    <row r="582" spans="31:31" ht="30" customHeight="1" x14ac:dyDescent="0.35">
      <c r="AE582" s="99"/>
    </row>
    <row r="583" spans="31:31" ht="30" customHeight="1" x14ac:dyDescent="0.35">
      <c r="AE583" s="99"/>
    </row>
    <row r="584" spans="31:31" ht="30" customHeight="1" x14ac:dyDescent="0.35">
      <c r="AE584" s="99"/>
    </row>
    <row r="585" spans="31:31" ht="30" customHeight="1" x14ac:dyDescent="0.35">
      <c r="AE585" s="99"/>
    </row>
    <row r="586" spans="31:31" ht="30" customHeight="1" x14ac:dyDescent="0.35">
      <c r="AE586" s="99"/>
    </row>
    <row r="587" spans="31:31" ht="30" customHeight="1" x14ac:dyDescent="0.35">
      <c r="AE587" s="99"/>
    </row>
    <row r="588" spans="31:31" ht="30" customHeight="1" x14ac:dyDescent="0.35">
      <c r="AE588" s="99"/>
    </row>
    <row r="589" spans="31:31" ht="30" customHeight="1" x14ac:dyDescent="0.35">
      <c r="AE589" s="99"/>
    </row>
    <row r="590" spans="31:31" ht="30" customHeight="1" x14ac:dyDescent="0.35">
      <c r="AE590" s="99"/>
    </row>
    <row r="591" spans="31:31" ht="30" customHeight="1" x14ac:dyDescent="0.35">
      <c r="AE591" s="99"/>
    </row>
    <row r="592" spans="31:31" ht="30" customHeight="1" x14ac:dyDescent="0.35">
      <c r="AE592" s="99"/>
    </row>
    <row r="593" spans="31:31" ht="30" customHeight="1" x14ac:dyDescent="0.35">
      <c r="AE593" s="99"/>
    </row>
    <row r="594" spans="31:31" ht="30" customHeight="1" x14ac:dyDescent="0.35">
      <c r="AE594" s="99"/>
    </row>
    <row r="595" spans="31:31" ht="30" customHeight="1" x14ac:dyDescent="0.35">
      <c r="AE595" s="99"/>
    </row>
    <row r="596" spans="31:31" ht="30" customHeight="1" x14ac:dyDescent="0.35">
      <c r="AE596" s="99"/>
    </row>
    <row r="597" spans="31:31" ht="30" customHeight="1" x14ac:dyDescent="0.35">
      <c r="AE597" s="99"/>
    </row>
    <row r="598" spans="31:31" ht="30" customHeight="1" x14ac:dyDescent="0.35">
      <c r="AE598" s="99"/>
    </row>
    <row r="599" spans="31:31" ht="30" customHeight="1" x14ac:dyDescent="0.35">
      <c r="AE599" s="99"/>
    </row>
    <row r="600" spans="31:31" ht="30" customHeight="1" x14ac:dyDescent="0.35">
      <c r="AE600" s="99"/>
    </row>
    <row r="601" spans="31:31" ht="30" customHeight="1" x14ac:dyDescent="0.35">
      <c r="AE601" s="99"/>
    </row>
    <row r="602" spans="31:31" ht="30" customHeight="1" x14ac:dyDescent="0.35">
      <c r="AE602" s="99"/>
    </row>
    <row r="603" spans="31:31" ht="30" customHeight="1" x14ac:dyDescent="0.35">
      <c r="AE603" s="99"/>
    </row>
    <row r="604" spans="31:31" ht="30" customHeight="1" x14ac:dyDescent="0.35">
      <c r="AE604" s="99"/>
    </row>
    <row r="605" spans="31:31" ht="30" customHeight="1" x14ac:dyDescent="0.35">
      <c r="AE605" s="99"/>
    </row>
    <row r="606" spans="31:31" ht="30" customHeight="1" x14ac:dyDescent="0.35">
      <c r="AE606" s="99"/>
    </row>
    <row r="607" spans="31:31" ht="30" customHeight="1" x14ac:dyDescent="0.35">
      <c r="AE607" s="99"/>
    </row>
    <row r="608" spans="31:31" ht="30" customHeight="1" x14ac:dyDescent="0.35">
      <c r="AE608" s="99"/>
    </row>
    <row r="609" spans="31:31" ht="30" customHeight="1" x14ac:dyDescent="0.35">
      <c r="AE609" s="99"/>
    </row>
    <row r="610" spans="31:31" ht="30" customHeight="1" x14ac:dyDescent="0.35">
      <c r="AE610" s="99"/>
    </row>
    <row r="611" spans="31:31" ht="30" customHeight="1" x14ac:dyDescent="0.35">
      <c r="AE611" s="99"/>
    </row>
    <row r="612" spans="31:31" ht="30" customHeight="1" x14ac:dyDescent="0.35">
      <c r="AE612" s="99"/>
    </row>
    <row r="613" spans="31:31" ht="30" customHeight="1" x14ac:dyDescent="0.35">
      <c r="AE613" s="99"/>
    </row>
    <row r="614" spans="31:31" ht="30" customHeight="1" x14ac:dyDescent="0.35">
      <c r="AE614" s="99"/>
    </row>
    <row r="615" spans="31:31" ht="30" customHeight="1" x14ac:dyDescent="0.35">
      <c r="AE615" s="99"/>
    </row>
    <row r="616" spans="31:31" ht="30" customHeight="1" x14ac:dyDescent="0.35">
      <c r="AE616" s="99"/>
    </row>
    <row r="617" spans="31:31" ht="30" customHeight="1" x14ac:dyDescent="0.35">
      <c r="AE617" s="99"/>
    </row>
    <row r="618" spans="31:31" ht="30" customHeight="1" x14ac:dyDescent="0.35">
      <c r="AE618" s="99"/>
    </row>
    <row r="619" spans="31:31" ht="30" customHeight="1" x14ac:dyDescent="0.35">
      <c r="AE619" s="99"/>
    </row>
    <row r="620" spans="31:31" ht="30" customHeight="1" x14ac:dyDescent="0.35">
      <c r="AE620" s="99"/>
    </row>
    <row r="621" spans="31:31" ht="30" customHeight="1" x14ac:dyDescent="0.35">
      <c r="AE621" s="99"/>
    </row>
    <row r="622" spans="31:31" ht="30" customHeight="1" x14ac:dyDescent="0.35">
      <c r="AE622" s="99"/>
    </row>
    <row r="623" spans="31:31" ht="30" customHeight="1" x14ac:dyDescent="0.35">
      <c r="AE623" s="99"/>
    </row>
    <row r="624" spans="31:31" ht="30" customHeight="1" x14ac:dyDescent="0.35">
      <c r="AE624" s="99"/>
    </row>
    <row r="625" spans="31:31" ht="30" customHeight="1" x14ac:dyDescent="0.35">
      <c r="AE625" s="99"/>
    </row>
    <row r="626" spans="31:31" ht="30" customHeight="1" x14ac:dyDescent="0.35">
      <c r="AE626" s="99"/>
    </row>
    <row r="627" spans="31:31" ht="30" customHeight="1" x14ac:dyDescent="0.35">
      <c r="AE627" s="99"/>
    </row>
    <row r="628" spans="31:31" ht="30" customHeight="1" x14ac:dyDescent="0.35">
      <c r="AE628" s="99"/>
    </row>
    <row r="629" spans="31:31" ht="30" customHeight="1" x14ac:dyDescent="0.35">
      <c r="AE629" s="99"/>
    </row>
    <row r="630" spans="31:31" ht="30" customHeight="1" x14ac:dyDescent="0.35">
      <c r="AE630" s="99"/>
    </row>
    <row r="631" spans="31:31" ht="30" customHeight="1" x14ac:dyDescent="0.35">
      <c r="AE631" s="99"/>
    </row>
    <row r="632" spans="31:31" ht="30" customHeight="1" x14ac:dyDescent="0.35">
      <c r="AE632" s="99"/>
    </row>
    <row r="633" spans="31:31" ht="30" customHeight="1" x14ac:dyDescent="0.35">
      <c r="AE633" s="99"/>
    </row>
    <row r="634" spans="31:31" ht="30" customHeight="1" x14ac:dyDescent="0.35">
      <c r="AE634" s="99"/>
    </row>
    <row r="635" spans="31:31" ht="30" customHeight="1" x14ac:dyDescent="0.35">
      <c r="AE635" s="99"/>
    </row>
    <row r="636" spans="31:31" ht="30" customHeight="1" x14ac:dyDescent="0.35">
      <c r="AE636" s="99"/>
    </row>
    <row r="637" spans="31:31" ht="30" customHeight="1" x14ac:dyDescent="0.35">
      <c r="AE637" s="99"/>
    </row>
    <row r="638" spans="31:31" ht="30" customHeight="1" x14ac:dyDescent="0.35">
      <c r="AE638" s="99"/>
    </row>
    <row r="639" spans="31:31" ht="30" customHeight="1" x14ac:dyDescent="0.35">
      <c r="AE639" s="99"/>
    </row>
    <row r="640" spans="31:31" ht="30" customHeight="1" x14ac:dyDescent="0.35">
      <c r="AE640" s="99"/>
    </row>
    <row r="641" spans="31:31" ht="30" customHeight="1" x14ac:dyDescent="0.35">
      <c r="AE641" s="99"/>
    </row>
    <row r="642" spans="31:31" ht="30" customHeight="1" x14ac:dyDescent="0.35">
      <c r="AE642" s="99"/>
    </row>
    <row r="643" spans="31:31" ht="30" customHeight="1" x14ac:dyDescent="0.35">
      <c r="AE643" s="99"/>
    </row>
    <row r="644" spans="31:31" ht="30" customHeight="1" x14ac:dyDescent="0.35">
      <c r="AE644" s="99"/>
    </row>
    <row r="645" spans="31:31" ht="30" customHeight="1" x14ac:dyDescent="0.35">
      <c r="AE645" s="99"/>
    </row>
    <row r="646" spans="31:31" ht="30" customHeight="1" x14ac:dyDescent="0.35">
      <c r="AE646" s="99"/>
    </row>
    <row r="647" spans="31:31" ht="30" customHeight="1" x14ac:dyDescent="0.35">
      <c r="AE647" s="99"/>
    </row>
    <row r="648" spans="31:31" ht="30" customHeight="1" x14ac:dyDescent="0.35">
      <c r="AE648" s="99"/>
    </row>
    <row r="649" spans="31:31" ht="30" customHeight="1" x14ac:dyDescent="0.35">
      <c r="AE649" s="99"/>
    </row>
    <row r="650" spans="31:31" ht="30" customHeight="1" x14ac:dyDescent="0.35">
      <c r="AE650" s="99"/>
    </row>
    <row r="651" spans="31:31" ht="30" customHeight="1" x14ac:dyDescent="0.35">
      <c r="AE651" s="99"/>
    </row>
    <row r="652" spans="31:31" ht="30" customHeight="1" x14ac:dyDescent="0.35">
      <c r="AE652" s="99"/>
    </row>
    <row r="653" spans="31:31" ht="30" customHeight="1" x14ac:dyDescent="0.35">
      <c r="AE653" s="99"/>
    </row>
    <row r="654" spans="31:31" ht="30" customHeight="1" x14ac:dyDescent="0.35">
      <c r="AE654" s="99"/>
    </row>
    <row r="655" spans="31:31" ht="30" customHeight="1" x14ac:dyDescent="0.35">
      <c r="AE655" s="99"/>
    </row>
    <row r="656" spans="31:31" ht="30" customHeight="1" x14ac:dyDescent="0.35">
      <c r="AE656" s="99"/>
    </row>
    <row r="657" spans="31:31" ht="30" customHeight="1" x14ac:dyDescent="0.35">
      <c r="AE657" s="99"/>
    </row>
    <row r="658" spans="31:31" ht="30" customHeight="1" x14ac:dyDescent="0.35">
      <c r="AE658" s="99"/>
    </row>
    <row r="659" spans="31:31" ht="30" customHeight="1" x14ac:dyDescent="0.35">
      <c r="AE659" s="99"/>
    </row>
    <row r="660" spans="31:31" ht="30" customHeight="1" x14ac:dyDescent="0.35">
      <c r="AE660" s="99"/>
    </row>
    <row r="661" spans="31:31" ht="30" customHeight="1" x14ac:dyDescent="0.35">
      <c r="AE661" s="99"/>
    </row>
    <row r="662" spans="31:31" ht="30" customHeight="1" x14ac:dyDescent="0.35">
      <c r="AE662" s="99"/>
    </row>
    <row r="663" spans="31:31" ht="30" customHeight="1" x14ac:dyDescent="0.35">
      <c r="AE663" s="99"/>
    </row>
    <row r="664" spans="31:31" ht="30" customHeight="1" x14ac:dyDescent="0.35">
      <c r="AE664" s="99"/>
    </row>
    <row r="665" spans="31:31" ht="30" customHeight="1" x14ac:dyDescent="0.35">
      <c r="AE665" s="99"/>
    </row>
    <row r="666" spans="31:31" ht="30" customHeight="1" x14ac:dyDescent="0.35">
      <c r="AE666" s="99"/>
    </row>
    <row r="667" spans="31:31" ht="30" customHeight="1" x14ac:dyDescent="0.35">
      <c r="AE667" s="99"/>
    </row>
    <row r="668" spans="31:31" ht="30" customHeight="1" x14ac:dyDescent="0.35">
      <c r="AE668" s="99"/>
    </row>
    <row r="669" spans="31:31" ht="30" customHeight="1" x14ac:dyDescent="0.35">
      <c r="AE669" s="99"/>
    </row>
    <row r="670" spans="31:31" ht="30" customHeight="1" x14ac:dyDescent="0.35">
      <c r="AE670" s="99"/>
    </row>
    <row r="671" spans="31:31" ht="30" customHeight="1" x14ac:dyDescent="0.35">
      <c r="AE671" s="99"/>
    </row>
    <row r="672" spans="31:31" ht="30" customHeight="1" x14ac:dyDescent="0.35">
      <c r="AE672" s="99"/>
    </row>
    <row r="673" spans="31:31" ht="30" customHeight="1" x14ac:dyDescent="0.35">
      <c r="AE673" s="99"/>
    </row>
    <row r="674" spans="31:31" ht="30" customHeight="1" x14ac:dyDescent="0.35">
      <c r="AE674" s="99"/>
    </row>
    <row r="675" spans="31:31" ht="30" customHeight="1" x14ac:dyDescent="0.35">
      <c r="AE675" s="99"/>
    </row>
    <row r="676" spans="31:31" ht="30" customHeight="1" x14ac:dyDescent="0.35">
      <c r="AE676" s="99"/>
    </row>
    <row r="677" spans="31:31" ht="30" customHeight="1" x14ac:dyDescent="0.35">
      <c r="AE677" s="99"/>
    </row>
    <row r="678" spans="31:31" ht="30" customHeight="1" x14ac:dyDescent="0.35">
      <c r="AE678" s="99"/>
    </row>
    <row r="679" spans="31:31" ht="30" customHeight="1" x14ac:dyDescent="0.35">
      <c r="AE679" s="99"/>
    </row>
    <row r="680" spans="31:31" ht="30" customHeight="1" x14ac:dyDescent="0.35">
      <c r="AE680" s="99"/>
    </row>
    <row r="681" spans="31:31" ht="30" customHeight="1" x14ac:dyDescent="0.35">
      <c r="AE681" s="99"/>
    </row>
    <row r="682" spans="31:31" ht="30" customHeight="1" x14ac:dyDescent="0.35">
      <c r="AE682" s="99"/>
    </row>
    <row r="683" spans="31:31" ht="30" customHeight="1" x14ac:dyDescent="0.35">
      <c r="AE683" s="99"/>
    </row>
    <row r="684" spans="31:31" ht="30" customHeight="1" x14ac:dyDescent="0.35">
      <c r="AE684" s="99"/>
    </row>
    <row r="685" spans="31:31" ht="30" customHeight="1" x14ac:dyDescent="0.35">
      <c r="AE685" s="99"/>
    </row>
    <row r="686" spans="31:31" ht="30" customHeight="1" x14ac:dyDescent="0.35">
      <c r="AE686" s="99"/>
    </row>
    <row r="687" spans="31:31" ht="30" customHeight="1" x14ac:dyDescent="0.35">
      <c r="AE687" s="99"/>
    </row>
    <row r="688" spans="31:31" ht="30" customHeight="1" x14ac:dyDescent="0.35">
      <c r="AE688" s="99"/>
    </row>
    <row r="689" spans="31:31" ht="30" customHeight="1" x14ac:dyDescent="0.35">
      <c r="AE689" s="99"/>
    </row>
    <row r="690" spans="31:31" ht="30" customHeight="1" x14ac:dyDescent="0.35">
      <c r="AE690" s="99"/>
    </row>
    <row r="691" spans="31:31" ht="30" customHeight="1" x14ac:dyDescent="0.35">
      <c r="AE691" s="99"/>
    </row>
    <row r="692" spans="31:31" ht="30" customHeight="1" x14ac:dyDescent="0.35">
      <c r="AE692" s="99"/>
    </row>
    <row r="693" spans="31:31" ht="30" customHeight="1" x14ac:dyDescent="0.35">
      <c r="AE693" s="99"/>
    </row>
    <row r="694" spans="31:31" ht="30" customHeight="1" x14ac:dyDescent="0.35">
      <c r="AE694" s="99"/>
    </row>
    <row r="695" spans="31:31" ht="30" customHeight="1" x14ac:dyDescent="0.35">
      <c r="AE695" s="99"/>
    </row>
    <row r="696" spans="31:31" ht="30" customHeight="1" x14ac:dyDescent="0.35">
      <c r="AE696" s="99"/>
    </row>
    <row r="697" spans="31:31" ht="30" customHeight="1" x14ac:dyDescent="0.35">
      <c r="AE697" s="99"/>
    </row>
    <row r="698" spans="31:31" ht="30" customHeight="1" x14ac:dyDescent="0.35">
      <c r="AE698" s="99"/>
    </row>
    <row r="699" spans="31:31" ht="30" customHeight="1" x14ac:dyDescent="0.35">
      <c r="AE699" s="99"/>
    </row>
    <row r="700" spans="31:31" ht="30" customHeight="1" x14ac:dyDescent="0.35">
      <c r="AE700" s="99"/>
    </row>
    <row r="701" spans="31:31" ht="30" customHeight="1" x14ac:dyDescent="0.35">
      <c r="AE701" s="99"/>
    </row>
    <row r="702" spans="31:31" ht="30" customHeight="1" x14ac:dyDescent="0.35">
      <c r="AE702" s="99"/>
    </row>
    <row r="703" spans="31:31" ht="30" customHeight="1" x14ac:dyDescent="0.35">
      <c r="AE703" s="99"/>
    </row>
    <row r="704" spans="31:31" ht="30" customHeight="1" x14ac:dyDescent="0.35">
      <c r="AE704" s="99"/>
    </row>
    <row r="705" spans="31:31" ht="30" customHeight="1" x14ac:dyDescent="0.35">
      <c r="AE705" s="99"/>
    </row>
    <row r="706" spans="31:31" ht="30" customHeight="1" x14ac:dyDescent="0.35">
      <c r="AE706" s="99"/>
    </row>
    <row r="707" spans="31:31" ht="30" customHeight="1" x14ac:dyDescent="0.35">
      <c r="AE707" s="99"/>
    </row>
    <row r="708" spans="31:31" ht="30" customHeight="1" x14ac:dyDescent="0.35">
      <c r="AE708" s="99"/>
    </row>
    <row r="709" spans="31:31" ht="30" customHeight="1" x14ac:dyDescent="0.35">
      <c r="AE709" s="99"/>
    </row>
    <row r="710" spans="31:31" ht="30" customHeight="1" x14ac:dyDescent="0.35">
      <c r="AE710" s="99"/>
    </row>
    <row r="711" spans="31:31" ht="30" customHeight="1" x14ac:dyDescent="0.35">
      <c r="AE711" s="99"/>
    </row>
    <row r="712" spans="31:31" ht="30" customHeight="1" x14ac:dyDescent="0.35">
      <c r="AE712" s="99"/>
    </row>
    <row r="713" spans="31:31" ht="30" customHeight="1" x14ac:dyDescent="0.35">
      <c r="AE713" s="99"/>
    </row>
    <row r="714" spans="31:31" ht="30" customHeight="1" x14ac:dyDescent="0.35">
      <c r="AE714" s="99"/>
    </row>
    <row r="715" spans="31:31" ht="30" customHeight="1" x14ac:dyDescent="0.35">
      <c r="AE715" s="99"/>
    </row>
    <row r="716" spans="31:31" ht="30" customHeight="1" x14ac:dyDescent="0.35">
      <c r="AE716" s="99"/>
    </row>
    <row r="717" spans="31:31" ht="30" customHeight="1" x14ac:dyDescent="0.35">
      <c r="AE717" s="99"/>
    </row>
    <row r="718" spans="31:31" ht="30" customHeight="1" x14ac:dyDescent="0.35">
      <c r="AE718" s="99"/>
    </row>
    <row r="719" spans="31:31" ht="30" customHeight="1" x14ac:dyDescent="0.35">
      <c r="AE719" s="99"/>
    </row>
    <row r="720" spans="31:31" ht="30" customHeight="1" x14ac:dyDescent="0.35">
      <c r="AE720" s="99"/>
    </row>
    <row r="721" spans="31:31" ht="30" customHeight="1" x14ac:dyDescent="0.35">
      <c r="AE721" s="99"/>
    </row>
    <row r="722" spans="31:31" ht="30" customHeight="1" x14ac:dyDescent="0.35">
      <c r="AE722" s="99"/>
    </row>
    <row r="723" spans="31:31" ht="30" customHeight="1" x14ac:dyDescent="0.35">
      <c r="AE723" s="99"/>
    </row>
    <row r="724" spans="31:31" ht="30" customHeight="1" x14ac:dyDescent="0.35">
      <c r="AE724" s="99"/>
    </row>
    <row r="725" spans="31:31" ht="30" customHeight="1" x14ac:dyDescent="0.35">
      <c r="AE725" s="99"/>
    </row>
    <row r="726" spans="31:31" ht="30" customHeight="1" x14ac:dyDescent="0.35">
      <c r="AE726" s="99"/>
    </row>
    <row r="727" spans="31:31" ht="30" customHeight="1" x14ac:dyDescent="0.35">
      <c r="AE727" s="99"/>
    </row>
    <row r="728" spans="31:31" ht="30" customHeight="1" x14ac:dyDescent="0.35">
      <c r="AE728" s="99"/>
    </row>
    <row r="729" spans="31:31" ht="30" customHeight="1" x14ac:dyDescent="0.35">
      <c r="AE729" s="99"/>
    </row>
    <row r="730" spans="31:31" ht="30" customHeight="1" x14ac:dyDescent="0.35">
      <c r="AE730" s="99"/>
    </row>
    <row r="731" spans="31:31" ht="30" customHeight="1" x14ac:dyDescent="0.35">
      <c r="AE731" s="99"/>
    </row>
    <row r="732" spans="31:31" ht="30" customHeight="1" x14ac:dyDescent="0.35">
      <c r="AE732" s="99"/>
    </row>
    <row r="733" spans="31:31" ht="30" customHeight="1" x14ac:dyDescent="0.35">
      <c r="AE733" s="99"/>
    </row>
    <row r="734" spans="31:31" ht="30" customHeight="1" x14ac:dyDescent="0.35">
      <c r="AE734" s="99"/>
    </row>
    <row r="735" spans="31:31" ht="30" customHeight="1" x14ac:dyDescent="0.35">
      <c r="AE735" s="99"/>
    </row>
    <row r="736" spans="31:31" ht="30" customHeight="1" x14ac:dyDescent="0.35">
      <c r="AE736" s="99"/>
    </row>
    <row r="737" spans="31:31" ht="30" customHeight="1" x14ac:dyDescent="0.35">
      <c r="AE737" s="99"/>
    </row>
    <row r="738" spans="31:31" ht="30" customHeight="1" x14ac:dyDescent="0.35">
      <c r="AE738" s="99"/>
    </row>
    <row r="739" spans="31:31" ht="30" customHeight="1" x14ac:dyDescent="0.35">
      <c r="AE739" s="99"/>
    </row>
    <row r="740" spans="31:31" ht="30" customHeight="1" x14ac:dyDescent="0.35">
      <c r="AE740" s="99"/>
    </row>
    <row r="741" spans="31:31" ht="30" customHeight="1" x14ac:dyDescent="0.35">
      <c r="AE741" s="99"/>
    </row>
    <row r="742" spans="31:31" ht="30" customHeight="1" x14ac:dyDescent="0.35">
      <c r="AE742" s="99"/>
    </row>
    <row r="743" spans="31:31" ht="30" customHeight="1" x14ac:dyDescent="0.35">
      <c r="AE743" s="99"/>
    </row>
    <row r="744" spans="31:31" ht="30" customHeight="1" x14ac:dyDescent="0.35">
      <c r="AE744" s="99"/>
    </row>
    <row r="745" spans="31:31" ht="30" customHeight="1" x14ac:dyDescent="0.35">
      <c r="AE745" s="99"/>
    </row>
    <row r="746" spans="31:31" ht="30" customHeight="1" x14ac:dyDescent="0.35">
      <c r="AE746" s="99"/>
    </row>
    <row r="747" spans="31:31" ht="30" customHeight="1" x14ac:dyDescent="0.35">
      <c r="AE747" s="99"/>
    </row>
    <row r="748" spans="31:31" ht="30" customHeight="1" x14ac:dyDescent="0.35">
      <c r="AE748" s="99"/>
    </row>
    <row r="749" spans="31:31" ht="30" customHeight="1" x14ac:dyDescent="0.35">
      <c r="AE749" s="99"/>
    </row>
    <row r="750" spans="31:31" ht="30" customHeight="1" x14ac:dyDescent="0.35">
      <c r="AE750" s="99"/>
    </row>
    <row r="751" spans="31:31" ht="30" customHeight="1" x14ac:dyDescent="0.35">
      <c r="AE751" s="99"/>
    </row>
    <row r="752" spans="31:31" ht="30" customHeight="1" x14ac:dyDescent="0.35">
      <c r="AE752" s="99"/>
    </row>
    <row r="753" spans="31:31" ht="30" customHeight="1" x14ac:dyDescent="0.35">
      <c r="AE753" s="99"/>
    </row>
    <row r="754" spans="31:31" ht="30" customHeight="1" x14ac:dyDescent="0.35">
      <c r="AE754" s="99"/>
    </row>
    <row r="755" spans="31:31" ht="30" customHeight="1" x14ac:dyDescent="0.35">
      <c r="AE755" s="99"/>
    </row>
    <row r="756" spans="31:31" ht="30" customHeight="1" x14ac:dyDescent="0.35">
      <c r="AE756" s="99"/>
    </row>
    <row r="757" spans="31:31" ht="30" customHeight="1" x14ac:dyDescent="0.35">
      <c r="AE757" s="99"/>
    </row>
    <row r="758" spans="31:31" ht="30" customHeight="1" x14ac:dyDescent="0.35">
      <c r="AE758" s="99"/>
    </row>
    <row r="759" spans="31:31" ht="30" customHeight="1" x14ac:dyDescent="0.35">
      <c r="AE759" s="99"/>
    </row>
    <row r="760" spans="31:31" ht="30" customHeight="1" x14ac:dyDescent="0.35">
      <c r="AE760" s="99"/>
    </row>
    <row r="761" spans="31:31" ht="30" customHeight="1" x14ac:dyDescent="0.35">
      <c r="AE761" s="99"/>
    </row>
    <row r="762" spans="31:31" ht="30" customHeight="1" x14ac:dyDescent="0.35">
      <c r="AE762" s="99"/>
    </row>
    <row r="763" spans="31:31" ht="30" customHeight="1" x14ac:dyDescent="0.35">
      <c r="AE763" s="99"/>
    </row>
    <row r="764" spans="31:31" ht="30" customHeight="1" x14ac:dyDescent="0.35">
      <c r="AE764" s="99"/>
    </row>
    <row r="765" spans="31:31" ht="30" customHeight="1" x14ac:dyDescent="0.35">
      <c r="AE765" s="99"/>
    </row>
    <row r="766" spans="31:31" ht="30" customHeight="1" x14ac:dyDescent="0.35">
      <c r="AE766" s="99"/>
    </row>
    <row r="767" spans="31:31" ht="30" customHeight="1" x14ac:dyDescent="0.35">
      <c r="AE767" s="99"/>
    </row>
    <row r="768" spans="31:31" ht="30" customHeight="1" x14ac:dyDescent="0.35">
      <c r="AE768" s="99"/>
    </row>
    <row r="769" spans="31:31" ht="30" customHeight="1" x14ac:dyDescent="0.35">
      <c r="AE769" s="99"/>
    </row>
    <row r="770" spans="31:31" ht="30" customHeight="1" x14ac:dyDescent="0.35">
      <c r="AE770" s="99"/>
    </row>
    <row r="771" spans="31:31" ht="30" customHeight="1" x14ac:dyDescent="0.35">
      <c r="AE771" s="99"/>
    </row>
    <row r="772" spans="31:31" ht="30" customHeight="1" x14ac:dyDescent="0.35">
      <c r="AE772" s="99"/>
    </row>
    <row r="773" spans="31:31" ht="30" customHeight="1" x14ac:dyDescent="0.35">
      <c r="AE773" s="99"/>
    </row>
    <row r="774" spans="31:31" ht="30" customHeight="1" x14ac:dyDescent="0.35">
      <c r="AE774" s="99"/>
    </row>
    <row r="775" spans="31:31" ht="30" customHeight="1" x14ac:dyDescent="0.35">
      <c r="AE775" s="99"/>
    </row>
    <row r="776" spans="31:31" ht="30" customHeight="1" x14ac:dyDescent="0.35">
      <c r="AE776" s="99"/>
    </row>
    <row r="777" spans="31:31" ht="30" customHeight="1" x14ac:dyDescent="0.35">
      <c r="AE777" s="99"/>
    </row>
    <row r="778" spans="31:31" ht="30" customHeight="1" x14ac:dyDescent="0.35">
      <c r="AE778" s="99"/>
    </row>
    <row r="779" spans="31:31" ht="30" customHeight="1" x14ac:dyDescent="0.35">
      <c r="AE779" s="99"/>
    </row>
    <row r="780" spans="31:31" ht="30" customHeight="1" x14ac:dyDescent="0.35">
      <c r="AE780" s="99"/>
    </row>
    <row r="781" spans="31:31" ht="30" customHeight="1" x14ac:dyDescent="0.35">
      <c r="AE781" s="99"/>
    </row>
    <row r="782" spans="31:31" ht="30" customHeight="1" x14ac:dyDescent="0.35">
      <c r="AE782" s="99"/>
    </row>
    <row r="783" spans="31:31" ht="30" customHeight="1" x14ac:dyDescent="0.35">
      <c r="AE783" s="99"/>
    </row>
    <row r="784" spans="31:31" ht="30" customHeight="1" x14ac:dyDescent="0.35">
      <c r="AE784" s="99"/>
    </row>
    <row r="785" spans="31:31" ht="30" customHeight="1" x14ac:dyDescent="0.35">
      <c r="AE785" s="99"/>
    </row>
    <row r="786" spans="31:31" ht="30" customHeight="1" x14ac:dyDescent="0.35">
      <c r="AE786" s="99"/>
    </row>
    <row r="787" spans="31:31" ht="30" customHeight="1" x14ac:dyDescent="0.35">
      <c r="AE787" s="99"/>
    </row>
    <row r="788" spans="31:31" ht="30" customHeight="1" x14ac:dyDescent="0.35">
      <c r="AE788" s="99"/>
    </row>
    <row r="789" spans="31:31" ht="30" customHeight="1" x14ac:dyDescent="0.35">
      <c r="AE789" s="99"/>
    </row>
    <row r="790" spans="31:31" ht="30" customHeight="1" x14ac:dyDescent="0.35">
      <c r="AE790" s="99"/>
    </row>
    <row r="791" spans="31:31" ht="30" customHeight="1" x14ac:dyDescent="0.35">
      <c r="AE791" s="99"/>
    </row>
    <row r="792" spans="31:31" ht="30" customHeight="1" x14ac:dyDescent="0.35">
      <c r="AE792" s="99"/>
    </row>
    <row r="793" spans="31:31" ht="30" customHeight="1" x14ac:dyDescent="0.35">
      <c r="AE793" s="99"/>
    </row>
    <row r="794" spans="31:31" ht="30" customHeight="1" x14ac:dyDescent="0.35">
      <c r="AE794" s="99"/>
    </row>
    <row r="795" spans="31:31" ht="30" customHeight="1" x14ac:dyDescent="0.35">
      <c r="AE795" s="99"/>
    </row>
    <row r="796" spans="31:31" ht="30" customHeight="1" x14ac:dyDescent="0.35">
      <c r="AE796" s="99"/>
    </row>
    <row r="797" spans="31:31" ht="30" customHeight="1" x14ac:dyDescent="0.35">
      <c r="AE797" s="99"/>
    </row>
    <row r="798" spans="31:31" ht="30" customHeight="1" x14ac:dyDescent="0.35">
      <c r="AE798" s="99"/>
    </row>
    <row r="799" spans="31:31" ht="30" customHeight="1" x14ac:dyDescent="0.35">
      <c r="AE799" s="99"/>
    </row>
    <row r="800" spans="31:31" ht="30" customHeight="1" x14ac:dyDescent="0.35">
      <c r="AE800" s="99"/>
    </row>
    <row r="801" spans="31:31" ht="30" customHeight="1" x14ac:dyDescent="0.35">
      <c r="AE801" s="99"/>
    </row>
    <row r="802" spans="31:31" ht="30" customHeight="1" x14ac:dyDescent="0.35">
      <c r="AE802" s="99"/>
    </row>
    <row r="803" spans="31:31" ht="30" customHeight="1" x14ac:dyDescent="0.35">
      <c r="AE803" s="99"/>
    </row>
    <row r="804" spans="31:31" ht="30" customHeight="1" x14ac:dyDescent="0.35">
      <c r="AE804" s="99"/>
    </row>
    <row r="805" spans="31:31" ht="30" customHeight="1" x14ac:dyDescent="0.35">
      <c r="AE805" s="99"/>
    </row>
    <row r="806" spans="31:31" ht="30" customHeight="1" x14ac:dyDescent="0.35">
      <c r="AE806" s="99"/>
    </row>
    <row r="807" spans="31:31" ht="30" customHeight="1" x14ac:dyDescent="0.35">
      <c r="AE807" s="99"/>
    </row>
    <row r="808" spans="31:31" ht="30" customHeight="1" x14ac:dyDescent="0.35">
      <c r="AE808" s="99"/>
    </row>
    <row r="809" spans="31:31" ht="30" customHeight="1" x14ac:dyDescent="0.35">
      <c r="AE809" s="99"/>
    </row>
    <row r="810" spans="31:31" ht="30" customHeight="1" x14ac:dyDescent="0.35">
      <c r="AE810" s="99"/>
    </row>
    <row r="811" spans="31:31" ht="30" customHeight="1" x14ac:dyDescent="0.35">
      <c r="AE811" s="99"/>
    </row>
    <row r="812" spans="31:31" ht="30" customHeight="1" x14ac:dyDescent="0.35">
      <c r="AE812" s="99"/>
    </row>
    <row r="813" spans="31:31" ht="30" customHeight="1" x14ac:dyDescent="0.35">
      <c r="AE813" s="99"/>
    </row>
    <row r="814" spans="31:31" ht="30" customHeight="1" x14ac:dyDescent="0.35">
      <c r="AE814" s="99"/>
    </row>
    <row r="815" spans="31:31" ht="30" customHeight="1" x14ac:dyDescent="0.35">
      <c r="AE815" s="99"/>
    </row>
    <row r="816" spans="31:31" ht="30" customHeight="1" x14ac:dyDescent="0.35">
      <c r="AE816" s="99"/>
    </row>
    <row r="817" spans="31:31" ht="30" customHeight="1" x14ac:dyDescent="0.35">
      <c r="AE817" s="99"/>
    </row>
    <row r="818" spans="31:31" ht="30" customHeight="1" x14ac:dyDescent="0.35">
      <c r="AE818" s="99"/>
    </row>
    <row r="819" spans="31:31" ht="30" customHeight="1" x14ac:dyDescent="0.35">
      <c r="AE819" s="99"/>
    </row>
    <row r="820" spans="31:31" ht="30" customHeight="1" x14ac:dyDescent="0.35">
      <c r="AE820" s="99"/>
    </row>
    <row r="821" spans="31:31" ht="30" customHeight="1" x14ac:dyDescent="0.35">
      <c r="AE821" s="99"/>
    </row>
    <row r="822" spans="31:31" ht="30" customHeight="1" x14ac:dyDescent="0.35">
      <c r="AE822" s="99"/>
    </row>
    <row r="823" spans="31:31" ht="30" customHeight="1" x14ac:dyDescent="0.35">
      <c r="AE823" s="99"/>
    </row>
    <row r="824" spans="31:31" ht="30" customHeight="1" x14ac:dyDescent="0.35">
      <c r="AE824" s="99"/>
    </row>
    <row r="825" spans="31:31" ht="30" customHeight="1" x14ac:dyDescent="0.35">
      <c r="AE825" s="99"/>
    </row>
    <row r="826" spans="31:31" ht="30" customHeight="1" x14ac:dyDescent="0.35">
      <c r="AE826" s="99"/>
    </row>
    <row r="827" spans="31:31" ht="30" customHeight="1" x14ac:dyDescent="0.35">
      <c r="AE827" s="99"/>
    </row>
    <row r="828" spans="31:31" ht="30" customHeight="1" x14ac:dyDescent="0.35">
      <c r="AE828" s="99"/>
    </row>
    <row r="829" spans="31:31" ht="30" customHeight="1" x14ac:dyDescent="0.35">
      <c r="AE829" s="99"/>
    </row>
    <row r="830" spans="31:31" ht="30" customHeight="1" x14ac:dyDescent="0.35">
      <c r="AE830" s="99"/>
    </row>
    <row r="831" spans="31:31" ht="30" customHeight="1" x14ac:dyDescent="0.35">
      <c r="AE831" s="99"/>
    </row>
    <row r="832" spans="31:31" ht="30" customHeight="1" x14ac:dyDescent="0.35">
      <c r="AE832" s="99"/>
    </row>
    <row r="833" spans="31:31" ht="30" customHeight="1" x14ac:dyDescent="0.35">
      <c r="AE833" s="99"/>
    </row>
    <row r="834" spans="31:31" ht="30" customHeight="1" x14ac:dyDescent="0.35">
      <c r="AE834" s="99"/>
    </row>
    <row r="835" spans="31:31" ht="30" customHeight="1" x14ac:dyDescent="0.35">
      <c r="AE835" s="99"/>
    </row>
    <row r="836" spans="31:31" ht="30" customHeight="1" x14ac:dyDescent="0.35">
      <c r="AE836" s="99"/>
    </row>
    <row r="837" spans="31:31" ht="30" customHeight="1" x14ac:dyDescent="0.35">
      <c r="AE837" s="99"/>
    </row>
    <row r="838" spans="31:31" ht="30" customHeight="1" x14ac:dyDescent="0.35">
      <c r="AE838" s="99"/>
    </row>
    <row r="839" spans="31:31" ht="30" customHeight="1" x14ac:dyDescent="0.35">
      <c r="AE839" s="99"/>
    </row>
    <row r="840" spans="31:31" ht="30" customHeight="1" x14ac:dyDescent="0.35">
      <c r="AE840" s="99"/>
    </row>
    <row r="841" spans="31:31" ht="30" customHeight="1" x14ac:dyDescent="0.35">
      <c r="AE841" s="99"/>
    </row>
    <row r="842" spans="31:31" ht="30" customHeight="1" x14ac:dyDescent="0.35">
      <c r="AE842" s="99"/>
    </row>
    <row r="843" spans="31:31" ht="30" customHeight="1" x14ac:dyDescent="0.35">
      <c r="AE843" s="99"/>
    </row>
    <row r="844" spans="31:31" ht="30" customHeight="1" x14ac:dyDescent="0.35">
      <c r="AE844" s="99"/>
    </row>
    <row r="845" spans="31:31" ht="30" customHeight="1" x14ac:dyDescent="0.35">
      <c r="AE845" s="99"/>
    </row>
    <row r="846" spans="31:31" ht="30" customHeight="1" x14ac:dyDescent="0.35">
      <c r="AE846" s="99"/>
    </row>
    <row r="847" spans="31:31" ht="30" customHeight="1" x14ac:dyDescent="0.35">
      <c r="AE847" s="99"/>
    </row>
    <row r="848" spans="31:31" ht="30" customHeight="1" x14ac:dyDescent="0.35">
      <c r="AE848" s="99"/>
    </row>
    <row r="849" spans="31:31" ht="30" customHeight="1" x14ac:dyDescent="0.35">
      <c r="AE849" s="99"/>
    </row>
    <row r="850" spans="31:31" ht="30" customHeight="1" x14ac:dyDescent="0.35">
      <c r="AE850" s="99"/>
    </row>
    <row r="851" spans="31:31" ht="30" customHeight="1" x14ac:dyDescent="0.35">
      <c r="AE851" s="99"/>
    </row>
    <row r="852" spans="31:31" ht="30" customHeight="1" x14ac:dyDescent="0.35">
      <c r="AE852" s="99"/>
    </row>
    <row r="853" spans="31:31" ht="30" customHeight="1" x14ac:dyDescent="0.35">
      <c r="AE853" s="99"/>
    </row>
    <row r="854" spans="31:31" ht="30" customHeight="1" x14ac:dyDescent="0.35">
      <c r="AE854" s="99"/>
    </row>
    <row r="855" spans="31:31" ht="30" customHeight="1" x14ac:dyDescent="0.35">
      <c r="AE855" s="99"/>
    </row>
    <row r="856" spans="31:31" ht="30" customHeight="1" x14ac:dyDescent="0.35">
      <c r="AE856" s="99"/>
    </row>
    <row r="857" spans="31:31" ht="30" customHeight="1" x14ac:dyDescent="0.35">
      <c r="AE857" s="99"/>
    </row>
    <row r="858" spans="31:31" ht="30" customHeight="1" x14ac:dyDescent="0.35">
      <c r="AE858" s="99"/>
    </row>
    <row r="859" spans="31:31" ht="30" customHeight="1" x14ac:dyDescent="0.35">
      <c r="AE859" s="99"/>
    </row>
    <row r="860" spans="31:31" ht="30" customHeight="1" x14ac:dyDescent="0.35">
      <c r="AE860" s="99"/>
    </row>
    <row r="861" spans="31:31" ht="30" customHeight="1" x14ac:dyDescent="0.35">
      <c r="AE861" s="99"/>
    </row>
    <row r="862" spans="31:31" ht="30" customHeight="1" x14ac:dyDescent="0.35">
      <c r="AE862" s="99"/>
    </row>
    <row r="863" spans="31:31" ht="30" customHeight="1" x14ac:dyDescent="0.35">
      <c r="AE863" s="99"/>
    </row>
    <row r="864" spans="31:31" ht="30" customHeight="1" x14ac:dyDescent="0.35">
      <c r="AE864" s="99"/>
    </row>
    <row r="865" spans="31:31" ht="30" customHeight="1" x14ac:dyDescent="0.35">
      <c r="AE865" s="99"/>
    </row>
    <row r="866" spans="31:31" ht="30" customHeight="1" x14ac:dyDescent="0.35">
      <c r="AE866" s="99"/>
    </row>
    <row r="867" spans="31:31" ht="30" customHeight="1" x14ac:dyDescent="0.35">
      <c r="AE867" s="99"/>
    </row>
    <row r="868" spans="31:31" ht="30" customHeight="1" x14ac:dyDescent="0.35">
      <c r="AE868" s="99"/>
    </row>
    <row r="869" spans="31:31" ht="30" customHeight="1" x14ac:dyDescent="0.35">
      <c r="AE869" s="99"/>
    </row>
    <row r="870" spans="31:31" ht="30" customHeight="1" x14ac:dyDescent="0.35">
      <c r="AE870" s="99"/>
    </row>
    <row r="871" spans="31:31" ht="30" customHeight="1" x14ac:dyDescent="0.35">
      <c r="AE871" s="99"/>
    </row>
    <row r="872" spans="31:31" ht="30" customHeight="1" x14ac:dyDescent="0.35">
      <c r="AE872" s="99"/>
    </row>
    <row r="873" spans="31:31" ht="30" customHeight="1" x14ac:dyDescent="0.35">
      <c r="AE873" s="99"/>
    </row>
    <row r="874" spans="31:31" ht="30" customHeight="1" x14ac:dyDescent="0.35">
      <c r="AE874" s="99"/>
    </row>
    <row r="875" spans="31:31" ht="30" customHeight="1" x14ac:dyDescent="0.35">
      <c r="AE875" s="99"/>
    </row>
    <row r="876" spans="31:31" ht="30" customHeight="1" x14ac:dyDescent="0.35">
      <c r="AE876" s="99"/>
    </row>
    <row r="877" spans="31:31" ht="30" customHeight="1" x14ac:dyDescent="0.35">
      <c r="AE877" s="99"/>
    </row>
    <row r="878" spans="31:31" ht="30" customHeight="1" x14ac:dyDescent="0.35">
      <c r="AE878" s="99"/>
    </row>
    <row r="879" spans="31:31" ht="30" customHeight="1" x14ac:dyDescent="0.35">
      <c r="AE879" s="99"/>
    </row>
    <row r="880" spans="31:31" ht="30" customHeight="1" x14ac:dyDescent="0.35">
      <c r="AE880" s="99"/>
    </row>
    <row r="881" spans="31:31" ht="30" customHeight="1" x14ac:dyDescent="0.35">
      <c r="AE881" s="99"/>
    </row>
    <row r="882" spans="31:31" ht="30" customHeight="1" x14ac:dyDescent="0.35">
      <c r="AE882" s="99"/>
    </row>
    <row r="883" spans="31:31" ht="30" customHeight="1" x14ac:dyDescent="0.35">
      <c r="AE883" s="99"/>
    </row>
    <row r="884" spans="31:31" ht="30" customHeight="1" x14ac:dyDescent="0.35">
      <c r="AE884" s="99"/>
    </row>
    <row r="885" spans="31:31" ht="30" customHeight="1" x14ac:dyDescent="0.35">
      <c r="AE885" s="99"/>
    </row>
    <row r="886" spans="31:31" ht="30" customHeight="1" x14ac:dyDescent="0.35">
      <c r="AE886" s="99"/>
    </row>
    <row r="887" spans="31:31" ht="30" customHeight="1" x14ac:dyDescent="0.35">
      <c r="AE887" s="99"/>
    </row>
    <row r="888" spans="31:31" ht="30" customHeight="1" x14ac:dyDescent="0.35">
      <c r="AE888" s="99"/>
    </row>
    <row r="889" spans="31:31" ht="30" customHeight="1" x14ac:dyDescent="0.35">
      <c r="AE889" s="99"/>
    </row>
    <row r="890" spans="31:31" ht="30" customHeight="1" x14ac:dyDescent="0.35">
      <c r="AE890" s="99"/>
    </row>
    <row r="891" spans="31:31" ht="30" customHeight="1" x14ac:dyDescent="0.35">
      <c r="AE891" s="99"/>
    </row>
    <row r="892" spans="31:31" ht="30" customHeight="1" x14ac:dyDescent="0.35">
      <c r="AE892" s="99"/>
    </row>
    <row r="893" spans="31:31" ht="30" customHeight="1" x14ac:dyDescent="0.35">
      <c r="AE893" s="99"/>
    </row>
    <row r="894" spans="31:31" ht="30" customHeight="1" x14ac:dyDescent="0.35">
      <c r="AE894" s="99"/>
    </row>
    <row r="895" spans="31:31" ht="30" customHeight="1" x14ac:dyDescent="0.35">
      <c r="AE895" s="99"/>
    </row>
    <row r="896" spans="31:31" ht="30" customHeight="1" x14ac:dyDescent="0.35">
      <c r="AE896" s="99"/>
    </row>
    <row r="897" spans="31:31" ht="30" customHeight="1" x14ac:dyDescent="0.35">
      <c r="AE897" s="99"/>
    </row>
    <row r="898" spans="31:31" ht="30" customHeight="1" x14ac:dyDescent="0.35">
      <c r="AE898" s="99"/>
    </row>
    <row r="899" spans="31:31" ht="30" customHeight="1" x14ac:dyDescent="0.35">
      <c r="AE899" s="99"/>
    </row>
    <row r="900" spans="31:31" ht="30" customHeight="1" x14ac:dyDescent="0.35">
      <c r="AE900" s="99"/>
    </row>
    <row r="901" spans="31:31" ht="30" customHeight="1" x14ac:dyDescent="0.35">
      <c r="AE901" s="99"/>
    </row>
    <row r="902" spans="31:31" ht="30" customHeight="1" x14ac:dyDescent="0.35">
      <c r="AE902" s="99"/>
    </row>
    <row r="903" spans="31:31" ht="30" customHeight="1" x14ac:dyDescent="0.35">
      <c r="AE903" s="99"/>
    </row>
    <row r="904" spans="31:31" ht="30" customHeight="1" x14ac:dyDescent="0.35">
      <c r="AE904" s="99"/>
    </row>
    <row r="905" spans="31:31" ht="30" customHeight="1" x14ac:dyDescent="0.35">
      <c r="AE905" s="99"/>
    </row>
    <row r="906" spans="31:31" ht="30" customHeight="1" x14ac:dyDescent="0.35">
      <c r="AE906" s="99"/>
    </row>
    <row r="907" spans="31:31" ht="30" customHeight="1" x14ac:dyDescent="0.35">
      <c r="AE907" s="99"/>
    </row>
    <row r="908" spans="31:31" ht="30" customHeight="1" x14ac:dyDescent="0.35">
      <c r="AE908" s="99"/>
    </row>
    <row r="909" spans="31:31" ht="30" customHeight="1" x14ac:dyDescent="0.35">
      <c r="AE909" s="99"/>
    </row>
    <row r="910" spans="31:31" ht="30" customHeight="1" x14ac:dyDescent="0.35">
      <c r="AE910" s="99"/>
    </row>
    <row r="911" spans="31:31" ht="30" customHeight="1" x14ac:dyDescent="0.35">
      <c r="AE911" s="99"/>
    </row>
    <row r="912" spans="31:31" ht="30" customHeight="1" x14ac:dyDescent="0.35">
      <c r="AE912" s="99"/>
    </row>
    <row r="913" spans="31:31" ht="30" customHeight="1" x14ac:dyDescent="0.35">
      <c r="AE913" s="99"/>
    </row>
    <row r="914" spans="31:31" ht="30" customHeight="1" x14ac:dyDescent="0.35">
      <c r="AE914" s="99"/>
    </row>
    <row r="915" spans="31:31" ht="30" customHeight="1" x14ac:dyDescent="0.35">
      <c r="AE915" s="99"/>
    </row>
    <row r="916" spans="31:31" ht="30" customHeight="1" x14ac:dyDescent="0.35">
      <c r="AE916" s="99"/>
    </row>
    <row r="917" spans="31:31" ht="30" customHeight="1" x14ac:dyDescent="0.35">
      <c r="AE917" s="99"/>
    </row>
    <row r="918" spans="31:31" ht="30" customHeight="1" x14ac:dyDescent="0.35">
      <c r="AE918" s="99"/>
    </row>
    <row r="919" spans="31:31" ht="30" customHeight="1" x14ac:dyDescent="0.35">
      <c r="AE919" s="99"/>
    </row>
    <row r="920" spans="31:31" ht="30" customHeight="1" x14ac:dyDescent="0.35">
      <c r="AE920" s="99"/>
    </row>
    <row r="921" spans="31:31" ht="30" customHeight="1" x14ac:dyDescent="0.35">
      <c r="AE921" s="99"/>
    </row>
    <row r="922" spans="31:31" ht="30" customHeight="1" x14ac:dyDescent="0.35">
      <c r="AE922" s="99"/>
    </row>
    <row r="923" spans="31:31" ht="30" customHeight="1" x14ac:dyDescent="0.35">
      <c r="AE923" s="99"/>
    </row>
    <row r="924" spans="31:31" ht="30" customHeight="1" x14ac:dyDescent="0.35">
      <c r="AE924" s="99"/>
    </row>
    <row r="925" spans="31:31" ht="30" customHeight="1" x14ac:dyDescent="0.35">
      <c r="AE925" s="99"/>
    </row>
    <row r="926" spans="31:31" ht="30" customHeight="1" x14ac:dyDescent="0.35">
      <c r="AE926" s="99"/>
    </row>
    <row r="927" spans="31:31" ht="30" customHeight="1" x14ac:dyDescent="0.35">
      <c r="AE927" s="99"/>
    </row>
    <row r="928" spans="31:31" ht="30" customHeight="1" x14ac:dyDescent="0.35">
      <c r="AE928" s="99"/>
    </row>
    <row r="929" spans="31:31" ht="30" customHeight="1" x14ac:dyDescent="0.35">
      <c r="AE929" s="99"/>
    </row>
    <row r="930" spans="31:31" ht="30" customHeight="1" x14ac:dyDescent="0.35">
      <c r="AE930" s="99"/>
    </row>
    <row r="931" spans="31:31" ht="30" customHeight="1" x14ac:dyDescent="0.35">
      <c r="AE931" s="99"/>
    </row>
    <row r="932" spans="31:31" ht="30" customHeight="1" x14ac:dyDescent="0.35">
      <c r="AE932" s="99"/>
    </row>
    <row r="933" spans="31:31" ht="30" customHeight="1" x14ac:dyDescent="0.35">
      <c r="AE933" s="99"/>
    </row>
    <row r="934" spans="31:31" ht="30" customHeight="1" x14ac:dyDescent="0.35">
      <c r="AE934" s="99"/>
    </row>
    <row r="935" spans="31:31" ht="30" customHeight="1" x14ac:dyDescent="0.35">
      <c r="AE935" s="99"/>
    </row>
    <row r="936" spans="31:31" ht="30" customHeight="1" x14ac:dyDescent="0.35">
      <c r="AE936" s="99"/>
    </row>
    <row r="937" spans="31:31" ht="30" customHeight="1" x14ac:dyDescent="0.35">
      <c r="AE937" s="99"/>
    </row>
    <row r="938" spans="31:31" ht="30" customHeight="1" x14ac:dyDescent="0.35">
      <c r="AE938" s="99"/>
    </row>
    <row r="939" spans="31:31" ht="30" customHeight="1" x14ac:dyDescent="0.35">
      <c r="AE939" s="99"/>
    </row>
    <row r="940" spans="31:31" ht="30" customHeight="1" x14ac:dyDescent="0.35">
      <c r="AE940" s="99"/>
    </row>
    <row r="941" spans="31:31" ht="30" customHeight="1" x14ac:dyDescent="0.35">
      <c r="AE941" s="99"/>
    </row>
    <row r="942" spans="31:31" ht="30" customHeight="1" x14ac:dyDescent="0.35">
      <c r="AE942" s="99"/>
    </row>
    <row r="943" spans="31:31" ht="30" customHeight="1" x14ac:dyDescent="0.35">
      <c r="AE943" s="99"/>
    </row>
    <row r="944" spans="31:31" ht="30" customHeight="1" x14ac:dyDescent="0.35">
      <c r="AE944" s="99"/>
    </row>
    <row r="945" spans="31:31" ht="30" customHeight="1" x14ac:dyDescent="0.35">
      <c r="AE945" s="99"/>
    </row>
    <row r="946" spans="31:31" ht="30" customHeight="1" x14ac:dyDescent="0.35">
      <c r="AE946" s="99"/>
    </row>
    <row r="947" spans="31:31" ht="30" customHeight="1" x14ac:dyDescent="0.35">
      <c r="AE947" s="99"/>
    </row>
    <row r="948" spans="31:31" ht="30" customHeight="1" x14ac:dyDescent="0.35">
      <c r="AE948" s="99"/>
    </row>
    <row r="949" spans="31:31" ht="30" customHeight="1" x14ac:dyDescent="0.35">
      <c r="AE949" s="99"/>
    </row>
    <row r="950" spans="31:31" ht="30" customHeight="1" x14ac:dyDescent="0.35">
      <c r="AE950" s="99"/>
    </row>
    <row r="951" spans="31:31" ht="30" customHeight="1" x14ac:dyDescent="0.35">
      <c r="AE951" s="99"/>
    </row>
    <row r="952" spans="31:31" ht="30" customHeight="1" x14ac:dyDescent="0.35">
      <c r="AE952" s="99"/>
    </row>
    <row r="953" spans="31:31" ht="30" customHeight="1" x14ac:dyDescent="0.35">
      <c r="AE953" s="99"/>
    </row>
    <row r="954" spans="31:31" ht="30" customHeight="1" x14ac:dyDescent="0.35">
      <c r="AE954" s="99"/>
    </row>
    <row r="955" spans="31:31" ht="30" customHeight="1" x14ac:dyDescent="0.35">
      <c r="AE955" s="99"/>
    </row>
    <row r="956" spans="31:31" ht="30" customHeight="1" x14ac:dyDescent="0.35">
      <c r="AE956" s="99"/>
    </row>
    <row r="957" spans="31:31" ht="30" customHeight="1" x14ac:dyDescent="0.35">
      <c r="AE957" s="99"/>
    </row>
    <row r="958" spans="31:31" ht="30" customHeight="1" x14ac:dyDescent="0.35">
      <c r="AE958" s="99"/>
    </row>
    <row r="959" spans="31:31" ht="30" customHeight="1" x14ac:dyDescent="0.35">
      <c r="AE959" s="99"/>
    </row>
    <row r="960" spans="31:31" ht="30" customHeight="1" x14ac:dyDescent="0.35">
      <c r="AE960" s="99"/>
    </row>
    <row r="961" spans="31:31" ht="30" customHeight="1" x14ac:dyDescent="0.35">
      <c r="AE961" s="99"/>
    </row>
    <row r="962" spans="31:31" ht="30" customHeight="1" x14ac:dyDescent="0.35">
      <c r="AE962" s="99"/>
    </row>
    <row r="963" spans="31:31" ht="30" customHeight="1" x14ac:dyDescent="0.35">
      <c r="AE963" s="99"/>
    </row>
    <row r="964" spans="31:31" ht="30" customHeight="1" x14ac:dyDescent="0.35">
      <c r="AE964" s="99"/>
    </row>
    <row r="965" spans="31:31" ht="30" customHeight="1" x14ac:dyDescent="0.35">
      <c r="AE965" s="99"/>
    </row>
    <row r="966" spans="31:31" ht="30" customHeight="1" x14ac:dyDescent="0.35">
      <c r="AE966" s="99"/>
    </row>
    <row r="967" spans="31:31" ht="30" customHeight="1" x14ac:dyDescent="0.35">
      <c r="AE967" s="99"/>
    </row>
    <row r="968" spans="31:31" ht="30" customHeight="1" x14ac:dyDescent="0.35">
      <c r="AE968" s="99"/>
    </row>
    <row r="969" spans="31:31" ht="30" customHeight="1" x14ac:dyDescent="0.35">
      <c r="AE969" s="99"/>
    </row>
    <row r="970" spans="31:31" ht="30" customHeight="1" x14ac:dyDescent="0.35">
      <c r="AE970" s="99"/>
    </row>
    <row r="971" spans="31:31" ht="30" customHeight="1" x14ac:dyDescent="0.35">
      <c r="AE971" s="99"/>
    </row>
    <row r="972" spans="31:31" ht="30" customHeight="1" x14ac:dyDescent="0.35">
      <c r="AE972" s="99"/>
    </row>
    <row r="973" spans="31:31" ht="30" customHeight="1" x14ac:dyDescent="0.35">
      <c r="AE973" s="99"/>
    </row>
    <row r="974" spans="31:31" ht="30" customHeight="1" x14ac:dyDescent="0.35">
      <c r="AE974" s="99"/>
    </row>
  </sheetData>
  <autoFilter ref="A3:AU188"/>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30" priority="1" operator="lessThan">
      <formula>0</formula>
    </cfRule>
  </conditionalFormatting>
  <conditionalFormatting sqref="U4:AD186 AF4:AT186">
    <cfRule type="cellIs" dxfId="29" priority="2" operator="greaterThan">
      <formula>0</formula>
    </cfRule>
  </conditionalFormatting>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22"/>
  <dimension ref="A1:AU974"/>
  <sheetViews>
    <sheetView zoomScale="60" zoomScaleNormal="60" workbookViewId="0">
      <selection activeCell="K193" sqref="K192:L193"/>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28.54296875" style="92" customWidth="1"/>
    <col min="5" max="5" width="10" style="92" customWidth="1"/>
    <col min="6" max="6" width="9.7265625" style="92" customWidth="1"/>
    <col min="7" max="7" width="14.453125" style="92" customWidth="1"/>
    <col min="8" max="8" width="9.1796875" style="92" customWidth="1"/>
    <col min="9" max="9" width="13.54296875" style="92" customWidth="1"/>
    <col min="10" max="10" width="15.7265625" style="92" customWidth="1"/>
    <col min="11" max="14" width="16" style="94" customWidth="1"/>
    <col min="15" max="15" width="17.54296875" style="94" customWidth="1"/>
    <col min="16" max="18" width="16" style="94" customWidth="1"/>
    <col min="19" max="19" width="16" style="101" customWidth="1"/>
    <col min="20" max="20" width="11.1796875" style="96" customWidth="1"/>
    <col min="21" max="21" width="16.1796875" style="99" customWidth="1"/>
    <col min="22" max="22" width="15.1796875" style="99" customWidth="1"/>
    <col min="23" max="23" width="16" style="99" customWidth="1"/>
    <col min="24" max="25" width="16.1796875" style="99" customWidth="1"/>
    <col min="26" max="26" width="15.542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3" t="s">
        <v>926</v>
      </c>
      <c r="V1" s="303" t="s">
        <v>927</v>
      </c>
      <c r="W1" s="303" t="s">
        <v>928</v>
      </c>
      <c r="X1" s="303" t="s">
        <v>929</v>
      </c>
      <c r="Y1" s="303" t="s">
        <v>930</v>
      </c>
      <c r="Z1" s="303" t="s">
        <v>931</v>
      </c>
      <c r="AA1" s="303" t="s">
        <v>932</v>
      </c>
      <c r="AB1" s="303" t="s">
        <v>933</v>
      </c>
      <c r="AC1" s="303" t="s">
        <v>934</v>
      </c>
      <c r="AD1" s="303" t="s">
        <v>935</v>
      </c>
      <c r="AE1" s="303" t="s">
        <v>936</v>
      </c>
      <c r="AF1" s="280" t="s">
        <v>937</v>
      </c>
      <c r="AG1" s="303" t="s">
        <v>939</v>
      </c>
      <c r="AH1" s="303" t="s">
        <v>940</v>
      </c>
      <c r="AI1" s="303" t="s">
        <v>942</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CEAVI</v>
      </c>
      <c r="E2" s="299"/>
      <c r="F2" s="300"/>
      <c r="G2" s="300"/>
      <c r="H2" s="300"/>
      <c r="I2" s="300"/>
      <c r="J2" s="300"/>
      <c r="K2" s="300"/>
      <c r="L2" s="300"/>
      <c r="M2" s="300"/>
      <c r="N2" s="300"/>
      <c r="O2" s="300"/>
      <c r="P2" s="300"/>
      <c r="Q2" s="300"/>
      <c r="R2" s="300"/>
      <c r="S2" s="300"/>
      <c r="T2" s="301"/>
      <c r="U2" s="304"/>
      <c r="V2" s="304"/>
      <c r="W2" s="304"/>
      <c r="X2" s="304"/>
      <c r="Y2" s="304"/>
      <c r="Z2" s="304"/>
      <c r="AA2" s="304"/>
      <c r="AB2" s="304"/>
      <c r="AC2" s="304"/>
      <c r="AD2" s="304"/>
      <c r="AE2" s="304"/>
      <c r="AF2" s="281" t="s">
        <v>938</v>
      </c>
      <c r="AG2" s="304"/>
      <c r="AH2" s="304"/>
      <c r="AI2" s="304"/>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245">
        <v>45967</v>
      </c>
      <c r="V3" s="246">
        <v>45967</v>
      </c>
      <c r="W3" s="246">
        <v>45967</v>
      </c>
      <c r="X3" s="246">
        <v>45967</v>
      </c>
      <c r="Y3" s="246">
        <v>45968</v>
      </c>
      <c r="Z3" s="246">
        <v>45968</v>
      </c>
      <c r="AA3" s="246">
        <v>45971</v>
      </c>
      <c r="AB3" s="246">
        <v>45971</v>
      </c>
      <c r="AC3" s="246">
        <v>45972</v>
      </c>
      <c r="AD3" s="246">
        <v>45973</v>
      </c>
      <c r="AE3" s="246">
        <v>45978</v>
      </c>
      <c r="AF3" s="246">
        <v>45985</v>
      </c>
      <c r="AG3" s="246">
        <v>45985</v>
      </c>
      <c r="AH3" s="246">
        <v>46128</v>
      </c>
      <c r="AI3" s="246">
        <v>46135</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IF(SUM(U4:AT4)&gt;K4+N4,K4+N4,SUM(U4:AT4))</f>
        <v>0</v>
      </c>
      <c r="M4" s="71">
        <f>(SUM(U4:AT4))</f>
        <v>0</v>
      </c>
      <c r="N4" s="72"/>
      <c r="O4" s="73">
        <f>ROUND(IF(K4*0.25-0.5&lt;0,0,K4*0.25-0.5),0)-R4-P4</f>
        <v>0</v>
      </c>
      <c r="P4" s="72"/>
      <c r="Q4" s="72"/>
      <c r="R4" s="72"/>
      <c r="S4" s="74">
        <f t="shared" ref="S4:S186" si="0">K4-(SUM(U4:AT4))+N4+P4+Q4-R4</f>
        <v>0</v>
      </c>
      <c r="T4" s="121" t="str">
        <f>IF(S4&lt;0,"ATENÇÃO","OK")</f>
        <v>OK</v>
      </c>
      <c r="U4" s="247"/>
      <c r="V4" s="248"/>
      <c r="W4" s="248"/>
      <c r="X4" s="248"/>
      <c r="Y4" s="248"/>
      <c r="Z4" s="248"/>
      <c r="AA4" s="248"/>
      <c r="AB4" s="248"/>
      <c r="AC4" s="248"/>
      <c r="AD4" s="248"/>
      <c r="AE4" s="248"/>
      <c r="AF4" s="248"/>
      <c r="AG4" s="248"/>
      <c r="AH4" s="248"/>
      <c r="AI4" s="24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c r="L5" s="70">
        <f t="shared" ref="L5:L186" si="1">IF(SUM(U5:AT5)&gt;K5+N5,K5+N5,SUM(U5:AT5))</f>
        <v>0</v>
      </c>
      <c r="M5" s="71">
        <f t="shared" ref="M5:M186" si="2">(SUM(U5:AT5))</f>
        <v>0</v>
      </c>
      <c r="N5" s="72"/>
      <c r="O5" s="73">
        <f t="shared" ref="O5:O186" si="3">ROUND(IF(K5*0.25-0.5&lt;0,0,K5*0.25-0.5),0)-R5-P5</f>
        <v>0</v>
      </c>
      <c r="P5" s="72"/>
      <c r="Q5" s="72"/>
      <c r="R5" s="72"/>
      <c r="S5" s="74">
        <f t="shared" si="0"/>
        <v>0</v>
      </c>
      <c r="T5" s="121" t="str">
        <f t="shared" ref="T5:T186" si="4">IF(S5&lt;0,"ATENÇÃO","OK")</f>
        <v>OK</v>
      </c>
      <c r="U5" s="247"/>
      <c r="V5" s="248"/>
      <c r="W5" s="248"/>
      <c r="X5" s="248"/>
      <c r="Y5" s="248"/>
      <c r="Z5" s="248"/>
      <c r="AA5" s="248"/>
      <c r="AB5" s="248"/>
      <c r="AC5" s="248"/>
      <c r="AD5" s="248"/>
      <c r="AE5" s="248"/>
      <c r="AF5" s="248"/>
      <c r="AG5" s="248"/>
      <c r="AH5" s="248"/>
      <c r="AI5" s="24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247"/>
      <c r="V6" s="248"/>
      <c r="W6" s="248"/>
      <c r="X6" s="248"/>
      <c r="Y6" s="248"/>
      <c r="Z6" s="248"/>
      <c r="AA6" s="248"/>
      <c r="AB6" s="248"/>
      <c r="AC6" s="248"/>
      <c r="AD6" s="248"/>
      <c r="AE6" s="248"/>
      <c r="AF6" s="248"/>
      <c r="AG6" s="248"/>
      <c r="AH6" s="248"/>
      <c r="AI6" s="24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c r="L7" s="70">
        <f t="shared" si="1"/>
        <v>0</v>
      </c>
      <c r="M7" s="71">
        <f t="shared" si="2"/>
        <v>0</v>
      </c>
      <c r="N7" s="72"/>
      <c r="O7" s="73">
        <f t="shared" si="3"/>
        <v>0</v>
      </c>
      <c r="P7" s="72"/>
      <c r="Q7" s="72"/>
      <c r="R7" s="72"/>
      <c r="S7" s="74">
        <f t="shared" si="0"/>
        <v>0</v>
      </c>
      <c r="T7" s="121" t="str">
        <f t="shared" si="4"/>
        <v>OK</v>
      </c>
      <c r="U7" s="247"/>
      <c r="V7" s="248"/>
      <c r="W7" s="248"/>
      <c r="X7" s="248"/>
      <c r="Y7" s="248"/>
      <c r="Z7" s="248"/>
      <c r="AA7" s="248"/>
      <c r="AB7" s="248"/>
      <c r="AC7" s="248"/>
      <c r="AD7" s="248"/>
      <c r="AE7" s="248"/>
      <c r="AF7" s="248"/>
      <c r="AG7" s="248"/>
      <c r="AH7" s="248"/>
      <c r="AI7" s="24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247"/>
      <c r="V8" s="248"/>
      <c r="W8" s="248"/>
      <c r="X8" s="248"/>
      <c r="Y8" s="248"/>
      <c r="Z8" s="248"/>
      <c r="AA8" s="248"/>
      <c r="AB8" s="248"/>
      <c r="AC8" s="248"/>
      <c r="AD8" s="248"/>
      <c r="AE8" s="277"/>
      <c r="AF8" s="248"/>
      <c r="AG8" s="248"/>
      <c r="AH8" s="248"/>
      <c r="AI8" s="24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247"/>
      <c r="V9" s="248"/>
      <c r="W9" s="248"/>
      <c r="X9" s="248"/>
      <c r="Y9" s="248"/>
      <c r="Z9" s="248"/>
      <c r="AA9" s="248"/>
      <c r="AB9" s="248"/>
      <c r="AC9" s="248"/>
      <c r="AD9" s="248"/>
      <c r="AE9" s="248"/>
      <c r="AF9" s="248"/>
      <c r="AG9" s="248"/>
      <c r="AH9" s="248"/>
      <c r="AI9" s="24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247"/>
      <c r="V10" s="248"/>
      <c r="W10" s="248"/>
      <c r="X10" s="248"/>
      <c r="Y10" s="248"/>
      <c r="Z10" s="248"/>
      <c r="AA10" s="248"/>
      <c r="AB10" s="248"/>
      <c r="AC10" s="248"/>
      <c r="AD10" s="248"/>
      <c r="AE10" s="248"/>
      <c r="AF10" s="248"/>
      <c r="AG10" s="248"/>
      <c r="AH10" s="248"/>
      <c r="AI10" s="24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1"/>
        <v>0</v>
      </c>
      <c r="M11" s="71">
        <f t="shared" si="2"/>
        <v>0</v>
      </c>
      <c r="N11" s="72"/>
      <c r="O11" s="73">
        <f t="shared" si="3"/>
        <v>0</v>
      </c>
      <c r="P11" s="72"/>
      <c r="Q11" s="72"/>
      <c r="R11" s="72"/>
      <c r="S11" s="74">
        <f t="shared" si="0"/>
        <v>0</v>
      </c>
      <c r="T11" s="121" t="str">
        <f t="shared" si="4"/>
        <v>OK</v>
      </c>
      <c r="U11" s="247"/>
      <c r="V11" s="248"/>
      <c r="W11" s="248"/>
      <c r="X11" s="248"/>
      <c r="Y11" s="248"/>
      <c r="Z11" s="248"/>
      <c r="AA11" s="248"/>
      <c r="AB11" s="248"/>
      <c r="AC11" s="248"/>
      <c r="AD11" s="248"/>
      <c r="AE11" s="248"/>
      <c r="AF11" s="248"/>
      <c r="AG11" s="248"/>
      <c r="AH11" s="248"/>
      <c r="AI11" s="24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v>3</v>
      </c>
      <c r="L12" s="70">
        <f t="shared" si="1"/>
        <v>3</v>
      </c>
      <c r="M12" s="71">
        <f t="shared" si="2"/>
        <v>3</v>
      </c>
      <c r="N12" s="72"/>
      <c r="O12" s="73">
        <f t="shared" si="3"/>
        <v>0</v>
      </c>
      <c r="P12" s="72"/>
      <c r="Q12" s="72"/>
      <c r="R12" s="72"/>
      <c r="S12" s="74">
        <f t="shared" si="0"/>
        <v>0</v>
      </c>
      <c r="T12" s="121" t="str">
        <f t="shared" si="4"/>
        <v>OK</v>
      </c>
      <c r="U12" s="247"/>
      <c r="V12" s="248"/>
      <c r="W12" s="248"/>
      <c r="X12" s="248"/>
      <c r="Y12" s="251">
        <v>3</v>
      </c>
      <c r="Z12" s="248"/>
      <c r="AA12" s="248"/>
      <c r="AB12" s="248"/>
      <c r="AC12" s="248"/>
      <c r="AD12" s="248"/>
      <c r="AE12" s="248"/>
      <c r="AF12" s="248"/>
      <c r="AG12" s="248"/>
      <c r="AH12" s="248"/>
      <c r="AI12" s="24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1"/>
        <v>0</v>
      </c>
      <c r="M13" s="71">
        <f t="shared" si="2"/>
        <v>0</v>
      </c>
      <c r="N13" s="72"/>
      <c r="O13" s="73">
        <f t="shared" si="3"/>
        <v>0</v>
      </c>
      <c r="P13" s="72"/>
      <c r="Q13" s="72"/>
      <c r="R13" s="72"/>
      <c r="S13" s="74">
        <f t="shared" si="0"/>
        <v>0</v>
      </c>
      <c r="T13" s="121" t="str">
        <f t="shared" si="4"/>
        <v>OK</v>
      </c>
      <c r="U13" s="247"/>
      <c r="V13" s="249"/>
      <c r="W13" s="249"/>
      <c r="X13" s="248"/>
      <c r="Y13" s="249"/>
      <c r="Z13" s="248"/>
      <c r="AA13" s="249"/>
      <c r="AB13" s="249"/>
      <c r="AC13" s="248"/>
      <c r="AD13" s="248"/>
      <c r="AE13" s="248"/>
      <c r="AF13" s="248"/>
      <c r="AG13" s="248"/>
      <c r="AH13" s="248"/>
      <c r="AI13" s="24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247"/>
      <c r="V14" s="248"/>
      <c r="W14" s="248"/>
      <c r="X14" s="248"/>
      <c r="Y14" s="248"/>
      <c r="Z14" s="248"/>
      <c r="AA14" s="248"/>
      <c r="AB14" s="248"/>
      <c r="AC14" s="248"/>
      <c r="AD14" s="248"/>
      <c r="AE14" s="248"/>
      <c r="AF14" s="248"/>
      <c r="AG14" s="248"/>
      <c r="AH14" s="248"/>
      <c r="AI14" s="24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247"/>
      <c r="V15" s="249"/>
      <c r="W15" s="248"/>
      <c r="X15" s="248"/>
      <c r="Y15" s="249"/>
      <c r="Z15" s="248"/>
      <c r="AA15" s="249"/>
      <c r="AB15" s="249"/>
      <c r="AC15" s="248"/>
      <c r="AD15" s="248"/>
      <c r="AE15" s="248"/>
      <c r="AF15" s="248"/>
      <c r="AG15" s="248"/>
      <c r="AH15" s="248"/>
      <c r="AI15" s="24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c r="L16" s="70">
        <f t="shared" si="1"/>
        <v>0</v>
      </c>
      <c r="M16" s="71">
        <f t="shared" si="2"/>
        <v>0</v>
      </c>
      <c r="N16" s="72"/>
      <c r="O16" s="73">
        <f t="shared" si="3"/>
        <v>0</v>
      </c>
      <c r="P16" s="72"/>
      <c r="Q16" s="72"/>
      <c r="R16" s="72"/>
      <c r="S16" s="74">
        <f t="shared" si="0"/>
        <v>0</v>
      </c>
      <c r="T16" s="121" t="str">
        <f t="shared" si="4"/>
        <v>OK</v>
      </c>
      <c r="U16" s="247"/>
      <c r="V16" s="248"/>
      <c r="W16" s="248"/>
      <c r="X16" s="248"/>
      <c r="Y16" s="248"/>
      <c r="Z16" s="248"/>
      <c r="AA16" s="248"/>
      <c r="AB16" s="248"/>
      <c r="AC16" s="248"/>
      <c r="AD16" s="248"/>
      <c r="AE16" s="248"/>
      <c r="AF16" s="248"/>
      <c r="AG16" s="248"/>
      <c r="AH16" s="248"/>
      <c r="AI16" s="24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247"/>
      <c r="V17" s="248"/>
      <c r="W17" s="248"/>
      <c r="X17" s="248"/>
      <c r="Y17" s="248"/>
      <c r="Z17" s="248"/>
      <c r="AA17" s="248"/>
      <c r="AB17" s="248"/>
      <c r="AC17" s="248"/>
      <c r="AD17" s="248"/>
      <c r="AE17" s="248"/>
      <c r="AF17" s="248"/>
      <c r="AG17" s="248"/>
      <c r="AH17" s="248"/>
      <c r="AI17" s="24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247"/>
      <c r="V18" s="248"/>
      <c r="W18" s="248"/>
      <c r="X18" s="248"/>
      <c r="Y18" s="248"/>
      <c r="Z18" s="248"/>
      <c r="AA18" s="248"/>
      <c r="AB18" s="248"/>
      <c r="AC18" s="248"/>
      <c r="AD18" s="248"/>
      <c r="AE18" s="248"/>
      <c r="AF18" s="248"/>
      <c r="AG18" s="248"/>
      <c r="AH18" s="248"/>
      <c r="AI18" s="24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v>10</v>
      </c>
      <c r="L19" s="70">
        <f t="shared" si="1"/>
        <v>10</v>
      </c>
      <c r="M19" s="71">
        <f t="shared" si="2"/>
        <v>10</v>
      </c>
      <c r="N19" s="72"/>
      <c r="O19" s="73">
        <f t="shared" si="3"/>
        <v>2</v>
      </c>
      <c r="P19" s="72"/>
      <c r="Q19" s="72"/>
      <c r="R19" s="72"/>
      <c r="S19" s="74">
        <f t="shared" si="0"/>
        <v>0</v>
      </c>
      <c r="T19" s="121" t="str">
        <f t="shared" si="4"/>
        <v>OK</v>
      </c>
      <c r="U19" s="247"/>
      <c r="V19" s="248"/>
      <c r="W19" s="248"/>
      <c r="X19" s="251">
        <v>10</v>
      </c>
      <c r="Y19" s="248"/>
      <c r="Z19" s="248"/>
      <c r="AA19" s="248"/>
      <c r="AB19" s="248"/>
      <c r="AC19" s="248"/>
      <c r="AD19" s="248"/>
      <c r="AE19" s="248"/>
      <c r="AF19" s="248"/>
      <c r="AG19" s="248"/>
      <c r="AH19" s="248"/>
      <c r="AI19" s="24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108" t="s">
        <v>84</v>
      </c>
      <c r="J20" s="109">
        <v>64</v>
      </c>
      <c r="K20" s="69">
        <v>3</v>
      </c>
      <c r="L20" s="70">
        <f t="shared" si="1"/>
        <v>3</v>
      </c>
      <c r="M20" s="71">
        <f t="shared" si="2"/>
        <v>3</v>
      </c>
      <c r="N20" s="72">
        <v>5</v>
      </c>
      <c r="O20" s="73">
        <f t="shared" si="3"/>
        <v>0</v>
      </c>
      <c r="P20" s="72"/>
      <c r="Q20" s="72"/>
      <c r="R20" s="72"/>
      <c r="S20" s="74">
        <f t="shared" si="0"/>
        <v>5</v>
      </c>
      <c r="T20" s="121" t="str">
        <f t="shared" si="4"/>
        <v>OK</v>
      </c>
      <c r="U20" s="247"/>
      <c r="V20" s="249"/>
      <c r="W20" s="249"/>
      <c r="X20" s="251">
        <v>3</v>
      </c>
      <c r="Y20" s="249"/>
      <c r="Z20" s="248"/>
      <c r="AA20" s="248"/>
      <c r="AB20" s="249"/>
      <c r="AC20" s="248"/>
      <c r="AD20" s="248"/>
      <c r="AE20" s="248"/>
      <c r="AF20" s="248"/>
      <c r="AG20" s="248"/>
      <c r="AH20" s="248"/>
      <c r="AI20" s="24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c r="L21" s="70">
        <f t="shared" si="1"/>
        <v>0</v>
      </c>
      <c r="M21" s="71">
        <f t="shared" si="2"/>
        <v>0</v>
      </c>
      <c r="N21" s="72"/>
      <c r="O21" s="73">
        <f t="shared" si="3"/>
        <v>0</v>
      </c>
      <c r="P21" s="72"/>
      <c r="Q21" s="72"/>
      <c r="R21" s="72"/>
      <c r="S21" s="74">
        <f t="shared" si="0"/>
        <v>0</v>
      </c>
      <c r="T21" s="121" t="str">
        <f t="shared" si="4"/>
        <v>OK</v>
      </c>
      <c r="U21" s="247"/>
      <c r="V21" s="248"/>
      <c r="W21" s="248"/>
      <c r="X21" s="248"/>
      <c r="Y21" s="248"/>
      <c r="Z21" s="248"/>
      <c r="AA21" s="248"/>
      <c r="AB21" s="248"/>
      <c r="AC21" s="248"/>
      <c r="AD21" s="248"/>
      <c r="AE21" s="248"/>
      <c r="AF21" s="248"/>
      <c r="AG21" s="248"/>
      <c r="AH21" s="248"/>
      <c r="AI21" s="24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c r="L22" s="70">
        <f t="shared" si="1"/>
        <v>0</v>
      </c>
      <c r="M22" s="71">
        <f t="shared" si="2"/>
        <v>0</v>
      </c>
      <c r="N22" s="72"/>
      <c r="O22" s="73">
        <f t="shared" si="3"/>
        <v>0</v>
      </c>
      <c r="P22" s="72"/>
      <c r="Q22" s="72"/>
      <c r="R22" s="72"/>
      <c r="S22" s="74">
        <f t="shared" si="0"/>
        <v>0</v>
      </c>
      <c r="T22" s="121" t="str">
        <f t="shared" si="4"/>
        <v>OK</v>
      </c>
      <c r="U22" s="247"/>
      <c r="V22" s="248"/>
      <c r="W22" s="248"/>
      <c r="X22" s="248"/>
      <c r="Y22" s="248"/>
      <c r="Z22" s="248"/>
      <c r="AA22" s="248"/>
      <c r="AB22" s="248"/>
      <c r="AC22" s="248"/>
      <c r="AD22" s="248"/>
      <c r="AE22" s="248"/>
      <c r="AF22" s="248"/>
      <c r="AG22" s="248"/>
      <c r="AH22" s="248"/>
      <c r="AI22" s="24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v>3</v>
      </c>
      <c r="L23" s="70">
        <f t="shared" si="1"/>
        <v>3</v>
      </c>
      <c r="M23" s="71">
        <f t="shared" si="2"/>
        <v>3</v>
      </c>
      <c r="N23" s="72"/>
      <c r="O23" s="73">
        <f t="shared" si="3"/>
        <v>0</v>
      </c>
      <c r="P23" s="72"/>
      <c r="Q23" s="72"/>
      <c r="R23" s="72"/>
      <c r="S23" s="74">
        <f t="shared" si="0"/>
        <v>0</v>
      </c>
      <c r="T23" s="121" t="str">
        <f t="shared" si="4"/>
        <v>OK</v>
      </c>
      <c r="U23" s="247"/>
      <c r="V23" s="248"/>
      <c r="W23" s="248"/>
      <c r="X23" s="251">
        <v>3</v>
      </c>
      <c r="Y23" s="248"/>
      <c r="Z23" s="248"/>
      <c r="AA23" s="248"/>
      <c r="AB23" s="248"/>
      <c r="AC23" s="248"/>
      <c r="AD23" s="248"/>
      <c r="AE23" s="248"/>
      <c r="AF23" s="248"/>
      <c r="AG23" s="248"/>
      <c r="AH23" s="248"/>
      <c r="AI23" s="24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247"/>
      <c r="V24" s="248"/>
      <c r="W24" s="248"/>
      <c r="X24" s="248"/>
      <c r="Y24" s="248"/>
      <c r="Z24" s="248"/>
      <c r="AA24" s="248"/>
      <c r="AB24" s="248"/>
      <c r="AC24" s="248"/>
      <c r="AD24" s="248"/>
      <c r="AE24" s="248"/>
      <c r="AF24" s="248"/>
      <c r="AG24" s="248"/>
      <c r="AH24" s="248"/>
      <c r="AI24" s="24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c r="L25" s="70">
        <f t="shared" si="1"/>
        <v>0</v>
      </c>
      <c r="M25" s="71">
        <f t="shared" si="2"/>
        <v>0</v>
      </c>
      <c r="N25" s="72"/>
      <c r="O25" s="73">
        <f t="shared" si="3"/>
        <v>0</v>
      </c>
      <c r="P25" s="72"/>
      <c r="Q25" s="72"/>
      <c r="R25" s="72"/>
      <c r="S25" s="74">
        <f t="shared" si="0"/>
        <v>0</v>
      </c>
      <c r="T25" s="121" t="str">
        <f t="shared" si="4"/>
        <v>OK</v>
      </c>
      <c r="U25" s="247"/>
      <c r="V25" s="249"/>
      <c r="W25" s="248"/>
      <c r="X25" s="248"/>
      <c r="Y25" s="249"/>
      <c r="Z25" s="248"/>
      <c r="AA25" s="249"/>
      <c r="AB25" s="248"/>
      <c r="AC25" s="248"/>
      <c r="AD25" s="248"/>
      <c r="AE25" s="248"/>
      <c r="AF25" s="248"/>
      <c r="AG25" s="248"/>
      <c r="AH25" s="248"/>
      <c r="AI25" s="24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247"/>
      <c r="V26" s="248"/>
      <c r="W26" s="248"/>
      <c r="X26" s="248"/>
      <c r="Y26" s="248"/>
      <c r="Z26" s="248"/>
      <c r="AA26" s="248"/>
      <c r="AB26" s="248"/>
      <c r="AC26" s="248"/>
      <c r="AD26" s="248"/>
      <c r="AE26" s="248"/>
      <c r="AF26" s="248"/>
      <c r="AG26" s="248"/>
      <c r="AH26" s="248"/>
      <c r="AI26" s="24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c r="L27" s="70">
        <f t="shared" si="1"/>
        <v>0</v>
      </c>
      <c r="M27" s="71">
        <f t="shared" si="2"/>
        <v>0</v>
      </c>
      <c r="N27" s="72"/>
      <c r="O27" s="73">
        <f t="shared" si="3"/>
        <v>0</v>
      </c>
      <c r="P27" s="72"/>
      <c r="Q27" s="72"/>
      <c r="R27" s="72"/>
      <c r="S27" s="74">
        <f t="shared" si="0"/>
        <v>0</v>
      </c>
      <c r="T27" s="121" t="str">
        <f t="shared" si="4"/>
        <v>OK</v>
      </c>
      <c r="U27" s="247"/>
      <c r="V27" s="248"/>
      <c r="W27" s="248"/>
      <c r="X27" s="248"/>
      <c r="Y27" s="248"/>
      <c r="Z27" s="248"/>
      <c r="AA27" s="248"/>
      <c r="AB27" s="248"/>
      <c r="AC27" s="248"/>
      <c r="AD27" s="248"/>
      <c r="AE27" s="248"/>
      <c r="AF27" s="248"/>
      <c r="AG27" s="248"/>
      <c r="AH27" s="248"/>
      <c r="AI27" s="24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v>2</v>
      </c>
      <c r="L28" s="70">
        <f t="shared" si="1"/>
        <v>2</v>
      </c>
      <c r="M28" s="71">
        <f t="shared" si="2"/>
        <v>2</v>
      </c>
      <c r="N28" s="72"/>
      <c r="O28" s="73">
        <f t="shared" si="3"/>
        <v>0</v>
      </c>
      <c r="P28" s="72"/>
      <c r="Q28" s="72"/>
      <c r="R28" s="72"/>
      <c r="S28" s="74">
        <f t="shared" si="0"/>
        <v>0</v>
      </c>
      <c r="T28" s="121" t="str">
        <f t="shared" si="4"/>
        <v>OK</v>
      </c>
      <c r="U28" s="247"/>
      <c r="V28" s="249"/>
      <c r="W28" s="249"/>
      <c r="X28" s="248"/>
      <c r="Y28" s="249"/>
      <c r="Z28" s="248"/>
      <c r="AA28" s="248"/>
      <c r="AB28" s="249"/>
      <c r="AC28" s="251">
        <v>2</v>
      </c>
      <c r="AD28" s="248"/>
      <c r="AE28" s="248"/>
      <c r="AF28" s="248"/>
      <c r="AG28" s="248"/>
      <c r="AH28" s="248"/>
      <c r="AI28" s="24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247"/>
      <c r="V29" s="249"/>
      <c r="W29" s="249"/>
      <c r="X29" s="248"/>
      <c r="Y29" s="249"/>
      <c r="Z29" s="248"/>
      <c r="AA29" s="249"/>
      <c r="AB29" s="249"/>
      <c r="AC29" s="248"/>
      <c r="AD29" s="248"/>
      <c r="AE29" s="248"/>
      <c r="AF29" s="248"/>
      <c r="AG29" s="248"/>
      <c r="AH29" s="248"/>
      <c r="AI29" s="24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247"/>
      <c r="V30" s="249"/>
      <c r="W30" s="249"/>
      <c r="X30" s="248"/>
      <c r="Y30" s="249"/>
      <c r="Z30" s="248"/>
      <c r="AA30" s="249"/>
      <c r="AB30" s="249"/>
      <c r="AC30" s="248"/>
      <c r="AD30" s="248"/>
      <c r="AE30" s="248"/>
      <c r="AF30" s="248"/>
      <c r="AG30" s="248"/>
      <c r="AH30" s="248"/>
      <c r="AI30" s="24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247"/>
      <c r="V31" s="249"/>
      <c r="W31" s="249"/>
      <c r="X31" s="248"/>
      <c r="Y31" s="249"/>
      <c r="Z31" s="248"/>
      <c r="AA31" s="249"/>
      <c r="AB31" s="249"/>
      <c r="AC31" s="248"/>
      <c r="AD31" s="248"/>
      <c r="AE31" s="248"/>
      <c r="AF31" s="248"/>
      <c r="AG31" s="248"/>
      <c r="AH31" s="248"/>
      <c r="AI31" s="24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v>2</v>
      </c>
      <c r="L32" s="70">
        <f t="shared" si="1"/>
        <v>2</v>
      </c>
      <c r="M32" s="71">
        <f t="shared" si="2"/>
        <v>2</v>
      </c>
      <c r="N32" s="72">
        <v>1</v>
      </c>
      <c r="O32" s="73">
        <f t="shared" si="3"/>
        <v>0</v>
      </c>
      <c r="P32" s="72"/>
      <c r="Q32" s="72"/>
      <c r="R32" s="72"/>
      <c r="S32" s="74">
        <f t="shared" si="0"/>
        <v>1</v>
      </c>
      <c r="T32" s="121" t="str">
        <f t="shared" si="4"/>
        <v>OK</v>
      </c>
      <c r="U32" s="247"/>
      <c r="V32" s="249"/>
      <c r="W32" s="249"/>
      <c r="X32" s="248"/>
      <c r="Y32" s="249"/>
      <c r="Z32" s="248"/>
      <c r="AA32" s="249"/>
      <c r="AB32" s="249"/>
      <c r="AC32" s="251">
        <v>2</v>
      </c>
      <c r="AD32" s="248"/>
      <c r="AE32" s="248"/>
      <c r="AF32" s="248"/>
      <c r="AG32" s="248"/>
      <c r="AH32" s="248"/>
      <c r="AI32" s="24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247"/>
      <c r="V33" s="249"/>
      <c r="W33" s="249"/>
      <c r="X33" s="248"/>
      <c r="Y33" s="249"/>
      <c r="Z33" s="248"/>
      <c r="AA33" s="249"/>
      <c r="AB33" s="249"/>
      <c r="AC33" s="248"/>
      <c r="AD33" s="248"/>
      <c r="AE33" s="248"/>
      <c r="AF33" s="248"/>
      <c r="AG33" s="248"/>
      <c r="AH33" s="248"/>
      <c r="AI33" s="24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247"/>
      <c r="V34" s="249"/>
      <c r="W34" s="249"/>
      <c r="X34" s="248"/>
      <c r="Y34" s="249"/>
      <c r="Z34" s="248"/>
      <c r="AA34" s="249"/>
      <c r="AB34" s="249"/>
      <c r="AC34" s="248"/>
      <c r="AD34" s="248"/>
      <c r="AE34" s="248"/>
      <c r="AF34" s="248"/>
      <c r="AG34" s="248"/>
      <c r="AH34" s="248"/>
      <c r="AI34" s="24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c r="L35" s="70">
        <f t="shared" si="1"/>
        <v>0</v>
      </c>
      <c r="M35" s="71">
        <f t="shared" si="2"/>
        <v>0</v>
      </c>
      <c r="N35" s="72"/>
      <c r="O35" s="73">
        <f t="shared" si="3"/>
        <v>0</v>
      </c>
      <c r="P35" s="72"/>
      <c r="Q35" s="72"/>
      <c r="R35" s="72"/>
      <c r="S35" s="74">
        <f t="shared" si="0"/>
        <v>0</v>
      </c>
      <c r="T35" s="121" t="str">
        <f t="shared" si="4"/>
        <v>OK</v>
      </c>
      <c r="U35" s="247"/>
      <c r="V35" s="249"/>
      <c r="W35" s="249"/>
      <c r="X35" s="248"/>
      <c r="Y35" s="249"/>
      <c r="Z35" s="248"/>
      <c r="AA35" s="249"/>
      <c r="AB35" s="249"/>
      <c r="AC35" s="248"/>
      <c r="AD35" s="248"/>
      <c r="AE35" s="248"/>
      <c r="AF35" s="248"/>
      <c r="AG35" s="248"/>
      <c r="AH35" s="248"/>
      <c r="AI35" s="24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247"/>
      <c r="V36" s="249"/>
      <c r="W36" s="249"/>
      <c r="X36" s="248"/>
      <c r="Y36" s="249"/>
      <c r="Z36" s="248"/>
      <c r="AA36" s="249"/>
      <c r="AB36" s="249"/>
      <c r="AC36" s="248"/>
      <c r="AD36" s="248"/>
      <c r="AE36" s="248"/>
      <c r="AF36" s="248"/>
      <c r="AG36" s="248"/>
      <c r="AH36" s="248"/>
      <c r="AI36" s="24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c r="L37" s="70">
        <f t="shared" si="1"/>
        <v>0</v>
      </c>
      <c r="M37" s="71">
        <f t="shared" si="2"/>
        <v>0</v>
      </c>
      <c r="N37" s="72">
        <v>1</v>
      </c>
      <c r="O37" s="73">
        <f t="shared" si="3"/>
        <v>0</v>
      </c>
      <c r="P37" s="72"/>
      <c r="Q37" s="72"/>
      <c r="R37" s="72"/>
      <c r="S37" s="74">
        <f t="shared" si="0"/>
        <v>1</v>
      </c>
      <c r="T37" s="121" t="str">
        <f t="shared" si="4"/>
        <v>OK</v>
      </c>
      <c r="U37" s="247"/>
      <c r="V37" s="249"/>
      <c r="W37" s="249"/>
      <c r="X37" s="248"/>
      <c r="Y37" s="249"/>
      <c r="Z37" s="248"/>
      <c r="AA37" s="249"/>
      <c r="AB37" s="249"/>
      <c r="AC37" s="248"/>
      <c r="AD37" s="248"/>
      <c r="AE37" s="248"/>
      <c r="AF37" s="248"/>
      <c r="AG37" s="248"/>
      <c r="AH37" s="248"/>
      <c r="AI37" s="24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c r="L38" s="70">
        <f t="shared" si="1"/>
        <v>0</v>
      </c>
      <c r="M38" s="71">
        <f t="shared" si="2"/>
        <v>0</v>
      </c>
      <c r="N38" s="72"/>
      <c r="O38" s="73">
        <f t="shared" si="3"/>
        <v>0</v>
      </c>
      <c r="P38" s="72"/>
      <c r="Q38" s="72"/>
      <c r="R38" s="72"/>
      <c r="S38" s="74">
        <f t="shared" si="0"/>
        <v>0</v>
      </c>
      <c r="T38" s="121" t="str">
        <f t="shared" si="4"/>
        <v>OK</v>
      </c>
      <c r="U38" s="247"/>
      <c r="V38" s="249"/>
      <c r="W38" s="249"/>
      <c r="X38" s="248"/>
      <c r="Y38" s="249"/>
      <c r="Z38" s="248"/>
      <c r="AA38" s="249"/>
      <c r="AB38" s="249"/>
      <c r="AC38" s="248"/>
      <c r="AD38" s="248"/>
      <c r="AE38" s="248"/>
      <c r="AF38" s="248"/>
      <c r="AG38" s="248"/>
      <c r="AH38" s="248"/>
      <c r="AI38" s="24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1"/>
        <v>0</v>
      </c>
      <c r="M39" s="71">
        <f t="shared" si="2"/>
        <v>0</v>
      </c>
      <c r="N39" s="72"/>
      <c r="O39" s="73">
        <f t="shared" si="3"/>
        <v>0</v>
      </c>
      <c r="P39" s="72"/>
      <c r="Q39" s="72"/>
      <c r="R39" s="72"/>
      <c r="S39" s="74">
        <f t="shared" si="0"/>
        <v>0</v>
      </c>
      <c r="T39" s="121" t="str">
        <f t="shared" si="4"/>
        <v>OK</v>
      </c>
      <c r="U39" s="247"/>
      <c r="V39" s="249"/>
      <c r="W39" s="249"/>
      <c r="X39" s="248"/>
      <c r="Y39" s="249"/>
      <c r="Z39" s="248"/>
      <c r="AA39" s="249"/>
      <c r="AB39" s="249"/>
      <c r="AC39" s="248"/>
      <c r="AD39" s="248"/>
      <c r="AE39" s="248"/>
      <c r="AF39" s="248"/>
      <c r="AG39" s="248"/>
      <c r="AH39" s="248"/>
      <c r="AI39" s="24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c r="L40" s="70">
        <f t="shared" si="1"/>
        <v>0</v>
      </c>
      <c r="M40" s="71">
        <f t="shared" si="2"/>
        <v>0</v>
      </c>
      <c r="N40" s="72"/>
      <c r="O40" s="73">
        <f t="shared" si="3"/>
        <v>0</v>
      </c>
      <c r="P40" s="72"/>
      <c r="Q40" s="72"/>
      <c r="R40" s="72"/>
      <c r="S40" s="74">
        <f t="shared" si="0"/>
        <v>0</v>
      </c>
      <c r="T40" s="121" t="str">
        <f t="shared" si="4"/>
        <v>OK</v>
      </c>
      <c r="U40" s="247"/>
      <c r="V40" s="249"/>
      <c r="W40" s="249"/>
      <c r="X40" s="248"/>
      <c r="Y40" s="249"/>
      <c r="Z40" s="248"/>
      <c r="AA40" s="249"/>
      <c r="AB40" s="249"/>
      <c r="AC40" s="248"/>
      <c r="AD40" s="248"/>
      <c r="AE40" s="248"/>
      <c r="AF40" s="248"/>
      <c r="AG40" s="248"/>
      <c r="AH40" s="248"/>
      <c r="AI40" s="24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c r="L41" s="70">
        <f t="shared" si="1"/>
        <v>0</v>
      </c>
      <c r="M41" s="71">
        <f t="shared" si="2"/>
        <v>0</v>
      </c>
      <c r="N41" s="72"/>
      <c r="O41" s="73">
        <f t="shared" si="3"/>
        <v>0</v>
      </c>
      <c r="P41" s="72"/>
      <c r="Q41" s="72"/>
      <c r="R41" s="72"/>
      <c r="S41" s="74">
        <f t="shared" si="0"/>
        <v>0</v>
      </c>
      <c r="T41" s="121" t="str">
        <f t="shared" si="4"/>
        <v>OK</v>
      </c>
      <c r="U41" s="247"/>
      <c r="V41" s="249"/>
      <c r="W41" s="249"/>
      <c r="X41" s="248"/>
      <c r="Y41" s="249"/>
      <c r="Z41" s="248"/>
      <c r="AA41" s="249"/>
      <c r="AB41" s="249"/>
      <c r="AC41" s="248"/>
      <c r="AD41" s="248"/>
      <c r="AE41" s="248"/>
      <c r="AF41" s="248"/>
      <c r="AG41" s="248"/>
      <c r="AH41" s="248"/>
      <c r="AI41" s="24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1"/>
        <v>0</v>
      </c>
      <c r="M42" s="71">
        <f t="shared" si="2"/>
        <v>0</v>
      </c>
      <c r="N42" s="72"/>
      <c r="O42" s="73">
        <f t="shared" si="3"/>
        <v>0</v>
      </c>
      <c r="P42" s="72"/>
      <c r="Q42" s="72"/>
      <c r="R42" s="72"/>
      <c r="S42" s="74">
        <f t="shared" si="0"/>
        <v>0</v>
      </c>
      <c r="T42" s="121" t="str">
        <f t="shared" si="4"/>
        <v>OK</v>
      </c>
      <c r="U42" s="247"/>
      <c r="V42" s="249"/>
      <c r="W42" s="249"/>
      <c r="X42" s="248"/>
      <c r="Y42" s="249"/>
      <c r="Z42" s="248"/>
      <c r="AA42" s="249"/>
      <c r="AB42" s="249"/>
      <c r="AC42" s="248"/>
      <c r="AD42" s="248"/>
      <c r="AE42" s="248"/>
      <c r="AF42" s="248"/>
      <c r="AG42" s="248"/>
      <c r="AH42" s="248"/>
      <c r="AI42" s="24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247"/>
      <c r="V43" s="249"/>
      <c r="W43" s="249"/>
      <c r="X43" s="248"/>
      <c r="Y43" s="249"/>
      <c r="Z43" s="248"/>
      <c r="AA43" s="249"/>
      <c r="AB43" s="249"/>
      <c r="AC43" s="248"/>
      <c r="AD43" s="248"/>
      <c r="AE43" s="248"/>
      <c r="AF43" s="248"/>
      <c r="AG43" s="248"/>
      <c r="AH43" s="248"/>
      <c r="AI43" s="24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c r="L44" s="70">
        <f t="shared" si="1"/>
        <v>0</v>
      </c>
      <c r="M44" s="71">
        <f t="shared" si="2"/>
        <v>0</v>
      </c>
      <c r="N44" s="72"/>
      <c r="O44" s="73">
        <f t="shared" si="3"/>
        <v>0</v>
      </c>
      <c r="P44" s="72"/>
      <c r="Q44" s="72"/>
      <c r="R44" s="72"/>
      <c r="S44" s="74">
        <f t="shared" si="0"/>
        <v>0</v>
      </c>
      <c r="T44" s="121" t="str">
        <f t="shared" si="4"/>
        <v>OK</v>
      </c>
      <c r="U44" s="247"/>
      <c r="V44" s="249"/>
      <c r="W44" s="249"/>
      <c r="X44" s="248"/>
      <c r="Y44" s="249"/>
      <c r="Z44" s="248"/>
      <c r="AA44" s="249"/>
      <c r="AB44" s="249"/>
      <c r="AC44" s="248"/>
      <c r="AD44" s="248"/>
      <c r="AE44" s="248"/>
      <c r="AF44" s="248"/>
      <c r="AG44" s="248"/>
      <c r="AH44" s="248"/>
      <c r="AI44" s="24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1"/>
        <v>0</v>
      </c>
      <c r="M45" s="71">
        <f t="shared" si="2"/>
        <v>0</v>
      </c>
      <c r="N45" s="72"/>
      <c r="O45" s="73">
        <f t="shared" si="3"/>
        <v>0</v>
      </c>
      <c r="P45" s="72"/>
      <c r="Q45" s="72"/>
      <c r="R45" s="72"/>
      <c r="S45" s="74">
        <f t="shared" si="0"/>
        <v>0</v>
      </c>
      <c r="T45" s="121" t="str">
        <f t="shared" si="4"/>
        <v>OK</v>
      </c>
      <c r="U45" s="247"/>
      <c r="V45" s="249"/>
      <c r="W45" s="249"/>
      <c r="X45" s="248"/>
      <c r="Y45" s="249"/>
      <c r="Z45" s="248"/>
      <c r="AA45" s="249"/>
      <c r="AB45" s="249"/>
      <c r="AC45" s="248"/>
      <c r="AD45" s="248"/>
      <c r="AE45" s="248"/>
      <c r="AF45" s="248"/>
      <c r="AG45" s="248"/>
      <c r="AH45" s="248"/>
      <c r="AI45" s="24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1"/>
        <v>0</v>
      </c>
      <c r="M46" s="71">
        <f t="shared" si="2"/>
        <v>0</v>
      </c>
      <c r="N46" s="72"/>
      <c r="O46" s="73">
        <f t="shared" si="3"/>
        <v>0</v>
      </c>
      <c r="P46" s="72"/>
      <c r="Q46" s="72"/>
      <c r="R46" s="72"/>
      <c r="S46" s="74">
        <f t="shared" si="0"/>
        <v>0</v>
      </c>
      <c r="T46" s="121" t="str">
        <f t="shared" si="4"/>
        <v>OK</v>
      </c>
      <c r="U46" s="247"/>
      <c r="V46" s="249"/>
      <c r="W46" s="249"/>
      <c r="X46" s="248"/>
      <c r="Y46" s="249"/>
      <c r="Z46" s="248"/>
      <c r="AA46" s="249"/>
      <c r="AB46" s="249"/>
      <c r="AC46" s="248"/>
      <c r="AD46" s="248"/>
      <c r="AE46" s="248"/>
      <c r="AF46" s="248"/>
      <c r="AG46" s="248"/>
      <c r="AH46" s="248"/>
      <c r="AI46" s="24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247"/>
      <c r="V47" s="249"/>
      <c r="W47" s="249"/>
      <c r="X47" s="248"/>
      <c r="Y47" s="249"/>
      <c r="Z47" s="248"/>
      <c r="AA47" s="249"/>
      <c r="AB47" s="249"/>
      <c r="AC47" s="248"/>
      <c r="AD47" s="248"/>
      <c r="AE47" s="248"/>
      <c r="AF47" s="248"/>
      <c r="AG47" s="248"/>
      <c r="AH47" s="248"/>
      <c r="AI47" s="24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247"/>
      <c r="V48" s="249"/>
      <c r="W48" s="249"/>
      <c r="X48" s="248"/>
      <c r="Y48" s="249"/>
      <c r="Z48" s="248"/>
      <c r="AA48" s="249"/>
      <c r="AB48" s="249"/>
      <c r="AC48" s="248"/>
      <c r="AD48" s="248"/>
      <c r="AE48" s="248"/>
      <c r="AF48" s="248"/>
      <c r="AG48" s="248"/>
      <c r="AH48" s="248"/>
      <c r="AI48" s="24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c r="L49" s="70">
        <f t="shared" si="1"/>
        <v>0</v>
      </c>
      <c r="M49" s="71">
        <f t="shared" si="2"/>
        <v>0</v>
      </c>
      <c r="N49" s="72"/>
      <c r="O49" s="73">
        <f t="shared" si="3"/>
        <v>0</v>
      </c>
      <c r="P49" s="72"/>
      <c r="Q49" s="72"/>
      <c r="R49" s="72"/>
      <c r="S49" s="74">
        <f t="shared" si="0"/>
        <v>0</v>
      </c>
      <c r="T49" s="121" t="str">
        <f t="shared" si="4"/>
        <v>OK</v>
      </c>
      <c r="U49" s="247"/>
      <c r="V49" s="249"/>
      <c r="W49" s="249"/>
      <c r="X49" s="248"/>
      <c r="Y49" s="249"/>
      <c r="Z49" s="248"/>
      <c r="AA49" s="249"/>
      <c r="AB49" s="249"/>
      <c r="AC49" s="248"/>
      <c r="AD49" s="248"/>
      <c r="AE49" s="248"/>
      <c r="AF49" s="248"/>
      <c r="AG49" s="248"/>
      <c r="AH49" s="248"/>
      <c r="AI49" s="24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c r="L50" s="70">
        <f t="shared" si="1"/>
        <v>0</v>
      </c>
      <c r="M50" s="71">
        <f t="shared" si="2"/>
        <v>0</v>
      </c>
      <c r="N50" s="72"/>
      <c r="O50" s="73">
        <f t="shared" si="3"/>
        <v>0</v>
      </c>
      <c r="P50" s="72"/>
      <c r="Q50" s="72"/>
      <c r="R50" s="72"/>
      <c r="S50" s="74">
        <f t="shared" si="0"/>
        <v>0</v>
      </c>
      <c r="T50" s="121" t="str">
        <f t="shared" si="4"/>
        <v>OK</v>
      </c>
      <c r="U50" s="247"/>
      <c r="V50" s="249"/>
      <c r="W50" s="249"/>
      <c r="X50" s="248"/>
      <c r="Y50" s="249"/>
      <c r="Z50" s="248"/>
      <c r="AA50" s="249"/>
      <c r="AB50" s="249"/>
      <c r="AC50" s="248"/>
      <c r="AD50" s="248"/>
      <c r="AE50" s="248"/>
      <c r="AF50" s="248"/>
      <c r="AG50" s="248"/>
      <c r="AH50" s="248"/>
      <c r="AI50" s="24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c r="L51" s="70">
        <f t="shared" si="1"/>
        <v>0</v>
      </c>
      <c r="M51" s="71">
        <f t="shared" si="2"/>
        <v>0</v>
      </c>
      <c r="N51" s="72"/>
      <c r="O51" s="73">
        <f t="shared" si="3"/>
        <v>0</v>
      </c>
      <c r="P51" s="72"/>
      <c r="Q51" s="72"/>
      <c r="R51" s="72"/>
      <c r="S51" s="74">
        <f t="shared" si="0"/>
        <v>0</v>
      </c>
      <c r="T51" s="121" t="str">
        <f t="shared" si="4"/>
        <v>OK</v>
      </c>
      <c r="U51" s="247"/>
      <c r="V51" s="249"/>
      <c r="W51" s="249"/>
      <c r="X51" s="248"/>
      <c r="Y51" s="249"/>
      <c r="Z51" s="248"/>
      <c r="AA51" s="249"/>
      <c r="AB51" s="249"/>
      <c r="AC51" s="248"/>
      <c r="AD51" s="248"/>
      <c r="AE51" s="248"/>
      <c r="AF51" s="248"/>
      <c r="AG51" s="248"/>
      <c r="AH51" s="248"/>
      <c r="AI51" s="24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v>6</v>
      </c>
      <c r="L52" s="70">
        <f t="shared" si="1"/>
        <v>6</v>
      </c>
      <c r="M52" s="71">
        <f t="shared" si="2"/>
        <v>6</v>
      </c>
      <c r="N52" s="72"/>
      <c r="O52" s="73">
        <f t="shared" si="3"/>
        <v>1</v>
      </c>
      <c r="P52" s="72"/>
      <c r="Q52" s="72"/>
      <c r="R52" s="72"/>
      <c r="S52" s="74">
        <f t="shared" si="0"/>
        <v>0</v>
      </c>
      <c r="T52" s="121" t="str">
        <f t="shared" si="4"/>
        <v>OK</v>
      </c>
      <c r="U52" s="250">
        <v>2</v>
      </c>
      <c r="V52" s="249"/>
      <c r="W52" s="249"/>
      <c r="X52" s="248"/>
      <c r="Y52" s="249"/>
      <c r="Z52" s="248"/>
      <c r="AA52" s="249"/>
      <c r="AB52" s="249"/>
      <c r="AC52" s="248"/>
      <c r="AD52" s="248"/>
      <c r="AE52" s="248"/>
      <c r="AF52" s="248"/>
      <c r="AG52" s="251">
        <v>4</v>
      </c>
      <c r="AH52" s="248"/>
      <c r="AI52" s="24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c r="L53" s="70">
        <f t="shared" si="1"/>
        <v>0</v>
      </c>
      <c r="M53" s="71">
        <f t="shared" si="2"/>
        <v>0</v>
      </c>
      <c r="N53" s="72"/>
      <c r="O53" s="73">
        <f t="shared" si="3"/>
        <v>0</v>
      </c>
      <c r="P53" s="72"/>
      <c r="Q53" s="72"/>
      <c r="R53" s="72"/>
      <c r="S53" s="74">
        <f t="shared" si="0"/>
        <v>0</v>
      </c>
      <c r="T53" s="121" t="str">
        <f t="shared" si="4"/>
        <v>OK</v>
      </c>
      <c r="U53" s="247"/>
      <c r="V53" s="249"/>
      <c r="W53" s="249"/>
      <c r="X53" s="248"/>
      <c r="Y53" s="249"/>
      <c r="Z53" s="248"/>
      <c r="AA53" s="249"/>
      <c r="AB53" s="249"/>
      <c r="AC53" s="248"/>
      <c r="AD53" s="248"/>
      <c r="AE53" s="248"/>
      <c r="AF53" s="248"/>
      <c r="AG53" s="248"/>
      <c r="AH53" s="248"/>
      <c r="AI53" s="24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c r="L54" s="70">
        <f t="shared" si="1"/>
        <v>0</v>
      </c>
      <c r="M54" s="71">
        <f t="shared" si="2"/>
        <v>0</v>
      </c>
      <c r="N54" s="72"/>
      <c r="O54" s="73">
        <f t="shared" si="3"/>
        <v>0</v>
      </c>
      <c r="P54" s="72"/>
      <c r="Q54" s="72"/>
      <c r="R54" s="72"/>
      <c r="S54" s="74">
        <f t="shared" si="0"/>
        <v>0</v>
      </c>
      <c r="T54" s="121" t="str">
        <f t="shared" si="4"/>
        <v>OK</v>
      </c>
      <c r="U54" s="247"/>
      <c r="V54" s="249"/>
      <c r="W54" s="249"/>
      <c r="X54" s="248"/>
      <c r="Y54" s="249"/>
      <c r="Z54" s="248"/>
      <c r="AA54" s="249"/>
      <c r="AB54" s="249"/>
      <c r="AC54" s="248"/>
      <c r="AD54" s="248"/>
      <c r="AE54" s="248"/>
      <c r="AF54" s="248"/>
      <c r="AG54" s="248"/>
      <c r="AH54" s="248"/>
      <c r="AI54" s="24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247"/>
      <c r="V55" s="249"/>
      <c r="W55" s="249"/>
      <c r="X55" s="248"/>
      <c r="Y55" s="249"/>
      <c r="Z55" s="248"/>
      <c r="AA55" s="249"/>
      <c r="AB55" s="249"/>
      <c r="AC55" s="248"/>
      <c r="AD55" s="248"/>
      <c r="AE55" s="248"/>
      <c r="AF55" s="248"/>
      <c r="AG55" s="248"/>
      <c r="AH55" s="248"/>
      <c r="AI55" s="24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c r="L56" s="70">
        <f t="shared" si="1"/>
        <v>0</v>
      </c>
      <c r="M56" s="71">
        <f t="shared" si="2"/>
        <v>0</v>
      </c>
      <c r="N56" s="72"/>
      <c r="O56" s="73">
        <f t="shared" si="3"/>
        <v>0</v>
      </c>
      <c r="P56" s="72"/>
      <c r="Q56" s="72"/>
      <c r="R56" s="72"/>
      <c r="S56" s="74">
        <f t="shared" si="0"/>
        <v>0</v>
      </c>
      <c r="T56" s="121" t="str">
        <f t="shared" si="4"/>
        <v>OK</v>
      </c>
      <c r="U56" s="247"/>
      <c r="V56" s="249"/>
      <c r="W56" s="249"/>
      <c r="X56" s="248"/>
      <c r="Y56" s="249"/>
      <c r="Z56" s="248"/>
      <c r="AA56" s="249"/>
      <c r="AB56" s="249"/>
      <c r="AC56" s="248"/>
      <c r="AD56" s="248"/>
      <c r="AE56" s="248"/>
      <c r="AF56" s="248"/>
      <c r="AG56" s="248"/>
      <c r="AH56" s="248"/>
      <c r="AI56" s="24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c r="L57" s="70">
        <f t="shared" si="1"/>
        <v>0</v>
      </c>
      <c r="M57" s="71">
        <f t="shared" si="2"/>
        <v>0</v>
      </c>
      <c r="N57" s="72"/>
      <c r="O57" s="73">
        <f t="shared" si="3"/>
        <v>0</v>
      </c>
      <c r="P57" s="72"/>
      <c r="Q57" s="72"/>
      <c r="R57" s="72"/>
      <c r="S57" s="74">
        <f t="shared" si="0"/>
        <v>0</v>
      </c>
      <c r="T57" s="121" t="str">
        <f t="shared" si="4"/>
        <v>OK</v>
      </c>
      <c r="U57" s="247"/>
      <c r="V57" s="249"/>
      <c r="W57" s="249"/>
      <c r="X57" s="248"/>
      <c r="Y57" s="249"/>
      <c r="Z57" s="248"/>
      <c r="AA57" s="249"/>
      <c r="AB57" s="249"/>
      <c r="AC57" s="248"/>
      <c r="AD57" s="248"/>
      <c r="AE57" s="248"/>
      <c r="AF57" s="248"/>
      <c r="AG57" s="248"/>
      <c r="AH57" s="248"/>
      <c r="AI57" s="24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v>1</v>
      </c>
      <c r="L58" s="70">
        <f t="shared" si="1"/>
        <v>1</v>
      </c>
      <c r="M58" s="71">
        <f t="shared" si="2"/>
        <v>1</v>
      </c>
      <c r="N58" s="72"/>
      <c r="O58" s="73">
        <f t="shared" si="3"/>
        <v>0</v>
      </c>
      <c r="P58" s="72"/>
      <c r="Q58" s="72"/>
      <c r="R58" s="72"/>
      <c r="S58" s="74">
        <f t="shared" si="0"/>
        <v>0</v>
      </c>
      <c r="T58" s="121" t="str">
        <f t="shared" si="4"/>
        <v>OK</v>
      </c>
      <c r="U58" s="247"/>
      <c r="V58" s="249"/>
      <c r="W58" s="249"/>
      <c r="X58" s="248"/>
      <c r="Y58" s="249"/>
      <c r="Z58" s="248"/>
      <c r="AA58" s="249"/>
      <c r="AB58" s="249"/>
      <c r="AC58" s="248"/>
      <c r="AD58" s="248"/>
      <c r="AE58" s="251">
        <v>1</v>
      </c>
      <c r="AF58" s="248"/>
      <c r="AG58" s="248"/>
      <c r="AH58" s="248"/>
      <c r="AI58" s="24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247"/>
      <c r="V59" s="249"/>
      <c r="W59" s="249"/>
      <c r="X59" s="248"/>
      <c r="Y59" s="249"/>
      <c r="Z59" s="248"/>
      <c r="AA59" s="249"/>
      <c r="AB59" s="249"/>
      <c r="AC59" s="248"/>
      <c r="AD59" s="248"/>
      <c r="AE59" s="248"/>
      <c r="AF59" s="248"/>
      <c r="AG59" s="248"/>
      <c r="AH59" s="248"/>
      <c r="AI59" s="24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247"/>
      <c r="V60" s="249"/>
      <c r="W60" s="249"/>
      <c r="X60" s="248"/>
      <c r="Y60" s="249"/>
      <c r="Z60" s="248"/>
      <c r="AA60" s="249"/>
      <c r="AB60" s="249"/>
      <c r="AC60" s="248"/>
      <c r="AD60" s="248"/>
      <c r="AE60" s="248"/>
      <c r="AF60" s="248"/>
      <c r="AG60" s="248"/>
      <c r="AH60" s="248"/>
      <c r="AI60" s="24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247"/>
      <c r="V61" s="249"/>
      <c r="W61" s="249"/>
      <c r="X61" s="248"/>
      <c r="Y61" s="249"/>
      <c r="Z61" s="248"/>
      <c r="AA61" s="249"/>
      <c r="AB61" s="249"/>
      <c r="AC61" s="248"/>
      <c r="AD61" s="248"/>
      <c r="AE61" s="248"/>
      <c r="AF61" s="248"/>
      <c r="AG61" s="248"/>
      <c r="AH61" s="248"/>
      <c r="AI61" s="24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247"/>
      <c r="V62" s="249"/>
      <c r="W62" s="249"/>
      <c r="X62" s="248"/>
      <c r="Y62" s="249"/>
      <c r="Z62" s="248"/>
      <c r="AA62" s="249"/>
      <c r="AB62" s="249"/>
      <c r="AC62" s="248"/>
      <c r="AD62" s="248"/>
      <c r="AE62" s="248"/>
      <c r="AF62" s="248"/>
      <c r="AG62" s="248"/>
      <c r="AH62" s="248"/>
      <c r="AI62" s="24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v>2</v>
      </c>
      <c r="L63" s="70">
        <f t="shared" si="1"/>
        <v>1</v>
      </c>
      <c r="M63" s="71">
        <f t="shared" si="2"/>
        <v>1</v>
      </c>
      <c r="N63" s="72"/>
      <c r="O63" s="73">
        <f t="shared" si="3"/>
        <v>0</v>
      </c>
      <c r="P63" s="72"/>
      <c r="Q63" s="72"/>
      <c r="R63" s="72"/>
      <c r="S63" s="74">
        <f t="shared" si="0"/>
        <v>1</v>
      </c>
      <c r="T63" s="121" t="str">
        <f t="shared" si="4"/>
        <v>OK</v>
      </c>
      <c r="U63" s="247"/>
      <c r="V63" s="249"/>
      <c r="W63" s="249"/>
      <c r="X63" s="248"/>
      <c r="Y63" s="249"/>
      <c r="Z63" s="248"/>
      <c r="AA63" s="249"/>
      <c r="AB63" s="249"/>
      <c r="AC63" s="248"/>
      <c r="AD63" s="248"/>
      <c r="AE63" s="248"/>
      <c r="AF63" s="248"/>
      <c r="AG63" s="248"/>
      <c r="AH63" s="248"/>
      <c r="AI63" s="251">
        <v>1</v>
      </c>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1"/>
        <v>0</v>
      </c>
      <c r="M64" s="71">
        <f t="shared" si="2"/>
        <v>0</v>
      </c>
      <c r="N64" s="72"/>
      <c r="O64" s="73">
        <f t="shared" si="3"/>
        <v>0</v>
      </c>
      <c r="P64" s="72"/>
      <c r="Q64" s="72"/>
      <c r="R64" s="72"/>
      <c r="S64" s="74">
        <f t="shared" si="0"/>
        <v>0</v>
      </c>
      <c r="T64" s="121" t="str">
        <f t="shared" si="4"/>
        <v>OK</v>
      </c>
      <c r="U64" s="247"/>
      <c r="V64" s="249"/>
      <c r="W64" s="249"/>
      <c r="X64" s="248"/>
      <c r="Y64" s="249"/>
      <c r="Z64" s="248"/>
      <c r="AA64" s="249"/>
      <c r="AB64" s="249"/>
      <c r="AC64" s="248"/>
      <c r="AD64" s="248"/>
      <c r="AE64" s="248"/>
      <c r="AF64" s="248"/>
      <c r="AG64" s="248"/>
      <c r="AH64" s="248"/>
      <c r="AI64" s="24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1"/>
        <v>0</v>
      </c>
      <c r="M65" s="71">
        <f t="shared" si="2"/>
        <v>0</v>
      </c>
      <c r="N65" s="72"/>
      <c r="O65" s="73">
        <f t="shared" si="3"/>
        <v>0</v>
      </c>
      <c r="P65" s="72"/>
      <c r="Q65" s="72"/>
      <c r="R65" s="72"/>
      <c r="S65" s="74">
        <f t="shared" si="0"/>
        <v>0</v>
      </c>
      <c r="T65" s="121" t="str">
        <f t="shared" si="4"/>
        <v>OK</v>
      </c>
      <c r="U65" s="247"/>
      <c r="V65" s="249"/>
      <c r="W65" s="249"/>
      <c r="X65" s="248"/>
      <c r="Y65" s="249"/>
      <c r="Z65" s="248"/>
      <c r="AA65" s="249"/>
      <c r="AB65" s="249"/>
      <c r="AC65" s="248"/>
      <c r="AD65" s="248"/>
      <c r="AE65" s="248"/>
      <c r="AF65" s="248"/>
      <c r="AG65" s="248"/>
      <c r="AH65" s="248"/>
      <c r="AI65" s="24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c r="L66" s="70">
        <f t="shared" si="1"/>
        <v>0</v>
      </c>
      <c r="M66" s="71">
        <f t="shared" si="2"/>
        <v>0</v>
      </c>
      <c r="N66" s="72"/>
      <c r="O66" s="73">
        <f t="shared" si="3"/>
        <v>0</v>
      </c>
      <c r="P66" s="72"/>
      <c r="Q66" s="72"/>
      <c r="R66" s="72"/>
      <c r="S66" s="74">
        <f t="shared" si="0"/>
        <v>0</v>
      </c>
      <c r="T66" s="121" t="str">
        <f t="shared" si="4"/>
        <v>OK</v>
      </c>
      <c r="U66" s="247"/>
      <c r="V66" s="249"/>
      <c r="W66" s="249"/>
      <c r="X66" s="248"/>
      <c r="Y66" s="249"/>
      <c r="Z66" s="248"/>
      <c r="AA66" s="249"/>
      <c r="AB66" s="249"/>
      <c r="AC66" s="248"/>
      <c r="AD66" s="248"/>
      <c r="AE66" s="248"/>
      <c r="AF66" s="248"/>
      <c r="AG66" s="248"/>
      <c r="AH66" s="248"/>
      <c r="AI66" s="24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1"/>
        <v>0</v>
      </c>
      <c r="M67" s="71">
        <f t="shared" si="2"/>
        <v>0</v>
      </c>
      <c r="N67" s="72"/>
      <c r="O67" s="73">
        <f t="shared" si="3"/>
        <v>0</v>
      </c>
      <c r="P67" s="72"/>
      <c r="Q67" s="72"/>
      <c r="R67" s="72"/>
      <c r="S67" s="74">
        <f t="shared" si="0"/>
        <v>0</v>
      </c>
      <c r="T67" s="121" t="str">
        <f t="shared" si="4"/>
        <v>OK</v>
      </c>
      <c r="U67" s="247"/>
      <c r="V67" s="249"/>
      <c r="W67" s="249"/>
      <c r="X67" s="248"/>
      <c r="Y67" s="249"/>
      <c r="Z67" s="248"/>
      <c r="AA67" s="249"/>
      <c r="AB67" s="249"/>
      <c r="AC67" s="248"/>
      <c r="AD67" s="248"/>
      <c r="AE67" s="248"/>
      <c r="AF67" s="248"/>
      <c r="AG67" s="248"/>
      <c r="AH67" s="248"/>
      <c r="AI67" s="24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si="1"/>
        <v>0</v>
      </c>
      <c r="M68" s="71">
        <f t="shared" si="2"/>
        <v>0</v>
      </c>
      <c r="N68" s="72"/>
      <c r="O68" s="73">
        <f t="shared" si="3"/>
        <v>0</v>
      </c>
      <c r="P68" s="72"/>
      <c r="Q68" s="72"/>
      <c r="R68" s="72"/>
      <c r="S68" s="74">
        <f t="shared" si="0"/>
        <v>0</v>
      </c>
      <c r="T68" s="121" t="str">
        <f t="shared" si="4"/>
        <v>OK</v>
      </c>
      <c r="U68" s="247"/>
      <c r="V68" s="249"/>
      <c r="W68" s="249"/>
      <c r="X68" s="248"/>
      <c r="Y68" s="249"/>
      <c r="Z68" s="248"/>
      <c r="AA68" s="249"/>
      <c r="AB68" s="249"/>
      <c r="AC68" s="248"/>
      <c r="AD68" s="248"/>
      <c r="AE68" s="248"/>
      <c r="AF68" s="248"/>
      <c r="AG68" s="248"/>
      <c r="AH68" s="248"/>
      <c r="AI68" s="24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247"/>
      <c r="V69" s="249"/>
      <c r="W69" s="249"/>
      <c r="X69" s="248"/>
      <c r="Y69" s="249"/>
      <c r="Z69" s="248"/>
      <c r="AA69" s="249"/>
      <c r="AB69" s="249"/>
      <c r="AC69" s="248"/>
      <c r="AD69" s="248"/>
      <c r="AE69" s="248"/>
      <c r="AF69" s="248"/>
      <c r="AG69" s="248"/>
      <c r="AH69" s="248"/>
      <c r="AI69" s="24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c r="L70" s="70">
        <f t="shared" si="1"/>
        <v>0</v>
      </c>
      <c r="M70" s="71">
        <f t="shared" si="2"/>
        <v>0</v>
      </c>
      <c r="N70" s="72"/>
      <c r="O70" s="73">
        <f t="shared" si="3"/>
        <v>0</v>
      </c>
      <c r="P70" s="72"/>
      <c r="Q70" s="72"/>
      <c r="R70" s="72"/>
      <c r="S70" s="74">
        <f t="shared" si="0"/>
        <v>0</v>
      </c>
      <c r="T70" s="121" t="str">
        <f t="shared" si="4"/>
        <v>OK</v>
      </c>
      <c r="U70" s="247"/>
      <c r="V70" s="249"/>
      <c r="W70" s="249"/>
      <c r="X70" s="248"/>
      <c r="Y70" s="249"/>
      <c r="Z70" s="248"/>
      <c r="AA70" s="249"/>
      <c r="AB70" s="249"/>
      <c r="AC70" s="248"/>
      <c r="AD70" s="248"/>
      <c r="AE70" s="248"/>
      <c r="AF70" s="248"/>
      <c r="AG70" s="248"/>
      <c r="AH70" s="248"/>
      <c r="AI70" s="24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c r="L71" s="70">
        <f t="shared" si="1"/>
        <v>0</v>
      </c>
      <c r="M71" s="71">
        <f t="shared" si="2"/>
        <v>0</v>
      </c>
      <c r="N71" s="72"/>
      <c r="O71" s="73">
        <f t="shared" si="3"/>
        <v>0</v>
      </c>
      <c r="P71" s="72"/>
      <c r="Q71" s="72"/>
      <c r="R71" s="72"/>
      <c r="S71" s="74">
        <f t="shared" si="0"/>
        <v>0</v>
      </c>
      <c r="T71" s="121" t="str">
        <f t="shared" si="4"/>
        <v>OK</v>
      </c>
      <c r="U71" s="247"/>
      <c r="V71" s="249"/>
      <c r="W71" s="249"/>
      <c r="X71" s="248"/>
      <c r="Y71" s="249"/>
      <c r="Z71" s="248"/>
      <c r="AA71" s="249"/>
      <c r="AB71" s="249"/>
      <c r="AC71" s="248"/>
      <c r="AD71" s="248"/>
      <c r="AE71" s="248"/>
      <c r="AF71" s="248"/>
      <c r="AG71" s="248"/>
      <c r="AH71" s="248"/>
      <c r="AI71" s="24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247"/>
      <c r="V72" s="249"/>
      <c r="W72" s="249"/>
      <c r="X72" s="248"/>
      <c r="Y72" s="249"/>
      <c r="Z72" s="248"/>
      <c r="AA72" s="249"/>
      <c r="AB72" s="249"/>
      <c r="AC72" s="248"/>
      <c r="AD72" s="248"/>
      <c r="AE72" s="248"/>
      <c r="AF72" s="248"/>
      <c r="AG72" s="248"/>
      <c r="AH72" s="248"/>
      <c r="AI72" s="24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1"/>
        <v>0</v>
      </c>
      <c r="M73" s="71">
        <f t="shared" si="2"/>
        <v>0</v>
      </c>
      <c r="N73" s="72"/>
      <c r="O73" s="73">
        <f t="shared" si="3"/>
        <v>0</v>
      </c>
      <c r="P73" s="72"/>
      <c r="Q73" s="72"/>
      <c r="R73" s="72"/>
      <c r="S73" s="74">
        <f t="shared" si="0"/>
        <v>0</v>
      </c>
      <c r="T73" s="121" t="str">
        <f t="shared" si="4"/>
        <v>OK</v>
      </c>
      <c r="U73" s="247"/>
      <c r="V73" s="249"/>
      <c r="W73" s="249"/>
      <c r="X73" s="248"/>
      <c r="Y73" s="249"/>
      <c r="Z73" s="248"/>
      <c r="AA73" s="249"/>
      <c r="AB73" s="249"/>
      <c r="AC73" s="248"/>
      <c r="AD73" s="248"/>
      <c r="AE73" s="248"/>
      <c r="AF73" s="248"/>
      <c r="AG73" s="248"/>
      <c r="AH73" s="248"/>
      <c r="AI73" s="24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1"/>
        <v>0</v>
      </c>
      <c r="M74" s="71">
        <f t="shared" si="2"/>
        <v>0</v>
      </c>
      <c r="N74" s="72"/>
      <c r="O74" s="73">
        <f t="shared" si="3"/>
        <v>0</v>
      </c>
      <c r="P74" s="72"/>
      <c r="Q74" s="72"/>
      <c r="R74" s="72"/>
      <c r="S74" s="74">
        <f t="shared" si="0"/>
        <v>0</v>
      </c>
      <c r="T74" s="121" t="str">
        <f t="shared" si="4"/>
        <v>OK</v>
      </c>
      <c r="U74" s="247"/>
      <c r="V74" s="249"/>
      <c r="W74" s="249"/>
      <c r="X74" s="248"/>
      <c r="Y74" s="249"/>
      <c r="Z74" s="248"/>
      <c r="AA74" s="249"/>
      <c r="AB74" s="249"/>
      <c r="AC74" s="248"/>
      <c r="AD74" s="248"/>
      <c r="AE74" s="248"/>
      <c r="AF74" s="248"/>
      <c r="AG74" s="248"/>
      <c r="AH74" s="248"/>
      <c r="AI74" s="24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c r="L75" s="70">
        <f t="shared" si="1"/>
        <v>0</v>
      </c>
      <c r="M75" s="71">
        <f t="shared" si="2"/>
        <v>0</v>
      </c>
      <c r="N75" s="72"/>
      <c r="O75" s="73">
        <f t="shared" si="3"/>
        <v>0</v>
      </c>
      <c r="P75" s="72"/>
      <c r="Q75" s="72"/>
      <c r="R75" s="72"/>
      <c r="S75" s="74">
        <f t="shared" si="0"/>
        <v>0</v>
      </c>
      <c r="T75" s="121" t="str">
        <f t="shared" si="4"/>
        <v>OK</v>
      </c>
      <c r="U75" s="247"/>
      <c r="V75" s="249"/>
      <c r="W75" s="249"/>
      <c r="X75" s="248"/>
      <c r="Y75" s="249"/>
      <c r="Z75" s="248"/>
      <c r="AA75" s="249"/>
      <c r="AB75" s="249"/>
      <c r="AC75" s="248"/>
      <c r="AD75" s="248"/>
      <c r="AE75" s="248"/>
      <c r="AF75" s="248"/>
      <c r="AG75" s="248"/>
      <c r="AH75" s="248"/>
      <c r="AI75" s="24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c r="L76" s="70">
        <f t="shared" si="1"/>
        <v>0</v>
      </c>
      <c r="M76" s="71">
        <f t="shared" si="2"/>
        <v>0</v>
      </c>
      <c r="N76" s="72"/>
      <c r="O76" s="73">
        <f t="shared" si="3"/>
        <v>0</v>
      </c>
      <c r="P76" s="72"/>
      <c r="Q76" s="72"/>
      <c r="R76" s="72"/>
      <c r="S76" s="74">
        <f t="shared" si="0"/>
        <v>0</v>
      </c>
      <c r="T76" s="121" t="str">
        <f t="shared" si="4"/>
        <v>OK</v>
      </c>
      <c r="U76" s="247"/>
      <c r="V76" s="249"/>
      <c r="W76" s="249"/>
      <c r="X76" s="248"/>
      <c r="Y76" s="249"/>
      <c r="Z76" s="248"/>
      <c r="AA76" s="249"/>
      <c r="AB76" s="249"/>
      <c r="AC76" s="248"/>
      <c r="AD76" s="248"/>
      <c r="AE76" s="248"/>
      <c r="AF76" s="248"/>
      <c r="AG76" s="248"/>
      <c r="AH76" s="248"/>
      <c r="AI76" s="24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1"/>
        <v>0</v>
      </c>
      <c r="M77" s="71">
        <f t="shared" si="2"/>
        <v>0</v>
      </c>
      <c r="N77" s="72"/>
      <c r="O77" s="73">
        <f t="shared" si="3"/>
        <v>0</v>
      </c>
      <c r="P77" s="72"/>
      <c r="Q77" s="72"/>
      <c r="R77" s="72"/>
      <c r="S77" s="74">
        <f t="shared" si="0"/>
        <v>0</v>
      </c>
      <c r="T77" s="121" t="str">
        <f t="shared" si="4"/>
        <v>OK</v>
      </c>
      <c r="U77" s="247"/>
      <c r="V77" s="249"/>
      <c r="W77" s="249"/>
      <c r="X77" s="248"/>
      <c r="Y77" s="249"/>
      <c r="Z77" s="248"/>
      <c r="AA77" s="249"/>
      <c r="AB77" s="249"/>
      <c r="AC77" s="248"/>
      <c r="AD77" s="248"/>
      <c r="AE77" s="248"/>
      <c r="AF77" s="248"/>
      <c r="AG77" s="248"/>
      <c r="AH77" s="248"/>
      <c r="AI77" s="24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1"/>
        <v>0</v>
      </c>
      <c r="M78" s="71">
        <f t="shared" si="2"/>
        <v>0</v>
      </c>
      <c r="N78" s="72"/>
      <c r="O78" s="73">
        <f t="shared" si="3"/>
        <v>0</v>
      </c>
      <c r="P78" s="72"/>
      <c r="Q78" s="72"/>
      <c r="R78" s="72"/>
      <c r="S78" s="74">
        <f t="shared" si="0"/>
        <v>0</v>
      </c>
      <c r="T78" s="121" t="str">
        <f t="shared" si="4"/>
        <v>OK</v>
      </c>
      <c r="U78" s="247"/>
      <c r="V78" s="249"/>
      <c r="W78" s="249"/>
      <c r="X78" s="248"/>
      <c r="Y78" s="249"/>
      <c r="Z78" s="248"/>
      <c r="AA78" s="249"/>
      <c r="AB78" s="249"/>
      <c r="AC78" s="248"/>
      <c r="AD78" s="248"/>
      <c r="AE78" s="248"/>
      <c r="AF78" s="248"/>
      <c r="AG78" s="248"/>
      <c r="AH78" s="248"/>
      <c r="AI78" s="24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c r="L79" s="70">
        <f t="shared" si="1"/>
        <v>0</v>
      </c>
      <c r="M79" s="71">
        <f t="shared" si="2"/>
        <v>0</v>
      </c>
      <c r="N79" s="72"/>
      <c r="O79" s="73">
        <f t="shared" si="3"/>
        <v>0</v>
      </c>
      <c r="P79" s="72"/>
      <c r="Q79" s="72"/>
      <c r="R79" s="72"/>
      <c r="S79" s="74">
        <f t="shared" si="0"/>
        <v>0</v>
      </c>
      <c r="T79" s="121" t="str">
        <f t="shared" si="4"/>
        <v>OK</v>
      </c>
      <c r="U79" s="247"/>
      <c r="V79" s="249"/>
      <c r="W79" s="249"/>
      <c r="X79" s="248"/>
      <c r="Y79" s="249"/>
      <c r="Z79" s="248"/>
      <c r="AA79" s="249"/>
      <c r="AB79" s="249"/>
      <c r="AC79" s="248"/>
      <c r="AD79" s="248"/>
      <c r="AE79" s="248"/>
      <c r="AF79" s="248"/>
      <c r="AG79" s="248"/>
      <c r="AH79" s="248"/>
      <c r="AI79" s="24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247"/>
      <c r="V80" s="249"/>
      <c r="W80" s="249"/>
      <c r="X80" s="248"/>
      <c r="Y80" s="249"/>
      <c r="Z80" s="248"/>
      <c r="AA80" s="249"/>
      <c r="AB80" s="249"/>
      <c r="AC80" s="248"/>
      <c r="AD80" s="248"/>
      <c r="AE80" s="248"/>
      <c r="AF80" s="248"/>
      <c r="AG80" s="248"/>
      <c r="AH80" s="248"/>
      <c r="AI80" s="24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c r="L81" s="70">
        <f t="shared" si="1"/>
        <v>0</v>
      </c>
      <c r="M81" s="71">
        <f t="shared" si="2"/>
        <v>0</v>
      </c>
      <c r="N81" s="72"/>
      <c r="O81" s="73">
        <f t="shared" si="3"/>
        <v>0</v>
      </c>
      <c r="P81" s="72"/>
      <c r="Q81" s="72"/>
      <c r="R81" s="72"/>
      <c r="S81" s="74">
        <f t="shared" si="0"/>
        <v>0</v>
      </c>
      <c r="T81" s="121" t="str">
        <f t="shared" si="4"/>
        <v>OK</v>
      </c>
      <c r="U81" s="247"/>
      <c r="V81" s="249"/>
      <c r="W81" s="249"/>
      <c r="X81" s="248"/>
      <c r="Y81" s="249"/>
      <c r="Z81" s="248"/>
      <c r="AA81" s="249"/>
      <c r="AB81" s="249"/>
      <c r="AC81" s="248"/>
      <c r="AD81" s="248"/>
      <c r="AE81" s="248"/>
      <c r="AF81" s="248"/>
      <c r="AG81" s="248"/>
      <c r="AH81" s="248"/>
      <c r="AI81" s="24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1"/>
        <v>0</v>
      </c>
      <c r="M82" s="71">
        <f t="shared" si="2"/>
        <v>0</v>
      </c>
      <c r="N82" s="72"/>
      <c r="O82" s="73">
        <f t="shared" si="3"/>
        <v>0</v>
      </c>
      <c r="P82" s="72"/>
      <c r="Q82" s="72"/>
      <c r="R82" s="72"/>
      <c r="S82" s="74">
        <f t="shared" si="0"/>
        <v>0</v>
      </c>
      <c r="T82" s="121" t="str">
        <f t="shared" si="4"/>
        <v>OK</v>
      </c>
      <c r="U82" s="247"/>
      <c r="V82" s="249"/>
      <c r="W82" s="249"/>
      <c r="X82" s="248"/>
      <c r="Y82" s="249"/>
      <c r="Z82" s="248"/>
      <c r="AA82" s="249"/>
      <c r="AB82" s="249"/>
      <c r="AC82" s="248"/>
      <c r="AD82" s="248"/>
      <c r="AE82" s="248"/>
      <c r="AF82" s="248"/>
      <c r="AG82" s="248"/>
      <c r="AH82" s="248"/>
      <c r="AI82" s="24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c r="L83" s="70">
        <f t="shared" si="1"/>
        <v>0</v>
      </c>
      <c r="M83" s="71">
        <f t="shared" si="2"/>
        <v>0</v>
      </c>
      <c r="N83" s="72"/>
      <c r="O83" s="73">
        <f t="shared" si="3"/>
        <v>0</v>
      </c>
      <c r="P83" s="72"/>
      <c r="Q83" s="72"/>
      <c r="R83" s="72"/>
      <c r="S83" s="74">
        <f t="shared" si="0"/>
        <v>0</v>
      </c>
      <c r="T83" s="121" t="str">
        <f t="shared" si="4"/>
        <v>OK</v>
      </c>
      <c r="U83" s="247"/>
      <c r="V83" s="249"/>
      <c r="W83" s="249"/>
      <c r="X83" s="248"/>
      <c r="Y83" s="249"/>
      <c r="Z83" s="248"/>
      <c r="AA83" s="249"/>
      <c r="AB83" s="249"/>
      <c r="AC83" s="248"/>
      <c r="AD83" s="248"/>
      <c r="AE83" s="248"/>
      <c r="AF83" s="248"/>
      <c r="AG83" s="248"/>
      <c r="AH83" s="248"/>
      <c r="AI83" s="24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247"/>
      <c r="V84" s="249"/>
      <c r="W84" s="249"/>
      <c r="X84" s="248"/>
      <c r="Y84" s="249"/>
      <c r="Z84" s="248"/>
      <c r="AA84" s="249"/>
      <c r="AB84" s="249"/>
      <c r="AC84" s="248"/>
      <c r="AD84" s="248"/>
      <c r="AE84" s="248"/>
      <c r="AF84" s="248"/>
      <c r="AG84" s="248"/>
      <c r="AH84" s="248"/>
      <c r="AI84" s="24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247"/>
      <c r="V85" s="249"/>
      <c r="W85" s="249"/>
      <c r="X85" s="248"/>
      <c r="Y85" s="249"/>
      <c r="Z85" s="248"/>
      <c r="AA85" s="249"/>
      <c r="AB85" s="249"/>
      <c r="AC85" s="248"/>
      <c r="AD85" s="248"/>
      <c r="AE85" s="248"/>
      <c r="AF85" s="248"/>
      <c r="AG85" s="248"/>
      <c r="AH85" s="248"/>
      <c r="AI85" s="24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247"/>
      <c r="V86" s="249"/>
      <c r="W86" s="249"/>
      <c r="X86" s="248"/>
      <c r="Y86" s="249"/>
      <c r="Z86" s="248"/>
      <c r="AA86" s="249"/>
      <c r="AB86" s="249"/>
      <c r="AC86" s="248"/>
      <c r="AD86" s="248"/>
      <c r="AE86" s="248"/>
      <c r="AF86" s="248"/>
      <c r="AG86" s="248"/>
      <c r="AH86" s="248"/>
      <c r="AI86" s="24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v>3</v>
      </c>
      <c r="L87" s="70">
        <f t="shared" si="1"/>
        <v>1</v>
      </c>
      <c r="M87" s="71">
        <f t="shared" si="2"/>
        <v>1</v>
      </c>
      <c r="N87" s="72"/>
      <c r="O87" s="73">
        <f t="shared" si="3"/>
        <v>0</v>
      </c>
      <c r="P87" s="72"/>
      <c r="Q87" s="72"/>
      <c r="R87" s="72"/>
      <c r="S87" s="74">
        <f t="shared" si="0"/>
        <v>2</v>
      </c>
      <c r="T87" s="121" t="str">
        <f t="shared" si="4"/>
        <v>OK</v>
      </c>
      <c r="U87" s="247"/>
      <c r="V87" s="249"/>
      <c r="W87" s="249"/>
      <c r="X87" s="248"/>
      <c r="Y87" s="249"/>
      <c r="Z87" s="248"/>
      <c r="AA87" s="249"/>
      <c r="AB87" s="249"/>
      <c r="AC87" s="248"/>
      <c r="AD87" s="248"/>
      <c r="AE87" s="248"/>
      <c r="AF87" s="248"/>
      <c r="AG87" s="251">
        <v>1</v>
      </c>
      <c r="AH87" s="248"/>
      <c r="AI87" s="24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1"/>
        <v>0</v>
      </c>
      <c r="M88" s="71">
        <f t="shared" si="2"/>
        <v>0</v>
      </c>
      <c r="N88" s="72"/>
      <c r="O88" s="73">
        <f t="shared" si="3"/>
        <v>0</v>
      </c>
      <c r="P88" s="72"/>
      <c r="Q88" s="72"/>
      <c r="R88" s="72"/>
      <c r="S88" s="74">
        <f t="shared" si="0"/>
        <v>0</v>
      </c>
      <c r="T88" s="121" t="str">
        <f t="shared" si="4"/>
        <v>OK</v>
      </c>
      <c r="U88" s="247"/>
      <c r="V88" s="249"/>
      <c r="W88" s="249"/>
      <c r="X88" s="248"/>
      <c r="Y88" s="249"/>
      <c r="Z88" s="248"/>
      <c r="AA88" s="249"/>
      <c r="AB88" s="249"/>
      <c r="AC88" s="248"/>
      <c r="AD88" s="248"/>
      <c r="AE88" s="248"/>
      <c r="AF88" s="248"/>
      <c r="AG88" s="248"/>
      <c r="AH88" s="248"/>
      <c r="AI88" s="24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247"/>
      <c r="V89" s="249"/>
      <c r="W89" s="249"/>
      <c r="X89" s="248"/>
      <c r="Y89" s="249"/>
      <c r="Z89" s="248"/>
      <c r="AA89" s="249"/>
      <c r="AB89" s="249"/>
      <c r="AC89" s="248"/>
      <c r="AD89" s="248"/>
      <c r="AE89" s="248"/>
      <c r="AF89" s="248"/>
      <c r="AG89" s="248"/>
      <c r="AH89" s="248"/>
      <c r="AI89" s="24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247"/>
      <c r="V90" s="249"/>
      <c r="W90" s="249"/>
      <c r="X90" s="248"/>
      <c r="Y90" s="249"/>
      <c r="Z90" s="248"/>
      <c r="AA90" s="249"/>
      <c r="AB90" s="249"/>
      <c r="AC90" s="248"/>
      <c r="AD90" s="248"/>
      <c r="AE90" s="248"/>
      <c r="AF90" s="248"/>
      <c r="AG90" s="248"/>
      <c r="AH90" s="248"/>
      <c r="AI90" s="24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1"/>
        <v>0</v>
      </c>
      <c r="M91" s="71">
        <f t="shared" si="2"/>
        <v>0</v>
      </c>
      <c r="N91" s="72"/>
      <c r="O91" s="73">
        <f t="shared" si="3"/>
        <v>0</v>
      </c>
      <c r="P91" s="72"/>
      <c r="Q91" s="72"/>
      <c r="R91" s="72"/>
      <c r="S91" s="74">
        <f t="shared" si="0"/>
        <v>0</v>
      </c>
      <c r="T91" s="121" t="str">
        <f t="shared" si="4"/>
        <v>OK</v>
      </c>
      <c r="U91" s="247"/>
      <c r="V91" s="249"/>
      <c r="W91" s="249"/>
      <c r="X91" s="248"/>
      <c r="Y91" s="249"/>
      <c r="Z91" s="248"/>
      <c r="AA91" s="249"/>
      <c r="AB91" s="249"/>
      <c r="AC91" s="248"/>
      <c r="AD91" s="248"/>
      <c r="AE91" s="248"/>
      <c r="AF91" s="248"/>
      <c r="AG91" s="248"/>
      <c r="AH91" s="248"/>
      <c r="AI91" s="24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247"/>
      <c r="V92" s="249"/>
      <c r="W92" s="249"/>
      <c r="X92" s="248"/>
      <c r="Y92" s="249"/>
      <c r="Z92" s="248"/>
      <c r="AA92" s="249"/>
      <c r="AB92" s="249"/>
      <c r="AC92" s="248"/>
      <c r="AD92" s="248"/>
      <c r="AE92" s="248"/>
      <c r="AF92" s="248"/>
      <c r="AG92" s="248"/>
      <c r="AH92" s="248"/>
      <c r="AI92" s="24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c r="L93" s="70">
        <f t="shared" si="1"/>
        <v>0</v>
      </c>
      <c r="M93" s="71">
        <f t="shared" si="2"/>
        <v>0</v>
      </c>
      <c r="N93" s="72"/>
      <c r="O93" s="73">
        <f t="shared" si="3"/>
        <v>0</v>
      </c>
      <c r="P93" s="72"/>
      <c r="Q93" s="72"/>
      <c r="R93" s="72"/>
      <c r="S93" s="74">
        <f t="shared" si="0"/>
        <v>0</v>
      </c>
      <c r="T93" s="121" t="str">
        <f t="shared" si="4"/>
        <v>OK</v>
      </c>
      <c r="U93" s="247"/>
      <c r="V93" s="249"/>
      <c r="W93" s="249"/>
      <c r="X93" s="248"/>
      <c r="Y93" s="249"/>
      <c r="Z93" s="248"/>
      <c r="AA93" s="249"/>
      <c r="AB93" s="249"/>
      <c r="AC93" s="248"/>
      <c r="AD93" s="248"/>
      <c r="AE93" s="248"/>
      <c r="AF93" s="248"/>
      <c r="AG93" s="248"/>
      <c r="AH93" s="248"/>
      <c r="AI93" s="24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247"/>
      <c r="V94" s="249"/>
      <c r="W94" s="249"/>
      <c r="X94" s="248"/>
      <c r="Y94" s="249"/>
      <c r="Z94" s="248"/>
      <c r="AA94" s="249"/>
      <c r="AB94" s="249"/>
      <c r="AC94" s="248"/>
      <c r="AD94" s="248"/>
      <c r="AE94" s="248"/>
      <c r="AF94" s="248"/>
      <c r="AG94" s="248"/>
      <c r="AH94" s="248"/>
      <c r="AI94" s="24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247"/>
      <c r="V95" s="249"/>
      <c r="W95" s="249"/>
      <c r="X95" s="248"/>
      <c r="Y95" s="249"/>
      <c r="Z95" s="248"/>
      <c r="AA95" s="249"/>
      <c r="AB95" s="249"/>
      <c r="AC95" s="248"/>
      <c r="AD95" s="248"/>
      <c r="AE95" s="248"/>
      <c r="AF95" s="248"/>
      <c r="AG95" s="248"/>
      <c r="AH95" s="248"/>
      <c r="AI95" s="24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247"/>
      <c r="V96" s="249"/>
      <c r="W96" s="249"/>
      <c r="X96" s="248"/>
      <c r="Y96" s="249"/>
      <c r="Z96" s="248"/>
      <c r="AA96" s="249"/>
      <c r="AB96" s="249"/>
      <c r="AC96" s="248"/>
      <c r="AD96" s="248"/>
      <c r="AE96" s="248"/>
      <c r="AF96" s="248"/>
      <c r="AG96" s="248"/>
      <c r="AH96" s="248"/>
      <c r="AI96" s="24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247"/>
      <c r="V97" s="249"/>
      <c r="W97" s="249"/>
      <c r="X97" s="248"/>
      <c r="Y97" s="249"/>
      <c r="Z97" s="248"/>
      <c r="AA97" s="249"/>
      <c r="AB97" s="249"/>
      <c r="AC97" s="248"/>
      <c r="AD97" s="248"/>
      <c r="AE97" s="248"/>
      <c r="AF97" s="248"/>
      <c r="AG97" s="248"/>
      <c r="AH97" s="248"/>
      <c r="AI97" s="24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c r="L98" s="70">
        <f t="shared" si="1"/>
        <v>0</v>
      </c>
      <c r="M98" s="71">
        <f t="shared" si="2"/>
        <v>0</v>
      </c>
      <c r="N98" s="72"/>
      <c r="O98" s="73">
        <f t="shared" si="3"/>
        <v>0</v>
      </c>
      <c r="P98" s="72"/>
      <c r="Q98" s="72"/>
      <c r="R98" s="72"/>
      <c r="S98" s="74">
        <f t="shared" si="0"/>
        <v>0</v>
      </c>
      <c r="T98" s="121" t="str">
        <f t="shared" si="4"/>
        <v>OK</v>
      </c>
      <c r="U98" s="247"/>
      <c r="V98" s="249"/>
      <c r="W98" s="249"/>
      <c r="X98" s="248"/>
      <c r="Y98" s="249"/>
      <c r="Z98" s="248"/>
      <c r="AA98" s="249"/>
      <c r="AB98" s="249"/>
      <c r="AC98" s="248"/>
      <c r="AD98" s="248"/>
      <c r="AE98" s="248"/>
      <c r="AF98" s="248"/>
      <c r="AG98" s="248"/>
      <c r="AH98" s="248"/>
      <c r="AI98" s="24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c r="L99" s="70">
        <f t="shared" si="1"/>
        <v>0</v>
      </c>
      <c r="M99" s="71">
        <f t="shared" si="2"/>
        <v>0</v>
      </c>
      <c r="N99" s="72"/>
      <c r="O99" s="73">
        <f t="shared" si="3"/>
        <v>0</v>
      </c>
      <c r="P99" s="72"/>
      <c r="Q99" s="72"/>
      <c r="R99" s="72"/>
      <c r="S99" s="74">
        <f t="shared" si="0"/>
        <v>0</v>
      </c>
      <c r="T99" s="121" t="str">
        <f t="shared" si="4"/>
        <v>OK</v>
      </c>
      <c r="U99" s="247"/>
      <c r="V99" s="249"/>
      <c r="W99" s="249"/>
      <c r="X99" s="248"/>
      <c r="Y99" s="249"/>
      <c r="Z99" s="248"/>
      <c r="AA99" s="249"/>
      <c r="AB99" s="249"/>
      <c r="AC99" s="248"/>
      <c r="AD99" s="248"/>
      <c r="AE99" s="248"/>
      <c r="AF99" s="248"/>
      <c r="AG99" s="248"/>
      <c r="AH99" s="248"/>
      <c r="AI99" s="24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c r="L100" s="70">
        <f t="shared" si="1"/>
        <v>0</v>
      </c>
      <c r="M100" s="71">
        <f t="shared" si="2"/>
        <v>0</v>
      </c>
      <c r="N100" s="72"/>
      <c r="O100" s="73">
        <f t="shared" si="3"/>
        <v>0</v>
      </c>
      <c r="P100" s="72"/>
      <c r="Q100" s="72"/>
      <c r="R100" s="72"/>
      <c r="S100" s="74">
        <f t="shared" si="0"/>
        <v>0</v>
      </c>
      <c r="T100" s="121" t="str">
        <f t="shared" si="4"/>
        <v>OK</v>
      </c>
      <c r="U100" s="247"/>
      <c r="V100" s="249"/>
      <c r="W100" s="249"/>
      <c r="X100" s="248"/>
      <c r="Y100" s="249"/>
      <c r="Z100" s="248"/>
      <c r="AA100" s="249"/>
      <c r="AB100" s="249"/>
      <c r="AC100" s="248"/>
      <c r="AD100" s="248"/>
      <c r="AE100" s="248"/>
      <c r="AF100" s="248"/>
      <c r="AG100" s="248"/>
      <c r="AH100" s="248"/>
      <c r="AI100" s="24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247"/>
      <c r="V101" s="249"/>
      <c r="W101" s="249"/>
      <c r="X101" s="248"/>
      <c r="Y101" s="249"/>
      <c r="Z101" s="248"/>
      <c r="AA101" s="249"/>
      <c r="AB101" s="249"/>
      <c r="AC101" s="248"/>
      <c r="AD101" s="248"/>
      <c r="AE101" s="248"/>
      <c r="AF101" s="248"/>
      <c r="AG101" s="248"/>
      <c r="AH101" s="248"/>
      <c r="AI101" s="24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247"/>
      <c r="V102" s="249"/>
      <c r="W102" s="249"/>
      <c r="X102" s="248"/>
      <c r="Y102" s="249"/>
      <c r="Z102" s="248"/>
      <c r="AA102" s="249"/>
      <c r="AB102" s="249"/>
      <c r="AC102" s="248"/>
      <c r="AD102" s="248"/>
      <c r="AE102" s="248"/>
      <c r="AF102" s="248"/>
      <c r="AG102" s="248"/>
      <c r="AH102" s="248"/>
      <c r="AI102" s="24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247"/>
      <c r="V103" s="249"/>
      <c r="W103" s="249"/>
      <c r="X103" s="248"/>
      <c r="Y103" s="249"/>
      <c r="Z103" s="248"/>
      <c r="AA103" s="249"/>
      <c r="AB103" s="249"/>
      <c r="AC103" s="248"/>
      <c r="AD103" s="248"/>
      <c r="AE103" s="248"/>
      <c r="AF103" s="248"/>
      <c r="AG103" s="248"/>
      <c r="AH103" s="248"/>
      <c r="AI103" s="24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247"/>
      <c r="V104" s="249"/>
      <c r="W104" s="249"/>
      <c r="X104" s="248"/>
      <c r="Y104" s="249"/>
      <c r="Z104" s="248"/>
      <c r="AA104" s="249"/>
      <c r="AB104" s="249"/>
      <c r="AC104" s="248"/>
      <c r="AD104" s="248"/>
      <c r="AE104" s="248"/>
      <c r="AF104" s="248"/>
      <c r="AG104" s="248"/>
      <c r="AH104" s="248"/>
      <c r="AI104" s="24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247"/>
      <c r="V105" s="249"/>
      <c r="W105" s="249"/>
      <c r="X105" s="248"/>
      <c r="Y105" s="249"/>
      <c r="Z105" s="248"/>
      <c r="AA105" s="249"/>
      <c r="AB105" s="249"/>
      <c r="AC105" s="248"/>
      <c r="AD105" s="248"/>
      <c r="AE105" s="248"/>
      <c r="AF105" s="248"/>
      <c r="AG105" s="248"/>
      <c r="AH105" s="248"/>
      <c r="AI105" s="24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247"/>
      <c r="V106" s="249"/>
      <c r="W106" s="249"/>
      <c r="X106" s="248"/>
      <c r="Y106" s="249"/>
      <c r="Z106" s="248"/>
      <c r="AA106" s="249"/>
      <c r="AB106" s="249"/>
      <c r="AC106" s="248"/>
      <c r="AD106" s="248"/>
      <c r="AE106" s="248"/>
      <c r="AF106" s="248"/>
      <c r="AG106" s="248"/>
      <c r="AH106" s="248"/>
      <c r="AI106" s="24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v>3</v>
      </c>
      <c r="L107" s="70">
        <f t="shared" si="1"/>
        <v>3</v>
      </c>
      <c r="M107" s="71">
        <f t="shared" si="2"/>
        <v>3</v>
      </c>
      <c r="N107" s="72"/>
      <c r="O107" s="73">
        <f t="shared" si="3"/>
        <v>0</v>
      </c>
      <c r="P107" s="72"/>
      <c r="Q107" s="72"/>
      <c r="R107" s="72"/>
      <c r="S107" s="74">
        <f t="shared" si="0"/>
        <v>0</v>
      </c>
      <c r="T107" s="121" t="str">
        <f t="shared" si="4"/>
        <v>OK</v>
      </c>
      <c r="U107" s="247"/>
      <c r="V107" s="252">
        <v>2</v>
      </c>
      <c r="W107" s="249"/>
      <c r="X107" s="248"/>
      <c r="Y107" s="249"/>
      <c r="Z107" s="248"/>
      <c r="AA107" s="249"/>
      <c r="AB107" s="249"/>
      <c r="AC107" s="248"/>
      <c r="AD107" s="248"/>
      <c r="AE107" s="248"/>
      <c r="AF107" s="251">
        <v>1</v>
      </c>
      <c r="AG107" s="248"/>
      <c r="AH107" s="248"/>
      <c r="AI107" s="24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v>3</v>
      </c>
      <c r="L108" s="70">
        <f t="shared" si="1"/>
        <v>2</v>
      </c>
      <c r="M108" s="71">
        <f t="shared" si="2"/>
        <v>2</v>
      </c>
      <c r="N108" s="72">
        <f>1+1</f>
        <v>2</v>
      </c>
      <c r="O108" s="73">
        <f t="shared" si="3"/>
        <v>0</v>
      </c>
      <c r="P108" s="72"/>
      <c r="Q108" s="72"/>
      <c r="R108" s="72"/>
      <c r="S108" s="74">
        <f t="shared" si="0"/>
        <v>3</v>
      </c>
      <c r="T108" s="121" t="str">
        <f t="shared" si="4"/>
        <v>OK</v>
      </c>
      <c r="U108" s="247"/>
      <c r="V108" s="252">
        <v>2</v>
      </c>
      <c r="W108" s="249"/>
      <c r="X108" s="248"/>
      <c r="Y108" s="249"/>
      <c r="Z108" s="248"/>
      <c r="AA108" s="249"/>
      <c r="AB108" s="249"/>
      <c r="AC108" s="248"/>
      <c r="AD108" s="248"/>
      <c r="AE108" s="248"/>
      <c r="AF108" s="248"/>
      <c r="AG108" s="248"/>
      <c r="AH108" s="248"/>
      <c r="AI108" s="24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247"/>
      <c r="V109" s="249"/>
      <c r="W109" s="249"/>
      <c r="X109" s="248"/>
      <c r="Y109" s="249"/>
      <c r="Z109" s="248"/>
      <c r="AA109" s="249"/>
      <c r="AB109" s="249"/>
      <c r="AC109" s="248"/>
      <c r="AD109" s="248"/>
      <c r="AE109" s="248"/>
      <c r="AF109" s="248"/>
      <c r="AG109" s="248"/>
      <c r="AH109" s="248"/>
      <c r="AI109" s="24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
        <v>0</v>
      </c>
      <c r="M110" s="71">
        <f t="shared" si="2"/>
        <v>0</v>
      </c>
      <c r="N110" s="72"/>
      <c r="O110" s="73">
        <f t="shared" si="3"/>
        <v>0</v>
      </c>
      <c r="P110" s="72"/>
      <c r="Q110" s="72"/>
      <c r="R110" s="72"/>
      <c r="S110" s="74">
        <f t="shared" si="0"/>
        <v>0</v>
      </c>
      <c r="T110" s="121" t="str">
        <f t="shared" si="4"/>
        <v>OK</v>
      </c>
      <c r="U110" s="247"/>
      <c r="V110" s="249"/>
      <c r="W110" s="249"/>
      <c r="X110" s="248"/>
      <c r="Y110" s="249"/>
      <c r="Z110" s="248"/>
      <c r="AA110" s="249"/>
      <c r="AB110" s="249"/>
      <c r="AC110" s="248"/>
      <c r="AD110" s="248"/>
      <c r="AE110" s="248"/>
      <c r="AF110" s="248"/>
      <c r="AG110" s="248"/>
      <c r="AH110" s="248"/>
      <c r="AI110" s="24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247"/>
      <c r="V111" s="249"/>
      <c r="W111" s="249"/>
      <c r="X111" s="248"/>
      <c r="Y111" s="249"/>
      <c r="Z111" s="248"/>
      <c r="AA111" s="249"/>
      <c r="AB111" s="249"/>
      <c r="AC111" s="248"/>
      <c r="AD111" s="248"/>
      <c r="AE111" s="248"/>
      <c r="AF111" s="248"/>
      <c r="AG111" s="248"/>
      <c r="AH111" s="248"/>
      <c r="AI111" s="24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247"/>
      <c r="V112" s="249"/>
      <c r="W112" s="249"/>
      <c r="X112" s="248"/>
      <c r="Y112" s="249"/>
      <c r="Z112" s="248"/>
      <c r="AA112" s="249"/>
      <c r="AB112" s="249"/>
      <c r="AC112" s="248"/>
      <c r="AD112" s="248"/>
      <c r="AE112" s="248"/>
      <c r="AF112" s="248"/>
      <c r="AG112" s="248"/>
      <c r="AH112" s="248"/>
      <c r="AI112" s="24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v>2</v>
      </c>
      <c r="L113" s="70">
        <f t="shared" si="1"/>
        <v>2</v>
      </c>
      <c r="M113" s="71">
        <f t="shared" si="2"/>
        <v>2</v>
      </c>
      <c r="N113" s="72">
        <f>1+1</f>
        <v>2</v>
      </c>
      <c r="O113" s="73">
        <f t="shared" si="3"/>
        <v>0</v>
      </c>
      <c r="P113" s="72"/>
      <c r="Q113" s="72"/>
      <c r="R113" s="72"/>
      <c r="S113" s="74">
        <f t="shared" si="0"/>
        <v>2</v>
      </c>
      <c r="T113" s="121" t="str">
        <f t="shared" si="4"/>
        <v>OK</v>
      </c>
      <c r="U113" s="247"/>
      <c r="V113" s="252">
        <v>1</v>
      </c>
      <c r="W113" s="249"/>
      <c r="X113" s="248"/>
      <c r="Y113" s="249"/>
      <c r="Z113" s="248"/>
      <c r="AA113" s="249"/>
      <c r="AB113" s="249"/>
      <c r="AC113" s="248"/>
      <c r="AD113" s="248"/>
      <c r="AE113" s="248"/>
      <c r="AF113" s="248"/>
      <c r="AG113" s="248"/>
      <c r="AH113" s="251">
        <v>1</v>
      </c>
      <c r="AI113" s="24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247"/>
      <c r="V114" s="249"/>
      <c r="W114" s="249"/>
      <c r="X114" s="248"/>
      <c r="Y114" s="249"/>
      <c r="Z114" s="248"/>
      <c r="AA114" s="249"/>
      <c r="AB114" s="249"/>
      <c r="AC114" s="248"/>
      <c r="AD114" s="248"/>
      <c r="AE114" s="248"/>
      <c r="AF114" s="248"/>
      <c r="AG114" s="248"/>
      <c r="AH114" s="248"/>
      <c r="AI114" s="24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247"/>
      <c r="V115" s="249"/>
      <c r="W115" s="249"/>
      <c r="X115" s="248"/>
      <c r="Y115" s="249"/>
      <c r="Z115" s="248"/>
      <c r="AA115" s="249"/>
      <c r="AB115" s="249"/>
      <c r="AC115" s="248"/>
      <c r="AD115" s="248"/>
      <c r="AE115" s="248"/>
      <c r="AF115" s="248"/>
      <c r="AG115" s="248"/>
      <c r="AH115" s="248"/>
      <c r="AI115" s="24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247"/>
      <c r="V116" s="249"/>
      <c r="W116" s="249"/>
      <c r="X116" s="248"/>
      <c r="Y116" s="249"/>
      <c r="Z116" s="248"/>
      <c r="AA116" s="249"/>
      <c r="AB116" s="249"/>
      <c r="AC116" s="248"/>
      <c r="AD116" s="248"/>
      <c r="AE116" s="248"/>
      <c r="AF116" s="248"/>
      <c r="AG116" s="248"/>
      <c r="AH116" s="248"/>
      <c r="AI116" s="24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247"/>
      <c r="V117" s="249"/>
      <c r="W117" s="249"/>
      <c r="X117" s="248"/>
      <c r="Y117" s="249"/>
      <c r="Z117" s="248"/>
      <c r="AA117" s="249"/>
      <c r="AB117" s="249"/>
      <c r="AC117" s="248"/>
      <c r="AD117" s="248"/>
      <c r="AE117" s="248"/>
      <c r="AF117" s="248"/>
      <c r="AG117" s="248"/>
      <c r="AH117" s="248"/>
      <c r="AI117" s="24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247"/>
      <c r="V118" s="249"/>
      <c r="W118" s="249"/>
      <c r="X118" s="248"/>
      <c r="Y118" s="249"/>
      <c r="Z118" s="248"/>
      <c r="AA118" s="249"/>
      <c r="AB118" s="249"/>
      <c r="AC118" s="248"/>
      <c r="AD118" s="248"/>
      <c r="AE118" s="248"/>
      <c r="AF118" s="248"/>
      <c r="AG118" s="248"/>
      <c r="AH118" s="248"/>
      <c r="AI118" s="24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247"/>
      <c r="V119" s="249"/>
      <c r="W119" s="249"/>
      <c r="X119" s="248"/>
      <c r="Y119" s="249"/>
      <c r="Z119" s="248"/>
      <c r="AA119" s="249"/>
      <c r="AB119" s="249"/>
      <c r="AC119" s="248"/>
      <c r="AD119" s="248"/>
      <c r="AE119" s="248"/>
      <c r="AF119" s="248"/>
      <c r="AG119" s="248"/>
      <c r="AH119" s="248"/>
      <c r="AI119" s="24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247"/>
      <c r="V120" s="249"/>
      <c r="W120" s="249"/>
      <c r="X120" s="248"/>
      <c r="Y120" s="249"/>
      <c r="Z120" s="248"/>
      <c r="AA120" s="249"/>
      <c r="AB120" s="249"/>
      <c r="AC120" s="248"/>
      <c r="AD120" s="248"/>
      <c r="AE120" s="248"/>
      <c r="AF120" s="248"/>
      <c r="AG120" s="248"/>
      <c r="AH120" s="248"/>
      <c r="AI120" s="24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v>2</v>
      </c>
      <c r="L121" s="70">
        <f t="shared" si="1"/>
        <v>2</v>
      </c>
      <c r="M121" s="71">
        <f t="shared" si="2"/>
        <v>2</v>
      </c>
      <c r="N121" s="72"/>
      <c r="O121" s="73">
        <f t="shared" si="3"/>
        <v>0</v>
      </c>
      <c r="P121" s="72"/>
      <c r="Q121" s="72"/>
      <c r="R121" s="72"/>
      <c r="S121" s="74">
        <f t="shared" si="0"/>
        <v>0</v>
      </c>
      <c r="T121" s="121" t="str">
        <f t="shared" si="4"/>
        <v>OK</v>
      </c>
      <c r="U121" s="250">
        <v>1</v>
      </c>
      <c r="V121" s="249"/>
      <c r="W121" s="249"/>
      <c r="X121" s="248"/>
      <c r="Y121" s="249"/>
      <c r="Z121" s="248"/>
      <c r="AA121" s="249"/>
      <c r="AB121" s="252">
        <v>1</v>
      </c>
      <c r="AC121" s="248"/>
      <c r="AD121" s="248"/>
      <c r="AE121" s="248"/>
      <c r="AF121" s="248"/>
      <c r="AG121" s="248"/>
      <c r="AH121" s="248"/>
      <c r="AI121" s="24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247"/>
      <c r="V122" s="249"/>
      <c r="W122" s="249"/>
      <c r="X122" s="248"/>
      <c r="Y122" s="249"/>
      <c r="Z122" s="248"/>
      <c r="AA122" s="249"/>
      <c r="AB122" s="249"/>
      <c r="AC122" s="248"/>
      <c r="AD122" s="248"/>
      <c r="AE122" s="248"/>
      <c r="AF122" s="248"/>
      <c r="AG122" s="248"/>
      <c r="AH122" s="248"/>
      <c r="AI122" s="24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247"/>
      <c r="V123" s="249"/>
      <c r="W123" s="249"/>
      <c r="X123" s="248"/>
      <c r="Y123" s="249"/>
      <c r="Z123" s="248"/>
      <c r="AA123" s="249"/>
      <c r="AB123" s="249"/>
      <c r="AC123" s="248"/>
      <c r="AD123" s="248"/>
      <c r="AE123" s="248"/>
      <c r="AF123" s="248"/>
      <c r="AG123" s="248"/>
      <c r="AH123" s="248"/>
      <c r="AI123" s="24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
        <v>0</v>
      </c>
      <c r="M124" s="71">
        <f t="shared" si="2"/>
        <v>0</v>
      </c>
      <c r="N124" s="72"/>
      <c r="O124" s="73">
        <f t="shared" si="3"/>
        <v>0</v>
      </c>
      <c r="P124" s="72"/>
      <c r="Q124" s="72"/>
      <c r="R124" s="72"/>
      <c r="S124" s="74">
        <f t="shared" si="0"/>
        <v>0</v>
      </c>
      <c r="T124" s="121" t="str">
        <f t="shared" si="4"/>
        <v>OK</v>
      </c>
      <c r="U124" s="247"/>
      <c r="V124" s="249"/>
      <c r="W124" s="249"/>
      <c r="X124" s="248"/>
      <c r="Y124" s="249"/>
      <c r="Z124" s="248"/>
      <c r="AA124" s="249"/>
      <c r="AB124" s="249"/>
      <c r="AC124" s="248"/>
      <c r="AD124" s="248"/>
      <c r="AE124" s="248"/>
      <c r="AF124" s="248"/>
      <c r="AG124" s="248"/>
      <c r="AH124" s="248"/>
      <c r="AI124" s="24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247"/>
      <c r="V125" s="249"/>
      <c r="W125" s="249"/>
      <c r="X125" s="248"/>
      <c r="Y125" s="249"/>
      <c r="Z125" s="248"/>
      <c r="AA125" s="249"/>
      <c r="AB125" s="249"/>
      <c r="AC125" s="248"/>
      <c r="AD125" s="248"/>
      <c r="AE125" s="248"/>
      <c r="AF125" s="248"/>
      <c r="AG125" s="248"/>
      <c r="AH125" s="248"/>
      <c r="AI125" s="24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247"/>
      <c r="V126" s="249"/>
      <c r="W126" s="249"/>
      <c r="X126" s="248"/>
      <c r="Y126" s="249"/>
      <c r="Z126" s="248"/>
      <c r="AA126" s="249"/>
      <c r="AB126" s="249"/>
      <c r="AC126" s="248"/>
      <c r="AD126" s="248"/>
      <c r="AE126" s="248"/>
      <c r="AF126" s="248"/>
      <c r="AG126" s="248"/>
      <c r="AH126" s="248"/>
      <c r="AI126" s="24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247"/>
      <c r="V127" s="249"/>
      <c r="W127" s="249"/>
      <c r="X127" s="248"/>
      <c r="Y127" s="249"/>
      <c r="Z127" s="248"/>
      <c r="AA127" s="249"/>
      <c r="AB127" s="249"/>
      <c r="AC127" s="248"/>
      <c r="AD127" s="248"/>
      <c r="AE127" s="248"/>
      <c r="AF127" s="248"/>
      <c r="AG127" s="248"/>
      <c r="AH127" s="248"/>
      <c r="AI127" s="24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
        <v>0</v>
      </c>
      <c r="M128" s="71">
        <f t="shared" si="2"/>
        <v>0</v>
      </c>
      <c r="N128" s="72"/>
      <c r="O128" s="73">
        <f t="shared" si="3"/>
        <v>0</v>
      </c>
      <c r="P128" s="72"/>
      <c r="Q128" s="72"/>
      <c r="R128" s="72"/>
      <c r="S128" s="74">
        <f t="shared" si="0"/>
        <v>0</v>
      </c>
      <c r="T128" s="121" t="str">
        <f t="shared" si="4"/>
        <v>OK</v>
      </c>
      <c r="U128" s="247"/>
      <c r="V128" s="249"/>
      <c r="W128" s="249"/>
      <c r="X128" s="248"/>
      <c r="Y128" s="249"/>
      <c r="Z128" s="248"/>
      <c r="AA128" s="249"/>
      <c r="AB128" s="249"/>
      <c r="AC128" s="248"/>
      <c r="AD128" s="248"/>
      <c r="AE128" s="248"/>
      <c r="AF128" s="248"/>
      <c r="AG128" s="248"/>
      <c r="AH128" s="248"/>
      <c r="AI128" s="24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247"/>
      <c r="V129" s="249"/>
      <c r="W129" s="249"/>
      <c r="X129" s="248"/>
      <c r="Y129" s="249"/>
      <c r="Z129" s="248"/>
      <c r="AA129" s="249"/>
      <c r="AB129" s="249"/>
      <c r="AC129" s="248"/>
      <c r="AD129" s="248"/>
      <c r="AE129" s="248"/>
      <c r="AF129" s="248"/>
      <c r="AG129" s="248"/>
      <c r="AH129" s="248"/>
      <c r="AI129" s="24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247"/>
      <c r="V130" s="249"/>
      <c r="W130" s="249"/>
      <c r="X130" s="248"/>
      <c r="Y130" s="249"/>
      <c r="Z130" s="248"/>
      <c r="AA130" s="249"/>
      <c r="AB130" s="249"/>
      <c r="AC130" s="248"/>
      <c r="AD130" s="248"/>
      <c r="AE130" s="248"/>
      <c r="AF130" s="248"/>
      <c r="AG130" s="248"/>
      <c r="AH130" s="248"/>
      <c r="AI130" s="24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
        <v>0</v>
      </c>
      <c r="M131" s="71">
        <f t="shared" si="2"/>
        <v>0</v>
      </c>
      <c r="N131" s="72"/>
      <c r="O131" s="73">
        <f t="shared" si="3"/>
        <v>0</v>
      </c>
      <c r="P131" s="72"/>
      <c r="Q131" s="72"/>
      <c r="R131" s="72"/>
      <c r="S131" s="74">
        <f t="shared" si="0"/>
        <v>0</v>
      </c>
      <c r="T131" s="121" t="str">
        <f t="shared" si="4"/>
        <v>OK</v>
      </c>
      <c r="U131" s="247"/>
      <c r="V131" s="249"/>
      <c r="W131" s="249"/>
      <c r="X131" s="248"/>
      <c r="Y131" s="249"/>
      <c r="Z131" s="248"/>
      <c r="AA131" s="249"/>
      <c r="AB131" s="249"/>
      <c r="AC131" s="248"/>
      <c r="AD131" s="248"/>
      <c r="AE131" s="248"/>
      <c r="AF131" s="248"/>
      <c r="AG131" s="248"/>
      <c r="AH131" s="248"/>
      <c r="AI131" s="24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v>5</v>
      </c>
      <c r="L132" s="70">
        <f t="shared" si="1"/>
        <v>5</v>
      </c>
      <c r="M132" s="71">
        <f t="shared" si="2"/>
        <v>5</v>
      </c>
      <c r="N132" s="72"/>
      <c r="O132" s="73">
        <f t="shared" si="3"/>
        <v>1</v>
      </c>
      <c r="P132" s="72"/>
      <c r="Q132" s="72"/>
      <c r="R132" s="72"/>
      <c r="S132" s="74">
        <f t="shared" si="0"/>
        <v>0</v>
      </c>
      <c r="T132" s="121" t="str">
        <f t="shared" si="4"/>
        <v>OK</v>
      </c>
      <c r="U132" s="247"/>
      <c r="V132" s="249"/>
      <c r="W132" s="249"/>
      <c r="X132" s="248"/>
      <c r="Y132" s="249"/>
      <c r="Z132" s="248"/>
      <c r="AA132" s="249"/>
      <c r="AB132" s="249"/>
      <c r="AC132" s="248"/>
      <c r="AD132" s="251">
        <v>5</v>
      </c>
      <c r="AE132" s="248"/>
      <c r="AF132" s="248"/>
      <c r="AG132" s="248"/>
      <c r="AH132" s="248"/>
      <c r="AI132" s="24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v>1</v>
      </c>
      <c r="L133" s="70">
        <f t="shared" si="1"/>
        <v>1</v>
      </c>
      <c r="M133" s="71">
        <f t="shared" si="2"/>
        <v>1</v>
      </c>
      <c r="N133" s="72"/>
      <c r="O133" s="73">
        <f t="shared" si="3"/>
        <v>0</v>
      </c>
      <c r="P133" s="72"/>
      <c r="Q133" s="72"/>
      <c r="R133" s="72"/>
      <c r="S133" s="74">
        <f t="shared" si="0"/>
        <v>0</v>
      </c>
      <c r="T133" s="121" t="str">
        <f t="shared" si="4"/>
        <v>OK</v>
      </c>
      <c r="U133" s="247"/>
      <c r="V133" s="249"/>
      <c r="W133" s="249"/>
      <c r="X133" s="248"/>
      <c r="Y133" s="249"/>
      <c r="Z133" s="248"/>
      <c r="AA133" s="249"/>
      <c r="AB133" s="249"/>
      <c r="AC133" s="248"/>
      <c r="AD133" s="251">
        <v>1</v>
      </c>
      <c r="AE133" s="248"/>
      <c r="AF133" s="248"/>
      <c r="AG133" s="248"/>
      <c r="AH133" s="248"/>
      <c r="AI133" s="24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247"/>
      <c r="V134" s="249"/>
      <c r="W134" s="249"/>
      <c r="X134" s="248"/>
      <c r="Y134" s="249"/>
      <c r="Z134" s="248"/>
      <c r="AA134" s="249"/>
      <c r="AB134" s="249"/>
      <c r="AC134" s="248"/>
      <c r="AD134" s="248"/>
      <c r="AE134" s="248"/>
      <c r="AF134" s="248"/>
      <c r="AG134" s="248"/>
      <c r="AH134" s="248"/>
      <c r="AI134" s="24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247"/>
      <c r="V135" s="249"/>
      <c r="W135" s="249"/>
      <c r="X135" s="248"/>
      <c r="Y135" s="249"/>
      <c r="Z135" s="248"/>
      <c r="AA135" s="249"/>
      <c r="AB135" s="249"/>
      <c r="AC135" s="248"/>
      <c r="AD135" s="248"/>
      <c r="AE135" s="248"/>
      <c r="AF135" s="248"/>
      <c r="AG135" s="248"/>
      <c r="AH135" s="248"/>
      <c r="AI135" s="24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
        <v>0</v>
      </c>
      <c r="M136" s="71">
        <f t="shared" si="2"/>
        <v>0</v>
      </c>
      <c r="N136" s="72"/>
      <c r="O136" s="73">
        <f t="shared" si="3"/>
        <v>0</v>
      </c>
      <c r="P136" s="72"/>
      <c r="Q136" s="72"/>
      <c r="R136" s="72"/>
      <c r="S136" s="74">
        <f t="shared" si="0"/>
        <v>0</v>
      </c>
      <c r="T136" s="121" t="str">
        <f t="shared" si="4"/>
        <v>OK</v>
      </c>
      <c r="U136" s="247"/>
      <c r="V136" s="249"/>
      <c r="W136" s="249"/>
      <c r="X136" s="248"/>
      <c r="Y136" s="249"/>
      <c r="Z136" s="248"/>
      <c r="AA136" s="249"/>
      <c r="AB136" s="249"/>
      <c r="AC136" s="248"/>
      <c r="AD136" s="248"/>
      <c r="AE136" s="248"/>
      <c r="AF136" s="248"/>
      <c r="AG136" s="248"/>
      <c r="AH136" s="248"/>
      <c r="AI136" s="24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247"/>
      <c r="V137" s="249"/>
      <c r="W137" s="249"/>
      <c r="X137" s="248"/>
      <c r="Y137" s="249"/>
      <c r="Z137" s="248"/>
      <c r="AA137" s="249"/>
      <c r="AB137" s="249"/>
      <c r="AC137" s="248"/>
      <c r="AD137" s="248"/>
      <c r="AE137" s="248"/>
      <c r="AF137" s="248"/>
      <c r="AG137" s="248"/>
      <c r="AH137" s="248"/>
      <c r="AI137" s="24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247"/>
      <c r="V138" s="249"/>
      <c r="W138" s="249"/>
      <c r="X138" s="248"/>
      <c r="Y138" s="249"/>
      <c r="Z138" s="248"/>
      <c r="AA138" s="249"/>
      <c r="AB138" s="249"/>
      <c r="AC138" s="248"/>
      <c r="AD138" s="248"/>
      <c r="AE138" s="248"/>
      <c r="AF138" s="248"/>
      <c r="AG138" s="248"/>
      <c r="AH138" s="248"/>
      <c r="AI138" s="24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247"/>
      <c r="V139" s="249"/>
      <c r="W139" s="249"/>
      <c r="X139" s="248"/>
      <c r="Y139" s="249"/>
      <c r="Z139" s="248"/>
      <c r="AA139" s="249"/>
      <c r="AB139" s="249"/>
      <c r="AC139" s="248"/>
      <c r="AD139" s="248"/>
      <c r="AE139" s="248"/>
      <c r="AF139" s="248"/>
      <c r="AG139" s="248"/>
      <c r="AH139" s="248"/>
      <c r="AI139" s="24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247"/>
      <c r="V140" s="249"/>
      <c r="W140" s="249"/>
      <c r="X140" s="248"/>
      <c r="Y140" s="249"/>
      <c r="Z140" s="248"/>
      <c r="AA140" s="249"/>
      <c r="AB140" s="249"/>
      <c r="AC140" s="248"/>
      <c r="AD140" s="248"/>
      <c r="AE140" s="248"/>
      <c r="AF140" s="248"/>
      <c r="AG140" s="248"/>
      <c r="AH140" s="248"/>
      <c r="AI140" s="24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247"/>
      <c r="V141" s="249"/>
      <c r="W141" s="249"/>
      <c r="X141" s="248"/>
      <c r="Y141" s="249"/>
      <c r="Z141" s="248"/>
      <c r="AA141" s="249"/>
      <c r="AB141" s="249"/>
      <c r="AC141" s="248"/>
      <c r="AD141" s="248"/>
      <c r="AE141" s="248"/>
      <c r="AF141" s="248"/>
      <c r="AG141" s="248"/>
      <c r="AH141" s="248"/>
      <c r="AI141" s="24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247"/>
      <c r="V142" s="249"/>
      <c r="W142" s="249"/>
      <c r="X142" s="248"/>
      <c r="Y142" s="249"/>
      <c r="Z142" s="248"/>
      <c r="AA142" s="249"/>
      <c r="AB142" s="249"/>
      <c r="AC142" s="248"/>
      <c r="AD142" s="248"/>
      <c r="AE142" s="248"/>
      <c r="AF142" s="248"/>
      <c r="AG142" s="248"/>
      <c r="AH142" s="248"/>
      <c r="AI142" s="24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247"/>
      <c r="V143" s="249"/>
      <c r="W143" s="249"/>
      <c r="X143" s="248"/>
      <c r="Y143" s="249"/>
      <c r="Z143" s="248"/>
      <c r="AA143" s="249"/>
      <c r="AB143" s="249"/>
      <c r="AC143" s="248"/>
      <c r="AD143" s="248"/>
      <c r="AE143" s="248"/>
      <c r="AF143" s="248"/>
      <c r="AG143" s="248"/>
      <c r="AH143" s="248"/>
      <c r="AI143" s="24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247"/>
      <c r="V144" s="249"/>
      <c r="W144" s="249"/>
      <c r="X144" s="248"/>
      <c r="Y144" s="249"/>
      <c r="Z144" s="248"/>
      <c r="AA144" s="249"/>
      <c r="AB144" s="249"/>
      <c r="AC144" s="248"/>
      <c r="AD144" s="248"/>
      <c r="AE144" s="248"/>
      <c r="AF144" s="248"/>
      <c r="AG144" s="248"/>
      <c r="AH144" s="248"/>
      <c r="AI144" s="24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247"/>
      <c r="V145" s="249"/>
      <c r="W145" s="249"/>
      <c r="X145" s="248"/>
      <c r="Y145" s="249"/>
      <c r="Z145" s="248"/>
      <c r="AA145" s="249"/>
      <c r="AB145" s="249"/>
      <c r="AC145" s="248"/>
      <c r="AD145" s="248"/>
      <c r="AE145" s="248"/>
      <c r="AF145" s="248"/>
      <c r="AG145" s="248"/>
      <c r="AH145" s="248"/>
      <c r="AI145" s="24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
        <v>0</v>
      </c>
      <c r="M146" s="71">
        <f t="shared" si="2"/>
        <v>0</v>
      </c>
      <c r="N146" s="72"/>
      <c r="O146" s="73">
        <f t="shared" si="3"/>
        <v>0</v>
      </c>
      <c r="P146" s="72"/>
      <c r="Q146" s="72"/>
      <c r="R146" s="72"/>
      <c r="S146" s="74">
        <f t="shared" si="0"/>
        <v>0</v>
      </c>
      <c r="T146" s="121" t="str">
        <f t="shared" si="4"/>
        <v>OK</v>
      </c>
      <c r="U146" s="247"/>
      <c r="V146" s="249"/>
      <c r="W146" s="249"/>
      <c r="X146" s="248"/>
      <c r="Y146" s="249"/>
      <c r="Z146" s="248"/>
      <c r="AA146" s="249"/>
      <c r="AB146" s="249"/>
      <c r="AC146" s="248"/>
      <c r="AD146" s="248"/>
      <c r="AE146" s="248"/>
      <c r="AF146" s="248"/>
      <c r="AG146" s="248"/>
      <c r="AH146" s="248"/>
      <c r="AI146" s="24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247"/>
      <c r="V147" s="249"/>
      <c r="W147" s="249"/>
      <c r="X147" s="248"/>
      <c r="Y147" s="249"/>
      <c r="Z147" s="248"/>
      <c r="AA147" s="249"/>
      <c r="AB147" s="249"/>
      <c r="AC147" s="248"/>
      <c r="AD147" s="248"/>
      <c r="AE147" s="248"/>
      <c r="AF147" s="248"/>
      <c r="AG147" s="248"/>
      <c r="AH147" s="248"/>
      <c r="AI147" s="24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247"/>
      <c r="V148" s="249"/>
      <c r="W148" s="249"/>
      <c r="X148" s="248"/>
      <c r="Y148" s="249"/>
      <c r="Z148" s="248"/>
      <c r="AA148" s="249"/>
      <c r="AB148" s="249"/>
      <c r="AC148" s="248"/>
      <c r="AD148" s="248"/>
      <c r="AE148" s="248"/>
      <c r="AF148" s="248"/>
      <c r="AG148" s="248"/>
      <c r="AH148" s="248"/>
      <c r="AI148" s="24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c r="L149" s="70">
        <f t="shared" si="1"/>
        <v>0</v>
      </c>
      <c r="M149" s="71">
        <f t="shared" si="2"/>
        <v>0</v>
      </c>
      <c r="N149" s="72"/>
      <c r="O149" s="73">
        <f t="shared" si="3"/>
        <v>0</v>
      </c>
      <c r="P149" s="72"/>
      <c r="Q149" s="72"/>
      <c r="R149" s="72"/>
      <c r="S149" s="74">
        <f t="shared" si="0"/>
        <v>0</v>
      </c>
      <c r="T149" s="121" t="str">
        <f t="shared" si="4"/>
        <v>OK</v>
      </c>
      <c r="U149" s="247"/>
      <c r="V149" s="249"/>
      <c r="W149" s="249"/>
      <c r="X149" s="248"/>
      <c r="Y149" s="249"/>
      <c r="Z149" s="248"/>
      <c r="AA149" s="249"/>
      <c r="AB149" s="249"/>
      <c r="AC149" s="248"/>
      <c r="AD149" s="248"/>
      <c r="AE149" s="248"/>
      <c r="AF149" s="248"/>
      <c r="AG149" s="248"/>
      <c r="AH149" s="248"/>
      <c r="AI149" s="24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247"/>
      <c r="V150" s="249"/>
      <c r="W150" s="249"/>
      <c r="X150" s="248"/>
      <c r="Y150" s="249"/>
      <c r="Z150" s="248"/>
      <c r="AA150" s="249"/>
      <c r="AB150" s="249"/>
      <c r="AC150" s="248"/>
      <c r="AD150" s="248"/>
      <c r="AE150" s="248"/>
      <c r="AF150" s="248"/>
      <c r="AG150" s="248"/>
      <c r="AH150" s="248"/>
      <c r="AI150" s="24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
        <v>0</v>
      </c>
      <c r="M151" s="71">
        <f t="shared" si="2"/>
        <v>0</v>
      </c>
      <c r="N151" s="72"/>
      <c r="O151" s="73">
        <f t="shared" si="3"/>
        <v>0</v>
      </c>
      <c r="P151" s="72"/>
      <c r="Q151" s="72"/>
      <c r="R151" s="72"/>
      <c r="S151" s="74">
        <f t="shared" si="0"/>
        <v>0</v>
      </c>
      <c r="T151" s="121" t="str">
        <f t="shared" si="4"/>
        <v>OK</v>
      </c>
      <c r="U151" s="247"/>
      <c r="V151" s="249"/>
      <c r="W151" s="249"/>
      <c r="X151" s="248"/>
      <c r="Y151" s="249"/>
      <c r="Z151" s="248"/>
      <c r="AA151" s="249"/>
      <c r="AB151" s="249"/>
      <c r="AC151" s="248"/>
      <c r="AD151" s="248"/>
      <c r="AE151" s="248"/>
      <c r="AF151" s="248"/>
      <c r="AG151" s="248"/>
      <c r="AH151" s="248"/>
      <c r="AI151" s="24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247"/>
      <c r="V152" s="249"/>
      <c r="W152" s="249"/>
      <c r="X152" s="248"/>
      <c r="Y152" s="249"/>
      <c r="Z152" s="248"/>
      <c r="AA152" s="249"/>
      <c r="AB152" s="249"/>
      <c r="AC152" s="248"/>
      <c r="AD152" s="248"/>
      <c r="AE152" s="248"/>
      <c r="AF152" s="248"/>
      <c r="AG152" s="248"/>
      <c r="AH152" s="248"/>
      <c r="AI152" s="24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247"/>
      <c r="V153" s="249"/>
      <c r="W153" s="249"/>
      <c r="X153" s="248"/>
      <c r="Y153" s="249"/>
      <c r="Z153" s="248"/>
      <c r="AA153" s="249"/>
      <c r="AB153" s="249"/>
      <c r="AC153" s="248"/>
      <c r="AD153" s="248"/>
      <c r="AE153" s="248"/>
      <c r="AF153" s="248"/>
      <c r="AG153" s="248"/>
      <c r="AH153" s="248"/>
      <c r="AI153" s="24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247"/>
      <c r="V154" s="249"/>
      <c r="W154" s="249"/>
      <c r="X154" s="248"/>
      <c r="Y154" s="249"/>
      <c r="Z154" s="248"/>
      <c r="AA154" s="249"/>
      <c r="AB154" s="249"/>
      <c r="AC154" s="248"/>
      <c r="AD154" s="248"/>
      <c r="AE154" s="248"/>
      <c r="AF154" s="248"/>
      <c r="AG154" s="248"/>
      <c r="AH154" s="248"/>
      <c r="AI154" s="24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247"/>
      <c r="V155" s="249"/>
      <c r="W155" s="249"/>
      <c r="X155" s="248"/>
      <c r="Y155" s="249"/>
      <c r="Z155" s="248"/>
      <c r="AA155" s="249"/>
      <c r="AB155" s="249"/>
      <c r="AC155" s="248"/>
      <c r="AD155" s="248"/>
      <c r="AE155" s="248"/>
      <c r="AF155" s="248"/>
      <c r="AG155" s="248"/>
      <c r="AH155" s="248"/>
      <c r="AI155" s="24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
        <v>0</v>
      </c>
      <c r="M156" s="71">
        <f t="shared" si="2"/>
        <v>0</v>
      </c>
      <c r="N156" s="72"/>
      <c r="O156" s="73">
        <f t="shared" si="3"/>
        <v>0</v>
      </c>
      <c r="P156" s="72"/>
      <c r="Q156" s="72"/>
      <c r="R156" s="72"/>
      <c r="S156" s="74">
        <f t="shared" si="0"/>
        <v>0</v>
      </c>
      <c r="T156" s="121" t="str">
        <f t="shared" si="4"/>
        <v>OK</v>
      </c>
      <c r="U156" s="247"/>
      <c r="V156" s="249"/>
      <c r="W156" s="249"/>
      <c r="X156" s="248"/>
      <c r="Y156" s="249"/>
      <c r="Z156" s="248"/>
      <c r="AA156" s="249"/>
      <c r="AB156" s="249"/>
      <c r="AC156" s="248"/>
      <c r="AD156" s="248"/>
      <c r="AE156" s="248"/>
      <c r="AF156" s="248"/>
      <c r="AG156" s="248"/>
      <c r="AH156" s="248"/>
      <c r="AI156" s="24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247"/>
      <c r="V157" s="249"/>
      <c r="W157" s="249"/>
      <c r="X157" s="248"/>
      <c r="Y157" s="249"/>
      <c r="Z157" s="248"/>
      <c r="AA157" s="249"/>
      <c r="AB157" s="249"/>
      <c r="AC157" s="248"/>
      <c r="AD157" s="248"/>
      <c r="AE157" s="248"/>
      <c r="AF157" s="248"/>
      <c r="AG157" s="248"/>
      <c r="AH157" s="248"/>
      <c r="AI157" s="24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247"/>
      <c r="V158" s="249"/>
      <c r="W158" s="249"/>
      <c r="X158" s="248"/>
      <c r="Y158" s="249"/>
      <c r="Z158" s="248"/>
      <c r="AA158" s="249"/>
      <c r="AB158" s="249"/>
      <c r="AC158" s="248"/>
      <c r="AD158" s="248"/>
      <c r="AE158" s="248"/>
      <c r="AF158" s="248"/>
      <c r="AG158" s="248"/>
      <c r="AH158" s="248"/>
      <c r="AI158" s="24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
        <v>0</v>
      </c>
      <c r="M159" s="71">
        <f t="shared" si="2"/>
        <v>0</v>
      </c>
      <c r="N159" s="72"/>
      <c r="O159" s="73">
        <f t="shared" si="3"/>
        <v>0</v>
      </c>
      <c r="P159" s="72"/>
      <c r="Q159" s="72"/>
      <c r="R159" s="72"/>
      <c r="S159" s="74">
        <f t="shared" si="0"/>
        <v>0</v>
      </c>
      <c r="T159" s="121" t="str">
        <f t="shared" si="4"/>
        <v>OK</v>
      </c>
      <c r="U159" s="247"/>
      <c r="V159" s="249"/>
      <c r="W159" s="249"/>
      <c r="X159" s="248"/>
      <c r="Y159" s="249"/>
      <c r="Z159" s="248"/>
      <c r="AA159" s="249"/>
      <c r="AB159" s="249"/>
      <c r="AC159" s="248"/>
      <c r="AD159" s="248"/>
      <c r="AE159" s="248"/>
      <c r="AF159" s="248"/>
      <c r="AG159" s="248"/>
      <c r="AH159" s="248"/>
      <c r="AI159" s="24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c r="L160" s="70">
        <f t="shared" si="1"/>
        <v>0</v>
      </c>
      <c r="M160" s="71">
        <f t="shared" si="2"/>
        <v>0</v>
      </c>
      <c r="N160" s="72"/>
      <c r="O160" s="73">
        <f t="shared" si="3"/>
        <v>0</v>
      </c>
      <c r="P160" s="72"/>
      <c r="Q160" s="72"/>
      <c r="R160" s="72"/>
      <c r="S160" s="74">
        <f t="shared" si="0"/>
        <v>0</v>
      </c>
      <c r="T160" s="121" t="str">
        <f t="shared" si="4"/>
        <v>OK</v>
      </c>
      <c r="U160" s="247"/>
      <c r="V160" s="249"/>
      <c r="W160" s="249"/>
      <c r="X160" s="248"/>
      <c r="Y160" s="249"/>
      <c r="Z160" s="248"/>
      <c r="AA160" s="249"/>
      <c r="AB160" s="249"/>
      <c r="AC160" s="248"/>
      <c r="AD160" s="248"/>
      <c r="AE160" s="248"/>
      <c r="AF160" s="248"/>
      <c r="AG160" s="248"/>
      <c r="AH160" s="248"/>
      <c r="AI160" s="24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v>1</v>
      </c>
      <c r="L161" s="70">
        <f t="shared" si="1"/>
        <v>0</v>
      </c>
      <c r="M161" s="71">
        <f t="shared" si="2"/>
        <v>0</v>
      </c>
      <c r="N161" s="72"/>
      <c r="O161" s="73">
        <f t="shared" si="3"/>
        <v>0</v>
      </c>
      <c r="P161" s="72"/>
      <c r="Q161" s="72"/>
      <c r="R161" s="72"/>
      <c r="S161" s="74">
        <f t="shared" si="0"/>
        <v>1</v>
      </c>
      <c r="T161" s="121" t="str">
        <f t="shared" si="4"/>
        <v>OK</v>
      </c>
      <c r="U161" s="247"/>
      <c r="V161" s="249"/>
      <c r="W161" s="249"/>
      <c r="X161" s="248"/>
      <c r="Y161" s="249"/>
      <c r="Z161" s="248"/>
      <c r="AA161" s="249"/>
      <c r="AB161" s="249"/>
      <c r="AC161" s="248"/>
      <c r="AD161" s="248"/>
      <c r="AE161" s="248"/>
      <c r="AF161" s="248"/>
      <c r="AG161" s="248"/>
      <c r="AH161" s="248"/>
      <c r="AI161" s="24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247"/>
      <c r="V162" s="249"/>
      <c r="W162" s="249"/>
      <c r="X162" s="248"/>
      <c r="Y162" s="249"/>
      <c r="Z162" s="248"/>
      <c r="AA162" s="249"/>
      <c r="AB162" s="249"/>
      <c r="AC162" s="248"/>
      <c r="AD162" s="248"/>
      <c r="AE162" s="248"/>
      <c r="AF162" s="248"/>
      <c r="AG162" s="248"/>
      <c r="AH162" s="248"/>
      <c r="AI162" s="24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247"/>
      <c r="V163" s="249"/>
      <c r="W163" s="249"/>
      <c r="X163" s="248"/>
      <c r="Y163" s="249"/>
      <c r="Z163" s="248"/>
      <c r="AA163" s="249"/>
      <c r="AB163" s="249"/>
      <c r="AC163" s="248"/>
      <c r="AD163" s="248"/>
      <c r="AE163" s="248"/>
      <c r="AF163" s="248"/>
      <c r="AG163" s="248"/>
      <c r="AH163" s="248"/>
      <c r="AI163" s="24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247"/>
      <c r="V164" s="249"/>
      <c r="W164" s="249"/>
      <c r="X164" s="248"/>
      <c r="Y164" s="249"/>
      <c r="Z164" s="248"/>
      <c r="AA164" s="249"/>
      <c r="AB164" s="249"/>
      <c r="AC164" s="248"/>
      <c r="AD164" s="248"/>
      <c r="AE164" s="248"/>
      <c r="AF164" s="248"/>
      <c r="AG164" s="248"/>
      <c r="AH164" s="248"/>
      <c r="AI164" s="24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c r="L165" s="70">
        <f t="shared" si="1"/>
        <v>0</v>
      </c>
      <c r="M165" s="71">
        <f t="shared" si="2"/>
        <v>0</v>
      </c>
      <c r="N165" s="72"/>
      <c r="O165" s="73">
        <f t="shared" si="3"/>
        <v>0</v>
      </c>
      <c r="P165" s="72"/>
      <c r="Q165" s="72"/>
      <c r="R165" s="72"/>
      <c r="S165" s="74">
        <f t="shared" si="0"/>
        <v>0</v>
      </c>
      <c r="T165" s="121" t="str">
        <f t="shared" si="4"/>
        <v>OK</v>
      </c>
      <c r="U165" s="247"/>
      <c r="V165" s="249"/>
      <c r="W165" s="249"/>
      <c r="X165" s="248"/>
      <c r="Y165" s="249"/>
      <c r="Z165" s="248"/>
      <c r="AA165" s="249"/>
      <c r="AB165" s="249"/>
      <c r="AC165" s="248"/>
      <c r="AD165" s="248"/>
      <c r="AE165" s="248"/>
      <c r="AF165" s="248"/>
      <c r="AG165" s="248"/>
      <c r="AH165" s="248"/>
      <c r="AI165" s="24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v>3</v>
      </c>
      <c r="L166" s="70">
        <f t="shared" si="1"/>
        <v>3</v>
      </c>
      <c r="M166" s="71">
        <f t="shared" si="2"/>
        <v>3</v>
      </c>
      <c r="N166" s="72"/>
      <c r="O166" s="73">
        <f t="shared" si="3"/>
        <v>0</v>
      </c>
      <c r="P166" s="72"/>
      <c r="Q166" s="72"/>
      <c r="R166" s="72"/>
      <c r="S166" s="74">
        <f t="shared" si="0"/>
        <v>0</v>
      </c>
      <c r="T166" s="121" t="str">
        <f t="shared" si="4"/>
        <v>OK</v>
      </c>
      <c r="U166" s="247"/>
      <c r="V166" s="249"/>
      <c r="W166" s="249"/>
      <c r="X166" s="248"/>
      <c r="Y166" s="249"/>
      <c r="Z166" s="251">
        <v>3</v>
      </c>
      <c r="AA166" s="249"/>
      <c r="AB166" s="249"/>
      <c r="AC166" s="248"/>
      <c r="AD166" s="248"/>
      <c r="AE166" s="248"/>
      <c r="AF166" s="248"/>
      <c r="AG166" s="248"/>
      <c r="AH166" s="248"/>
      <c r="AI166" s="24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c r="O167" s="73">
        <f t="shared" si="3"/>
        <v>0</v>
      </c>
      <c r="P167" s="72"/>
      <c r="Q167" s="72"/>
      <c r="R167" s="72"/>
      <c r="S167" s="74">
        <f t="shared" si="0"/>
        <v>0</v>
      </c>
      <c r="T167" s="121" t="str">
        <f t="shared" si="4"/>
        <v>OK</v>
      </c>
      <c r="U167" s="247"/>
      <c r="V167" s="249"/>
      <c r="W167" s="249"/>
      <c r="X167" s="248"/>
      <c r="Y167" s="249"/>
      <c r="Z167" s="248"/>
      <c r="AA167" s="249"/>
      <c r="AB167" s="249"/>
      <c r="AC167" s="248"/>
      <c r="AD167" s="248"/>
      <c r="AE167" s="248"/>
      <c r="AF167" s="248"/>
      <c r="AG167" s="248"/>
      <c r="AH167" s="248"/>
      <c r="AI167" s="24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247"/>
      <c r="V168" s="249"/>
      <c r="W168" s="249"/>
      <c r="X168" s="248"/>
      <c r="Y168" s="249"/>
      <c r="Z168" s="248"/>
      <c r="AA168" s="249"/>
      <c r="AB168" s="249"/>
      <c r="AC168" s="248"/>
      <c r="AD168" s="248"/>
      <c r="AE168" s="248"/>
      <c r="AF168" s="248"/>
      <c r="AG168" s="248"/>
      <c r="AH168" s="248"/>
      <c r="AI168" s="24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247"/>
      <c r="V169" s="249"/>
      <c r="W169" s="249"/>
      <c r="X169" s="248"/>
      <c r="Y169" s="249"/>
      <c r="Z169" s="248"/>
      <c r="AA169" s="249"/>
      <c r="AB169" s="249"/>
      <c r="AC169" s="248"/>
      <c r="AD169" s="248"/>
      <c r="AE169" s="248"/>
      <c r="AF169" s="248"/>
      <c r="AG169" s="248"/>
      <c r="AH169" s="248"/>
      <c r="AI169" s="24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247"/>
      <c r="V170" s="249"/>
      <c r="W170" s="249"/>
      <c r="X170" s="248"/>
      <c r="Y170" s="249"/>
      <c r="Z170" s="248"/>
      <c r="AA170" s="249"/>
      <c r="AB170" s="249"/>
      <c r="AC170" s="248"/>
      <c r="AD170" s="248"/>
      <c r="AE170" s="248"/>
      <c r="AF170" s="248"/>
      <c r="AG170" s="248"/>
      <c r="AH170" s="248"/>
      <c r="AI170" s="24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247"/>
      <c r="V171" s="249"/>
      <c r="W171" s="249"/>
      <c r="X171" s="248"/>
      <c r="Y171" s="249"/>
      <c r="Z171" s="248"/>
      <c r="AA171" s="249"/>
      <c r="AB171" s="249"/>
      <c r="AC171" s="248"/>
      <c r="AD171" s="248"/>
      <c r="AE171" s="248"/>
      <c r="AF171" s="248"/>
      <c r="AG171" s="248"/>
      <c r="AH171" s="248"/>
      <c r="AI171" s="24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247"/>
      <c r="V172" s="249"/>
      <c r="W172" s="249"/>
      <c r="X172" s="248"/>
      <c r="Y172" s="249"/>
      <c r="Z172" s="248"/>
      <c r="AA172" s="249"/>
      <c r="AB172" s="249"/>
      <c r="AC172" s="248"/>
      <c r="AD172" s="248"/>
      <c r="AE172" s="248"/>
      <c r="AF172" s="248"/>
      <c r="AG172" s="248"/>
      <c r="AH172" s="248"/>
      <c r="AI172" s="24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247"/>
      <c r="V173" s="249"/>
      <c r="W173" s="249"/>
      <c r="X173" s="248"/>
      <c r="Y173" s="249"/>
      <c r="Z173" s="248"/>
      <c r="AA173" s="249"/>
      <c r="AB173" s="249"/>
      <c r="AC173" s="248"/>
      <c r="AD173" s="248"/>
      <c r="AE173" s="248"/>
      <c r="AF173" s="248"/>
      <c r="AG173" s="248"/>
      <c r="AH173" s="248"/>
      <c r="AI173" s="24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c r="L174" s="70">
        <f t="shared" si="1"/>
        <v>0</v>
      </c>
      <c r="M174" s="71">
        <f t="shared" si="2"/>
        <v>0</v>
      </c>
      <c r="N174" s="72"/>
      <c r="O174" s="73">
        <f t="shared" si="3"/>
        <v>0</v>
      </c>
      <c r="P174" s="72"/>
      <c r="Q174" s="72"/>
      <c r="R174" s="72"/>
      <c r="S174" s="74">
        <f t="shared" si="0"/>
        <v>0</v>
      </c>
      <c r="T174" s="121" t="str">
        <f t="shared" si="4"/>
        <v>OK</v>
      </c>
      <c r="U174" s="247"/>
      <c r="V174" s="249"/>
      <c r="W174" s="249"/>
      <c r="X174" s="248"/>
      <c r="Y174" s="249"/>
      <c r="Z174" s="248"/>
      <c r="AA174" s="249"/>
      <c r="AB174" s="249"/>
      <c r="AC174" s="248"/>
      <c r="AD174" s="248"/>
      <c r="AE174" s="248"/>
      <c r="AF174" s="248"/>
      <c r="AG174" s="248"/>
      <c r="AH174" s="248"/>
      <c r="AI174" s="24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247"/>
      <c r="V175" s="249"/>
      <c r="W175" s="249"/>
      <c r="X175" s="248"/>
      <c r="Y175" s="249"/>
      <c r="Z175" s="248"/>
      <c r="AA175" s="249"/>
      <c r="AB175" s="249"/>
      <c r="AC175" s="248"/>
      <c r="AD175" s="248"/>
      <c r="AE175" s="248"/>
      <c r="AF175" s="248"/>
      <c r="AG175" s="248"/>
      <c r="AH175" s="248"/>
      <c r="AI175" s="24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247"/>
      <c r="V176" s="249"/>
      <c r="W176" s="249"/>
      <c r="X176" s="248"/>
      <c r="Y176" s="249"/>
      <c r="Z176" s="248"/>
      <c r="AA176" s="249"/>
      <c r="AB176" s="249"/>
      <c r="AC176" s="248"/>
      <c r="AD176" s="248"/>
      <c r="AE176" s="248"/>
      <c r="AF176" s="248"/>
      <c r="AG176" s="248"/>
      <c r="AH176" s="248"/>
      <c r="AI176" s="24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247"/>
      <c r="V177" s="249"/>
      <c r="W177" s="249"/>
      <c r="X177" s="248"/>
      <c r="Y177" s="249"/>
      <c r="Z177" s="248"/>
      <c r="AA177" s="249"/>
      <c r="AB177" s="249"/>
      <c r="AC177" s="248"/>
      <c r="AD177" s="248"/>
      <c r="AE177" s="248"/>
      <c r="AF177" s="248"/>
      <c r="AG177" s="248"/>
      <c r="AH177" s="248"/>
      <c r="AI177" s="24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
        <v>0</v>
      </c>
      <c r="M178" s="71">
        <f t="shared" si="2"/>
        <v>0</v>
      </c>
      <c r="N178" s="72"/>
      <c r="O178" s="73">
        <f t="shared" si="3"/>
        <v>0</v>
      </c>
      <c r="P178" s="72"/>
      <c r="Q178" s="72"/>
      <c r="R178" s="72"/>
      <c r="S178" s="74">
        <f t="shared" si="0"/>
        <v>0</v>
      </c>
      <c r="T178" s="121" t="str">
        <f t="shared" si="4"/>
        <v>OK</v>
      </c>
      <c r="U178" s="247"/>
      <c r="V178" s="249"/>
      <c r="W178" s="249"/>
      <c r="X178" s="248"/>
      <c r="Y178" s="249"/>
      <c r="Z178" s="248"/>
      <c r="AA178" s="249"/>
      <c r="AB178" s="249"/>
      <c r="AC178" s="248"/>
      <c r="AD178" s="248"/>
      <c r="AE178" s="248"/>
      <c r="AF178" s="248"/>
      <c r="AG178" s="248"/>
      <c r="AH178" s="248"/>
      <c r="AI178" s="24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c r="L179" s="70">
        <f t="shared" si="1"/>
        <v>0</v>
      </c>
      <c r="M179" s="71">
        <f t="shared" si="2"/>
        <v>0</v>
      </c>
      <c r="N179" s="72"/>
      <c r="O179" s="73">
        <f t="shared" si="3"/>
        <v>0</v>
      </c>
      <c r="P179" s="72"/>
      <c r="Q179" s="72"/>
      <c r="R179" s="72"/>
      <c r="S179" s="74">
        <f t="shared" si="0"/>
        <v>0</v>
      </c>
      <c r="T179" s="121" t="str">
        <f t="shared" si="4"/>
        <v>OK</v>
      </c>
      <c r="U179" s="247"/>
      <c r="V179" s="249"/>
      <c r="W179" s="249"/>
      <c r="X179" s="248"/>
      <c r="Y179" s="249"/>
      <c r="Z179" s="248"/>
      <c r="AA179" s="249"/>
      <c r="AB179" s="249"/>
      <c r="AC179" s="248"/>
      <c r="AD179" s="248"/>
      <c r="AE179" s="248"/>
      <c r="AF179" s="248"/>
      <c r="AG179" s="248"/>
      <c r="AH179" s="248"/>
      <c r="AI179" s="24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c r="L180" s="70">
        <f t="shared" si="1"/>
        <v>0</v>
      </c>
      <c r="M180" s="71">
        <f t="shared" si="2"/>
        <v>0</v>
      </c>
      <c r="N180" s="72"/>
      <c r="O180" s="73">
        <f t="shared" si="3"/>
        <v>0</v>
      </c>
      <c r="P180" s="72"/>
      <c r="Q180" s="72"/>
      <c r="R180" s="72"/>
      <c r="S180" s="74">
        <f t="shared" si="0"/>
        <v>0</v>
      </c>
      <c r="T180" s="121" t="str">
        <f t="shared" si="4"/>
        <v>OK</v>
      </c>
      <c r="U180" s="247"/>
      <c r="V180" s="249"/>
      <c r="W180" s="249"/>
      <c r="X180" s="248"/>
      <c r="Y180" s="249"/>
      <c r="Z180" s="248"/>
      <c r="AA180" s="249"/>
      <c r="AB180" s="249"/>
      <c r="AC180" s="248"/>
      <c r="AD180" s="248"/>
      <c r="AE180" s="248"/>
      <c r="AF180" s="248"/>
      <c r="AG180" s="248"/>
      <c r="AH180" s="248"/>
      <c r="AI180" s="24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247"/>
      <c r="V181" s="249"/>
      <c r="W181" s="249"/>
      <c r="X181" s="248"/>
      <c r="Y181" s="249"/>
      <c r="Z181" s="248"/>
      <c r="AA181" s="249"/>
      <c r="AB181" s="249"/>
      <c r="AC181" s="248"/>
      <c r="AD181" s="248"/>
      <c r="AE181" s="248"/>
      <c r="AF181" s="248"/>
      <c r="AG181" s="248"/>
      <c r="AH181" s="248"/>
      <c r="AI181" s="24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v>3</v>
      </c>
      <c r="L182" s="70">
        <f t="shared" si="1"/>
        <v>2</v>
      </c>
      <c r="M182" s="71">
        <f t="shared" si="2"/>
        <v>2</v>
      </c>
      <c r="N182" s="72"/>
      <c r="O182" s="73">
        <f t="shared" si="3"/>
        <v>0</v>
      </c>
      <c r="P182" s="72"/>
      <c r="Q182" s="72"/>
      <c r="R182" s="72"/>
      <c r="S182" s="74">
        <f t="shared" si="0"/>
        <v>1</v>
      </c>
      <c r="T182" s="121" t="str">
        <f t="shared" si="4"/>
        <v>OK</v>
      </c>
      <c r="U182" s="247"/>
      <c r="V182" s="249"/>
      <c r="W182" s="252">
        <v>2</v>
      </c>
      <c r="X182" s="248"/>
      <c r="Y182" s="249"/>
      <c r="Z182" s="248"/>
      <c r="AA182" s="249"/>
      <c r="AB182" s="249"/>
      <c r="AC182" s="248"/>
      <c r="AD182" s="248"/>
      <c r="AE182" s="248"/>
      <c r="AF182" s="248"/>
      <c r="AG182" s="248"/>
      <c r="AH182" s="248"/>
      <c r="AI182" s="24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247"/>
      <c r="V183" s="249"/>
      <c r="W183" s="249"/>
      <c r="X183" s="248"/>
      <c r="Y183" s="249"/>
      <c r="Z183" s="248"/>
      <c r="AA183" s="249"/>
      <c r="AB183" s="249"/>
      <c r="AC183" s="248"/>
      <c r="AD183" s="248"/>
      <c r="AE183" s="248"/>
      <c r="AF183" s="248"/>
      <c r="AG183" s="248"/>
      <c r="AH183" s="248"/>
      <c r="AI183" s="24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247"/>
      <c r="V184" s="249"/>
      <c r="W184" s="249"/>
      <c r="X184" s="248"/>
      <c r="Y184" s="249"/>
      <c r="Z184" s="248"/>
      <c r="AA184" s="249"/>
      <c r="AB184" s="249"/>
      <c r="AC184" s="248"/>
      <c r="AD184" s="248"/>
      <c r="AE184" s="248"/>
      <c r="AF184" s="248"/>
      <c r="AG184" s="248"/>
      <c r="AH184" s="248"/>
      <c r="AI184" s="24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247"/>
      <c r="V185" s="249"/>
      <c r="W185" s="249"/>
      <c r="X185" s="248"/>
      <c r="Y185" s="249"/>
      <c r="Z185" s="248"/>
      <c r="AA185" s="249"/>
      <c r="AB185" s="249"/>
      <c r="AC185" s="248"/>
      <c r="AD185" s="248"/>
      <c r="AE185" s="248"/>
      <c r="AF185" s="248"/>
      <c r="AG185" s="248"/>
      <c r="AH185" s="248"/>
      <c r="AI185" s="24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247"/>
      <c r="V186" s="248"/>
      <c r="W186" s="248"/>
      <c r="X186" s="248"/>
      <c r="Y186" s="248"/>
      <c r="Z186" s="248"/>
      <c r="AA186" s="248"/>
      <c r="AB186" s="248"/>
      <c r="AC186" s="248"/>
      <c r="AD186" s="248"/>
      <c r="AE186" s="248"/>
      <c r="AF186" s="248"/>
      <c r="AG186" s="248"/>
      <c r="AH186" s="248"/>
      <c r="AI186" s="248"/>
      <c r="AJ186" s="78"/>
      <c r="AK186" s="78"/>
      <c r="AL186" s="78"/>
      <c r="AM186" s="78"/>
      <c r="AN186" s="78"/>
      <c r="AO186" s="78"/>
      <c r="AP186" s="78"/>
      <c r="AQ186" s="78"/>
      <c r="AR186" s="78"/>
      <c r="AS186" s="78"/>
      <c r="AT186" s="78"/>
      <c r="AU186" s="90"/>
    </row>
    <row r="187" spans="1:47" ht="30" customHeight="1" x14ac:dyDescent="0.35">
      <c r="J187" s="93"/>
      <c r="K187" s="94">
        <f>SUM(K4:K186)</f>
        <v>58</v>
      </c>
      <c r="L187" s="94">
        <f t="shared" ref="L187:S187" si="5">SUM(L4:L186)</f>
        <v>52</v>
      </c>
      <c r="M187" s="94">
        <f t="shared" si="5"/>
        <v>52</v>
      </c>
      <c r="N187" s="285">
        <f t="shared" si="5"/>
        <v>11</v>
      </c>
      <c r="O187" s="94">
        <f t="shared" si="5"/>
        <v>4</v>
      </c>
      <c r="P187" s="94">
        <f t="shared" si="5"/>
        <v>0</v>
      </c>
      <c r="Q187" s="94">
        <f t="shared" si="5"/>
        <v>0</v>
      </c>
      <c r="R187" s="94">
        <f t="shared" si="5"/>
        <v>0</v>
      </c>
      <c r="S187" s="94">
        <f t="shared" si="5"/>
        <v>17</v>
      </c>
      <c r="U187" s="283">
        <v>3969.03</v>
      </c>
      <c r="V187" s="283">
        <v>10094.91</v>
      </c>
      <c r="W187" s="283">
        <v>1080.6199999999999</v>
      </c>
      <c r="X187" s="283">
        <v>1345</v>
      </c>
      <c r="Y187" s="283">
        <v>915.9</v>
      </c>
      <c r="Z187" s="283">
        <v>758.67</v>
      </c>
      <c r="AA187" s="284" t="s">
        <v>941</v>
      </c>
      <c r="AB187" s="283">
        <v>3687.91</v>
      </c>
      <c r="AC187" s="283">
        <v>10809.62</v>
      </c>
      <c r="AD187" s="283">
        <v>37530</v>
      </c>
      <c r="AE187" s="283">
        <v>122960</v>
      </c>
      <c r="AF187" s="283">
        <v>1572.77</v>
      </c>
      <c r="AG187" s="283">
        <v>3186.03</v>
      </c>
      <c r="AH187" s="283">
        <v>4293.8100000000004</v>
      </c>
      <c r="AI187" s="283">
        <v>13358.2</v>
      </c>
      <c r="AJ187" s="97">
        <f t="shared" ref="AJ187:AT187" si="6">SUMPRODUCT($J$4:$J$186,AJ4:AJ186)</f>
        <v>0</v>
      </c>
      <c r="AK187" s="97">
        <f t="shared" si="6"/>
        <v>0</v>
      </c>
      <c r="AL187" s="97">
        <f t="shared" si="6"/>
        <v>0</v>
      </c>
      <c r="AM187" s="97">
        <f t="shared" si="6"/>
        <v>0</v>
      </c>
      <c r="AN187" s="97">
        <f t="shared" si="6"/>
        <v>0</v>
      </c>
      <c r="AO187" s="97">
        <f t="shared" si="6"/>
        <v>0</v>
      </c>
      <c r="AP187" s="97">
        <f t="shared" si="6"/>
        <v>0</v>
      </c>
      <c r="AQ187" s="97">
        <f t="shared" si="6"/>
        <v>0</v>
      </c>
      <c r="AR187" s="97">
        <f t="shared" si="6"/>
        <v>0</v>
      </c>
      <c r="AS187" s="97">
        <f t="shared" si="6"/>
        <v>0</v>
      </c>
      <c r="AT187" s="97">
        <f t="shared" si="6"/>
        <v>0</v>
      </c>
      <c r="AU187" s="79"/>
    </row>
    <row r="188" spans="1:47" ht="30" customHeight="1" x14ac:dyDescent="0.35">
      <c r="D188" s="87" t="s">
        <v>613</v>
      </c>
      <c r="K188" s="98">
        <f t="shared" ref="K188:S188" si="7">SUMPRODUCT($J$4:$J$186,K4:K186)</f>
        <v>242636.34</v>
      </c>
      <c r="L188" s="98">
        <f t="shared" si="7"/>
        <v>215562.47000000003</v>
      </c>
      <c r="M188" s="98">
        <f t="shared" si="7"/>
        <v>215562.47000000003</v>
      </c>
      <c r="N188" s="98">
        <f t="shared" si="7"/>
        <v>14700.54</v>
      </c>
      <c r="O188" s="98">
        <f t="shared" si="7"/>
        <v>3921.56</v>
      </c>
      <c r="P188" s="98">
        <f t="shared" si="7"/>
        <v>0</v>
      </c>
      <c r="Q188" s="98">
        <f t="shared" si="7"/>
        <v>0</v>
      </c>
      <c r="R188" s="98">
        <f t="shared" si="7"/>
        <v>0</v>
      </c>
      <c r="S188" s="98">
        <f t="shared" si="7"/>
        <v>41774.409999999996</v>
      </c>
      <c r="U188" s="100"/>
      <c r="V188" s="100"/>
      <c r="W188" s="100"/>
      <c r="X188" s="100"/>
      <c r="Y188" s="100"/>
      <c r="Z188" s="100"/>
      <c r="AA188" s="100"/>
      <c r="AB188" s="100"/>
      <c r="AC188" s="100"/>
      <c r="AD188" s="100"/>
      <c r="AE188" s="277"/>
      <c r="AF188" s="100"/>
      <c r="AG188" s="100"/>
      <c r="AH188" s="100"/>
      <c r="AI188" s="100"/>
    </row>
    <row r="189" spans="1:47" ht="30" customHeight="1" x14ac:dyDescent="0.35">
      <c r="U189" s="100"/>
      <c r="V189" s="100"/>
      <c r="W189" s="100"/>
      <c r="X189" s="100"/>
      <c r="Y189" s="100"/>
      <c r="Z189" s="100"/>
      <c r="AA189" s="100"/>
      <c r="AB189" s="100"/>
      <c r="AC189" s="100"/>
      <c r="AD189" s="100"/>
      <c r="AE189" s="100"/>
      <c r="AF189" s="100"/>
      <c r="AG189" s="100"/>
      <c r="AH189" s="100"/>
      <c r="AI189" s="100"/>
    </row>
    <row r="190" spans="1:47" ht="30" customHeight="1" x14ac:dyDescent="0.35">
      <c r="U190" s="100"/>
      <c r="V190" s="100"/>
      <c r="W190" s="100"/>
      <c r="X190" s="100"/>
      <c r="Y190" s="100"/>
      <c r="Z190" s="100"/>
      <c r="AA190" s="100"/>
      <c r="AB190" s="100"/>
      <c r="AC190" s="100"/>
      <c r="AD190" s="100"/>
      <c r="AE190" s="100"/>
      <c r="AF190" s="100"/>
      <c r="AG190" s="100"/>
      <c r="AH190" s="100"/>
      <c r="AI190" s="100"/>
      <c r="AL190" s="102"/>
      <c r="AN190" s="102"/>
    </row>
    <row r="191" spans="1:47" ht="30" customHeight="1" x14ac:dyDescent="0.35">
      <c r="U191" s="100"/>
      <c r="V191" s="100"/>
      <c r="W191" s="100"/>
      <c r="X191" s="100"/>
      <c r="Y191" s="100"/>
      <c r="Z191" s="100"/>
      <c r="AA191" s="100"/>
      <c r="AB191" s="100"/>
      <c r="AC191" s="100"/>
      <c r="AD191" s="100"/>
      <c r="AE191" s="100"/>
      <c r="AF191" s="100"/>
      <c r="AG191" s="100"/>
      <c r="AH191" s="100"/>
      <c r="AI191" s="100"/>
      <c r="AL191" s="102"/>
      <c r="AN191" s="102"/>
    </row>
    <row r="192" spans="1:47" ht="30" customHeight="1" x14ac:dyDescent="0.35">
      <c r="U192" s="100"/>
      <c r="V192" s="100"/>
      <c r="W192" s="100"/>
      <c r="X192" s="100"/>
      <c r="Y192" s="100"/>
      <c r="Z192" s="100"/>
      <c r="AA192" s="100"/>
      <c r="AB192" s="100"/>
      <c r="AC192" s="100"/>
      <c r="AD192" s="100"/>
      <c r="AE192" s="100"/>
      <c r="AF192" s="100"/>
      <c r="AG192" s="100"/>
      <c r="AH192" s="100"/>
      <c r="AI192" s="100"/>
      <c r="AL192" s="102"/>
      <c r="AN192" s="102"/>
    </row>
    <row r="193" spans="9:40" ht="30" customHeight="1" x14ac:dyDescent="0.35">
      <c r="U193" s="100"/>
      <c r="V193" s="100"/>
      <c r="W193" s="100"/>
      <c r="X193" s="100"/>
      <c r="Y193" s="100"/>
      <c r="Z193" s="100"/>
      <c r="AA193" s="100"/>
      <c r="AB193" s="100"/>
      <c r="AC193" s="100"/>
      <c r="AD193" s="100"/>
      <c r="AE193" s="100"/>
      <c r="AF193" s="100"/>
      <c r="AG193" s="100"/>
      <c r="AH193" s="100"/>
      <c r="AI193" s="100"/>
      <c r="AL193" s="102"/>
      <c r="AN193" s="102"/>
    </row>
    <row r="194" spans="9:40" ht="30" customHeight="1" x14ac:dyDescent="0.35">
      <c r="U194" s="100"/>
      <c r="V194" s="100"/>
      <c r="W194" s="100"/>
      <c r="X194" s="100"/>
      <c r="Y194" s="100"/>
      <c r="Z194" s="100"/>
      <c r="AA194" s="100"/>
      <c r="AB194" s="100"/>
      <c r="AC194" s="100"/>
      <c r="AD194" s="100"/>
      <c r="AE194" s="100"/>
      <c r="AF194" s="100"/>
      <c r="AG194" s="100"/>
      <c r="AH194" s="100"/>
      <c r="AI194" s="100"/>
      <c r="AL194" s="102"/>
      <c r="AN194" s="102"/>
    </row>
    <row r="195" spans="9:40" ht="30" customHeight="1" x14ac:dyDescent="0.35">
      <c r="I195" s="92" t="s">
        <v>615</v>
      </c>
      <c r="U195" s="100"/>
      <c r="V195" s="100"/>
      <c r="W195" s="100"/>
      <c r="X195" s="100"/>
      <c r="Y195" s="100"/>
      <c r="Z195" s="100"/>
      <c r="AA195" s="100"/>
      <c r="AB195" s="100"/>
      <c r="AC195" s="100"/>
      <c r="AD195" s="100"/>
      <c r="AE195" s="100"/>
      <c r="AF195" s="100"/>
      <c r="AG195" s="100"/>
      <c r="AH195" s="100"/>
      <c r="AI195" s="100"/>
      <c r="AL195" s="102"/>
      <c r="AN195" s="102"/>
    </row>
    <row r="196" spans="9:40" ht="30" customHeight="1" x14ac:dyDescent="0.35">
      <c r="U196" s="100"/>
      <c r="V196" s="100"/>
      <c r="W196" s="100"/>
      <c r="X196" s="100"/>
      <c r="Y196" s="100"/>
      <c r="Z196" s="100"/>
      <c r="AA196" s="100"/>
      <c r="AB196" s="100"/>
      <c r="AC196" s="100"/>
      <c r="AD196" s="100"/>
      <c r="AE196" s="100"/>
      <c r="AF196" s="100"/>
      <c r="AG196" s="100"/>
      <c r="AH196" s="100"/>
      <c r="AI196" s="100"/>
      <c r="AN196" s="102"/>
    </row>
    <row r="197" spans="9:40" ht="30" customHeight="1" x14ac:dyDescent="0.35">
      <c r="U197" s="100"/>
      <c r="V197" s="100"/>
      <c r="W197" s="100"/>
      <c r="X197" s="100"/>
      <c r="Y197" s="100"/>
      <c r="Z197" s="100"/>
      <c r="AA197" s="100"/>
      <c r="AB197" s="100"/>
      <c r="AC197" s="100"/>
      <c r="AD197" s="100"/>
      <c r="AE197" s="100"/>
      <c r="AF197" s="100"/>
      <c r="AG197" s="100"/>
      <c r="AH197" s="100"/>
      <c r="AI197" s="100"/>
      <c r="AN197" s="102"/>
    </row>
    <row r="198" spans="9:40" ht="30" customHeight="1" x14ac:dyDescent="0.35">
      <c r="U198" s="100"/>
      <c r="V198" s="100"/>
      <c r="W198" s="100"/>
      <c r="X198" s="100"/>
      <c r="Y198" s="100"/>
      <c r="Z198" s="100"/>
      <c r="AA198" s="100"/>
      <c r="AB198" s="100"/>
      <c r="AC198" s="100"/>
      <c r="AD198" s="100"/>
      <c r="AE198" s="100"/>
      <c r="AF198" s="100"/>
      <c r="AG198" s="100"/>
      <c r="AH198" s="100"/>
      <c r="AI198" s="100"/>
      <c r="AN198" s="102"/>
    </row>
    <row r="199" spans="9:40" ht="30" customHeight="1" x14ac:dyDescent="0.35">
      <c r="U199" s="100"/>
      <c r="V199" s="100"/>
      <c r="W199" s="100"/>
      <c r="X199" s="100"/>
      <c r="Y199" s="100"/>
      <c r="Z199" s="100"/>
      <c r="AA199" s="100"/>
      <c r="AB199" s="100"/>
      <c r="AC199" s="100"/>
      <c r="AD199" s="100"/>
      <c r="AE199" s="100"/>
      <c r="AF199" s="100"/>
      <c r="AG199" s="100"/>
      <c r="AH199" s="100"/>
      <c r="AI199" s="100"/>
    </row>
    <row r="200" spans="9:40" ht="30" customHeight="1" x14ac:dyDescent="0.35">
      <c r="U200" s="100"/>
      <c r="V200" s="100"/>
      <c r="W200" s="100"/>
      <c r="X200" s="100"/>
      <c r="Y200" s="100"/>
      <c r="Z200" s="100"/>
      <c r="AA200" s="100"/>
      <c r="AB200" s="100"/>
      <c r="AC200" s="100"/>
      <c r="AD200" s="100"/>
      <c r="AE200" s="100"/>
      <c r="AF200" s="100"/>
      <c r="AG200" s="100"/>
      <c r="AH200" s="100"/>
      <c r="AI200" s="100"/>
    </row>
    <row r="201" spans="9:40" ht="30" customHeight="1" x14ac:dyDescent="0.35">
      <c r="U201" s="100"/>
      <c r="V201" s="100"/>
      <c r="W201" s="100"/>
      <c r="X201" s="100"/>
      <c r="Y201" s="100"/>
      <c r="Z201" s="100"/>
      <c r="AA201" s="100"/>
      <c r="AB201" s="100"/>
      <c r="AC201" s="100"/>
      <c r="AD201" s="100"/>
      <c r="AE201" s="100"/>
      <c r="AF201" s="100"/>
      <c r="AG201" s="100"/>
      <c r="AH201" s="100"/>
      <c r="AI201" s="100"/>
    </row>
    <row r="202" spans="9:40" ht="30" customHeight="1" x14ac:dyDescent="0.35">
      <c r="U202" s="100"/>
      <c r="V202" s="100"/>
      <c r="W202" s="100"/>
      <c r="X202" s="100"/>
      <c r="Y202" s="100"/>
      <c r="Z202" s="100"/>
      <c r="AA202" s="100"/>
      <c r="AB202" s="100"/>
      <c r="AC202" s="100"/>
      <c r="AD202" s="100"/>
      <c r="AE202" s="100"/>
      <c r="AF202" s="100"/>
      <c r="AG202" s="100"/>
      <c r="AH202" s="100"/>
      <c r="AI202" s="100"/>
    </row>
    <row r="203" spans="9:40" ht="30" customHeight="1" x14ac:dyDescent="0.35">
      <c r="U203" s="100"/>
      <c r="V203" s="100"/>
      <c r="W203" s="100"/>
      <c r="X203" s="100"/>
      <c r="Y203" s="100"/>
      <c r="Z203" s="100"/>
      <c r="AA203" s="100"/>
      <c r="AB203" s="100"/>
      <c r="AC203" s="100"/>
      <c r="AD203" s="100"/>
      <c r="AE203" s="100"/>
      <c r="AF203" s="100"/>
      <c r="AG203" s="100"/>
      <c r="AH203" s="100"/>
      <c r="AI203" s="100"/>
    </row>
    <row r="204" spans="9:40" ht="30" customHeight="1" x14ac:dyDescent="0.35">
      <c r="U204" s="100"/>
      <c r="V204" s="100"/>
      <c r="W204" s="100"/>
      <c r="X204" s="100"/>
      <c r="Y204" s="100"/>
      <c r="Z204" s="100"/>
      <c r="AA204" s="100"/>
      <c r="AB204" s="100"/>
      <c r="AC204" s="100"/>
      <c r="AD204" s="100"/>
      <c r="AE204" s="100"/>
      <c r="AF204" s="100"/>
      <c r="AG204" s="100"/>
      <c r="AH204" s="100"/>
      <c r="AI204" s="100"/>
    </row>
    <row r="205" spans="9:40" ht="30" customHeight="1" x14ac:dyDescent="0.35">
      <c r="U205" s="100"/>
      <c r="V205" s="100"/>
      <c r="W205" s="100"/>
      <c r="X205" s="100"/>
      <c r="Y205" s="100"/>
      <c r="Z205" s="100"/>
      <c r="AA205" s="100"/>
      <c r="AB205" s="100"/>
      <c r="AC205" s="100"/>
      <c r="AD205" s="100"/>
      <c r="AE205" s="100"/>
      <c r="AF205" s="100"/>
      <c r="AG205" s="100"/>
      <c r="AH205" s="100"/>
      <c r="AI205" s="100"/>
    </row>
    <row r="206" spans="9:40" ht="30" customHeight="1" x14ac:dyDescent="0.35">
      <c r="U206" s="100"/>
      <c r="V206" s="100"/>
      <c r="W206" s="100"/>
      <c r="X206" s="100"/>
      <c r="Y206" s="100"/>
      <c r="Z206" s="100"/>
      <c r="AA206" s="100"/>
      <c r="AB206" s="100"/>
      <c r="AC206" s="100"/>
      <c r="AD206" s="100"/>
      <c r="AE206" s="100"/>
      <c r="AF206" s="100"/>
      <c r="AG206" s="100"/>
      <c r="AH206" s="100"/>
      <c r="AI206" s="100"/>
    </row>
    <row r="207" spans="9:40" ht="30" customHeight="1" x14ac:dyDescent="0.35">
      <c r="U207" s="100"/>
      <c r="V207" s="100"/>
      <c r="W207" s="100"/>
      <c r="X207" s="100"/>
      <c r="Y207" s="100"/>
      <c r="Z207" s="100"/>
      <c r="AA207" s="100"/>
      <c r="AB207" s="100"/>
      <c r="AC207" s="100"/>
      <c r="AD207" s="100"/>
      <c r="AE207" s="100"/>
      <c r="AF207" s="100"/>
      <c r="AG207" s="100"/>
      <c r="AH207" s="100"/>
      <c r="AI207" s="100"/>
    </row>
    <row r="208" spans="9:40" ht="30" customHeight="1" x14ac:dyDescent="0.35">
      <c r="U208" s="100"/>
      <c r="V208" s="100"/>
      <c r="W208" s="100"/>
      <c r="X208" s="100"/>
      <c r="Y208" s="100"/>
      <c r="Z208" s="100"/>
      <c r="AA208" s="100"/>
      <c r="AB208" s="100"/>
      <c r="AC208" s="100"/>
      <c r="AD208" s="100"/>
      <c r="AE208" s="100"/>
      <c r="AF208" s="100"/>
      <c r="AG208" s="100"/>
      <c r="AH208" s="100"/>
      <c r="AI208" s="100"/>
    </row>
    <row r="209" spans="21:35" ht="30" customHeight="1" x14ac:dyDescent="0.35">
      <c r="U209" s="100"/>
      <c r="V209" s="100"/>
      <c r="W209" s="100"/>
      <c r="X209" s="100"/>
      <c r="Y209" s="100"/>
      <c r="Z209" s="100"/>
      <c r="AA209" s="100"/>
      <c r="AB209" s="100"/>
      <c r="AC209" s="100"/>
      <c r="AD209" s="100"/>
      <c r="AE209" s="100"/>
      <c r="AF209" s="100"/>
      <c r="AG209" s="100"/>
      <c r="AH209" s="100"/>
      <c r="AI209" s="100"/>
    </row>
    <row r="210" spans="21:35" ht="30" customHeight="1" x14ac:dyDescent="0.35">
      <c r="U210" s="100"/>
      <c r="V210" s="100"/>
      <c r="W210" s="100"/>
      <c r="X210" s="100"/>
      <c r="Y210" s="100"/>
      <c r="Z210" s="100"/>
      <c r="AA210" s="100"/>
      <c r="AB210" s="100"/>
      <c r="AC210" s="100"/>
      <c r="AD210" s="100"/>
      <c r="AE210" s="100"/>
      <c r="AF210" s="100"/>
      <c r="AG210" s="100"/>
      <c r="AH210" s="100"/>
      <c r="AI210" s="100"/>
    </row>
    <row r="211" spans="21:35" ht="30" customHeight="1" x14ac:dyDescent="0.35">
      <c r="U211" s="100"/>
      <c r="V211" s="100"/>
      <c r="W211" s="100"/>
      <c r="X211" s="100"/>
      <c r="Y211" s="100"/>
      <c r="Z211" s="100"/>
      <c r="AA211" s="100"/>
      <c r="AB211" s="100"/>
      <c r="AC211" s="100"/>
      <c r="AD211" s="100"/>
      <c r="AE211" s="100"/>
      <c r="AF211" s="100"/>
      <c r="AG211" s="100"/>
      <c r="AH211" s="100"/>
      <c r="AI211" s="100"/>
    </row>
    <row r="212" spans="21:35" ht="30" customHeight="1" x14ac:dyDescent="0.35">
      <c r="U212" s="100"/>
      <c r="V212" s="100"/>
      <c r="W212" s="100"/>
      <c r="X212" s="100"/>
      <c r="Y212" s="100"/>
      <c r="Z212" s="100"/>
      <c r="AA212" s="100"/>
      <c r="AB212" s="100"/>
      <c r="AC212" s="100"/>
      <c r="AD212" s="100"/>
      <c r="AE212" s="100"/>
      <c r="AF212" s="100"/>
      <c r="AG212" s="100"/>
      <c r="AH212" s="100"/>
      <c r="AI212" s="100"/>
    </row>
    <row r="213" spans="21:35" ht="30" customHeight="1" x14ac:dyDescent="0.35">
      <c r="U213" s="100"/>
      <c r="V213" s="100"/>
      <c r="W213" s="100"/>
      <c r="X213" s="100"/>
      <c r="Y213" s="100"/>
      <c r="Z213" s="100"/>
      <c r="AA213" s="100"/>
      <c r="AB213" s="100"/>
      <c r="AC213" s="100"/>
      <c r="AD213" s="100"/>
      <c r="AE213" s="100"/>
      <c r="AF213" s="100"/>
      <c r="AG213" s="100"/>
      <c r="AH213" s="100"/>
      <c r="AI213" s="100"/>
    </row>
    <row r="214" spans="21:35" ht="30" customHeight="1" x14ac:dyDescent="0.35">
      <c r="U214" s="100"/>
      <c r="V214" s="100"/>
      <c r="W214" s="100"/>
      <c r="X214" s="100"/>
      <c r="Y214" s="100"/>
      <c r="Z214" s="100"/>
      <c r="AA214" s="100"/>
      <c r="AB214" s="100"/>
      <c r="AC214" s="100"/>
      <c r="AD214" s="100"/>
      <c r="AE214" s="100"/>
      <c r="AF214" s="100"/>
      <c r="AG214" s="100"/>
      <c r="AH214" s="100"/>
      <c r="AI214" s="100"/>
    </row>
    <row r="215" spans="21:35" ht="30" customHeight="1" x14ac:dyDescent="0.35">
      <c r="U215" s="100"/>
      <c r="V215" s="100"/>
      <c r="W215" s="100"/>
      <c r="X215" s="100"/>
      <c r="Y215" s="100"/>
      <c r="Z215" s="100"/>
      <c r="AA215" s="100"/>
      <c r="AB215" s="100"/>
      <c r="AC215" s="100"/>
      <c r="AD215" s="100"/>
      <c r="AE215" s="100"/>
      <c r="AF215" s="100"/>
      <c r="AG215" s="100"/>
      <c r="AH215" s="100"/>
      <c r="AI215" s="100"/>
    </row>
    <row r="216" spans="21:35" ht="30" customHeight="1" x14ac:dyDescent="0.35">
      <c r="U216" s="100"/>
      <c r="V216" s="100"/>
      <c r="W216" s="100"/>
      <c r="X216" s="100"/>
      <c r="Y216" s="100"/>
      <c r="Z216" s="100"/>
      <c r="AA216" s="100"/>
      <c r="AB216" s="100"/>
      <c r="AC216" s="100"/>
      <c r="AD216" s="100"/>
      <c r="AE216" s="100"/>
      <c r="AF216" s="100"/>
      <c r="AG216" s="100"/>
      <c r="AH216" s="100"/>
      <c r="AI216" s="100"/>
    </row>
    <row r="217" spans="21:35" ht="30" customHeight="1" x14ac:dyDescent="0.35">
      <c r="U217" s="100"/>
      <c r="V217" s="100"/>
      <c r="W217" s="100"/>
      <c r="X217" s="100"/>
      <c r="Y217" s="100"/>
      <c r="Z217" s="100"/>
      <c r="AA217" s="100"/>
      <c r="AB217" s="100"/>
      <c r="AC217" s="100"/>
      <c r="AD217" s="100"/>
      <c r="AE217" s="100"/>
      <c r="AF217" s="100"/>
      <c r="AG217" s="100"/>
      <c r="AH217" s="100"/>
      <c r="AI217" s="100"/>
    </row>
    <row r="218" spans="21:35" ht="30" customHeight="1" x14ac:dyDescent="0.35">
      <c r="U218" s="100"/>
      <c r="V218" s="100"/>
      <c r="W218" s="100"/>
      <c r="X218" s="100"/>
      <c r="Y218" s="100"/>
      <c r="Z218" s="100"/>
      <c r="AA218" s="100"/>
      <c r="AB218" s="100"/>
      <c r="AC218" s="100"/>
      <c r="AD218" s="100"/>
      <c r="AE218" s="100"/>
      <c r="AF218" s="100"/>
      <c r="AG218" s="100"/>
      <c r="AH218" s="100"/>
      <c r="AI218" s="100"/>
    </row>
    <row r="219" spans="21:35" ht="30" customHeight="1" x14ac:dyDescent="0.35">
      <c r="U219" s="100"/>
      <c r="V219" s="100"/>
      <c r="W219" s="100"/>
      <c r="X219" s="100"/>
      <c r="Y219" s="100"/>
      <c r="Z219" s="100"/>
      <c r="AA219" s="100"/>
      <c r="AB219" s="100"/>
      <c r="AC219" s="100"/>
      <c r="AD219" s="100"/>
      <c r="AE219" s="100"/>
      <c r="AF219" s="100"/>
      <c r="AG219" s="100"/>
      <c r="AH219" s="100"/>
      <c r="AI219" s="100"/>
    </row>
    <row r="220" spans="21:35" ht="30" customHeight="1" x14ac:dyDescent="0.35">
      <c r="U220" s="100"/>
      <c r="V220" s="100"/>
      <c r="W220" s="100"/>
      <c r="X220" s="100"/>
      <c r="Y220" s="100"/>
      <c r="Z220" s="100"/>
      <c r="AA220" s="100"/>
      <c r="AB220" s="100"/>
      <c r="AC220" s="100"/>
      <c r="AD220" s="100"/>
      <c r="AE220" s="100"/>
      <c r="AF220" s="100"/>
      <c r="AG220" s="100"/>
      <c r="AH220" s="100"/>
      <c r="AI220" s="100"/>
    </row>
    <row r="221" spans="21:35" ht="30" customHeight="1" x14ac:dyDescent="0.35">
      <c r="U221" s="100"/>
      <c r="V221" s="100"/>
      <c r="W221" s="100"/>
      <c r="X221" s="100"/>
      <c r="Y221" s="100"/>
      <c r="Z221" s="100"/>
      <c r="AA221" s="100"/>
      <c r="AB221" s="100"/>
      <c r="AC221" s="100"/>
      <c r="AD221" s="100"/>
      <c r="AE221" s="100"/>
      <c r="AF221" s="100"/>
      <c r="AG221" s="100"/>
      <c r="AH221" s="100"/>
      <c r="AI221" s="100"/>
    </row>
    <row r="222" spans="21:35" ht="30" customHeight="1" x14ac:dyDescent="0.35">
      <c r="U222" s="100"/>
      <c r="V222" s="100"/>
      <c r="W222" s="100"/>
      <c r="X222" s="100"/>
      <c r="Y222" s="100"/>
      <c r="Z222" s="100"/>
      <c r="AA222" s="100"/>
      <c r="AB222" s="100"/>
      <c r="AC222" s="100"/>
      <c r="AD222" s="100"/>
      <c r="AE222" s="100"/>
      <c r="AF222" s="100"/>
      <c r="AG222" s="100"/>
      <c r="AH222" s="100"/>
      <c r="AI222" s="100"/>
    </row>
    <row r="223" spans="21:35" ht="30" customHeight="1" x14ac:dyDescent="0.35">
      <c r="U223" s="100"/>
      <c r="V223" s="100"/>
      <c r="W223" s="100"/>
      <c r="X223" s="100"/>
      <c r="Y223" s="100"/>
      <c r="Z223" s="100"/>
      <c r="AA223" s="100"/>
      <c r="AB223" s="100"/>
      <c r="AC223" s="100"/>
      <c r="AD223" s="100"/>
      <c r="AE223" s="100"/>
      <c r="AF223" s="100"/>
      <c r="AG223" s="100"/>
      <c r="AH223" s="100"/>
      <c r="AI223" s="100"/>
    </row>
    <row r="224" spans="21:35" ht="30" customHeight="1" x14ac:dyDescent="0.35">
      <c r="U224" s="100"/>
      <c r="V224" s="100"/>
      <c r="W224" s="100"/>
      <c r="X224" s="100"/>
      <c r="Y224" s="100"/>
      <c r="Z224" s="100"/>
      <c r="AA224" s="100"/>
      <c r="AB224" s="100"/>
      <c r="AC224" s="100"/>
      <c r="AD224" s="100"/>
      <c r="AE224" s="100"/>
      <c r="AF224" s="100"/>
      <c r="AG224" s="100"/>
      <c r="AH224" s="100"/>
      <c r="AI224" s="100"/>
    </row>
    <row r="225" spans="21:35" ht="30" customHeight="1" x14ac:dyDescent="0.35">
      <c r="U225" s="100"/>
      <c r="V225" s="100"/>
      <c r="W225" s="100"/>
      <c r="X225" s="100"/>
      <c r="Y225" s="100"/>
      <c r="Z225" s="100"/>
      <c r="AA225" s="100"/>
      <c r="AB225" s="100"/>
      <c r="AC225" s="100"/>
      <c r="AD225" s="100"/>
      <c r="AE225" s="100"/>
      <c r="AF225" s="100"/>
      <c r="AG225" s="100"/>
      <c r="AH225" s="100"/>
      <c r="AI225" s="100"/>
    </row>
    <row r="226" spans="21:35" ht="30" customHeight="1" x14ac:dyDescent="0.35">
      <c r="U226" s="100"/>
      <c r="V226" s="100"/>
      <c r="W226" s="100"/>
      <c r="X226" s="100"/>
      <c r="Y226" s="100"/>
      <c r="Z226" s="100"/>
      <c r="AA226" s="100"/>
      <c r="AB226" s="100"/>
      <c r="AC226" s="100"/>
      <c r="AD226" s="100"/>
      <c r="AE226" s="100"/>
      <c r="AF226" s="100"/>
      <c r="AG226" s="100"/>
      <c r="AH226" s="100"/>
      <c r="AI226" s="100"/>
    </row>
    <row r="227" spans="21:35" ht="30" customHeight="1" x14ac:dyDescent="0.35">
      <c r="U227" s="100"/>
      <c r="V227" s="100"/>
      <c r="W227" s="100"/>
      <c r="X227" s="100"/>
      <c r="Y227" s="100"/>
      <c r="Z227" s="100"/>
      <c r="AA227" s="100"/>
      <c r="AB227" s="100"/>
      <c r="AC227" s="100"/>
      <c r="AD227" s="100"/>
      <c r="AE227" s="100"/>
      <c r="AF227" s="100"/>
      <c r="AG227" s="100"/>
      <c r="AH227" s="100"/>
      <c r="AI227" s="100"/>
    </row>
    <row r="228" spans="21:35" ht="30" customHeight="1" x14ac:dyDescent="0.35">
      <c r="U228" s="100"/>
      <c r="V228" s="100"/>
      <c r="W228" s="100"/>
      <c r="X228" s="100"/>
      <c r="Y228" s="100"/>
      <c r="Z228" s="100"/>
      <c r="AA228" s="100"/>
      <c r="AB228" s="100"/>
      <c r="AC228" s="100"/>
      <c r="AD228" s="100"/>
      <c r="AE228" s="100"/>
      <c r="AF228" s="100"/>
      <c r="AG228" s="100"/>
      <c r="AH228" s="100"/>
      <c r="AI228" s="100"/>
    </row>
    <row r="229" spans="21:35" ht="30" customHeight="1" x14ac:dyDescent="0.35">
      <c r="U229" s="100"/>
      <c r="V229" s="100"/>
      <c r="W229" s="100"/>
      <c r="X229" s="100"/>
      <c r="Y229" s="100"/>
      <c r="Z229" s="100"/>
      <c r="AA229" s="100"/>
      <c r="AB229" s="100"/>
      <c r="AC229" s="100"/>
      <c r="AD229" s="100"/>
      <c r="AE229" s="100"/>
      <c r="AF229" s="100"/>
      <c r="AG229" s="100"/>
      <c r="AH229" s="100"/>
      <c r="AI229" s="100"/>
    </row>
    <row r="230" spans="21:35" ht="30" customHeight="1" x14ac:dyDescent="0.35">
      <c r="U230" s="100"/>
      <c r="V230" s="100"/>
      <c r="W230" s="100"/>
      <c r="X230" s="100"/>
      <c r="Y230" s="100"/>
      <c r="Z230" s="100"/>
      <c r="AA230" s="100"/>
      <c r="AB230" s="100"/>
      <c r="AC230" s="100"/>
      <c r="AD230" s="100"/>
      <c r="AE230" s="100"/>
      <c r="AF230" s="100"/>
      <c r="AG230" s="100"/>
      <c r="AH230" s="100"/>
      <c r="AI230" s="100"/>
    </row>
    <row r="231" spans="21:35" ht="30" customHeight="1" x14ac:dyDescent="0.35">
      <c r="U231" s="100"/>
      <c r="V231" s="100"/>
      <c r="W231" s="100"/>
      <c r="X231" s="100"/>
      <c r="Y231" s="100"/>
      <c r="Z231" s="100"/>
      <c r="AA231" s="100"/>
      <c r="AB231" s="100"/>
      <c r="AC231" s="100"/>
      <c r="AD231" s="100"/>
      <c r="AE231" s="100"/>
      <c r="AF231" s="100"/>
      <c r="AG231" s="100"/>
      <c r="AH231" s="100"/>
      <c r="AI231" s="100"/>
    </row>
    <row r="232" spans="21:35" ht="30" customHeight="1" x14ac:dyDescent="0.35">
      <c r="U232" s="100"/>
      <c r="V232" s="100"/>
      <c r="W232" s="100"/>
      <c r="X232" s="100"/>
      <c r="Y232" s="100"/>
      <c r="Z232" s="100"/>
      <c r="AA232" s="100"/>
      <c r="AB232" s="100"/>
      <c r="AC232" s="100"/>
      <c r="AD232" s="100"/>
      <c r="AE232" s="100"/>
      <c r="AF232" s="100"/>
      <c r="AG232" s="100"/>
      <c r="AH232" s="100"/>
      <c r="AI232" s="100"/>
    </row>
    <row r="233" spans="21:35" ht="30" customHeight="1" x14ac:dyDescent="0.35">
      <c r="U233" s="100"/>
      <c r="V233" s="100"/>
      <c r="W233" s="100"/>
      <c r="X233" s="100"/>
      <c r="Y233" s="100"/>
      <c r="Z233" s="100"/>
      <c r="AA233" s="100"/>
      <c r="AB233" s="100"/>
      <c r="AC233" s="100"/>
      <c r="AD233" s="100"/>
      <c r="AE233" s="100"/>
      <c r="AF233" s="100"/>
      <c r="AG233" s="100"/>
      <c r="AH233" s="100"/>
      <c r="AI233" s="100"/>
    </row>
    <row r="234" spans="21:35" ht="30" customHeight="1" x14ac:dyDescent="0.35">
      <c r="U234" s="100"/>
      <c r="V234" s="100"/>
      <c r="W234" s="100"/>
      <c r="X234" s="100"/>
      <c r="Y234" s="100"/>
      <c r="Z234" s="100"/>
      <c r="AA234" s="100"/>
      <c r="AB234" s="100"/>
      <c r="AC234" s="100"/>
      <c r="AD234" s="100"/>
      <c r="AE234" s="100"/>
      <c r="AF234" s="100"/>
      <c r="AG234" s="100"/>
      <c r="AH234" s="100"/>
      <c r="AI234" s="100"/>
    </row>
    <row r="235" spans="21:35" ht="30" customHeight="1" x14ac:dyDescent="0.35">
      <c r="U235" s="100"/>
      <c r="V235" s="100"/>
      <c r="W235" s="100"/>
      <c r="X235" s="100"/>
      <c r="Y235" s="100"/>
      <c r="Z235" s="100"/>
      <c r="AA235" s="100"/>
      <c r="AB235" s="100"/>
      <c r="AC235" s="100"/>
      <c r="AD235" s="100"/>
      <c r="AE235" s="100"/>
      <c r="AF235" s="100"/>
      <c r="AG235" s="100"/>
      <c r="AH235" s="100"/>
      <c r="AI235" s="100"/>
    </row>
    <row r="236" spans="21:35" ht="30" customHeight="1" x14ac:dyDescent="0.35">
      <c r="U236" s="100"/>
      <c r="V236" s="100"/>
      <c r="W236" s="100"/>
      <c r="X236" s="100"/>
      <c r="Y236" s="100"/>
      <c r="Z236" s="100"/>
      <c r="AA236" s="100"/>
      <c r="AB236" s="100"/>
      <c r="AC236" s="100"/>
      <c r="AD236" s="100"/>
      <c r="AE236" s="100"/>
      <c r="AF236" s="100"/>
      <c r="AG236" s="100"/>
      <c r="AH236" s="100"/>
      <c r="AI236" s="100"/>
    </row>
    <row r="237" spans="21:35" ht="30" customHeight="1" x14ac:dyDescent="0.35">
      <c r="U237" s="100"/>
      <c r="V237" s="100"/>
      <c r="W237" s="100"/>
      <c r="X237" s="100"/>
      <c r="Y237" s="100"/>
      <c r="Z237" s="100"/>
      <c r="AA237" s="100"/>
      <c r="AB237" s="100"/>
      <c r="AC237" s="100"/>
      <c r="AD237" s="100"/>
      <c r="AE237" s="100"/>
      <c r="AF237" s="100"/>
      <c r="AG237" s="100"/>
      <c r="AH237" s="100"/>
      <c r="AI237" s="100"/>
    </row>
    <row r="238" spans="21:35" ht="30" customHeight="1" x14ac:dyDescent="0.35">
      <c r="U238" s="100"/>
      <c r="V238" s="100"/>
      <c r="W238" s="100"/>
      <c r="X238" s="100"/>
      <c r="Y238" s="100"/>
      <c r="Z238" s="100"/>
      <c r="AA238" s="100"/>
      <c r="AB238" s="100"/>
      <c r="AC238" s="100"/>
      <c r="AD238" s="100"/>
      <c r="AE238" s="100"/>
      <c r="AF238" s="100"/>
      <c r="AG238" s="100"/>
      <c r="AH238" s="100"/>
      <c r="AI238" s="100"/>
    </row>
    <row r="239" spans="21:35" ht="30" customHeight="1" x14ac:dyDescent="0.35">
      <c r="U239" s="100"/>
      <c r="V239" s="100"/>
      <c r="W239" s="100"/>
      <c r="X239" s="100"/>
      <c r="Y239" s="100"/>
      <c r="Z239" s="100"/>
      <c r="AA239" s="100"/>
      <c r="AB239" s="100"/>
      <c r="AC239" s="100"/>
      <c r="AD239" s="100"/>
      <c r="AE239" s="100"/>
      <c r="AF239" s="100"/>
      <c r="AG239" s="100"/>
      <c r="AH239" s="100"/>
      <c r="AI239" s="100"/>
    </row>
    <row r="240" spans="21:35" ht="30" customHeight="1" x14ac:dyDescent="0.35">
      <c r="U240" s="100"/>
      <c r="V240" s="100"/>
      <c r="W240" s="100"/>
      <c r="X240" s="100"/>
      <c r="Y240" s="100"/>
      <c r="Z240" s="100"/>
      <c r="AA240" s="100"/>
      <c r="AB240" s="100"/>
      <c r="AC240" s="100"/>
      <c r="AD240" s="100"/>
      <c r="AE240" s="100"/>
      <c r="AF240" s="100"/>
      <c r="AG240" s="100"/>
      <c r="AH240" s="100"/>
      <c r="AI240" s="100"/>
    </row>
    <row r="241" spans="21:35" ht="30" customHeight="1" x14ac:dyDescent="0.35">
      <c r="U241" s="100"/>
      <c r="V241" s="100"/>
      <c r="W241" s="100"/>
      <c r="X241" s="100"/>
      <c r="Y241" s="100"/>
      <c r="Z241" s="100"/>
      <c r="AA241" s="100"/>
      <c r="AB241" s="100"/>
      <c r="AC241" s="100"/>
      <c r="AD241" s="100"/>
      <c r="AE241" s="100"/>
      <c r="AF241" s="100"/>
      <c r="AG241" s="100"/>
      <c r="AH241" s="100"/>
      <c r="AI241" s="100"/>
    </row>
    <row r="242" spans="21:35" ht="30" customHeight="1" x14ac:dyDescent="0.35">
      <c r="U242" s="100"/>
      <c r="V242" s="100"/>
      <c r="W242" s="100"/>
      <c r="X242" s="100"/>
      <c r="Y242" s="100"/>
      <c r="Z242" s="100"/>
      <c r="AA242" s="100"/>
      <c r="AB242" s="100"/>
      <c r="AC242" s="100"/>
      <c r="AD242" s="100"/>
      <c r="AE242" s="100"/>
      <c r="AF242" s="100"/>
      <c r="AG242" s="100"/>
      <c r="AH242" s="100"/>
      <c r="AI242" s="100"/>
    </row>
    <row r="243" spans="21:35" ht="30" customHeight="1" x14ac:dyDescent="0.35">
      <c r="U243" s="100"/>
      <c r="V243" s="100"/>
      <c r="W243" s="100"/>
      <c r="X243" s="100"/>
      <c r="Y243" s="100"/>
      <c r="Z243" s="100"/>
      <c r="AA243" s="100"/>
      <c r="AB243" s="100"/>
      <c r="AC243" s="100"/>
      <c r="AD243" s="100"/>
      <c r="AE243" s="100"/>
      <c r="AF243" s="100"/>
      <c r="AG243" s="100"/>
      <c r="AH243" s="100"/>
      <c r="AI243" s="100"/>
    </row>
    <row r="244" spans="21:35" ht="30" customHeight="1" x14ac:dyDescent="0.35">
      <c r="U244" s="100"/>
      <c r="V244" s="100"/>
      <c r="W244" s="100"/>
      <c r="X244" s="100"/>
      <c r="Y244" s="100"/>
      <c r="Z244" s="100"/>
      <c r="AA244" s="100"/>
      <c r="AB244" s="100"/>
      <c r="AC244" s="100"/>
      <c r="AD244" s="100"/>
      <c r="AE244" s="100"/>
      <c r="AF244" s="100"/>
      <c r="AG244" s="100"/>
      <c r="AH244" s="100"/>
      <c r="AI244" s="100"/>
    </row>
    <row r="245" spans="21:35" ht="30" customHeight="1" x14ac:dyDescent="0.35">
      <c r="U245" s="100"/>
      <c r="V245" s="100"/>
      <c r="W245" s="100"/>
      <c r="X245" s="100"/>
      <c r="Y245" s="100"/>
      <c r="Z245" s="100"/>
      <c r="AA245" s="100"/>
      <c r="AB245" s="100"/>
      <c r="AC245" s="100"/>
      <c r="AD245" s="100"/>
      <c r="AE245" s="100"/>
      <c r="AF245" s="100"/>
      <c r="AG245" s="100"/>
      <c r="AH245" s="100"/>
      <c r="AI245" s="100"/>
    </row>
    <row r="246" spans="21:35" ht="30" customHeight="1" x14ac:dyDescent="0.35">
      <c r="U246" s="100"/>
      <c r="V246" s="100"/>
      <c r="W246" s="100"/>
      <c r="X246" s="100"/>
      <c r="Y246" s="100"/>
      <c r="Z246" s="100"/>
      <c r="AA246" s="100"/>
      <c r="AB246" s="100"/>
      <c r="AC246" s="100"/>
      <c r="AD246" s="100"/>
      <c r="AE246" s="100"/>
      <c r="AF246" s="100"/>
      <c r="AG246" s="100"/>
      <c r="AH246" s="100"/>
      <c r="AI246" s="100"/>
    </row>
    <row r="247" spans="21:35" ht="30" customHeight="1" x14ac:dyDescent="0.35">
      <c r="U247" s="100"/>
      <c r="V247" s="100"/>
      <c r="W247" s="100"/>
      <c r="X247" s="100"/>
      <c r="Y247" s="100"/>
      <c r="Z247" s="100"/>
      <c r="AA247" s="100"/>
      <c r="AB247" s="100"/>
      <c r="AC247" s="100"/>
      <c r="AD247" s="100"/>
      <c r="AE247" s="100"/>
      <c r="AF247" s="100"/>
      <c r="AG247" s="100"/>
      <c r="AH247" s="100"/>
      <c r="AI247" s="100"/>
    </row>
    <row r="248" spans="21:35" ht="30" customHeight="1" x14ac:dyDescent="0.35">
      <c r="U248" s="100"/>
      <c r="V248" s="100"/>
      <c r="W248" s="100"/>
      <c r="X248" s="100"/>
      <c r="Y248" s="100"/>
      <c r="Z248" s="100"/>
      <c r="AA248" s="100"/>
      <c r="AB248" s="100"/>
      <c r="AC248" s="100"/>
      <c r="AD248" s="100"/>
      <c r="AE248" s="100"/>
      <c r="AF248" s="100"/>
      <c r="AG248" s="100"/>
      <c r="AH248" s="100"/>
      <c r="AI248" s="100"/>
    </row>
    <row r="249" spans="21:35" ht="30" customHeight="1" x14ac:dyDescent="0.35">
      <c r="U249" s="100"/>
      <c r="V249" s="100"/>
      <c r="W249" s="100"/>
      <c r="X249" s="100"/>
      <c r="Y249" s="100"/>
      <c r="Z249" s="100"/>
      <c r="AA249" s="100"/>
      <c r="AB249" s="100"/>
      <c r="AC249" s="100"/>
      <c r="AD249" s="100"/>
      <c r="AE249" s="100"/>
      <c r="AF249" s="100"/>
      <c r="AG249" s="100"/>
      <c r="AH249" s="100"/>
      <c r="AI249" s="100"/>
    </row>
    <row r="250" spans="21:35" ht="30" customHeight="1" x14ac:dyDescent="0.35">
      <c r="U250" s="100"/>
      <c r="V250" s="100"/>
      <c r="W250" s="100"/>
      <c r="X250" s="100"/>
      <c r="Y250" s="100"/>
      <c r="Z250" s="100"/>
      <c r="AA250" s="100"/>
      <c r="AB250" s="100"/>
      <c r="AC250" s="100"/>
      <c r="AD250" s="100"/>
      <c r="AE250" s="100"/>
      <c r="AF250" s="100"/>
      <c r="AG250" s="100"/>
      <c r="AH250" s="100"/>
      <c r="AI250" s="100"/>
    </row>
    <row r="251" spans="21:35" ht="30" customHeight="1" x14ac:dyDescent="0.35">
      <c r="U251" s="100"/>
      <c r="V251" s="100"/>
      <c r="W251" s="100"/>
      <c r="X251" s="100"/>
      <c r="Y251" s="100"/>
      <c r="Z251" s="100"/>
      <c r="AA251" s="100"/>
      <c r="AB251" s="100"/>
      <c r="AC251" s="100"/>
      <c r="AD251" s="100"/>
      <c r="AE251" s="100"/>
      <c r="AF251" s="100"/>
      <c r="AG251" s="100"/>
      <c r="AH251" s="100"/>
      <c r="AI251" s="100"/>
    </row>
    <row r="252" spans="21:35" ht="30" customHeight="1" x14ac:dyDescent="0.35">
      <c r="U252" s="100"/>
      <c r="V252" s="100"/>
      <c r="W252" s="100"/>
      <c r="X252" s="100"/>
      <c r="Y252" s="100"/>
      <c r="Z252" s="100"/>
      <c r="AA252" s="100"/>
      <c r="AB252" s="100"/>
      <c r="AC252" s="100"/>
      <c r="AD252" s="100"/>
      <c r="AE252" s="100"/>
      <c r="AF252" s="100"/>
      <c r="AG252" s="100"/>
      <c r="AH252" s="100"/>
      <c r="AI252" s="100"/>
    </row>
    <row r="253" spans="21:35" ht="30" customHeight="1" x14ac:dyDescent="0.35">
      <c r="U253" s="100"/>
      <c r="V253" s="100"/>
      <c r="W253" s="100"/>
      <c r="X253" s="100"/>
      <c r="Y253" s="100"/>
      <c r="Z253" s="100"/>
      <c r="AA253" s="100"/>
      <c r="AB253" s="100"/>
      <c r="AC253" s="100"/>
      <c r="AD253" s="100"/>
      <c r="AE253" s="100"/>
      <c r="AF253" s="100"/>
      <c r="AG253" s="100"/>
      <c r="AH253" s="100"/>
      <c r="AI253" s="100"/>
    </row>
    <row r="254" spans="21:35" ht="30" customHeight="1" x14ac:dyDescent="0.35">
      <c r="U254" s="100"/>
      <c r="V254" s="100"/>
      <c r="W254" s="100"/>
      <c r="X254" s="100"/>
      <c r="Y254" s="100"/>
      <c r="Z254" s="100"/>
      <c r="AA254" s="100"/>
      <c r="AB254" s="100"/>
      <c r="AC254" s="100"/>
      <c r="AD254" s="100"/>
      <c r="AE254" s="100"/>
      <c r="AF254" s="100"/>
      <c r="AG254" s="100"/>
      <c r="AH254" s="100"/>
      <c r="AI254" s="100"/>
    </row>
    <row r="255" spans="21:35" ht="30" customHeight="1" x14ac:dyDescent="0.35">
      <c r="U255" s="100"/>
      <c r="V255" s="100"/>
      <c r="W255" s="100"/>
      <c r="X255" s="100"/>
      <c r="Y255" s="100"/>
      <c r="Z255" s="100"/>
      <c r="AA255" s="100"/>
      <c r="AB255" s="100"/>
      <c r="AC255" s="100"/>
      <c r="AD255" s="100"/>
      <c r="AE255" s="100"/>
      <c r="AF255" s="100"/>
      <c r="AG255" s="100"/>
      <c r="AH255" s="100"/>
      <c r="AI255" s="100"/>
    </row>
    <row r="256" spans="21:35" ht="30" customHeight="1" x14ac:dyDescent="0.35">
      <c r="U256" s="100"/>
      <c r="V256" s="100"/>
      <c r="W256" s="100"/>
      <c r="X256" s="100"/>
      <c r="Y256" s="100"/>
      <c r="Z256" s="100"/>
      <c r="AA256" s="100"/>
      <c r="AB256" s="100"/>
      <c r="AC256" s="100"/>
      <c r="AD256" s="100"/>
      <c r="AE256" s="100"/>
      <c r="AF256" s="100"/>
      <c r="AG256" s="100"/>
      <c r="AH256" s="100"/>
      <c r="AI256" s="100"/>
    </row>
    <row r="257" spans="21:35" ht="30" customHeight="1" x14ac:dyDescent="0.35">
      <c r="U257" s="100"/>
      <c r="V257" s="100"/>
      <c r="W257" s="100"/>
      <c r="X257" s="100"/>
      <c r="Y257" s="100"/>
      <c r="Z257" s="100"/>
      <c r="AA257" s="100"/>
      <c r="AB257" s="100"/>
      <c r="AC257" s="100"/>
      <c r="AD257" s="100"/>
      <c r="AE257" s="100"/>
      <c r="AF257" s="100"/>
      <c r="AG257" s="100"/>
      <c r="AH257" s="100"/>
      <c r="AI257" s="100"/>
    </row>
    <row r="258" spans="21:35" ht="30" customHeight="1" x14ac:dyDescent="0.35">
      <c r="U258" s="100"/>
      <c r="V258" s="100"/>
      <c r="W258" s="100"/>
      <c r="X258" s="100"/>
      <c r="Y258" s="100"/>
      <c r="Z258" s="100"/>
      <c r="AA258" s="100"/>
      <c r="AB258" s="100"/>
      <c r="AC258" s="100"/>
      <c r="AD258" s="100"/>
      <c r="AE258" s="100"/>
      <c r="AF258" s="100"/>
      <c r="AG258" s="100"/>
      <c r="AH258" s="100"/>
      <c r="AI258" s="100"/>
    </row>
    <row r="259" spans="21:35" ht="30" customHeight="1" x14ac:dyDescent="0.35">
      <c r="U259" s="100"/>
      <c r="V259" s="100"/>
      <c r="W259" s="100"/>
      <c r="X259" s="100"/>
      <c r="Y259" s="100"/>
      <c r="Z259" s="100"/>
      <c r="AA259" s="100"/>
      <c r="AB259" s="100"/>
      <c r="AC259" s="100"/>
      <c r="AD259" s="100"/>
      <c r="AE259" s="100"/>
      <c r="AF259" s="100"/>
      <c r="AG259" s="100"/>
      <c r="AH259" s="100"/>
      <c r="AI259" s="100"/>
    </row>
    <row r="260" spans="21:35" ht="30" customHeight="1" x14ac:dyDescent="0.35">
      <c r="U260" s="100"/>
      <c r="V260" s="100"/>
      <c r="W260" s="100"/>
      <c r="X260" s="100"/>
      <c r="Y260" s="100"/>
      <c r="Z260" s="100"/>
      <c r="AA260" s="100"/>
      <c r="AB260" s="100"/>
      <c r="AC260" s="100"/>
      <c r="AD260" s="100"/>
      <c r="AE260" s="100"/>
      <c r="AF260" s="100"/>
      <c r="AG260" s="100"/>
      <c r="AH260" s="100"/>
      <c r="AI260" s="100"/>
    </row>
    <row r="261" spans="21:35" ht="30" customHeight="1" x14ac:dyDescent="0.35">
      <c r="U261" s="100"/>
      <c r="V261" s="100"/>
      <c r="W261" s="100"/>
      <c r="X261" s="100"/>
      <c r="Y261" s="100"/>
      <c r="Z261" s="100"/>
      <c r="AA261" s="100"/>
      <c r="AB261" s="100"/>
      <c r="AC261" s="100"/>
      <c r="AD261" s="100"/>
      <c r="AE261" s="100"/>
      <c r="AF261" s="100"/>
      <c r="AG261" s="100"/>
      <c r="AH261" s="100"/>
      <c r="AI261" s="100"/>
    </row>
    <row r="262" spans="21:35" ht="30" customHeight="1" x14ac:dyDescent="0.35">
      <c r="U262" s="100"/>
      <c r="V262" s="100"/>
      <c r="W262" s="100"/>
      <c r="X262" s="100"/>
      <c r="Y262" s="100"/>
      <c r="Z262" s="100"/>
      <c r="AA262" s="100"/>
      <c r="AB262" s="100"/>
      <c r="AC262" s="100"/>
      <c r="AD262" s="100"/>
      <c r="AE262" s="100"/>
      <c r="AF262" s="100"/>
      <c r="AG262" s="100"/>
      <c r="AH262" s="100"/>
      <c r="AI262" s="100"/>
    </row>
    <row r="263" spans="21:35" ht="30" customHeight="1" x14ac:dyDescent="0.35">
      <c r="U263" s="100"/>
      <c r="V263" s="100"/>
      <c r="W263" s="100"/>
      <c r="X263" s="100"/>
      <c r="Y263" s="100"/>
      <c r="Z263" s="100"/>
      <c r="AA263" s="100"/>
      <c r="AB263" s="100"/>
      <c r="AC263" s="100"/>
      <c r="AD263" s="100"/>
      <c r="AE263" s="100"/>
      <c r="AF263" s="100"/>
      <c r="AG263" s="100"/>
      <c r="AH263" s="100"/>
      <c r="AI263" s="100"/>
    </row>
    <row r="264" spans="21:35" ht="30" customHeight="1" x14ac:dyDescent="0.35">
      <c r="U264" s="100"/>
      <c r="V264" s="100"/>
      <c r="W264" s="100"/>
      <c r="X264" s="100"/>
      <c r="Y264" s="100"/>
      <c r="Z264" s="100"/>
      <c r="AA264" s="100"/>
      <c r="AB264" s="100"/>
      <c r="AC264" s="100"/>
      <c r="AD264" s="100"/>
      <c r="AE264" s="100"/>
      <c r="AF264" s="100"/>
      <c r="AG264" s="100"/>
      <c r="AH264" s="100"/>
      <c r="AI264" s="100"/>
    </row>
    <row r="265" spans="21:35" ht="30" customHeight="1" x14ac:dyDescent="0.35">
      <c r="U265" s="100"/>
      <c r="V265" s="100"/>
      <c r="W265" s="100"/>
      <c r="X265" s="100"/>
      <c r="Y265" s="100"/>
      <c r="Z265" s="100"/>
      <c r="AA265" s="100"/>
      <c r="AB265" s="100"/>
      <c r="AC265" s="100"/>
      <c r="AD265" s="100"/>
      <c r="AE265" s="100"/>
      <c r="AF265" s="100"/>
      <c r="AG265" s="100"/>
      <c r="AH265" s="100"/>
      <c r="AI265" s="100"/>
    </row>
    <row r="266" spans="21:35" ht="30" customHeight="1" x14ac:dyDescent="0.35">
      <c r="U266" s="100"/>
      <c r="V266" s="100"/>
      <c r="W266" s="100"/>
      <c r="X266" s="100"/>
      <c r="Y266" s="100"/>
      <c r="Z266" s="100"/>
      <c r="AA266" s="100"/>
      <c r="AB266" s="100"/>
      <c r="AC266" s="100"/>
      <c r="AD266" s="100"/>
      <c r="AE266" s="100"/>
      <c r="AF266" s="100"/>
      <c r="AG266" s="100"/>
      <c r="AH266" s="100"/>
      <c r="AI266" s="100"/>
    </row>
    <row r="267" spans="21:35" ht="30" customHeight="1" x14ac:dyDescent="0.35">
      <c r="U267" s="100"/>
      <c r="V267" s="100"/>
      <c r="W267" s="100"/>
      <c r="X267" s="100"/>
      <c r="Y267" s="100"/>
      <c r="Z267" s="100"/>
      <c r="AA267" s="100"/>
      <c r="AB267" s="100"/>
      <c r="AC267" s="100"/>
      <c r="AD267" s="100"/>
      <c r="AE267" s="100"/>
      <c r="AF267" s="100"/>
      <c r="AG267" s="100"/>
      <c r="AH267" s="100"/>
      <c r="AI267" s="100"/>
    </row>
    <row r="268" spans="21:35" ht="30" customHeight="1" x14ac:dyDescent="0.35">
      <c r="U268" s="100"/>
      <c r="V268" s="100"/>
      <c r="W268" s="100"/>
      <c r="X268" s="100"/>
      <c r="Y268" s="100"/>
      <c r="Z268" s="100"/>
      <c r="AA268" s="100"/>
      <c r="AB268" s="100"/>
      <c r="AC268" s="100"/>
      <c r="AD268" s="100"/>
      <c r="AE268" s="100"/>
      <c r="AF268" s="100"/>
      <c r="AG268" s="100"/>
      <c r="AH268" s="100"/>
      <c r="AI268" s="100"/>
    </row>
    <row r="269" spans="21:35" ht="30" customHeight="1" x14ac:dyDescent="0.35">
      <c r="U269" s="100"/>
      <c r="V269" s="100"/>
      <c r="W269" s="100"/>
      <c r="X269" s="100"/>
      <c r="Y269" s="100"/>
      <c r="Z269" s="100"/>
      <c r="AA269" s="100"/>
      <c r="AB269" s="100"/>
      <c r="AC269" s="100"/>
      <c r="AD269" s="100"/>
      <c r="AE269" s="100"/>
      <c r="AF269" s="100"/>
      <c r="AG269" s="100"/>
      <c r="AH269" s="100"/>
      <c r="AI269" s="100"/>
    </row>
    <row r="270" spans="21:35" ht="30" customHeight="1" x14ac:dyDescent="0.35">
      <c r="U270" s="100"/>
      <c r="V270" s="100"/>
      <c r="W270" s="100"/>
      <c r="X270" s="100"/>
      <c r="Y270" s="100"/>
      <c r="Z270" s="100"/>
      <c r="AA270" s="100"/>
      <c r="AB270" s="100"/>
      <c r="AC270" s="100"/>
      <c r="AD270" s="100"/>
      <c r="AE270" s="100"/>
      <c r="AF270" s="100"/>
      <c r="AG270" s="100"/>
      <c r="AH270" s="100"/>
      <c r="AI270" s="100"/>
    </row>
    <row r="271" spans="21:35" ht="30" customHeight="1" x14ac:dyDescent="0.35">
      <c r="U271" s="100"/>
      <c r="V271" s="100"/>
      <c r="W271" s="100"/>
      <c r="X271" s="100"/>
      <c r="Y271" s="100"/>
      <c r="Z271" s="100"/>
      <c r="AA271" s="100"/>
      <c r="AB271" s="100"/>
      <c r="AC271" s="100"/>
      <c r="AD271" s="100"/>
      <c r="AE271" s="100"/>
      <c r="AF271" s="100"/>
      <c r="AG271" s="100"/>
      <c r="AH271" s="100"/>
      <c r="AI271" s="100"/>
    </row>
    <row r="272" spans="21:35" ht="30" customHeight="1" x14ac:dyDescent="0.35">
      <c r="U272" s="100"/>
      <c r="V272" s="100"/>
      <c r="W272" s="100"/>
      <c r="X272" s="100"/>
      <c r="Y272" s="100"/>
      <c r="Z272" s="100"/>
      <c r="AA272" s="100"/>
      <c r="AB272" s="100"/>
      <c r="AC272" s="100"/>
      <c r="AD272" s="100"/>
      <c r="AE272" s="100"/>
      <c r="AF272" s="100"/>
      <c r="AG272" s="100"/>
      <c r="AH272" s="100"/>
      <c r="AI272" s="100"/>
    </row>
    <row r="273" spans="21:35" ht="30" customHeight="1" x14ac:dyDescent="0.35">
      <c r="U273" s="100"/>
      <c r="V273" s="100"/>
      <c r="W273" s="100"/>
      <c r="X273" s="100"/>
      <c r="Y273" s="100"/>
      <c r="Z273" s="100"/>
      <c r="AA273" s="100"/>
      <c r="AB273" s="100"/>
      <c r="AC273" s="100"/>
      <c r="AD273" s="100"/>
      <c r="AE273" s="100"/>
      <c r="AF273" s="100"/>
      <c r="AG273" s="100"/>
      <c r="AH273" s="100"/>
      <c r="AI273" s="100"/>
    </row>
    <row r="274" spans="21:35" ht="30" customHeight="1" x14ac:dyDescent="0.35">
      <c r="U274" s="100"/>
      <c r="V274" s="100"/>
      <c r="W274" s="100"/>
      <c r="X274" s="100"/>
      <c r="Y274" s="100"/>
      <c r="Z274" s="100"/>
      <c r="AA274" s="100"/>
      <c r="AB274" s="100"/>
      <c r="AC274" s="100"/>
      <c r="AD274" s="100"/>
      <c r="AE274" s="100"/>
      <c r="AF274" s="100"/>
      <c r="AG274" s="100"/>
      <c r="AH274" s="100"/>
      <c r="AI274" s="100"/>
    </row>
    <row r="275" spans="21:35" ht="30" customHeight="1" x14ac:dyDescent="0.35">
      <c r="U275" s="100"/>
      <c r="V275" s="100"/>
      <c r="W275" s="100"/>
      <c r="X275" s="100"/>
      <c r="Y275" s="100"/>
      <c r="Z275" s="100"/>
      <c r="AA275" s="100"/>
      <c r="AB275" s="100"/>
      <c r="AC275" s="100"/>
      <c r="AD275" s="100"/>
      <c r="AE275" s="100"/>
      <c r="AF275" s="100"/>
      <c r="AG275" s="100"/>
      <c r="AH275" s="100"/>
      <c r="AI275" s="100"/>
    </row>
    <row r="276" spans="21:35" ht="30" customHeight="1" x14ac:dyDescent="0.35">
      <c r="U276" s="100"/>
      <c r="V276" s="100"/>
      <c r="W276" s="100"/>
      <c r="X276" s="100"/>
      <c r="Y276" s="100"/>
      <c r="Z276" s="100"/>
      <c r="AA276" s="100"/>
      <c r="AB276" s="100"/>
      <c r="AC276" s="100"/>
      <c r="AD276" s="100"/>
      <c r="AE276" s="100"/>
      <c r="AF276" s="100"/>
      <c r="AG276" s="100"/>
      <c r="AH276" s="100"/>
      <c r="AI276" s="100"/>
    </row>
    <row r="277" spans="21:35" ht="30" customHeight="1" x14ac:dyDescent="0.35">
      <c r="U277" s="100"/>
      <c r="V277" s="100"/>
      <c r="W277" s="100"/>
      <c r="X277" s="100"/>
      <c r="Y277" s="100"/>
      <c r="Z277" s="100"/>
      <c r="AA277" s="100"/>
      <c r="AB277" s="100"/>
      <c r="AC277" s="100"/>
      <c r="AD277" s="100"/>
      <c r="AE277" s="100"/>
      <c r="AF277" s="100"/>
      <c r="AG277" s="100"/>
      <c r="AH277" s="100"/>
      <c r="AI277" s="100"/>
    </row>
    <row r="278" spans="21:35" ht="30" customHeight="1" x14ac:dyDescent="0.35">
      <c r="U278" s="100"/>
      <c r="V278" s="100"/>
      <c r="W278" s="100"/>
      <c r="X278" s="100"/>
      <c r="Y278" s="100"/>
      <c r="Z278" s="100"/>
      <c r="AA278" s="100"/>
      <c r="AB278" s="100"/>
      <c r="AC278" s="100"/>
      <c r="AD278" s="100"/>
      <c r="AE278" s="100"/>
      <c r="AF278" s="100"/>
      <c r="AG278" s="100"/>
      <c r="AH278" s="100"/>
      <c r="AI278" s="100"/>
    </row>
    <row r="279" spans="21:35" ht="30" customHeight="1" x14ac:dyDescent="0.35">
      <c r="U279" s="100"/>
      <c r="V279" s="100"/>
      <c r="W279" s="100"/>
      <c r="X279" s="100"/>
      <c r="Y279" s="100"/>
      <c r="Z279" s="100"/>
      <c r="AA279" s="100"/>
      <c r="AB279" s="100"/>
      <c r="AC279" s="100"/>
      <c r="AD279" s="100"/>
      <c r="AE279" s="100"/>
      <c r="AF279" s="100"/>
      <c r="AG279" s="100"/>
      <c r="AH279" s="100"/>
      <c r="AI279" s="100"/>
    </row>
    <row r="280" spans="21:35" ht="30" customHeight="1" x14ac:dyDescent="0.35">
      <c r="U280" s="100"/>
      <c r="V280" s="100"/>
      <c r="W280" s="100"/>
      <c r="X280" s="100"/>
      <c r="Y280" s="100"/>
      <c r="Z280" s="100"/>
      <c r="AA280" s="100"/>
      <c r="AB280" s="100"/>
      <c r="AC280" s="100"/>
      <c r="AD280" s="100"/>
      <c r="AE280" s="100"/>
      <c r="AF280" s="100"/>
      <c r="AG280" s="100"/>
      <c r="AH280" s="100"/>
      <c r="AI280" s="100"/>
    </row>
    <row r="281" spans="21:35" ht="30" customHeight="1" x14ac:dyDescent="0.35">
      <c r="U281" s="100"/>
      <c r="V281" s="100"/>
      <c r="W281" s="100"/>
      <c r="X281" s="100"/>
      <c r="Y281" s="100"/>
      <c r="Z281" s="100"/>
      <c r="AA281" s="100"/>
      <c r="AB281" s="100"/>
      <c r="AC281" s="100"/>
      <c r="AD281" s="100"/>
      <c r="AE281" s="100"/>
      <c r="AF281" s="100"/>
      <c r="AG281" s="100"/>
      <c r="AH281" s="100"/>
      <c r="AI281" s="100"/>
    </row>
    <row r="282" spans="21:35" ht="30" customHeight="1" x14ac:dyDescent="0.35">
      <c r="U282" s="100"/>
      <c r="V282" s="100"/>
      <c r="W282" s="100"/>
      <c r="X282" s="100"/>
      <c r="Y282" s="100"/>
      <c r="Z282" s="100"/>
      <c r="AA282" s="100"/>
      <c r="AB282" s="100"/>
      <c r="AC282" s="100"/>
      <c r="AD282" s="100"/>
      <c r="AE282" s="100"/>
      <c r="AF282" s="100"/>
      <c r="AG282" s="100"/>
      <c r="AH282" s="100"/>
      <c r="AI282" s="100"/>
    </row>
    <row r="283" spans="21:35" ht="30" customHeight="1" x14ac:dyDescent="0.35">
      <c r="U283" s="100"/>
      <c r="V283" s="100"/>
      <c r="W283" s="100"/>
      <c r="X283" s="100"/>
      <c r="Y283" s="100"/>
      <c r="Z283" s="100"/>
      <c r="AA283" s="100"/>
      <c r="AB283" s="100"/>
      <c r="AC283" s="100"/>
      <c r="AD283" s="100"/>
      <c r="AE283" s="100"/>
      <c r="AF283" s="100"/>
      <c r="AG283" s="100"/>
      <c r="AH283" s="100"/>
      <c r="AI283" s="100"/>
    </row>
    <row r="284" spans="21:35" ht="30" customHeight="1" x14ac:dyDescent="0.35">
      <c r="U284" s="100"/>
      <c r="V284" s="100"/>
      <c r="W284" s="100"/>
      <c r="X284" s="100"/>
      <c r="Y284" s="100"/>
      <c r="Z284" s="100"/>
      <c r="AA284" s="100"/>
      <c r="AB284" s="100"/>
      <c r="AC284" s="100"/>
      <c r="AD284" s="100"/>
      <c r="AE284" s="100"/>
      <c r="AF284" s="100"/>
      <c r="AG284" s="100"/>
      <c r="AH284" s="100"/>
      <c r="AI284" s="100"/>
    </row>
    <row r="285" spans="21:35" ht="30" customHeight="1" x14ac:dyDescent="0.35">
      <c r="U285" s="100"/>
      <c r="V285" s="100"/>
      <c r="W285" s="100"/>
      <c r="X285" s="100"/>
      <c r="Y285" s="100"/>
      <c r="Z285" s="100"/>
      <c r="AA285" s="100"/>
      <c r="AB285" s="100"/>
      <c r="AC285" s="100"/>
      <c r="AD285" s="100"/>
      <c r="AE285" s="100"/>
      <c r="AF285" s="100"/>
      <c r="AG285" s="100"/>
      <c r="AH285" s="100"/>
      <c r="AI285" s="100"/>
    </row>
    <row r="286" spans="21:35" ht="30" customHeight="1" x14ac:dyDescent="0.35">
      <c r="U286" s="100"/>
      <c r="V286" s="100"/>
      <c r="W286" s="100"/>
      <c r="X286" s="100"/>
      <c r="Y286" s="100"/>
      <c r="Z286" s="100"/>
      <c r="AA286" s="100"/>
      <c r="AB286" s="100"/>
      <c r="AC286" s="100"/>
      <c r="AD286" s="100"/>
      <c r="AE286" s="100"/>
      <c r="AF286" s="100"/>
      <c r="AG286" s="100"/>
      <c r="AH286" s="100"/>
      <c r="AI286" s="100"/>
    </row>
    <row r="287" spans="21:35" ht="30" customHeight="1" x14ac:dyDescent="0.35">
      <c r="U287" s="100"/>
      <c r="V287" s="100"/>
      <c r="W287" s="100"/>
      <c r="X287" s="100"/>
      <c r="Y287" s="100"/>
      <c r="Z287" s="100"/>
      <c r="AA287" s="100"/>
      <c r="AB287" s="100"/>
      <c r="AC287" s="100"/>
      <c r="AD287" s="100"/>
      <c r="AE287" s="100"/>
      <c r="AF287" s="100"/>
      <c r="AG287" s="100"/>
      <c r="AH287" s="100"/>
      <c r="AI287" s="100"/>
    </row>
    <row r="288" spans="21:35" ht="30" customHeight="1" x14ac:dyDescent="0.35">
      <c r="U288" s="100"/>
      <c r="V288" s="100"/>
      <c r="W288" s="100"/>
      <c r="X288" s="100"/>
      <c r="Y288" s="100"/>
      <c r="Z288" s="100"/>
      <c r="AA288" s="100"/>
      <c r="AB288" s="100"/>
      <c r="AC288" s="100"/>
      <c r="AD288" s="100"/>
      <c r="AE288" s="100"/>
      <c r="AF288" s="100"/>
      <c r="AG288" s="100"/>
      <c r="AH288" s="100"/>
      <c r="AI288" s="100"/>
    </row>
    <row r="289" spans="21:35" ht="30" customHeight="1" x14ac:dyDescent="0.35">
      <c r="U289" s="100"/>
      <c r="V289" s="100"/>
      <c r="W289" s="100"/>
      <c r="X289" s="100"/>
      <c r="Y289" s="100"/>
      <c r="Z289" s="100"/>
      <c r="AA289" s="100"/>
      <c r="AB289" s="100"/>
      <c r="AC289" s="100"/>
      <c r="AD289" s="100"/>
      <c r="AE289" s="100"/>
      <c r="AF289" s="100"/>
      <c r="AG289" s="100"/>
      <c r="AH289" s="100"/>
      <c r="AI289" s="100"/>
    </row>
    <row r="290" spans="21:35" ht="30" customHeight="1" x14ac:dyDescent="0.35">
      <c r="U290" s="100"/>
      <c r="V290" s="100"/>
      <c r="W290" s="100"/>
      <c r="X290" s="100"/>
      <c r="Y290" s="100"/>
      <c r="Z290" s="100"/>
      <c r="AA290" s="100"/>
      <c r="AB290" s="100"/>
      <c r="AC290" s="100"/>
      <c r="AD290" s="100"/>
      <c r="AE290" s="100"/>
      <c r="AF290" s="100"/>
      <c r="AG290" s="100"/>
      <c r="AH290" s="100"/>
      <c r="AI290" s="100"/>
    </row>
    <row r="291" spans="21:35" ht="30" customHeight="1" x14ac:dyDescent="0.35">
      <c r="U291" s="100"/>
      <c r="V291" s="100"/>
      <c r="W291" s="100"/>
      <c r="X291" s="100"/>
      <c r="Y291" s="100"/>
      <c r="Z291" s="100"/>
      <c r="AA291" s="100"/>
      <c r="AB291" s="100"/>
      <c r="AC291" s="100"/>
      <c r="AD291" s="100"/>
      <c r="AE291" s="100"/>
      <c r="AF291" s="100"/>
      <c r="AG291" s="100"/>
      <c r="AH291" s="100"/>
      <c r="AI291" s="100"/>
    </row>
    <row r="292" spans="21:35" ht="30" customHeight="1" x14ac:dyDescent="0.35">
      <c r="U292" s="100"/>
      <c r="V292" s="100"/>
      <c r="W292" s="100"/>
      <c r="X292" s="100"/>
      <c r="Y292" s="100"/>
      <c r="Z292" s="100"/>
      <c r="AA292" s="100"/>
      <c r="AB292" s="100"/>
      <c r="AC292" s="100"/>
      <c r="AD292" s="100"/>
      <c r="AE292" s="100"/>
      <c r="AF292" s="100"/>
      <c r="AG292" s="100"/>
      <c r="AH292" s="100"/>
      <c r="AI292" s="100"/>
    </row>
    <row r="293" spans="21:35" ht="30" customHeight="1" x14ac:dyDescent="0.35">
      <c r="U293" s="100"/>
      <c r="V293" s="100"/>
      <c r="W293" s="100"/>
      <c r="X293" s="100"/>
      <c r="Y293" s="100"/>
      <c r="Z293" s="100"/>
      <c r="AA293" s="100"/>
      <c r="AB293" s="100"/>
      <c r="AC293" s="100"/>
      <c r="AD293" s="100"/>
      <c r="AE293" s="100"/>
      <c r="AF293" s="100"/>
      <c r="AG293" s="100"/>
      <c r="AH293" s="100"/>
      <c r="AI293" s="100"/>
    </row>
    <row r="294" spans="21:35" ht="30" customHeight="1" x14ac:dyDescent="0.35">
      <c r="U294" s="100"/>
      <c r="V294" s="100"/>
      <c r="W294" s="100"/>
      <c r="X294" s="100"/>
      <c r="Y294" s="100"/>
      <c r="Z294" s="100"/>
      <c r="AA294" s="100"/>
      <c r="AB294" s="100"/>
      <c r="AC294" s="100"/>
      <c r="AD294" s="100"/>
      <c r="AE294" s="100"/>
      <c r="AF294" s="100"/>
      <c r="AG294" s="100"/>
      <c r="AH294" s="100"/>
      <c r="AI294" s="100"/>
    </row>
    <row r="295" spans="21:35" ht="30" customHeight="1" x14ac:dyDescent="0.35">
      <c r="U295" s="100"/>
      <c r="V295" s="100"/>
      <c r="W295" s="100"/>
      <c r="X295" s="100"/>
      <c r="Y295" s="100"/>
      <c r="Z295" s="100"/>
      <c r="AA295" s="100"/>
      <c r="AB295" s="100"/>
      <c r="AC295" s="100"/>
      <c r="AD295" s="100"/>
      <c r="AE295" s="100"/>
      <c r="AF295" s="100"/>
      <c r="AG295" s="100"/>
      <c r="AH295" s="100"/>
      <c r="AI295" s="100"/>
    </row>
    <row r="296" spans="21:35" ht="30" customHeight="1" x14ac:dyDescent="0.35">
      <c r="U296" s="100"/>
      <c r="V296" s="100"/>
      <c r="W296" s="100"/>
      <c r="X296" s="100"/>
      <c r="Y296" s="100"/>
      <c r="Z296" s="100"/>
      <c r="AA296" s="100"/>
      <c r="AB296" s="100"/>
      <c r="AC296" s="100"/>
      <c r="AD296" s="100"/>
      <c r="AE296" s="100"/>
      <c r="AF296" s="100"/>
      <c r="AG296" s="100"/>
      <c r="AH296" s="100"/>
      <c r="AI296" s="100"/>
    </row>
    <row r="297" spans="21:35" ht="30" customHeight="1" x14ac:dyDescent="0.35">
      <c r="U297" s="100"/>
      <c r="V297" s="100"/>
      <c r="W297" s="100"/>
      <c r="X297" s="100"/>
      <c r="Y297" s="100"/>
      <c r="Z297" s="100"/>
      <c r="AA297" s="100"/>
      <c r="AB297" s="100"/>
      <c r="AC297" s="100"/>
      <c r="AD297" s="100"/>
      <c r="AE297" s="100"/>
      <c r="AF297" s="100"/>
      <c r="AG297" s="100"/>
      <c r="AH297" s="100"/>
      <c r="AI297" s="100"/>
    </row>
    <row r="298" spans="21:35" ht="30" customHeight="1" x14ac:dyDescent="0.35">
      <c r="U298" s="100"/>
      <c r="V298" s="100"/>
      <c r="W298" s="100"/>
      <c r="X298" s="100"/>
      <c r="Y298" s="100"/>
      <c r="Z298" s="100"/>
      <c r="AA298" s="100"/>
      <c r="AB298" s="100"/>
      <c r="AC298" s="100"/>
      <c r="AD298" s="100"/>
      <c r="AE298" s="100"/>
      <c r="AF298" s="100"/>
      <c r="AG298" s="100"/>
      <c r="AH298" s="100"/>
      <c r="AI298" s="100"/>
    </row>
    <row r="299" spans="21:35" ht="30" customHeight="1" x14ac:dyDescent="0.35">
      <c r="U299" s="100"/>
      <c r="V299" s="100"/>
      <c r="W299" s="100"/>
      <c r="X299" s="100"/>
      <c r="Y299" s="100"/>
      <c r="Z299" s="100"/>
      <c r="AA299" s="100"/>
      <c r="AB299" s="100"/>
      <c r="AC299" s="100"/>
      <c r="AD299" s="100"/>
      <c r="AE299" s="100"/>
      <c r="AF299" s="100"/>
      <c r="AG299" s="100"/>
      <c r="AH299" s="100"/>
      <c r="AI299" s="100"/>
    </row>
    <row r="300" spans="21:35" ht="30" customHeight="1" x14ac:dyDescent="0.35">
      <c r="U300" s="100"/>
      <c r="V300" s="100"/>
      <c r="W300" s="100"/>
      <c r="X300" s="100"/>
      <c r="Y300" s="100"/>
      <c r="Z300" s="100"/>
      <c r="AA300" s="100"/>
      <c r="AB300" s="100"/>
      <c r="AC300" s="100"/>
      <c r="AD300" s="100"/>
      <c r="AE300" s="100"/>
      <c r="AF300" s="100"/>
      <c r="AG300" s="100"/>
      <c r="AH300" s="100"/>
      <c r="AI300" s="100"/>
    </row>
    <row r="301" spans="21:35" ht="30" customHeight="1" x14ac:dyDescent="0.35">
      <c r="U301" s="100"/>
      <c r="V301" s="100"/>
      <c r="W301" s="100"/>
      <c r="X301" s="100"/>
      <c r="Y301" s="100"/>
      <c r="Z301" s="100"/>
      <c r="AA301" s="100"/>
      <c r="AB301" s="100"/>
      <c r="AC301" s="100"/>
      <c r="AD301" s="100"/>
      <c r="AE301" s="100"/>
      <c r="AF301" s="100"/>
      <c r="AG301" s="100"/>
      <c r="AH301" s="100"/>
      <c r="AI301" s="100"/>
    </row>
    <row r="302" spans="21:35" ht="30" customHeight="1" x14ac:dyDescent="0.35">
      <c r="U302" s="100"/>
      <c r="V302" s="100"/>
      <c r="W302" s="100"/>
      <c r="X302" s="100"/>
      <c r="Y302" s="100"/>
      <c r="Z302" s="100"/>
      <c r="AA302" s="100"/>
      <c r="AB302" s="100"/>
      <c r="AC302" s="100"/>
      <c r="AD302" s="100"/>
      <c r="AE302" s="100"/>
      <c r="AF302" s="100"/>
      <c r="AG302" s="100"/>
      <c r="AH302" s="100"/>
      <c r="AI302" s="100"/>
    </row>
    <row r="303" spans="21:35" ht="30" customHeight="1" x14ac:dyDescent="0.35">
      <c r="U303" s="100"/>
      <c r="V303" s="100"/>
      <c r="W303" s="100"/>
      <c r="X303" s="100"/>
      <c r="Y303" s="100"/>
      <c r="Z303" s="100"/>
      <c r="AA303" s="100"/>
      <c r="AB303" s="100"/>
      <c r="AC303" s="100"/>
      <c r="AD303" s="100"/>
      <c r="AE303" s="100"/>
      <c r="AF303" s="100"/>
      <c r="AG303" s="100"/>
      <c r="AH303" s="100"/>
      <c r="AI303" s="100"/>
    </row>
    <row r="304" spans="21:35" ht="30" customHeight="1" x14ac:dyDescent="0.35">
      <c r="U304" s="100"/>
      <c r="V304" s="100"/>
      <c r="W304" s="100"/>
      <c r="X304" s="100"/>
      <c r="Y304" s="100"/>
      <c r="Z304" s="100"/>
      <c r="AA304" s="100"/>
      <c r="AB304" s="100"/>
      <c r="AC304" s="100"/>
      <c r="AD304" s="100"/>
      <c r="AE304" s="100"/>
      <c r="AF304" s="100"/>
      <c r="AG304" s="100"/>
      <c r="AH304" s="100"/>
      <c r="AI304" s="100"/>
    </row>
    <row r="305" spans="21:35" ht="30" customHeight="1" x14ac:dyDescent="0.35">
      <c r="U305" s="100"/>
      <c r="V305" s="100"/>
      <c r="W305" s="100"/>
      <c r="X305" s="100"/>
      <c r="Y305" s="100"/>
      <c r="Z305" s="100"/>
      <c r="AA305" s="100"/>
      <c r="AB305" s="100"/>
      <c r="AC305" s="100"/>
      <c r="AD305" s="100"/>
      <c r="AE305" s="100"/>
      <c r="AF305" s="100"/>
      <c r="AG305" s="100"/>
      <c r="AH305" s="100"/>
      <c r="AI305" s="100"/>
    </row>
    <row r="306" spans="21:35" ht="30" customHeight="1" x14ac:dyDescent="0.35">
      <c r="U306" s="100"/>
      <c r="V306" s="100"/>
      <c r="W306" s="100"/>
      <c r="X306" s="100"/>
      <c r="Y306" s="100"/>
      <c r="Z306" s="100"/>
      <c r="AA306" s="100"/>
      <c r="AB306" s="100"/>
      <c r="AC306" s="100"/>
      <c r="AD306" s="100"/>
      <c r="AE306" s="100"/>
      <c r="AF306" s="100"/>
      <c r="AG306" s="100"/>
      <c r="AH306" s="100"/>
      <c r="AI306" s="100"/>
    </row>
    <row r="307" spans="21:35" ht="30" customHeight="1" x14ac:dyDescent="0.35">
      <c r="U307" s="100"/>
      <c r="V307" s="100"/>
      <c r="W307" s="100"/>
      <c r="X307" s="100"/>
      <c r="Y307" s="100"/>
      <c r="Z307" s="100"/>
      <c r="AA307" s="100"/>
      <c r="AB307" s="100"/>
      <c r="AC307" s="100"/>
      <c r="AD307" s="100"/>
      <c r="AE307" s="100"/>
      <c r="AF307" s="100"/>
      <c r="AG307" s="100"/>
      <c r="AH307" s="100"/>
      <c r="AI307" s="100"/>
    </row>
    <row r="308" spans="21:35" ht="30" customHeight="1" x14ac:dyDescent="0.35">
      <c r="U308" s="100"/>
      <c r="V308" s="100"/>
      <c r="W308" s="100"/>
      <c r="X308" s="100"/>
      <c r="Y308" s="100"/>
      <c r="Z308" s="100"/>
      <c r="AA308" s="100"/>
      <c r="AB308" s="100"/>
      <c r="AC308" s="100"/>
      <c r="AD308" s="100"/>
      <c r="AE308" s="100"/>
      <c r="AF308" s="100"/>
      <c r="AG308" s="100"/>
      <c r="AH308" s="100"/>
      <c r="AI308" s="100"/>
    </row>
    <row r="309" spans="21:35" ht="30" customHeight="1" x14ac:dyDescent="0.35">
      <c r="U309" s="100"/>
      <c r="V309" s="100"/>
      <c r="W309" s="100"/>
      <c r="X309" s="100"/>
      <c r="Y309" s="100"/>
      <c r="Z309" s="100"/>
      <c r="AA309" s="100"/>
      <c r="AB309" s="100"/>
      <c r="AC309" s="100"/>
      <c r="AD309" s="100"/>
      <c r="AE309" s="100"/>
      <c r="AF309" s="100"/>
      <c r="AG309" s="100"/>
      <c r="AH309" s="100"/>
      <c r="AI309" s="100"/>
    </row>
    <row r="310" spans="21:35" ht="30" customHeight="1" x14ac:dyDescent="0.35">
      <c r="U310" s="100"/>
      <c r="V310" s="100"/>
      <c r="W310" s="100"/>
      <c r="X310" s="100"/>
      <c r="Y310" s="100"/>
      <c r="Z310" s="100"/>
      <c r="AA310" s="100"/>
      <c r="AB310" s="100"/>
      <c r="AC310" s="100"/>
      <c r="AD310" s="100"/>
      <c r="AE310" s="100"/>
      <c r="AF310" s="100"/>
      <c r="AG310" s="100"/>
      <c r="AH310" s="100"/>
      <c r="AI310" s="100"/>
    </row>
    <row r="311" spans="21:35" ht="30" customHeight="1" x14ac:dyDescent="0.35">
      <c r="U311" s="100"/>
      <c r="V311" s="100"/>
      <c r="W311" s="100"/>
      <c r="X311" s="100"/>
      <c r="Y311" s="100"/>
      <c r="Z311" s="100"/>
      <c r="AA311" s="100"/>
      <c r="AB311" s="100"/>
      <c r="AC311" s="100"/>
      <c r="AD311" s="100"/>
      <c r="AE311" s="100"/>
      <c r="AF311" s="100"/>
      <c r="AG311" s="100"/>
      <c r="AH311" s="100"/>
      <c r="AI311" s="100"/>
    </row>
    <row r="312" spans="21:35" ht="30" customHeight="1" x14ac:dyDescent="0.35">
      <c r="U312" s="100"/>
      <c r="V312" s="100"/>
      <c r="W312" s="100"/>
      <c r="X312" s="100"/>
      <c r="Y312" s="100"/>
      <c r="Z312" s="100"/>
      <c r="AA312" s="100"/>
      <c r="AB312" s="100"/>
      <c r="AC312" s="100"/>
      <c r="AD312" s="100"/>
      <c r="AE312" s="100"/>
      <c r="AF312" s="100"/>
      <c r="AG312" s="100"/>
      <c r="AH312" s="100"/>
      <c r="AI312" s="100"/>
    </row>
    <row r="313" spans="21:35" ht="30" customHeight="1" x14ac:dyDescent="0.35">
      <c r="U313" s="100"/>
      <c r="V313" s="100"/>
      <c r="W313" s="100"/>
      <c r="X313" s="100"/>
      <c r="Y313" s="100"/>
      <c r="Z313" s="100"/>
      <c r="AA313" s="100"/>
      <c r="AB313" s="100"/>
      <c r="AC313" s="100"/>
      <c r="AD313" s="100"/>
      <c r="AE313" s="100"/>
      <c r="AF313" s="100"/>
      <c r="AG313" s="100"/>
      <c r="AH313" s="100"/>
      <c r="AI313" s="100"/>
    </row>
    <row r="314" spans="21:35" ht="30" customHeight="1" x14ac:dyDescent="0.35">
      <c r="U314" s="100"/>
      <c r="V314" s="100"/>
      <c r="W314" s="100"/>
      <c r="X314" s="100"/>
      <c r="Y314" s="100"/>
      <c r="Z314" s="100"/>
      <c r="AA314" s="100"/>
      <c r="AB314" s="100"/>
      <c r="AC314" s="100"/>
      <c r="AD314" s="100"/>
      <c r="AE314" s="100"/>
      <c r="AF314" s="100"/>
      <c r="AG314" s="100"/>
      <c r="AH314" s="100"/>
      <c r="AI314" s="100"/>
    </row>
    <row r="315" spans="21:35" ht="30" customHeight="1" x14ac:dyDescent="0.35">
      <c r="U315" s="100"/>
      <c r="V315" s="100"/>
      <c r="W315" s="100"/>
      <c r="X315" s="100"/>
      <c r="Y315" s="100"/>
      <c r="Z315" s="100"/>
      <c r="AA315" s="100"/>
      <c r="AB315" s="100"/>
      <c r="AC315" s="100"/>
      <c r="AD315" s="100"/>
      <c r="AE315" s="100"/>
      <c r="AF315" s="100"/>
      <c r="AG315" s="100"/>
      <c r="AH315" s="100"/>
      <c r="AI315" s="100"/>
    </row>
    <row r="316" spans="21:35" ht="30" customHeight="1" x14ac:dyDescent="0.35">
      <c r="U316" s="100"/>
      <c r="V316" s="100"/>
      <c r="W316" s="100"/>
      <c r="X316" s="100"/>
      <c r="Y316" s="100"/>
      <c r="Z316" s="100"/>
      <c r="AA316" s="100"/>
      <c r="AB316" s="100"/>
      <c r="AC316" s="100"/>
      <c r="AD316" s="100"/>
      <c r="AE316" s="100"/>
      <c r="AF316" s="100"/>
      <c r="AG316" s="100"/>
      <c r="AH316" s="100"/>
      <c r="AI316" s="100"/>
    </row>
    <row r="317" spans="21:35" ht="30" customHeight="1" x14ac:dyDescent="0.35">
      <c r="U317" s="100"/>
      <c r="V317" s="100"/>
      <c r="W317" s="100"/>
      <c r="X317" s="100"/>
      <c r="Y317" s="100"/>
      <c r="Z317" s="100"/>
      <c r="AA317" s="100"/>
      <c r="AB317" s="100"/>
      <c r="AC317" s="100"/>
      <c r="AD317" s="100"/>
      <c r="AE317" s="100"/>
      <c r="AF317" s="100"/>
      <c r="AG317" s="100"/>
      <c r="AH317" s="100"/>
      <c r="AI317" s="100"/>
    </row>
    <row r="318" spans="21:35" ht="30" customHeight="1" x14ac:dyDescent="0.35">
      <c r="U318" s="100"/>
      <c r="V318" s="100"/>
      <c r="W318" s="100"/>
      <c r="X318" s="100"/>
      <c r="Y318" s="100"/>
      <c r="Z318" s="100"/>
      <c r="AA318" s="100"/>
      <c r="AB318" s="100"/>
      <c r="AC318" s="100"/>
      <c r="AD318" s="100"/>
      <c r="AE318" s="100"/>
      <c r="AF318" s="100"/>
      <c r="AG318" s="100"/>
      <c r="AH318" s="100"/>
      <c r="AI318" s="100"/>
    </row>
    <row r="319" spans="21:35" ht="30" customHeight="1" x14ac:dyDescent="0.35">
      <c r="U319" s="100"/>
      <c r="V319" s="100"/>
      <c r="W319" s="100"/>
      <c r="X319" s="100"/>
      <c r="Y319" s="100"/>
      <c r="Z319" s="100"/>
      <c r="AA319" s="100"/>
      <c r="AB319" s="100"/>
      <c r="AC319" s="100"/>
      <c r="AD319" s="100"/>
      <c r="AE319" s="100"/>
      <c r="AF319" s="100"/>
      <c r="AG319" s="100"/>
      <c r="AH319" s="100"/>
      <c r="AI319" s="100"/>
    </row>
    <row r="320" spans="21:35" ht="30" customHeight="1" x14ac:dyDescent="0.35">
      <c r="U320" s="100"/>
      <c r="V320" s="100"/>
      <c r="W320" s="100"/>
      <c r="X320" s="100"/>
      <c r="Y320" s="100"/>
      <c r="Z320" s="100"/>
      <c r="AA320" s="100"/>
      <c r="AB320" s="100"/>
      <c r="AC320" s="100"/>
      <c r="AD320" s="100"/>
      <c r="AE320" s="100"/>
      <c r="AF320" s="100"/>
      <c r="AG320" s="100"/>
      <c r="AH320" s="100"/>
      <c r="AI320" s="100"/>
    </row>
    <row r="321" spans="21:35" ht="30" customHeight="1" x14ac:dyDescent="0.35">
      <c r="U321" s="100"/>
      <c r="V321" s="100"/>
      <c r="W321" s="100"/>
      <c r="X321" s="100"/>
      <c r="Y321" s="100"/>
      <c r="Z321" s="100"/>
      <c r="AA321" s="100"/>
      <c r="AB321" s="100"/>
      <c r="AC321" s="100"/>
      <c r="AD321" s="100"/>
      <c r="AE321" s="100"/>
      <c r="AF321" s="100"/>
      <c r="AG321" s="100"/>
      <c r="AH321" s="100"/>
      <c r="AI321" s="100"/>
    </row>
    <row r="322" spans="21:35" ht="30" customHeight="1" x14ac:dyDescent="0.35">
      <c r="U322" s="100"/>
      <c r="V322" s="100"/>
      <c r="W322" s="100"/>
      <c r="X322" s="100"/>
      <c r="Y322" s="100"/>
      <c r="Z322" s="100"/>
      <c r="AA322" s="100"/>
      <c r="AB322" s="100"/>
      <c r="AC322" s="100"/>
      <c r="AD322" s="100"/>
      <c r="AE322" s="100"/>
      <c r="AF322" s="100"/>
      <c r="AG322" s="100"/>
      <c r="AH322" s="100"/>
      <c r="AI322" s="100"/>
    </row>
    <row r="323" spans="21:35" ht="30" customHeight="1" x14ac:dyDescent="0.35">
      <c r="U323" s="100"/>
      <c r="V323" s="100"/>
      <c r="W323" s="100"/>
      <c r="X323" s="100"/>
      <c r="Y323" s="100"/>
      <c r="Z323" s="100"/>
      <c r="AA323" s="100"/>
      <c r="AB323" s="100"/>
      <c r="AC323" s="100"/>
      <c r="AD323" s="100"/>
      <c r="AE323" s="100"/>
      <c r="AF323" s="100"/>
      <c r="AG323" s="100"/>
      <c r="AH323" s="100"/>
      <c r="AI323" s="100"/>
    </row>
    <row r="324" spans="21:35" ht="30" customHeight="1" x14ac:dyDescent="0.35">
      <c r="U324" s="100"/>
      <c r="V324" s="100"/>
      <c r="W324" s="100"/>
      <c r="X324" s="100"/>
      <c r="Y324" s="100"/>
      <c r="Z324" s="100"/>
      <c r="AA324" s="100"/>
      <c r="AB324" s="100"/>
      <c r="AC324" s="100"/>
      <c r="AD324" s="100"/>
      <c r="AE324" s="100"/>
      <c r="AF324" s="100"/>
      <c r="AG324" s="100"/>
      <c r="AH324" s="100"/>
      <c r="AI324" s="100"/>
    </row>
    <row r="325" spans="21:35" ht="30" customHeight="1" x14ac:dyDescent="0.35">
      <c r="U325" s="100"/>
      <c r="V325" s="100"/>
      <c r="W325" s="100"/>
      <c r="X325" s="100"/>
      <c r="Y325" s="100"/>
      <c r="Z325" s="100"/>
      <c r="AA325" s="100"/>
      <c r="AB325" s="100"/>
      <c r="AC325" s="100"/>
      <c r="AD325" s="100"/>
      <c r="AE325" s="100"/>
      <c r="AF325" s="100"/>
      <c r="AG325" s="100"/>
      <c r="AH325" s="100"/>
      <c r="AI325" s="100"/>
    </row>
    <row r="326" spans="21:35" ht="30" customHeight="1" x14ac:dyDescent="0.35">
      <c r="U326" s="100"/>
      <c r="V326" s="100"/>
      <c r="W326" s="100"/>
      <c r="X326" s="100"/>
      <c r="Y326" s="100"/>
      <c r="Z326" s="100"/>
      <c r="AA326" s="100"/>
      <c r="AB326" s="100"/>
      <c r="AC326" s="100"/>
      <c r="AD326" s="100"/>
      <c r="AE326" s="100"/>
      <c r="AF326" s="100"/>
      <c r="AG326" s="100"/>
      <c r="AH326" s="100"/>
      <c r="AI326" s="100"/>
    </row>
    <row r="327" spans="21:35" ht="30" customHeight="1" x14ac:dyDescent="0.35">
      <c r="U327" s="100"/>
      <c r="V327" s="100"/>
      <c r="W327" s="100"/>
      <c r="X327" s="100"/>
      <c r="Y327" s="100"/>
      <c r="Z327" s="100"/>
      <c r="AA327" s="100"/>
      <c r="AB327" s="100"/>
      <c r="AC327" s="100"/>
      <c r="AD327" s="100"/>
      <c r="AE327" s="100"/>
      <c r="AF327" s="100"/>
      <c r="AG327" s="100"/>
      <c r="AH327" s="100"/>
      <c r="AI327" s="100"/>
    </row>
    <row r="328" spans="21:35" ht="30" customHeight="1" x14ac:dyDescent="0.35">
      <c r="U328" s="100"/>
      <c r="V328" s="100"/>
      <c r="W328" s="100"/>
      <c r="X328" s="100"/>
      <c r="Y328" s="100"/>
      <c r="Z328" s="100"/>
      <c r="AA328" s="100"/>
      <c r="AB328" s="100"/>
      <c r="AC328" s="100"/>
      <c r="AD328" s="100"/>
      <c r="AE328" s="100"/>
      <c r="AF328" s="100"/>
      <c r="AG328" s="100"/>
      <c r="AH328" s="100"/>
      <c r="AI328" s="100"/>
    </row>
    <row r="329" spans="21:35" ht="30" customHeight="1" x14ac:dyDescent="0.35">
      <c r="U329" s="100"/>
      <c r="V329" s="100"/>
      <c r="W329" s="100"/>
      <c r="X329" s="100"/>
      <c r="Y329" s="100"/>
      <c r="Z329" s="100"/>
      <c r="AA329" s="100"/>
      <c r="AB329" s="100"/>
      <c r="AC329" s="100"/>
      <c r="AD329" s="100"/>
      <c r="AE329" s="100"/>
      <c r="AF329" s="100"/>
      <c r="AG329" s="100"/>
      <c r="AH329" s="100"/>
      <c r="AI329" s="100"/>
    </row>
    <row r="330" spans="21:35" ht="30" customHeight="1" x14ac:dyDescent="0.35">
      <c r="U330" s="100"/>
      <c r="V330" s="100"/>
      <c r="W330" s="100"/>
      <c r="X330" s="100"/>
      <c r="Y330" s="100"/>
      <c r="Z330" s="100"/>
      <c r="AA330" s="100"/>
      <c r="AB330" s="100"/>
      <c r="AC330" s="100"/>
      <c r="AD330" s="100"/>
      <c r="AE330" s="100"/>
      <c r="AF330" s="100"/>
      <c r="AG330" s="100"/>
      <c r="AH330" s="100"/>
      <c r="AI330" s="100"/>
    </row>
    <row r="331" spans="21:35" ht="30" customHeight="1" x14ac:dyDescent="0.35">
      <c r="U331" s="100"/>
      <c r="V331" s="100"/>
      <c r="W331" s="100"/>
      <c r="X331" s="100"/>
      <c r="Y331" s="100"/>
      <c r="Z331" s="100"/>
      <c r="AA331" s="100"/>
      <c r="AB331" s="100"/>
      <c r="AC331" s="100"/>
      <c r="AD331" s="100"/>
      <c r="AE331" s="100"/>
      <c r="AF331" s="100"/>
      <c r="AG331" s="100"/>
      <c r="AH331" s="100"/>
      <c r="AI331" s="100"/>
    </row>
    <row r="332" spans="21:35" ht="30" customHeight="1" x14ac:dyDescent="0.35">
      <c r="U332" s="100"/>
      <c r="V332" s="100"/>
      <c r="W332" s="100"/>
      <c r="X332" s="100"/>
      <c r="Y332" s="100"/>
      <c r="Z332" s="100"/>
      <c r="AA332" s="100"/>
      <c r="AB332" s="100"/>
      <c r="AC332" s="100"/>
      <c r="AD332" s="100"/>
      <c r="AE332" s="100"/>
      <c r="AF332" s="100"/>
      <c r="AG332" s="100"/>
      <c r="AH332" s="100"/>
      <c r="AI332" s="100"/>
    </row>
    <row r="333" spans="21:35" ht="30" customHeight="1" x14ac:dyDescent="0.35">
      <c r="U333" s="100"/>
      <c r="V333" s="100"/>
      <c r="W333" s="100"/>
      <c r="X333" s="100"/>
      <c r="Y333" s="100"/>
      <c r="Z333" s="100"/>
      <c r="AA333" s="100"/>
      <c r="AB333" s="100"/>
      <c r="AC333" s="100"/>
      <c r="AD333" s="100"/>
      <c r="AE333" s="100"/>
      <c r="AF333" s="100"/>
      <c r="AG333" s="100"/>
      <c r="AH333" s="100"/>
      <c r="AI333" s="100"/>
    </row>
    <row r="334" spans="21:35" ht="30" customHeight="1" x14ac:dyDescent="0.35">
      <c r="U334" s="100"/>
      <c r="V334" s="100"/>
      <c r="W334" s="100"/>
      <c r="X334" s="100"/>
      <c r="Y334" s="100"/>
      <c r="Z334" s="100"/>
      <c r="AA334" s="100"/>
      <c r="AB334" s="100"/>
      <c r="AC334" s="100"/>
      <c r="AD334" s="100"/>
      <c r="AE334" s="100"/>
      <c r="AF334" s="100"/>
      <c r="AG334" s="100"/>
      <c r="AH334" s="100"/>
      <c r="AI334" s="100"/>
    </row>
    <row r="335" spans="21:35" ht="30" customHeight="1" x14ac:dyDescent="0.35">
      <c r="U335" s="100"/>
      <c r="V335" s="100"/>
      <c r="W335" s="100"/>
      <c r="X335" s="100"/>
      <c r="Y335" s="100"/>
      <c r="Z335" s="100"/>
      <c r="AA335" s="100"/>
      <c r="AB335" s="100"/>
      <c r="AC335" s="100"/>
      <c r="AD335" s="100"/>
      <c r="AE335" s="100"/>
      <c r="AF335" s="100"/>
      <c r="AG335" s="100"/>
      <c r="AH335" s="100"/>
      <c r="AI335" s="100"/>
    </row>
    <row r="336" spans="21:35" ht="30" customHeight="1" x14ac:dyDescent="0.35">
      <c r="U336" s="100"/>
      <c r="V336" s="100"/>
      <c r="W336" s="100"/>
      <c r="X336" s="100"/>
      <c r="Y336" s="100"/>
      <c r="Z336" s="100"/>
      <c r="AA336" s="100"/>
      <c r="AB336" s="100"/>
      <c r="AC336" s="100"/>
      <c r="AD336" s="100"/>
      <c r="AE336" s="100"/>
      <c r="AF336" s="100"/>
      <c r="AG336" s="100"/>
      <c r="AH336" s="100"/>
      <c r="AI336" s="100"/>
    </row>
    <row r="337" spans="21:35" ht="30" customHeight="1" x14ac:dyDescent="0.35">
      <c r="U337" s="100"/>
      <c r="V337" s="100"/>
      <c r="W337" s="100"/>
      <c r="X337" s="100"/>
      <c r="Y337" s="100"/>
      <c r="Z337" s="100"/>
      <c r="AA337" s="100"/>
      <c r="AB337" s="100"/>
      <c r="AC337" s="100"/>
      <c r="AD337" s="100"/>
      <c r="AE337" s="100"/>
      <c r="AF337" s="100"/>
      <c r="AG337" s="100"/>
      <c r="AH337" s="100"/>
      <c r="AI337" s="100"/>
    </row>
    <row r="338" spans="21:35" ht="30" customHeight="1" x14ac:dyDescent="0.35">
      <c r="U338" s="100"/>
      <c r="V338" s="100"/>
      <c r="W338" s="100"/>
      <c r="X338" s="100"/>
      <c r="Y338" s="100"/>
      <c r="Z338" s="100"/>
      <c r="AA338" s="100"/>
      <c r="AB338" s="100"/>
      <c r="AC338" s="100"/>
      <c r="AD338" s="100"/>
      <c r="AE338" s="100"/>
      <c r="AF338" s="100"/>
      <c r="AG338" s="100"/>
      <c r="AH338" s="100"/>
      <c r="AI338" s="100"/>
    </row>
    <row r="339" spans="21:35" ht="30" customHeight="1" x14ac:dyDescent="0.35">
      <c r="U339" s="100"/>
      <c r="V339" s="100"/>
      <c r="W339" s="100"/>
      <c r="X339" s="100"/>
      <c r="Y339" s="100"/>
      <c r="Z339" s="100"/>
      <c r="AA339" s="100"/>
      <c r="AB339" s="100"/>
      <c r="AC339" s="100"/>
      <c r="AD339" s="100"/>
      <c r="AE339" s="100"/>
      <c r="AF339" s="100"/>
      <c r="AG339" s="100"/>
      <c r="AH339" s="100"/>
      <c r="AI339" s="100"/>
    </row>
    <row r="340" spans="21:35" ht="30" customHeight="1" x14ac:dyDescent="0.35">
      <c r="U340" s="100"/>
      <c r="V340" s="100"/>
      <c r="W340" s="100"/>
      <c r="X340" s="100"/>
      <c r="Y340" s="100"/>
      <c r="Z340" s="100"/>
      <c r="AA340" s="100"/>
      <c r="AB340" s="100"/>
      <c r="AC340" s="100"/>
      <c r="AD340" s="100"/>
      <c r="AE340" s="100"/>
      <c r="AF340" s="100"/>
      <c r="AG340" s="100"/>
      <c r="AH340" s="100"/>
      <c r="AI340" s="100"/>
    </row>
    <row r="341" spans="21:35" ht="30" customHeight="1" x14ac:dyDescent="0.35">
      <c r="U341" s="100"/>
      <c r="V341" s="100"/>
      <c r="W341" s="100"/>
      <c r="X341" s="100"/>
      <c r="Y341" s="100"/>
      <c r="Z341" s="100"/>
      <c r="AA341" s="100"/>
      <c r="AB341" s="100"/>
      <c r="AC341" s="100"/>
      <c r="AD341" s="100"/>
      <c r="AE341" s="100"/>
      <c r="AF341" s="100"/>
      <c r="AG341" s="100"/>
      <c r="AH341" s="100"/>
      <c r="AI341" s="100"/>
    </row>
    <row r="342" spans="21:35" ht="30" customHeight="1" x14ac:dyDescent="0.35">
      <c r="U342" s="100"/>
      <c r="V342" s="100"/>
      <c r="W342" s="100"/>
      <c r="X342" s="100"/>
      <c r="Y342" s="100"/>
      <c r="Z342" s="100"/>
      <c r="AA342" s="100"/>
      <c r="AB342" s="100"/>
      <c r="AC342" s="100"/>
      <c r="AD342" s="100"/>
      <c r="AE342" s="100"/>
      <c r="AF342" s="100"/>
      <c r="AG342" s="100"/>
      <c r="AH342" s="100"/>
      <c r="AI342" s="100"/>
    </row>
    <row r="343" spans="21:35" ht="30" customHeight="1" x14ac:dyDescent="0.35">
      <c r="U343" s="100"/>
      <c r="V343" s="100"/>
      <c r="W343" s="100"/>
      <c r="X343" s="100"/>
      <c r="Y343" s="100"/>
      <c r="Z343" s="100"/>
      <c r="AA343" s="100"/>
      <c r="AB343" s="100"/>
      <c r="AC343" s="100"/>
      <c r="AD343" s="100"/>
      <c r="AE343" s="100"/>
      <c r="AF343" s="100"/>
      <c r="AG343" s="100"/>
      <c r="AH343" s="100"/>
      <c r="AI343" s="100"/>
    </row>
    <row r="344" spans="21:35" ht="30" customHeight="1" x14ac:dyDescent="0.35">
      <c r="U344" s="100"/>
      <c r="V344" s="100"/>
      <c r="W344" s="100"/>
      <c r="X344" s="100"/>
      <c r="Y344" s="100"/>
      <c r="Z344" s="100"/>
      <c r="AA344" s="100"/>
      <c r="AB344" s="100"/>
      <c r="AC344" s="100"/>
      <c r="AD344" s="100"/>
      <c r="AE344" s="100"/>
      <c r="AF344" s="100"/>
      <c r="AG344" s="100"/>
      <c r="AH344" s="100"/>
      <c r="AI344" s="100"/>
    </row>
    <row r="345" spans="21:35" ht="30" customHeight="1" x14ac:dyDescent="0.35">
      <c r="U345" s="100"/>
      <c r="V345" s="100"/>
      <c r="W345" s="100"/>
      <c r="X345" s="100"/>
      <c r="Y345" s="100"/>
      <c r="Z345" s="100"/>
      <c r="AA345" s="100"/>
      <c r="AB345" s="100"/>
      <c r="AC345" s="100"/>
      <c r="AD345" s="100"/>
      <c r="AE345" s="100"/>
      <c r="AF345" s="100"/>
      <c r="AG345" s="100"/>
      <c r="AH345" s="100"/>
      <c r="AI345" s="100"/>
    </row>
    <row r="346" spans="21:35" ht="30" customHeight="1" x14ac:dyDescent="0.35">
      <c r="U346" s="100"/>
      <c r="V346" s="100"/>
      <c r="W346" s="100"/>
      <c r="X346" s="100"/>
      <c r="Y346" s="100"/>
      <c r="Z346" s="100"/>
      <c r="AA346" s="100"/>
      <c r="AB346" s="100"/>
      <c r="AC346" s="100"/>
      <c r="AD346" s="100"/>
      <c r="AE346" s="100"/>
      <c r="AF346" s="100"/>
      <c r="AG346" s="100"/>
      <c r="AH346" s="100"/>
      <c r="AI346" s="100"/>
    </row>
    <row r="347" spans="21:35" ht="30" customHeight="1" x14ac:dyDescent="0.35">
      <c r="U347" s="100"/>
      <c r="V347" s="100"/>
      <c r="W347" s="100"/>
      <c r="X347" s="100"/>
      <c r="Y347" s="100"/>
      <c r="Z347" s="100"/>
      <c r="AA347" s="100"/>
      <c r="AB347" s="100"/>
      <c r="AC347" s="100"/>
      <c r="AD347" s="100"/>
      <c r="AE347" s="100"/>
      <c r="AF347" s="100"/>
      <c r="AG347" s="100"/>
      <c r="AH347" s="100"/>
      <c r="AI347" s="100"/>
    </row>
    <row r="348" spans="21:35" ht="30" customHeight="1" x14ac:dyDescent="0.35">
      <c r="U348" s="100"/>
      <c r="V348" s="100"/>
      <c r="W348" s="100"/>
      <c r="X348" s="100"/>
      <c r="Y348" s="100"/>
      <c r="Z348" s="100"/>
      <c r="AA348" s="100"/>
      <c r="AB348" s="100"/>
      <c r="AC348" s="100"/>
      <c r="AD348" s="100"/>
      <c r="AE348" s="100"/>
      <c r="AF348" s="100"/>
      <c r="AG348" s="100"/>
      <c r="AH348" s="100"/>
      <c r="AI348" s="100"/>
    </row>
    <row r="349" spans="21:35" ht="30" customHeight="1" x14ac:dyDescent="0.35">
      <c r="U349" s="100"/>
      <c r="V349" s="100"/>
      <c r="W349" s="100"/>
      <c r="X349" s="100"/>
      <c r="Y349" s="100"/>
      <c r="Z349" s="100"/>
      <c r="AA349" s="100"/>
      <c r="AB349" s="100"/>
      <c r="AC349" s="100"/>
      <c r="AD349" s="100"/>
      <c r="AE349" s="100"/>
      <c r="AF349" s="100"/>
      <c r="AG349" s="100"/>
      <c r="AH349" s="100"/>
      <c r="AI349" s="100"/>
    </row>
    <row r="350" spans="21:35" ht="30" customHeight="1" x14ac:dyDescent="0.35">
      <c r="U350" s="100"/>
      <c r="V350" s="100"/>
      <c r="W350" s="100"/>
      <c r="X350" s="100"/>
      <c r="Y350" s="100"/>
      <c r="Z350" s="100"/>
      <c r="AA350" s="100"/>
      <c r="AB350" s="100"/>
      <c r="AC350" s="100"/>
      <c r="AD350" s="100"/>
      <c r="AE350" s="100"/>
      <c r="AF350" s="100"/>
      <c r="AG350" s="100"/>
      <c r="AH350" s="100"/>
      <c r="AI350" s="100"/>
    </row>
    <row r="351" spans="21:35" ht="30" customHeight="1" x14ac:dyDescent="0.35">
      <c r="U351" s="100"/>
      <c r="V351" s="100"/>
      <c r="W351" s="100"/>
      <c r="X351" s="100"/>
      <c r="Y351" s="100"/>
      <c r="Z351" s="100"/>
      <c r="AA351" s="100"/>
      <c r="AB351" s="100"/>
      <c r="AC351" s="100"/>
      <c r="AD351" s="100"/>
      <c r="AE351" s="100"/>
      <c r="AF351" s="100"/>
      <c r="AG351" s="100"/>
      <c r="AH351" s="100"/>
      <c r="AI351" s="100"/>
    </row>
    <row r="352" spans="21:35" ht="30" customHeight="1" x14ac:dyDescent="0.35">
      <c r="U352" s="100"/>
      <c r="V352" s="100"/>
      <c r="W352" s="100"/>
      <c r="X352" s="100"/>
      <c r="Y352" s="100"/>
      <c r="Z352" s="100"/>
      <c r="AA352" s="100"/>
      <c r="AB352" s="100"/>
      <c r="AC352" s="100"/>
      <c r="AD352" s="100"/>
      <c r="AE352" s="100"/>
      <c r="AF352" s="100"/>
      <c r="AG352" s="100"/>
      <c r="AH352" s="100"/>
      <c r="AI352" s="100"/>
    </row>
    <row r="353" spans="21:35" ht="30" customHeight="1" x14ac:dyDescent="0.35">
      <c r="U353" s="100"/>
      <c r="V353" s="100"/>
      <c r="W353" s="100"/>
      <c r="X353" s="100"/>
      <c r="Y353" s="100"/>
      <c r="Z353" s="100"/>
      <c r="AA353" s="100"/>
      <c r="AB353" s="100"/>
      <c r="AC353" s="100"/>
      <c r="AD353" s="100"/>
      <c r="AE353" s="100"/>
      <c r="AF353" s="100"/>
      <c r="AG353" s="100"/>
      <c r="AH353" s="100"/>
      <c r="AI353" s="100"/>
    </row>
    <row r="354" spans="21:35" ht="30" customHeight="1" x14ac:dyDescent="0.35">
      <c r="U354" s="100"/>
      <c r="V354" s="100"/>
      <c r="W354" s="100"/>
      <c r="X354" s="100"/>
      <c r="Y354" s="100"/>
      <c r="Z354" s="100"/>
      <c r="AA354" s="100"/>
      <c r="AB354" s="100"/>
      <c r="AC354" s="100"/>
      <c r="AD354" s="100"/>
      <c r="AE354" s="100"/>
      <c r="AF354" s="100"/>
      <c r="AG354" s="100"/>
      <c r="AH354" s="100"/>
      <c r="AI354" s="100"/>
    </row>
    <row r="355" spans="21:35" ht="30" customHeight="1" x14ac:dyDescent="0.35">
      <c r="U355" s="100"/>
      <c r="V355" s="100"/>
      <c r="W355" s="100"/>
      <c r="X355" s="100"/>
      <c r="Y355" s="100"/>
      <c r="Z355" s="100"/>
      <c r="AA355" s="100"/>
      <c r="AB355" s="100"/>
      <c r="AC355" s="100"/>
      <c r="AD355" s="100"/>
      <c r="AE355" s="100"/>
      <c r="AF355" s="100"/>
      <c r="AG355" s="100"/>
      <c r="AH355" s="100"/>
      <c r="AI355" s="100"/>
    </row>
    <row r="356" spans="21:35" ht="30" customHeight="1" x14ac:dyDescent="0.35">
      <c r="U356" s="100"/>
      <c r="V356" s="100"/>
      <c r="W356" s="100"/>
      <c r="X356" s="100"/>
      <c r="Y356" s="100"/>
      <c r="Z356" s="100"/>
      <c r="AA356" s="100"/>
      <c r="AB356" s="100"/>
      <c r="AC356" s="100"/>
      <c r="AD356" s="100"/>
      <c r="AE356" s="100"/>
      <c r="AF356" s="100"/>
      <c r="AG356" s="100"/>
      <c r="AH356" s="100"/>
      <c r="AI356" s="100"/>
    </row>
    <row r="357" spans="21:35" ht="30" customHeight="1" x14ac:dyDescent="0.35">
      <c r="U357" s="100"/>
      <c r="V357" s="100"/>
      <c r="W357" s="100"/>
      <c r="X357" s="100"/>
      <c r="Y357" s="100"/>
      <c r="Z357" s="100"/>
      <c r="AA357" s="100"/>
      <c r="AB357" s="100"/>
      <c r="AC357" s="100"/>
      <c r="AD357" s="100"/>
      <c r="AE357" s="100"/>
      <c r="AF357" s="100"/>
      <c r="AG357" s="100"/>
      <c r="AH357" s="100"/>
      <c r="AI357" s="100"/>
    </row>
    <row r="358" spans="21:35" ht="30" customHeight="1" x14ac:dyDescent="0.35">
      <c r="U358" s="100"/>
      <c r="V358" s="100"/>
      <c r="W358" s="100"/>
      <c r="X358" s="100"/>
      <c r="Y358" s="100"/>
      <c r="Z358" s="100"/>
      <c r="AA358" s="100"/>
      <c r="AB358" s="100"/>
      <c r="AC358" s="100"/>
      <c r="AD358" s="100"/>
      <c r="AE358" s="100"/>
      <c r="AF358" s="100"/>
      <c r="AG358" s="100"/>
      <c r="AH358" s="100"/>
      <c r="AI358" s="100"/>
    </row>
    <row r="359" spans="21:35" ht="30" customHeight="1" x14ac:dyDescent="0.35">
      <c r="U359" s="100"/>
      <c r="V359" s="100"/>
      <c r="W359" s="100"/>
      <c r="X359" s="100"/>
      <c r="Y359" s="100"/>
      <c r="Z359" s="100"/>
      <c r="AA359" s="100"/>
      <c r="AB359" s="100"/>
      <c r="AC359" s="100"/>
      <c r="AD359" s="100"/>
      <c r="AE359" s="100"/>
      <c r="AF359" s="100"/>
      <c r="AG359" s="100"/>
      <c r="AH359" s="100"/>
      <c r="AI359" s="100"/>
    </row>
    <row r="360" spans="21:35" ht="30" customHeight="1" x14ac:dyDescent="0.35">
      <c r="U360" s="100"/>
      <c r="V360" s="100"/>
      <c r="W360" s="100"/>
      <c r="X360" s="100"/>
      <c r="Y360" s="100"/>
      <c r="Z360" s="100"/>
      <c r="AA360" s="100"/>
      <c r="AB360" s="100"/>
      <c r="AC360" s="100"/>
      <c r="AD360" s="100"/>
      <c r="AE360" s="100"/>
      <c r="AF360" s="100"/>
      <c r="AG360" s="100"/>
      <c r="AH360" s="100"/>
      <c r="AI360" s="100"/>
    </row>
    <row r="361" spans="21:35" ht="30" customHeight="1" x14ac:dyDescent="0.35">
      <c r="U361" s="100"/>
      <c r="V361" s="100"/>
      <c r="W361" s="100"/>
      <c r="X361" s="100"/>
      <c r="Y361" s="100"/>
      <c r="Z361" s="100"/>
      <c r="AA361" s="100"/>
      <c r="AB361" s="100"/>
      <c r="AC361" s="100"/>
      <c r="AD361" s="100"/>
      <c r="AE361" s="100"/>
      <c r="AF361" s="100"/>
      <c r="AG361" s="100"/>
      <c r="AH361" s="100"/>
      <c r="AI361" s="100"/>
    </row>
    <row r="362" spans="21:35" ht="30" customHeight="1" x14ac:dyDescent="0.35">
      <c r="U362" s="100"/>
      <c r="V362" s="100"/>
      <c r="W362" s="100"/>
      <c r="X362" s="100"/>
      <c r="Y362" s="100"/>
      <c r="Z362" s="100"/>
      <c r="AA362" s="100"/>
      <c r="AB362" s="100"/>
      <c r="AC362" s="100"/>
      <c r="AD362" s="100"/>
      <c r="AE362" s="100"/>
      <c r="AF362" s="100"/>
      <c r="AG362" s="100"/>
      <c r="AH362" s="100"/>
      <c r="AI362" s="100"/>
    </row>
    <row r="363" spans="21:35" ht="30" customHeight="1" x14ac:dyDescent="0.35">
      <c r="U363" s="100"/>
      <c r="V363" s="100"/>
      <c r="W363" s="100"/>
      <c r="X363" s="100"/>
      <c r="Y363" s="100"/>
      <c r="Z363" s="100"/>
      <c r="AA363" s="100"/>
      <c r="AB363" s="100"/>
      <c r="AC363" s="100"/>
      <c r="AD363" s="100"/>
      <c r="AE363" s="100"/>
      <c r="AF363" s="100"/>
      <c r="AG363" s="100"/>
      <c r="AH363" s="100"/>
      <c r="AI363" s="100"/>
    </row>
    <row r="364" spans="21:35" ht="30" customHeight="1" x14ac:dyDescent="0.35">
      <c r="U364" s="100"/>
      <c r="V364" s="100"/>
      <c r="W364" s="100"/>
      <c r="X364" s="100"/>
      <c r="Y364" s="100"/>
      <c r="Z364" s="100"/>
      <c r="AA364" s="100"/>
      <c r="AB364" s="100"/>
      <c r="AC364" s="100"/>
      <c r="AD364" s="100"/>
      <c r="AE364" s="100"/>
      <c r="AF364" s="100"/>
      <c r="AG364" s="100"/>
      <c r="AH364" s="100"/>
      <c r="AI364" s="100"/>
    </row>
    <row r="365" spans="21:35" ht="30" customHeight="1" x14ac:dyDescent="0.35">
      <c r="U365" s="100"/>
      <c r="V365" s="100"/>
      <c r="W365" s="100"/>
      <c r="X365" s="100"/>
      <c r="Y365" s="100"/>
      <c r="Z365" s="100"/>
      <c r="AA365" s="100"/>
      <c r="AB365" s="100"/>
      <c r="AC365" s="100"/>
      <c r="AD365" s="100"/>
      <c r="AE365" s="100"/>
      <c r="AF365" s="100"/>
      <c r="AG365" s="100"/>
      <c r="AH365" s="100"/>
      <c r="AI365" s="100"/>
    </row>
    <row r="366" spans="21:35" ht="30" customHeight="1" x14ac:dyDescent="0.35">
      <c r="U366" s="100"/>
      <c r="V366" s="100"/>
      <c r="W366" s="100"/>
      <c r="X366" s="100"/>
      <c r="Y366" s="100"/>
      <c r="Z366" s="100"/>
      <c r="AA366" s="100"/>
      <c r="AB366" s="100"/>
      <c r="AC366" s="100"/>
      <c r="AD366" s="100"/>
      <c r="AE366" s="100"/>
      <c r="AF366" s="100"/>
      <c r="AG366" s="100"/>
      <c r="AH366" s="100"/>
      <c r="AI366" s="100"/>
    </row>
    <row r="367" spans="21:35" ht="30" customHeight="1" x14ac:dyDescent="0.35">
      <c r="U367" s="100"/>
      <c r="V367" s="100"/>
      <c r="W367" s="100"/>
      <c r="X367" s="100"/>
      <c r="Y367" s="100"/>
      <c r="Z367" s="100"/>
      <c r="AA367" s="100"/>
      <c r="AB367" s="100"/>
      <c r="AC367" s="100"/>
      <c r="AD367" s="100"/>
      <c r="AE367" s="100"/>
      <c r="AF367" s="100"/>
      <c r="AG367" s="100"/>
      <c r="AH367" s="100"/>
      <c r="AI367" s="100"/>
    </row>
    <row r="368" spans="21:35" ht="30" customHeight="1" x14ac:dyDescent="0.35">
      <c r="U368" s="100"/>
      <c r="V368" s="100"/>
      <c r="W368" s="100"/>
      <c r="X368" s="100"/>
      <c r="Y368" s="100"/>
      <c r="Z368" s="100"/>
      <c r="AA368" s="100"/>
      <c r="AB368" s="100"/>
      <c r="AC368" s="100"/>
      <c r="AD368" s="100"/>
      <c r="AE368" s="100"/>
      <c r="AF368" s="100"/>
      <c r="AG368" s="100"/>
      <c r="AH368" s="100"/>
      <c r="AI368" s="100"/>
    </row>
    <row r="369" spans="21:35" ht="30" customHeight="1" x14ac:dyDescent="0.35">
      <c r="U369" s="100"/>
      <c r="V369" s="100"/>
      <c r="W369" s="100"/>
      <c r="X369" s="100"/>
      <c r="Y369" s="100"/>
      <c r="Z369" s="100"/>
      <c r="AA369" s="100"/>
      <c r="AB369" s="100"/>
      <c r="AC369" s="100"/>
      <c r="AD369" s="100"/>
      <c r="AE369" s="100"/>
      <c r="AF369" s="100"/>
      <c r="AG369" s="100"/>
      <c r="AH369" s="100"/>
      <c r="AI369" s="100"/>
    </row>
    <row r="370" spans="21:35" ht="30" customHeight="1" x14ac:dyDescent="0.35">
      <c r="U370" s="100"/>
      <c r="V370" s="100"/>
      <c r="W370" s="100"/>
      <c r="X370" s="100"/>
      <c r="Y370" s="100"/>
      <c r="Z370" s="100"/>
      <c r="AA370" s="100"/>
      <c r="AB370" s="100"/>
      <c r="AC370" s="100"/>
      <c r="AD370" s="100"/>
      <c r="AE370" s="100"/>
      <c r="AF370" s="100"/>
      <c r="AG370" s="100"/>
      <c r="AH370" s="100"/>
      <c r="AI370" s="100"/>
    </row>
    <row r="371" spans="21:35" ht="30" customHeight="1" x14ac:dyDescent="0.35">
      <c r="U371" s="100"/>
      <c r="V371" s="100"/>
      <c r="W371" s="100"/>
      <c r="X371" s="100"/>
      <c r="Y371" s="100"/>
      <c r="Z371" s="100"/>
      <c r="AA371" s="100"/>
      <c r="AB371" s="100"/>
      <c r="AC371" s="100"/>
      <c r="AD371" s="100"/>
      <c r="AE371" s="100"/>
      <c r="AF371" s="100"/>
      <c r="AG371" s="100"/>
      <c r="AH371" s="100"/>
      <c r="AI371" s="100"/>
    </row>
    <row r="372" spans="21:35" ht="30" customHeight="1" x14ac:dyDescent="0.35">
      <c r="U372" s="100"/>
      <c r="V372" s="100"/>
      <c r="W372" s="100"/>
      <c r="X372" s="100"/>
      <c r="Y372" s="100"/>
      <c r="Z372" s="100"/>
      <c r="AA372" s="100"/>
      <c r="AB372" s="100"/>
      <c r="AC372" s="100"/>
      <c r="AD372" s="100"/>
      <c r="AE372" s="100"/>
      <c r="AF372" s="100"/>
      <c r="AG372" s="100"/>
      <c r="AH372" s="100"/>
      <c r="AI372" s="100"/>
    </row>
    <row r="373" spans="21:35" ht="30" customHeight="1" x14ac:dyDescent="0.35">
      <c r="U373" s="100"/>
      <c r="V373" s="100"/>
      <c r="W373" s="100"/>
      <c r="X373" s="100"/>
      <c r="Y373" s="100"/>
      <c r="Z373" s="100"/>
      <c r="AA373" s="100"/>
      <c r="AB373" s="100"/>
      <c r="AC373" s="100"/>
      <c r="AD373" s="100"/>
      <c r="AE373" s="100"/>
      <c r="AF373" s="100"/>
      <c r="AG373" s="100"/>
      <c r="AH373" s="100"/>
      <c r="AI373" s="100"/>
    </row>
    <row r="374" spans="21:35" ht="30" customHeight="1" x14ac:dyDescent="0.35">
      <c r="U374" s="100"/>
      <c r="V374" s="100"/>
      <c r="W374" s="100"/>
      <c r="X374" s="100"/>
      <c r="Y374" s="100"/>
      <c r="Z374" s="100"/>
      <c r="AA374" s="100"/>
      <c r="AB374" s="100"/>
      <c r="AC374" s="100"/>
      <c r="AD374" s="100"/>
      <c r="AE374" s="100"/>
      <c r="AF374" s="100"/>
      <c r="AG374" s="100"/>
      <c r="AH374" s="100"/>
      <c r="AI374" s="100"/>
    </row>
    <row r="375" spans="21:35" ht="30" customHeight="1" x14ac:dyDescent="0.35">
      <c r="U375" s="100"/>
      <c r="V375" s="100"/>
      <c r="W375" s="100"/>
      <c r="X375" s="100"/>
      <c r="Y375" s="100"/>
      <c r="Z375" s="100"/>
      <c r="AA375" s="100"/>
      <c r="AB375" s="100"/>
      <c r="AC375" s="100"/>
      <c r="AD375" s="100"/>
      <c r="AE375" s="100"/>
      <c r="AF375" s="100"/>
      <c r="AG375" s="100"/>
      <c r="AH375" s="100"/>
      <c r="AI375" s="100"/>
    </row>
    <row r="376" spans="21:35" ht="30" customHeight="1" x14ac:dyDescent="0.35">
      <c r="U376" s="100"/>
      <c r="V376" s="100"/>
      <c r="W376" s="100"/>
      <c r="X376" s="100"/>
      <c r="Y376" s="100"/>
      <c r="Z376" s="100"/>
      <c r="AA376" s="100"/>
      <c r="AB376" s="100"/>
      <c r="AC376" s="100"/>
      <c r="AD376" s="100"/>
      <c r="AE376" s="100"/>
      <c r="AF376" s="100"/>
      <c r="AG376" s="100"/>
      <c r="AH376" s="100"/>
      <c r="AI376" s="100"/>
    </row>
    <row r="377" spans="21:35" ht="30" customHeight="1" x14ac:dyDescent="0.35">
      <c r="U377" s="100"/>
      <c r="V377" s="100"/>
      <c r="W377" s="100"/>
      <c r="X377" s="100"/>
      <c r="Y377" s="100"/>
      <c r="Z377" s="100"/>
      <c r="AA377" s="100"/>
      <c r="AB377" s="100"/>
      <c r="AC377" s="100"/>
      <c r="AD377" s="100"/>
      <c r="AE377" s="100"/>
      <c r="AF377" s="100"/>
      <c r="AG377" s="100"/>
      <c r="AH377" s="100"/>
      <c r="AI377" s="100"/>
    </row>
    <row r="378" spans="21:35" ht="30" customHeight="1" x14ac:dyDescent="0.35">
      <c r="U378" s="100"/>
      <c r="V378" s="100"/>
      <c r="W378" s="100"/>
      <c r="X378" s="100"/>
      <c r="Y378" s="100"/>
      <c r="Z378" s="100"/>
      <c r="AA378" s="100"/>
      <c r="AB378" s="100"/>
      <c r="AC378" s="100"/>
      <c r="AD378" s="100"/>
      <c r="AE378" s="100"/>
      <c r="AF378" s="100"/>
      <c r="AG378" s="100"/>
      <c r="AH378" s="100"/>
      <c r="AI378" s="100"/>
    </row>
    <row r="379" spans="21:35" ht="30" customHeight="1" x14ac:dyDescent="0.35">
      <c r="U379" s="100"/>
      <c r="V379" s="100"/>
      <c r="W379" s="100"/>
      <c r="X379" s="100"/>
      <c r="Y379" s="100"/>
      <c r="Z379" s="100"/>
      <c r="AA379" s="100"/>
      <c r="AB379" s="100"/>
      <c r="AC379" s="100"/>
      <c r="AD379" s="100"/>
      <c r="AE379" s="100"/>
      <c r="AF379" s="100"/>
      <c r="AG379" s="100"/>
      <c r="AH379" s="100"/>
      <c r="AI379" s="100"/>
    </row>
    <row r="380" spans="21:35" ht="30" customHeight="1" x14ac:dyDescent="0.35">
      <c r="U380" s="100"/>
      <c r="V380" s="100"/>
      <c r="W380" s="100"/>
      <c r="X380" s="100"/>
      <c r="Y380" s="100"/>
      <c r="Z380" s="100"/>
      <c r="AA380" s="100"/>
      <c r="AB380" s="100"/>
      <c r="AC380" s="100"/>
      <c r="AD380" s="100"/>
      <c r="AE380" s="100"/>
      <c r="AF380" s="100"/>
      <c r="AG380" s="100"/>
      <c r="AH380" s="100"/>
      <c r="AI380" s="100"/>
    </row>
    <row r="381" spans="21:35" ht="30" customHeight="1" x14ac:dyDescent="0.35">
      <c r="U381" s="100"/>
      <c r="V381" s="100"/>
      <c r="W381" s="100"/>
      <c r="X381" s="100"/>
      <c r="Y381" s="100"/>
      <c r="Z381" s="100"/>
      <c r="AA381" s="100"/>
      <c r="AB381" s="100"/>
      <c r="AC381" s="100"/>
      <c r="AD381" s="100"/>
      <c r="AE381" s="100"/>
      <c r="AF381" s="100"/>
      <c r="AG381" s="100"/>
      <c r="AH381" s="100"/>
      <c r="AI381" s="100"/>
    </row>
    <row r="382" spans="21:35" ht="30" customHeight="1" x14ac:dyDescent="0.35">
      <c r="U382" s="100"/>
      <c r="V382" s="100"/>
      <c r="W382" s="100"/>
      <c r="X382" s="100"/>
      <c r="Y382" s="100"/>
      <c r="Z382" s="100"/>
      <c r="AA382" s="100"/>
      <c r="AB382" s="100"/>
      <c r="AC382" s="100"/>
      <c r="AD382" s="100"/>
      <c r="AE382" s="100"/>
      <c r="AF382" s="100"/>
      <c r="AG382" s="100"/>
      <c r="AH382" s="100"/>
      <c r="AI382" s="100"/>
    </row>
    <row r="383" spans="21:35" ht="30" customHeight="1" x14ac:dyDescent="0.35">
      <c r="U383" s="100"/>
      <c r="V383" s="100"/>
      <c r="W383" s="100"/>
      <c r="X383" s="100"/>
      <c r="Y383" s="100"/>
      <c r="Z383" s="100"/>
      <c r="AA383" s="100"/>
      <c r="AB383" s="100"/>
      <c r="AC383" s="100"/>
      <c r="AD383" s="100"/>
      <c r="AE383" s="100"/>
      <c r="AF383" s="100"/>
      <c r="AG383" s="100"/>
      <c r="AH383" s="100"/>
      <c r="AI383" s="100"/>
    </row>
    <row r="384" spans="21:35" ht="30" customHeight="1" x14ac:dyDescent="0.35">
      <c r="U384" s="100"/>
      <c r="V384" s="100"/>
      <c r="W384" s="100"/>
      <c r="X384" s="100"/>
      <c r="Y384" s="100"/>
      <c r="Z384" s="100"/>
      <c r="AA384" s="100"/>
      <c r="AB384" s="100"/>
      <c r="AC384" s="100"/>
      <c r="AD384" s="100"/>
      <c r="AE384" s="100"/>
      <c r="AF384" s="100"/>
      <c r="AG384" s="100"/>
      <c r="AH384" s="100"/>
      <c r="AI384" s="100"/>
    </row>
    <row r="385" spans="21:35" ht="30" customHeight="1" x14ac:dyDescent="0.35">
      <c r="U385" s="100"/>
      <c r="V385" s="100"/>
      <c r="W385" s="100"/>
      <c r="X385" s="100"/>
      <c r="Y385" s="100"/>
      <c r="Z385" s="100"/>
      <c r="AA385" s="100"/>
      <c r="AB385" s="100"/>
      <c r="AC385" s="100"/>
      <c r="AD385" s="100"/>
      <c r="AE385" s="100"/>
      <c r="AF385" s="100"/>
      <c r="AG385" s="100"/>
      <c r="AH385" s="100"/>
      <c r="AI385" s="100"/>
    </row>
    <row r="386" spans="21:35" ht="30" customHeight="1" x14ac:dyDescent="0.35">
      <c r="U386" s="100"/>
      <c r="V386" s="100"/>
      <c r="W386" s="100"/>
      <c r="X386" s="100"/>
      <c r="Y386" s="100"/>
      <c r="Z386" s="100"/>
      <c r="AA386" s="100"/>
      <c r="AB386" s="100"/>
      <c r="AC386" s="100"/>
      <c r="AD386" s="100"/>
      <c r="AE386" s="100"/>
      <c r="AF386" s="100"/>
      <c r="AG386" s="100"/>
      <c r="AH386" s="100"/>
      <c r="AI386" s="100"/>
    </row>
    <row r="387" spans="21:35" ht="30" customHeight="1" x14ac:dyDescent="0.35">
      <c r="U387" s="100"/>
      <c r="V387" s="100"/>
      <c r="W387" s="100"/>
      <c r="X387" s="100"/>
      <c r="Y387" s="100"/>
      <c r="Z387" s="100"/>
      <c r="AA387" s="100"/>
      <c r="AB387" s="100"/>
      <c r="AC387" s="100"/>
      <c r="AD387" s="100"/>
      <c r="AE387" s="100"/>
      <c r="AF387" s="100"/>
      <c r="AG387" s="100"/>
      <c r="AH387" s="100"/>
      <c r="AI387" s="100"/>
    </row>
    <row r="388" spans="21:35" ht="30" customHeight="1" x14ac:dyDescent="0.35">
      <c r="U388" s="100"/>
      <c r="V388" s="100"/>
      <c r="W388" s="100"/>
      <c r="X388" s="100"/>
      <c r="Y388" s="100"/>
      <c r="Z388" s="100"/>
      <c r="AA388" s="100"/>
      <c r="AB388" s="100"/>
      <c r="AC388" s="100"/>
      <c r="AD388" s="100"/>
      <c r="AE388" s="100"/>
      <c r="AF388" s="100"/>
      <c r="AG388" s="100"/>
      <c r="AH388" s="100"/>
      <c r="AI388" s="100"/>
    </row>
    <row r="389" spans="21:35" ht="30" customHeight="1" x14ac:dyDescent="0.35">
      <c r="U389" s="100"/>
      <c r="V389" s="100"/>
      <c r="W389" s="100"/>
      <c r="X389" s="100"/>
      <c r="Y389" s="100"/>
      <c r="Z389" s="100"/>
      <c r="AA389" s="100"/>
      <c r="AB389" s="100"/>
      <c r="AC389" s="100"/>
      <c r="AD389" s="100"/>
      <c r="AE389" s="100"/>
      <c r="AF389" s="100"/>
      <c r="AG389" s="100"/>
      <c r="AH389" s="100"/>
      <c r="AI389" s="100"/>
    </row>
    <row r="390" spans="21:35" ht="30" customHeight="1" x14ac:dyDescent="0.35">
      <c r="U390" s="100"/>
      <c r="V390" s="100"/>
      <c r="W390" s="100"/>
      <c r="X390" s="100"/>
      <c r="Y390" s="100"/>
      <c r="Z390" s="100"/>
      <c r="AA390" s="100"/>
      <c r="AB390" s="100"/>
      <c r="AC390" s="100"/>
      <c r="AD390" s="100"/>
      <c r="AE390" s="100"/>
      <c r="AF390" s="100"/>
      <c r="AG390" s="100"/>
      <c r="AH390" s="100"/>
      <c r="AI390" s="100"/>
    </row>
    <row r="391" spans="21:35" ht="30" customHeight="1" x14ac:dyDescent="0.35">
      <c r="U391" s="100"/>
      <c r="V391" s="100"/>
      <c r="W391" s="100"/>
      <c r="X391" s="100"/>
      <c r="Y391" s="100"/>
      <c r="Z391" s="100"/>
      <c r="AA391" s="100"/>
      <c r="AB391" s="100"/>
      <c r="AC391" s="100"/>
      <c r="AD391" s="100"/>
      <c r="AE391" s="100"/>
      <c r="AF391" s="100"/>
      <c r="AG391" s="100"/>
      <c r="AH391" s="100"/>
      <c r="AI391" s="100"/>
    </row>
    <row r="392" spans="21:35" ht="30" customHeight="1" x14ac:dyDescent="0.35">
      <c r="U392" s="100"/>
      <c r="V392" s="100"/>
      <c r="W392" s="100"/>
      <c r="X392" s="100"/>
      <c r="Y392" s="100"/>
      <c r="Z392" s="100"/>
      <c r="AA392" s="100"/>
      <c r="AB392" s="100"/>
      <c r="AC392" s="100"/>
      <c r="AD392" s="100"/>
      <c r="AE392" s="100"/>
      <c r="AF392" s="100"/>
      <c r="AG392" s="100"/>
      <c r="AH392" s="100"/>
      <c r="AI392" s="100"/>
    </row>
    <row r="393" spans="21:35" ht="30" customHeight="1" x14ac:dyDescent="0.35">
      <c r="U393" s="100"/>
      <c r="V393" s="100"/>
      <c r="W393" s="100"/>
      <c r="X393" s="100"/>
      <c r="Y393" s="100"/>
      <c r="Z393" s="100"/>
      <c r="AA393" s="100"/>
      <c r="AB393" s="100"/>
      <c r="AC393" s="100"/>
      <c r="AD393" s="100"/>
      <c r="AE393" s="100"/>
      <c r="AF393" s="100"/>
      <c r="AG393" s="100"/>
      <c r="AH393" s="100"/>
      <c r="AI393" s="100"/>
    </row>
    <row r="394" spans="21:35" ht="30" customHeight="1" x14ac:dyDescent="0.35">
      <c r="U394" s="100"/>
      <c r="V394" s="100"/>
      <c r="W394" s="100"/>
      <c r="X394" s="100"/>
      <c r="Y394" s="100"/>
      <c r="Z394" s="100"/>
      <c r="AA394" s="100"/>
      <c r="AB394" s="100"/>
      <c r="AC394" s="100"/>
      <c r="AD394" s="100"/>
      <c r="AE394" s="100"/>
      <c r="AF394" s="100"/>
      <c r="AG394" s="100"/>
      <c r="AH394" s="100"/>
      <c r="AI394" s="100"/>
    </row>
    <row r="395" spans="21:35" ht="30" customHeight="1" x14ac:dyDescent="0.35">
      <c r="U395" s="100"/>
      <c r="V395" s="100"/>
      <c r="W395" s="100"/>
      <c r="X395" s="100"/>
      <c r="Y395" s="100"/>
      <c r="Z395" s="100"/>
      <c r="AA395" s="100"/>
      <c r="AB395" s="100"/>
      <c r="AC395" s="100"/>
      <c r="AD395" s="100"/>
      <c r="AE395" s="100"/>
      <c r="AF395" s="100"/>
      <c r="AG395" s="100"/>
      <c r="AH395" s="100"/>
      <c r="AI395" s="100"/>
    </row>
    <row r="396" spans="21:35" ht="30" customHeight="1" x14ac:dyDescent="0.35">
      <c r="U396" s="100"/>
      <c r="V396" s="100"/>
      <c r="W396" s="100"/>
      <c r="X396" s="100"/>
      <c r="Y396" s="100"/>
      <c r="Z396" s="100"/>
      <c r="AA396" s="100"/>
      <c r="AB396" s="100"/>
      <c r="AC396" s="100"/>
      <c r="AD396" s="100"/>
      <c r="AE396" s="100"/>
      <c r="AF396" s="100"/>
      <c r="AG396" s="100"/>
      <c r="AH396" s="100"/>
      <c r="AI396" s="100"/>
    </row>
    <row r="397" spans="21:35" ht="30" customHeight="1" x14ac:dyDescent="0.35">
      <c r="U397" s="100"/>
      <c r="V397" s="100"/>
      <c r="W397" s="100"/>
      <c r="X397" s="100"/>
      <c r="Y397" s="100"/>
      <c r="Z397" s="100"/>
      <c r="AA397" s="100"/>
      <c r="AB397" s="100"/>
      <c r="AC397" s="100"/>
      <c r="AD397" s="100"/>
      <c r="AE397" s="100"/>
      <c r="AF397" s="100"/>
      <c r="AG397" s="100"/>
      <c r="AH397" s="100"/>
      <c r="AI397" s="100"/>
    </row>
    <row r="398" spans="21:35" ht="30" customHeight="1" x14ac:dyDescent="0.35">
      <c r="U398" s="100"/>
      <c r="V398" s="100"/>
      <c r="W398" s="100"/>
      <c r="X398" s="100"/>
      <c r="Y398" s="100"/>
      <c r="Z398" s="100"/>
      <c r="AA398" s="100"/>
      <c r="AB398" s="100"/>
      <c r="AC398" s="100"/>
      <c r="AD398" s="100"/>
      <c r="AE398" s="100"/>
      <c r="AF398" s="100"/>
      <c r="AG398" s="100"/>
      <c r="AH398" s="100"/>
      <c r="AI398" s="100"/>
    </row>
    <row r="399" spans="21:35" ht="30" customHeight="1" x14ac:dyDescent="0.35">
      <c r="U399" s="100"/>
      <c r="V399" s="100"/>
      <c r="W399" s="100"/>
      <c r="X399" s="100"/>
      <c r="Y399" s="100"/>
      <c r="Z399" s="100"/>
      <c r="AA399" s="100"/>
      <c r="AB399" s="100"/>
      <c r="AC399" s="100"/>
      <c r="AD399" s="100"/>
      <c r="AE399" s="100"/>
      <c r="AF399" s="100"/>
      <c r="AG399" s="100"/>
      <c r="AH399" s="100"/>
      <c r="AI399" s="100"/>
    </row>
    <row r="400" spans="21:35" ht="30" customHeight="1" x14ac:dyDescent="0.35">
      <c r="U400" s="100"/>
      <c r="V400" s="100"/>
      <c r="W400" s="100"/>
      <c r="X400" s="100"/>
      <c r="Y400" s="100"/>
      <c r="Z400" s="100"/>
      <c r="AA400" s="100"/>
      <c r="AB400" s="100"/>
      <c r="AC400" s="100"/>
      <c r="AD400" s="100"/>
      <c r="AE400" s="100"/>
      <c r="AF400" s="100"/>
      <c r="AG400" s="100"/>
      <c r="AH400" s="100"/>
      <c r="AI400" s="100"/>
    </row>
    <row r="401" spans="21:35" ht="30" customHeight="1" x14ac:dyDescent="0.35">
      <c r="U401" s="100"/>
      <c r="V401" s="100"/>
      <c r="W401" s="100"/>
      <c r="X401" s="100"/>
      <c r="Y401" s="100"/>
      <c r="Z401" s="100"/>
      <c r="AA401" s="100"/>
      <c r="AB401" s="100"/>
      <c r="AC401" s="100"/>
      <c r="AD401" s="100"/>
      <c r="AE401" s="100"/>
      <c r="AF401" s="100"/>
      <c r="AG401" s="100"/>
      <c r="AH401" s="100"/>
      <c r="AI401" s="100"/>
    </row>
    <row r="402" spans="21:35" ht="30" customHeight="1" x14ac:dyDescent="0.35">
      <c r="U402" s="100"/>
      <c r="V402" s="100"/>
      <c r="W402" s="100"/>
      <c r="X402" s="100"/>
      <c r="Y402" s="100"/>
      <c r="Z402" s="100"/>
      <c r="AA402" s="100"/>
      <c r="AB402" s="100"/>
      <c r="AC402" s="100"/>
      <c r="AD402" s="100"/>
      <c r="AE402" s="100"/>
      <c r="AF402" s="100"/>
      <c r="AG402" s="100"/>
      <c r="AH402" s="100"/>
      <c r="AI402" s="100"/>
    </row>
    <row r="403" spans="21:35" ht="30" customHeight="1" x14ac:dyDescent="0.35">
      <c r="U403" s="100"/>
      <c r="V403" s="100"/>
      <c r="W403" s="100"/>
      <c r="X403" s="100"/>
      <c r="Y403" s="100"/>
      <c r="Z403" s="100"/>
      <c r="AA403" s="100"/>
      <c r="AB403" s="100"/>
      <c r="AC403" s="100"/>
      <c r="AD403" s="100"/>
      <c r="AE403" s="100"/>
      <c r="AF403" s="100"/>
      <c r="AG403" s="100"/>
      <c r="AH403" s="100"/>
      <c r="AI403" s="100"/>
    </row>
    <row r="404" spans="21:35" ht="30" customHeight="1" x14ac:dyDescent="0.35">
      <c r="U404" s="100"/>
      <c r="V404" s="100"/>
      <c r="W404" s="100"/>
      <c r="X404" s="100"/>
      <c r="Y404" s="100"/>
      <c r="Z404" s="100"/>
      <c r="AA404" s="100"/>
      <c r="AB404" s="100"/>
      <c r="AC404" s="100"/>
      <c r="AD404" s="100"/>
      <c r="AE404" s="100"/>
      <c r="AF404" s="100"/>
      <c r="AG404" s="100"/>
      <c r="AH404" s="100"/>
      <c r="AI404" s="100"/>
    </row>
    <row r="405" spans="21:35" ht="30" customHeight="1" x14ac:dyDescent="0.35">
      <c r="U405" s="100"/>
      <c r="V405" s="100"/>
      <c r="W405" s="100"/>
      <c r="X405" s="100"/>
      <c r="Y405" s="100"/>
      <c r="Z405" s="100"/>
      <c r="AA405" s="100"/>
      <c r="AB405" s="100"/>
      <c r="AC405" s="100"/>
      <c r="AD405" s="100"/>
      <c r="AE405" s="100"/>
      <c r="AF405" s="100"/>
      <c r="AG405" s="100"/>
      <c r="AH405" s="100"/>
      <c r="AI405" s="100"/>
    </row>
    <row r="406" spans="21:35" ht="30" customHeight="1" x14ac:dyDescent="0.35">
      <c r="U406" s="100"/>
      <c r="V406" s="100"/>
      <c r="W406" s="100"/>
      <c r="X406" s="100"/>
      <c r="Y406" s="100"/>
      <c r="Z406" s="100"/>
      <c r="AA406" s="100"/>
      <c r="AB406" s="100"/>
      <c r="AC406" s="100"/>
      <c r="AD406" s="100"/>
      <c r="AE406" s="100"/>
      <c r="AF406" s="100"/>
      <c r="AG406" s="100"/>
      <c r="AH406" s="100"/>
      <c r="AI406" s="100"/>
    </row>
    <row r="407" spans="21:35" ht="30" customHeight="1" x14ac:dyDescent="0.35">
      <c r="U407" s="100"/>
      <c r="V407" s="100"/>
      <c r="W407" s="100"/>
      <c r="X407" s="100"/>
      <c r="Y407" s="100"/>
      <c r="Z407" s="100"/>
      <c r="AA407" s="100"/>
      <c r="AB407" s="100"/>
      <c r="AC407" s="100"/>
      <c r="AD407" s="100"/>
      <c r="AE407" s="100"/>
      <c r="AF407" s="100"/>
      <c r="AG407" s="100"/>
      <c r="AH407" s="100"/>
      <c r="AI407" s="100"/>
    </row>
    <row r="408" spans="21:35" ht="30" customHeight="1" x14ac:dyDescent="0.35">
      <c r="U408" s="100"/>
      <c r="V408" s="100"/>
      <c r="W408" s="100"/>
      <c r="X408" s="100"/>
      <c r="Y408" s="100"/>
      <c r="Z408" s="100"/>
      <c r="AA408" s="100"/>
      <c r="AB408" s="100"/>
      <c r="AC408" s="100"/>
      <c r="AD408" s="100"/>
      <c r="AE408" s="100"/>
      <c r="AF408" s="100"/>
      <c r="AG408" s="100"/>
      <c r="AH408" s="100"/>
      <c r="AI408" s="100"/>
    </row>
    <row r="409" spans="21:35" ht="30" customHeight="1" x14ac:dyDescent="0.35">
      <c r="U409" s="100"/>
      <c r="V409" s="100"/>
      <c r="W409" s="100"/>
      <c r="X409" s="100"/>
      <c r="Y409" s="100"/>
      <c r="Z409" s="100"/>
      <c r="AA409" s="100"/>
      <c r="AB409" s="100"/>
      <c r="AC409" s="100"/>
      <c r="AD409" s="100"/>
      <c r="AE409" s="100"/>
      <c r="AF409" s="100"/>
      <c r="AG409" s="100"/>
      <c r="AH409" s="100"/>
      <c r="AI409" s="100"/>
    </row>
    <row r="410" spans="21:35" ht="30" customHeight="1" x14ac:dyDescent="0.35">
      <c r="U410" s="100"/>
      <c r="V410" s="100"/>
      <c r="W410" s="100"/>
      <c r="X410" s="100"/>
      <c r="Y410" s="100"/>
      <c r="Z410" s="100"/>
      <c r="AA410" s="100"/>
      <c r="AB410" s="100"/>
      <c r="AC410" s="100"/>
      <c r="AD410" s="100"/>
      <c r="AE410" s="100"/>
      <c r="AF410" s="100"/>
      <c r="AG410" s="100"/>
      <c r="AH410" s="100"/>
      <c r="AI410" s="100"/>
    </row>
    <row r="411" spans="21:35" ht="30" customHeight="1" x14ac:dyDescent="0.35">
      <c r="U411" s="100"/>
      <c r="V411" s="100"/>
      <c r="W411" s="100"/>
      <c r="X411" s="100"/>
      <c r="Y411" s="100"/>
      <c r="Z411" s="100"/>
      <c r="AA411" s="100"/>
      <c r="AB411" s="100"/>
      <c r="AC411" s="100"/>
      <c r="AD411" s="100"/>
      <c r="AE411" s="100"/>
      <c r="AF411" s="100"/>
      <c r="AG411" s="100"/>
      <c r="AH411" s="100"/>
      <c r="AI411" s="100"/>
    </row>
    <row r="412" spans="21:35" ht="30" customHeight="1" x14ac:dyDescent="0.35">
      <c r="U412" s="100"/>
      <c r="V412" s="100"/>
      <c r="W412" s="100"/>
      <c r="X412" s="100"/>
      <c r="Y412" s="100"/>
      <c r="Z412" s="100"/>
      <c r="AA412" s="100"/>
      <c r="AB412" s="100"/>
      <c r="AC412" s="100"/>
      <c r="AD412" s="100"/>
      <c r="AE412" s="100"/>
      <c r="AF412" s="100"/>
      <c r="AG412" s="100"/>
      <c r="AH412" s="100"/>
      <c r="AI412" s="100"/>
    </row>
    <row r="413" spans="21:35" ht="30" customHeight="1" x14ac:dyDescent="0.35">
      <c r="U413" s="100"/>
      <c r="V413" s="100"/>
      <c r="W413" s="100"/>
      <c r="X413" s="100"/>
      <c r="Y413" s="100"/>
      <c r="Z413" s="100"/>
      <c r="AA413" s="100"/>
      <c r="AB413" s="100"/>
      <c r="AC413" s="100"/>
      <c r="AD413" s="100"/>
      <c r="AE413" s="100"/>
      <c r="AF413" s="100"/>
      <c r="AG413" s="100"/>
      <c r="AH413" s="100"/>
      <c r="AI413" s="100"/>
    </row>
    <row r="414" spans="21:35" ht="30" customHeight="1" x14ac:dyDescent="0.35">
      <c r="U414" s="100"/>
      <c r="V414" s="100"/>
      <c r="W414" s="100"/>
      <c r="X414" s="100"/>
      <c r="Y414" s="100"/>
      <c r="Z414" s="100"/>
      <c r="AA414" s="100"/>
      <c r="AB414" s="100"/>
      <c r="AC414" s="100"/>
      <c r="AD414" s="100"/>
      <c r="AE414" s="100"/>
      <c r="AF414" s="100"/>
      <c r="AG414" s="100"/>
      <c r="AH414" s="100"/>
      <c r="AI414" s="100"/>
    </row>
    <row r="415" spans="21:35" ht="30" customHeight="1" x14ac:dyDescent="0.35">
      <c r="U415" s="100"/>
      <c r="V415" s="100"/>
      <c r="W415" s="100"/>
      <c r="X415" s="100"/>
      <c r="Y415" s="100"/>
      <c r="Z415" s="100"/>
      <c r="AA415" s="100"/>
      <c r="AB415" s="100"/>
      <c r="AC415" s="100"/>
      <c r="AD415" s="100"/>
      <c r="AE415" s="100"/>
      <c r="AF415" s="100"/>
      <c r="AG415" s="100"/>
      <c r="AH415" s="100"/>
      <c r="AI415" s="100"/>
    </row>
    <row r="416" spans="21:35" ht="30" customHeight="1" x14ac:dyDescent="0.35">
      <c r="U416" s="100"/>
      <c r="V416" s="100"/>
      <c r="W416" s="100"/>
      <c r="X416" s="100"/>
      <c r="Y416" s="100"/>
      <c r="Z416" s="100"/>
      <c r="AA416" s="100"/>
      <c r="AB416" s="100"/>
      <c r="AC416" s="100"/>
      <c r="AD416" s="100"/>
      <c r="AE416" s="100"/>
      <c r="AF416" s="100"/>
      <c r="AG416" s="100"/>
      <c r="AH416" s="100"/>
      <c r="AI416" s="100"/>
    </row>
    <row r="417" spans="21:35" ht="30" customHeight="1" x14ac:dyDescent="0.35">
      <c r="U417" s="100"/>
      <c r="V417" s="100"/>
      <c r="W417" s="100"/>
      <c r="X417" s="100"/>
      <c r="Y417" s="100"/>
      <c r="Z417" s="100"/>
      <c r="AA417" s="100"/>
      <c r="AB417" s="100"/>
      <c r="AC417" s="100"/>
      <c r="AD417" s="100"/>
      <c r="AE417" s="100"/>
      <c r="AF417" s="100"/>
      <c r="AG417" s="100"/>
      <c r="AH417" s="100"/>
      <c r="AI417" s="100"/>
    </row>
    <row r="418" spans="21:35" ht="30" customHeight="1" x14ac:dyDescent="0.35">
      <c r="U418" s="100"/>
      <c r="V418" s="100"/>
      <c r="W418" s="100"/>
      <c r="X418" s="100"/>
      <c r="Y418" s="100"/>
      <c r="Z418" s="100"/>
      <c r="AA418" s="100"/>
      <c r="AB418" s="100"/>
      <c r="AC418" s="100"/>
      <c r="AD418" s="100"/>
      <c r="AE418" s="100"/>
      <c r="AF418" s="100"/>
      <c r="AG418" s="100"/>
      <c r="AH418" s="100"/>
      <c r="AI418" s="100"/>
    </row>
    <row r="419" spans="21:35" ht="30" customHeight="1" x14ac:dyDescent="0.35">
      <c r="U419" s="100"/>
      <c r="V419" s="100"/>
      <c r="W419" s="100"/>
      <c r="X419" s="100"/>
      <c r="Y419" s="100"/>
      <c r="Z419" s="100"/>
      <c r="AA419" s="100"/>
      <c r="AB419" s="100"/>
      <c r="AC419" s="100"/>
      <c r="AD419" s="100"/>
      <c r="AE419" s="100"/>
      <c r="AF419" s="100"/>
      <c r="AG419" s="100"/>
      <c r="AH419" s="100"/>
      <c r="AI419" s="100"/>
    </row>
    <row r="420" spans="21:35" ht="30" customHeight="1" x14ac:dyDescent="0.35">
      <c r="U420" s="100"/>
      <c r="V420" s="100"/>
      <c r="W420" s="100"/>
      <c r="X420" s="100"/>
      <c r="Y420" s="100"/>
      <c r="Z420" s="100"/>
      <c r="AA420" s="100"/>
      <c r="AB420" s="100"/>
      <c r="AC420" s="100"/>
      <c r="AD420" s="100"/>
      <c r="AE420" s="100"/>
      <c r="AF420" s="100"/>
      <c r="AG420" s="100"/>
      <c r="AH420" s="100"/>
      <c r="AI420" s="100"/>
    </row>
    <row r="421" spans="21:35" ht="30" customHeight="1" x14ac:dyDescent="0.35">
      <c r="U421" s="100"/>
      <c r="V421" s="100"/>
      <c r="W421" s="100"/>
      <c r="X421" s="100"/>
      <c r="Y421" s="100"/>
      <c r="Z421" s="100"/>
      <c r="AA421" s="100"/>
      <c r="AB421" s="100"/>
      <c r="AC421" s="100"/>
      <c r="AD421" s="100"/>
      <c r="AE421" s="100"/>
      <c r="AF421" s="100"/>
      <c r="AG421" s="100"/>
      <c r="AH421" s="100"/>
      <c r="AI421" s="100"/>
    </row>
    <row r="422" spans="21:35" ht="30" customHeight="1" x14ac:dyDescent="0.35">
      <c r="U422" s="100"/>
      <c r="V422" s="100"/>
      <c r="W422" s="100"/>
      <c r="X422" s="100"/>
      <c r="Y422" s="100"/>
      <c r="Z422" s="100"/>
      <c r="AA422" s="100"/>
      <c r="AB422" s="100"/>
      <c r="AC422" s="100"/>
      <c r="AD422" s="100"/>
      <c r="AE422" s="100"/>
      <c r="AF422" s="100"/>
      <c r="AG422" s="100"/>
      <c r="AH422" s="100"/>
      <c r="AI422" s="100"/>
    </row>
    <row r="423" spans="21:35" ht="30" customHeight="1" x14ac:dyDescent="0.35">
      <c r="U423" s="100"/>
      <c r="V423" s="100"/>
      <c r="W423" s="100"/>
      <c r="X423" s="100"/>
      <c r="Y423" s="100"/>
      <c r="Z423" s="100"/>
      <c r="AA423" s="100"/>
      <c r="AB423" s="100"/>
      <c r="AC423" s="100"/>
      <c r="AD423" s="100"/>
      <c r="AE423" s="100"/>
      <c r="AF423" s="100"/>
      <c r="AG423" s="100"/>
      <c r="AH423" s="100"/>
      <c r="AI423" s="100"/>
    </row>
    <row r="424" spans="21:35" ht="30" customHeight="1" x14ac:dyDescent="0.35">
      <c r="U424" s="100"/>
      <c r="V424" s="100"/>
      <c r="W424" s="100"/>
      <c r="X424" s="100"/>
      <c r="Y424" s="100"/>
      <c r="Z424" s="100"/>
      <c r="AA424" s="100"/>
      <c r="AB424" s="100"/>
      <c r="AC424" s="100"/>
      <c r="AD424" s="100"/>
      <c r="AE424" s="100"/>
      <c r="AF424" s="100"/>
      <c r="AG424" s="100"/>
      <c r="AH424" s="100"/>
      <c r="AI424" s="100"/>
    </row>
    <row r="425" spans="21:35" ht="30" customHeight="1" x14ac:dyDescent="0.35">
      <c r="U425" s="100"/>
      <c r="V425" s="100"/>
      <c r="W425" s="100"/>
      <c r="X425" s="100"/>
      <c r="Y425" s="100"/>
      <c r="Z425" s="100"/>
      <c r="AA425" s="100"/>
      <c r="AB425" s="100"/>
      <c r="AC425" s="100"/>
      <c r="AD425" s="100"/>
      <c r="AE425" s="100"/>
      <c r="AF425" s="100"/>
      <c r="AG425" s="100"/>
      <c r="AH425" s="100"/>
      <c r="AI425" s="100"/>
    </row>
    <row r="426" spans="21:35" ht="30" customHeight="1" x14ac:dyDescent="0.35">
      <c r="U426" s="100"/>
      <c r="V426" s="100"/>
      <c r="W426" s="100"/>
      <c r="X426" s="100"/>
      <c r="Y426" s="100"/>
      <c r="Z426" s="100"/>
      <c r="AA426" s="100"/>
      <c r="AB426" s="100"/>
      <c r="AC426" s="100"/>
      <c r="AD426" s="100"/>
      <c r="AE426" s="100"/>
      <c r="AF426" s="100"/>
      <c r="AG426" s="100"/>
      <c r="AH426" s="100"/>
      <c r="AI426" s="100"/>
    </row>
    <row r="427" spans="21:35" ht="30" customHeight="1" x14ac:dyDescent="0.35">
      <c r="U427" s="100"/>
      <c r="V427" s="100"/>
      <c r="W427" s="100"/>
      <c r="X427" s="100"/>
      <c r="Y427" s="100"/>
      <c r="Z427" s="100"/>
      <c r="AA427" s="100"/>
      <c r="AB427" s="100"/>
      <c r="AC427" s="100"/>
      <c r="AD427" s="100"/>
      <c r="AE427" s="100"/>
      <c r="AF427" s="100"/>
      <c r="AG427" s="100"/>
      <c r="AH427" s="100"/>
      <c r="AI427" s="100"/>
    </row>
    <row r="428" spans="21:35" ht="30" customHeight="1" x14ac:dyDescent="0.35">
      <c r="U428" s="100"/>
      <c r="V428" s="100"/>
      <c r="W428" s="100"/>
      <c r="X428" s="100"/>
      <c r="Y428" s="100"/>
      <c r="Z428" s="100"/>
      <c r="AA428" s="100"/>
      <c r="AB428" s="100"/>
      <c r="AC428" s="100"/>
      <c r="AD428" s="100"/>
      <c r="AE428" s="100"/>
      <c r="AF428" s="100"/>
      <c r="AG428" s="100"/>
      <c r="AH428" s="100"/>
      <c r="AI428" s="100"/>
    </row>
    <row r="429" spans="21:35" ht="30" customHeight="1" x14ac:dyDescent="0.35">
      <c r="U429" s="100"/>
      <c r="V429" s="100"/>
      <c r="W429" s="100"/>
      <c r="X429" s="100"/>
      <c r="Y429" s="100"/>
      <c r="Z429" s="100"/>
      <c r="AA429" s="100"/>
      <c r="AB429" s="100"/>
      <c r="AC429" s="100"/>
      <c r="AD429" s="100"/>
      <c r="AE429" s="100"/>
      <c r="AF429" s="100"/>
      <c r="AG429" s="100"/>
      <c r="AH429" s="100"/>
      <c r="AI429" s="100"/>
    </row>
    <row r="430" spans="21:35" ht="30" customHeight="1" x14ac:dyDescent="0.35">
      <c r="U430" s="100"/>
      <c r="V430" s="100"/>
      <c r="W430" s="100"/>
      <c r="X430" s="100"/>
      <c r="Y430" s="100"/>
      <c r="Z430" s="100"/>
      <c r="AA430" s="100"/>
      <c r="AB430" s="100"/>
      <c r="AC430" s="100"/>
      <c r="AD430" s="100"/>
      <c r="AE430" s="100"/>
      <c r="AF430" s="100"/>
      <c r="AG430" s="100"/>
      <c r="AH430" s="100"/>
      <c r="AI430" s="100"/>
    </row>
    <row r="431" spans="21:35" ht="30" customHeight="1" x14ac:dyDescent="0.35">
      <c r="U431" s="100"/>
      <c r="V431" s="100"/>
      <c r="W431" s="100"/>
      <c r="X431" s="100"/>
      <c r="Y431" s="100"/>
      <c r="Z431" s="100"/>
      <c r="AA431" s="100"/>
      <c r="AB431" s="100"/>
      <c r="AC431" s="100"/>
      <c r="AD431" s="100"/>
      <c r="AE431" s="100"/>
      <c r="AF431" s="100"/>
      <c r="AG431" s="100"/>
      <c r="AH431" s="100"/>
      <c r="AI431" s="100"/>
    </row>
    <row r="432" spans="21:35" ht="30" customHeight="1" x14ac:dyDescent="0.35">
      <c r="U432" s="100"/>
      <c r="V432" s="100"/>
      <c r="W432" s="100"/>
      <c r="X432" s="100"/>
      <c r="Y432" s="100"/>
      <c r="Z432" s="100"/>
      <c r="AA432" s="100"/>
      <c r="AB432" s="100"/>
      <c r="AC432" s="100"/>
      <c r="AD432" s="100"/>
      <c r="AE432" s="100"/>
      <c r="AF432" s="100"/>
      <c r="AG432" s="100"/>
      <c r="AH432" s="100"/>
      <c r="AI432" s="100"/>
    </row>
    <row r="433" spans="21:35" ht="30" customHeight="1" x14ac:dyDescent="0.35">
      <c r="U433" s="100"/>
      <c r="V433" s="100"/>
      <c r="W433" s="100"/>
      <c r="X433" s="100"/>
      <c r="Y433" s="100"/>
      <c r="Z433" s="100"/>
      <c r="AA433" s="100"/>
      <c r="AB433" s="100"/>
      <c r="AC433" s="100"/>
      <c r="AD433" s="100"/>
      <c r="AE433" s="100"/>
      <c r="AF433" s="100"/>
      <c r="AG433" s="100"/>
      <c r="AH433" s="100"/>
      <c r="AI433" s="100"/>
    </row>
    <row r="434" spans="21:35" ht="30" customHeight="1" x14ac:dyDescent="0.35">
      <c r="U434" s="100"/>
      <c r="V434" s="100"/>
      <c r="W434" s="100"/>
      <c r="X434" s="100"/>
      <c r="Y434" s="100"/>
      <c r="Z434" s="100"/>
      <c r="AA434" s="100"/>
      <c r="AB434" s="100"/>
      <c r="AC434" s="100"/>
      <c r="AD434" s="100"/>
      <c r="AE434" s="100"/>
      <c r="AF434" s="100"/>
      <c r="AG434" s="100"/>
      <c r="AH434" s="100"/>
      <c r="AI434" s="100"/>
    </row>
    <row r="435" spans="21:35" ht="30" customHeight="1" x14ac:dyDescent="0.35">
      <c r="U435" s="100"/>
      <c r="V435" s="100"/>
      <c r="W435" s="100"/>
      <c r="X435" s="100"/>
      <c r="Y435" s="100"/>
      <c r="Z435" s="100"/>
      <c r="AA435" s="100"/>
      <c r="AB435" s="100"/>
      <c r="AC435" s="100"/>
      <c r="AD435" s="100"/>
      <c r="AE435" s="100"/>
      <c r="AF435" s="100"/>
      <c r="AG435" s="100"/>
      <c r="AH435" s="100"/>
      <c r="AI435" s="100"/>
    </row>
    <row r="436" spans="21:35" ht="30" customHeight="1" x14ac:dyDescent="0.35">
      <c r="U436" s="100"/>
      <c r="V436" s="100"/>
      <c r="W436" s="100"/>
      <c r="X436" s="100"/>
      <c r="Y436" s="100"/>
      <c r="Z436" s="100"/>
      <c r="AA436" s="100"/>
      <c r="AB436" s="100"/>
      <c r="AC436" s="100"/>
      <c r="AD436" s="100"/>
      <c r="AE436" s="100"/>
      <c r="AF436" s="100"/>
      <c r="AG436" s="100"/>
      <c r="AH436" s="100"/>
      <c r="AI436" s="100"/>
    </row>
    <row r="437" spans="21:35" ht="30" customHeight="1" x14ac:dyDescent="0.35">
      <c r="U437" s="100"/>
      <c r="V437" s="100"/>
      <c r="W437" s="100"/>
      <c r="X437" s="100"/>
      <c r="Y437" s="100"/>
      <c r="Z437" s="100"/>
      <c r="AA437" s="100"/>
      <c r="AB437" s="100"/>
      <c r="AC437" s="100"/>
      <c r="AD437" s="100"/>
      <c r="AE437" s="100"/>
      <c r="AF437" s="100"/>
      <c r="AG437" s="100"/>
      <c r="AH437" s="100"/>
      <c r="AI437" s="100"/>
    </row>
    <row r="438" spans="21:35" ht="30" customHeight="1" x14ac:dyDescent="0.35">
      <c r="U438" s="100"/>
      <c r="V438" s="100"/>
      <c r="W438" s="100"/>
      <c r="X438" s="100"/>
      <c r="Y438" s="100"/>
      <c r="Z438" s="100"/>
      <c r="AA438" s="100"/>
      <c r="AB438" s="100"/>
      <c r="AC438" s="100"/>
      <c r="AD438" s="100"/>
      <c r="AE438" s="100"/>
      <c r="AF438" s="100"/>
      <c r="AG438" s="100"/>
      <c r="AH438" s="100"/>
      <c r="AI438" s="100"/>
    </row>
    <row r="439" spans="21:35" ht="30" customHeight="1" x14ac:dyDescent="0.35">
      <c r="U439" s="100"/>
      <c r="V439" s="100"/>
      <c r="W439" s="100"/>
      <c r="X439" s="100"/>
      <c r="Y439" s="100"/>
      <c r="Z439" s="100"/>
      <c r="AA439" s="100"/>
      <c r="AB439" s="100"/>
      <c r="AC439" s="100"/>
      <c r="AD439" s="100"/>
      <c r="AE439" s="100"/>
      <c r="AF439" s="100"/>
      <c r="AG439" s="100"/>
      <c r="AH439" s="100"/>
      <c r="AI439" s="100"/>
    </row>
    <row r="440" spans="21:35" ht="30" customHeight="1" x14ac:dyDescent="0.35">
      <c r="U440" s="100"/>
      <c r="V440" s="100"/>
      <c r="W440" s="100"/>
      <c r="X440" s="100"/>
      <c r="Y440" s="100"/>
      <c r="Z440" s="100"/>
      <c r="AA440" s="100"/>
      <c r="AB440" s="100"/>
      <c r="AC440" s="100"/>
      <c r="AD440" s="100"/>
      <c r="AE440" s="100"/>
      <c r="AF440" s="100"/>
      <c r="AG440" s="100"/>
      <c r="AH440" s="100"/>
      <c r="AI440" s="100"/>
    </row>
    <row r="441" spans="21:35" ht="30" customHeight="1" x14ac:dyDescent="0.35">
      <c r="U441" s="100"/>
      <c r="V441" s="100"/>
      <c r="W441" s="100"/>
      <c r="X441" s="100"/>
      <c r="Y441" s="100"/>
      <c r="Z441" s="100"/>
      <c r="AA441" s="100"/>
      <c r="AB441" s="100"/>
      <c r="AC441" s="100"/>
      <c r="AD441" s="100"/>
      <c r="AE441" s="100"/>
      <c r="AF441" s="100"/>
      <c r="AG441" s="100"/>
      <c r="AH441" s="100"/>
      <c r="AI441" s="100"/>
    </row>
    <row r="442" spans="21:35" ht="30" customHeight="1" x14ac:dyDescent="0.35">
      <c r="U442" s="100"/>
      <c r="V442" s="100"/>
      <c r="W442" s="100"/>
      <c r="X442" s="100"/>
      <c r="Y442" s="100"/>
      <c r="Z442" s="100"/>
      <c r="AA442" s="100"/>
      <c r="AB442" s="100"/>
      <c r="AC442" s="100"/>
      <c r="AD442" s="100"/>
      <c r="AE442" s="100"/>
      <c r="AF442" s="100"/>
      <c r="AG442" s="100"/>
      <c r="AH442" s="100"/>
      <c r="AI442" s="100"/>
    </row>
    <row r="443" spans="21:35" ht="30" customHeight="1" x14ac:dyDescent="0.35">
      <c r="U443" s="100"/>
      <c r="V443" s="100"/>
      <c r="W443" s="100"/>
      <c r="X443" s="100"/>
      <c r="Y443" s="100"/>
      <c r="Z443" s="100"/>
      <c r="AA443" s="100"/>
      <c r="AB443" s="100"/>
      <c r="AC443" s="100"/>
      <c r="AD443" s="100"/>
      <c r="AE443" s="100"/>
      <c r="AF443" s="100"/>
      <c r="AG443" s="100"/>
      <c r="AH443" s="100"/>
      <c r="AI443" s="100"/>
    </row>
    <row r="444" spans="21:35" ht="30" customHeight="1" x14ac:dyDescent="0.35">
      <c r="U444" s="100"/>
      <c r="V444" s="100"/>
      <c r="W444" s="100"/>
      <c r="X444" s="100"/>
      <c r="Y444" s="100"/>
      <c r="Z444" s="100"/>
      <c r="AA444" s="100"/>
      <c r="AB444" s="100"/>
      <c r="AC444" s="100"/>
      <c r="AD444" s="100"/>
      <c r="AE444" s="100"/>
      <c r="AF444" s="100"/>
      <c r="AG444" s="100"/>
      <c r="AH444" s="100"/>
      <c r="AI444" s="100"/>
    </row>
    <row r="445" spans="21:35" ht="30" customHeight="1" x14ac:dyDescent="0.35">
      <c r="U445" s="100"/>
      <c r="V445" s="100"/>
      <c r="W445" s="100"/>
      <c r="X445" s="100"/>
      <c r="Y445" s="100"/>
      <c r="Z445" s="100"/>
      <c r="AA445" s="100"/>
      <c r="AB445" s="100"/>
      <c r="AC445" s="100"/>
      <c r="AD445" s="100"/>
      <c r="AE445" s="100"/>
      <c r="AF445" s="100"/>
      <c r="AG445" s="100"/>
      <c r="AH445" s="100"/>
      <c r="AI445" s="100"/>
    </row>
    <row r="446" spans="21:35" ht="30" customHeight="1" x14ac:dyDescent="0.35">
      <c r="U446" s="100"/>
      <c r="V446" s="100"/>
      <c r="W446" s="100"/>
      <c r="X446" s="100"/>
      <c r="Y446" s="100"/>
      <c r="Z446" s="100"/>
      <c r="AA446" s="100"/>
      <c r="AB446" s="100"/>
      <c r="AC446" s="100"/>
      <c r="AD446" s="100"/>
      <c r="AE446" s="100"/>
      <c r="AF446" s="100"/>
      <c r="AG446" s="100"/>
      <c r="AH446" s="100"/>
      <c r="AI446" s="100"/>
    </row>
    <row r="447" spans="21:35" ht="30" customHeight="1" x14ac:dyDescent="0.35">
      <c r="U447" s="100"/>
      <c r="V447" s="100"/>
      <c r="W447" s="100"/>
      <c r="X447" s="100"/>
      <c r="Y447" s="100"/>
      <c r="Z447" s="100"/>
      <c r="AA447" s="100"/>
      <c r="AB447" s="100"/>
      <c r="AC447" s="100"/>
      <c r="AD447" s="100"/>
      <c r="AE447" s="100"/>
      <c r="AF447" s="100"/>
      <c r="AG447" s="100"/>
      <c r="AH447" s="100"/>
      <c r="AI447" s="100"/>
    </row>
    <row r="448" spans="21:35" ht="30" customHeight="1" x14ac:dyDescent="0.35">
      <c r="U448" s="100"/>
      <c r="V448" s="100"/>
      <c r="W448" s="100"/>
      <c r="X448" s="100"/>
      <c r="Y448" s="100"/>
      <c r="Z448" s="100"/>
      <c r="AA448" s="100"/>
      <c r="AB448" s="100"/>
      <c r="AC448" s="100"/>
      <c r="AD448" s="100"/>
      <c r="AE448" s="100"/>
      <c r="AF448" s="100"/>
      <c r="AG448" s="100"/>
      <c r="AH448" s="100"/>
      <c r="AI448" s="100"/>
    </row>
    <row r="449" spans="21:35" ht="30" customHeight="1" x14ac:dyDescent="0.35">
      <c r="U449" s="100"/>
      <c r="V449" s="100"/>
      <c r="W449" s="100"/>
      <c r="X449" s="100"/>
      <c r="Y449" s="100"/>
      <c r="Z449" s="100"/>
      <c r="AA449" s="100"/>
      <c r="AB449" s="100"/>
      <c r="AC449" s="100"/>
      <c r="AD449" s="100"/>
      <c r="AE449" s="100"/>
      <c r="AF449" s="100"/>
      <c r="AG449" s="100"/>
      <c r="AH449" s="100"/>
      <c r="AI449" s="100"/>
    </row>
    <row r="450" spans="21:35" ht="30" customHeight="1" x14ac:dyDescent="0.35">
      <c r="U450" s="100"/>
      <c r="V450" s="100"/>
      <c r="W450" s="100"/>
      <c r="X450" s="100"/>
      <c r="Y450" s="100"/>
      <c r="Z450" s="100"/>
      <c r="AA450" s="100"/>
      <c r="AB450" s="100"/>
      <c r="AC450" s="100"/>
      <c r="AD450" s="100"/>
      <c r="AE450" s="100"/>
      <c r="AF450" s="100"/>
      <c r="AG450" s="100"/>
      <c r="AH450" s="100"/>
      <c r="AI450" s="100"/>
    </row>
    <row r="451" spans="21:35" ht="30" customHeight="1" x14ac:dyDescent="0.35">
      <c r="U451" s="100"/>
      <c r="V451" s="100"/>
      <c r="W451" s="100"/>
      <c r="X451" s="100"/>
      <c r="Y451" s="100"/>
      <c r="Z451" s="100"/>
      <c r="AA451" s="100"/>
      <c r="AB451" s="100"/>
      <c r="AC451" s="100"/>
      <c r="AD451" s="100"/>
      <c r="AE451" s="100"/>
      <c r="AF451" s="100"/>
      <c r="AG451" s="100"/>
      <c r="AH451" s="100"/>
      <c r="AI451" s="100"/>
    </row>
    <row r="452" spans="21:35" ht="30" customHeight="1" x14ac:dyDescent="0.35">
      <c r="U452" s="100"/>
      <c r="V452" s="100"/>
      <c r="W452" s="100"/>
      <c r="X452" s="100"/>
      <c r="Y452" s="100"/>
      <c r="Z452" s="100"/>
      <c r="AA452" s="100"/>
      <c r="AB452" s="100"/>
      <c r="AC452" s="100"/>
      <c r="AD452" s="100"/>
      <c r="AE452" s="100"/>
      <c r="AF452" s="100"/>
      <c r="AG452" s="100"/>
      <c r="AH452" s="100"/>
      <c r="AI452" s="100"/>
    </row>
    <row r="453" spans="21:35" ht="30" customHeight="1" x14ac:dyDescent="0.35">
      <c r="U453" s="100"/>
      <c r="V453" s="100"/>
      <c r="W453" s="100"/>
      <c r="X453" s="100"/>
      <c r="Y453" s="100"/>
      <c r="Z453" s="100"/>
      <c r="AA453" s="100"/>
      <c r="AB453" s="100"/>
      <c r="AC453" s="100"/>
      <c r="AD453" s="100"/>
      <c r="AE453" s="100"/>
      <c r="AF453" s="100"/>
      <c r="AG453" s="100"/>
      <c r="AH453" s="100"/>
      <c r="AI453" s="100"/>
    </row>
    <row r="454" spans="21:35" ht="30" customHeight="1" x14ac:dyDescent="0.35">
      <c r="U454" s="100"/>
      <c r="V454" s="100"/>
      <c r="W454" s="100"/>
      <c r="X454" s="100"/>
      <c r="Y454" s="100"/>
      <c r="Z454" s="100"/>
      <c r="AA454" s="100"/>
      <c r="AB454" s="100"/>
      <c r="AC454" s="100"/>
      <c r="AD454" s="100"/>
      <c r="AE454" s="100"/>
      <c r="AF454" s="100"/>
      <c r="AG454" s="100"/>
      <c r="AH454" s="100"/>
      <c r="AI454" s="100"/>
    </row>
    <row r="455" spans="21:35" ht="30" customHeight="1" x14ac:dyDescent="0.35">
      <c r="U455" s="100"/>
      <c r="V455" s="100"/>
      <c r="W455" s="100"/>
      <c r="X455" s="100"/>
      <c r="Y455" s="100"/>
      <c r="Z455" s="100"/>
      <c r="AA455" s="100"/>
      <c r="AB455" s="100"/>
      <c r="AC455" s="100"/>
      <c r="AD455" s="100"/>
      <c r="AE455" s="100"/>
      <c r="AF455" s="100"/>
      <c r="AG455" s="100"/>
      <c r="AH455" s="100"/>
      <c r="AI455" s="100"/>
    </row>
    <row r="456" spans="21:35" ht="30" customHeight="1" x14ac:dyDescent="0.35">
      <c r="U456" s="100"/>
      <c r="V456" s="100"/>
      <c r="W456" s="100"/>
      <c r="X456" s="100"/>
      <c r="Y456" s="100"/>
      <c r="Z456" s="100"/>
      <c r="AA456" s="100"/>
      <c r="AB456" s="100"/>
      <c r="AC456" s="100"/>
      <c r="AD456" s="100"/>
      <c r="AE456" s="100"/>
      <c r="AF456" s="100"/>
      <c r="AG456" s="100"/>
      <c r="AH456" s="100"/>
      <c r="AI456" s="100"/>
    </row>
    <row r="457" spans="21:35" ht="30" customHeight="1" x14ac:dyDescent="0.35">
      <c r="U457" s="100"/>
      <c r="V457" s="100"/>
      <c r="W457" s="100"/>
      <c r="X457" s="100"/>
      <c r="Y457" s="100"/>
      <c r="Z457" s="100"/>
      <c r="AA457" s="100"/>
      <c r="AB457" s="100"/>
      <c r="AC457" s="100"/>
      <c r="AD457" s="100"/>
      <c r="AE457" s="100"/>
      <c r="AF457" s="100"/>
      <c r="AG457" s="100"/>
      <c r="AH457" s="100"/>
      <c r="AI457" s="100"/>
    </row>
    <row r="458" spans="21:35" ht="30" customHeight="1" x14ac:dyDescent="0.35">
      <c r="U458" s="100"/>
      <c r="V458" s="100"/>
      <c r="W458" s="100"/>
      <c r="X458" s="100"/>
      <c r="Y458" s="100"/>
      <c r="Z458" s="100"/>
      <c r="AA458" s="100"/>
      <c r="AB458" s="100"/>
      <c r="AC458" s="100"/>
      <c r="AD458" s="100"/>
      <c r="AE458" s="100"/>
      <c r="AF458" s="100"/>
      <c r="AG458" s="100"/>
      <c r="AH458" s="100"/>
      <c r="AI458" s="100"/>
    </row>
    <row r="459" spans="21:35" ht="30" customHeight="1" x14ac:dyDescent="0.35">
      <c r="U459" s="100"/>
      <c r="V459" s="100"/>
      <c r="W459" s="100"/>
      <c r="X459" s="100"/>
      <c r="Y459" s="100"/>
      <c r="Z459" s="100"/>
      <c r="AA459" s="100"/>
      <c r="AB459" s="100"/>
      <c r="AC459" s="100"/>
      <c r="AD459" s="100"/>
      <c r="AE459" s="100"/>
      <c r="AF459" s="100"/>
      <c r="AG459" s="100"/>
      <c r="AH459" s="100"/>
      <c r="AI459" s="100"/>
    </row>
    <row r="460" spans="21:35" ht="30" customHeight="1" x14ac:dyDescent="0.35">
      <c r="U460" s="100"/>
      <c r="V460" s="100"/>
      <c r="W460" s="100"/>
      <c r="X460" s="100"/>
      <c r="Y460" s="100"/>
      <c r="Z460" s="100"/>
      <c r="AA460" s="100"/>
      <c r="AB460" s="100"/>
      <c r="AC460" s="100"/>
      <c r="AD460" s="100"/>
      <c r="AE460" s="100"/>
      <c r="AF460" s="100"/>
      <c r="AG460" s="100"/>
      <c r="AH460" s="100"/>
      <c r="AI460" s="100"/>
    </row>
    <row r="461" spans="21:35" ht="30" customHeight="1" x14ac:dyDescent="0.35">
      <c r="U461" s="100"/>
      <c r="V461" s="100"/>
      <c r="W461" s="100"/>
      <c r="X461" s="100"/>
      <c r="Y461" s="100"/>
      <c r="Z461" s="100"/>
      <c r="AA461" s="100"/>
      <c r="AB461" s="100"/>
      <c r="AC461" s="100"/>
      <c r="AD461" s="100"/>
      <c r="AE461" s="100"/>
      <c r="AF461" s="100"/>
      <c r="AG461" s="100"/>
      <c r="AH461" s="100"/>
      <c r="AI461" s="100"/>
    </row>
    <row r="462" spans="21:35" ht="30" customHeight="1" x14ac:dyDescent="0.35">
      <c r="U462" s="100"/>
      <c r="V462" s="100"/>
      <c r="W462" s="100"/>
      <c r="X462" s="100"/>
      <c r="Y462" s="100"/>
      <c r="Z462" s="100"/>
      <c r="AA462" s="100"/>
      <c r="AB462" s="100"/>
      <c r="AC462" s="100"/>
      <c r="AD462" s="100"/>
      <c r="AE462" s="100"/>
      <c r="AF462" s="100"/>
      <c r="AG462" s="100"/>
      <c r="AH462" s="100"/>
      <c r="AI462" s="100"/>
    </row>
    <row r="463" spans="21:35" ht="30" customHeight="1" x14ac:dyDescent="0.35">
      <c r="U463" s="100"/>
      <c r="V463" s="100"/>
      <c r="W463" s="100"/>
      <c r="X463" s="100"/>
      <c r="Y463" s="100"/>
      <c r="Z463" s="100"/>
      <c r="AA463" s="100"/>
      <c r="AB463" s="100"/>
      <c r="AC463" s="100"/>
      <c r="AD463" s="100"/>
      <c r="AE463" s="100"/>
      <c r="AF463" s="100"/>
      <c r="AG463" s="100"/>
      <c r="AH463" s="100"/>
      <c r="AI463" s="100"/>
    </row>
    <row r="464" spans="21:35" ht="30" customHeight="1" x14ac:dyDescent="0.35">
      <c r="U464" s="100"/>
      <c r="V464" s="100"/>
      <c r="W464" s="100"/>
      <c r="X464" s="100"/>
      <c r="Y464" s="100"/>
      <c r="Z464" s="100"/>
      <c r="AA464" s="100"/>
      <c r="AB464" s="100"/>
      <c r="AC464" s="100"/>
      <c r="AD464" s="100"/>
      <c r="AE464" s="100"/>
      <c r="AF464" s="100"/>
      <c r="AG464" s="100"/>
      <c r="AH464" s="100"/>
      <c r="AI464" s="100"/>
    </row>
    <row r="465" spans="21:35" ht="30" customHeight="1" x14ac:dyDescent="0.35">
      <c r="U465" s="100"/>
      <c r="V465" s="100"/>
      <c r="W465" s="100"/>
      <c r="X465" s="100"/>
      <c r="Y465" s="100"/>
      <c r="Z465" s="100"/>
      <c r="AA465" s="100"/>
      <c r="AB465" s="100"/>
      <c r="AC465" s="100"/>
      <c r="AD465" s="100"/>
      <c r="AE465" s="100"/>
      <c r="AF465" s="100"/>
      <c r="AG465" s="100"/>
      <c r="AH465" s="100"/>
      <c r="AI465" s="100"/>
    </row>
    <row r="466" spans="21:35" ht="30" customHeight="1" x14ac:dyDescent="0.35">
      <c r="U466" s="100"/>
      <c r="V466" s="100"/>
      <c r="W466" s="100"/>
      <c r="X466" s="100"/>
      <c r="Y466" s="100"/>
      <c r="Z466" s="100"/>
      <c r="AA466" s="100"/>
      <c r="AB466" s="100"/>
      <c r="AC466" s="100"/>
      <c r="AD466" s="100"/>
      <c r="AE466" s="100"/>
      <c r="AF466" s="100"/>
      <c r="AG466" s="100"/>
      <c r="AH466" s="100"/>
      <c r="AI466" s="100"/>
    </row>
    <row r="467" spans="21:35" ht="30" customHeight="1" x14ac:dyDescent="0.35">
      <c r="U467" s="100"/>
      <c r="V467" s="100"/>
      <c r="W467" s="100"/>
      <c r="X467" s="100"/>
      <c r="Y467" s="100"/>
      <c r="Z467" s="100"/>
      <c r="AA467" s="100"/>
      <c r="AB467" s="100"/>
      <c r="AC467" s="100"/>
      <c r="AD467" s="100"/>
      <c r="AE467" s="100"/>
      <c r="AF467" s="100"/>
      <c r="AG467" s="100"/>
      <c r="AH467" s="100"/>
      <c r="AI467" s="100"/>
    </row>
    <row r="468" spans="21:35" ht="30" customHeight="1" x14ac:dyDescent="0.35">
      <c r="U468" s="100"/>
      <c r="V468" s="100"/>
      <c r="W468" s="100"/>
      <c r="X468" s="100"/>
      <c r="Y468" s="100"/>
      <c r="Z468" s="100"/>
      <c r="AA468" s="100"/>
      <c r="AB468" s="100"/>
      <c r="AC468" s="100"/>
      <c r="AD468" s="100"/>
      <c r="AE468" s="100"/>
      <c r="AF468" s="100"/>
      <c r="AG468" s="100"/>
      <c r="AH468" s="100"/>
      <c r="AI468" s="100"/>
    </row>
    <row r="469" spans="21:35" ht="30" customHeight="1" x14ac:dyDescent="0.35">
      <c r="U469" s="100"/>
      <c r="V469" s="100"/>
      <c r="W469" s="100"/>
      <c r="X469" s="100"/>
      <c r="Y469" s="100"/>
      <c r="Z469" s="100"/>
      <c r="AA469" s="100"/>
      <c r="AB469" s="100"/>
      <c r="AC469" s="100"/>
      <c r="AD469" s="100"/>
      <c r="AE469" s="100"/>
      <c r="AF469" s="100"/>
      <c r="AG469" s="100"/>
      <c r="AH469" s="100"/>
      <c r="AI469" s="100"/>
    </row>
    <row r="470" spans="21:35" ht="30" customHeight="1" x14ac:dyDescent="0.35">
      <c r="U470" s="100"/>
      <c r="V470" s="100"/>
      <c r="W470" s="100"/>
      <c r="X470" s="100"/>
      <c r="Y470" s="100"/>
      <c r="Z470" s="100"/>
      <c r="AA470" s="100"/>
      <c r="AB470" s="100"/>
      <c r="AC470" s="100"/>
      <c r="AD470" s="100"/>
      <c r="AE470" s="100"/>
      <c r="AF470" s="100"/>
      <c r="AG470" s="100"/>
      <c r="AH470" s="100"/>
      <c r="AI470" s="100"/>
    </row>
    <row r="471" spans="21:35" ht="30" customHeight="1" x14ac:dyDescent="0.35">
      <c r="U471" s="100"/>
      <c r="V471" s="100"/>
      <c r="W471" s="100"/>
      <c r="X471" s="100"/>
      <c r="Y471" s="100"/>
      <c r="Z471" s="100"/>
      <c r="AA471" s="100"/>
      <c r="AB471" s="100"/>
      <c r="AC471" s="100"/>
      <c r="AD471" s="100"/>
      <c r="AE471" s="100"/>
      <c r="AF471" s="100"/>
      <c r="AG471" s="100"/>
      <c r="AH471" s="100"/>
      <c r="AI471" s="100"/>
    </row>
    <row r="472" spans="21:35" ht="30" customHeight="1" x14ac:dyDescent="0.35">
      <c r="U472" s="100"/>
      <c r="V472" s="100"/>
      <c r="W472" s="100"/>
      <c r="X472" s="100"/>
      <c r="Y472" s="100"/>
      <c r="Z472" s="100"/>
      <c r="AA472" s="100"/>
      <c r="AB472" s="100"/>
      <c r="AC472" s="100"/>
      <c r="AD472" s="100"/>
      <c r="AE472" s="100"/>
      <c r="AF472" s="100"/>
      <c r="AG472" s="100"/>
      <c r="AH472" s="100"/>
      <c r="AI472" s="100"/>
    </row>
    <row r="473" spans="21:35" ht="30" customHeight="1" x14ac:dyDescent="0.35">
      <c r="U473" s="100"/>
      <c r="V473" s="100"/>
      <c r="W473" s="100"/>
      <c r="X473" s="100"/>
      <c r="Y473" s="100"/>
      <c r="Z473" s="100"/>
      <c r="AA473" s="100"/>
      <c r="AB473" s="100"/>
      <c r="AC473" s="100"/>
      <c r="AD473" s="100"/>
      <c r="AE473" s="100"/>
      <c r="AF473" s="100"/>
      <c r="AG473" s="100"/>
      <c r="AH473" s="100"/>
      <c r="AI473" s="100"/>
    </row>
    <row r="474" spans="21:35" ht="30" customHeight="1" x14ac:dyDescent="0.35">
      <c r="U474" s="100"/>
      <c r="V474" s="100"/>
      <c r="W474" s="100"/>
      <c r="X474" s="100"/>
      <c r="Y474" s="100"/>
      <c r="Z474" s="100"/>
      <c r="AA474" s="100"/>
      <c r="AB474" s="100"/>
      <c r="AC474" s="100"/>
      <c r="AD474" s="100"/>
      <c r="AE474" s="100"/>
      <c r="AF474" s="100"/>
      <c r="AG474" s="100"/>
      <c r="AH474" s="100"/>
      <c r="AI474" s="100"/>
    </row>
    <row r="475" spans="21:35" ht="30" customHeight="1" x14ac:dyDescent="0.35">
      <c r="U475" s="100"/>
      <c r="V475" s="100"/>
      <c r="W475" s="100"/>
      <c r="X475" s="100"/>
      <c r="Y475" s="100"/>
      <c r="Z475" s="100"/>
      <c r="AA475" s="100"/>
      <c r="AB475" s="100"/>
      <c r="AC475" s="100"/>
      <c r="AD475" s="100"/>
      <c r="AE475" s="100"/>
      <c r="AF475" s="100"/>
      <c r="AG475" s="100"/>
      <c r="AH475" s="100"/>
      <c r="AI475" s="100"/>
    </row>
    <row r="476" spans="21:35" ht="30" customHeight="1" x14ac:dyDescent="0.35">
      <c r="U476" s="100"/>
      <c r="V476" s="100"/>
      <c r="W476" s="100"/>
      <c r="X476" s="100"/>
      <c r="Y476" s="100"/>
      <c r="Z476" s="100"/>
      <c r="AA476" s="100"/>
      <c r="AB476" s="100"/>
      <c r="AC476" s="100"/>
      <c r="AD476" s="100"/>
      <c r="AE476" s="100"/>
      <c r="AF476" s="100"/>
      <c r="AG476" s="100"/>
      <c r="AH476" s="100"/>
      <c r="AI476" s="100"/>
    </row>
    <row r="477" spans="21:35" ht="30" customHeight="1" x14ac:dyDescent="0.35">
      <c r="U477" s="100"/>
      <c r="V477" s="100"/>
      <c r="W477" s="100"/>
      <c r="X477" s="100"/>
      <c r="Y477" s="100"/>
      <c r="Z477" s="100"/>
      <c r="AA477" s="100"/>
      <c r="AB477" s="100"/>
      <c r="AC477" s="100"/>
      <c r="AD477" s="100"/>
      <c r="AE477" s="100"/>
      <c r="AF477" s="100"/>
      <c r="AG477" s="100"/>
      <c r="AH477" s="100"/>
      <c r="AI477" s="100"/>
    </row>
    <row r="478" spans="21:35" ht="30" customHeight="1" x14ac:dyDescent="0.35">
      <c r="U478" s="100"/>
      <c r="V478" s="100"/>
      <c r="W478" s="100"/>
      <c r="X478" s="100"/>
      <c r="Y478" s="100"/>
      <c r="Z478" s="100"/>
      <c r="AA478" s="100"/>
      <c r="AB478" s="100"/>
      <c r="AC478" s="100"/>
      <c r="AD478" s="100"/>
      <c r="AE478" s="100"/>
      <c r="AF478" s="100"/>
      <c r="AG478" s="100"/>
      <c r="AH478" s="100"/>
      <c r="AI478" s="100"/>
    </row>
    <row r="479" spans="21:35" ht="30" customHeight="1" x14ac:dyDescent="0.35">
      <c r="U479" s="100"/>
      <c r="V479" s="100"/>
      <c r="W479" s="100"/>
      <c r="X479" s="100"/>
      <c r="Y479" s="100"/>
      <c r="Z479" s="100"/>
      <c r="AA479" s="100"/>
      <c r="AB479" s="100"/>
      <c r="AC479" s="100"/>
      <c r="AD479" s="100"/>
      <c r="AE479" s="100"/>
      <c r="AF479" s="100"/>
      <c r="AG479" s="100"/>
      <c r="AH479" s="100"/>
      <c r="AI479" s="100"/>
    </row>
    <row r="480" spans="21:35" ht="30" customHeight="1" x14ac:dyDescent="0.35">
      <c r="U480" s="100"/>
      <c r="V480" s="100"/>
      <c r="W480" s="100"/>
      <c r="X480" s="100"/>
      <c r="Y480" s="100"/>
      <c r="Z480" s="100"/>
      <c r="AA480" s="100"/>
      <c r="AB480" s="100"/>
      <c r="AC480" s="100"/>
      <c r="AD480" s="100"/>
      <c r="AE480" s="100"/>
      <c r="AF480" s="100"/>
      <c r="AG480" s="100"/>
      <c r="AH480" s="100"/>
      <c r="AI480" s="100"/>
    </row>
    <row r="481" spans="21:35" ht="30" customHeight="1" x14ac:dyDescent="0.35">
      <c r="U481" s="100"/>
      <c r="V481" s="100"/>
      <c r="W481" s="100"/>
      <c r="X481" s="100"/>
      <c r="Y481" s="100"/>
      <c r="Z481" s="100"/>
      <c r="AA481" s="100"/>
      <c r="AB481" s="100"/>
      <c r="AC481" s="100"/>
      <c r="AD481" s="100"/>
      <c r="AE481" s="100"/>
      <c r="AF481" s="100"/>
      <c r="AG481" s="100"/>
      <c r="AH481" s="100"/>
      <c r="AI481" s="100"/>
    </row>
    <row r="482" spans="21:35" ht="30" customHeight="1" x14ac:dyDescent="0.35">
      <c r="U482" s="100"/>
      <c r="V482" s="100"/>
      <c r="W482" s="100"/>
      <c r="X482" s="100"/>
      <c r="Y482" s="100"/>
      <c r="Z482" s="100"/>
      <c r="AA482" s="100"/>
      <c r="AB482" s="100"/>
      <c r="AC482" s="100"/>
      <c r="AD482" s="100"/>
      <c r="AE482" s="100"/>
      <c r="AF482" s="100"/>
      <c r="AG482" s="100"/>
      <c r="AH482" s="100"/>
      <c r="AI482" s="100"/>
    </row>
    <row r="483" spans="21:35" ht="30" customHeight="1" x14ac:dyDescent="0.35">
      <c r="U483" s="100"/>
      <c r="V483" s="100"/>
      <c r="W483" s="100"/>
      <c r="X483" s="100"/>
      <c r="Y483" s="100"/>
      <c r="Z483" s="100"/>
      <c r="AA483" s="100"/>
      <c r="AB483" s="100"/>
      <c r="AC483" s="100"/>
      <c r="AD483" s="100"/>
      <c r="AE483" s="100"/>
      <c r="AF483" s="100"/>
      <c r="AG483" s="100"/>
      <c r="AH483" s="100"/>
      <c r="AI483" s="100"/>
    </row>
    <row r="484" spans="21:35" ht="30" customHeight="1" x14ac:dyDescent="0.35">
      <c r="U484" s="100"/>
      <c r="V484" s="100"/>
      <c r="W484" s="100"/>
      <c r="X484" s="100"/>
      <c r="Y484" s="100"/>
      <c r="Z484" s="100"/>
      <c r="AA484" s="100"/>
      <c r="AB484" s="100"/>
      <c r="AC484" s="100"/>
      <c r="AD484" s="100"/>
      <c r="AE484" s="100"/>
      <c r="AF484" s="100"/>
      <c r="AG484" s="100"/>
      <c r="AH484" s="100"/>
      <c r="AI484" s="100"/>
    </row>
    <row r="485" spans="21:35" ht="30" customHeight="1" x14ac:dyDescent="0.35">
      <c r="U485" s="100"/>
      <c r="V485" s="100"/>
      <c r="W485" s="100"/>
      <c r="X485" s="100"/>
      <c r="Y485" s="100"/>
      <c r="Z485" s="100"/>
      <c r="AA485" s="100"/>
      <c r="AB485" s="100"/>
      <c r="AC485" s="100"/>
      <c r="AD485" s="100"/>
      <c r="AE485" s="100"/>
      <c r="AF485" s="100"/>
      <c r="AG485" s="100"/>
      <c r="AH485" s="100"/>
      <c r="AI485" s="100"/>
    </row>
    <row r="486" spans="21:35" ht="30" customHeight="1" x14ac:dyDescent="0.35">
      <c r="U486" s="100"/>
      <c r="V486" s="100"/>
      <c r="W486" s="100"/>
      <c r="X486" s="100"/>
      <c r="Y486" s="100"/>
      <c r="Z486" s="100"/>
      <c r="AA486" s="100"/>
      <c r="AB486" s="100"/>
      <c r="AC486" s="100"/>
      <c r="AD486" s="100"/>
      <c r="AE486" s="100"/>
      <c r="AF486" s="100"/>
      <c r="AG486" s="100"/>
      <c r="AH486" s="100"/>
      <c r="AI486" s="100"/>
    </row>
    <row r="487" spans="21:35" ht="30" customHeight="1" x14ac:dyDescent="0.35">
      <c r="U487" s="100"/>
      <c r="V487" s="100"/>
      <c r="W487" s="100"/>
      <c r="X487" s="100"/>
      <c r="Y487" s="100"/>
      <c r="Z487" s="100"/>
      <c r="AA487" s="100"/>
      <c r="AB487" s="100"/>
      <c r="AC487" s="100"/>
      <c r="AD487" s="100"/>
      <c r="AE487" s="100"/>
      <c r="AF487" s="100"/>
      <c r="AG487" s="100"/>
      <c r="AH487" s="100"/>
      <c r="AI487" s="100"/>
    </row>
    <row r="488" spans="21:35" ht="30" customHeight="1" x14ac:dyDescent="0.35">
      <c r="U488" s="100"/>
      <c r="V488" s="100"/>
      <c r="W488" s="100"/>
      <c r="X488" s="100"/>
      <c r="Y488" s="100"/>
      <c r="Z488" s="100"/>
      <c r="AA488" s="100"/>
      <c r="AB488" s="100"/>
      <c r="AC488" s="100"/>
      <c r="AD488" s="100"/>
      <c r="AE488" s="100"/>
      <c r="AF488" s="100"/>
      <c r="AG488" s="100"/>
      <c r="AH488" s="100"/>
      <c r="AI488" s="100"/>
    </row>
    <row r="489" spans="21:35" ht="30" customHeight="1" x14ac:dyDescent="0.35">
      <c r="U489" s="100"/>
      <c r="V489" s="100"/>
      <c r="W489" s="100"/>
      <c r="X489" s="100"/>
      <c r="Y489" s="100"/>
      <c r="Z489" s="100"/>
      <c r="AA489" s="100"/>
      <c r="AB489" s="100"/>
      <c r="AC489" s="100"/>
      <c r="AD489" s="100"/>
      <c r="AE489" s="100"/>
      <c r="AF489" s="100"/>
      <c r="AG489" s="100"/>
      <c r="AH489" s="100"/>
      <c r="AI489" s="100"/>
    </row>
    <row r="490" spans="21:35" ht="30" customHeight="1" x14ac:dyDescent="0.35">
      <c r="U490" s="100"/>
      <c r="V490" s="100"/>
      <c r="W490" s="100"/>
      <c r="X490" s="100"/>
      <c r="Y490" s="100"/>
      <c r="Z490" s="100"/>
      <c r="AA490" s="100"/>
      <c r="AB490" s="100"/>
      <c r="AC490" s="100"/>
      <c r="AD490" s="100"/>
      <c r="AE490" s="100"/>
      <c r="AF490" s="100"/>
      <c r="AG490" s="100"/>
      <c r="AH490" s="100"/>
      <c r="AI490" s="100"/>
    </row>
    <row r="491" spans="21:35" ht="30" customHeight="1" x14ac:dyDescent="0.35">
      <c r="U491" s="100"/>
      <c r="V491" s="100"/>
      <c r="W491" s="100"/>
      <c r="X491" s="100"/>
      <c r="Y491" s="100"/>
      <c r="Z491" s="100"/>
      <c r="AA491" s="100"/>
      <c r="AB491" s="100"/>
      <c r="AC491" s="100"/>
      <c r="AD491" s="100"/>
      <c r="AE491" s="100"/>
      <c r="AF491" s="100"/>
      <c r="AG491" s="100"/>
      <c r="AH491" s="100"/>
      <c r="AI491" s="100"/>
    </row>
    <row r="492" spans="21:35" ht="30" customHeight="1" x14ac:dyDescent="0.35">
      <c r="U492" s="100"/>
      <c r="V492" s="100"/>
      <c r="W492" s="100"/>
      <c r="X492" s="100"/>
      <c r="Y492" s="100"/>
      <c r="Z492" s="100"/>
      <c r="AA492" s="100"/>
      <c r="AB492" s="100"/>
      <c r="AC492" s="100"/>
      <c r="AD492" s="100"/>
      <c r="AE492" s="100"/>
      <c r="AF492" s="100"/>
      <c r="AG492" s="100"/>
      <c r="AH492" s="100"/>
      <c r="AI492" s="100"/>
    </row>
    <row r="493" spans="21:35" ht="30" customHeight="1" x14ac:dyDescent="0.35">
      <c r="U493" s="100"/>
      <c r="V493" s="100"/>
      <c r="W493" s="100"/>
      <c r="X493" s="100"/>
      <c r="Y493" s="100"/>
      <c r="Z493" s="100"/>
      <c r="AA493" s="100"/>
      <c r="AB493" s="100"/>
      <c r="AC493" s="100"/>
      <c r="AD493" s="100"/>
      <c r="AE493" s="100"/>
      <c r="AF493" s="100"/>
      <c r="AG493" s="100"/>
      <c r="AH493" s="100"/>
      <c r="AI493" s="100"/>
    </row>
    <row r="494" spans="21:35" ht="30" customHeight="1" x14ac:dyDescent="0.35">
      <c r="U494" s="100"/>
      <c r="V494" s="100"/>
      <c r="W494" s="100"/>
      <c r="X494" s="100"/>
      <c r="Y494" s="100"/>
      <c r="Z494" s="100"/>
      <c r="AA494" s="100"/>
      <c r="AB494" s="100"/>
      <c r="AC494" s="100"/>
      <c r="AD494" s="100"/>
      <c r="AE494" s="100"/>
      <c r="AF494" s="100"/>
      <c r="AG494" s="100"/>
      <c r="AH494" s="100"/>
      <c r="AI494" s="100"/>
    </row>
    <row r="495" spans="21:35" ht="30" customHeight="1" x14ac:dyDescent="0.35">
      <c r="U495" s="100"/>
      <c r="V495" s="100"/>
      <c r="W495" s="100"/>
      <c r="X495" s="100"/>
      <c r="Y495" s="100"/>
      <c r="Z495" s="100"/>
      <c r="AA495" s="100"/>
      <c r="AB495" s="100"/>
      <c r="AC495" s="100"/>
      <c r="AD495" s="100"/>
      <c r="AE495" s="100"/>
      <c r="AF495" s="100"/>
      <c r="AG495" s="100"/>
      <c r="AH495" s="100"/>
      <c r="AI495" s="100"/>
    </row>
    <row r="496" spans="21:35" ht="30" customHeight="1" x14ac:dyDescent="0.35">
      <c r="U496" s="100"/>
      <c r="V496" s="100"/>
      <c r="W496" s="100"/>
      <c r="X496" s="100"/>
      <c r="Y496" s="100"/>
      <c r="Z496" s="100"/>
      <c r="AA496" s="100"/>
      <c r="AB496" s="100"/>
      <c r="AC496" s="100"/>
      <c r="AD496" s="100"/>
      <c r="AE496" s="100"/>
      <c r="AF496" s="100"/>
      <c r="AG496" s="100"/>
      <c r="AH496" s="100"/>
      <c r="AI496" s="100"/>
    </row>
    <row r="497" spans="21:35" ht="30" customHeight="1" x14ac:dyDescent="0.35">
      <c r="U497" s="100"/>
      <c r="V497" s="100"/>
      <c r="W497" s="100"/>
      <c r="X497" s="100"/>
      <c r="Y497" s="100"/>
      <c r="Z497" s="100"/>
      <c r="AA497" s="100"/>
      <c r="AB497" s="100"/>
      <c r="AC497" s="100"/>
      <c r="AD497" s="100"/>
      <c r="AE497" s="100"/>
      <c r="AF497" s="100"/>
      <c r="AG497" s="100"/>
      <c r="AH497" s="100"/>
      <c r="AI497" s="100"/>
    </row>
    <row r="498" spans="21:35" ht="30" customHeight="1" x14ac:dyDescent="0.35">
      <c r="U498" s="100"/>
      <c r="V498" s="100"/>
      <c r="W498" s="100"/>
      <c r="X498" s="100"/>
      <c r="Y498" s="100"/>
      <c r="Z498" s="100"/>
      <c r="AA498" s="100"/>
      <c r="AB498" s="100"/>
      <c r="AC498" s="100"/>
      <c r="AD498" s="100"/>
      <c r="AE498" s="100"/>
      <c r="AF498" s="100"/>
      <c r="AG498" s="100"/>
      <c r="AH498" s="100"/>
      <c r="AI498" s="100"/>
    </row>
    <row r="499" spans="21:35" ht="30" customHeight="1" x14ac:dyDescent="0.35">
      <c r="U499" s="100"/>
      <c r="V499" s="100"/>
      <c r="W499" s="100"/>
      <c r="X499" s="100"/>
      <c r="Y499" s="100"/>
      <c r="Z499" s="100"/>
      <c r="AA499" s="100"/>
      <c r="AB499" s="100"/>
      <c r="AC499" s="100"/>
      <c r="AD499" s="100"/>
      <c r="AE499" s="100"/>
      <c r="AF499" s="100"/>
      <c r="AG499" s="100"/>
      <c r="AH499" s="100"/>
      <c r="AI499" s="100"/>
    </row>
    <row r="500" spans="21:35" ht="30" customHeight="1" x14ac:dyDescent="0.35">
      <c r="U500" s="100"/>
      <c r="V500" s="100"/>
      <c r="W500" s="100"/>
      <c r="X500" s="100"/>
      <c r="Y500" s="100"/>
      <c r="Z500" s="100"/>
      <c r="AA500" s="100"/>
      <c r="AB500" s="100"/>
      <c r="AC500" s="100"/>
      <c r="AD500" s="100"/>
      <c r="AE500" s="100"/>
      <c r="AF500" s="100"/>
      <c r="AG500" s="100"/>
      <c r="AH500" s="100"/>
      <c r="AI500" s="100"/>
    </row>
    <row r="501" spans="21:35" ht="30" customHeight="1" x14ac:dyDescent="0.35">
      <c r="U501" s="100"/>
      <c r="V501" s="100"/>
      <c r="W501" s="100"/>
      <c r="X501" s="100"/>
      <c r="Y501" s="100"/>
      <c r="Z501" s="100"/>
      <c r="AA501" s="100"/>
      <c r="AB501" s="100"/>
      <c r="AC501" s="100"/>
      <c r="AD501" s="100"/>
      <c r="AE501" s="100"/>
      <c r="AF501" s="100"/>
      <c r="AG501" s="100"/>
      <c r="AH501" s="100"/>
      <c r="AI501" s="100"/>
    </row>
    <row r="502" spans="21:35" ht="30" customHeight="1" x14ac:dyDescent="0.35">
      <c r="U502" s="100"/>
      <c r="V502" s="100"/>
      <c r="W502" s="100"/>
      <c r="X502" s="100"/>
      <c r="Y502" s="100"/>
      <c r="Z502" s="100"/>
      <c r="AA502" s="100"/>
      <c r="AB502" s="100"/>
      <c r="AC502" s="100"/>
      <c r="AD502" s="100"/>
      <c r="AE502" s="100"/>
      <c r="AF502" s="100"/>
      <c r="AG502" s="100"/>
      <c r="AH502" s="100"/>
      <c r="AI502" s="100"/>
    </row>
    <row r="503" spans="21:35" ht="30" customHeight="1" x14ac:dyDescent="0.35">
      <c r="U503" s="100"/>
      <c r="V503" s="100"/>
      <c r="W503" s="100"/>
      <c r="X503" s="100"/>
      <c r="Y503" s="100"/>
      <c r="Z503" s="100"/>
      <c r="AA503" s="100"/>
      <c r="AB503" s="100"/>
      <c r="AC503" s="100"/>
      <c r="AD503" s="100"/>
      <c r="AE503" s="100"/>
      <c r="AF503" s="100"/>
      <c r="AG503" s="100"/>
      <c r="AH503" s="100"/>
      <c r="AI503" s="100"/>
    </row>
    <row r="504" spans="21:35" ht="30" customHeight="1" x14ac:dyDescent="0.35">
      <c r="U504" s="100"/>
      <c r="V504" s="100"/>
      <c r="W504" s="100"/>
      <c r="X504" s="100"/>
      <c r="Y504" s="100"/>
      <c r="Z504" s="100"/>
      <c r="AA504" s="100"/>
      <c r="AB504" s="100"/>
      <c r="AC504" s="100"/>
      <c r="AD504" s="100"/>
      <c r="AE504" s="100"/>
      <c r="AF504" s="100"/>
      <c r="AG504" s="100"/>
      <c r="AH504" s="100"/>
      <c r="AI504" s="100"/>
    </row>
    <row r="505" spans="21:35" ht="30" customHeight="1" x14ac:dyDescent="0.35">
      <c r="U505" s="100"/>
      <c r="V505" s="100"/>
      <c r="W505" s="100"/>
      <c r="X505" s="100"/>
      <c r="Y505" s="100"/>
      <c r="Z505" s="100"/>
      <c r="AA505" s="100"/>
      <c r="AB505" s="100"/>
      <c r="AC505" s="100"/>
      <c r="AD505" s="100"/>
      <c r="AE505" s="100"/>
      <c r="AF505" s="100"/>
      <c r="AG505" s="100"/>
      <c r="AH505" s="100"/>
      <c r="AI505" s="100"/>
    </row>
    <row r="506" spans="21:35" ht="30" customHeight="1" x14ac:dyDescent="0.35">
      <c r="U506" s="100"/>
      <c r="V506" s="100"/>
      <c r="W506" s="100"/>
      <c r="X506" s="100"/>
      <c r="Y506" s="100"/>
      <c r="Z506" s="100"/>
      <c r="AA506" s="100"/>
      <c r="AB506" s="100"/>
      <c r="AC506" s="100"/>
      <c r="AD506" s="100"/>
      <c r="AE506" s="100"/>
      <c r="AF506" s="100"/>
      <c r="AG506" s="100"/>
      <c r="AH506" s="100"/>
      <c r="AI506" s="100"/>
    </row>
    <row r="507" spans="21:35" ht="30" customHeight="1" x14ac:dyDescent="0.35">
      <c r="U507" s="100"/>
      <c r="V507" s="100"/>
      <c r="W507" s="100"/>
      <c r="X507" s="100"/>
      <c r="Y507" s="100"/>
      <c r="Z507" s="100"/>
      <c r="AA507" s="100"/>
      <c r="AB507" s="100"/>
      <c r="AC507" s="100"/>
      <c r="AD507" s="100"/>
      <c r="AE507" s="100"/>
      <c r="AF507" s="100"/>
      <c r="AG507" s="100"/>
      <c r="AH507" s="100"/>
      <c r="AI507" s="100"/>
    </row>
    <row r="508" spans="21:35" ht="30" customHeight="1" x14ac:dyDescent="0.35">
      <c r="U508" s="100"/>
      <c r="V508" s="100"/>
      <c r="W508" s="100"/>
      <c r="X508" s="100"/>
      <c r="Y508" s="100"/>
      <c r="Z508" s="100"/>
      <c r="AA508" s="100"/>
      <c r="AB508" s="100"/>
      <c r="AC508" s="100"/>
      <c r="AD508" s="100"/>
      <c r="AE508" s="100"/>
      <c r="AF508" s="100"/>
      <c r="AG508" s="100"/>
      <c r="AH508" s="100"/>
      <c r="AI508" s="100"/>
    </row>
    <row r="509" spans="21:35" ht="30" customHeight="1" x14ac:dyDescent="0.35">
      <c r="U509" s="100"/>
      <c r="V509" s="100"/>
      <c r="W509" s="100"/>
      <c r="X509" s="100"/>
      <c r="Y509" s="100"/>
      <c r="Z509" s="100"/>
      <c r="AA509" s="100"/>
      <c r="AB509" s="100"/>
      <c r="AC509" s="100"/>
      <c r="AD509" s="100"/>
      <c r="AE509" s="100"/>
      <c r="AF509" s="100"/>
      <c r="AG509" s="100"/>
      <c r="AH509" s="100"/>
      <c r="AI509" s="100"/>
    </row>
    <row r="510" spans="21:35" ht="30" customHeight="1" x14ac:dyDescent="0.35">
      <c r="U510" s="100"/>
      <c r="V510" s="100"/>
      <c r="W510" s="100"/>
      <c r="X510" s="100"/>
      <c r="Y510" s="100"/>
      <c r="Z510" s="100"/>
      <c r="AA510" s="100"/>
      <c r="AB510" s="100"/>
      <c r="AC510" s="100"/>
      <c r="AD510" s="100"/>
      <c r="AE510" s="100"/>
      <c r="AF510" s="100"/>
      <c r="AG510" s="100"/>
      <c r="AH510" s="100"/>
      <c r="AI510" s="100"/>
    </row>
    <row r="511" spans="21:35" ht="30" customHeight="1" x14ac:dyDescent="0.35">
      <c r="U511" s="100"/>
      <c r="V511" s="100"/>
      <c r="W511" s="100"/>
      <c r="X511" s="100"/>
      <c r="Y511" s="100"/>
      <c r="Z511" s="100"/>
      <c r="AA511" s="100"/>
      <c r="AB511" s="100"/>
      <c r="AC511" s="100"/>
      <c r="AD511" s="100"/>
      <c r="AE511" s="100"/>
      <c r="AF511" s="100"/>
      <c r="AG511" s="100"/>
      <c r="AH511" s="100"/>
      <c r="AI511" s="100"/>
    </row>
    <row r="512" spans="21:35" ht="30" customHeight="1" x14ac:dyDescent="0.35">
      <c r="U512" s="100"/>
      <c r="V512" s="100"/>
      <c r="W512" s="100"/>
      <c r="X512" s="100"/>
      <c r="Y512" s="100"/>
      <c r="Z512" s="100"/>
      <c r="AA512" s="100"/>
      <c r="AB512" s="100"/>
      <c r="AC512" s="100"/>
      <c r="AD512" s="100"/>
      <c r="AE512" s="100"/>
      <c r="AF512" s="100"/>
      <c r="AG512" s="100"/>
      <c r="AH512" s="100"/>
      <c r="AI512" s="100"/>
    </row>
    <row r="513" spans="21:35" ht="30" customHeight="1" x14ac:dyDescent="0.35">
      <c r="U513" s="100"/>
      <c r="V513" s="100"/>
      <c r="W513" s="100"/>
      <c r="X513" s="100"/>
      <c r="Y513" s="100"/>
      <c r="Z513" s="100"/>
      <c r="AA513" s="100"/>
      <c r="AB513" s="100"/>
      <c r="AC513" s="100"/>
      <c r="AD513" s="100"/>
      <c r="AE513" s="100"/>
      <c r="AF513" s="100"/>
      <c r="AG513" s="100"/>
      <c r="AH513" s="100"/>
      <c r="AI513" s="100"/>
    </row>
    <row r="514" spans="21:35" ht="30" customHeight="1" x14ac:dyDescent="0.35">
      <c r="U514" s="100"/>
      <c r="V514" s="100"/>
      <c r="W514" s="100"/>
      <c r="X514" s="100"/>
      <c r="Y514" s="100"/>
      <c r="Z514" s="100"/>
      <c r="AA514" s="100"/>
      <c r="AB514" s="100"/>
      <c r="AC514" s="100"/>
      <c r="AD514" s="100"/>
      <c r="AE514" s="100"/>
      <c r="AF514" s="100"/>
      <c r="AG514" s="100"/>
      <c r="AH514" s="100"/>
      <c r="AI514" s="100"/>
    </row>
    <row r="515" spans="21:35" ht="30" customHeight="1" x14ac:dyDescent="0.35">
      <c r="U515" s="100"/>
      <c r="V515" s="100"/>
      <c r="W515" s="100"/>
      <c r="X515" s="100"/>
      <c r="Y515" s="100"/>
      <c r="Z515" s="100"/>
      <c r="AA515" s="100"/>
      <c r="AB515" s="100"/>
      <c r="AC515" s="100"/>
      <c r="AD515" s="100"/>
      <c r="AE515" s="100"/>
      <c r="AF515" s="100"/>
      <c r="AG515" s="100"/>
      <c r="AH515" s="100"/>
      <c r="AI515" s="100"/>
    </row>
    <row r="516" spans="21:35" ht="30" customHeight="1" x14ac:dyDescent="0.35">
      <c r="U516" s="100"/>
      <c r="V516" s="100"/>
      <c r="W516" s="100"/>
      <c r="X516" s="100"/>
      <c r="Y516" s="100"/>
      <c r="Z516" s="100"/>
      <c r="AA516" s="100"/>
      <c r="AB516" s="100"/>
      <c r="AC516" s="100"/>
      <c r="AD516" s="100"/>
      <c r="AE516" s="100"/>
      <c r="AF516" s="100"/>
      <c r="AG516" s="100"/>
      <c r="AH516" s="100"/>
      <c r="AI516" s="100"/>
    </row>
    <row r="517" spans="21:35" ht="30" customHeight="1" x14ac:dyDescent="0.35">
      <c r="U517" s="100"/>
      <c r="V517" s="100"/>
      <c r="W517" s="100"/>
      <c r="X517" s="100"/>
      <c r="Y517" s="100"/>
      <c r="Z517" s="100"/>
      <c r="AA517" s="100"/>
      <c r="AB517" s="100"/>
      <c r="AC517" s="100"/>
      <c r="AD517" s="100"/>
      <c r="AE517" s="100"/>
      <c r="AF517" s="100"/>
      <c r="AG517" s="100"/>
      <c r="AH517" s="100"/>
      <c r="AI517" s="100"/>
    </row>
    <row r="518" spans="21:35" ht="30" customHeight="1" x14ac:dyDescent="0.35">
      <c r="U518" s="100"/>
      <c r="V518" s="100"/>
      <c r="W518" s="100"/>
      <c r="X518" s="100"/>
      <c r="Y518" s="100"/>
      <c r="Z518" s="100"/>
      <c r="AA518" s="100"/>
      <c r="AB518" s="100"/>
      <c r="AC518" s="100"/>
      <c r="AD518" s="100"/>
      <c r="AE518" s="100"/>
      <c r="AF518" s="100"/>
      <c r="AG518" s="100"/>
      <c r="AH518" s="100"/>
      <c r="AI518" s="100"/>
    </row>
    <row r="519" spans="21:35" ht="30" customHeight="1" x14ac:dyDescent="0.35">
      <c r="U519" s="100"/>
      <c r="V519" s="100"/>
      <c r="W519" s="100"/>
      <c r="X519" s="100"/>
      <c r="Y519" s="100"/>
      <c r="Z519" s="100"/>
      <c r="AA519" s="100"/>
      <c r="AB519" s="100"/>
      <c r="AC519" s="100"/>
      <c r="AD519" s="100"/>
      <c r="AE519" s="100"/>
      <c r="AF519" s="100"/>
      <c r="AG519" s="100"/>
      <c r="AH519" s="100"/>
      <c r="AI519" s="100"/>
    </row>
    <row r="520" spans="21:35" ht="30" customHeight="1" x14ac:dyDescent="0.35">
      <c r="U520" s="100"/>
      <c r="V520" s="100"/>
      <c r="W520" s="100"/>
      <c r="X520" s="100"/>
      <c r="Y520" s="100"/>
      <c r="Z520" s="100"/>
      <c r="AA520" s="100"/>
      <c r="AB520" s="100"/>
      <c r="AC520" s="100"/>
      <c r="AD520" s="100"/>
      <c r="AE520" s="100"/>
      <c r="AF520" s="100"/>
      <c r="AG520" s="100"/>
      <c r="AH520" s="100"/>
      <c r="AI520" s="100"/>
    </row>
    <row r="521" spans="21:35" ht="30" customHeight="1" x14ac:dyDescent="0.35">
      <c r="U521" s="100"/>
      <c r="V521" s="100"/>
      <c r="W521" s="100"/>
      <c r="X521" s="100"/>
      <c r="Y521" s="100"/>
      <c r="Z521" s="100"/>
      <c r="AA521" s="100"/>
      <c r="AB521" s="100"/>
      <c r="AC521" s="100"/>
      <c r="AD521" s="100"/>
      <c r="AE521" s="100"/>
      <c r="AF521" s="100"/>
      <c r="AG521" s="100"/>
      <c r="AH521" s="100"/>
      <c r="AI521" s="100"/>
    </row>
    <row r="522" spans="21:35" ht="30" customHeight="1" x14ac:dyDescent="0.35">
      <c r="U522" s="100"/>
      <c r="V522" s="100"/>
      <c r="W522" s="100"/>
      <c r="X522" s="100"/>
      <c r="Y522" s="100"/>
      <c r="Z522" s="100"/>
      <c r="AA522" s="100"/>
      <c r="AB522" s="100"/>
      <c r="AC522" s="100"/>
      <c r="AD522" s="100"/>
      <c r="AE522" s="100"/>
      <c r="AF522" s="100"/>
      <c r="AG522" s="100"/>
      <c r="AH522" s="100"/>
      <c r="AI522" s="100"/>
    </row>
    <row r="523" spans="21:35" ht="30" customHeight="1" x14ac:dyDescent="0.35">
      <c r="U523" s="100"/>
      <c r="V523" s="100"/>
      <c r="W523" s="100"/>
      <c r="X523" s="100"/>
      <c r="Y523" s="100"/>
      <c r="Z523" s="100"/>
      <c r="AA523" s="100"/>
      <c r="AB523" s="100"/>
      <c r="AC523" s="100"/>
      <c r="AD523" s="100"/>
      <c r="AE523" s="100"/>
      <c r="AF523" s="100"/>
      <c r="AG523" s="100"/>
      <c r="AH523" s="100"/>
      <c r="AI523" s="100"/>
    </row>
    <row r="524" spans="21:35" ht="30" customHeight="1" x14ac:dyDescent="0.35">
      <c r="U524" s="100"/>
      <c r="V524" s="100"/>
      <c r="W524" s="100"/>
      <c r="X524" s="100"/>
      <c r="Y524" s="100"/>
      <c r="Z524" s="100"/>
      <c r="AA524" s="100"/>
      <c r="AB524" s="100"/>
      <c r="AC524" s="100"/>
      <c r="AD524" s="100"/>
      <c r="AE524" s="100"/>
      <c r="AF524" s="100"/>
      <c r="AG524" s="100"/>
      <c r="AH524" s="100"/>
      <c r="AI524" s="100"/>
    </row>
    <row r="525" spans="21:35" ht="30" customHeight="1" x14ac:dyDescent="0.35">
      <c r="U525" s="100"/>
      <c r="V525" s="100"/>
      <c r="W525" s="100"/>
      <c r="X525" s="100"/>
      <c r="Y525" s="100"/>
      <c r="Z525" s="100"/>
      <c r="AA525" s="100"/>
      <c r="AB525" s="100"/>
      <c r="AC525" s="100"/>
      <c r="AD525" s="100"/>
      <c r="AE525" s="100"/>
      <c r="AF525" s="100"/>
      <c r="AG525" s="100"/>
      <c r="AH525" s="100"/>
      <c r="AI525" s="100"/>
    </row>
    <row r="526" spans="21:35" ht="30" customHeight="1" x14ac:dyDescent="0.35">
      <c r="U526" s="100"/>
      <c r="V526" s="100"/>
      <c r="W526" s="100"/>
      <c r="X526" s="100"/>
      <c r="Y526" s="100"/>
      <c r="Z526" s="100"/>
      <c r="AA526" s="100"/>
      <c r="AB526" s="100"/>
      <c r="AC526" s="100"/>
      <c r="AD526" s="100"/>
      <c r="AE526" s="100"/>
      <c r="AF526" s="100"/>
      <c r="AG526" s="100"/>
      <c r="AH526" s="100"/>
      <c r="AI526" s="100"/>
    </row>
    <row r="527" spans="21:35" ht="30" customHeight="1" x14ac:dyDescent="0.35">
      <c r="U527" s="100"/>
      <c r="V527" s="100"/>
      <c r="W527" s="100"/>
      <c r="X527" s="100"/>
      <c r="Y527" s="100"/>
      <c r="Z527" s="100"/>
      <c r="AA527" s="100"/>
      <c r="AB527" s="100"/>
      <c r="AC527" s="100"/>
      <c r="AD527" s="100"/>
      <c r="AE527" s="100"/>
      <c r="AF527" s="100"/>
      <c r="AG527" s="100"/>
      <c r="AH527" s="100"/>
      <c r="AI527" s="100"/>
    </row>
    <row r="528" spans="21:35" ht="30" customHeight="1" x14ac:dyDescent="0.35">
      <c r="U528" s="100"/>
      <c r="V528" s="100"/>
      <c r="W528" s="100"/>
      <c r="X528" s="100"/>
      <c r="Y528" s="100"/>
      <c r="Z528" s="100"/>
      <c r="AA528" s="100"/>
      <c r="AB528" s="100"/>
      <c r="AC528" s="100"/>
      <c r="AD528" s="100"/>
      <c r="AE528" s="100"/>
      <c r="AF528" s="100"/>
      <c r="AG528" s="100"/>
      <c r="AH528" s="100"/>
      <c r="AI528" s="100"/>
    </row>
    <row r="529" spans="21:35" ht="30" customHeight="1" x14ac:dyDescent="0.35">
      <c r="U529" s="100"/>
      <c r="V529" s="100"/>
      <c r="W529" s="100"/>
      <c r="X529" s="100"/>
      <c r="Y529" s="100"/>
      <c r="Z529" s="100"/>
      <c r="AA529" s="100"/>
      <c r="AB529" s="100"/>
      <c r="AC529" s="100"/>
      <c r="AD529" s="100"/>
      <c r="AE529" s="100"/>
      <c r="AF529" s="100"/>
      <c r="AG529" s="100"/>
      <c r="AH529" s="100"/>
      <c r="AI529" s="100"/>
    </row>
    <row r="530" spans="21:35" ht="30" customHeight="1" x14ac:dyDescent="0.35">
      <c r="U530" s="100"/>
      <c r="V530" s="100"/>
      <c r="W530" s="100"/>
      <c r="X530" s="100"/>
      <c r="Y530" s="100"/>
      <c r="Z530" s="100"/>
      <c r="AA530" s="100"/>
      <c r="AB530" s="100"/>
      <c r="AC530" s="100"/>
      <c r="AD530" s="100"/>
      <c r="AE530" s="100"/>
      <c r="AF530" s="100"/>
      <c r="AG530" s="100"/>
      <c r="AH530" s="100"/>
      <c r="AI530" s="100"/>
    </row>
    <row r="531" spans="21:35" ht="30" customHeight="1" x14ac:dyDescent="0.35">
      <c r="U531" s="100"/>
      <c r="V531" s="100"/>
      <c r="W531" s="100"/>
      <c r="X531" s="100"/>
      <c r="Y531" s="100"/>
      <c r="Z531" s="100"/>
      <c r="AA531" s="100"/>
      <c r="AB531" s="100"/>
      <c r="AC531" s="100"/>
      <c r="AD531" s="100"/>
      <c r="AE531" s="100"/>
      <c r="AF531" s="100"/>
      <c r="AG531" s="100"/>
      <c r="AH531" s="100"/>
      <c r="AI531" s="100"/>
    </row>
    <row r="532" spans="21:35" ht="30" customHeight="1" x14ac:dyDescent="0.35">
      <c r="U532" s="100"/>
      <c r="V532" s="100"/>
      <c r="W532" s="100"/>
      <c r="X532" s="100"/>
      <c r="Y532" s="100"/>
      <c r="Z532" s="100"/>
      <c r="AA532" s="100"/>
      <c r="AB532" s="100"/>
      <c r="AC532" s="100"/>
      <c r="AD532" s="100"/>
      <c r="AE532" s="100"/>
      <c r="AF532" s="100"/>
      <c r="AG532" s="100"/>
      <c r="AH532" s="100"/>
      <c r="AI532" s="100"/>
    </row>
    <row r="533" spans="21:35" ht="30" customHeight="1" x14ac:dyDescent="0.35">
      <c r="U533" s="100"/>
      <c r="V533" s="100"/>
      <c r="W533" s="100"/>
      <c r="X533" s="100"/>
      <c r="Y533" s="100"/>
      <c r="Z533" s="100"/>
      <c r="AA533" s="100"/>
      <c r="AB533" s="100"/>
      <c r="AC533" s="100"/>
      <c r="AD533" s="100"/>
      <c r="AE533" s="100"/>
      <c r="AF533" s="100"/>
      <c r="AG533" s="100"/>
      <c r="AH533" s="100"/>
      <c r="AI533" s="100"/>
    </row>
    <row r="534" spans="21:35" ht="30" customHeight="1" x14ac:dyDescent="0.35">
      <c r="U534" s="100"/>
      <c r="V534" s="100"/>
      <c r="W534" s="100"/>
      <c r="X534" s="100"/>
      <c r="Y534" s="100"/>
      <c r="Z534" s="100"/>
      <c r="AA534" s="100"/>
      <c r="AB534" s="100"/>
      <c r="AC534" s="100"/>
      <c r="AD534" s="100"/>
      <c r="AE534" s="100"/>
      <c r="AF534" s="100"/>
      <c r="AG534" s="100"/>
      <c r="AH534" s="100"/>
      <c r="AI534" s="100"/>
    </row>
    <row r="535" spans="21:35" ht="30" customHeight="1" x14ac:dyDescent="0.35">
      <c r="U535" s="100"/>
      <c r="V535" s="100"/>
      <c r="W535" s="100"/>
      <c r="X535" s="100"/>
      <c r="Y535" s="100"/>
      <c r="Z535" s="100"/>
      <c r="AA535" s="100"/>
      <c r="AB535" s="100"/>
      <c r="AC535" s="100"/>
      <c r="AD535" s="100"/>
      <c r="AE535" s="100"/>
      <c r="AF535" s="100"/>
      <c r="AG535" s="100"/>
      <c r="AH535" s="100"/>
      <c r="AI535" s="100"/>
    </row>
    <row r="536" spans="21:35" ht="30" customHeight="1" x14ac:dyDescent="0.35">
      <c r="U536" s="100"/>
      <c r="V536" s="100"/>
      <c r="W536" s="100"/>
      <c r="X536" s="100"/>
      <c r="Y536" s="100"/>
      <c r="Z536" s="100"/>
      <c r="AA536" s="100"/>
      <c r="AB536" s="100"/>
      <c r="AC536" s="100"/>
      <c r="AD536" s="100"/>
      <c r="AE536" s="100"/>
      <c r="AF536" s="100"/>
      <c r="AG536" s="100"/>
      <c r="AH536" s="100"/>
      <c r="AI536" s="100"/>
    </row>
    <row r="537" spans="21:35" ht="30" customHeight="1" x14ac:dyDescent="0.35">
      <c r="U537" s="100"/>
      <c r="V537" s="100"/>
      <c r="W537" s="100"/>
      <c r="X537" s="100"/>
      <c r="Y537" s="100"/>
      <c r="Z537" s="100"/>
      <c r="AA537" s="100"/>
      <c r="AB537" s="100"/>
      <c r="AC537" s="100"/>
      <c r="AD537" s="100"/>
      <c r="AE537" s="100"/>
      <c r="AF537" s="100"/>
      <c r="AG537" s="100"/>
      <c r="AH537" s="100"/>
      <c r="AI537" s="100"/>
    </row>
    <row r="538" spans="21:35" ht="30" customHeight="1" x14ac:dyDescent="0.35">
      <c r="U538" s="100"/>
      <c r="V538" s="100"/>
      <c r="W538" s="100"/>
      <c r="X538" s="100"/>
      <c r="Y538" s="100"/>
      <c r="Z538" s="100"/>
      <c r="AA538" s="100"/>
      <c r="AB538" s="100"/>
      <c r="AC538" s="100"/>
      <c r="AD538" s="100"/>
      <c r="AE538" s="100"/>
      <c r="AF538" s="100"/>
      <c r="AG538" s="100"/>
      <c r="AH538" s="100"/>
      <c r="AI538" s="100"/>
    </row>
    <row r="539" spans="21:35" ht="30" customHeight="1" x14ac:dyDescent="0.35">
      <c r="U539" s="100"/>
      <c r="V539" s="100"/>
      <c r="W539" s="100"/>
      <c r="X539" s="100"/>
      <c r="Y539" s="100"/>
      <c r="Z539" s="100"/>
      <c r="AA539" s="100"/>
      <c r="AB539" s="100"/>
      <c r="AC539" s="100"/>
      <c r="AD539" s="100"/>
      <c r="AE539" s="100"/>
      <c r="AF539" s="100"/>
      <c r="AG539" s="100"/>
      <c r="AH539" s="100"/>
      <c r="AI539" s="100"/>
    </row>
    <row r="540" spans="21:35" ht="30" customHeight="1" x14ac:dyDescent="0.35">
      <c r="U540" s="100"/>
      <c r="V540" s="100"/>
      <c r="W540" s="100"/>
      <c r="X540" s="100"/>
      <c r="Y540" s="100"/>
      <c r="Z540" s="100"/>
      <c r="AA540" s="100"/>
      <c r="AB540" s="100"/>
      <c r="AC540" s="100"/>
      <c r="AD540" s="100"/>
      <c r="AE540" s="100"/>
      <c r="AF540" s="100"/>
      <c r="AG540" s="100"/>
      <c r="AH540" s="100"/>
      <c r="AI540" s="100"/>
    </row>
    <row r="541" spans="21:35" ht="30" customHeight="1" x14ac:dyDescent="0.35">
      <c r="U541" s="100"/>
      <c r="V541" s="100"/>
      <c r="W541" s="100"/>
      <c r="X541" s="100"/>
      <c r="Y541" s="100"/>
      <c r="Z541" s="100"/>
      <c r="AA541" s="100"/>
      <c r="AB541" s="100"/>
      <c r="AC541" s="100"/>
      <c r="AD541" s="100"/>
      <c r="AE541" s="100"/>
      <c r="AF541" s="100"/>
      <c r="AG541" s="100"/>
      <c r="AH541" s="100"/>
      <c r="AI541" s="100"/>
    </row>
    <row r="542" spans="21:35" ht="30" customHeight="1" x14ac:dyDescent="0.35">
      <c r="U542" s="100"/>
      <c r="V542" s="100"/>
      <c r="W542" s="100"/>
      <c r="X542" s="100"/>
      <c r="Y542" s="100"/>
      <c r="Z542" s="100"/>
      <c r="AA542" s="100"/>
      <c r="AB542" s="100"/>
      <c r="AC542" s="100"/>
      <c r="AD542" s="100"/>
      <c r="AE542" s="100"/>
      <c r="AF542" s="100"/>
      <c r="AG542" s="100"/>
      <c r="AH542" s="100"/>
      <c r="AI542" s="100"/>
    </row>
    <row r="543" spans="21:35" ht="30" customHeight="1" x14ac:dyDescent="0.35">
      <c r="U543" s="100"/>
      <c r="V543" s="100"/>
      <c r="W543" s="100"/>
      <c r="X543" s="100"/>
      <c r="Y543" s="100"/>
      <c r="Z543" s="100"/>
      <c r="AA543" s="100"/>
      <c r="AB543" s="100"/>
      <c r="AC543" s="100"/>
      <c r="AD543" s="100"/>
      <c r="AE543" s="100"/>
      <c r="AF543" s="100"/>
      <c r="AG543" s="100"/>
      <c r="AH543" s="100"/>
      <c r="AI543" s="100"/>
    </row>
    <row r="544" spans="21:35" ht="30" customHeight="1" x14ac:dyDescent="0.35">
      <c r="U544" s="100"/>
      <c r="V544" s="100"/>
      <c r="W544" s="100"/>
      <c r="X544" s="100"/>
      <c r="Y544" s="100"/>
      <c r="Z544" s="100"/>
      <c r="AA544" s="100"/>
      <c r="AB544" s="100"/>
      <c r="AC544" s="100"/>
      <c r="AD544" s="100"/>
      <c r="AE544" s="100"/>
      <c r="AF544" s="100"/>
      <c r="AG544" s="100"/>
      <c r="AH544" s="100"/>
      <c r="AI544" s="100"/>
    </row>
    <row r="545" spans="21:35" ht="30" customHeight="1" x14ac:dyDescent="0.35">
      <c r="U545" s="100"/>
      <c r="V545" s="100"/>
      <c r="W545" s="100"/>
      <c r="X545" s="100"/>
      <c r="Y545" s="100"/>
      <c r="Z545" s="100"/>
      <c r="AA545" s="100"/>
      <c r="AB545" s="100"/>
      <c r="AC545" s="100"/>
      <c r="AD545" s="100"/>
      <c r="AE545" s="100"/>
      <c r="AF545" s="100"/>
      <c r="AG545" s="100"/>
      <c r="AH545" s="100"/>
      <c r="AI545" s="100"/>
    </row>
    <row r="546" spans="21:35" ht="30" customHeight="1" x14ac:dyDescent="0.35">
      <c r="U546" s="100"/>
      <c r="V546" s="100"/>
      <c r="W546" s="100"/>
      <c r="X546" s="100"/>
      <c r="Y546" s="100"/>
      <c r="Z546" s="100"/>
      <c r="AA546" s="100"/>
      <c r="AB546" s="100"/>
      <c r="AC546" s="100"/>
      <c r="AD546" s="100"/>
      <c r="AE546" s="100"/>
      <c r="AF546" s="100"/>
      <c r="AG546" s="100"/>
      <c r="AH546" s="100"/>
      <c r="AI546" s="100"/>
    </row>
    <row r="547" spans="21:35" ht="30" customHeight="1" x14ac:dyDescent="0.35">
      <c r="U547" s="100"/>
      <c r="V547" s="100"/>
      <c r="W547" s="100"/>
      <c r="X547" s="100"/>
      <c r="Y547" s="100"/>
      <c r="Z547" s="100"/>
      <c r="AA547" s="100"/>
      <c r="AB547" s="100"/>
      <c r="AC547" s="100"/>
      <c r="AD547" s="100"/>
      <c r="AE547" s="100"/>
      <c r="AF547" s="100"/>
      <c r="AG547" s="100"/>
      <c r="AH547" s="100"/>
      <c r="AI547" s="100"/>
    </row>
    <row r="548" spans="21:35" ht="30" customHeight="1" x14ac:dyDescent="0.35">
      <c r="U548" s="100"/>
      <c r="V548" s="100"/>
      <c r="W548" s="100"/>
      <c r="X548" s="100"/>
      <c r="Y548" s="100"/>
      <c r="Z548" s="100"/>
      <c r="AA548" s="100"/>
      <c r="AB548" s="100"/>
      <c r="AC548" s="100"/>
      <c r="AD548" s="100"/>
      <c r="AE548" s="100"/>
      <c r="AF548" s="100"/>
      <c r="AG548" s="100"/>
      <c r="AH548" s="100"/>
      <c r="AI548" s="100"/>
    </row>
    <row r="549" spans="21:35" ht="30" customHeight="1" x14ac:dyDescent="0.35">
      <c r="U549" s="100"/>
      <c r="V549" s="100"/>
      <c r="W549" s="100"/>
      <c r="X549" s="100"/>
      <c r="Y549" s="100"/>
      <c r="Z549" s="100"/>
      <c r="AA549" s="100"/>
      <c r="AB549" s="100"/>
      <c r="AC549" s="100"/>
      <c r="AD549" s="100"/>
      <c r="AE549" s="100"/>
      <c r="AF549" s="100"/>
      <c r="AG549" s="100"/>
      <c r="AH549" s="100"/>
      <c r="AI549" s="100"/>
    </row>
    <row r="550" spans="21:35" ht="30" customHeight="1" x14ac:dyDescent="0.35">
      <c r="U550" s="100"/>
      <c r="V550" s="100"/>
      <c r="W550" s="100"/>
      <c r="X550" s="100"/>
      <c r="Y550" s="100"/>
      <c r="Z550" s="100"/>
      <c r="AA550" s="100"/>
      <c r="AB550" s="100"/>
      <c r="AC550" s="100"/>
      <c r="AD550" s="100"/>
      <c r="AE550" s="100"/>
      <c r="AF550" s="100"/>
      <c r="AG550" s="100"/>
      <c r="AH550" s="100"/>
      <c r="AI550" s="100"/>
    </row>
    <row r="551" spans="21:35" ht="30" customHeight="1" x14ac:dyDescent="0.35">
      <c r="U551" s="100"/>
      <c r="V551" s="100"/>
      <c r="W551" s="100"/>
      <c r="X551" s="100"/>
      <c r="Y551" s="100"/>
      <c r="Z551" s="100"/>
      <c r="AA551" s="100"/>
      <c r="AB551" s="100"/>
      <c r="AC551" s="100"/>
      <c r="AD551" s="100"/>
      <c r="AE551" s="100"/>
      <c r="AF551" s="100"/>
      <c r="AG551" s="100"/>
      <c r="AH551" s="100"/>
      <c r="AI551" s="100"/>
    </row>
    <row r="552" spans="21:35" ht="30" customHeight="1" x14ac:dyDescent="0.35">
      <c r="U552" s="100"/>
      <c r="V552" s="100"/>
      <c r="W552" s="100"/>
      <c r="X552" s="100"/>
      <c r="Y552" s="100"/>
      <c r="Z552" s="100"/>
      <c r="AA552" s="100"/>
      <c r="AB552" s="100"/>
      <c r="AC552" s="100"/>
      <c r="AD552" s="100"/>
      <c r="AE552" s="100"/>
      <c r="AF552" s="100"/>
      <c r="AG552" s="100"/>
      <c r="AH552" s="100"/>
      <c r="AI552" s="100"/>
    </row>
    <row r="553" spans="21:35" ht="30" customHeight="1" x14ac:dyDescent="0.35">
      <c r="U553" s="100"/>
      <c r="V553" s="100"/>
      <c r="W553" s="100"/>
      <c r="X553" s="100"/>
      <c r="Y553" s="100"/>
      <c r="Z553" s="100"/>
      <c r="AA553" s="100"/>
      <c r="AB553" s="100"/>
      <c r="AC553" s="100"/>
      <c r="AD553" s="100"/>
      <c r="AE553" s="100"/>
      <c r="AF553" s="100"/>
      <c r="AG553" s="100"/>
      <c r="AH553" s="100"/>
      <c r="AI553" s="100"/>
    </row>
    <row r="554" spans="21:35" ht="30" customHeight="1" x14ac:dyDescent="0.35">
      <c r="U554" s="100"/>
      <c r="V554" s="100"/>
      <c r="W554" s="100"/>
      <c r="X554" s="100"/>
      <c r="Y554" s="100"/>
      <c r="Z554" s="100"/>
      <c r="AA554" s="100"/>
      <c r="AB554" s="100"/>
      <c r="AC554" s="100"/>
      <c r="AD554" s="100"/>
      <c r="AE554" s="100"/>
      <c r="AF554" s="100"/>
      <c r="AG554" s="100"/>
      <c r="AH554" s="100"/>
      <c r="AI554" s="100"/>
    </row>
    <row r="555" spans="21:35" ht="30" customHeight="1" x14ac:dyDescent="0.35">
      <c r="U555" s="100"/>
      <c r="V555" s="100"/>
      <c r="W555" s="100"/>
      <c r="X555" s="100"/>
      <c r="Y555" s="100"/>
      <c r="Z555" s="100"/>
      <c r="AA555" s="100"/>
      <c r="AB555" s="100"/>
      <c r="AC555" s="100"/>
      <c r="AD555" s="100"/>
      <c r="AE555" s="100"/>
      <c r="AF555" s="100"/>
      <c r="AG555" s="100"/>
      <c r="AH555" s="100"/>
      <c r="AI555" s="100"/>
    </row>
    <row r="556" spans="21:35" ht="30" customHeight="1" x14ac:dyDescent="0.35">
      <c r="U556" s="100"/>
      <c r="V556" s="100"/>
      <c r="W556" s="100"/>
      <c r="X556" s="100"/>
      <c r="Y556" s="100"/>
      <c r="Z556" s="100"/>
      <c r="AA556" s="100"/>
      <c r="AB556" s="100"/>
      <c r="AC556" s="100"/>
      <c r="AD556" s="100"/>
      <c r="AE556" s="100"/>
      <c r="AF556" s="100"/>
      <c r="AG556" s="100"/>
      <c r="AH556" s="100"/>
      <c r="AI556" s="100"/>
    </row>
    <row r="557" spans="21:35" ht="30" customHeight="1" x14ac:dyDescent="0.35">
      <c r="U557" s="100"/>
      <c r="V557" s="100"/>
      <c r="W557" s="100"/>
      <c r="X557" s="100"/>
      <c r="Y557" s="100"/>
      <c r="Z557" s="100"/>
      <c r="AA557" s="100"/>
      <c r="AB557" s="100"/>
      <c r="AC557" s="100"/>
      <c r="AD557" s="100"/>
      <c r="AE557" s="100"/>
      <c r="AF557" s="100"/>
      <c r="AG557" s="100"/>
      <c r="AH557" s="100"/>
      <c r="AI557" s="100"/>
    </row>
    <row r="558" spans="21:35" ht="30" customHeight="1" x14ac:dyDescent="0.35">
      <c r="U558" s="100"/>
      <c r="V558" s="100"/>
      <c r="W558" s="100"/>
      <c r="X558" s="100"/>
      <c r="Y558" s="100"/>
      <c r="Z558" s="100"/>
      <c r="AA558" s="100"/>
      <c r="AB558" s="100"/>
      <c r="AC558" s="100"/>
      <c r="AD558" s="100"/>
      <c r="AE558" s="100"/>
      <c r="AF558" s="100"/>
      <c r="AG558" s="100"/>
      <c r="AH558" s="100"/>
      <c r="AI558" s="100"/>
    </row>
    <row r="559" spans="21:35" ht="30" customHeight="1" x14ac:dyDescent="0.35">
      <c r="U559" s="100"/>
      <c r="V559" s="100"/>
      <c r="W559" s="100"/>
      <c r="X559" s="100"/>
      <c r="Y559" s="100"/>
      <c r="Z559" s="100"/>
      <c r="AA559" s="100"/>
      <c r="AB559" s="100"/>
      <c r="AC559" s="100"/>
      <c r="AD559" s="100"/>
      <c r="AE559" s="100"/>
      <c r="AF559" s="100"/>
      <c r="AG559" s="100"/>
      <c r="AH559" s="100"/>
      <c r="AI559" s="100"/>
    </row>
    <row r="560" spans="21:35" ht="30" customHeight="1" x14ac:dyDescent="0.35">
      <c r="U560" s="100"/>
      <c r="V560" s="100"/>
      <c r="W560" s="100"/>
      <c r="X560" s="100"/>
      <c r="Y560" s="100"/>
      <c r="Z560" s="100"/>
      <c r="AA560" s="100"/>
      <c r="AB560" s="100"/>
      <c r="AC560" s="100"/>
      <c r="AD560" s="100"/>
      <c r="AE560" s="100"/>
      <c r="AF560" s="100"/>
      <c r="AG560" s="100"/>
      <c r="AH560" s="100"/>
      <c r="AI560" s="100"/>
    </row>
    <row r="561" spans="21:35" ht="30" customHeight="1" x14ac:dyDescent="0.35">
      <c r="U561" s="100"/>
      <c r="V561" s="100"/>
      <c r="W561" s="100"/>
      <c r="X561" s="100"/>
      <c r="Y561" s="100"/>
      <c r="Z561" s="100"/>
      <c r="AA561" s="100"/>
      <c r="AB561" s="100"/>
      <c r="AC561" s="100"/>
      <c r="AD561" s="100"/>
      <c r="AE561" s="100"/>
      <c r="AF561" s="100"/>
      <c r="AG561" s="100"/>
      <c r="AH561" s="100"/>
      <c r="AI561" s="100"/>
    </row>
    <row r="562" spans="21:35" ht="30" customHeight="1" x14ac:dyDescent="0.35">
      <c r="U562" s="100"/>
      <c r="V562" s="100"/>
      <c r="W562" s="100"/>
      <c r="X562" s="100"/>
      <c r="Y562" s="100"/>
      <c r="Z562" s="100"/>
      <c r="AA562" s="100"/>
      <c r="AB562" s="100"/>
      <c r="AC562" s="100"/>
      <c r="AD562" s="100"/>
      <c r="AE562" s="100"/>
      <c r="AF562" s="100"/>
      <c r="AG562" s="100"/>
      <c r="AH562" s="100"/>
      <c r="AI562" s="100"/>
    </row>
    <row r="563" spans="21:35" ht="30" customHeight="1" x14ac:dyDescent="0.35">
      <c r="U563" s="100"/>
      <c r="V563" s="100"/>
      <c r="W563" s="100"/>
      <c r="X563" s="100"/>
      <c r="Y563" s="100"/>
      <c r="Z563" s="100"/>
      <c r="AA563" s="100"/>
      <c r="AB563" s="100"/>
      <c r="AC563" s="100"/>
      <c r="AD563" s="100"/>
      <c r="AE563" s="100"/>
      <c r="AF563" s="100"/>
      <c r="AG563" s="100"/>
      <c r="AH563" s="100"/>
      <c r="AI563" s="100"/>
    </row>
    <row r="564" spans="21:35" ht="30" customHeight="1" x14ac:dyDescent="0.35">
      <c r="U564" s="100"/>
      <c r="V564" s="100"/>
      <c r="W564" s="100"/>
      <c r="X564" s="100"/>
      <c r="Y564" s="100"/>
      <c r="Z564" s="100"/>
      <c r="AA564" s="100"/>
      <c r="AB564" s="100"/>
      <c r="AC564" s="100"/>
      <c r="AD564" s="100"/>
      <c r="AE564" s="100"/>
      <c r="AF564" s="100"/>
      <c r="AG564" s="100"/>
      <c r="AH564" s="100"/>
      <c r="AI564" s="100"/>
    </row>
    <row r="565" spans="21:35" ht="30" customHeight="1" x14ac:dyDescent="0.35">
      <c r="U565" s="100"/>
      <c r="V565" s="100"/>
      <c r="W565" s="100"/>
      <c r="X565" s="100"/>
      <c r="Y565" s="100"/>
      <c r="Z565" s="100"/>
      <c r="AA565" s="100"/>
      <c r="AB565" s="100"/>
      <c r="AC565" s="100"/>
      <c r="AD565" s="100"/>
      <c r="AE565" s="100"/>
      <c r="AF565" s="100"/>
      <c r="AG565" s="100"/>
      <c r="AH565" s="100"/>
      <c r="AI565" s="100"/>
    </row>
    <row r="566" spans="21:35" ht="30" customHeight="1" x14ac:dyDescent="0.35">
      <c r="U566" s="100"/>
      <c r="V566" s="100"/>
      <c r="W566" s="100"/>
      <c r="X566" s="100"/>
      <c r="Y566" s="100"/>
      <c r="Z566" s="100"/>
      <c r="AA566" s="100"/>
      <c r="AB566" s="100"/>
      <c r="AC566" s="100"/>
      <c r="AD566" s="100"/>
      <c r="AE566" s="100"/>
      <c r="AF566" s="100"/>
      <c r="AG566" s="100"/>
      <c r="AH566" s="100"/>
      <c r="AI566" s="100"/>
    </row>
    <row r="567" spans="21:35" ht="30" customHeight="1" x14ac:dyDescent="0.35">
      <c r="U567" s="100"/>
      <c r="V567" s="100"/>
      <c r="W567" s="100"/>
      <c r="X567" s="100"/>
      <c r="Y567" s="100"/>
      <c r="Z567" s="100"/>
      <c r="AA567" s="100"/>
      <c r="AB567" s="100"/>
      <c r="AC567" s="100"/>
      <c r="AD567" s="100"/>
      <c r="AE567" s="100"/>
      <c r="AF567" s="100"/>
      <c r="AG567" s="100"/>
      <c r="AH567" s="100"/>
      <c r="AI567" s="100"/>
    </row>
    <row r="568" spans="21:35" ht="30" customHeight="1" x14ac:dyDescent="0.35">
      <c r="U568" s="100"/>
      <c r="V568" s="100"/>
      <c r="W568" s="100"/>
      <c r="X568" s="100"/>
      <c r="Y568" s="100"/>
      <c r="Z568" s="100"/>
      <c r="AA568" s="100"/>
      <c r="AB568" s="100"/>
      <c r="AC568" s="100"/>
      <c r="AD568" s="100"/>
      <c r="AE568" s="100"/>
      <c r="AF568" s="100"/>
      <c r="AG568" s="100"/>
      <c r="AH568" s="100"/>
      <c r="AI568" s="100"/>
    </row>
    <row r="569" spans="21:35" ht="30" customHeight="1" x14ac:dyDescent="0.35">
      <c r="U569" s="100"/>
      <c r="V569" s="100"/>
      <c r="W569" s="100"/>
      <c r="X569" s="100"/>
      <c r="Y569" s="100"/>
      <c r="Z569" s="100"/>
      <c r="AA569" s="100"/>
      <c r="AB569" s="100"/>
      <c r="AC569" s="100"/>
      <c r="AD569" s="100"/>
      <c r="AE569" s="100"/>
      <c r="AF569" s="100"/>
      <c r="AG569" s="100"/>
      <c r="AH569" s="100"/>
      <c r="AI569" s="100"/>
    </row>
    <row r="570" spans="21:35" ht="30" customHeight="1" x14ac:dyDescent="0.35">
      <c r="U570" s="100"/>
      <c r="V570" s="100"/>
      <c r="W570" s="100"/>
      <c r="X570" s="100"/>
      <c r="Y570" s="100"/>
      <c r="Z570" s="100"/>
      <c r="AA570" s="100"/>
      <c r="AB570" s="100"/>
      <c r="AC570" s="100"/>
      <c r="AD570" s="100"/>
      <c r="AE570" s="100"/>
      <c r="AF570" s="100"/>
      <c r="AG570" s="100"/>
      <c r="AH570" s="100"/>
      <c r="AI570" s="100"/>
    </row>
    <row r="571" spans="21:35" ht="30" customHeight="1" x14ac:dyDescent="0.35">
      <c r="U571" s="100"/>
      <c r="V571" s="100"/>
      <c r="W571" s="100"/>
      <c r="X571" s="100"/>
      <c r="Y571" s="100"/>
      <c r="Z571" s="100"/>
      <c r="AA571" s="100"/>
      <c r="AB571" s="100"/>
      <c r="AC571" s="100"/>
      <c r="AD571" s="100"/>
      <c r="AE571" s="100"/>
      <c r="AF571" s="100"/>
      <c r="AG571" s="100"/>
      <c r="AH571" s="100"/>
      <c r="AI571" s="100"/>
    </row>
    <row r="572" spans="21:35" ht="30" customHeight="1" x14ac:dyDescent="0.35">
      <c r="U572" s="100"/>
      <c r="V572" s="100"/>
      <c r="W572" s="100"/>
      <c r="X572" s="100"/>
      <c r="Y572" s="100"/>
      <c r="Z572" s="100"/>
      <c r="AA572" s="100"/>
      <c r="AB572" s="100"/>
      <c r="AC572" s="100"/>
      <c r="AD572" s="100"/>
      <c r="AE572" s="100"/>
      <c r="AF572" s="100"/>
      <c r="AG572" s="100"/>
      <c r="AH572" s="100"/>
      <c r="AI572" s="100"/>
    </row>
    <row r="573" spans="21:35" ht="30" customHeight="1" x14ac:dyDescent="0.35">
      <c r="U573" s="100"/>
      <c r="V573" s="100"/>
      <c r="W573" s="100"/>
      <c r="X573" s="100"/>
      <c r="Y573" s="100"/>
      <c r="Z573" s="100"/>
      <c r="AA573" s="100"/>
      <c r="AB573" s="100"/>
      <c r="AC573" s="100"/>
      <c r="AD573" s="100"/>
      <c r="AE573" s="100"/>
      <c r="AF573" s="100"/>
      <c r="AG573" s="100"/>
      <c r="AH573" s="100"/>
      <c r="AI573" s="100"/>
    </row>
    <row r="574" spans="21:35" ht="30" customHeight="1" x14ac:dyDescent="0.35">
      <c r="U574" s="100"/>
      <c r="V574" s="100"/>
      <c r="W574" s="100"/>
      <c r="X574" s="100"/>
      <c r="Y574" s="100"/>
      <c r="Z574" s="100"/>
      <c r="AA574" s="100"/>
      <c r="AB574" s="100"/>
      <c r="AC574" s="100"/>
      <c r="AD574" s="100"/>
      <c r="AE574" s="100"/>
      <c r="AF574" s="100"/>
      <c r="AG574" s="100"/>
      <c r="AH574" s="100"/>
      <c r="AI574" s="100"/>
    </row>
    <row r="575" spans="21:35" ht="30" customHeight="1" x14ac:dyDescent="0.35">
      <c r="U575" s="100"/>
      <c r="V575" s="100"/>
      <c r="W575" s="100"/>
      <c r="X575" s="100"/>
      <c r="Y575" s="100"/>
      <c r="Z575" s="100"/>
      <c r="AA575" s="100"/>
      <c r="AB575" s="100"/>
      <c r="AC575" s="100"/>
      <c r="AD575" s="100"/>
      <c r="AE575" s="100"/>
      <c r="AF575" s="100"/>
      <c r="AG575" s="100"/>
      <c r="AH575" s="100"/>
      <c r="AI575" s="100"/>
    </row>
    <row r="576" spans="21:35" ht="30" customHeight="1" x14ac:dyDescent="0.35">
      <c r="U576" s="100"/>
      <c r="V576" s="100"/>
      <c r="W576" s="100"/>
      <c r="X576" s="100"/>
      <c r="Y576" s="100"/>
      <c r="Z576" s="100"/>
      <c r="AA576" s="100"/>
      <c r="AB576" s="100"/>
      <c r="AC576" s="100"/>
      <c r="AD576" s="100"/>
      <c r="AE576" s="100"/>
      <c r="AF576" s="100"/>
      <c r="AG576" s="100"/>
      <c r="AH576" s="100"/>
      <c r="AI576" s="100"/>
    </row>
    <row r="577" spans="21:35" ht="30" customHeight="1" x14ac:dyDescent="0.35">
      <c r="U577" s="100"/>
      <c r="V577" s="100"/>
      <c r="W577" s="100"/>
      <c r="X577" s="100"/>
      <c r="Y577" s="100"/>
      <c r="Z577" s="100"/>
      <c r="AA577" s="100"/>
      <c r="AB577" s="100"/>
      <c r="AC577" s="100"/>
      <c r="AD577" s="100"/>
      <c r="AE577" s="100"/>
      <c r="AF577" s="100"/>
      <c r="AG577" s="100"/>
      <c r="AH577" s="100"/>
      <c r="AI577" s="100"/>
    </row>
    <row r="578" spans="21:35" ht="30" customHeight="1" x14ac:dyDescent="0.35">
      <c r="U578" s="100"/>
      <c r="V578" s="100"/>
      <c r="W578" s="100"/>
      <c r="X578" s="100"/>
      <c r="Y578" s="100"/>
      <c r="Z578" s="100"/>
      <c r="AA578" s="100"/>
      <c r="AB578" s="100"/>
      <c r="AC578" s="100"/>
      <c r="AD578" s="100"/>
      <c r="AE578" s="100"/>
      <c r="AF578" s="100"/>
      <c r="AG578" s="100"/>
      <c r="AH578" s="100"/>
      <c r="AI578" s="100"/>
    </row>
    <row r="579" spans="21:35" ht="30" customHeight="1" x14ac:dyDescent="0.35">
      <c r="U579" s="100"/>
      <c r="V579" s="100"/>
      <c r="W579" s="100"/>
      <c r="X579" s="100"/>
      <c r="Y579" s="100"/>
      <c r="Z579" s="100"/>
      <c r="AA579" s="100"/>
      <c r="AB579" s="100"/>
      <c r="AC579" s="100"/>
      <c r="AD579" s="100"/>
      <c r="AE579" s="100"/>
      <c r="AF579" s="100"/>
      <c r="AG579" s="100"/>
      <c r="AH579" s="100"/>
      <c r="AI579" s="100"/>
    </row>
    <row r="580" spans="21:35" ht="30" customHeight="1" x14ac:dyDescent="0.35">
      <c r="U580" s="100"/>
      <c r="V580" s="100"/>
      <c r="W580" s="100"/>
      <c r="X580" s="100"/>
      <c r="Y580" s="100"/>
      <c r="Z580" s="100"/>
      <c r="AA580" s="100"/>
      <c r="AB580" s="100"/>
      <c r="AC580" s="100"/>
      <c r="AD580" s="100"/>
      <c r="AE580" s="100"/>
      <c r="AF580" s="100"/>
      <c r="AG580" s="100"/>
      <c r="AH580" s="100"/>
      <c r="AI580" s="100"/>
    </row>
    <row r="581" spans="21:35" ht="30" customHeight="1" x14ac:dyDescent="0.35">
      <c r="U581" s="100"/>
      <c r="V581" s="100"/>
      <c r="W581" s="100"/>
      <c r="X581" s="100"/>
      <c r="Y581" s="100"/>
      <c r="Z581" s="100"/>
      <c r="AA581" s="100"/>
      <c r="AB581" s="100"/>
      <c r="AC581" s="100"/>
      <c r="AD581" s="100"/>
      <c r="AE581" s="100"/>
      <c r="AF581" s="100"/>
      <c r="AG581" s="100"/>
      <c r="AH581" s="100"/>
      <c r="AI581" s="100"/>
    </row>
    <row r="582" spans="21:35" ht="30" customHeight="1" x14ac:dyDescent="0.35">
      <c r="U582" s="100"/>
      <c r="V582" s="100"/>
      <c r="W582" s="100"/>
      <c r="X582" s="100"/>
      <c r="Y582" s="100"/>
      <c r="Z582" s="100"/>
      <c r="AA582" s="100"/>
      <c r="AB582" s="100"/>
      <c r="AC582" s="100"/>
      <c r="AD582" s="100"/>
      <c r="AE582" s="100"/>
      <c r="AF582" s="100"/>
      <c r="AG582" s="100"/>
      <c r="AH582" s="100"/>
      <c r="AI582" s="100"/>
    </row>
    <row r="583" spans="21:35" ht="30" customHeight="1" x14ac:dyDescent="0.35">
      <c r="U583" s="100"/>
      <c r="V583" s="100"/>
      <c r="W583" s="100"/>
      <c r="X583" s="100"/>
      <c r="Y583" s="100"/>
      <c r="Z583" s="100"/>
      <c r="AA583" s="100"/>
      <c r="AB583" s="100"/>
      <c r="AC583" s="100"/>
      <c r="AD583" s="100"/>
      <c r="AE583" s="100"/>
      <c r="AF583" s="100"/>
      <c r="AG583" s="100"/>
      <c r="AH583" s="100"/>
      <c r="AI583" s="100"/>
    </row>
    <row r="584" spans="21:35" ht="30" customHeight="1" x14ac:dyDescent="0.35">
      <c r="U584" s="100"/>
      <c r="V584" s="100"/>
      <c r="W584" s="100"/>
      <c r="X584" s="100"/>
      <c r="Y584" s="100"/>
      <c r="Z584" s="100"/>
      <c r="AA584" s="100"/>
      <c r="AB584" s="100"/>
      <c r="AC584" s="100"/>
      <c r="AD584" s="100"/>
      <c r="AE584" s="100"/>
      <c r="AF584" s="100"/>
      <c r="AG584" s="100"/>
      <c r="AH584" s="100"/>
      <c r="AI584" s="100"/>
    </row>
    <row r="585" spans="21:35" ht="30" customHeight="1" x14ac:dyDescent="0.35">
      <c r="U585" s="100"/>
      <c r="V585" s="100"/>
      <c r="W585" s="100"/>
      <c r="X585" s="100"/>
      <c r="Y585" s="100"/>
      <c r="Z585" s="100"/>
      <c r="AA585" s="100"/>
      <c r="AB585" s="100"/>
      <c r="AC585" s="100"/>
      <c r="AD585" s="100"/>
      <c r="AE585" s="100"/>
      <c r="AF585" s="100"/>
      <c r="AG585" s="100"/>
      <c r="AH585" s="100"/>
      <c r="AI585" s="100"/>
    </row>
    <row r="586" spans="21:35" ht="30" customHeight="1" x14ac:dyDescent="0.35">
      <c r="U586" s="100"/>
      <c r="V586" s="100"/>
      <c r="W586" s="100"/>
      <c r="X586" s="100"/>
      <c r="Y586" s="100"/>
      <c r="Z586" s="100"/>
      <c r="AA586" s="100"/>
      <c r="AB586" s="100"/>
      <c r="AC586" s="100"/>
      <c r="AD586" s="100"/>
      <c r="AE586" s="100"/>
      <c r="AF586" s="100"/>
      <c r="AG586" s="100"/>
      <c r="AH586" s="100"/>
      <c r="AI586" s="100"/>
    </row>
    <row r="587" spans="21:35" ht="30" customHeight="1" x14ac:dyDescent="0.35">
      <c r="U587" s="100"/>
      <c r="V587" s="100"/>
      <c r="W587" s="100"/>
      <c r="X587" s="100"/>
      <c r="Y587" s="100"/>
      <c r="Z587" s="100"/>
      <c r="AA587" s="100"/>
      <c r="AB587" s="100"/>
      <c r="AC587" s="100"/>
      <c r="AD587" s="100"/>
      <c r="AE587" s="100"/>
      <c r="AF587" s="100"/>
      <c r="AG587" s="100"/>
      <c r="AH587" s="100"/>
      <c r="AI587" s="100"/>
    </row>
    <row r="588" spans="21:35" ht="30" customHeight="1" x14ac:dyDescent="0.35">
      <c r="U588" s="100"/>
      <c r="V588" s="100"/>
      <c r="W588" s="100"/>
      <c r="X588" s="100"/>
      <c r="Y588" s="100"/>
      <c r="Z588" s="100"/>
      <c r="AA588" s="100"/>
      <c r="AB588" s="100"/>
      <c r="AC588" s="100"/>
      <c r="AD588" s="100"/>
      <c r="AE588" s="100"/>
      <c r="AF588" s="100"/>
      <c r="AG588" s="100"/>
      <c r="AH588" s="100"/>
      <c r="AI588" s="100"/>
    </row>
    <row r="589" spans="21:35" ht="30" customHeight="1" x14ac:dyDescent="0.35">
      <c r="U589" s="100"/>
      <c r="V589" s="100"/>
      <c r="W589" s="100"/>
      <c r="X589" s="100"/>
      <c r="Y589" s="100"/>
      <c r="Z589" s="100"/>
      <c r="AA589" s="100"/>
      <c r="AB589" s="100"/>
      <c r="AC589" s="100"/>
      <c r="AD589" s="100"/>
      <c r="AE589" s="100"/>
      <c r="AF589" s="100"/>
      <c r="AG589" s="100"/>
      <c r="AH589" s="100"/>
      <c r="AI589" s="100"/>
    </row>
    <row r="590" spans="21:35" ht="30" customHeight="1" x14ac:dyDescent="0.35">
      <c r="U590" s="100"/>
      <c r="V590" s="100"/>
      <c r="W590" s="100"/>
      <c r="X590" s="100"/>
      <c r="Y590" s="100"/>
      <c r="Z590" s="100"/>
      <c r="AA590" s="100"/>
      <c r="AB590" s="100"/>
      <c r="AC590" s="100"/>
      <c r="AD590" s="100"/>
      <c r="AE590" s="100"/>
      <c r="AF590" s="100"/>
      <c r="AG590" s="100"/>
      <c r="AH590" s="100"/>
      <c r="AI590" s="100"/>
    </row>
    <row r="591" spans="21:35" ht="30" customHeight="1" x14ac:dyDescent="0.35">
      <c r="U591" s="100"/>
      <c r="V591" s="100"/>
      <c r="W591" s="100"/>
      <c r="X591" s="100"/>
      <c r="Y591" s="100"/>
      <c r="Z591" s="100"/>
      <c r="AA591" s="100"/>
      <c r="AB591" s="100"/>
      <c r="AC591" s="100"/>
      <c r="AD591" s="100"/>
      <c r="AE591" s="100"/>
      <c r="AF591" s="100"/>
      <c r="AG591" s="100"/>
      <c r="AH591" s="100"/>
      <c r="AI591" s="100"/>
    </row>
    <row r="592" spans="21:35" ht="30" customHeight="1" x14ac:dyDescent="0.35">
      <c r="U592" s="100"/>
      <c r="V592" s="100"/>
      <c r="W592" s="100"/>
      <c r="X592" s="100"/>
      <c r="Y592" s="100"/>
      <c r="Z592" s="100"/>
      <c r="AA592" s="100"/>
      <c r="AB592" s="100"/>
      <c r="AC592" s="100"/>
      <c r="AD592" s="100"/>
      <c r="AE592" s="100"/>
      <c r="AF592" s="100"/>
      <c r="AG592" s="100"/>
      <c r="AH592" s="100"/>
      <c r="AI592" s="100"/>
    </row>
    <row r="593" spans="21:35" ht="30" customHeight="1" x14ac:dyDescent="0.35">
      <c r="U593" s="100"/>
      <c r="V593" s="100"/>
      <c r="W593" s="100"/>
      <c r="X593" s="100"/>
      <c r="Y593" s="100"/>
      <c r="Z593" s="100"/>
      <c r="AA593" s="100"/>
      <c r="AB593" s="100"/>
      <c r="AC593" s="100"/>
      <c r="AD593" s="100"/>
      <c r="AE593" s="100"/>
      <c r="AF593" s="100"/>
      <c r="AG593" s="100"/>
      <c r="AH593" s="100"/>
      <c r="AI593" s="100"/>
    </row>
    <row r="594" spans="21:35" ht="30" customHeight="1" x14ac:dyDescent="0.35">
      <c r="U594" s="100"/>
      <c r="V594" s="100"/>
      <c r="W594" s="100"/>
      <c r="X594" s="100"/>
      <c r="Y594" s="100"/>
      <c r="Z594" s="100"/>
      <c r="AA594" s="100"/>
      <c r="AB594" s="100"/>
      <c r="AC594" s="100"/>
      <c r="AD594" s="100"/>
      <c r="AE594" s="100"/>
      <c r="AF594" s="100"/>
      <c r="AG594" s="100"/>
      <c r="AH594" s="100"/>
      <c r="AI594" s="100"/>
    </row>
    <row r="595" spans="21:35" ht="30" customHeight="1" x14ac:dyDescent="0.35">
      <c r="U595" s="100"/>
      <c r="V595" s="100"/>
      <c r="W595" s="100"/>
      <c r="X595" s="100"/>
      <c r="Y595" s="100"/>
      <c r="Z595" s="100"/>
      <c r="AA595" s="100"/>
      <c r="AB595" s="100"/>
      <c r="AC595" s="100"/>
      <c r="AD595" s="100"/>
      <c r="AE595" s="100"/>
      <c r="AF595" s="100"/>
      <c r="AG595" s="100"/>
      <c r="AH595" s="100"/>
      <c r="AI595" s="100"/>
    </row>
    <row r="596" spans="21:35" ht="30" customHeight="1" x14ac:dyDescent="0.35">
      <c r="U596" s="100"/>
      <c r="V596" s="100"/>
      <c r="W596" s="100"/>
      <c r="X596" s="100"/>
      <c r="Y596" s="100"/>
      <c r="Z596" s="100"/>
      <c r="AA596" s="100"/>
      <c r="AB596" s="100"/>
      <c r="AC596" s="100"/>
      <c r="AD596" s="100"/>
      <c r="AE596" s="100"/>
      <c r="AF596" s="100"/>
      <c r="AG596" s="100"/>
      <c r="AH596" s="100"/>
      <c r="AI596" s="100"/>
    </row>
    <row r="597" spans="21:35" ht="30" customHeight="1" x14ac:dyDescent="0.35">
      <c r="U597" s="100"/>
      <c r="V597" s="100"/>
      <c r="W597" s="100"/>
      <c r="X597" s="100"/>
      <c r="Y597" s="100"/>
      <c r="Z597" s="100"/>
      <c r="AA597" s="100"/>
      <c r="AB597" s="100"/>
      <c r="AC597" s="100"/>
      <c r="AD597" s="100"/>
      <c r="AE597" s="100"/>
      <c r="AF597" s="100"/>
      <c r="AG597" s="100"/>
      <c r="AH597" s="100"/>
      <c r="AI597" s="100"/>
    </row>
    <row r="598" spans="21:35" ht="30" customHeight="1" x14ac:dyDescent="0.35">
      <c r="U598" s="100"/>
      <c r="V598" s="100"/>
      <c r="W598" s="100"/>
      <c r="X598" s="100"/>
      <c r="Y598" s="100"/>
      <c r="Z598" s="100"/>
      <c r="AA598" s="100"/>
      <c r="AB598" s="100"/>
      <c r="AC598" s="100"/>
      <c r="AD598" s="100"/>
      <c r="AE598" s="100"/>
      <c r="AF598" s="100"/>
      <c r="AG598" s="100"/>
      <c r="AH598" s="100"/>
      <c r="AI598" s="100"/>
    </row>
    <row r="599" spans="21:35" ht="30" customHeight="1" x14ac:dyDescent="0.35">
      <c r="U599" s="100"/>
      <c r="V599" s="100"/>
      <c r="W599" s="100"/>
      <c r="X599" s="100"/>
      <c r="Y599" s="100"/>
      <c r="Z599" s="100"/>
      <c r="AA599" s="100"/>
      <c r="AB599" s="100"/>
      <c r="AC599" s="100"/>
      <c r="AD599" s="100"/>
      <c r="AE599" s="100"/>
      <c r="AF599" s="100"/>
      <c r="AG599" s="100"/>
      <c r="AH599" s="100"/>
      <c r="AI599" s="100"/>
    </row>
    <row r="600" spans="21:35" ht="30" customHeight="1" x14ac:dyDescent="0.35">
      <c r="U600" s="100"/>
      <c r="V600" s="100"/>
      <c r="W600" s="100"/>
      <c r="X600" s="100"/>
      <c r="Y600" s="100"/>
      <c r="Z600" s="100"/>
      <c r="AA600" s="100"/>
      <c r="AB600" s="100"/>
      <c r="AC600" s="100"/>
      <c r="AD600" s="100"/>
      <c r="AE600" s="100"/>
      <c r="AF600" s="100"/>
      <c r="AG600" s="100"/>
      <c r="AH600" s="100"/>
      <c r="AI600" s="100"/>
    </row>
    <row r="601" spans="21:35" ht="30" customHeight="1" x14ac:dyDescent="0.35">
      <c r="U601" s="100"/>
      <c r="V601" s="100"/>
      <c r="W601" s="100"/>
      <c r="X601" s="100"/>
      <c r="Y601" s="100"/>
      <c r="Z601" s="100"/>
      <c r="AA601" s="100"/>
      <c r="AB601" s="100"/>
      <c r="AC601" s="100"/>
      <c r="AD601" s="100"/>
      <c r="AE601" s="100"/>
      <c r="AF601" s="100"/>
      <c r="AG601" s="100"/>
      <c r="AH601" s="100"/>
      <c r="AI601" s="100"/>
    </row>
    <row r="602" spans="21:35" ht="30" customHeight="1" x14ac:dyDescent="0.35">
      <c r="U602" s="100"/>
      <c r="V602" s="100"/>
      <c r="W602" s="100"/>
      <c r="X602" s="100"/>
      <c r="Y602" s="100"/>
      <c r="Z602" s="100"/>
      <c r="AA602" s="100"/>
      <c r="AB602" s="100"/>
      <c r="AC602" s="100"/>
      <c r="AD602" s="100"/>
      <c r="AE602" s="100"/>
      <c r="AF602" s="100"/>
      <c r="AG602" s="100"/>
      <c r="AH602" s="100"/>
      <c r="AI602" s="100"/>
    </row>
    <row r="603" spans="21:35" ht="30" customHeight="1" x14ac:dyDescent="0.35">
      <c r="U603" s="100"/>
      <c r="V603" s="100"/>
      <c r="W603" s="100"/>
      <c r="X603" s="100"/>
      <c r="Y603" s="100"/>
      <c r="Z603" s="100"/>
      <c r="AA603" s="100"/>
      <c r="AB603" s="100"/>
      <c r="AC603" s="100"/>
      <c r="AD603" s="100"/>
      <c r="AE603" s="100"/>
      <c r="AF603" s="100"/>
      <c r="AG603" s="100"/>
      <c r="AH603" s="100"/>
      <c r="AI603" s="100"/>
    </row>
    <row r="604" spans="21:35" ht="30" customHeight="1" x14ac:dyDescent="0.35">
      <c r="U604" s="100"/>
      <c r="V604" s="100"/>
      <c r="W604" s="100"/>
      <c r="X604" s="100"/>
      <c r="Y604" s="100"/>
      <c r="Z604" s="100"/>
      <c r="AA604" s="100"/>
      <c r="AB604" s="100"/>
      <c r="AC604" s="100"/>
      <c r="AD604" s="100"/>
      <c r="AE604" s="100"/>
      <c r="AF604" s="100"/>
      <c r="AG604" s="100"/>
      <c r="AH604" s="100"/>
      <c r="AI604" s="100"/>
    </row>
    <row r="605" spans="21:35" ht="30" customHeight="1" x14ac:dyDescent="0.35">
      <c r="U605" s="100"/>
      <c r="V605" s="100"/>
      <c r="W605" s="100"/>
      <c r="X605" s="100"/>
      <c r="Y605" s="100"/>
      <c r="Z605" s="100"/>
      <c r="AA605" s="100"/>
      <c r="AB605" s="100"/>
      <c r="AC605" s="100"/>
      <c r="AD605" s="100"/>
      <c r="AE605" s="100"/>
      <c r="AF605" s="100"/>
      <c r="AG605" s="100"/>
      <c r="AH605" s="100"/>
      <c r="AI605" s="100"/>
    </row>
    <row r="606" spans="21:35" ht="30" customHeight="1" x14ac:dyDescent="0.35">
      <c r="U606" s="100"/>
      <c r="V606" s="100"/>
      <c r="W606" s="100"/>
      <c r="X606" s="100"/>
      <c r="Y606" s="100"/>
      <c r="Z606" s="100"/>
      <c r="AA606" s="100"/>
      <c r="AB606" s="100"/>
      <c r="AC606" s="100"/>
      <c r="AD606" s="100"/>
      <c r="AE606" s="100"/>
      <c r="AF606" s="100"/>
      <c r="AG606" s="100"/>
      <c r="AH606" s="100"/>
      <c r="AI606" s="100"/>
    </row>
    <row r="607" spans="21:35" ht="30" customHeight="1" x14ac:dyDescent="0.35">
      <c r="U607" s="100"/>
      <c r="V607" s="100"/>
      <c r="W607" s="100"/>
      <c r="X607" s="100"/>
      <c r="Y607" s="100"/>
      <c r="Z607" s="100"/>
      <c r="AA607" s="100"/>
      <c r="AB607" s="100"/>
      <c r="AC607" s="100"/>
      <c r="AD607" s="100"/>
      <c r="AE607" s="100"/>
      <c r="AF607" s="100"/>
      <c r="AG607" s="100"/>
      <c r="AH607" s="100"/>
      <c r="AI607" s="100"/>
    </row>
    <row r="608" spans="21:35" ht="30" customHeight="1" x14ac:dyDescent="0.35">
      <c r="U608" s="100"/>
      <c r="V608" s="100"/>
      <c r="W608" s="100"/>
      <c r="X608" s="100"/>
      <c r="Y608" s="100"/>
      <c r="Z608" s="100"/>
      <c r="AA608" s="100"/>
      <c r="AB608" s="100"/>
      <c r="AC608" s="100"/>
      <c r="AD608" s="100"/>
      <c r="AE608" s="100"/>
      <c r="AF608" s="100"/>
      <c r="AG608" s="100"/>
      <c r="AH608" s="100"/>
      <c r="AI608" s="100"/>
    </row>
    <row r="609" spans="21:35" ht="30" customHeight="1" x14ac:dyDescent="0.35">
      <c r="U609" s="100"/>
      <c r="V609" s="100"/>
      <c r="W609" s="100"/>
      <c r="X609" s="100"/>
      <c r="Y609" s="100"/>
      <c r="Z609" s="100"/>
      <c r="AA609" s="100"/>
      <c r="AB609" s="100"/>
      <c r="AC609" s="100"/>
      <c r="AD609" s="100"/>
      <c r="AE609" s="100"/>
      <c r="AF609" s="100"/>
      <c r="AG609" s="100"/>
      <c r="AH609" s="100"/>
      <c r="AI609" s="100"/>
    </row>
    <row r="610" spans="21:35" ht="30" customHeight="1" x14ac:dyDescent="0.35">
      <c r="U610" s="100"/>
      <c r="V610" s="100"/>
      <c r="W610" s="100"/>
      <c r="X610" s="100"/>
      <c r="Y610" s="100"/>
      <c r="Z610" s="100"/>
      <c r="AA610" s="100"/>
      <c r="AB610" s="100"/>
      <c r="AC610" s="100"/>
      <c r="AD610" s="100"/>
      <c r="AE610" s="100"/>
      <c r="AF610" s="100"/>
      <c r="AG610" s="100"/>
      <c r="AH610" s="100"/>
      <c r="AI610" s="100"/>
    </row>
    <row r="611" spans="21:35" ht="30" customHeight="1" x14ac:dyDescent="0.35">
      <c r="U611" s="100"/>
      <c r="V611" s="100"/>
      <c r="W611" s="100"/>
      <c r="X611" s="100"/>
      <c r="Y611" s="100"/>
      <c r="Z611" s="100"/>
      <c r="AA611" s="100"/>
      <c r="AB611" s="100"/>
      <c r="AC611" s="100"/>
      <c r="AD611" s="100"/>
      <c r="AE611" s="100"/>
      <c r="AF611" s="100"/>
      <c r="AG611" s="100"/>
      <c r="AH611" s="100"/>
      <c r="AI611" s="100"/>
    </row>
    <row r="612" spans="21:35" ht="30" customHeight="1" x14ac:dyDescent="0.35">
      <c r="U612" s="100"/>
      <c r="V612" s="100"/>
      <c r="W612" s="100"/>
      <c r="X612" s="100"/>
      <c r="Y612" s="100"/>
      <c r="Z612" s="100"/>
      <c r="AA612" s="100"/>
      <c r="AB612" s="100"/>
      <c r="AC612" s="100"/>
      <c r="AD612" s="100"/>
      <c r="AE612" s="100"/>
      <c r="AF612" s="100"/>
      <c r="AG612" s="100"/>
      <c r="AH612" s="100"/>
      <c r="AI612" s="100"/>
    </row>
    <row r="613" spans="21:35" ht="30" customHeight="1" x14ac:dyDescent="0.35">
      <c r="U613" s="100"/>
      <c r="V613" s="100"/>
      <c r="W613" s="100"/>
      <c r="X613" s="100"/>
      <c r="Y613" s="100"/>
      <c r="Z613" s="100"/>
      <c r="AA613" s="100"/>
      <c r="AB613" s="100"/>
      <c r="AC613" s="100"/>
      <c r="AD613" s="100"/>
      <c r="AE613" s="100"/>
      <c r="AF613" s="100"/>
      <c r="AG613" s="100"/>
      <c r="AH613" s="100"/>
      <c r="AI613" s="100"/>
    </row>
    <row r="614" spans="21:35" ht="30" customHeight="1" x14ac:dyDescent="0.35">
      <c r="U614" s="100"/>
      <c r="V614" s="100"/>
      <c r="W614" s="100"/>
      <c r="X614" s="100"/>
      <c r="Y614" s="100"/>
      <c r="Z614" s="100"/>
      <c r="AA614" s="100"/>
      <c r="AB614" s="100"/>
      <c r="AC614" s="100"/>
      <c r="AD614" s="100"/>
      <c r="AE614" s="100"/>
      <c r="AF614" s="100"/>
      <c r="AG614" s="100"/>
      <c r="AH614" s="100"/>
      <c r="AI614" s="100"/>
    </row>
    <row r="615" spans="21:35" ht="30" customHeight="1" x14ac:dyDescent="0.35">
      <c r="U615" s="100"/>
      <c r="V615" s="100"/>
      <c r="W615" s="100"/>
      <c r="X615" s="100"/>
      <c r="Y615" s="100"/>
      <c r="Z615" s="100"/>
      <c r="AA615" s="100"/>
      <c r="AB615" s="100"/>
      <c r="AC615" s="100"/>
      <c r="AD615" s="100"/>
      <c r="AE615" s="100"/>
      <c r="AF615" s="100"/>
      <c r="AG615" s="100"/>
      <c r="AH615" s="100"/>
      <c r="AI615" s="100"/>
    </row>
    <row r="616" spans="21:35" ht="30" customHeight="1" x14ac:dyDescent="0.35">
      <c r="U616" s="100"/>
      <c r="V616" s="100"/>
      <c r="W616" s="100"/>
      <c r="X616" s="100"/>
      <c r="Y616" s="100"/>
      <c r="Z616" s="100"/>
      <c r="AA616" s="100"/>
      <c r="AB616" s="100"/>
      <c r="AC616" s="100"/>
      <c r="AD616" s="100"/>
      <c r="AE616" s="100"/>
      <c r="AF616" s="100"/>
      <c r="AG616" s="100"/>
      <c r="AH616" s="100"/>
      <c r="AI616" s="100"/>
    </row>
    <row r="617" spans="21:35" ht="30" customHeight="1" x14ac:dyDescent="0.35">
      <c r="U617" s="100"/>
      <c r="V617" s="100"/>
      <c r="W617" s="100"/>
      <c r="X617" s="100"/>
      <c r="Y617" s="100"/>
      <c r="Z617" s="100"/>
      <c r="AA617" s="100"/>
      <c r="AB617" s="100"/>
      <c r="AC617" s="100"/>
      <c r="AD617" s="100"/>
      <c r="AE617" s="100"/>
      <c r="AF617" s="100"/>
      <c r="AG617" s="100"/>
      <c r="AH617" s="100"/>
      <c r="AI617" s="100"/>
    </row>
    <row r="618" spans="21:35" ht="30" customHeight="1" x14ac:dyDescent="0.35">
      <c r="U618" s="100"/>
      <c r="V618" s="100"/>
      <c r="W618" s="100"/>
      <c r="X618" s="100"/>
      <c r="Y618" s="100"/>
      <c r="Z618" s="100"/>
      <c r="AA618" s="100"/>
      <c r="AB618" s="100"/>
      <c r="AC618" s="100"/>
      <c r="AD618" s="100"/>
      <c r="AE618" s="100"/>
      <c r="AF618" s="100"/>
      <c r="AG618" s="100"/>
      <c r="AH618" s="100"/>
      <c r="AI618" s="100"/>
    </row>
    <row r="619" spans="21:35" ht="30" customHeight="1" x14ac:dyDescent="0.35">
      <c r="U619" s="100"/>
      <c r="V619" s="100"/>
      <c r="W619" s="100"/>
      <c r="X619" s="100"/>
      <c r="Y619" s="100"/>
      <c r="Z619" s="100"/>
      <c r="AA619" s="100"/>
      <c r="AB619" s="100"/>
      <c r="AC619" s="100"/>
      <c r="AD619" s="100"/>
      <c r="AE619" s="100"/>
      <c r="AF619" s="100"/>
      <c r="AG619" s="100"/>
      <c r="AH619" s="100"/>
      <c r="AI619" s="100"/>
    </row>
    <row r="620" spans="21:35" ht="30" customHeight="1" x14ac:dyDescent="0.35">
      <c r="U620" s="100"/>
      <c r="V620" s="100"/>
      <c r="W620" s="100"/>
      <c r="X620" s="100"/>
      <c r="Y620" s="100"/>
      <c r="Z620" s="100"/>
      <c r="AA620" s="100"/>
      <c r="AB620" s="100"/>
      <c r="AC620" s="100"/>
      <c r="AD620" s="100"/>
      <c r="AE620" s="100"/>
      <c r="AF620" s="100"/>
      <c r="AG620" s="100"/>
      <c r="AH620" s="100"/>
      <c r="AI620" s="100"/>
    </row>
    <row r="621" spans="21:35" ht="30" customHeight="1" x14ac:dyDescent="0.35">
      <c r="U621" s="100"/>
      <c r="V621" s="100"/>
      <c r="W621" s="100"/>
      <c r="X621" s="100"/>
      <c r="Y621" s="100"/>
      <c r="Z621" s="100"/>
      <c r="AA621" s="100"/>
      <c r="AB621" s="100"/>
      <c r="AC621" s="100"/>
      <c r="AD621" s="100"/>
      <c r="AE621" s="100"/>
      <c r="AF621" s="100"/>
      <c r="AG621" s="100"/>
      <c r="AH621" s="100"/>
      <c r="AI621" s="100"/>
    </row>
    <row r="622" spans="21:35" ht="30" customHeight="1" x14ac:dyDescent="0.35">
      <c r="U622" s="100"/>
      <c r="V622" s="100"/>
      <c r="W622" s="100"/>
      <c r="X622" s="100"/>
      <c r="Y622" s="100"/>
      <c r="Z622" s="100"/>
      <c r="AA622" s="100"/>
      <c r="AB622" s="100"/>
      <c r="AC622" s="100"/>
      <c r="AD622" s="100"/>
      <c r="AE622" s="100"/>
      <c r="AF622" s="100"/>
      <c r="AG622" s="100"/>
      <c r="AH622" s="100"/>
      <c r="AI622" s="100"/>
    </row>
    <row r="623" spans="21:35" ht="30" customHeight="1" x14ac:dyDescent="0.35">
      <c r="U623" s="100"/>
      <c r="V623" s="100"/>
      <c r="W623" s="100"/>
      <c r="X623" s="100"/>
      <c r="Y623" s="100"/>
      <c r="Z623" s="100"/>
      <c r="AA623" s="100"/>
      <c r="AB623" s="100"/>
      <c r="AC623" s="100"/>
      <c r="AD623" s="100"/>
      <c r="AE623" s="100"/>
      <c r="AF623" s="100"/>
      <c r="AG623" s="100"/>
      <c r="AH623" s="100"/>
      <c r="AI623" s="100"/>
    </row>
    <row r="624" spans="21:35" ht="30" customHeight="1" x14ac:dyDescent="0.35">
      <c r="U624" s="100"/>
      <c r="V624" s="100"/>
      <c r="W624" s="100"/>
      <c r="X624" s="100"/>
      <c r="Y624" s="100"/>
      <c r="Z624" s="100"/>
      <c r="AA624" s="100"/>
      <c r="AB624" s="100"/>
      <c r="AC624" s="100"/>
      <c r="AD624" s="100"/>
      <c r="AE624" s="100"/>
      <c r="AF624" s="100"/>
      <c r="AG624" s="100"/>
      <c r="AH624" s="100"/>
      <c r="AI624" s="100"/>
    </row>
    <row r="625" spans="21:35" ht="30" customHeight="1" x14ac:dyDescent="0.35">
      <c r="U625" s="100"/>
      <c r="V625" s="100"/>
      <c r="W625" s="100"/>
      <c r="X625" s="100"/>
      <c r="Y625" s="100"/>
      <c r="Z625" s="100"/>
      <c r="AA625" s="100"/>
      <c r="AB625" s="100"/>
      <c r="AC625" s="100"/>
      <c r="AD625" s="100"/>
      <c r="AE625" s="100"/>
      <c r="AF625" s="100"/>
      <c r="AG625" s="100"/>
      <c r="AH625" s="100"/>
      <c r="AI625" s="100"/>
    </row>
    <row r="626" spans="21:35" ht="30" customHeight="1" x14ac:dyDescent="0.35">
      <c r="U626" s="100"/>
      <c r="V626" s="100"/>
      <c r="W626" s="100"/>
      <c r="X626" s="100"/>
      <c r="Y626" s="100"/>
      <c r="Z626" s="100"/>
      <c r="AA626" s="100"/>
      <c r="AB626" s="100"/>
      <c r="AC626" s="100"/>
      <c r="AD626" s="100"/>
      <c r="AE626" s="100"/>
      <c r="AF626" s="100"/>
      <c r="AG626" s="100"/>
      <c r="AH626" s="100"/>
      <c r="AI626" s="100"/>
    </row>
    <row r="627" spans="21:35" ht="30" customHeight="1" x14ac:dyDescent="0.35">
      <c r="U627" s="100"/>
      <c r="V627" s="100"/>
      <c r="W627" s="100"/>
      <c r="X627" s="100"/>
      <c r="Y627" s="100"/>
      <c r="Z627" s="100"/>
      <c r="AA627" s="100"/>
      <c r="AB627" s="100"/>
      <c r="AC627" s="100"/>
      <c r="AD627" s="100"/>
      <c r="AE627" s="100"/>
      <c r="AF627" s="100"/>
      <c r="AG627" s="100"/>
      <c r="AH627" s="100"/>
      <c r="AI627" s="100"/>
    </row>
    <row r="628" spans="21:35" ht="30" customHeight="1" x14ac:dyDescent="0.35">
      <c r="U628" s="100"/>
      <c r="V628" s="100"/>
      <c r="W628" s="100"/>
      <c r="X628" s="100"/>
      <c r="Y628" s="100"/>
      <c r="Z628" s="100"/>
      <c r="AA628" s="100"/>
      <c r="AB628" s="100"/>
      <c r="AC628" s="100"/>
      <c r="AD628" s="100"/>
      <c r="AE628" s="100"/>
      <c r="AF628" s="100"/>
      <c r="AG628" s="100"/>
      <c r="AH628" s="100"/>
      <c r="AI628" s="100"/>
    </row>
    <row r="629" spans="21:35" ht="30" customHeight="1" x14ac:dyDescent="0.35">
      <c r="U629" s="100"/>
      <c r="V629" s="100"/>
      <c r="W629" s="100"/>
      <c r="X629" s="100"/>
      <c r="Y629" s="100"/>
      <c r="Z629" s="100"/>
      <c r="AA629" s="100"/>
      <c r="AB629" s="100"/>
      <c r="AC629" s="100"/>
      <c r="AD629" s="100"/>
      <c r="AE629" s="100"/>
      <c r="AF629" s="100"/>
      <c r="AG629" s="100"/>
      <c r="AH629" s="100"/>
      <c r="AI629" s="100"/>
    </row>
    <row r="630" spans="21:35" ht="30" customHeight="1" x14ac:dyDescent="0.35">
      <c r="U630" s="100"/>
      <c r="V630" s="100"/>
      <c r="W630" s="100"/>
      <c r="X630" s="100"/>
      <c r="Y630" s="100"/>
      <c r="Z630" s="100"/>
      <c r="AA630" s="100"/>
      <c r="AB630" s="100"/>
      <c r="AC630" s="100"/>
      <c r="AD630" s="100"/>
      <c r="AE630" s="100"/>
      <c r="AF630" s="100"/>
      <c r="AG630" s="100"/>
      <c r="AH630" s="100"/>
      <c r="AI630" s="100"/>
    </row>
    <row r="631" spans="21:35" ht="30" customHeight="1" x14ac:dyDescent="0.35">
      <c r="U631" s="100"/>
      <c r="V631" s="100"/>
      <c r="W631" s="100"/>
      <c r="X631" s="100"/>
      <c r="Y631" s="100"/>
      <c r="Z631" s="100"/>
      <c r="AA631" s="100"/>
      <c r="AB631" s="100"/>
      <c r="AC631" s="100"/>
      <c r="AD631" s="100"/>
      <c r="AE631" s="100"/>
      <c r="AF631" s="100"/>
      <c r="AG631" s="100"/>
      <c r="AH631" s="100"/>
      <c r="AI631" s="100"/>
    </row>
    <row r="632" spans="21:35" ht="30" customHeight="1" x14ac:dyDescent="0.35">
      <c r="U632" s="100"/>
      <c r="V632" s="100"/>
      <c r="W632" s="100"/>
      <c r="X632" s="100"/>
      <c r="Y632" s="100"/>
      <c r="Z632" s="100"/>
      <c r="AA632" s="100"/>
      <c r="AB632" s="100"/>
      <c r="AC632" s="100"/>
      <c r="AD632" s="100"/>
      <c r="AE632" s="100"/>
      <c r="AF632" s="100"/>
      <c r="AG632" s="100"/>
      <c r="AH632" s="100"/>
      <c r="AI632" s="100"/>
    </row>
    <row r="633" spans="21:35" ht="30" customHeight="1" x14ac:dyDescent="0.35">
      <c r="U633" s="100"/>
      <c r="V633" s="100"/>
      <c r="W633" s="100"/>
      <c r="X633" s="100"/>
      <c r="Y633" s="100"/>
      <c r="Z633" s="100"/>
      <c r="AA633" s="100"/>
      <c r="AB633" s="100"/>
      <c r="AC633" s="100"/>
      <c r="AD633" s="100"/>
      <c r="AE633" s="100"/>
      <c r="AF633" s="100"/>
      <c r="AG633" s="100"/>
      <c r="AH633" s="100"/>
      <c r="AI633" s="100"/>
    </row>
    <row r="634" spans="21:35" ht="30" customHeight="1" x14ac:dyDescent="0.35">
      <c r="U634" s="100"/>
      <c r="V634" s="100"/>
      <c r="W634" s="100"/>
      <c r="X634" s="100"/>
      <c r="Y634" s="100"/>
      <c r="Z634" s="100"/>
      <c r="AA634" s="100"/>
      <c r="AB634" s="100"/>
      <c r="AC634" s="100"/>
      <c r="AD634" s="100"/>
      <c r="AE634" s="100"/>
      <c r="AF634" s="100"/>
      <c r="AG634" s="100"/>
      <c r="AH634" s="100"/>
      <c r="AI634" s="100"/>
    </row>
    <row r="635" spans="21:35" ht="30" customHeight="1" x14ac:dyDescent="0.35">
      <c r="U635" s="100"/>
      <c r="V635" s="100"/>
      <c r="W635" s="100"/>
      <c r="X635" s="100"/>
      <c r="Y635" s="100"/>
      <c r="Z635" s="100"/>
      <c r="AA635" s="100"/>
      <c r="AB635" s="100"/>
      <c r="AC635" s="100"/>
      <c r="AD635" s="100"/>
      <c r="AE635" s="100"/>
      <c r="AF635" s="100"/>
      <c r="AG635" s="100"/>
      <c r="AH635" s="100"/>
      <c r="AI635" s="100"/>
    </row>
    <row r="636" spans="21:35" ht="30" customHeight="1" x14ac:dyDescent="0.35">
      <c r="U636" s="100"/>
      <c r="V636" s="100"/>
      <c r="W636" s="100"/>
      <c r="X636" s="100"/>
      <c r="Y636" s="100"/>
      <c r="Z636" s="100"/>
      <c r="AA636" s="100"/>
      <c r="AB636" s="100"/>
      <c r="AC636" s="100"/>
      <c r="AD636" s="100"/>
      <c r="AE636" s="100"/>
      <c r="AF636" s="100"/>
      <c r="AG636" s="100"/>
      <c r="AH636" s="100"/>
      <c r="AI636" s="100"/>
    </row>
    <row r="637" spans="21:35" ht="30" customHeight="1" x14ac:dyDescent="0.35">
      <c r="U637" s="100"/>
      <c r="V637" s="100"/>
      <c r="W637" s="100"/>
      <c r="X637" s="100"/>
      <c r="Y637" s="100"/>
      <c r="Z637" s="100"/>
      <c r="AA637" s="100"/>
      <c r="AB637" s="100"/>
      <c r="AC637" s="100"/>
      <c r="AD637" s="100"/>
      <c r="AE637" s="100"/>
      <c r="AF637" s="100"/>
      <c r="AG637" s="100"/>
      <c r="AH637" s="100"/>
      <c r="AI637" s="100"/>
    </row>
    <row r="638" spans="21:35" ht="30" customHeight="1" x14ac:dyDescent="0.35">
      <c r="U638" s="100"/>
      <c r="V638" s="100"/>
      <c r="W638" s="100"/>
      <c r="X638" s="100"/>
      <c r="Y638" s="100"/>
      <c r="Z638" s="100"/>
      <c r="AA638" s="100"/>
      <c r="AB638" s="100"/>
      <c r="AC638" s="100"/>
      <c r="AD638" s="100"/>
      <c r="AE638" s="100"/>
      <c r="AF638" s="100"/>
      <c r="AG638" s="100"/>
      <c r="AH638" s="100"/>
      <c r="AI638" s="100"/>
    </row>
    <row r="639" spans="21:35" ht="30" customHeight="1" x14ac:dyDescent="0.35">
      <c r="U639" s="100"/>
      <c r="V639" s="100"/>
      <c r="W639" s="100"/>
      <c r="X639" s="100"/>
      <c r="Y639" s="100"/>
      <c r="Z639" s="100"/>
      <c r="AA639" s="100"/>
      <c r="AB639" s="100"/>
      <c r="AC639" s="100"/>
      <c r="AD639" s="100"/>
      <c r="AE639" s="100"/>
      <c r="AF639" s="100"/>
      <c r="AG639" s="100"/>
      <c r="AH639" s="100"/>
      <c r="AI639" s="100"/>
    </row>
    <row r="640" spans="21:35" ht="30" customHeight="1" x14ac:dyDescent="0.35">
      <c r="U640" s="100"/>
      <c r="V640" s="100"/>
      <c r="W640" s="100"/>
      <c r="X640" s="100"/>
      <c r="Y640" s="100"/>
      <c r="Z640" s="100"/>
      <c r="AA640" s="100"/>
      <c r="AB640" s="100"/>
      <c r="AC640" s="100"/>
      <c r="AD640" s="100"/>
      <c r="AE640" s="100"/>
      <c r="AF640" s="100"/>
      <c r="AG640" s="100"/>
      <c r="AH640" s="100"/>
      <c r="AI640" s="100"/>
    </row>
    <row r="641" spans="21:35" ht="30" customHeight="1" x14ac:dyDescent="0.35">
      <c r="U641" s="100"/>
      <c r="V641" s="100"/>
      <c r="W641" s="100"/>
      <c r="X641" s="100"/>
      <c r="Y641" s="100"/>
      <c r="Z641" s="100"/>
      <c r="AA641" s="100"/>
      <c r="AB641" s="100"/>
      <c r="AC641" s="100"/>
      <c r="AD641" s="100"/>
      <c r="AE641" s="100"/>
      <c r="AF641" s="100"/>
      <c r="AG641" s="100"/>
      <c r="AH641" s="100"/>
      <c r="AI641" s="100"/>
    </row>
    <row r="642" spans="21:35" ht="30" customHeight="1" x14ac:dyDescent="0.35">
      <c r="U642" s="100"/>
      <c r="V642" s="100"/>
      <c r="W642" s="100"/>
      <c r="X642" s="100"/>
      <c r="Y642" s="100"/>
      <c r="Z642" s="100"/>
      <c r="AA642" s="100"/>
      <c r="AB642" s="100"/>
      <c r="AC642" s="100"/>
      <c r="AD642" s="100"/>
      <c r="AE642" s="100"/>
      <c r="AF642" s="100"/>
      <c r="AG642" s="100"/>
      <c r="AH642" s="100"/>
      <c r="AI642" s="100"/>
    </row>
    <row r="643" spans="21:35" ht="30" customHeight="1" x14ac:dyDescent="0.35">
      <c r="U643" s="100"/>
      <c r="V643" s="100"/>
      <c r="W643" s="100"/>
      <c r="X643" s="100"/>
      <c r="Y643" s="100"/>
      <c r="Z643" s="100"/>
      <c r="AA643" s="100"/>
      <c r="AB643" s="100"/>
      <c r="AC643" s="100"/>
      <c r="AD643" s="100"/>
      <c r="AE643" s="100"/>
      <c r="AF643" s="100"/>
      <c r="AG643" s="100"/>
      <c r="AH643" s="100"/>
      <c r="AI643" s="100"/>
    </row>
    <row r="644" spans="21:35" ht="30" customHeight="1" x14ac:dyDescent="0.35">
      <c r="U644" s="100"/>
      <c r="V644" s="100"/>
      <c r="W644" s="100"/>
      <c r="X644" s="100"/>
      <c r="Y644" s="100"/>
      <c r="Z644" s="100"/>
      <c r="AA644" s="100"/>
      <c r="AB644" s="100"/>
      <c r="AC644" s="100"/>
      <c r="AD644" s="100"/>
      <c r="AE644" s="100"/>
      <c r="AF644" s="100"/>
      <c r="AG644" s="100"/>
      <c r="AH644" s="100"/>
      <c r="AI644" s="100"/>
    </row>
    <row r="645" spans="21:35" ht="30" customHeight="1" x14ac:dyDescent="0.35">
      <c r="U645" s="100"/>
      <c r="V645" s="100"/>
      <c r="W645" s="100"/>
      <c r="X645" s="100"/>
      <c r="Y645" s="100"/>
      <c r="Z645" s="100"/>
      <c r="AA645" s="100"/>
      <c r="AB645" s="100"/>
      <c r="AC645" s="100"/>
      <c r="AD645" s="100"/>
      <c r="AE645" s="100"/>
      <c r="AF645" s="100"/>
      <c r="AG645" s="100"/>
      <c r="AH645" s="100"/>
      <c r="AI645" s="100"/>
    </row>
    <row r="646" spans="21:35" ht="30" customHeight="1" x14ac:dyDescent="0.35">
      <c r="U646" s="100"/>
      <c r="V646" s="100"/>
      <c r="W646" s="100"/>
      <c r="X646" s="100"/>
      <c r="Y646" s="100"/>
      <c r="Z646" s="100"/>
      <c r="AA646" s="100"/>
      <c r="AB646" s="100"/>
      <c r="AC646" s="100"/>
      <c r="AD646" s="100"/>
      <c r="AE646" s="100"/>
      <c r="AF646" s="100"/>
      <c r="AG646" s="100"/>
      <c r="AH646" s="100"/>
      <c r="AI646" s="100"/>
    </row>
    <row r="647" spans="21:35" ht="30" customHeight="1" x14ac:dyDescent="0.35">
      <c r="U647" s="100"/>
      <c r="V647" s="100"/>
      <c r="W647" s="100"/>
      <c r="X647" s="100"/>
      <c r="Y647" s="100"/>
      <c r="Z647" s="100"/>
      <c r="AA647" s="100"/>
      <c r="AB647" s="100"/>
      <c r="AC647" s="100"/>
      <c r="AD647" s="100"/>
      <c r="AE647" s="100"/>
      <c r="AF647" s="100"/>
      <c r="AG647" s="100"/>
      <c r="AH647" s="100"/>
      <c r="AI647" s="100"/>
    </row>
    <row r="648" spans="21:35" ht="30" customHeight="1" x14ac:dyDescent="0.35">
      <c r="U648" s="100"/>
      <c r="V648" s="100"/>
      <c r="W648" s="100"/>
      <c r="X648" s="100"/>
      <c r="Y648" s="100"/>
      <c r="Z648" s="100"/>
      <c r="AA648" s="100"/>
      <c r="AB648" s="100"/>
      <c r="AC648" s="100"/>
      <c r="AD648" s="100"/>
      <c r="AE648" s="100"/>
      <c r="AF648" s="100"/>
      <c r="AG648" s="100"/>
      <c r="AH648" s="100"/>
      <c r="AI648" s="100"/>
    </row>
    <row r="649" spans="21:35" ht="30" customHeight="1" x14ac:dyDescent="0.35">
      <c r="U649" s="100"/>
      <c r="V649" s="100"/>
      <c r="W649" s="100"/>
      <c r="X649" s="100"/>
      <c r="Y649" s="100"/>
      <c r="Z649" s="100"/>
      <c r="AA649" s="100"/>
      <c r="AB649" s="100"/>
      <c r="AC649" s="100"/>
      <c r="AD649" s="100"/>
      <c r="AE649" s="100"/>
      <c r="AF649" s="100"/>
      <c r="AG649" s="100"/>
      <c r="AH649" s="100"/>
      <c r="AI649" s="100"/>
    </row>
    <row r="650" spans="21:35" ht="30" customHeight="1" x14ac:dyDescent="0.35">
      <c r="U650" s="100"/>
      <c r="V650" s="100"/>
      <c r="W650" s="100"/>
      <c r="X650" s="100"/>
      <c r="Y650" s="100"/>
      <c r="Z650" s="100"/>
      <c r="AA650" s="100"/>
      <c r="AB650" s="100"/>
      <c r="AC650" s="100"/>
      <c r="AD650" s="100"/>
      <c r="AE650" s="100"/>
      <c r="AF650" s="100"/>
      <c r="AG650" s="100"/>
      <c r="AH650" s="100"/>
      <c r="AI650" s="100"/>
    </row>
    <row r="651" spans="21:35" ht="30" customHeight="1" x14ac:dyDescent="0.35">
      <c r="U651" s="100"/>
      <c r="V651" s="100"/>
      <c r="W651" s="100"/>
      <c r="X651" s="100"/>
      <c r="Y651" s="100"/>
      <c r="Z651" s="100"/>
      <c r="AA651" s="100"/>
      <c r="AB651" s="100"/>
      <c r="AC651" s="100"/>
      <c r="AD651" s="100"/>
      <c r="AE651" s="100"/>
      <c r="AF651" s="100"/>
      <c r="AG651" s="100"/>
      <c r="AH651" s="100"/>
      <c r="AI651" s="100"/>
    </row>
    <row r="652" spans="21:35" ht="30" customHeight="1" x14ac:dyDescent="0.35">
      <c r="U652" s="100"/>
      <c r="V652" s="100"/>
      <c r="W652" s="100"/>
      <c r="X652" s="100"/>
      <c r="Y652" s="100"/>
      <c r="Z652" s="100"/>
      <c r="AA652" s="100"/>
      <c r="AB652" s="100"/>
      <c r="AC652" s="100"/>
      <c r="AD652" s="100"/>
      <c r="AE652" s="100"/>
      <c r="AF652" s="100"/>
      <c r="AG652" s="100"/>
      <c r="AH652" s="100"/>
      <c r="AI652" s="100"/>
    </row>
    <row r="653" spans="21:35" ht="30" customHeight="1" x14ac:dyDescent="0.35">
      <c r="U653" s="100"/>
      <c r="V653" s="100"/>
      <c r="W653" s="100"/>
      <c r="X653" s="100"/>
      <c r="Y653" s="100"/>
      <c r="Z653" s="100"/>
      <c r="AA653" s="100"/>
      <c r="AB653" s="100"/>
      <c r="AC653" s="100"/>
      <c r="AD653" s="100"/>
      <c r="AE653" s="100"/>
      <c r="AF653" s="100"/>
      <c r="AG653" s="100"/>
      <c r="AH653" s="100"/>
      <c r="AI653" s="100"/>
    </row>
    <row r="654" spans="21:35" ht="30" customHeight="1" x14ac:dyDescent="0.35">
      <c r="U654" s="100"/>
      <c r="V654" s="100"/>
      <c r="W654" s="100"/>
      <c r="X654" s="100"/>
      <c r="Y654" s="100"/>
      <c r="Z654" s="100"/>
      <c r="AA654" s="100"/>
      <c r="AB654" s="100"/>
      <c r="AC654" s="100"/>
      <c r="AD654" s="100"/>
      <c r="AE654" s="100"/>
      <c r="AF654" s="100"/>
      <c r="AG654" s="100"/>
      <c r="AH654" s="100"/>
      <c r="AI654" s="100"/>
    </row>
    <row r="655" spans="21:35" ht="30" customHeight="1" x14ac:dyDescent="0.35">
      <c r="U655" s="100"/>
      <c r="V655" s="100"/>
      <c r="W655" s="100"/>
      <c r="X655" s="100"/>
      <c r="Y655" s="100"/>
      <c r="Z655" s="100"/>
      <c r="AA655" s="100"/>
      <c r="AB655" s="100"/>
      <c r="AC655" s="100"/>
      <c r="AD655" s="100"/>
      <c r="AE655" s="100"/>
      <c r="AF655" s="100"/>
      <c r="AG655" s="100"/>
      <c r="AH655" s="100"/>
      <c r="AI655" s="100"/>
    </row>
    <row r="656" spans="21:35" ht="30" customHeight="1" x14ac:dyDescent="0.35">
      <c r="U656" s="100"/>
      <c r="V656" s="100"/>
      <c r="W656" s="100"/>
      <c r="X656" s="100"/>
      <c r="Y656" s="100"/>
      <c r="Z656" s="100"/>
      <c r="AA656" s="100"/>
      <c r="AB656" s="100"/>
      <c r="AC656" s="100"/>
      <c r="AD656" s="100"/>
      <c r="AE656" s="100"/>
      <c r="AF656" s="100"/>
      <c r="AG656" s="100"/>
      <c r="AH656" s="100"/>
      <c r="AI656" s="100"/>
    </row>
    <row r="657" spans="21:35" ht="30" customHeight="1" x14ac:dyDescent="0.35">
      <c r="U657" s="100"/>
      <c r="V657" s="100"/>
      <c r="W657" s="100"/>
      <c r="X657" s="100"/>
      <c r="Y657" s="100"/>
      <c r="Z657" s="100"/>
      <c r="AA657" s="100"/>
      <c r="AB657" s="100"/>
      <c r="AC657" s="100"/>
      <c r="AD657" s="100"/>
      <c r="AE657" s="100"/>
      <c r="AF657" s="100"/>
      <c r="AG657" s="100"/>
      <c r="AH657" s="100"/>
      <c r="AI657" s="100"/>
    </row>
    <row r="658" spans="21:35" ht="30" customHeight="1" x14ac:dyDescent="0.35">
      <c r="U658" s="100"/>
      <c r="V658" s="100"/>
      <c r="W658" s="100"/>
      <c r="X658" s="100"/>
      <c r="Y658" s="100"/>
      <c r="Z658" s="100"/>
      <c r="AA658" s="100"/>
      <c r="AB658" s="100"/>
      <c r="AC658" s="100"/>
      <c r="AD658" s="100"/>
      <c r="AE658" s="100"/>
      <c r="AF658" s="100"/>
      <c r="AG658" s="100"/>
      <c r="AH658" s="100"/>
      <c r="AI658" s="100"/>
    </row>
    <row r="659" spans="21:35" ht="30" customHeight="1" x14ac:dyDescent="0.35">
      <c r="U659" s="100"/>
      <c r="V659" s="100"/>
      <c r="W659" s="100"/>
      <c r="X659" s="100"/>
      <c r="Y659" s="100"/>
      <c r="Z659" s="100"/>
      <c r="AA659" s="100"/>
      <c r="AB659" s="100"/>
      <c r="AC659" s="100"/>
      <c r="AD659" s="100"/>
      <c r="AE659" s="100"/>
      <c r="AF659" s="100"/>
      <c r="AG659" s="100"/>
      <c r="AH659" s="100"/>
      <c r="AI659" s="100"/>
    </row>
    <row r="660" spans="21:35" ht="30" customHeight="1" x14ac:dyDescent="0.35">
      <c r="U660" s="100"/>
      <c r="V660" s="100"/>
      <c r="W660" s="100"/>
      <c r="X660" s="100"/>
      <c r="Y660" s="100"/>
      <c r="Z660" s="100"/>
      <c r="AA660" s="100"/>
      <c r="AB660" s="100"/>
      <c r="AC660" s="100"/>
      <c r="AD660" s="100"/>
      <c r="AE660" s="100"/>
      <c r="AF660" s="100"/>
      <c r="AG660" s="100"/>
      <c r="AH660" s="100"/>
      <c r="AI660" s="100"/>
    </row>
    <row r="661" spans="21:35" ht="30" customHeight="1" x14ac:dyDescent="0.35">
      <c r="U661" s="100"/>
      <c r="V661" s="100"/>
      <c r="W661" s="100"/>
      <c r="X661" s="100"/>
      <c r="Y661" s="100"/>
      <c r="Z661" s="100"/>
      <c r="AA661" s="100"/>
      <c r="AB661" s="100"/>
      <c r="AC661" s="100"/>
      <c r="AD661" s="100"/>
      <c r="AE661" s="100"/>
      <c r="AF661" s="100"/>
      <c r="AG661" s="100"/>
      <c r="AH661" s="100"/>
      <c r="AI661" s="100"/>
    </row>
    <row r="662" spans="21:35" ht="30" customHeight="1" x14ac:dyDescent="0.35">
      <c r="U662" s="100"/>
      <c r="V662" s="100"/>
      <c r="W662" s="100"/>
      <c r="X662" s="100"/>
      <c r="Y662" s="100"/>
      <c r="Z662" s="100"/>
      <c r="AA662" s="100"/>
      <c r="AB662" s="100"/>
      <c r="AC662" s="100"/>
      <c r="AD662" s="100"/>
      <c r="AE662" s="100"/>
      <c r="AF662" s="100"/>
      <c r="AG662" s="100"/>
      <c r="AH662" s="100"/>
      <c r="AI662" s="100"/>
    </row>
    <row r="663" spans="21:35" ht="30" customHeight="1" x14ac:dyDescent="0.35">
      <c r="U663" s="100"/>
      <c r="V663" s="100"/>
      <c r="W663" s="100"/>
      <c r="X663" s="100"/>
      <c r="Y663" s="100"/>
      <c r="Z663" s="100"/>
      <c r="AA663" s="100"/>
      <c r="AB663" s="100"/>
      <c r="AC663" s="100"/>
      <c r="AD663" s="100"/>
      <c r="AE663" s="100"/>
      <c r="AF663" s="100"/>
      <c r="AG663" s="100"/>
      <c r="AH663" s="100"/>
      <c r="AI663" s="100"/>
    </row>
    <row r="664" spans="21:35" ht="30" customHeight="1" x14ac:dyDescent="0.35">
      <c r="U664" s="100"/>
      <c r="V664" s="100"/>
      <c r="W664" s="100"/>
      <c r="X664" s="100"/>
      <c r="Y664" s="100"/>
      <c r="Z664" s="100"/>
      <c r="AA664" s="100"/>
      <c r="AB664" s="100"/>
      <c r="AC664" s="100"/>
      <c r="AD664" s="100"/>
      <c r="AE664" s="100"/>
      <c r="AF664" s="100"/>
      <c r="AG664" s="100"/>
      <c r="AH664" s="100"/>
      <c r="AI664" s="100"/>
    </row>
    <row r="665" spans="21:35" ht="30" customHeight="1" x14ac:dyDescent="0.35">
      <c r="U665" s="100"/>
      <c r="V665" s="100"/>
      <c r="W665" s="100"/>
      <c r="X665" s="100"/>
      <c r="Y665" s="100"/>
      <c r="Z665" s="100"/>
      <c r="AA665" s="100"/>
      <c r="AB665" s="100"/>
      <c r="AC665" s="100"/>
      <c r="AD665" s="100"/>
      <c r="AE665" s="100"/>
      <c r="AF665" s="100"/>
      <c r="AG665" s="100"/>
      <c r="AH665" s="100"/>
      <c r="AI665" s="100"/>
    </row>
    <row r="666" spans="21:35" ht="30" customHeight="1" x14ac:dyDescent="0.35">
      <c r="U666" s="100"/>
      <c r="V666" s="100"/>
      <c r="W666" s="100"/>
      <c r="X666" s="100"/>
      <c r="Y666" s="100"/>
      <c r="Z666" s="100"/>
      <c r="AA666" s="100"/>
      <c r="AB666" s="100"/>
      <c r="AC666" s="100"/>
      <c r="AD666" s="100"/>
      <c r="AE666" s="100"/>
      <c r="AF666" s="100"/>
      <c r="AG666" s="100"/>
      <c r="AH666" s="100"/>
      <c r="AI666" s="100"/>
    </row>
    <row r="667" spans="21:35" ht="30" customHeight="1" x14ac:dyDescent="0.35">
      <c r="U667" s="100"/>
      <c r="V667" s="100"/>
      <c r="W667" s="100"/>
      <c r="X667" s="100"/>
      <c r="Y667" s="100"/>
      <c r="Z667" s="100"/>
      <c r="AA667" s="100"/>
      <c r="AB667" s="100"/>
      <c r="AC667" s="100"/>
      <c r="AD667" s="100"/>
      <c r="AE667" s="100"/>
      <c r="AF667" s="100"/>
      <c r="AG667" s="100"/>
      <c r="AH667" s="100"/>
      <c r="AI667" s="100"/>
    </row>
    <row r="668" spans="21:35" ht="30" customHeight="1" x14ac:dyDescent="0.35">
      <c r="U668" s="100"/>
      <c r="V668" s="100"/>
      <c r="W668" s="100"/>
      <c r="X668" s="100"/>
      <c r="Y668" s="100"/>
      <c r="Z668" s="100"/>
      <c r="AA668" s="100"/>
      <c r="AB668" s="100"/>
      <c r="AC668" s="100"/>
      <c r="AD668" s="100"/>
      <c r="AE668" s="100"/>
      <c r="AF668" s="100"/>
      <c r="AG668" s="100"/>
      <c r="AH668" s="100"/>
      <c r="AI668" s="100"/>
    </row>
    <row r="669" spans="21:35" ht="30" customHeight="1" x14ac:dyDescent="0.35">
      <c r="U669" s="100"/>
      <c r="V669" s="100"/>
      <c r="W669" s="100"/>
      <c r="X669" s="100"/>
      <c r="Y669" s="100"/>
      <c r="Z669" s="100"/>
      <c r="AA669" s="100"/>
      <c r="AB669" s="100"/>
      <c r="AC669" s="100"/>
      <c r="AD669" s="100"/>
      <c r="AE669" s="100"/>
      <c r="AF669" s="100"/>
      <c r="AG669" s="100"/>
      <c r="AH669" s="100"/>
      <c r="AI669" s="100"/>
    </row>
    <row r="670" spans="21:35" ht="30" customHeight="1" x14ac:dyDescent="0.35">
      <c r="U670" s="100"/>
      <c r="V670" s="100"/>
      <c r="W670" s="100"/>
      <c r="X670" s="100"/>
      <c r="Y670" s="100"/>
      <c r="Z670" s="100"/>
      <c r="AA670" s="100"/>
      <c r="AB670" s="100"/>
      <c r="AC670" s="100"/>
      <c r="AD670" s="100"/>
      <c r="AE670" s="100"/>
      <c r="AF670" s="100"/>
      <c r="AG670" s="100"/>
      <c r="AH670" s="100"/>
      <c r="AI670" s="100"/>
    </row>
    <row r="671" spans="21:35" ht="30" customHeight="1" x14ac:dyDescent="0.35">
      <c r="U671" s="100"/>
      <c r="V671" s="100"/>
      <c r="W671" s="100"/>
      <c r="X671" s="100"/>
      <c r="Y671" s="100"/>
      <c r="Z671" s="100"/>
      <c r="AA671" s="100"/>
      <c r="AB671" s="100"/>
      <c r="AC671" s="100"/>
      <c r="AD671" s="100"/>
      <c r="AE671" s="100"/>
      <c r="AF671" s="100"/>
      <c r="AG671" s="100"/>
      <c r="AH671" s="100"/>
      <c r="AI671" s="100"/>
    </row>
    <row r="672" spans="21:35" ht="30" customHeight="1" x14ac:dyDescent="0.35">
      <c r="U672" s="100"/>
      <c r="V672" s="100"/>
      <c r="W672" s="100"/>
      <c r="X672" s="100"/>
      <c r="Y672" s="100"/>
      <c r="Z672" s="100"/>
      <c r="AA672" s="100"/>
      <c r="AB672" s="100"/>
      <c r="AC672" s="100"/>
      <c r="AD672" s="100"/>
      <c r="AE672" s="100"/>
      <c r="AF672" s="100"/>
      <c r="AG672" s="100"/>
      <c r="AH672" s="100"/>
      <c r="AI672" s="100"/>
    </row>
    <row r="673" spans="21:35" ht="30" customHeight="1" x14ac:dyDescent="0.35">
      <c r="U673" s="100"/>
      <c r="V673" s="100"/>
      <c r="W673" s="100"/>
      <c r="X673" s="100"/>
      <c r="Y673" s="100"/>
      <c r="Z673" s="100"/>
      <c r="AA673" s="100"/>
      <c r="AB673" s="100"/>
      <c r="AC673" s="100"/>
      <c r="AD673" s="100"/>
      <c r="AE673" s="100"/>
      <c r="AF673" s="100"/>
      <c r="AG673" s="100"/>
      <c r="AH673" s="100"/>
      <c r="AI673" s="100"/>
    </row>
    <row r="674" spans="21:35" ht="30" customHeight="1" x14ac:dyDescent="0.35">
      <c r="U674" s="100"/>
      <c r="V674" s="100"/>
      <c r="W674" s="100"/>
      <c r="X674" s="100"/>
      <c r="Y674" s="100"/>
      <c r="Z674" s="100"/>
      <c r="AA674" s="100"/>
      <c r="AB674" s="100"/>
      <c r="AC674" s="100"/>
      <c r="AD674" s="100"/>
      <c r="AE674" s="100"/>
      <c r="AF674" s="100"/>
      <c r="AG674" s="100"/>
      <c r="AH674" s="100"/>
      <c r="AI674" s="100"/>
    </row>
    <row r="675" spans="21:35" ht="30" customHeight="1" x14ac:dyDescent="0.35">
      <c r="U675" s="100"/>
      <c r="V675" s="100"/>
      <c r="W675" s="100"/>
      <c r="X675" s="100"/>
      <c r="Y675" s="100"/>
      <c r="Z675" s="100"/>
      <c r="AA675" s="100"/>
      <c r="AB675" s="100"/>
      <c r="AC675" s="100"/>
      <c r="AD675" s="100"/>
      <c r="AE675" s="100"/>
      <c r="AF675" s="100"/>
      <c r="AG675" s="100"/>
      <c r="AH675" s="100"/>
      <c r="AI675" s="100"/>
    </row>
    <row r="676" spans="21:35" ht="30" customHeight="1" x14ac:dyDescent="0.35">
      <c r="U676" s="100"/>
      <c r="V676" s="100"/>
      <c r="W676" s="100"/>
      <c r="X676" s="100"/>
      <c r="Y676" s="100"/>
      <c r="Z676" s="100"/>
      <c r="AA676" s="100"/>
      <c r="AB676" s="100"/>
      <c r="AC676" s="100"/>
      <c r="AD676" s="100"/>
      <c r="AE676" s="100"/>
      <c r="AF676" s="100"/>
      <c r="AG676" s="100"/>
      <c r="AH676" s="100"/>
      <c r="AI676" s="100"/>
    </row>
    <row r="677" spans="21:35" ht="30" customHeight="1" x14ac:dyDescent="0.35">
      <c r="U677" s="100"/>
      <c r="V677" s="100"/>
      <c r="W677" s="100"/>
      <c r="X677" s="100"/>
      <c r="Y677" s="100"/>
      <c r="Z677" s="100"/>
      <c r="AA677" s="100"/>
      <c r="AB677" s="100"/>
      <c r="AC677" s="100"/>
      <c r="AD677" s="100"/>
      <c r="AE677" s="100"/>
      <c r="AF677" s="100"/>
      <c r="AG677" s="100"/>
      <c r="AH677" s="100"/>
      <c r="AI677" s="100"/>
    </row>
    <row r="678" spans="21:35" ht="30" customHeight="1" x14ac:dyDescent="0.35">
      <c r="U678" s="100"/>
      <c r="V678" s="100"/>
      <c r="W678" s="100"/>
      <c r="X678" s="100"/>
      <c r="Y678" s="100"/>
      <c r="Z678" s="100"/>
      <c r="AA678" s="100"/>
      <c r="AB678" s="100"/>
      <c r="AC678" s="100"/>
      <c r="AD678" s="100"/>
      <c r="AE678" s="100"/>
      <c r="AF678" s="100"/>
      <c r="AG678" s="100"/>
      <c r="AH678" s="100"/>
      <c r="AI678" s="100"/>
    </row>
    <row r="679" spans="21:35" ht="30" customHeight="1" x14ac:dyDescent="0.35">
      <c r="U679" s="100"/>
      <c r="V679" s="100"/>
      <c r="W679" s="100"/>
      <c r="X679" s="100"/>
      <c r="Y679" s="100"/>
      <c r="Z679" s="100"/>
      <c r="AA679" s="100"/>
      <c r="AB679" s="100"/>
      <c r="AC679" s="100"/>
      <c r="AD679" s="100"/>
      <c r="AE679" s="100"/>
      <c r="AF679" s="100"/>
      <c r="AG679" s="100"/>
      <c r="AH679" s="100"/>
      <c r="AI679" s="100"/>
    </row>
    <row r="680" spans="21:35" ht="30" customHeight="1" x14ac:dyDescent="0.35">
      <c r="U680" s="100"/>
      <c r="V680" s="100"/>
      <c r="W680" s="100"/>
      <c r="X680" s="100"/>
      <c r="Y680" s="100"/>
      <c r="Z680" s="100"/>
      <c r="AA680" s="100"/>
      <c r="AB680" s="100"/>
      <c r="AC680" s="100"/>
      <c r="AD680" s="100"/>
      <c r="AE680" s="100"/>
      <c r="AF680" s="100"/>
      <c r="AG680" s="100"/>
      <c r="AH680" s="100"/>
      <c r="AI680" s="100"/>
    </row>
    <row r="681" spans="21:35" ht="30" customHeight="1" x14ac:dyDescent="0.35">
      <c r="U681" s="100"/>
      <c r="V681" s="100"/>
      <c r="W681" s="100"/>
      <c r="X681" s="100"/>
      <c r="Y681" s="100"/>
      <c r="Z681" s="100"/>
      <c r="AA681" s="100"/>
      <c r="AB681" s="100"/>
      <c r="AC681" s="100"/>
      <c r="AD681" s="100"/>
      <c r="AE681" s="100"/>
      <c r="AF681" s="100"/>
      <c r="AG681" s="100"/>
      <c r="AH681" s="100"/>
      <c r="AI681" s="100"/>
    </row>
    <row r="682" spans="21:35" ht="30" customHeight="1" x14ac:dyDescent="0.35">
      <c r="U682" s="100"/>
      <c r="V682" s="100"/>
      <c r="W682" s="100"/>
      <c r="X682" s="100"/>
      <c r="Y682" s="100"/>
      <c r="Z682" s="100"/>
      <c r="AA682" s="100"/>
      <c r="AB682" s="100"/>
      <c r="AC682" s="100"/>
      <c r="AD682" s="100"/>
      <c r="AE682" s="100"/>
      <c r="AF682" s="100"/>
      <c r="AG682" s="100"/>
      <c r="AH682" s="100"/>
      <c r="AI682" s="100"/>
    </row>
    <row r="683" spans="21:35" ht="30" customHeight="1" x14ac:dyDescent="0.35">
      <c r="U683" s="100"/>
      <c r="V683" s="100"/>
      <c r="W683" s="100"/>
      <c r="X683" s="100"/>
      <c r="Y683" s="100"/>
      <c r="Z683" s="100"/>
      <c r="AA683" s="100"/>
      <c r="AB683" s="100"/>
      <c r="AC683" s="100"/>
      <c r="AD683" s="100"/>
      <c r="AE683" s="100"/>
      <c r="AF683" s="100"/>
      <c r="AG683" s="100"/>
      <c r="AH683" s="100"/>
      <c r="AI683" s="100"/>
    </row>
    <row r="684" spans="21:35" ht="30" customHeight="1" x14ac:dyDescent="0.35">
      <c r="U684" s="100"/>
      <c r="V684" s="100"/>
      <c r="W684" s="100"/>
      <c r="X684" s="100"/>
      <c r="Y684" s="100"/>
      <c r="Z684" s="100"/>
      <c r="AA684" s="100"/>
      <c r="AB684" s="100"/>
      <c r="AC684" s="100"/>
      <c r="AD684" s="100"/>
      <c r="AE684" s="100"/>
      <c r="AF684" s="100"/>
      <c r="AG684" s="100"/>
      <c r="AH684" s="100"/>
      <c r="AI684" s="100"/>
    </row>
    <row r="685" spans="21:35" ht="30" customHeight="1" x14ac:dyDescent="0.35">
      <c r="U685" s="100"/>
      <c r="V685" s="100"/>
      <c r="W685" s="100"/>
      <c r="X685" s="100"/>
      <c r="Y685" s="100"/>
      <c r="Z685" s="100"/>
      <c r="AA685" s="100"/>
      <c r="AB685" s="100"/>
      <c r="AC685" s="100"/>
      <c r="AD685" s="100"/>
      <c r="AE685" s="100"/>
      <c r="AF685" s="100"/>
      <c r="AG685" s="100"/>
      <c r="AH685" s="100"/>
      <c r="AI685" s="100"/>
    </row>
    <row r="686" spans="21:35" ht="30" customHeight="1" x14ac:dyDescent="0.35">
      <c r="U686" s="100"/>
      <c r="V686" s="100"/>
      <c r="W686" s="100"/>
      <c r="X686" s="100"/>
      <c r="Y686" s="100"/>
      <c r="Z686" s="100"/>
      <c r="AA686" s="100"/>
      <c r="AB686" s="100"/>
      <c r="AC686" s="100"/>
      <c r="AD686" s="100"/>
      <c r="AE686" s="100"/>
      <c r="AF686" s="100"/>
      <c r="AG686" s="100"/>
      <c r="AH686" s="100"/>
      <c r="AI686" s="100"/>
    </row>
    <row r="687" spans="21:35" ht="30" customHeight="1" x14ac:dyDescent="0.35">
      <c r="U687" s="100"/>
      <c r="V687" s="100"/>
      <c r="W687" s="100"/>
      <c r="X687" s="100"/>
      <c r="Y687" s="100"/>
      <c r="Z687" s="100"/>
      <c r="AA687" s="100"/>
      <c r="AB687" s="100"/>
      <c r="AC687" s="100"/>
      <c r="AD687" s="100"/>
      <c r="AE687" s="100"/>
      <c r="AF687" s="100"/>
      <c r="AG687" s="100"/>
      <c r="AH687" s="100"/>
      <c r="AI687" s="100"/>
    </row>
    <row r="688" spans="21:35" ht="30" customHeight="1" x14ac:dyDescent="0.35">
      <c r="U688" s="100"/>
      <c r="V688" s="100"/>
      <c r="W688" s="100"/>
      <c r="X688" s="100"/>
      <c r="Y688" s="100"/>
      <c r="Z688" s="100"/>
      <c r="AA688" s="100"/>
      <c r="AB688" s="100"/>
      <c r="AC688" s="100"/>
      <c r="AD688" s="100"/>
      <c r="AE688" s="100"/>
      <c r="AF688" s="100"/>
      <c r="AG688" s="100"/>
      <c r="AH688" s="100"/>
      <c r="AI688" s="100"/>
    </row>
    <row r="689" spans="21:35" ht="30" customHeight="1" x14ac:dyDescent="0.35">
      <c r="U689" s="100"/>
      <c r="V689" s="100"/>
      <c r="W689" s="100"/>
      <c r="X689" s="100"/>
      <c r="Y689" s="100"/>
      <c r="Z689" s="100"/>
      <c r="AA689" s="100"/>
      <c r="AB689" s="100"/>
      <c r="AC689" s="100"/>
      <c r="AD689" s="100"/>
      <c r="AE689" s="100"/>
      <c r="AF689" s="100"/>
      <c r="AG689" s="100"/>
      <c r="AH689" s="100"/>
      <c r="AI689" s="100"/>
    </row>
    <row r="690" spans="21:35" ht="30" customHeight="1" x14ac:dyDescent="0.35">
      <c r="U690" s="100"/>
      <c r="V690" s="100"/>
      <c r="W690" s="100"/>
      <c r="X690" s="100"/>
      <c r="Y690" s="100"/>
      <c r="Z690" s="100"/>
      <c r="AA690" s="100"/>
      <c r="AB690" s="100"/>
      <c r="AC690" s="100"/>
      <c r="AD690" s="100"/>
      <c r="AE690" s="100"/>
      <c r="AF690" s="100"/>
      <c r="AG690" s="100"/>
      <c r="AH690" s="100"/>
      <c r="AI690" s="100"/>
    </row>
    <row r="691" spans="21:35" ht="30" customHeight="1" x14ac:dyDescent="0.35">
      <c r="U691" s="100"/>
      <c r="V691" s="100"/>
      <c r="W691" s="100"/>
      <c r="X691" s="100"/>
      <c r="Y691" s="100"/>
      <c r="Z691" s="100"/>
      <c r="AA691" s="100"/>
      <c r="AB691" s="100"/>
      <c r="AC691" s="100"/>
      <c r="AD691" s="100"/>
      <c r="AE691" s="100"/>
      <c r="AF691" s="100"/>
      <c r="AG691" s="100"/>
      <c r="AH691" s="100"/>
      <c r="AI691" s="100"/>
    </row>
    <row r="692" spans="21:35" ht="30" customHeight="1" x14ac:dyDescent="0.35">
      <c r="U692" s="100"/>
      <c r="V692" s="100"/>
      <c r="W692" s="100"/>
      <c r="X692" s="100"/>
      <c r="Y692" s="100"/>
      <c r="Z692" s="100"/>
      <c r="AA692" s="100"/>
      <c r="AB692" s="100"/>
      <c r="AC692" s="100"/>
      <c r="AD692" s="100"/>
      <c r="AE692" s="100"/>
      <c r="AF692" s="100"/>
      <c r="AG692" s="100"/>
      <c r="AH692" s="100"/>
      <c r="AI692" s="100"/>
    </row>
    <row r="693" spans="21:35" ht="30" customHeight="1" x14ac:dyDescent="0.35">
      <c r="U693" s="100"/>
      <c r="V693" s="100"/>
      <c r="W693" s="100"/>
      <c r="X693" s="100"/>
      <c r="Y693" s="100"/>
      <c r="Z693" s="100"/>
      <c r="AA693" s="100"/>
      <c r="AB693" s="100"/>
      <c r="AC693" s="100"/>
      <c r="AD693" s="100"/>
      <c r="AE693" s="100"/>
      <c r="AF693" s="100"/>
      <c r="AG693" s="100"/>
      <c r="AH693" s="100"/>
      <c r="AI693" s="100"/>
    </row>
    <row r="694" spans="21:35" ht="30" customHeight="1" x14ac:dyDescent="0.35">
      <c r="U694" s="100"/>
      <c r="V694" s="100"/>
      <c r="W694" s="100"/>
      <c r="X694" s="100"/>
      <c r="Y694" s="100"/>
      <c r="Z694" s="100"/>
      <c r="AA694" s="100"/>
      <c r="AB694" s="100"/>
      <c r="AC694" s="100"/>
      <c r="AD694" s="100"/>
      <c r="AE694" s="100"/>
      <c r="AF694" s="100"/>
      <c r="AG694" s="100"/>
      <c r="AH694" s="100"/>
      <c r="AI694" s="100"/>
    </row>
    <row r="695" spans="21:35" ht="30" customHeight="1" x14ac:dyDescent="0.35">
      <c r="U695" s="100"/>
      <c r="V695" s="100"/>
      <c r="W695" s="100"/>
      <c r="X695" s="100"/>
      <c r="Y695" s="100"/>
      <c r="Z695" s="100"/>
      <c r="AA695" s="100"/>
      <c r="AB695" s="100"/>
      <c r="AC695" s="100"/>
      <c r="AD695" s="100"/>
      <c r="AE695" s="100"/>
      <c r="AF695" s="100"/>
      <c r="AG695" s="100"/>
      <c r="AH695" s="100"/>
      <c r="AI695" s="100"/>
    </row>
    <row r="696" spans="21:35" ht="30" customHeight="1" x14ac:dyDescent="0.35">
      <c r="U696" s="100"/>
      <c r="V696" s="100"/>
      <c r="W696" s="100"/>
      <c r="X696" s="100"/>
      <c r="Y696" s="100"/>
      <c r="Z696" s="100"/>
      <c r="AA696" s="100"/>
      <c r="AB696" s="100"/>
      <c r="AC696" s="100"/>
      <c r="AD696" s="100"/>
      <c r="AE696" s="100"/>
      <c r="AF696" s="100"/>
      <c r="AG696" s="100"/>
      <c r="AH696" s="100"/>
      <c r="AI696" s="100"/>
    </row>
    <row r="697" spans="21:35" ht="30" customHeight="1" x14ac:dyDescent="0.35">
      <c r="U697" s="100"/>
      <c r="V697" s="100"/>
      <c r="W697" s="100"/>
      <c r="X697" s="100"/>
      <c r="Y697" s="100"/>
      <c r="Z697" s="100"/>
      <c r="AA697" s="100"/>
      <c r="AB697" s="100"/>
      <c r="AC697" s="100"/>
      <c r="AD697" s="100"/>
      <c r="AE697" s="100"/>
      <c r="AF697" s="100"/>
      <c r="AG697" s="100"/>
      <c r="AH697" s="100"/>
      <c r="AI697" s="100"/>
    </row>
    <row r="698" spans="21:35" ht="30" customHeight="1" x14ac:dyDescent="0.35">
      <c r="U698" s="100"/>
      <c r="V698" s="100"/>
      <c r="W698" s="100"/>
      <c r="X698" s="100"/>
      <c r="Y698" s="100"/>
      <c r="Z698" s="100"/>
      <c r="AA698" s="100"/>
      <c r="AB698" s="100"/>
      <c r="AC698" s="100"/>
      <c r="AD698" s="100"/>
      <c r="AE698" s="100"/>
      <c r="AF698" s="100"/>
      <c r="AG698" s="100"/>
      <c r="AH698" s="100"/>
      <c r="AI698" s="100"/>
    </row>
    <row r="699" spans="21:35" ht="30" customHeight="1" x14ac:dyDescent="0.35">
      <c r="U699" s="100"/>
      <c r="V699" s="100"/>
      <c r="W699" s="100"/>
      <c r="X699" s="100"/>
      <c r="Y699" s="100"/>
      <c r="Z699" s="100"/>
      <c r="AA699" s="100"/>
      <c r="AB699" s="100"/>
      <c r="AC699" s="100"/>
      <c r="AD699" s="100"/>
      <c r="AE699" s="100"/>
      <c r="AF699" s="100"/>
      <c r="AG699" s="100"/>
      <c r="AH699" s="100"/>
      <c r="AI699" s="100"/>
    </row>
    <row r="700" spans="21:35" ht="30" customHeight="1" x14ac:dyDescent="0.35">
      <c r="U700" s="100"/>
      <c r="V700" s="100"/>
      <c r="W700" s="100"/>
      <c r="X700" s="100"/>
      <c r="Y700" s="100"/>
      <c r="Z700" s="100"/>
      <c r="AA700" s="100"/>
      <c r="AB700" s="100"/>
      <c r="AC700" s="100"/>
      <c r="AD700" s="100"/>
      <c r="AE700" s="100"/>
      <c r="AF700" s="100"/>
      <c r="AG700" s="100"/>
      <c r="AH700" s="100"/>
      <c r="AI700" s="100"/>
    </row>
    <row r="701" spans="21:35" ht="30" customHeight="1" x14ac:dyDescent="0.35">
      <c r="U701" s="100"/>
      <c r="V701" s="100"/>
      <c r="W701" s="100"/>
      <c r="X701" s="100"/>
      <c r="Y701" s="100"/>
      <c r="Z701" s="100"/>
      <c r="AA701" s="100"/>
      <c r="AB701" s="100"/>
      <c r="AC701" s="100"/>
      <c r="AD701" s="100"/>
      <c r="AE701" s="100"/>
      <c r="AF701" s="100"/>
      <c r="AG701" s="100"/>
      <c r="AH701" s="100"/>
      <c r="AI701" s="100"/>
    </row>
    <row r="702" spans="21:35" ht="30" customHeight="1" x14ac:dyDescent="0.35">
      <c r="U702" s="100"/>
      <c r="V702" s="100"/>
      <c r="W702" s="100"/>
      <c r="X702" s="100"/>
      <c r="Y702" s="100"/>
      <c r="Z702" s="100"/>
      <c r="AA702" s="100"/>
      <c r="AB702" s="100"/>
      <c r="AC702" s="100"/>
      <c r="AD702" s="100"/>
      <c r="AE702" s="100"/>
      <c r="AF702" s="100"/>
      <c r="AG702" s="100"/>
      <c r="AH702" s="100"/>
      <c r="AI702" s="100"/>
    </row>
    <row r="703" spans="21:35" ht="30" customHeight="1" x14ac:dyDescent="0.35">
      <c r="U703" s="100"/>
      <c r="V703" s="100"/>
      <c r="W703" s="100"/>
      <c r="X703" s="100"/>
      <c r="Y703" s="100"/>
      <c r="Z703" s="100"/>
      <c r="AA703" s="100"/>
      <c r="AB703" s="100"/>
      <c r="AC703" s="100"/>
      <c r="AD703" s="100"/>
      <c r="AE703" s="100"/>
      <c r="AF703" s="100"/>
      <c r="AG703" s="100"/>
      <c r="AH703" s="100"/>
      <c r="AI703" s="100"/>
    </row>
    <row r="704" spans="21:35" ht="30" customHeight="1" x14ac:dyDescent="0.35">
      <c r="U704" s="100"/>
      <c r="V704" s="100"/>
      <c r="W704" s="100"/>
      <c r="X704" s="100"/>
      <c r="Y704" s="100"/>
      <c r="Z704" s="100"/>
      <c r="AA704" s="100"/>
      <c r="AB704" s="100"/>
      <c r="AC704" s="100"/>
      <c r="AD704" s="100"/>
      <c r="AE704" s="100"/>
      <c r="AF704" s="100"/>
      <c r="AG704" s="100"/>
      <c r="AH704" s="100"/>
      <c r="AI704" s="100"/>
    </row>
    <row r="705" spans="21:35" ht="30" customHeight="1" x14ac:dyDescent="0.35">
      <c r="U705" s="100"/>
      <c r="V705" s="100"/>
      <c r="W705" s="100"/>
      <c r="X705" s="100"/>
      <c r="Y705" s="100"/>
      <c r="Z705" s="100"/>
      <c r="AA705" s="100"/>
      <c r="AB705" s="100"/>
      <c r="AC705" s="100"/>
      <c r="AD705" s="100"/>
      <c r="AE705" s="100"/>
      <c r="AF705" s="100"/>
      <c r="AG705" s="100"/>
      <c r="AH705" s="100"/>
      <c r="AI705" s="100"/>
    </row>
    <row r="706" spans="21:35" ht="30" customHeight="1" x14ac:dyDescent="0.35">
      <c r="U706" s="100"/>
      <c r="V706" s="100"/>
      <c r="W706" s="100"/>
      <c r="X706" s="100"/>
      <c r="Y706" s="100"/>
      <c r="Z706" s="100"/>
      <c r="AA706" s="100"/>
      <c r="AB706" s="100"/>
      <c r="AC706" s="100"/>
      <c r="AD706" s="100"/>
      <c r="AE706" s="100"/>
      <c r="AF706" s="100"/>
      <c r="AG706" s="100"/>
      <c r="AH706" s="100"/>
      <c r="AI706" s="100"/>
    </row>
    <row r="707" spans="21:35" ht="30" customHeight="1" x14ac:dyDescent="0.35">
      <c r="U707" s="100"/>
      <c r="V707" s="100"/>
      <c r="W707" s="100"/>
      <c r="X707" s="100"/>
      <c r="Y707" s="100"/>
      <c r="Z707" s="100"/>
      <c r="AA707" s="100"/>
      <c r="AB707" s="100"/>
      <c r="AC707" s="100"/>
      <c r="AD707" s="100"/>
      <c r="AE707" s="100"/>
      <c r="AF707" s="100"/>
      <c r="AG707" s="100"/>
      <c r="AH707" s="100"/>
      <c r="AI707" s="100"/>
    </row>
    <row r="708" spans="21:35" ht="30" customHeight="1" x14ac:dyDescent="0.35">
      <c r="U708" s="100"/>
      <c r="V708" s="100"/>
      <c r="W708" s="100"/>
      <c r="X708" s="100"/>
      <c r="Y708" s="100"/>
      <c r="Z708" s="100"/>
      <c r="AA708" s="100"/>
      <c r="AB708" s="100"/>
      <c r="AC708" s="100"/>
      <c r="AD708" s="100"/>
      <c r="AE708" s="100"/>
      <c r="AF708" s="100"/>
      <c r="AG708" s="100"/>
      <c r="AH708" s="100"/>
      <c r="AI708" s="100"/>
    </row>
    <row r="709" spans="21:35" ht="30" customHeight="1" x14ac:dyDescent="0.35">
      <c r="U709" s="100"/>
      <c r="V709" s="100"/>
      <c r="W709" s="100"/>
      <c r="X709" s="100"/>
      <c r="Y709" s="100"/>
      <c r="Z709" s="100"/>
      <c r="AA709" s="100"/>
      <c r="AB709" s="100"/>
      <c r="AC709" s="100"/>
      <c r="AD709" s="100"/>
      <c r="AE709" s="100"/>
      <c r="AF709" s="100"/>
      <c r="AG709" s="100"/>
      <c r="AH709" s="100"/>
      <c r="AI709" s="100"/>
    </row>
    <row r="710" spans="21:35" ht="30" customHeight="1" x14ac:dyDescent="0.35">
      <c r="U710" s="100"/>
      <c r="V710" s="100"/>
      <c r="W710" s="100"/>
      <c r="X710" s="100"/>
      <c r="Y710" s="100"/>
      <c r="Z710" s="100"/>
      <c r="AA710" s="100"/>
      <c r="AB710" s="100"/>
      <c r="AC710" s="100"/>
      <c r="AD710" s="100"/>
      <c r="AE710" s="100"/>
      <c r="AF710" s="100"/>
      <c r="AG710" s="100"/>
      <c r="AH710" s="100"/>
      <c r="AI710" s="100"/>
    </row>
    <row r="711" spans="21:35" ht="30" customHeight="1" x14ac:dyDescent="0.35">
      <c r="U711" s="100"/>
      <c r="V711" s="100"/>
      <c r="W711" s="100"/>
      <c r="X711" s="100"/>
      <c r="Y711" s="100"/>
      <c r="Z711" s="100"/>
      <c r="AA711" s="100"/>
      <c r="AB711" s="100"/>
      <c r="AC711" s="100"/>
      <c r="AD711" s="100"/>
      <c r="AE711" s="100"/>
      <c r="AF711" s="100"/>
      <c r="AG711" s="100"/>
      <c r="AH711" s="100"/>
      <c r="AI711" s="100"/>
    </row>
    <row r="712" spans="21:35" ht="30" customHeight="1" x14ac:dyDescent="0.35">
      <c r="U712" s="100"/>
      <c r="V712" s="100"/>
      <c r="W712" s="100"/>
      <c r="X712" s="100"/>
      <c r="Y712" s="100"/>
      <c r="Z712" s="100"/>
      <c r="AA712" s="100"/>
      <c r="AB712" s="100"/>
      <c r="AC712" s="100"/>
      <c r="AD712" s="100"/>
      <c r="AE712" s="100"/>
      <c r="AF712" s="100"/>
      <c r="AG712" s="100"/>
      <c r="AH712" s="100"/>
      <c r="AI712" s="100"/>
    </row>
    <row r="713" spans="21:35" ht="30" customHeight="1" x14ac:dyDescent="0.35">
      <c r="U713" s="100"/>
      <c r="V713" s="100"/>
      <c r="W713" s="100"/>
      <c r="X713" s="100"/>
      <c r="Y713" s="100"/>
      <c r="Z713" s="100"/>
      <c r="AA713" s="100"/>
      <c r="AB713" s="100"/>
      <c r="AC713" s="100"/>
      <c r="AD713" s="100"/>
      <c r="AE713" s="100"/>
      <c r="AF713" s="100"/>
      <c r="AG713" s="100"/>
      <c r="AH713" s="100"/>
      <c r="AI713" s="100"/>
    </row>
    <row r="714" spans="21:35" ht="30" customHeight="1" x14ac:dyDescent="0.35">
      <c r="U714" s="100"/>
      <c r="V714" s="100"/>
      <c r="W714" s="100"/>
      <c r="X714" s="100"/>
      <c r="Y714" s="100"/>
      <c r="Z714" s="100"/>
      <c r="AA714" s="100"/>
      <c r="AB714" s="100"/>
      <c r="AC714" s="100"/>
      <c r="AD714" s="100"/>
      <c r="AE714" s="100"/>
      <c r="AF714" s="100"/>
      <c r="AG714" s="100"/>
      <c r="AH714" s="100"/>
      <c r="AI714" s="100"/>
    </row>
    <row r="715" spans="21:35" ht="30" customHeight="1" x14ac:dyDescent="0.35">
      <c r="U715" s="100"/>
      <c r="V715" s="100"/>
      <c r="W715" s="100"/>
      <c r="X715" s="100"/>
      <c r="Y715" s="100"/>
      <c r="Z715" s="100"/>
      <c r="AA715" s="100"/>
      <c r="AB715" s="100"/>
      <c r="AC715" s="100"/>
      <c r="AD715" s="100"/>
      <c r="AE715" s="100"/>
      <c r="AF715" s="100"/>
      <c r="AG715" s="100"/>
      <c r="AH715" s="100"/>
      <c r="AI715" s="100"/>
    </row>
    <row r="716" spans="21:35" ht="30" customHeight="1" x14ac:dyDescent="0.35">
      <c r="U716" s="100"/>
      <c r="V716" s="100"/>
      <c r="W716" s="100"/>
      <c r="X716" s="100"/>
      <c r="Y716" s="100"/>
      <c r="Z716" s="100"/>
      <c r="AA716" s="100"/>
      <c r="AB716" s="100"/>
      <c r="AC716" s="100"/>
      <c r="AD716" s="100"/>
      <c r="AE716" s="100"/>
      <c r="AF716" s="100"/>
      <c r="AG716" s="100"/>
      <c r="AH716" s="100"/>
      <c r="AI716" s="100"/>
    </row>
    <row r="717" spans="21:35" ht="30" customHeight="1" x14ac:dyDescent="0.35">
      <c r="U717" s="100"/>
      <c r="V717" s="100"/>
      <c r="W717" s="100"/>
      <c r="X717" s="100"/>
      <c r="Y717" s="100"/>
      <c r="Z717" s="100"/>
      <c r="AA717" s="100"/>
      <c r="AB717" s="100"/>
      <c r="AC717" s="100"/>
      <c r="AD717" s="100"/>
      <c r="AE717" s="100"/>
      <c r="AF717" s="100"/>
      <c r="AG717" s="100"/>
      <c r="AH717" s="100"/>
      <c r="AI717" s="100"/>
    </row>
    <row r="718" spans="21:35" ht="30" customHeight="1" x14ac:dyDescent="0.35">
      <c r="U718" s="100"/>
      <c r="V718" s="100"/>
      <c r="W718" s="100"/>
      <c r="X718" s="100"/>
      <c r="Y718" s="100"/>
      <c r="Z718" s="100"/>
      <c r="AA718" s="100"/>
      <c r="AB718" s="100"/>
      <c r="AC718" s="100"/>
      <c r="AD718" s="100"/>
      <c r="AE718" s="100"/>
      <c r="AF718" s="100"/>
      <c r="AG718" s="100"/>
      <c r="AH718" s="100"/>
      <c r="AI718" s="100"/>
    </row>
    <row r="719" spans="21:35" ht="30" customHeight="1" x14ac:dyDescent="0.35">
      <c r="U719" s="100"/>
      <c r="V719" s="100"/>
      <c r="W719" s="100"/>
      <c r="X719" s="100"/>
      <c r="Y719" s="100"/>
      <c r="Z719" s="100"/>
      <c r="AA719" s="100"/>
      <c r="AB719" s="100"/>
      <c r="AC719" s="100"/>
      <c r="AD719" s="100"/>
      <c r="AE719" s="100"/>
      <c r="AF719" s="100"/>
      <c r="AG719" s="100"/>
      <c r="AH719" s="100"/>
      <c r="AI719" s="100"/>
    </row>
    <row r="720" spans="21:35" ht="30" customHeight="1" x14ac:dyDescent="0.35">
      <c r="U720" s="100"/>
      <c r="V720" s="100"/>
      <c r="W720" s="100"/>
      <c r="X720" s="100"/>
      <c r="Y720" s="100"/>
      <c r="Z720" s="100"/>
      <c r="AA720" s="100"/>
      <c r="AB720" s="100"/>
      <c r="AC720" s="100"/>
      <c r="AD720" s="100"/>
      <c r="AE720" s="100"/>
      <c r="AF720" s="100"/>
      <c r="AG720" s="100"/>
      <c r="AH720" s="100"/>
      <c r="AI720" s="100"/>
    </row>
    <row r="721" spans="21:35" ht="30" customHeight="1" x14ac:dyDescent="0.35">
      <c r="U721" s="100"/>
      <c r="V721" s="100"/>
      <c r="W721" s="100"/>
      <c r="X721" s="100"/>
      <c r="Y721" s="100"/>
      <c r="Z721" s="100"/>
      <c r="AA721" s="100"/>
      <c r="AB721" s="100"/>
      <c r="AC721" s="100"/>
      <c r="AD721" s="100"/>
      <c r="AE721" s="100"/>
      <c r="AF721" s="100"/>
      <c r="AG721" s="100"/>
      <c r="AH721" s="100"/>
      <c r="AI721" s="100"/>
    </row>
    <row r="722" spans="21:35" ht="30" customHeight="1" x14ac:dyDescent="0.35">
      <c r="U722" s="100"/>
      <c r="V722" s="100"/>
      <c r="W722" s="100"/>
      <c r="X722" s="100"/>
      <c r="Y722" s="100"/>
      <c r="Z722" s="100"/>
      <c r="AA722" s="100"/>
      <c r="AB722" s="100"/>
      <c r="AC722" s="100"/>
      <c r="AD722" s="100"/>
      <c r="AE722" s="100"/>
      <c r="AF722" s="100"/>
      <c r="AG722" s="100"/>
      <c r="AH722" s="100"/>
      <c r="AI722" s="100"/>
    </row>
    <row r="723" spans="21:35" ht="30" customHeight="1" x14ac:dyDescent="0.35">
      <c r="U723" s="100"/>
      <c r="V723" s="100"/>
      <c r="W723" s="100"/>
      <c r="X723" s="100"/>
      <c r="Y723" s="100"/>
      <c r="Z723" s="100"/>
      <c r="AA723" s="100"/>
      <c r="AB723" s="100"/>
      <c r="AC723" s="100"/>
      <c r="AD723" s="100"/>
      <c r="AE723" s="100"/>
      <c r="AF723" s="100"/>
      <c r="AG723" s="100"/>
      <c r="AH723" s="100"/>
      <c r="AI723" s="100"/>
    </row>
    <row r="724" spans="21:35" ht="30" customHeight="1" x14ac:dyDescent="0.35">
      <c r="U724" s="100"/>
      <c r="V724" s="100"/>
      <c r="W724" s="100"/>
      <c r="X724" s="100"/>
      <c r="Y724" s="100"/>
      <c r="Z724" s="100"/>
      <c r="AA724" s="100"/>
      <c r="AB724" s="100"/>
      <c r="AC724" s="100"/>
      <c r="AD724" s="100"/>
      <c r="AE724" s="100"/>
      <c r="AF724" s="100"/>
      <c r="AG724" s="100"/>
      <c r="AH724" s="100"/>
      <c r="AI724" s="100"/>
    </row>
    <row r="725" spans="21:35" ht="30" customHeight="1" x14ac:dyDescent="0.35">
      <c r="U725" s="100"/>
      <c r="V725" s="100"/>
      <c r="W725" s="100"/>
      <c r="X725" s="100"/>
      <c r="Y725" s="100"/>
      <c r="Z725" s="100"/>
      <c r="AA725" s="100"/>
      <c r="AB725" s="100"/>
      <c r="AC725" s="100"/>
      <c r="AD725" s="100"/>
      <c r="AE725" s="100"/>
      <c r="AF725" s="100"/>
      <c r="AG725" s="100"/>
      <c r="AH725" s="100"/>
      <c r="AI725" s="100"/>
    </row>
    <row r="726" spans="21:35" ht="30" customHeight="1" x14ac:dyDescent="0.35">
      <c r="U726" s="100"/>
      <c r="V726" s="100"/>
      <c r="W726" s="100"/>
      <c r="X726" s="100"/>
      <c r="Y726" s="100"/>
      <c r="Z726" s="100"/>
      <c r="AA726" s="100"/>
      <c r="AB726" s="100"/>
      <c r="AC726" s="100"/>
      <c r="AD726" s="100"/>
      <c r="AE726" s="100"/>
      <c r="AF726" s="100"/>
      <c r="AG726" s="100"/>
      <c r="AH726" s="100"/>
      <c r="AI726" s="100"/>
    </row>
    <row r="727" spans="21:35" ht="30" customHeight="1" x14ac:dyDescent="0.35">
      <c r="U727" s="100"/>
      <c r="V727" s="100"/>
      <c r="W727" s="100"/>
      <c r="X727" s="100"/>
      <c r="Y727" s="100"/>
      <c r="Z727" s="100"/>
      <c r="AA727" s="100"/>
      <c r="AB727" s="100"/>
      <c r="AC727" s="100"/>
      <c r="AD727" s="100"/>
      <c r="AE727" s="100"/>
      <c r="AF727" s="100"/>
      <c r="AG727" s="100"/>
      <c r="AH727" s="100"/>
      <c r="AI727" s="100"/>
    </row>
    <row r="728" spans="21:35" ht="30" customHeight="1" x14ac:dyDescent="0.35">
      <c r="U728" s="100"/>
      <c r="V728" s="100"/>
      <c r="W728" s="100"/>
      <c r="X728" s="100"/>
      <c r="Y728" s="100"/>
      <c r="Z728" s="100"/>
      <c r="AA728" s="100"/>
      <c r="AB728" s="100"/>
      <c r="AC728" s="100"/>
      <c r="AD728" s="100"/>
      <c r="AE728" s="100"/>
      <c r="AF728" s="100"/>
      <c r="AG728" s="100"/>
      <c r="AH728" s="100"/>
      <c r="AI728" s="100"/>
    </row>
    <row r="729" spans="21:35" ht="30" customHeight="1" x14ac:dyDescent="0.35">
      <c r="U729" s="100"/>
      <c r="V729" s="100"/>
      <c r="W729" s="100"/>
      <c r="X729" s="100"/>
      <c r="Y729" s="100"/>
      <c r="Z729" s="100"/>
      <c r="AA729" s="100"/>
      <c r="AB729" s="100"/>
      <c r="AC729" s="100"/>
      <c r="AD729" s="100"/>
      <c r="AE729" s="100"/>
      <c r="AF729" s="100"/>
      <c r="AG729" s="100"/>
      <c r="AH729" s="100"/>
      <c r="AI729" s="100"/>
    </row>
    <row r="730" spans="21:35" ht="30" customHeight="1" x14ac:dyDescent="0.35">
      <c r="U730" s="100"/>
      <c r="V730" s="100"/>
      <c r="W730" s="100"/>
      <c r="X730" s="100"/>
      <c r="Y730" s="100"/>
      <c r="Z730" s="100"/>
      <c r="AA730" s="100"/>
      <c r="AB730" s="100"/>
      <c r="AC730" s="100"/>
      <c r="AD730" s="100"/>
      <c r="AE730" s="100"/>
      <c r="AF730" s="100"/>
      <c r="AG730" s="100"/>
      <c r="AH730" s="100"/>
      <c r="AI730" s="100"/>
    </row>
    <row r="731" spans="21:35" ht="30" customHeight="1" x14ac:dyDescent="0.35">
      <c r="U731" s="100"/>
      <c r="V731" s="100"/>
      <c r="W731" s="100"/>
      <c r="X731" s="100"/>
      <c r="Y731" s="100"/>
      <c r="Z731" s="100"/>
      <c r="AA731" s="100"/>
      <c r="AB731" s="100"/>
      <c r="AC731" s="100"/>
      <c r="AD731" s="100"/>
      <c r="AE731" s="100"/>
      <c r="AF731" s="100"/>
      <c r="AG731" s="100"/>
      <c r="AH731" s="100"/>
      <c r="AI731" s="100"/>
    </row>
    <row r="732" spans="21:35" ht="30" customHeight="1" x14ac:dyDescent="0.35">
      <c r="U732" s="100"/>
      <c r="V732" s="100"/>
      <c r="W732" s="100"/>
      <c r="X732" s="100"/>
      <c r="Y732" s="100"/>
      <c r="Z732" s="100"/>
      <c r="AA732" s="100"/>
      <c r="AB732" s="100"/>
      <c r="AC732" s="100"/>
      <c r="AD732" s="100"/>
      <c r="AE732" s="100"/>
      <c r="AF732" s="100"/>
      <c r="AG732" s="100"/>
      <c r="AH732" s="100"/>
      <c r="AI732" s="100"/>
    </row>
    <row r="733" spans="21:35" ht="30" customHeight="1" x14ac:dyDescent="0.35">
      <c r="U733" s="100"/>
      <c r="V733" s="100"/>
      <c r="W733" s="100"/>
      <c r="X733" s="100"/>
      <c r="Y733" s="100"/>
      <c r="Z733" s="100"/>
      <c r="AA733" s="100"/>
      <c r="AB733" s="100"/>
      <c r="AC733" s="100"/>
      <c r="AD733" s="100"/>
      <c r="AE733" s="100"/>
      <c r="AF733" s="100"/>
      <c r="AG733" s="100"/>
      <c r="AH733" s="100"/>
      <c r="AI733" s="100"/>
    </row>
    <row r="734" spans="21:35" ht="30" customHeight="1" x14ac:dyDescent="0.35">
      <c r="U734" s="100"/>
      <c r="V734" s="100"/>
      <c r="W734" s="100"/>
      <c r="X734" s="100"/>
      <c r="Y734" s="100"/>
      <c r="Z734" s="100"/>
      <c r="AA734" s="100"/>
      <c r="AB734" s="100"/>
      <c r="AC734" s="100"/>
      <c r="AD734" s="100"/>
      <c r="AE734" s="100"/>
      <c r="AF734" s="100"/>
      <c r="AG734" s="100"/>
      <c r="AH734" s="100"/>
      <c r="AI734" s="100"/>
    </row>
    <row r="735" spans="21:35" ht="30" customHeight="1" x14ac:dyDescent="0.35">
      <c r="U735" s="100"/>
      <c r="V735" s="100"/>
      <c r="W735" s="100"/>
      <c r="X735" s="100"/>
      <c r="Y735" s="100"/>
      <c r="Z735" s="100"/>
      <c r="AA735" s="100"/>
      <c r="AB735" s="100"/>
      <c r="AC735" s="100"/>
      <c r="AD735" s="100"/>
      <c r="AE735" s="100"/>
      <c r="AF735" s="100"/>
      <c r="AG735" s="100"/>
      <c r="AH735" s="100"/>
      <c r="AI735" s="100"/>
    </row>
    <row r="736" spans="21:35" ht="30" customHeight="1" x14ac:dyDescent="0.35">
      <c r="U736" s="100"/>
      <c r="V736" s="100"/>
      <c r="W736" s="100"/>
      <c r="X736" s="100"/>
      <c r="Y736" s="100"/>
      <c r="Z736" s="100"/>
      <c r="AA736" s="100"/>
      <c r="AB736" s="100"/>
      <c r="AC736" s="100"/>
      <c r="AD736" s="100"/>
      <c r="AE736" s="100"/>
      <c r="AF736" s="100"/>
      <c r="AG736" s="100"/>
      <c r="AH736" s="100"/>
      <c r="AI736" s="100"/>
    </row>
    <row r="737" spans="21:35" ht="30" customHeight="1" x14ac:dyDescent="0.35">
      <c r="U737" s="100"/>
      <c r="V737" s="100"/>
      <c r="W737" s="100"/>
      <c r="X737" s="100"/>
      <c r="Y737" s="100"/>
      <c r="Z737" s="100"/>
      <c r="AA737" s="100"/>
      <c r="AB737" s="100"/>
      <c r="AC737" s="100"/>
      <c r="AD737" s="100"/>
      <c r="AE737" s="100"/>
      <c r="AF737" s="100"/>
      <c r="AG737" s="100"/>
      <c r="AH737" s="100"/>
      <c r="AI737" s="100"/>
    </row>
    <row r="738" spans="21:35" ht="30" customHeight="1" x14ac:dyDescent="0.35">
      <c r="U738" s="100"/>
      <c r="V738" s="100"/>
      <c r="W738" s="100"/>
      <c r="X738" s="100"/>
      <c r="Y738" s="100"/>
      <c r="Z738" s="100"/>
      <c r="AA738" s="100"/>
      <c r="AB738" s="100"/>
      <c r="AC738" s="100"/>
      <c r="AD738" s="100"/>
      <c r="AE738" s="100"/>
      <c r="AF738" s="100"/>
      <c r="AG738" s="100"/>
      <c r="AH738" s="100"/>
      <c r="AI738" s="100"/>
    </row>
    <row r="739" spans="21:35" ht="30" customHeight="1" x14ac:dyDescent="0.35">
      <c r="U739" s="100"/>
      <c r="V739" s="100"/>
      <c r="W739" s="100"/>
      <c r="X739" s="100"/>
      <c r="Y739" s="100"/>
      <c r="Z739" s="100"/>
      <c r="AA739" s="100"/>
      <c r="AB739" s="100"/>
      <c r="AC739" s="100"/>
      <c r="AD739" s="100"/>
      <c r="AE739" s="100"/>
      <c r="AF739" s="100"/>
      <c r="AG739" s="100"/>
      <c r="AH739" s="100"/>
      <c r="AI739" s="100"/>
    </row>
    <row r="740" spans="21:35" ht="30" customHeight="1" x14ac:dyDescent="0.35">
      <c r="U740" s="100"/>
      <c r="V740" s="100"/>
      <c r="W740" s="100"/>
      <c r="X740" s="100"/>
      <c r="Y740" s="100"/>
      <c r="Z740" s="100"/>
      <c r="AA740" s="100"/>
      <c r="AB740" s="100"/>
      <c r="AC740" s="100"/>
      <c r="AD740" s="100"/>
      <c r="AE740" s="100"/>
      <c r="AF740" s="100"/>
      <c r="AG740" s="100"/>
      <c r="AH740" s="100"/>
      <c r="AI740" s="100"/>
    </row>
    <row r="741" spans="21:35" ht="30" customHeight="1" x14ac:dyDescent="0.35">
      <c r="U741" s="100"/>
      <c r="V741" s="100"/>
      <c r="W741" s="100"/>
      <c r="X741" s="100"/>
      <c r="Y741" s="100"/>
      <c r="Z741" s="100"/>
      <c r="AA741" s="100"/>
      <c r="AB741" s="100"/>
      <c r="AC741" s="100"/>
      <c r="AD741" s="100"/>
      <c r="AE741" s="100"/>
      <c r="AF741" s="100"/>
      <c r="AG741" s="100"/>
      <c r="AH741" s="100"/>
      <c r="AI741" s="100"/>
    </row>
    <row r="742" spans="21:35" ht="30" customHeight="1" x14ac:dyDescent="0.35">
      <c r="U742" s="100"/>
      <c r="V742" s="100"/>
      <c r="W742" s="100"/>
      <c r="X742" s="100"/>
      <c r="Y742" s="100"/>
      <c r="Z742" s="100"/>
      <c r="AA742" s="100"/>
      <c r="AB742" s="100"/>
      <c r="AC742" s="100"/>
      <c r="AD742" s="100"/>
      <c r="AE742" s="100"/>
      <c r="AF742" s="100"/>
      <c r="AG742" s="100"/>
      <c r="AH742" s="100"/>
      <c r="AI742" s="100"/>
    </row>
    <row r="743" spans="21:35" ht="30" customHeight="1" x14ac:dyDescent="0.35">
      <c r="U743" s="100"/>
      <c r="V743" s="100"/>
      <c r="W743" s="100"/>
      <c r="X743" s="100"/>
      <c r="Y743" s="100"/>
      <c r="Z743" s="100"/>
      <c r="AA743" s="100"/>
      <c r="AB743" s="100"/>
      <c r="AC743" s="100"/>
      <c r="AD743" s="100"/>
      <c r="AE743" s="100"/>
      <c r="AF743" s="100"/>
      <c r="AG743" s="100"/>
      <c r="AH743" s="100"/>
      <c r="AI743" s="100"/>
    </row>
    <row r="744" spans="21:35" ht="30" customHeight="1" x14ac:dyDescent="0.35">
      <c r="U744" s="100"/>
      <c r="V744" s="100"/>
      <c r="W744" s="100"/>
      <c r="X744" s="100"/>
      <c r="Y744" s="100"/>
      <c r="Z744" s="100"/>
      <c r="AA744" s="100"/>
      <c r="AB744" s="100"/>
      <c r="AC744" s="100"/>
      <c r="AD744" s="100"/>
      <c r="AE744" s="100"/>
      <c r="AF744" s="100"/>
      <c r="AG744" s="100"/>
      <c r="AH744" s="100"/>
      <c r="AI744" s="100"/>
    </row>
    <row r="745" spans="21:35" ht="30" customHeight="1" x14ac:dyDescent="0.35">
      <c r="U745" s="100"/>
      <c r="V745" s="100"/>
      <c r="W745" s="100"/>
      <c r="X745" s="100"/>
      <c r="Y745" s="100"/>
      <c r="Z745" s="100"/>
      <c r="AA745" s="100"/>
      <c r="AB745" s="100"/>
      <c r="AC745" s="100"/>
      <c r="AD745" s="100"/>
      <c r="AE745" s="100"/>
      <c r="AF745" s="100"/>
      <c r="AG745" s="100"/>
      <c r="AH745" s="100"/>
      <c r="AI745" s="100"/>
    </row>
    <row r="746" spans="21:35" ht="30" customHeight="1" x14ac:dyDescent="0.35">
      <c r="U746" s="100"/>
      <c r="V746" s="100"/>
      <c r="W746" s="100"/>
      <c r="X746" s="100"/>
      <c r="Y746" s="100"/>
      <c r="Z746" s="100"/>
      <c r="AA746" s="100"/>
      <c r="AB746" s="100"/>
      <c r="AC746" s="100"/>
      <c r="AD746" s="100"/>
      <c r="AE746" s="100"/>
      <c r="AF746" s="100"/>
      <c r="AG746" s="100"/>
      <c r="AH746" s="100"/>
      <c r="AI746" s="100"/>
    </row>
    <row r="747" spans="21:35" ht="30" customHeight="1" x14ac:dyDescent="0.35">
      <c r="U747" s="100"/>
      <c r="V747" s="100"/>
      <c r="W747" s="100"/>
      <c r="X747" s="100"/>
      <c r="Y747" s="100"/>
      <c r="Z747" s="100"/>
      <c r="AA747" s="100"/>
      <c r="AB747" s="100"/>
      <c r="AC747" s="100"/>
      <c r="AD747" s="100"/>
      <c r="AE747" s="100"/>
      <c r="AF747" s="100"/>
      <c r="AG747" s="100"/>
      <c r="AH747" s="100"/>
      <c r="AI747" s="100"/>
    </row>
    <row r="748" spans="21:35" ht="30" customHeight="1" x14ac:dyDescent="0.35">
      <c r="U748" s="100"/>
      <c r="V748" s="100"/>
      <c r="W748" s="100"/>
      <c r="X748" s="100"/>
      <c r="Y748" s="100"/>
      <c r="Z748" s="100"/>
      <c r="AA748" s="100"/>
      <c r="AB748" s="100"/>
      <c r="AC748" s="100"/>
      <c r="AD748" s="100"/>
      <c r="AE748" s="100"/>
      <c r="AF748" s="100"/>
      <c r="AG748" s="100"/>
      <c r="AH748" s="100"/>
      <c r="AI748" s="100"/>
    </row>
    <row r="749" spans="21:35" ht="30" customHeight="1" x14ac:dyDescent="0.35">
      <c r="U749" s="100"/>
      <c r="V749" s="100"/>
      <c r="W749" s="100"/>
      <c r="X749" s="100"/>
      <c r="Y749" s="100"/>
      <c r="Z749" s="100"/>
      <c r="AA749" s="100"/>
      <c r="AB749" s="100"/>
      <c r="AC749" s="100"/>
      <c r="AD749" s="100"/>
      <c r="AE749" s="100"/>
      <c r="AF749" s="100"/>
      <c r="AG749" s="100"/>
      <c r="AH749" s="100"/>
      <c r="AI749" s="100"/>
    </row>
    <row r="750" spans="21:35" ht="30" customHeight="1" x14ac:dyDescent="0.35">
      <c r="U750" s="100"/>
      <c r="V750" s="100"/>
      <c r="W750" s="100"/>
      <c r="X750" s="100"/>
      <c r="Y750" s="100"/>
      <c r="Z750" s="100"/>
      <c r="AA750" s="100"/>
      <c r="AB750" s="100"/>
      <c r="AC750" s="100"/>
      <c r="AD750" s="100"/>
      <c r="AE750" s="100"/>
      <c r="AF750" s="100"/>
      <c r="AG750" s="100"/>
      <c r="AH750" s="100"/>
      <c r="AI750" s="100"/>
    </row>
    <row r="751" spans="21:35" ht="30" customHeight="1" x14ac:dyDescent="0.35">
      <c r="U751" s="100"/>
      <c r="V751" s="100"/>
      <c r="W751" s="100"/>
      <c r="X751" s="100"/>
      <c r="Y751" s="100"/>
      <c r="Z751" s="100"/>
      <c r="AA751" s="100"/>
      <c r="AB751" s="100"/>
      <c r="AC751" s="100"/>
      <c r="AD751" s="100"/>
      <c r="AE751" s="100"/>
      <c r="AF751" s="100"/>
      <c r="AG751" s="100"/>
      <c r="AH751" s="100"/>
      <c r="AI751" s="100"/>
    </row>
    <row r="752" spans="21:35" ht="30" customHeight="1" x14ac:dyDescent="0.35">
      <c r="U752" s="100"/>
      <c r="V752" s="100"/>
      <c r="W752" s="100"/>
      <c r="X752" s="100"/>
      <c r="Y752" s="100"/>
      <c r="Z752" s="100"/>
      <c r="AA752" s="100"/>
      <c r="AB752" s="100"/>
      <c r="AC752" s="100"/>
      <c r="AD752" s="100"/>
      <c r="AE752" s="100"/>
      <c r="AF752" s="100"/>
      <c r="AG752" s="100"/>
      <c r="AH752" s="100"/>
      <c r="AI752" s="100"/>
    </row>
    <row r="753" spans="21:35" ht="30" customHeight="1" x14ac:dyDescent="0.35">
      <c r="U753" s="100"/>
      <c r="V753" s="100"/>
      <c r="W753" s="100"/>
      <c r="X753" s="100"/>
      <c r="Y753" s="100"/>
      <c r="Z753" s="100"/>
      <c r="AA753" s="100"/>
      <c r="AB753" s="100"/>
      <c r="AC753" s="100"/>
      <c r="AD753" s="100"/>
      <c r="AE753" s="100"/>
      <c r="AF753" s="100"/>
      <c r="AG753" s="100"/>
      <c r="AH753" s="100"/>
      <c r="AI753" s="100"/>
    </row>
    <row r="754" spans="21:35" ht="30" customHeight="1" x14ac:dyDescent="0.35">
      <c r="U754" s="100"/>
      <c r="V754" s="100"/>
      <c r="W754" s="100"/>
      <c r="X754" s="100"/>
      <c r="Y754" s="100"/>
      <c r="Z754" s="100"/>
      <c r="AA754" s="100"/>
      <c r="AB754" s="100"/>
      <c r="AC754" s="100"/>
      <c r="AD754" s="100"/>
      <c r="AE754" s="100"/>
      <c r="AF754" s="100"/>
      <c r="AG754" s="100"/>
      <c r="AH754" s="100"/>
      <c r="AI754" s="100"/>
    </row>
    <row r="755" spans="21:35" ht="30" customHeight="1" x14ac:dyDescent="0.35">
      <c r="U755" s="100"/>
      <c r="V755" s="100"/>
      <c r="W755" s="100"/>
      <c r="X755" s="100"/>
      <c r="Y755" s="100"/>
      <c r="Z755" s="100"/>
      <c r="AA755" s="100"/>
      <c r="AB755" s="100"/>
      <c r="AC755" s="100"/>
      <c r="AD755" s="100"/>
      <c r="AE755" s="100"/>
      <c r="AF755" s="100"/>
      <c r="AG755" s="100"/>
      <c r="AH755" s="100"/>
      <c r="AI755" s="100"/>
    </row>
    <row r="756" spans="21:35" ht="30" customHeight="1" x14ac:dyDescent="0.35">
      <c r="U756" s="100"/>
      <c r="V756" s="100"/>
      <c r="W756" s="100"/>
      <c r="X756" s="100"/>
      <c r="Y756" s="100"/>
      <c r="Z756" s="100"/>
      <c r="AA756" s="100"/>
      <c r="AB756" s="100"/>
      <c r="AC756" s="100"/>
      <c r="AD756" s="100"/>
      <c r="AE756" s="100"/>
      <c r="AF756" s="100"/>
      <c r="AG756" s="100"/>
      <c r="AH756" s="100"/>
      <c r="AI756" s="100"/>
    </row>
    <row r="757" spans="21:35" ht="30" customHeight="1" x14ac:dyDescent="0.35">
      <c r="U757" s="100"/>
      <c r="V757" s="100"/>
      <c r="W757" s="100"/>
      <c r="X757" s="100"/>
      <c r="Y757" s="100"/>
      <c r="Z757" s="100"/>
      <c r="AA757" s="100"/>
      <c r="AB757" s="100"/>
      <c r="AC757" s="100"/>
      <c r="AD757" s="100"/>
      <c r="AE757" s="100"/>
      <c r="AF757" s="100"/>
      <c r="AG757" s="100"/>
      <c r="AH757" s="100"/>
      <c r="AI757" s="100"/>
    </row>
    <row r="758" spans="21:35" ht="30" customHeight="1" x14ac:dyDescent="0.35">
      <c r="U758" s="100"/>
      <c r="V758" s="100"/>
      <c r="W758" s="100"/>
      <c r="X758" s="100"/>
      <c r="Y758" s="100"/>
      <c r="Z758" s="100"/>
      <c r="AA758" s="100"/>
      <c r="AB758" s="100"/>
      <c r="AC758" s="100"/>
      <c r="AD758" s="100"/>
      <c r="AE758" s="100"/>
      <c r="AF758" s="100"/>
      <c r="AG758" s="100"/>
      <c r="AH758" s="100"/>
      <c r="AI758" s="100"/>
    </row>
    <row r="759" spans="21:35" ht="30" customHeight="1" x14ac:dyDescent="0.35">
      <c r="U759" s="100"/>
      <c r="V759" s="100"/>
      <c r="W759" s="100"/>
      <c r="X759" s="100"/>
      <c r="Y759" s="100"/>
      <c r="Z759" s="100"/>
      <c r="AA759" s="100"/>
      <c r="AB759" s="100"/>
      <c r="AC759" s="100"/>
      <c r="AD759" s="100"/>
      <c r="AE759" s="100"/>
      <c r="AF759" s="100"/>
      <c r="AG759" s="100"/>
      <c r="AH759" s="100"/>
      <c r="AI759" s="100"/>
    </row>
    <row r="760" spans="21:35" ht="30" customHeight="1" x14ac:dyDescent="0.35">
      <c r="U760" s="100"/>
      <c r="V760" s="100"/>
      <c r="W760" s="100"/>
      <c r="X760" s="100"/>
      <c r="Y760" s="100"/>
      <c r="Z760" s="100"/>
      <c r="AA760" s="100"/>
      <c r="AB760" s="100"/>
      <c r="AC760" s="100"/>
      <c r="AD760" s="100"/>
      <c r="AE760" s="100"/>
      <c r="AF760" s="100"/>
      <c r="AG760" s="100"/>
      <c r="AH760" s="100"/>
      <c r="AI760" s="100"/>
    </row>
    <row r="761" spans="21:35" ht="30" customHeight="1" x14ac:dyDescent="0.35">
      <c r="U761" s="100"/>
      <c r="V761" s="100"/>
      <c r="W761" s="100"/>
      <c r="X761" s="100"/>
      <c r="Y761" s="100"/>
      <c r="Z761" s="100"/>
      <c r="AA761" s="100"/>
      <c r="AB761" s="100"/>
      <c r="AC761" s="100"/>
      <c r="AD761" s="100"/>
      <c r="AE761" s="100"/>
      <c r="AF761" s="100"/>
      <c r="AG761" s="100"/>
      <c r="AH761" s="100"/>
      <c r="AI761" s="100"/>
    </row>
    <row r="762" spans="21:35" ht="30" customHeight="1" x14ac:dyDescent="0.35">
      <c r="U762" s="100"/>
      <c r="V762" s="100"/>
      <c r="W762" s="100"/>
      <c r="X762" s="100"/>
      <c r="Y762" s="100"/>
      <c r="Z762" s="100"/>
      <c r="AA762" s="100"/>
      <c r="AB762" s="100"/>
      <c r="AC762" s="100"/>
      <c r="AD762" s="100"/>
      <c r="AE762" s="100"/>
      <c r="AF762" s="100"/>
      <c r="AG762" s="100"/>
      <c r="AH762" s="100"/>
      <c r="AI762" s="100"/>
    </row>
    <row r="763" spans="21:35" ht="30" customHeight="1" x14ac:dyDescent="0.35">
      <c r="U763" s="100"/>
      <c r="V763" s="100"/>
      <c r="W763" s="100"/>
      <c r="X763" s="100"/>
      <c r="Y763" s="100"/>
      <c r="Z763" s="100"/>
      <c r="AA763" s="100"/>
      <c r="AB763" s="100"/>
      <c r="AC763" s="100"/>
      <c r="AD763" s="100"/>
      <c r="AE763" s="100"/>
      <c r="AF763" s="100"/>
      <c r="AG763" s="100"/>
      <c r="AH763" s="100"/>
      <c r="AI763" s="100"/>
    </row>
    <row r="764" spans="21:35" ht="30" customHeight="1" x14ac:dyDescent="0.35">
      <c r="U764" s="100"/>
      <c r="V764" s="100"/>
      <c r="W764" s="100"/>
      <c r="X764" s="100"/>
      <c r="Y764" s="100"/>
      <c r="Z764" s="100"/>
      <c r="AA764" s="100"/>
      <c r="AB764" s="100"/>
      <c r="AC764" s="100"/>
      <c r="AD764" s="100"/>
      <c r="AE764" s="100"/>
      <c r="AF764" s="100"/>
      <c r="AG764" s="100"/>
      <c r="AH764" s="100"/>
      <c r="AI764" s="100"/>
    </row>
    <row r="765" spans="21:35" ht="30" customHeight="1" x14ac:dyDescent="0.35">
      <c r="U765" s="100"/>
      <c r="V765" s="100"/>
      <c r="W765" s="100"/>
      <c r="X765" s="100"/>
      <c r="Y765" s="100"/>
      <c r="Z765" s="100"/>
      <c r="AA765" s="100"/>
      <c r="AB765" s="100"/>
      <c r="AC765" s="100"/>
      <c r="AD765" s="100"/>
      <c r="AE765" s="100"/>
      <c r="AF765" s="100"/>
      <c r="AG765" s="100"/>
      <c r="AH765" s="100"/>
      <c r="AI765" s="100"/>
    </row>
    <row r="766" spans="21:35" ht="30" customHeight="1" x14ac:dyDescent="0.35">
      <c r="U766" s="100"/>
      <c r="V766" s="100"/>
      <c r="W766" s="100"/>
      <c r="X766" s="100"/>
      <c r="Y766" s="100"/>
      <c r="Z766" s="100"/>
      <c r="AA766" s="100"/>
      <c r="AB766" s="100"/>
      <c r="AC766" s="100"/>
      <c r="AD766" s="100"/>
      <c r="AE766" s="100"/>
      <c r="AF766" s="100"/>
      <c r="AG766" s="100"/>
      <c r="AH766" s="100"/>
      <c r="AI766" s="100"/>
    </row>
    <row r="767" spans="21:35" ht="30" customHeight="1" x14ac:dyDescent="0.35">
      <c r="U767" s="100"/>
      <c r="V767" s="100"/>
      <c r="W767" s="100"/>
      <c r="X767" s="100"/>
      <c r="Y767" s="100"/>
      <c r="Z767" s="100"/>
      <c r="AA767" s="100"/>
      <c r="AB767" s="100"/>
      <c r="AC767" s="100"/>
      <c r="AD767" s="100"/>
      <c r="AE767" s="100"/>
      <c r="AF767" s="100"/>
      <c r="AG767" s="100"/>
      <c r="AH767" s="100"/>
      <c r="AI767" s="100"/>
    </row>
    <row r="768" spans="21:35" ht="30" customHeight="1" x14ac:dyDescent="0.35">
      <c r="U768" s="100"/>
      <c r="V768" s="100"/>
      <c r="W768" s="100"/>
      <c r="X768" s="100"/>
      <c r="Y768" s="100"/>
      <c r="Z768" s="100"/>
      <c r="AA768" s="100"/>
      <c r="AB768" s="100"/>
      <c r="AC768" s="100"/>
      <c r="AD768" s="100"/>
      <c r="AE768" s="100"/>
      <c r="AF768" s="100"/>
      <c r="AG768" s="100"/>
      <c r="AH768" s="100"/>
      <c r="AI768" s="100"/>
    </row>
    <row r="769" spans="21:35" ht="30" customHeight="1" x14ac:dyDescent="0.35">
      <c r="U769" s="100"/>
      <c r="V769" s="100"/>
      <c r="W769" s="100"/>
      <c r="X769" s="100"/>
      <c r="Y769" s="100"/>
      <c r="Z769" s="100"/>
      <c r="AA769" s="100"/>
      <c r="AB769" s="100"/>
      <c r="AC769" s="100"/>
      <c r="AD769" s="100"/>
      <c r="AE769" s="100"/>
      <c r="AF769" s="100"/>
      <c r="AG769" s="100"/>
      <c r="AH769" s="100"/>
      <c r="AI769" s="100"/>
    </row>
    <row r="770" spans="21:35" ht="30" customHeight="1" x14ac:dyDescent="0.35">
      <c r="U770" s="100"/>
      <c r="V770" s="100"/>
      <c r="W770" s="100"/>
      <c r="X770" s="100"/>
      <c r="Y770" s="100"/>
      <c r="Z770" s="100"/>
      <c r="AA770" s="100"/>
      <c r="AB770" s="100"/>
      <c r="AC770" s="100"/>
      <c r="AD770" s="100"/>
      <c r="AE770" s="100"/>
      <c r="AF770" s="100"/>
      <c r="AG770" s="100"/>
      <c r="AH770" s="100"/>
      <c r="AI770" s="100"/>
    </row>
    <row r="771" spans="21:35" ht="30" customHeight="1" x14ac:dyDescent="0.35">
      <c r="U771" s="100"/>
      <c r="V771" s="100"/>
      <c r="W771" s="100"/>
      <c r="X771" s="100"/>
      <c r="Y771" s="100"/>
      <c r="Z771" s="100"/>
      <c r="AA771" s="100"/>
      <c r="AB771" s="100"/>
      <c r="AC771" s="100"/>
      <c r="AD771" s="100"/>
      <c r="AE771" s="100"/>
      <c r="AF771" s="100"/>
      <c r="AG771" s="100"/>
      <c r="AH771" s="100"/>
      <c r="AI771" s="100"/>
    </row>
    <row r="772" spans="21:35" ht="30" customHeight="1" x14ac:dyDescent="0.35">
      <c r="U772" s="100"/>
      <c r="V772" s="100"/>
      <c r="W772" s="100"/>
      <c r="X772" s="100"/>
      <c r="Y772" s="100"/>
      <c r="Z772" s="100"/>
      <c r="AA772" s="100"/>
      <c r="AB772" s="100"/>
      <c r="AC772" s="100"/>
      <c r="AD772" s="100"/>
      <c r="AE772" s="100"/>
      <c r="AF772" s="100"/>
      <c r="AG772" s="100"/>
      <c r="AH772" s="100"/>
      <c r="AI772" s="100"/>
    </row>
    <row r="773" spans="21:35" ht="30" customHeight="1" x14ac:dyDescent="0.35">
      <c r="U773" s="100"/>
      <c r="V773" s="100"/>
      <c r="W773" s="100"/>
      <c r="X773" s="100"/>
      <c r="Y773" s="100"/>
      <c r="Z773" s="100"/>
      <c r="AA773" s="100"/>
      <c r="AB773" s="100"/>
      <c r="AC773" s="100"/>
      <c r="AD773" s="100"/>
      <c r="AE773" s="100"/>
      <c r="AF773" s="100"/>
      <c r="AG773" s="100"/>
      <c r="AH773" s="100"/>
      <c r="AI773" s="100"/>
    </row>
    <row r="774" spans="21:35" ht="30" customHeight="1" x14ac:dyDescent="0.35">
      <c r="U774" s="100"/>
      <c r="V774" s="100"/>
      <c r="W774" s="100"/>
      <c r="X774" s="100"/>
      <c r="Y774" s="100"/>
      <c r="Z774" s="100"/>
      <c r="AA774" s="100"/>
      <c r="AB774" s="100"/>
      <c r="AC774" s="100"/>
      <c r="AD774" s="100"/>
      <c r="AE774" s="100"/>
      <c r="AF774" s="100"/>
      <c r="AG774" s="100"/>
      <c r="AH774" s="100"/>
      <c r="AI774" s="100"/>
    </row>
    <row r="775" spans="21:35" ht="30" customHeight="1" x14ac:dyDescent="0.35">
      <c r="U775" s="100"/>
      <c r="V775" s="100"/>
      <c r="W775" s="100"/>
      <c r="X775" s="100"/>
      <c r="Y775" s="100"/>
      <c r="Z775" s="100"/>
      <c r="AA775" s="100"/>
      <c r="AB775" s="100"/>
      <c r="AC775" s="100"/>
      <c r="AD775" s="100"/>
      <c r="AE775" s="100"/>
      <c r="AF775" s="100"/>
      <c r="AG775" s="100"/>
      <c r="AH775" s="100"/>
      <c r="AI775" s="100"/>
    </row>
    <row r="776" spans="21:35" ht="30" customHeight="1" x14ac:dyDescent="0.35">
      <c r="U776" s="100"/>
      <c r="V776" s="100"/>
      <c r="W776" s="100"/>
      <c r="X776" s="100"/>
      <c r="Y776" s="100"/>
      <c r="Z776" s="100"/>
      <c r="AA776" s="100"/>
      <c r="AB776" s="100"/>
      <c r="AC776" s="100"/>
      <c r="AD776" s="100"/>
      <c r="AE776" s="100"/>
      <c r="AF776" s="100"/>
      <c r="AG776" s="100"/>
      <c r="AH776" s="100"/>
      <c r="AI776" s="100"/>
    </row>
    <row r="777" spans="21:35" ht="30" customHeight="1" x14ac:dyDescent="0.35">
      <c r="U777" s="100"/>
      <c r="V777" s="100"/>
      <c r="W777" s="100"/>
      <c r="X777" s="100"/>
      <c r="Y777" s="100"/>
      <c r="Z777" s="100"/>
      <c r="AA777" s="100"/>
      <c r="AB777" s="100"/>
      <c r="AC777" s="100"/>
      <c r="AD777" s="100"/>
      <c r="AE777" s="100"/>
      <c r="AF777" s="100"/>
      <c r="AG777" s="100"/>
      <c r="AH777" s="100"/>
      <c r="AI777" s="100"/>
    </row>
    <row r="778" spans="21:35" ht="30" customHeight="1" x14ac:dyDescent="0.35">
      <c r="U778" s="100"/>
      <c r="V778" s="100"/>
      <c r="W778" s="100"/>
      <c r="X778" s="100"/>
      <c r="Y778" s="100"/>
      <c r="Z778" s="100"/>
      <c r="AA778" s="100"/>
      <c r="AB778" s="100"/>
      <c r="AC778" s="100"/>
      <c r="AD778" s="100"/>
      <c r="AE778" s="100"/>
      <c r="AF778" s="100"/>
      <c r="AG778" s="100"/>
      <c r="AH778" s="100"/>
      <c r="AI778" s="100"/>
    </row>
    <row r="779" spans="21:35" ht="30" customHeight="1" x14ac:dyDescent="0.35">
      <c r="U779" s="100"/>
      <c r="V779" s="100"/>
      <c r="W779" s="100"/>
      <c r="X779" s="100"/>
      <c r="Y779" s="100"/>
      <c r="Z779" s="100"/>
      <c r="AA779" s="100"/>
      <c r="AB779" s="100"/>
      <c r="AC779" s="100"/>
      <c r="AD779" s="100"/>
      <c r="AE779" s="100"/>
      <c r="AF779" s="100"/>
      <c r="AG779" s="100"/>
      <c r="AH779" s="100"/>
      <c r="AI779" s="100"/>
    </row>
    <row r="780" spans="21:35" ht="30" customHeight="1" x14ac:dyDescent="0.35">
      <c r="U780" s="100"/>
      <c r="V780" s="100"/>
      <c r="W780" s="100"/>
      <c r="X780" s="100"/>
      <c r="Y780" s="100"/>
      <c r="Z780" s="100"/>
      <c r="AA780" s="100"/>
      <c r="AB780" s="100"/>
      <c r="AC780" s="100"/>
      <c r="AD780" s="100"/>
      <c r="AE780" s="100"/>
      <c r="AF780" s="100"/>
      <c r="AG780" s="100"/>
      <c r="AH780" s="100"/>
      <c r="AI780" s="100"/>
    </row>
    <row r="781" spans="21:35" ht="30" customHeight="1" x14ac:dyDescent="0.35">
      <c r="U781" s="100"/>
      <c r="V781" s="100"/>
      <c r="W781" s="100"/>
      <c r="X781" s="100"/>
      <c r="Y781" s="100"/>
      <c r="Z781" s="100"/>
      <c r="AA781" s="100"/>
      <c r="AB781" s="100"/>
      <c r="AC781" s="100"/>
      <c r="AD781" s="100"/>
      <c r="AE781" s="100"/>
      <c r="AF781" s="100"/>
      <c r="AG781" s="100"/>
      <c r="AH781" s="100"/>
      <c r="AI781" s="100"/>
    </row>
    <row r="782" spans="21:35" ht="30" customHeight="1" x14ac:dyDescent="0.35">
      <c r="U782" s="100"/>
      <c r="V782" s="100"/>
      <c r="W782" s="100"/>
      <c r="X782" s="100"/>
      <c r="Y782" s="100"/>
      <c r="Z782" s="100"/>
      <c r="AA782" s="100"/>
      <c r="AB782" s="100"/>
      <c r="AC782" s="100"/>
      <c r="AD782" s="100"/>
      <c r="AE782" s="100"/>
      <c r="AF782" s="100"/>
      <c r="AG782" s="100"/>
      <c r="AH782" s="100"/>
      <c r="AI782" s="100"/>
    </row>
    <row r="783" spans="21:35" ht="30" customHeight="1" x14ac:dyDescent="0.35">
      <c r="U783" s="100"/>
      <c r="V783" s="100"/>
      <c r="W783" s="100"/>
      <c r="X783" s="100"/>
      <c r="Y783" s="100"/>
      <c r="Z783" s="100"/>
      <c r="AA783" s="100"/>
      <c r="AB783" s="100"/>
      <c r="AC783" s="100"/>
      <c r="AD783" s="100"/>
      <c r="AE783" s="100"/>
      <c r="AF783" s="100"/>
      <c r="AG783" s="100"/>
      <c r="AH783" s="100"/>
      <c r="AI783" s="100"/>
    </row>
    <row r="784" spans="21:35" ht="30" customHeight="1" x14ac:dyDescent="0.35">
      <c r="U784" s="100"/>
      <c r="V784" s="100"/>
      <c r="W784" s="100"/>
      <c r="X784" s="100"/>
      <c r="Y784" s="100"/>
      <c r="Z784" s="100"/>
      <c r="AA784" s="100"/>
      <c r="AB784" s="100"/>
      <c r="AC784" s="100"/>
      <c r="AD784" s="100"/>
      <c r="AE784" s="100"/>
      <c r="AF784" s="100"/>
      <c r="AG784" s="100"/>
      <c r="AH784" s="100"/>
      <c r="AI784" s="100"/>
    </row>
    <row r="785" spans="21:35" ht="30" customHeight="1" x14ac:dyDescent="0.35">
      <c r="U785" s="100"/>
      <c r="V785" s="100"/>
      <c r="W785" s="100"/>
      <c r="X785" s="100"/>
      <c r="Y785" s="100"/>
      <c r="Z785" s="100"/>
      <c r="AA785" s="100"/>
      <c r="AB785" s="100"/>
      <c r="AC785" s="100"/>
      <c r="AD785" s="100"/>
      <c r="AE785" s="100"/>
      <c r="AF785" s="100"/>
      <c r="AG785" s="100"/>
      <c r="AH785" s="100"/>
      <c r="AI785" s="100"/>
    </row>
    <row r="786" spans="21:35" ht="30" customHeight="1" x14ac:dyDescent="0.35">
      <c r="U786" s="100"/>
      <c r="V786" s="100"/>
      <c r="W786" s="100"/>
      <c r="X786" s="100"/>
      <c r="Y786" s="100"/>
      <c r="Z786" s="100"/>
      <c r="AA786" s="100"/>
      <c r="AB786" s="100"/>
      <c r="AC786" s="100"/>
      <c r="AD786" s="100"/>
      <c r="AE786" s="100"/>
      <c r="AF786" s="100"/>
      <c r="AG786" s="100"/>
      <c r="AH786" s="100"/>
      <c r="AI786" s="100"/>
    </row>
    <row r="787" spans="21:35" ht="30" customHeight="1" x14ac:dyDescent="0.35">
      <c r="U787" s="100"/>
      <c r="V787" s="100"/>
      <c r="W787" s="100"/>
      <c r="X787" s="100"/>
      <c r="Y787" s="100"/>
      <c r="Z787" s="100"/>
      <c r="AA787" s="100"/>
      <c r="AB787" s="100"/>
      <c r="AC787" s="100"/>
      <c r="AD787" s="100"/>
      <c r="AE787" s="100"/>
      <c r="AF787" s="100"/>
      <c r="AG787" s="100"/>
      <c r="AH787" s="100"/>
      <c r="AI787" s="100"/>
    </row>
    <row r="788" spans="21:35" ht="30" customHeight="1" x14ac:dyDescent="0.35">
      <c r="U788" s="100"/>
      <c r="V788" s="100"/>
      <c r="W788" s="100"/>
      <c r="X788" s="100"/>
      <c r="Y788" s="100"/>
      <c r="Z788" s="100"/>
      <c r="AA788" s="100"/>
      <c r="AB788" s="100"/>
      <c r="AC788" s="100"/>
      <c r="AD788" s="100"/>
      <c r="AE788" s="100"/>
      <c r="AF788" s="100"/>
      <c r="AG788" s="100"/>
      <c r="AH788" s="100"/>
      <c r="AI788" s="100"/>
    </row>
    <row r="789" spans="21:35" ht="30" customHeight="1" x14ac:dyDescent="0.35">
      <c r="U789" s="100"/>
      <c r="V789" s="100"/>
      <c r="W789" s="100"/>
      <c r="X789" s="100"/>
      <c r="Y789" s="100"/>
      <c r="Z789" s="100"/>
      <c r="AA789" s="100"/>
      <c r="AB789" s="100"/>
      <c r="AC789" s="100"/>
      <c r="AD789" s="100"/>
      <c r="AE789" s="100"/>
      <c r="AF789" s="100"/>
      <c r="AG789" s="100"/>
      <c r="AH789" s="100"/>
      <c r="AI789" s="100"/>
    </row>
    <row r="790" spans="21:35" ht="30" customHeight="1" x14ac:dyDescent="0.35">
      <c r="U790" s="100"/>
      <c r="V790" s="100"/>
      <c r="W790" s="100"/>
      <c r="X790" s="100"/>
      <c r="Y790" s="100"/>
      <c r="Z790" s="100"/>
      <c r="AA790" s="100"/>
      <c r="AB790" s="100"/>
      <c r="AC790" s="100"/>
      <c r="AD790" s="100"/>
      <c r="AE790" s="100"/>
      <c r="AF790" s="100"/>
      <c r="AG790" s="100"/>
      <c r="AH790" s="100"/>
      <c r="AI790" s="100"/>
    </row>
    <row r="791" spans="21:35" ht="30" customHeight="1" x14ac:dyDescent="0.35">
      <c r="U791" s="100"/>
      <c r="V791" s="100"/>
      <c r="W791" s="100"/>
      <c r="X791" s="100"/>
      <c r="Y791" s="100"/>
      <c r="Z791" s="100"/>
      <c r="AA791" s="100"/>
      <c r="AB791" s="100"/>
      <c r="AC791" s="100"/>
      <c r="AD791" s="100"/>
      <c r="AE791" s="100"/>
      <c r="AF791" s="100"/>
      <c r="AG791" s="100"/>
      <c r="AH791" s="100"/>
      <c r="AI791" s="100"/>
    </row>
    <row r="792" spans="21:35" ht="30" customHeight="1" x14ac:dyDescent="0.35">
      <c r="U792" s="100"/>
      <c r="V792" s="100"/>
      <c r="W792" s="100"/>
      <c r="X792" s="100"/>
      <c r="Y792" s="100"/>
      <c r="Z792" s="100"/>
      <c r="AA792" s="100"/>
      <c r="AB792" s="100"/>
      <c r="AC792" s="100"/>
      <c r="AD792" s="100"/>
      <c r="AE792" s="100"/>
      <c r="AF792" s="100"/>
      <c r="AG792" s="100"/>
      <c r="AH792" s="100"/>
      <c r="AI792" s="100"/>
    </row>
    <row r="793" spans="21:35" ht="30" customHeight="1" x14ac:dyDescent="0.35">
      <c r="U793" s="100"/>
      <c r="V793" s="100"/>
      <c r="W793" s="100"/>
      <c r="X793" s="100"/>
      <c r="Y793" s="100"/>
      <c r="Z793" s="100"/>
      <c r="AA793" s="100"/>
      <c r="AB793" s="100"/>
      <c r="AC793" s="100"/>
      <c r="AD793" s="100"/>
      <c r="AE793" s="100"/>
      <c r="AF793" s="100"/>
      <c r="AG793" s="100"/>
      <c r="AH793" s="100"/>
      <c r="AI793" s="100"/>
    </row>
    <row r="794" spans="21:35" ht="30" customHeight="1" x14ac:dyDescent="0.35">
      <c r="U794" s="100"/>
      <c r="V794" s="100"/>
      <c r="W794" s="100"/>
      <c r="X794" s="100"/>
      <c r="Y794" s="100"/>
      <c r="Z794" s="100"/>
      <c r="AA794" s="100"/>
      <c r="AB794" s="100"/>
      <c r="AC794" s="100"/>
      <c r="AD794" s="100"/>
      <c r="AE794" s="100"/>
      <c r="AF794" s="100"/>
      <c r="AG794" s="100"/>
      <c r="AH794" s="100"/>
      <c r="AI794" s="100"/>
    </row>
    <row r="795" spans="21:35" ht="30" customHeight="1" x14ac:dyDescent="0.35">
      <c r="U795" s="100"/>
      <c r="V795" s="100"/>
      <c r="W795" s="100"/>
      <c r="X795" s="100"/>
      <c r="Y795" s="100"/>
      <c r="Z795" s="100"/>
      <c r="AA795" s="100"/>
      <c r="AB795" s="100"/>
      <c r="AC795" s="100"/>
      <c r="AD795" s="100"/>
      <c r="AE795" s="100"/>
      <c r="AF795" s="100"/>
      <c r="AG795" s="100"/>
      <c r="AH795" s="100"/>
      <c r="AI795" s="100"/>
    </row>
    <row r="796" spans="21:35" ht="30" customHeight="1" x14ac:dyDescent="0.35">
      <c r="U796" s="100"/>
      <c r="V796" s="100"/>
      <c r="W796" s="100"/>
      <c r="X796" s="100"/>
      <c r="Y796" s="100"/>
      <c r="Z796" s="100"/>
      <c r="AA796" s="100"/>
      <c r="AB796" s="100"/>
      <c r="AC796" s="100"/>
      <c r="AD796" s="100"/>
      <c r="AE796" s="100"/>
      <c r="AF796" s="100"/>
      <c r="AG796" s="100"/>
      <c r="AH796" s="100"/>
      <c r="AI796" s="100"/>
    </row>
    <row r="797" spans="21:35" ht="30" customHeight="1" x14ac:dyDescent="0.35">
      <c r="U797" s="100"/>
      <c r="V797" s="100"/>
      <c r="W797" s="100"/>
      <c r="X797" s="100"/>
      <c r="Y797" s="100"/>
      <c r="Z797" s="100"/>
      <c r="AA797" s="100"/>
      <c r="AB797" s="100"/>
      <c r="AC797" s="100"/>
      <c r="AD797" s="100"/>
      <c r="AE797" s="100"/>
      <c r="AF797" s="100"/>
      <c r="AG797" s="100"/>
      <c r="AH797" s="100"/>
      <c r="AI797" s="100"/>
    </row>
    <row r="798" spans="21:35" ht="30" customHeight="1" x14ac:dyDescent="0.35">
      <c r="U798" s="100"/>
      <c r="V798" s="100"/>
      <c r="W798" s="100"/>
      <c r="X798" s="100"/>
      <c r="Y798" s="100"/>
      <c r="Z798" s="100"/>
      <c r="AA798" s="100"/>
      <c r="AB798" s="100"/>
      <c r="AC798" s="100"/>
      <c r="AD798" s="100"/>
      <c r="AE798" s="100"/>
      <c r="AF798" s="100"/>
      <c r="AG798" s="100"/>
      <c r="AH798" s="100"/>
      <c r="AI798" s="100"/>
    </row>
    <row r="799" spans="21:35" ht="30" customHeight="1" x14ac:dyDescent="0.35">
      <c r="U799" s="100"/>
      <c r="V799" s="100"/>
      <c r="W799" s="100"/>
      <c r="X799" s="100"/>
      <c r="Y799" s="100"/>
      <c r="Z799" s="100"/>
      <c r="AA799" s="100"/>
      <c r="AB799" s="100"/>
      <c r="AC799" s="100"/>
      <c r="AD799" s="100"/>
      <c r="AE799" s="100"/>
      <c r="AF799" s="100"/>
      <c r="AG799" s="100"/>
      <c r="AH799" s="100"/>
      <c r="AI799" s="100"/>
    </row>
    <row r="800" spans="21:35" ht="30" customHeight="1" x14ac:dyDescent="0.35">
      <c r="U800" s="100"/>
      <c r="V800" s="100"/>
      <c r="W800" s="100"/>
      <c r="X800" s="100"/>
      <c r="Y800" s="100"/>
      <c r="Z800" s="100"/>
      <c r="AA800" s="100"/>
      <c r="AB800" s="100"/>
      <c r="AC800" s="100"/>
      <c r="AD800" s="100"/>
      <c r="AE800" s="100"/>
      <c r="AF800" s="100"/>
      <c r="AG800" s="100"/>
      <c r="AH800" s="100"/>
      <c r="AI800" s="100"/>
    </row>
    <row r="801" spans="21:35" ht="30" customHeight="1" x14ac:dyDescent="0.35">
      <c r="U801" s="100"/>
      <c r="V801" s="100"/>
      <c r="W801" s="100"/>
      <c r="X801" s="100"/>
      <c r="Y801" s="100"/>
      <c r="Z801" s="100"/>
      <c r="AA801" s="100"/>
      <c r="AB801" s="100"/>
      <c r="AC801" s="100"/>
      <c r="AD801" s="100"/>
      <c r="AE801" s="100"/>
      <c r="AF801" s="100"/>
      <c r="AG801" s="100"/>
      <c r="AH801" s="100"/>
      <c r="AI801" s="100"/>
    </row>
    <row r="802" spans="21:35" ht="30" customHeight="1" x14ac:dyDescent="0.35">
      <c r="U802" s="100"/>
      <c r="V802" s="100"/>
      <c r="W802" s="100"/>
      <c r="X802" s="100"/>
      <c r="Y802" s="100"/>
      <c r="Z802" s="100"/>
      <c r="AA802" s="100"/>
      <c r="AB802" s="100"/>
      <c r="AC802" s="100"/>
      <c r="AD802" s="100"/>
      <c r="AE802" s="100"/>
      <c r="AF802" s="100"/>
      <c r="AG802" s="100"/>
      <c r="AH802" s="100"/>
      <c r="AI802" s="100"/>
    </row>
    <row r="803" spans="21:35" ht="30" customHeight="1" x14ac:dyDescent="0.35">
      <c r="U803" s="100"/>
      <c r="V803" s="100"/>
      <c r="W803" s="100"/>
      <c r="X803" s="100"/>
      <c r="Y803" s="100"/>
      <c r="Z803" s="100"/>
      <c r="AA803" s="100"/>
      <c r="AB803" s="100"/>
      <c r="AC803" s="100"/>
      <c r="AD803" s="100"/>
      <c r="AE803" s="100"/>
      <c r="AF803" s="100"/>
      <c r="AG803" s="100"/>
      <c r="AH803" s="100"/>
      <c r="AI803" s="100"/>
    </row>
    <row r="804" spans="21:35" ht="30" customHeight="1" x14ac:dyDescent="0.35">
      <c r="U804" s="100"/>
      <c r="V804" s="100"/>
      <c r="W804" s="100"/>
      <c r="X804" s="100"/>
      <c r="Y804" s="100"/>
      <c r="Z804" s="100"/>
      <c r="AA804" s="100"/>
      <c r="AB804" s="100"/>
      <c r="AC804" s="100"/>
      <c r="AD804" s="100"/>
      <c r="AE804" s="100"/>
      <c r="AF804" s="100"/>
      <c r="AG804" s="100"/>
      <c r="AH804" s="100"/>
      <c r="AI804" s="100"/>
    </row>
    <row r="805" spans="21:35" ht="30" customHeight="1" x14ac:dyDescent="0.35">
      <c r="U805" s="100"/>
      <c r="V805" s="100"/>
      <c r="W805" s="100"/>
      <c r="X805" s="100"/>
      <c r="Y805" s="100"/>
      <c r="Z805" s="100"/>
      <c r="AA805" s="100"/>
      <c r="AB805" s="100"/>
      <c r="AC805" s="100"/>
      <c r="AD805" s="100"/>
      <c r="AE805" s="100"/>
      <c r="AF805" s="100"/>
      <c r="AG805" s="100"/>
      <c r="AH805" s="100"/>
      <c r="AI805" s="100"/>
    </row>
    <row r="806" spans="21:35" ht="30" customHeight="1" x14ac:dyDescent="0.35">
      <c r="U806" s="100"/>
      <c r="V806" s="100"/>
      <c r="W806" s="100"/>
      <c r="X806" s="100"/>
      <c r="Y806" s="100"/>
      <c r="Z806" s="100"/>
      <c r="AA806" s="100"/>
      <c r="AB806" s="100"/>
      <c r="AC806" s="100"/>
      <c r="AD806" s="100"/>
      <c r="AE806" s="100"/>
      <c r="AF806" s="100"/>
      <c r="AG806" s="100"/>
      <c r="AH806" s="100"/>
      <c r="AI806" s="100"/>
    </row>
    <row r="807" spans="21:35" ht="30" customHeight="1" x14ac:dyDescent="0.35">
      <c r="U807" s="100"/>
      <c r="V807" s="100"/>
      <c r="W807" s="100"/>
      <c r="X807" s="100"/>
      <c r="Y807" s="100"/>
      <c r="Z807" s="100"/>
      <c r="AA807" s="100"/>
      <c r="AB807" s="100"/>
      <c r="AC807" s="100"/>
      <c r="AD807" s="100"/>
      <c r="AE807" s="100"/>
      <c r="AF807" s="100"/>
      <c r="AG807" s="100"/>
      <c r="AH807" s="100"/>
      <c r="AI807" s="100"/>
    </row>
    <row r="808" spans="21:35" ht="30" customHeight="1" x14ac:dyDescent="0.35">
      <c r="U808" s="100"/>
      <c r="V808" s="100"/>
      <c r="W808" s="100"/>
      <c r="X808" s="100"/>
      <c r="Y808" s="100"/>
      <c r="Z808" s="100"/>
      <c r="AA808" s="100"/>
      <c r="AB808" s="100"/>
      <c r="AC808" s="100"/>
      <c r="AD808" s="100"/>
      <c r="AE808" s="100"/>
      <c r="AF808" s="100"/>
      <c r="AG808" s="100"/>
      <c r="AH808" s="100"/>
      <c r="AI808" s="100"/>
    </row>
    <row r="809" spans="21:35" ht="30" customHeight="1" x14ac:dyDescent="0.35">
      <c r="U809" s="100"/>
      <c r="V809" s="100"/>
      <c r="W809" s="100"/>
      <c r="X809" s="100"/>
      <c r="Y809" s="100"/>
      <c r="Z809" s="100"/>
      <c r="AA809" s="100"/>
      <c r="AB809" s="100"/>
      <c r="AC809" s="100"/>
      <c r="AD809" s="100"/>
      <c r="AE809" s="100"/>
      <c r="AF809" s="100"/>
      <c r="AG809" s="100"/>
      <c r="AH809" s="100"/>
      <c r="AI809" s="100"/>
    </row>
    <row r="810" spans="21:35" ht="30" customHeight="1" x14ac:dyDescent="0.35">
      <c r="U810" s="100"/>
      <c r="V810" s="100"/>
      <c r="W810" s="100"/>
      <c r="X810" s="100"/>
      <c r="Y810" s="100"/>
      <c r="Z810" s="100"/>
      <c r="AA810" s="100"/>
      <c r="AB810" s="100"/>
      <c r="AC810" s="100"/>
      <c r="AD810" s="100"/>
      <c r="AE810" s="100"/>
      <c r="AF810" s="100"/>
      <c r="AG810" s="100"/>
      <c r="AH810" s="100"/>
      <c r="AI810" s="100"/>
    </row>
    <row r="811" spans="21:35" ht="30" customHeight="1" x14ac:dyDescent="0.35">
      <c r="U811" s="100"/>
      <c r="V811" s="100"/>
      <c r="W811" s="100"/>
      <c r="X811" s="100"/>
      <c r="Y811" s="100"/>
      <c r="Z811" s="100"/>
      <c r="AA811" s="100"/>
      <c r="AB811" s="100"/>
      <c r="AC811" s="100"/>
      <c r="AD811" s="100"/>
      <c r="AE811" s="100"/>
      <c r="AF811" s="100"/>
      <c r="AG811" s="100"/>
      <c r="AH811" s="100"/>
      <c r="AI811" s="100"/>
    </row>
    <row r="812" spans="21:35" ht="30" customHeight="1" x14ac:dyDescent="0.35">
      <c r="U812" s="100"/>
      <c r="V812" s="100"/>
      <c r="W812" s="100"/>
      <c r="X812" s="100"/>
      <c r="Y812" s="100"/>
      <c r="Z812" s="100"/>
      <c r="AA812" s="100"/>
      <c r="AB812" s="100"/>
      <c r="AC812" s="100"/>
      <c r="AD812" s="100"/>
      <c r="AE812" s="100"/>
      <c r="AF812" s="100"/>
      <c r="AG812" s="100"/>
      <c r="AH812" s="100"/>
      <c r="AI812" s="100"/>
    </row>
    <row r="813" spans="21:35" ht="30" customHeight="1" x14ac:dyDescent="0.35">
      <c r="U813" s="100"/>
      <c r="V813" s="100"/>
      <c r="W813" s="100"/>
      <c r="X813" s="100"/>
      <c r="Y813" s="100"/>
      <c r="Z813" s="100"/>
      <c r="AA813" s="100"/>
      <c r="AB813" s="100"/>
      <c r="AC813" s="100"/>
      <c r="AD813" s="100"/>
      <c r="AE813" s="100"/>
      <c r="AF813" s="100"/>
      <c r="AG813" s="100"/>
      <c r="AH813" s="100"/>
      <c r="AI813" s="100"/>
    </row>
    <row r="814" spans="21:35" ht="30" customHeight="1" x14ac:dyDescent="0.35">
      <c r="U814" s="100"/>
      <c r="V814" s="100"/>
      <c r="W814" s="100"/>
      <c r="X814" s="100"/>
      <c r="Y814" s="100"/>
      <c r="Z814" s="100"/>
      <c r="AA814" s="100"/>
      <c r="AB814" s="100"/>
      <c r="AC814" s="100"/>
      <c r="AD814" s="100"/>
      <c r="AE814" s="100"/>
      <c r="AF814" s="100"/>
      <c r="AG814" s="100"/>
      <c r="AH814" s="100"/>
      <c r="AI814" s="100"/>
    </row>
    <row r="815" spans="21:35" ht="30" customHeight="1" x14ac:dyDescent="0.35">
      <c r="U815" s="100"/>
      <c r="V815" s="100"/>
      <c r="W815" s="100"/>
      <c r="X815" s="100"/>
      <c r="Y815" s="100"/>
      <c r="Z815" s="100"/>
      <c r="AA815" s="100"/>
      <c r="AB815" s="100"/>
      <c r="AC815" s="100"/>
      <c r="AD815" s="100"/>
      <c r="AE815" s="100"/>
      <c r="AF815" s="100"/>
      <c r="AG815" s="100"/>
      <c r="AH815" s="100"/>
      <c r="AI815" s="100"/>
    </row>
    <row r="816" spans="21:35" ht="30" customHeight="1" x14ac:dyDescent="0.35">
      <c r="U816" s="100"/>
      <c r="V816" s="100"/>
      <c r="W816" s="100"/>
      <c r="X816" s="100"/>
      <c r="Y816" s="100"/>
      <c r="Z816" s="100"/>
      <c r="AA816" s="100"/>
      <c r="AB816" s="100"/>
      <c r="AC816" s="100"/>
      <c r="AD816" s="100"/>
      <c r="AE816" s="100"/>
      <c r="AF816" s="100"/>
      <c r="AG816" s="100"/>
      <c r="AH816" s="100"/>
      <c r="AI816" s="100"/>
    </row>
    <row r="817" spans="21:35" ht="30" customHeight="1" x14ac:dyDescent="0.35">
      <c r="U817" s="100"/>
      <c r="V817" s="100"/>
      <c r="W817" s="100"/>
      <c r="X817" s="100"/>
      <c r="Y817" s="100"/>
      <c r="Z817" s="100"/>
      <c r="AA817" s="100"/>
      <c r="AB817" s="100"/>
      <c r="AC817" s="100"/>
      <c r="AD817" s="100"/>
      <c r="AE817" s="100"/>
      <c r="AF817" s="100"/>
      <c r="AG817" s="100"/>
      <c r="AH817" s="100"/>
      <c r="AI817" s="100"/>
    </row>
    <row r="818" spans="21:35" ht="30" customHeight="1" x14ac:dyDescent="0.35">
      <c r="U818" s="100"/>
      <c r="V818" s="100"/>
      <c r="W818" s="100"/>
      <c r="X818" s="100"/>
      <c r="Y818" s="100"/>
      <c r="Z818" s="100"/>
      <c r="AA818" s="100"/>
      <c r="AB818" s="100"/>
      <c r="AC818" s="100"/>
      <c r="AD818" s="100"/>
      <c r="AE818" s="100"/>
      <c r="AF818" s="100"/>
      <c r="AG818" s="100"/>
      <c r="AH818" s="100"/>
      <c r="AI818" s="100"/>
    </row>
    <row r="819" spans="21:35" ht="30" customHeight="1" x14ac:dyDescent="0.35">
      <c r="U819" s="100"/>
      <c r="V819" s="100"/>
      <c r="W819" s="100"/>
      <c r="X819" s="100"/>
      <c r="Y819" s="100"/>
      <c r="Z819" s="100"/>
      <c r="AA819" s="100"/>
      <c r="AB819" s="100"/>
      <c r="AC819" s="100"/>
      <c r="AD819" s="100"/>
      <c r="AE819" s="100"/>
      <c r="AF819" s="100"/>
      <c r="AG819" s="100"/>
      <c r="AH819" s="100"/>
      <c r="AI819" s="100"/>
    </row>
    <row r="820" spans="21:35" ht="30" customHeight="1" x14ac:dyDescent="0.35">
      <c r="U820" s="100"/>
      <c r="V820" s="100"/>
      <c r="W820" s="100"/>
      <c r="X820" s="100"/>
      <c r="Y820" s="100"/>
      <c r="Z820" s="100"/>
      <c r="AA820" s="100"/>
      <c r="AB820" s="100"/>
      <c r="AC820" s="100"/>
      <c r="AD820" s="100"/>
      <c r="AE820" s="100"/>
      <c r="AF820" s="100"/>
      <c r="AG820" s="100"/>
      <c r="AH820" s="100"/>
      <c r="AI820" s="100"/>
    </row>
    <row r="821" spans="21:35" ht="30" customHeight="1" x14ac:dyDescent="0.35">
      <c r="U821" s="100"/>
      <c r="V821" s="100"/>
      <c r="W821" s="100"/>
      <c r="X821" s="100"/>
      <c r="Y821" s="100"/>
      <c r="Z821" s="100"/>
      <c r="AA821" s="100"/>
      <c r="AB821" s="100"/>
      <c r="AC821" s="100"/>
      <c r="AD821" s="100"/>
      <c r="AE821" s="100"/>
      <c r="AF821" s="100"/>
      <c r="AG821" s="100"/>
      <c r="AH821" s="100"/>
      <c r="AI821" s="100"/>
    </row>
    <row r="822" spans="21:35" ht="30" customHeight="1" x14ac:dyDescent="0.35">
      <c r="U822" s="100"/>
      <c r="V822" s="100"/>
      <c r="W822" s="100"/>
      <c r="X822" s="100"/>
      <c r="Y822" s="100"/>
      <c r="Z822" s="100"/>
      <c r="AA822" s="100"/>
      <c r="AB822" s="100"/>
      <c r="AC822" s="100"/>
      <c r="AD822" s="100"/>
      <c r="AE822" s="100"/>
      <c r="AF822" s="100"/>
      <c r="AG822" s="100"/>
      <c r="AH822" s="100"/>
      <c r="AI822" s="100"/>
    </row>
    <row r="823" spans="21:35" ht="30" customHeight="1" x14ac:dyDescent="0.35">
      <c r="U823" s="100"/>
      <c r="V823" s="100"/>
      <c r="W823" s="100"/>
      <c r="X823" s="100"/>
      <c r="Y823" s="100"/>
      <c r="Z823" s="100"/>
      <c r="AA823" s="100"/>
      <c r="AB823" s="100"/>
      <c r="AC823" s="100"/>
      <c r="AD823" s="100"/>
      <c r="AE823" s="100"/>
      <c r="AF823" s="100"/>
      <c r="AG823" s="100"/>
      <c r="AH823" s="100"/>
      <c r="AI823" s="100"/>
    </row>
    <row r="824" spans="21:35" ht="30" customHeight="1" x14ac:dyDescent="0.35">
      <c r="U824" s="100"/>
      <c r="V824" s="100"/>
      <c r="W824" s="100"/>
      <c r="X824" s="100"/>
      <c r="Y824" s="100"/>
      <c r="Z824" s="100"/>
      <c r="AA824" s="100"/>
      <c r="AB824" s="100"/>
      <c r="AC824" s="100"/>
      <c r="AD824" s="100"/>
      <c r="AE824" s="100"/>
      <c r="AF824" s="100"/>
      <c r="AG824" s="100"/>
      <c r="AH824" s="100"/>
      <c r="AI824" s="100"/>
    </row>
    <row r="825" spans="21:35" ht="30" customHeight="1" x14ac:dyDescent="0.35">
      <c r="U825" s="100"/>
      <c r="V825" s="100"/>
      <c r="W825" s="100"/>
      <c r="X825" s="100"/>
      <c r="Y825" s="100"/>
      <c r="Z825" s="100"/>
      <c r="AA825" s="100"/>
      <c r="AB825" s="100"/>
      <c r="AC825" s="100"/>
      <c r="AD825" s="100"/>
      <c r="AE825" s="100"/>
      <c r="AF825" s="100"/>
      <c r="AG825" s="100"/>
      <c r="AH825" s="100"/>
      <c r="AI825" s="100"/>
    </row>
    <row r="826" spans="21:35" ht="30" customHeight="1" x14ac:dyDescent="0.35">
      <c r="U826" s="100"/>
      <c r="V826" s="100"/>
      <c r="W826" s="100"/>
      <c r="X826" s="100"/>
      <c r="Y826" s="100"/>
      <c r="Z826" s="100"/>
      <c r="AA826" s="100"/>
      <c r="AB826" s="100"/>
      <c r="AC826" s="100"/>
      <c r="AD826" s="100"/>
      <c r="AE826" s="100"/>
      <c r="AF826" s="100"/>
      <c r="AG826" s="100"/>
      <c r="AH826" s="100"/>
      <c r="AI826" s="100"/>
    </row>
    <row r="827" spans="21:35" ht="30" customHeight="1" x14ac:dyDescent="0.35">
      <c r="U827" s="100"/>
      <c r="V827" s="100"/>
      <c r="W827" s="100"/>
      <c r="X827" s="100"/>
      <c r="Y827" s="100"/>
      <c r="Z827" s="100"/>
      <c r="AA827" s="100"/>
      <c r="AB827" s="100"/>
      <c r="AC827" s="100"/>
      <c r="AD827" s="100"/>
      <c r="AE827" s="100"/>
      <c r="AF827" s="100"/>
      <c r="AG827" s="100"/>
      <c r="AH827" s="100"/>
      <c r="AI827" s="100"/>
    </row>
    <row r="828" spans="21:35" ht="30" customHeight="1" x14ac:dyDescent="0.35">
      <c r="U828" s="100"/>
      <c r="V828" s="100"/>
      <c r="W828" s="100"/>
      <c r="X828" s="100"/>
      <c r="Y828" s="100"/>
      <c r="Z828" s="100"/>
      <c r="AA828" s="100"/>
      <c r="AB828" s="100"/>
      <c r="AC828" s="100"/>
      <c r="AD828" s="100"/>
      <c r="AE828" s="100"/>
      <c r="AF828" s="100"/>
      <c r="AG828" s="100"/>
      <c r="AH828" s="100"/>
      <c r="AI828" s="100"/>
    </row>
    <row r="829" spans="21:35" ht="30" customHeight="1" x14ac:dyDescent="0.35">
      <c r="U829" s="100"/>
      <c r="V829" s="100"/>
      <c r="W829" s="100"/>
      <c r="X829" s="100"/>
      <c r="Y829" s="100"/>
      <c r="Z829" s="100"/>
      <c r="AA829" s="100"/>
      <c r="AB829" s="100"/>
      <c r="AC829" s="100"/>
      <c r="AD829" s="100"/>
      <c r="AE829" s="100"/>
      <c r="AF829" s="100"/>
      <c r="AG829" s="100"/>
      <c r="AH829" s="100"/>
      <c r="AI829" s="100"/>
    </row>
    <row r="830" spans="21:35" ht="30" customHeight="1" x14ac:dyDescent="0.35">
      <c r="U830" s="100"/>
      <c r="V830" s="100"/>
      <c r="W830" s="100"/>
      <c r="X830" s="100"/>
      <c r="Y830" s="100"/>
      <c r="Z830" s="100"/>
      <c r="AA830" s="100"/>
      <c r="AB830" s="100"/>
      <c r="AC830" s="100"/>
      <c r="AD830" s="100"/>
      <c r="AE830" s="100"/>
      <c r="AF830" s="100"/>
      <c r="AG830" s="100"/>
      <c r="AH830" s="100"/>
      <c r="AI830" s="100"/>
    </row>
    <row r="831" spans="21:35" ht="30" customHeight="1" x14ac:dyDescent="0.35">
      <c r="U831" s="100"/>
      <c r="V831" s="100"/>
      <c r="W831" s="100"/>
      <c r="X831" s="100"/>
      <c r="Y831" s="100"/>
      <c r="Z831" s="100"/>
      <c r="AA831" s="100"/>
      <c r="AB831" s="100"/>
      <c r="AC831" s="100"/>
      <c r="AD831" s="100"/>
      <c r="AE831" s="100"/>
      <c r="AF831" s="100"/>
      <c r="AG831" s="100"/>
      <c r="AH831" s="100"/>
      <c r="AI831" s="100"/>
    </row>
    <row r="832" spans="21:35" ht="30" customHeight="1" x14ac:dyDescent="0.35">
      <c r="U832" s="100"/>
      <c r="V832" s="100"/>
      <c r="W832" s="100"/>
      <c r="X832" s="100"/>
      <c r="Y832" s="100"/>
      <c r="Z832" s="100"/>
      <c r="AA832" s="100"/>
      <c r="AB832" s="100"/>
      <c r="AC832" s="100"/>
      <c r="AD832" s="100"/>
      <c r="AE832" s="100"/>
      <c r="AF832" s="100"/>
      <c r="AG832" s="100"/>
      <c r="AH832" s="100"/>
      <c r="AI832" s="100"/>
    </row>
    <row r="833" spans="21:35" ht="30" customHeight="1" x14ac:dyDescent="0.35">
      <c r="U833" s="100"/>
      <c r="V833" s="100"/>
      <c r="W833" s="100"/>
      <c r="X833" s="100"/>
      <c r="Y833" s="100"/>
      <c r="Z833" s="100"/>
      <c r="AA833" s="100"/>
      <c r="AB833" s="100"/>
      <c r="AC833" s="100"/>
      <c r="AD833" s="100"/>
      <c r="AE833" s="100"/>
      <c r="AF833" s="100"/>
      <c r="AG833" s="100"/>
      <c r="AH833" s="100"/>
      <c r="AI833" s="100"/>
    </row>
    <row r="834" spans="21:35" ht="30" customHeight="1" x14ac:dyDescent="0.35">
      <c r="U834" s="100"/>
      <c r="V834" s="100"/>
      <c r="W834" s="100"/>
      <c r="X834" s="100"/>
      <c r="Y834" s="100"/>
      <c r="Z834" s="100"/>
      <c r="AA834" s="100"/>
      <c r="AB834" s="100"/>
      <c r="AC834" s="100"/>
      <c r="AD834" s="100"/>
      <c r="AE834" s="100"/>
      <c r="AF834" s="100"/>
      <c r="AG834" s="100"/>
      <c r="AH834" s="100"/>
      <c r="AI834" s="100"/>
    </row>
    <row r="835" spans="21:35" ht="30" customHeight="1" x14ac:dyDescent="0.35">
      <c r="U835" s="100"/>
      <c r="V835" s="100"/>
      <c r="W835" s="100"/>
      <c r="X835" s="100"/>
      <c r="Y835" s="100"/>
      <c r="Z835" s="100"/>
      <c r="AA835" s="100"/>
      <c r="AB835" s="100"/>
      <c r="AC835" s="100"/>
      <c r="AD835" s="100"/>
      <c r="AE835" s="100"/>
      <c r="AF835" s="100"/>
      <c r="AG835" s="100"/>
      <c r="AH835" s="100"/>
      <c r="AI835" s="100"/>
    </row>
    <row r="836" spans="21:35" ht="30" customHeight="1" x14ac:dyDescent="0.35">
      <c r="U836" s="100"/>
      <c r="V836" s="100"/>
      <c r="W836" s="100"/>
      <c r="X836" s="100"/>
      <c r="Y836" s="100"/>
      <c r="Z836" s="100"/>
      <c r="AA836" s="100"/>
      <c r="AB836" s="100"/>
      <c r="AC836" s="100"/>
      <c r="AD836" s="100"/>
      <c r="AE836" s="100"/>
      <c r="AF836" s="100"/>
      <c r="AG836" s="100"/>
      <c r="AH836" s="100"/>
      <c r="AI836" s="100"/>
    </row>
    <row r="837" spans="21:35" ht="30" customHeight="1" x14ac:dyDescent="0.35">
      <c r="U837" s="100"/>
      <c r="V837" s="100"/>
      <c r="W837" s="100"/>
      <c r="X837" s="100"/>
      <c r="Y837" s="100"/>
      <c r="Z837" s="100"/>
      <c r="AA837" s="100"/>
      <c r="AB837" s="100"/>
      <c r="AC837" s="100"/>
      <c r="AD837" s="100"/>
      <c r="AE837" s="100"/>
      <c r="AF837" s="100"/>
      <c r="AG837" s="100"/>
      <c r="AH837" s="100"/>
      <c r="AI837" s="100"/>
    </row>
    <row r="838" spans="21:35" ht="30" customHeight="1" x14ac:dyDescent="0.35">
      <c r="U838" s="100"/>
      <c r="V838" s="100"/>
      <c r="W838" s="100"/>
      <c r="X838" s="100"/>
      <c r="Y838" s="100"/>
      <c r="Z838" s="100"/>
      <c r="AA838" s="100"/>
      <c r="AB838" s="100"/>
      <c r="AC838" s="100"/>
      <c r="AD838" s="100"/>
      <c r="AE838" s="100"/>
      <c r="AF838" s="100"/>
      <c r="AG838" s="100"/>
      <c r="AH838" s="100"/>
      <c r="AI838" s="100"/>
    </row>
    <row r="839" spans="21:35" ht="30" customHeight="1" x14ac:dyDescent="0.35">
      <c r="U839" s="100"/>
      <c r="V839" s="100"/>
      <c r="W839" s="100"/>
      <c r="X839" s="100"/>
      <c r="Y839" s="100"/>
      <c r="Z839" s="100"/>
      <c r="AA839" s="100"/>
      <c r="AB839" s="100"/>
      <c r="AC839" s="100"/>
      <c r="AD839" s="100"/>
      <c r="AE839" s="100"/>
      <c r="AF839" s="100"/>
      <c r="AG839" s="100"/>
      <c r="AH839" s="100"/>
      <c r="AI839" s="100"/>
    </row>
    <row r="840" spans="21:35" ht="30" customHeight="1" x14ac:dyDescent="0.35">
      <c r="U840" s="100"/>
      <c r="V840" s="100"/>
      <c r="W840" s="100"/>
      <c r="X840" s="100"/>
      <c r="Y840" s="100"/>
      <c r="Z840" s="100"/>
      <c r="AA840" s="100"/>
      <c r="AB840" s="100"/>
      <c r="AC840" s="100"/>
      <c r="AD840" s="100"/>
      <c r="AE840" s="100"/>
      <c r="AF840" s="100"/>
      <c r="AG840" s="100"/>
      <c r="AH840" s="100"/>
      <c r="AI840" s="100"/>
    </row>
    <row r="841" spans="21:35" ht="30" customHeight="1" x14ac:dyDescent="0.35">
      <c r="U841" s="100"/>
      <c r="V841" s="100"/>
      <c r="W841" s="100"/>
      <c r="X841" s="100"/>
      <c r="Y841" s="100"/>
      <c r="Z841" s="100"/>
      <c r="AA841" s="100"/>
      <c r="AB841" s="100"/>
      <c r="AC841" s="100"/>
      <c r="AD841" s="100"/>
      <c r="AE841" s="100"/>
      <c r="AF841" s="100"/>
      <c r="AG841" s="100"/>
      <c r="AH841" s="100"/>
      <c r="AI841" s="100"/>
    </row>
    <row r="842" spans="21:35" ht="30" customHeight="1" x14ac:dyDescent="0.35">
      <c r="U842" s="100"/>
      <c r="V842" s="100"/>
      <c r="W842" s="100"/>
      <c r="X842" s="100"/>
      <c r="Y842" s="100"/>
      <c r="Z842" s="100"/>
      <c r="AA842" s="100"/>
      <c r="AB842" s="100"/>
      <c r="AC842" s="100"/>
      <c r="AD842" s="100"/>
      <c r="AE842" s="100"/>
      <c r="AF842" s="100"/>
      <c r="AG842" s="100"/>
      <c r="AH842" s="100"/>
      <c r="AI842" s="100"/>
    </row>
    <row r="843" spans="21:35" ht="30" customHeight="1" x14ac:dyDescent="0.35">
      <c r="U843" s="100"/>
      <c r="V843" s="100"/>
      <c r="W843" s="100"/>
      <c r="X843" s="100"/>
      <c r="Y843" s="100"/>
      <c r="Z843" s="100"/>
      <c r="AA843" s="100"/>
      <c r="AB843" s="100"/>
      <c r="AC843" s="100"/>
      <c r="AD843" s="100"/>
      <c r="AE843" s="100"/>
      <c r="AF843" s="100"/>
      <c r="AG843" s="100"/>
      <c r="AH843" s="100"/>
      <c r="AI843" s="100"/>
    </row>
    <row r="844" spans="21:35" ht="30" customHeight="1" x14ac:dyDescent="0.35">
      <c r="U844" s="100"/>
      <c r="V844" s="100"/>
      <c r="W844" s="100"/>
      <c r="X844" s="100"/>
      <c r="Y844" s="100"/>
      <c r="Z844" s="100"/>
      <c r="AA844" s="100"/>
      <c r="AB844" s="100"/>
      <c r="AC844" s="100"/>
      <c r="AD844" s="100"/>
      <c r="AE844" s="100"/>
      <c r="AF844" s="100"/>
      <c r="AG844" s="100"/>
      <c r="AH844" s="100"/>
      <c r="AI844" s="100"/>
    </row>
    <row r="845" spans="21:35" ht="30" customHeight="1" x14ac:dyDescent="0.35">
      <c r="U845" s="100"/>
      <c r="V845" s="100"/>
      <c r="W845" s="100"/>
      <c r="X845" s="100"/>
      <c r="Y845" s="100"/>
      <c r="Z845" s="100"/>
      <c r="AA845" s="100"/>
      <c r="AB845" s="100"/>
      <c r="AC845" s="100"/>
      <c r="AD845" s="100"/>
      <c r="AE845" s="100"/>
      <c r="AF845" s="100"/>
      <c r="AG845" s="100"/>
      <c r="AH845" s="100"/>
      <c r="AI845" s="100"/>
    </row>
    <row r="846" spans="21:35" ht="30" customHeight="1" x14ac:dyDescent="0.35">
      <c r="U846" s="100"/>
      <c r="V846" s="100"/>
      <c r="W846" s="100"/>
      <c r="X846" s="100"/>
      <c r="Y846" s="100"/>
      <c r="Z846" s="100"/>
      <c r="AA846" s="100"/>
      <c r="AB846" s="100"/>
      <c r="AC846" s="100"/>
      <c r="AD846" s="100"/>
      <c r="AE846" s="100"/>
      <c r="AF846" s="100"/>
      <c r="AG846" s="100"/>
      <c r="AH846" s="100"/>
      <c r="AI846" s="100"/>
    </row>
    <row r="847" spans="21:35" ht="30" customHeight="1" x14ac:dyDescent="0.35">
      <c r="U847" s="100"/>
      <c r="V847" s="100"/>
      <c r="W847" s="100"/>
      <c r="X847" s="100"/>
      <c r="Y847" s="100"/>
      <c r="Z847" s="100"/>
      <c r="AA847" s="100"/>
      <c r="AB847" s="100"/>
      <c r="AC847" s="100"/>
      <c r="AD847" s="100"/>
      <c r="AE847" s="100"/>
      <c r="AF847" s="100"/>
      <c r="AG847" s="100"/>
      <c r="AH847" s="100"/>
      <c r="AI847" s="100"/>
    </row>
    <row r="848" spans="21:35" ht="30" customHeight="1" x14ac:dyDescent="0.35">
      <c r="U848" s="100"/>
      <c r="V848" s="100"/>
      <c r="W848" s="100"/>
      <c r="X848" s="100"/>
      <c r="Y848" s="100"/>
      <c r="Z848" s="100"/>
      <c r="AA848" s="100"/>
      <c r="AB848" s="100"/>
      <c r="AC848" s="100"/>
      <c r="AD848" s="100"/>
      <c r="AE848" s="100"/>
      <c r="AF848" s="100"/>
      <c r="AG848" s="100"/>
      <c r="AH848" s="100"/>
      <c r="AI848" s="100"/>
    </row>
    <row r="849" spans="21:35" ht="30" customHeight="1" x14ac:dyDescent="0.35">
      <c r="U849" s="100"/>
      <c r="V849" s="100"/>
      <c r="W849" s="100"/>
      <c r="X849" s="100"/>
      <c r="Y849" s="100"/>
      <c r="Z849" s="100"/>
      <c r="AA849" s="100"/>
      <c r="AB849" s="100"/>
      <c r="AC849" s="100"/>
      <c r="AD849" s="100"/>
      <c r="AE849" s="100"/>
      <c r="AF849" s="100"/>
      <c r="AG849" s="100"/>
      <c r="AH849" s="100"/>
      <c r="AI849" s="100"/>
    </row>
    <row r="850" spans="21:35" ht="30" customHeight="1" x14ac:dyDescent="0.35">
      <c r="U850" s="100"/>
      <c r="V850" s="100"/>
      <c r="W850" s="100"/>
      <c r="X850" s="100"/>
      <c r="Y850" s="100"/>
      <c r="Z850" s="100"/>
      <c r="AA850" s="100"/>
      <c r="AB850" s="100"/>
      <c r="AC850" s="100"/>
      <c r="AD850" s="100"/>
      <c r="AE850" s="100"/>
      <c r="AF850" s="100"/>
      <c r="AG850" s="100"/>
      <c r="AH850" s="100"/>
      <c r="AI850" s="100"/>
    </row>
    <row r="851" spans="21:35" ht="30" customHeight="1" x14ac:dyDescent="0.35">
      <c r="U851" s="100"/>
      <c r="V851" s="100"/>
      <c r="W851" s="100"/>
      <c r="X851" s="100"/>
      <c r="Y851" s="100"/>
      <c r="Z851" s="100"/>
      <c r="AA851" s="100"/>
      <c r="AB851" s="100"/>
      <c r="AC851" s="100"/>
      <c r="AD851" s="100"/>
      <c r="AE851" s="100"/>
      <c r="AF851" s="100"/>
      <c r="AG851" s="100"/>
      <c r="AH851" s="100"/>
      <c r="AI851" s="100"/>
    </row>
    <row r="852" spans="21:35" ht="30" customHeight="1" x14ac:dyDescent="0.35">
      <c r="U852" s="100"/>
      <c r="V852" s="100"/>
      <c r="W852" s="100"/>
      <c r="X852" s="100"/>
      <c r="Y852" s="100"/>
      <c r="Z852" s="100"/>
      <c r="AA852" s="100"/>
      <c r="AB852" s="100"/>
      <c r="AC852" s="100"/>
      <c r="AD852" s="100"/>
      <c r="AE852" s="100"/>
      <c r="AF852" s="100"/>
      <c r="AG852" s="100"/>
      <c r="AH852" s="100"/>
      <c r="AI852" s="100"/>
    </row>
    <row r="853" spans="21:35" ht="30" customHeight="1" x14ac:dyDescent="0.35">
      <c r="U853" s="100"/>
      <c r="V853" s="100"/>
      <c r="W853" s="100"/>
      <c r="X853" s="100"/>
      <c r="Y853" s="100"/>
      <c r="Z853" s="100"/>
      <c r="AA853" s="100"/>
      <c r="AB853" s="100"/>
      <c r="AC853" s="100"/>
      <c r="AD853" s="100"/>
      <c r="AE853" s="100"/>
      <c r="AF853" s="100"/>
      <c r="AG853" s="100"/>
      <c r="AH853" s="100"/>
      <c r="AI853" s="100"/>
    </row>
    <row r="854" spans="21:35" ht="30" customHeight="1" x14ac:dyDescent="0.35">
      <c r="U854" s="100"/>
      <c r="V854" s="100"/>
      <c r="W854" s="100"/>
      <c r="X854" s="100"/>
      <c r="Y854" s="100"/>
      <c r="Z854" s="100"/>
      <c r="AA854" s="100"/>
      <c r="AB854" s="100"/>
      <c r="AC854" s="100"/>
      <c r="AD854" s="100"/>
      <c r="AE854" s="100"/>
      <c r="AF854" s="100"/>
      <c r="AG854" s="100"/>
      <c r="AH854" s="100"/>
      <c r="AI854" s="100"/>
    </row>
    <row r="855" spans="21:35" ht="30" customHeight="1" x14ac:dyDescent="0.35">
      <c r="U855" s="100"/>
      <c r="V855" s="100"/>
      <c r="W855" s="100"/>
      <c r="X855" s="100"/>
      <c r="Y855" s="100"/>
      <c r="Z855" s="100"/>
      <c r="AA855" s="100"/>
      <c r="AB855" s="100"/>
      <c r="AC855" s="100"/>
      <c r="AD855" s="100"/>
      <c r="AE855" s="100"/>
      <c r="AF855" s="100"/>
      <c r="AG855" s="100"/>
      <c r="AH855" s="100"/>
      <c r="AI855" s="100"/>
    </row>
    <row r="856" spans="21:35" ht="30" customHeight="1" x14ac:dyDescent="0.35">
      <c r="U856" s="100"/>
      <c r="V856" s="100"/>
      <c r="W856" s="100"/>
      <c r="X856" s="100"/>
      <c r="Y856" s="100"/>
      <c r="Z856" s="100"/>
      <c r="AA856" s="100"/>
      <c r="AB856" s="100"/>
      <c r="AC856" s="100"/>
      <c r="AD856" s="100"/>
      <c r="AE856" s="100"/>
      <c r="AF856" s="100"/>
      <c r="AG856" s="100"/>
      <c r="AH856" s="100"/>
      <c r="AI856" s="100"/>
    </row>
    <row r="857" spans="21:35" ht="30" customHeight="1" x14ac:dyDescent="0.35">
      <c r="U857" s="100"/>
      <c r="V857" s="100"/>
      <c r="W857" s="100"/>
      <c r="X857" s="100"/>
      <c r="Y857" s="100"/>
      <c r="Z857" s="100"/>
      <c r="AA857" s="100"/>
      <c r="AB857" s="100"/>
      <c r="AC857" s="100"/>
      <c r="AD857" s="100"/>
      <c r="AE857" s="100"/>
      <c r="AF857" s="100"/>
      <c r="AG857" s="100"/>
      <c r="AH857" s="100"/>
      <c r="AI857" s="100"/>
    </row>
    <row r="858" spans="21:35" ht="30" customHeight="1" x14ac:dyDescent="0.35">
      <c r="U858" s="100"/>
      <c r="V858" s="100"/>
      <c r="W858" s="100"/>
      <c r="X858" s="100"/>
      <c r="Y858" s="100"/>
      <c r="Z858" s="100"/>
      <c r="AA858" s="100"/>
      <c r="AB858" s="100"/>
      <c r="AC858" s="100"/>
      <c r="AD858" s="100"/>
      <c r="AE858" s="100"/>
      <c r="AF858" s="100"/>
      <c r="AG858" s="100"/>
      <c r="AH858" s="100"/>
      <c r="AI858" s="100"/>
    </row>
    <row r="859" spans="21:35" ht="30" customHeight="1" x14ac:dyDescent="0.35">
      <c r="U859" s="100"/>
      <c r="V859" s="100"/>
      <c r="W859" s="100"/>
      <c r="X859" s="100"/>
      <c r="Y859" s="100"/>
      <c r="Z859" s="100"/>
      <c r="AA859" s="100"/>
      <c r="AB859" s="100"/>
      <c r="AC859" s="100"/>
      <c r="AD859" s="100"/>
      <c r="AE859" s="100"/>
      <c r="AF859" s="100"/>
      <c r="AG859" s="100"/>
      <c r="AH859" s="100"/>
      <c r="AI859" s="100"/>
    </row>
    <row r="860" spans="21:35" ht="30" customHeight="1" x14ac:dyDescent="0.35">
      <c r="U860" s="100"/>
      <c r="V860" s="100"/>
      <c r="W860" s="100"/>
      <c r="X860" s="100"/>
      <c r="Y860" s="100"/>
      <c r="Z860" s="100"/>
      <c r="AA860" s="100"/>
      <c r="AB860" s="100"/>
      <c r="AC860" s="100"/>
      <c r="AD860" s="100"/>
      <c r="AE860" s="100"/>
      <c r="AF860" s="100"/>
      <c r="AG860" s="100"/>
      <c r="AH860" s="100"/>
      <c r="AI860" s="100"/>
    </row>
    <row r="861" spans="21:35" ht="30" customHeight="1" x14ac:dyDescent="0.35">
      <c r="U861" s="100"/>
      <c r="V861" s="100"/>
      <c r="W861" s="100"/>
      <c r="X861" s="100"/>
      <c r="Y861" s="100"/>
      <c r="Z861" s="100"/>
      <c r="AA861" s="100"/>
      <c r="AB861" s="100"/>
      <c r="AC861" s="100"/>
      <c r="AD861" s="100"/>
      <c r="AE861" s="100"/>
      <c r="AF861" s="100"/>
      <c r="AG861" s="100"/>
      <c r="AH861" s="100"/>
      <c r="AI861" s="100"/>
    </row>
    <row r="862" spans="21:35" ht="30" customHeight="1" x14ac:dyDescent="0.35">
      <c r="U862" s="100"/>
      <c r="V862" s="100"/>
      <c r="W862" s="100"/>
      <c r="X862" s="100"/>
      <c r="Y862" s="100"/>
      <c r="Z862" s="100"/>
      <c r="AA862" s="100"/>
      <c r="AB862" s="100"/>
      <c r="AC862" s="100"/>
      <c r="AD862" s="100"/>
      <c r="AE862" s="100"/>
      <c r="AF862" s="100"/>
      <c r="AG862" s="100"/>
      <c r="AH862" s="100"/>
      <c r="AI862" s="100"/>
    </row>
    <row r="863" spans="21:35" ht="30" customHeight="1" x14ac:dyDescent="0.35">
      <c r="U863" s="100"/>
      <c r="V863" s="100"/>
      <c r="W863" s="100"/>
      <c r="X863" s="100"/>
      <c r="Y863" s="100"/>
      <c r="Z863" s="100"/>
      <c r="AA863" s="100"/>
      <c r="AB863" s="100"/>
      <c r="AC863" s="100"/>
      <c r="AD863" s="100"/>
      <c r="AE863" s="100"/>
      <c r="AF863" s="100"/>
      <c r="AG863" s="100"/>
      <c r="AH863" s="100"/>
      <c r="AI863" s="100"/>
    </row>
    <row r="864" spans="21:35" ht="30" customHeight="1" x14ac:dyDescent="0.35">
      <c r="U864" s="100"/>
      <c r="V864" s="100"/>
      <c r="W864" s="100"/>
      <c r="X864" s="100"/>
      <c r="Y864" s="100"/>
      <c r="Z864" s="100"/>
      <c r="AA864" s="100"/>
      <c r="AB864" s="100"/>
      <c r="AC864" s="100"/>
      <c r="AD864" s="100"/>
      <c r="AE864" s="100"/>
      <c r="AF864" s="100"/>
      <c r="AG864" s="100"/>
      <c r="AH864" s="100"/>
      <c r="AI864" s="100"/>
    </row>
    <row r="865" spans="21:35" ht="30" customHeight="1" x14ac:dyDescent="0.35">
      <c r="U865" s="100"/>
      <c r="V865" s="100"/>
      <c r="W865" s="100"/>
      <c r="X865" s="100"/>
      <c r="Y865" s="100"/>
      <c r="Z865" s="100"/>
      <c r="AA865" s="100"/>
      <c r="AB865" s="100"/>
      <c r="AC865" s="100"/>
      <c r="AD865" s="100"/>
      <c r="AE865" s="100"/>
      <c r="AF865" s="100"/>
      <c r="AG865" s="100"/>
      <c r="AH865" s="100"/>
      <c r="AI865" s="100"/>
    </row>
    <row r="866" spans="21:35" ht="30" customHeight="1" x14ac:dyDescent="0.35">
      <c r="U866" s="100"/>
      <c r="V866" s="100"/>
      <c r="W866" s="100"/>
      <c r="X866" s="100"/>
      <c r="Y866" s="100"/>
      <c r="Z866" s="100"/>
      <c r="AA866" s="100"/>
      <c r="AB866" s="100"/>
      <c r="AC866" s="100"/>
      <c r="AD866" s="100"/>
      <c r="AE866" s="100"/>
      <c r="AF866" s="100"/>
      <c r="AG866" s="100"/>
      <c r="AH866" s="100"/>
      <c r="AI866" s="100"/>
    </row>
    <row r="867" spans="21:35" ht="30" customHeight="1" x14ac:dyDescent="0.35">
      <c r="U867" s="100"/>
      <c r="V867" s="100"/>
      <c r="W867" s="100"/>
      <c r="X867" s="100"/>
      <c r="Y867" s="100"/>
      <c r="Z867" s="100"/>
      <c r="AA867" s="100"/>
      <c r="AB867" s="100"/>
      <c r="AC867" s="100"/>
      <c r="AD867" s="100"/>
      <c r="AE867" s="100"/>
      <c r="AF867" s="100"/>
      <c r="AG867" s="100"/>
      <c r="AH867" s="100"/>
      <c r="AI867" s="100"/>
    </row>
    <row r="868" spans="21:35" ht="30" customHeight="1" x14ac:dyDescent="0.35">
      <c r="U868" s="100"/>
      <c r="V868" s="100"/>
      <c r="W868" s="100"/>
      <c r="X868" s="100"/>
      <c r="Y868" s="100"/>
      <c r="Z868" s="100"/>
      <c r="AA868" s="100"/>
      <c r="AB868" s="100"/>
      <c r="AC868" s="100"/>
      <c r="AD868" s="100"/>
      <c r="AE868" s="100"/>
      <c r="AF868" s="100"/>
      <c r="AG868" s="100"/>
      <c r="AH868" s="100"/>
      <c r="AI868" s="100"/>
    </row>
    <row r="869" spans="21:35" ht="30" customHeight="1" x14ac:dyDescent="0.35">
      <c r="U869" s="100"/>
      <c r="V869" s="100"/>
      <c r="W869" s="100"/>
      <c r="X869" s="100"/>
      <c r="Y869" s="100"/>
      <c r="Z869" s="100"/>
      <c r="AA869" s="100"/>
      <c r="AB869" s="100"/>
      <c r="AC869" s="100"/>
      <c r="AD869" s="100"/>
      <c r="AE869" s="100"/>
      <c r="AF869" s="100"/>
      <c r="AG869" s="100"/>
      <c r="AH869" s="100"/>
      <c r="AI869" s="100"/>
    </row>
    <row r="870" spans="21:35" ht="30" customHeight="1" x14ac:dyDescent="0.35">
      <c r="U870" s="100"/>
      <c r="V870" s="100"/>
      <c r="W870" s="100"/>
      <c r="X870" s="100"/>
      <c r="Y870" s="100"/>
      <c r="Z870" s="100"/>
      <c r="AA870" s="100"/>
      <c r="AB870" s="100"/>
      <c r="AC870" s="100"/>
      <c r="AD870" s="100"/>
      <c r="AE870" s="100"/>
      <c r="AF870" s="100"/>
      <c r="AG870" s="100"/>
      <c r="AH870" s="100"/>
      <c r="AI870" s="100"/>
    </row>
    <row r="871" spans="21:35" ht="30" customHeight="1" x14ac:dyDescent="0.35">
      <c r="U871" s="100"/>
      <c r="V871" s="100"/>
      <c r="W871" s="100"/>
      <c r="X871" s="100"/>
      <c r="Y871" s="100"/>
      <c r="Z871" s="100"/>
      <c r="AA871" s="100"/>
      <c r="AB871" s="100"/>
      <c r="AC871" s="100"/>
      <c r="AD871" s="100"/>
      <c r="AE871" s="100"/>
      <c r="AF871" s="100"/>
      <c r="AG871" s="100"/>
      <c r="AH871" s="100"/>
      <c r="AI871" s="100"/>
    </row>
    <row r="872" spans="21:35" ht="30" customHeight="1" x14ac:dyDescent="0.35">
      <c r="U872" s="100"/>
      <c r="V872" s="100"/>
      <c r="W872" s="100"/>
      <c r="X872" s="100"/>
      <c r="Y872" s="100"/>
      <c r="Z872" s="100"/>
      <c r="AA872" s="100"/>
      <c r="AB872" s="100"/>
      <c r="AC872" s="100"/>
      <c r="AD872" s="100"/>
      <c r="AE872" s="100"/>
      <c r="AF872" s="100"/>
      <c r="AG872" s="100"/>
      <c r="AH872" s="100"/>
      <c r="AI872" s="100"/>
    </row>
    <row r="873" spans="21:35" ht="30" customHeight="1" x14ac:dyDescent="0.35">
      <c r="U873" s="100"/>
      <c r="V873" s="100"/>
      <c r="W873" s="100"/>
      <c r="X873" s="100"/>
      <c r="Y873" s="100"/>
      <c r="Z873" s="100"/>
      <c r="AA873" s="100"/>
      <c r="AB873" s="100"/>
      <c r="AC873" s="100"/>
      <c r="AD873" s="100"/>
      <c r="AE873" s="100"/>
      <c r="AF873" s="100"/>
      <c r="AG873" s="100"/>
      <c r="AH873" s="100"/>
      <c r="AI873" s="100"/>
    </row>
    <row r="874" spans="21:35" ht="30" customHeight="1" x14ac:dyDescent="0.35">
      <c r="U874" s="100"/>
      <c r="V874" s="100"/>
      <c r="W874" s="100"/>
      <c r="X874" s="100"/>
      <c r="Y874" s="100"/>
      <c r="Z874" s="100"/>
      <c r="AA874" s="100"/>
      <c r="AB874" s="100"/>
      <c r="AC874" s="100"/>
      <c r="AD874" s="100"/>
      <c r="AE874" s="100"/>
      <c r="AF874" s="100"/>
      <c r="AG874" s="100"/>
      <c r="AH874" s="100"/>
      <c r="AI874" s="100"/>
    </row>
    <row r="875" spans="21:35" ht="30" customHeight="1" x14ac:dyDescent="0.35">
      <c r="U875" s="100"/>
      <c r="V875" s="100"/>
      <c r="W875" s="100"/>
      <c r="X875" s="100"/>
      <c r="Y875" s="100"/>
      <c r="Z875" s="100"/>
      <c r="AA875" s="100"/>
      <c r="AB875" s="100"/>
      <c r="AC875" s="100"/>
      <c r="AD875" s="100"/>
      <c r="AE875" s="100"/>
      <c r="AF875" s="100"/>
      <c r="AG875" s="100"/>
      <c r="AH875" s="100"/>
      <c r="AI875" s="100"/>
    </row>
    <row r="876" spans="21:35" ht="30" customHeight="1" x14ac:dyDescent="0.35">
      <c r="U876" s="100"/>
      <c r="V876" s="100"/>
      <c r="W876" s="100"/>
      <c r="X876" s="100"/>
      <c r="Y876" s="100"/>
      <c r="Z876" s="100"/>
      <c r="AA876" s="100"/>
      <c r="AB876" s="100"/>
      <c r="AC876" s="100"/>
      <c r="AD876" s="100"/>
      <c r="AE876" s="100"/>
      <c r="AF876" s="100"/>
      <c r="AG876" s="100"/>
      <c r="AH876" s="100"/>
      <c r="AI876" s="100"/>
    </row>
    <row r="877" spans="21:35" ht="30" customHeight="1" x14ac:dyDescent="0.35">
      <c r="U877" s="100"/>
      <c r="V877" s="100"/>
      <c r="W877" s="100"/>
      <c r="X877" s="100"/>
      <c r="Y877" s="100"/>
      <c r="Z877" s="100"/>
      <c r="AA877" s="100"/>
      <c r="AB877" s="100"/>
      <c r="AC877" s="100"/>
      <c r="AD877" s="100"/>
      <c r="AE877" s="100"/>
      <c r="AF877" s="100"/>
      <c r="AG877" s="100"/>
      <c r="AH877" s="100"/>
      <c r="AI877" s="100"/>
    </row>
    <row r="878" spans="21:35" ht="30" customHeight="1" x14ac:dyDescent="0.35">
      <c r="U878" s="100"/>
      <c r="V878" s="100"/>
      <c r="W878" s="100"/>
      <c r="X878" s="100"/>
      <c r="Y878" s="100"/>
      <c r="Z878" s="100"/>
      <c r="AA878" s="100"/>
      <c r="AB878" s="100"/>
      <c r="AC878" s="100"/>
      <c r="AD878" s="100"/>
      <c r="AE878" s="100"/>
      <c r="AF878" s="100"/>
      <c r="AG878" s="100"/>
      <c r="AH878" s="100"/>
      <c r="AI878" s="100"/>
    </row>
    <row r="879" spans="21:35" ht="30" customHeight="1" x14ac:dyDescent="0.35">
      <c r="U879" s="100"/>
      <c r="V879" s="100"/>
      <c r="W879" s="100"/>
      <c r="X879" s="100"/>
      <c r="Y879" s="100"/>
      <c r="Z879" s="100"/>
      <c r="AA879" s="100"/>
      <c r="AB879" s="100"/>
      <c r="AC879" s="100"/>
      <c r="AD879" s="100"/>
      <c r="AE879" s="100"/>
      <c r="AF879" s="100"/>
      <c r="AG879" s="100"/>
      <c r="AH879" s="100"/>
      <c r="AI879" s="100"/>
    </row>
    <row r="880" spans="21:35" ht="30" customHeight="1" x14ac:dyDescent="0.35">
      <c r="U880" s="100"/>
      <c r="V880" s="100"/>
      <c r="W880" s="100"/>
      <c r="X880" s="100"/>
      <c r="Y880" s="100"/>
      <c r="Z880" s="100"/>
      <c r="AA880" s="100"/>
      <c r="AB880" s="100"/>
      <c r="AC880" s="100"/>
      <c r="AD880" s="100"/>
      <c r="AE880" s="100"/>
      <c r="AF880" s="100"/>
      <c r="AG880" s="100"/>
      <c r="AH880" s="100"/>
      <c r="AI880" s="100"/>
    </row>
    <row r="881" spans="21:35" ht="30" customHeight="1" x14ac:dyDescent="0.35">
      <c r="U881" s="100"/>
      <c r="V881" s="100"/>
      <c r="W881" s="100"/>
      <c r="X881" s="100"/>
      <c r="Y881" s="100"/>
      <c r="Z881" s="100"/>
      <c r="AA881" s="100"/>
      <c r="AB881" s="100"/>
      <c r="AC881" s="100"/>
      <c r="AD881" s="100"/>
      <c r="AE881" s="100"/>
      <c r="AF881" s="100"/>
      <c r="AG881" s="100"/>
      <c r="AH881" s="100"/>
      <c r="AI881" s="100"/>
    </row>
    <row r="882" spans="21:35" ht="30" customHeight="1" x14ac:dyDescent="0.35">
      <c r="U882" s="100"/>
      <c r="V882" s="100"/>
      <c r="W882" s="100"/>
      <c r="X882" s="100"/>
      <c r="Y882" s="100"/>
      <c r="Z882" s="100"/>
      <c r="AA882" s="100"/>
      <c r="AB882" s="100"/>
      <c r="AC882" s="100"/>
      <c r="AD882" s="100"/>
      <c r="AE882" s="100"/>
      <c r="AF882" s="100"/>
      <c r="AG882" s="100"/>
      <c r="AH882" s="100"/>
      <c r="AI882" s="100"/>
    </row>
    <row r="883" spans="21:35" ht="30" customHeight="1" x14ac:dyDescent="0.35">
      <c r="U883" s="100"/>
      <c r="V883" s="100"/>
      <c r="W883" s="100"/>
      <c r="X883" s="100"/>
      <c r="Y883" s="100"/>
      <c r="Z883" s="100"/>
      <c r="AA883" s="100"/>
      <c r="AB883" s="100"/>
      <c r="AC883" s="100"/>
      <c r="AD883" s="100"/>
      <c r="AE883" s="100"/>
      <c r="AF883" s="100"/>
      <c r="AG883" s="100"/>
      <c r="AH883" s="100"/>
      <c r="AI883" s="100"/>
    </row>
    <row r="884" spans="21:35" ht="30" customHeight="1" x14ac:dyDescent="0.35">
      <c r="U884" s="100"/>
      <c r="V884" s="100"/>
      <c r="W884" s="100"/>
      <c r="X884" s="100"/>
      <c r="Y884" s="100"/>
      <c r="Z884" s="100"/>
      <c r="AA884" s="100"/>
      <c r="AB884" s="100"/>
      <c r="AC884" s="100"/>
      <c r="AD884" s="100"/>
      <c r="AE884" s="100"/>
      <c r="AF884" s="100"/>
      <c r="AG884" s="100"/>
      <c r="AH884" s="100"/>
      <c r="AI884" s="100"/>
    </row>
    <row r="885" spans="21:35" ht="30" customHeight="1" x14ac:dyDescent="0.35">
      <c r="U885" s="100"/>
      <c r="V885" s="100"/>
      <c r="W885" s="100"/>
      <c r="X885" s="100"/>
      <c r="Y885" s="100"/>
      <c r="Z885" s="100"/>
      <c r="AA885" s="100"/>
      <c r="AB885" s="100"/>
      <c r="AC885" s="100"/>
      <c r="AD885" s="100"/>
      <c r="AE885" s="100"/>
      <c r="AF885" s="100"/>
      <c r="AG885" s="100"/>
      <c r="AH885" s="100"/>
      <c r="AI885" s="100"/>
    </row>
    <row r="886" spans="21:35" ht="30" customHeight="1" x14ac:dyDescent="0.35">
      <c r="U886" s="100"/>
      <c r="V886" s="100"/>
      <c r="W886" s="100"/>
      <c r="X886" s="100"/>
      <c r="Y886" s="100"/>
      <c r="Z886" s="100"/>
      <c r="AA886" s="100"/>
      <c r="AB886" s="100"/>
      <c r="AC886" s="100"/>
      <c r="AD886" s="100"/>
      <c r="AE886" s="100"/>
      <c r="AF886" s="100"/>
      <c r="AG886" s="100"/>
      <c r="AH886" s="100"/>
      <c r="AI886" s="100"/>
    </row>
    <row r="887" spans="21:35" ht="30" customHeight="1" x14ac:dyDescent="0.35">
      <c r="U887" s="100"/>
      <c r="V887" s="100"/>
      <c r="W887" s="100"/>
      <c r="X887" s="100"/>
      <c r="Y887" s="100"/>
      <c r="Z887" s="100"/>
      <c r="AA887" s="100"/>
      <c r="AB887" s="100"/>
      <c r="AC887" s="100"/>
      <c r="AD887" s="100"/>
      <c r="AE887" s="100"/>
      <c r="AF887" s="100"/>
      <c r="AG887" s="100"/>
      <c r="AH887" s="100"/>
      <c r="AI887" s="100"/>
    </row>
    <row r="888" spans="21:35" ht="30" customHeight="1" x14ac:dyDescent="0.35">
      <c r="U888" s="100"/>
      <c r="V888" s="100"/>
      <c r="W888" s="100"/>
      <c r="X888" s="100"/>
      <c r="Y888" s="100"/>
      <c r="Z888" s="100"/>
      <c r="AA888" s="100"/>
      <c r="AB888" s="100"/>
      <c r="AC888" s="100"/>
      <c r="AD888" s="100"/>
      <c r="AE888" s="100"/>
      <c r="AF888" s="100"/>
      <c r="AG888" s="100"/>
      <c r="AH888" s="100"/>
      <c r="AI888" s="100"/>
    </row>
    <row r="889" spans="21:35" ht="30" customHeight="1" x14ac:dyDescent="0.35">
      <c r="U889" s="100"/>
      <c r="V889" s="100"/>
      <c r="W889" s="100"/>
      <c r="X889" s="100"/>
      <c r="Y889" s="100"/>
      <c r="Z889" s="100"/>
      <c r="AA889" s="100"/>
      <c r="AB889" s="100"/>
      <c r="AC889" s="100"/>
      <c r="AD889" s="100"/>
      <c r="AE889" s="100"/>
      <c r="AF889" s="100"/>
      <c r="AG889" s="100"/>
      <c r="AH889" s="100"/>
      <c r="AI889" s="100"/>
    </row>
    <row r="890" spans="21:35" ht="30" customHeight="1" x14ac:dyDescent="0.35">
      <c r="U890" s="100"/>
      <c r="V890" s="100"/>
      <c r="W890" s="100"/>
      <c r="X890" s="100"/>
      <c r="Y890" s="100"/>
      <c r="Z890" s="100"/>
      <c r="AA890" s="100"/>
      <c r="AB890" s="100"/>
      <c r="AC890" s="100"/>
      <c r="AD890" s="100"/>
      <c r="AE890" s="100"/>
      <c r="AF890" s="100"/>
      <c r="AG890" s="100"/>
      <c r="AH890" s="100"/>
      <c r="AI890" s="100"/>
    </row>
    <row r="891" spans="21:35" ht="30" customHeight="1" x14ac:dyDescent="0.35">
      <c r="U891" s="100"/>
      <c r="V891" s="100"/>
      <c r="W891" s="100"/>
      <c r="X891" s="100"/>
      <c r="Y891" s="100"/>
      <c r="Z891" s="100"/>
      <c r="AA891" s="100"/>
      <c r="AB891" s="100"/>
      <c r="AC891" s="100"/>
      <c r="AD891" s="100"/>
      <c r="AE891" s="100"/>
      <c r="AF891" s="100"/>
      <c r="AG891" s="100"/>
      <c r="AH891" s="100"/>
      <c r="AI891" s="100"/>
    </row>
    <row r="892" spans="21:35" ht="30" customHeight="1" x14ac:dyDescent="0.35">
      <c r="U892" s="100"/>
      <c r="V892" s="100"/>
      <c r="W892" s="100"/>
      <c r="X892" s="100"/>
      <c r="Y892" s="100"/>
      <c r="Z892" s="100"/>
      <c r="AA892" s="100"/>
      <c r="AB892" s="100"/>
      <c r="AC892" s="100"/>
      <c r="AD892" s="100"/>
      <c r="AE892" s="100"/>
      <c r="AF892" s="100"/>
      <c r="AG892" s="100"/>
      <c r="AH892" s="100"/>
      <c r="AI892" s="100"/>
    </row>
    <row r="893" spans="21:35" ht="30" customHeight="1" x14ac:dyDescent="0.35">
      <c r="U893" s="100"/>
      <c r="V893" s="100"/>
      <c r="W893" s="100"/>
      <c r="X893" s="100"/>
      <c r="Y893" s="100"/>
      <c r="Z893" s="100"/>
      <c r="AA893" s="100"/>
      <c r="AB893" s="100"/>
      <c r="AC893" s="100"/>
      <c r="AD893" s="100"/>
      <c r="AE893" s="100"/>
      <c r="AF893" s="100"/>
      <c r="AG893" s="100"/>
      <c r="AH893" s="100"/>
      <c r="AI893" s="100"/>
    </row>
    <row r="894" spans="21:35" ht="30" customHeight="1" x14ac:dyDescent="0.35">
      <c r="U894" s="100"/>
      <c r="V894" s="100"/>
      <c r="W894" s="100"/>
      <c r="X894" s="100"/>
      <c r="Y894" s="100"/>
      <c r="Z894" s="100"/>
      <c r="AA894" s="100"/>
      <c r="AB894" s="100"/>
      <c r="AC894" s="100"/>
      <c r="AD894" s="100"/>
      <c r="AE894" s="100"/>
      <c r="AF894" s="100"/>
      <c r="AG894" s="100"/>
      <c r="AH894" s="100"/>
      <c r="AI894" s="100"/>
    </row>
    <row r="895" spans="21:35" ht="30" customHeight="1" x14ac:dyDescent="0.35">
      <c r="U895" s="100"/>
      <c r="V895" s="100"/>
      <c r="W895" s="100"/>
      <c r="X895" s="100"/>
      <c r="Y895" s="100"/>
      <c r="Z895" s="100"/>
      <c r="AA895" s="100"/>
      <c r="AB895" s="100"/>
      <c r="AC895" s="100"/>
      <c r="AD895" s="100"/>
      <c r="AE895" s="100"/>
      <c r="AF895" s="100"/>
      <c r="AG895" s="100"/>
      <c r="AH895" s="100"/>
      <c r="AI895" s="100"/>
    </row>
    <row r="896" spans="21:35" ht="30" customHeight="1" x14ac:dyDescent="0.35">
      <c r="U896" s="100"/>
      <c r="V896" s="100"/>
      <c r="W896" s="100"/>
      <c r="X896" s="100"/>
      <c r="Y896" s="100"/>
      <c r="Z896" s="100"/>
      <c r="AA896" s="100"/>
      <c r="AB896" s="100"/>
      <c r="AC896" s="100"/>
      <c r="AD896" s="100"/>
      <c r="AE896" s="100"/>
      <c r="AF896" s="100"/>
      <c r="AG896" s="100"/>
      <c r="AH896" s="100"/>
      <c r="AI896" s="100"/>
    </row>
    <row r="897" spans="21:35" ht="30" customHeight="1" x14ac:dyDescent="0.35">
      <c r="U897" s="100"/>
      <c r="V897" s="100"/>
      <c r="W897" s="100"/>
      <c r="X897" s="100"/>
      <c r="Y897" s="100"/>
      <c r="Z897" s="100"/>
      <c r="AA897" s="100"/>
      <c r="AB897" s="100"/>
      <c r="AC897" s="100"/>
      <c r="AD897" s="100"/>
      <c r="AE897" s="100"/>
      <c r="AF897" s="100"/>
      <c r="AG897" s="100"/>
      <c r="AH897" s="100"/>
      <c r="AI897" s="100"/>
    </row>
    <row r="898" spans="21:35" ht="30" customHeight="1" x14ac:dyDescent="0.35">
      <c r="U898" s="100"/>
      <c r="V898" s="100"/>
      <c r="W898" s="100"/>
      <c r="X898" s="100"/>
      <c r="Y898" s="100"/>
      <c r="Z898" s="100"/>
      <c r="AA898" s="100"/>
      <c r="AB898" s="100"/>
      <c r="AC898" s="100"/>
      <c r="AD898" s="100"/>
      <c r="AE898" s="100"/>
      <c r="AF898" s="100"/>
      <c r="AG898" s="100"/>
      <c r="AH898" s="100"/>
      <c r="AI898" s="100"/>
    </row>
    <row r="899" spans="21:35" ht="30" customHeight="1" x14ac:dyDescent="0.35">
      <c r="U899" s="100"/>
      <c r="V899" s="100"/>
      <c r="W899" s="100"/>
      <c r="X899" s="100"/>
      <c r="Y899" s="100"/>
      <c r="Z899" s="100"/>
      <c r="AA899" s="100"/>
      <c r="AB899" s="100"/>
      <c r="AC899" s="100"/>
      <c r="AD899" s="100"/>
      <c r="AE899" s="100"/>
      <c r="AF899" s="100"/>
      <c r="AG899" s="100"/>
      <c r="AH899" s="100"/>
      <c r="AI899" s="100"/>
    </row>
    <row r="900" spans="21:35" ht="30" customHeight="1" x14ac:dyDescent="0.35">
      <c r="U900" s="100"/>
      <c r="V900" s="100"/>
      <c r="W900" s="100"/>
      <c r="X900" s="100"/>
      <c r="Y900" s="100"/>
      <c r="Z900" s="100"/>
      <c r="AA900" s="100"/>
      <c r="AB900" s="100"/>
      <c r="AC900" s="100"/>
      <c r="AD900" s="100"/>
      <c r="AE900" s="100"/>
      <c r="AF900" s="100"/>
      <c r="AG900" s="100"/>
      <c r="AH900" s="100"/>
      <c r="AI900" s="100"/>
    </row>
    <row r="901" spans="21:35" ht="30" customHeight="1" x14ac:dyDescent="0.35">
      <c r="U901" s="100"/>
      <c r="V901" s="100"/>
      <c r="W901" s="100"/>
      <c r="X901" s="100"/>
      <c r="Y901" s="100"/>
      <c r="Z901" s="100"/>
      <c r="AA901" s="100"/>
      <c r="AB901" s="100"/>
      <c r="AC901" s="100"/>
      <c r="AD901" s="100"/>
      <c r="AE901" s="100"/>
      <c r="AF901" s="100"/>
      <c r="AG901" s="100"/>
      <c r="AH901" s="100"/>
      <c r="AI901" s="100"/>
    </row>
    <row r="902" spans="21:35" ht="30" customHeight="1" x14ac:dyDescent="0.35">
      <c r="U902" s="100"/>
      <c r="V902" s="100"/>
      <c r="W902" s="100"/>
      <c r="X902" s="100"/>
      <c r="Y902" s="100"/>
      <c r="Z902" s="100"/>
      <c r="AA902" s="100"/>
      <c r="AB902" s="100"/>
      <c r="AC902" s="100"/>
      <c r="AD902" s="100"/>
      <c r="AE902" s="100"/>
      <c r="AF902" s="100"/>
      <c r="AG902" s="100"/>
      <c r="AH902" s="100"/>
      <c r="AI902" s="100"/>
    </row>
    <row r="903" spans="21:35" ht="30" customHeight="1" x14ac:dyDescent="0.35">
      <c r="U903" s="100"/>
      <c r="V903" s="100"/>
      <c r="W903" s="100"/>
      <c r="X903" s="100"/>
      <c r="Y903" s="100"/>
      <c r="Z903" s="100"/>
      <c r="AA903" s="100"/>
      <c r="AB903" s="100"/>
      <c r="AC903" s="100"/>
      <c r="AD903" s="100"/>
      <c r="AE903" s="100"/>
      <c r="AF903" s="100"/>
      <c r="AG903" s="100"/>
      <c r="AH903" s="100"/>
      <c r="AI903" s="100"/>
    </row>
    <row r="904" spans="21:35" ht="30" customHeight="1" x14ac:dyDescent="0.35">
      <c r="U904" s="100"/>
      <c r="V904" s="100"/>
      <c r="W904" s="100"/>
      <c r="X904" s="100"/>
      <c r="Y904" s="100"/>
      <c r="Z904" s="100"/>
      <c r="AA904" s="100"/>
      <c r="AB904" s="100"/>
      <c r="AC904" s="100"/>
      <c r="AD904" s="100"/>
      <c r="AE904" s="100"/>
      <c r="AF904" s="100"/>
      <c r="AG904" s="100"/>
      <c r="AH904" s="100"/>
      <c r="AI904" s="100"/>
    </row>
    <row r="905" spans="21:35" ht="30" customHeight="1" x14ac:dyDescent="0.35">
      <c r="U905" s="100"/>
      <c r="V905" s="100"/>
      <c r="W905" s="100"/>
      <c r="X905" s="100"/>
      <c r="Y905" s="100"/>
      <c r="Z905" s="100"/>
      <c r="AA905" s="100"/>
      <c r="AB905" s="100"/>
      <c r="AC905" s="100"/>
      <c r="AD905" s="100"/>
      <c r="AE905" s="100"/>
      <c r="AF905" s="100"/>
      <c r="AG905" s="100"/>
      <c r="AH905" s="100"/>
      <c r="AI905" s="100"/>
    </row>
    <row r="906" spans="21:35" ht="30" customHeight="1" x14ac:dyDescent="0.35">
      <c r="U906" s="100"/>
      <c r="V906" s="100"/>
      <c r="W906" s="100"/>
      <c r="X906" s="100"/>
      <c r="Y906" s="100"/>
      <c r="Z906" s="100"/>
      <c r="AA906" s="100"/>
      <c r="AB906" s="100"/>
      <c r="AC906" s="100"/>
      <c r="AD906" s="100"/>
      <c r="AE906" s="100"/>
      <c r="AF906" s="100"/>
      <c r="AG906" s="100"/>
      <c r="AH906" s="100"/>
      <c r="AI906" s="100"/>
    </row>
    <row r="907" spans="21:35" ht="30" customHeight="1" x14ac:dyDescent="0.35">
      <c r="U907" s="100"/>
      <c r="V907" s="100"/>
      <c r="W907" s="100"/>
      <c r="X907" s="100"/>
      <c r="Y907" s="100"/>
      <c r="Z907" s="100"/>
      <c r="AA907" s="100"/>
      <c r="AB907" s="100"/>
      <c r="AC907" s="100"/>
      <c r="AD907" s="100"/>
      <c r="AE907" s="100"/>
      <c r="AF907" s="100"/>
      <c r="AG907" s="100"/>
      <c r="AH907" s="100"/>
      <c r="AI907" s="100"/>
    </row>
    <row r="908" spans="21:35" ht="30" customHeight="1" x14ac:dyDescent="0.35">
      <c r="U908" s="100"/>
      <c r="V908" s="100"/>
      <c r="W908" s="100"/>
      <c r="X908" s="100"/>
      <c r="Y908" s="100"/>
      <c r="Z908" s="100"/>
      <c r="AA908" s="100"/>
      <c r="AB908" s="100"/>
      <c r="AC908" s="100"/>
      <c r="AD908" s="100"/>
      <c r="AE908" s="100"/>
      <c r="AF908" s="100"/>
      <c r="AG908" s="100"/>
      <c r="AH908" s="100"/>
      <c r="AI908" s="100"/>
    </row>
    <row r="909" spans="21:35" ht="30" customHeight="1" x14ac:dyDescent="0.35">
      <c r="U909" s="100"/>
      <c r="V909" s="100"/>
      <c r="W909" s="100"/>
      <c r="X909" s="100"/>
      <c r="Y909" s="100"/>
      <c r="Z909" s="100"/>
      <c r="AA909" s="100"/>
      <c r="AB909" s="100"/>
      <c r="AC909" s="100"/>
      <c r="AD909" s="100"/>
      <c r="AE909" s="100"/>
      <c r="AF909" s="100"/>
      <c r="AG909" s="100"/>
      <c r="AH909" s="100"/>
      <c r="AI909" s="100"/>
    </row>
    <row r="910" spans="21:35" ht="30" customHeight="1" x14ac:dyDescent="0.35">
      <c r="U910" s="100"/>
      <c r="V910" s="100"/>
      <c r="W910" s="100"/>
      <c r="X910" s="100"/>
      <c r="Y910" s="100"/>
      <c r="Z910" s="100"/>
      <c r="AA910" s="100"/>
      <c r="AB910" s="100"/>
      <c r="AC910" s="100"/>
      <c r="AD910" s="100"/>
      <c r="AE910" s="100"/>
      <c r="AF910" s="100"/>
      <c r="AG910" s="100"/>
      <c r="AH910" s="100"/>
      <c r="AI910" s="100"/>
    </row>
    <row r="911" spans="21:35" ht="30" customHeight="1" x14ac:dyDescent="0.35">
      <c r="U911" s="100"/>
      <c r="V911" s="100"/>
      <c r="W911" s="100"/>
      <c r="X911" s="100"/>
      <c r="Y911" s="100"/>
      <c r="Z911" s="100"/>
      <c r="AA911" s="100"/>
      <c r="AB911" s="100"/>
      <c r="AC911" s="100"/>
      <c r="AD911" s="100"/>
      <c r="AE911" s="100"/>
      <c r="AF911" s="100"/>
      <c r="AG911" s="100"/>
      <c r="AH911" s="100"/>
      <c r="AI911" s="100"/>
    </row>
    <row r="912" spans="21:35" ht="30" customHeight="1" x14ac:dyDescent="0.35">
      <c r="U912" s="100"/>
      <c r="V912" s="100"/>
      <c r="W912" s="100"/>
      <c r="X912" s="100"/>
      <c r="Y912" s="100"/>
      <c r="Z912" s="100"/>
      <c r="AA912" s="100"/>
      <c r="AB912" s="100"/>
      <c r="AC912" s="100"/>
      <c r="AD912" s="100"/>
      <c r="AE912" s="100"/>
      <c r="AF912" s="100"/>
      <c r="AG912" s="100"/>
      <c r="AH912" s="100"/>
      <c r="AI912" s="100"/>
    </row>
    <row r="913" spans="21:35" ht="30" customHeight="1" x14ac:dyDescent="0.35">
      <c r="U913" s="100"/>
      <c r="V913" s="100"/>
      <c r="W913" s="100"/>
      <c r="X913" s="100"/>
      <c r="Y913" s="100"/>
      <c r="Z913" s="100"/>
      <c r="AA913" s="100"/>
      <c r="AB913" s="100"/>
      <c r="AC913" s="100"/>
      <c r="AD913" s="100"/>
      <c r="AE913" s="100"/>
      <c r="AF913" s="100"/>
      <c r="AG913" s="100"/>
      <c r="AH913" s="100"/>
      <c r="AI913" s="100"/>
    </row>
    <row r="914" spans="21:35" ht="30" customHeight="1" x14ac:dyDescent="0.35">
      <c r="U914" s="100"/>
      <c r="V914" s="100"/>
      <c r="W914" s="100"/>
      <c r="X914" s="100"/>
      <c r="Y914" s="100"/>
      <c r="Z914" s="100"/>
      <c r="AA914" s="100"/>
      <c r="AB914" s="100"/>
      <c r="AC914" s="100"/>
      <c r="AD914" s="100"/>
      <c r="AE914" s="100"/>
      <c r="AF914" s="100"/>
      <c r="AG914" s="100"/>
      <c r="AH914" s="100"/>
      <c r="AI914" s="100"/>
    </row>
    <row r="915" spans="21:35" ht="30" customHeight="1" x14ac:dyDescent="0.35">
      <c r="U915" s="100"/>
      <c r="V915" s="100"/>
      <c r="W915" s="100"/>
      <c r="X915" s="100"/>
      <c r="Y915" s="100"/>
      <c r="Z915" s="100"/>
      <c r="AA915" s="100"/>
      <c r="AB915" s="100"/>
      <c r="AC915" s="100"/>
      <c r="AD915" s="100"/>
      <c r="AE915" s="100"/>
      <c r="AF915" s="100"/>
      <c r="AG915" s="100"/>
      <c r="AH915" s="100"/>
      <c r="AI915" s="100"/>
    </row>
    <row r="916" spans="21:35" ht="30" customHeight="1" x14ac:dyDescent="0.35">
      <c r="U916" s="100"/>
      <c r="V916" s="100"/>
      <c r="W916" s="100"/>
      <c r="X916" s="100"/>
      <c r="Y916" s="100"/>
      <c r="Z916" s="100"/>
      <c r="AA916" s="100"/>
      <c r="AB916" s="100"/>
      <c r="AC916" s="100"/>
      <c r="AD916" s="100"/>
      <c r="AE916" s="100"/>
      <c r="AF916" s="100"/>
      <c r="AG916" s="100"/>
      <c r="AH916" s="100"/>
      <c r="AI916" s="100"/>
    </row>
    <row r="917" spans="21:35" ht="30" customHeight="1" x14ac:dyDescent="0.35">
      <c r="U917" s="100"/>
      <c r="V917" s="100"/>
      <c r="W917" s="100"/>
      <c r="X917" s="100"/>
      <c r="Y917" s="100"/>
      <c r="Z917" s="100"/>
      <c r="AA917" s="100"/>
      <c r="AB917" s="100"/>
      <c r="AC917" s="100"/>
      <c r="AD917" s="100"/>
      <c r="AE917" s="100"/>
      <c r="AF917" s="100"/>
      <c r="AG917" s="100"/>
      <c r="AH917" s="100"/>
      <c r="AI917" s="100"/>
    </row>
    <row r="918" spans="21:35" ht="30" customHeight="1" x14ac:dyDescent="0.35">
      <c r="U918" s="100"/>
      <c r="V918" s="100"/>
      <c r="W918" s="100"/>
      <c r="X918" s="100"/>
      <c r="Y918" s="100"/>
      <c r="Z918" s="100"/>
      <c r="AA918" s="100"/>
      <c r="AB918" s="100"/>
      <c r="AC918" s="100"/>
      <c r="AD918" s="100"/>
      <c r="AE918" s="100"/>
      <c r="AF918" s="100"/>
      <c r="AG918" s="100"/>
      <c r="AH918" s="100"/>
      <c r="AI918" s="100"/>
    </row>
    <row r="919" spans="21:35" ht="30" customHeight="1" x14ac:dyDescent="0.35">
      <c r="U919" s="100"/>
      <c r="V919" s="100"/>
      <c r="W919" s="100"/>
      <c r="X919" s="100"/>
      <c r="Y919" s="100"/>
      <c r="Z919" s="100"/>
      <c r="AA919" s="100"/>
      <c r="AB919" s="100"/>
      <c r="AC919" s="100"/>
      <c r="AD919" s="100"/>
      <c r="AE919" s="100"/>
      <c r="AF919" s="100"/>
      <c r="AG919" s="100"/>
      <c r="AH919" s="100"/>
      <c r="AI919" s="100"/>
    </row>
    <row r="920" spans="21:35" ht="30" customHeight="1" x14ac:dyDescent="0.35">
      <c r="U920" s="100"/>
      <c r="V920" s="100"/>
      <c r="W920" s="100"/>
      <c r="X920" s="100"/>
      <c r="Y920" s="100"/>
      <c r="Z920" s="100"/>
      <c r="AA920" s="100"/>
      <c r="AB920" s="100"/>
      <c r="AC920" s="100"/>
      <c r="AD920" s="100"/>
      <c r="AE920" s="100"/>
      <c r="AF920" s="100"/>
      <c r="AG920" s="100"/>
      <c r="AH920" s="100"/>
      <c r="AI920" s="100"/>
    </row>
    <row r="921" spans="21:35" ht="30" customHeight="1" x14ac:dyDescent="0.35">
      <c r="U921" s="100"/>
      <c r="V921" s="100"/>
      <c r="W921" s="100"/>
      <c r="X921" s="100"/>
      <c r="Y921" s="100"/>
      <c r="Z921" s="100"/>
      <c r="AA921" s="100"/>
      <c r="AB921" s="100"/>
      <c r="AC921" s="100"/>
      <c r="AD921" s="100"/>
      <c r="AE921" s="100"/>
      <c r="AF921" s="100"/>
      <c r="AG921" s="100"/>
      <c r="AH921" s="100"/>
      <c r="AI921" s="100"/>
    </row>
    <row r="922" spans="21:35" ht="30" customHeight="1" x14ac:dyDescent="0.35">
      <c r="U922" s="100"/>
      <c r="V922" s="100"/>
      <c r="W922" s="100"/>
      <c r="X922" s="100"/>
      <c r="Y922" s="100"/>
      <c r="Z922" s="100"/>
      <c r="AA922" s="100"/>
      <c r="AB922" s="100"/>
      <c r="AC922" s="100"/>
      <c r="AD922" s="100"/>
      <c r="AE922" s="100"/>
      <c r="AF922" s="100"/>
      <c r="AG922" s="100"/>
      <c r="AH922" s="100"/>
      <c r="AI922" s="100"/>
    </row>
    <row r="923" spans="21:35" ht="30" customHeight="1" x14ac:dyDescent="0.35">
      <c r="U923" s="100"/>
      <c r="V923" s="100"/>
      <c r="W923" s="100"/>
      <c r="X923" s="100"/>
      <c r="Y923" s="100"/>
      <c r="Z923" s="100"/>
      <c r="AA923" s="100"/>
      <c r="AB923" s="100"/>
      <c r="AC923" s="100"/>
      <c r="AD923" s="100"/>
      <c r="AE923" s="100"/>
      <c r="AF923" s="100"/>
      <c r="AG923" s="100"/>
      <c r="AH923" s="100"/>
      <c r="AI923" s="100"/>
    </row>
    <row r="924" spans="21:35" ht="30" customHeight="1" x14ac:dyDescent="0.35">
      <c r="U924" s="100"/>
      <c r="V924" s="100"/>
      <c r="W924" s="100"/>
      <c r="X924" s="100"/>
      <c r="Y924" s="100"/>
      <c r="Z924" s="100"/>
      <c r="AA924" s="100"/>
      <c r="AB924" s="100"/>
      <c r="AC924" s="100"/>
      <c r="AD924" s="100"/>
      <c r="AE924" s="100"/>
      <c r="AF924" s="100"/>
      <c r="AG924" s="100"/>
      <c r="AH924" s="100"/>
      <c r="AI924" s="100"/>
    </row>
    <row r="925" spans="21:35" ht="30" customHeight="1" x14ac:dyDescent="0.35">
      <c r="U925" s="100"/>
      <c r="V925" s="100"/>
      <c r="W925" s="100"/>
      <c r="X925" s="100"/>
      <c r="Y925" s="100"/>
      <c r="Z925" s="100"/>
      <c r="AA925" s="100"/>
      <c r="AB925" s="100"/>
      <c r="AC925" s="100"/>
      <c r="AD925" s="100"/>
      <c r="AE925" s="100"/>
      <c r="AF925" s="100"/>
      <c r="AG925" s="100"/>
      <c r="AH925" s="100"/>
      <c r="AI925" s="100"/>
    </row>
    <row r="926" spans="21:35" ht="30" customHeight="1" x14ac:dyDescent="0.35">
      <c r="U926" s="100"/>
      <c r="V926" s="100"/>
      <c r="W926" s="100"/>
      <c r="X926" s="100"/>
      <c r="Y926" s="100"/>
      <c r="Z926" s="100"/>
      <c r="AA926" s="100"/>
      <c r="AB926" s="100"/>
      <c r="AC926" s="100"/>
      <c r="AD926" s="100"/>
      <c r="AE926" s="100"/>
      <c r="AF926" s="100"/>
      <c r="AG926" s="100"/>
      <c r="AH926" s="100"/>
      <c r="AI926" s="100"/>
    </row>
    <row r="927" spans="21:35" ht="30" customHeight="1" x14ac:dyDescent="0.35">
      <c r="U927" s="100"/>
      <c r="V927" s="100"/>
      <c r="W927" s="100"/>
      <c r="X927" s="100"/>
      <c r="Y927" s="100"/>
      <c r="Z927" s="100"/>
      <c r="AA927" s="100"/>
      <c r="AB927" s="100"/>
      <c r="AC927" s="100"/>
      <c r="AD927" s="100"/>
      <c r="AE927" s="100"/>
      <c r="AF927" s="100"/>
      <c r="AG927" s="100"/>
      <c r="AH927" s="100"/>
      <c r="AI927" s="100"/>
    </row>
    <row r="928" spans="21:35" ht="30" customHeight="1" x14ac:dyDescent="0.35">
      <c r="U928" s="100"/>
      <c r="V928" s="100"/>
      <c r="W928" s="100"/>
      <c r="X928" s="100"/>
      <c r="Y928" s="100"/>
      <c r="Z928" s="100"/>
      <c r="AA928" s="100"/>
      <c r="AB928" s="100"/>
      <c r="AC928" s="100"/>
      <c r="AD928" s="100"/>
      <c r="AE928" s="100"/>
      <c r="AF928" s="100"/>
      <c r="AG928" s="100"/>
      <c r="AH928" s="100"/>
      <c r="AI928" s="100"/>
    </row>
    <row r="929" spans="21:35" ht="30" customHeight="1" x14ac:dyDescent="0.35">
      <c r="U929" s="100"/>
      <c r="V929" s="100"/>
      <c r="W929" s="100"/>
      <c r="X929" s="100"/>
      <c r="Y929" s="100"/>
      <c r="Z929" s="100"/>
      <c r="AA929" s="100"/>
      <c r="AB929" s="100"/>
      <c r="AC929" s="100"/>
      <c r="AD929" s="100"/>
      <c r="AE929" s="100"/>
      <c r="AF929" s="100"/>
      <c r="AG929" s="100"/>
      <c r="AH929" s="100"/>
      <c r="AI929" s="100"/>
    </row>
    <row r="930" spans="21:35" ht="30" customHeight="1" x14ac:dyDescent="0.35">
      <c r="U930" s="100"/>
      <c r="V930" s="100"/>
      <c r="W930" s="100"/>
      <c r="X930" s="100"/>
      <c r="Y930" s="100"/>
      <c r="Z930" s="100"/>
      <c r="AA930" s="100"/>
      <c r="AB930" s="100"/>
      <c r="AC930" s="100"/>
      <c r="AD930" s="100"/>
      <c r="AE930" s="100"/>
      <c r="AF930" s="100"/>
      <c r="AG930" s="100"/>
      <c r="AH930" s="100"/>
      <c r="AI930" s="100"/>
    </row>
    <row r="931" spans="21:35" ht="30" customHeight="1" x14ac:dyDescent="0.35">
      <c r="U931" s="100"/>
      <c r="V931" s="100"/>
      <c r="W931" s="100"/>
      <c r="X931" s="100"/>
      <c r="Y931" s="100"/>
      <c r="Z931" s="100"/>
      <c r="AA931" s="100"/>
      <c r="AB931" s="100"/>
      <c r="AC931" s="100"/>
      <c r="AD931" s="100"/>
      <c r="AE931" s="100"/>
      <c r="AF931" s="100"/>
      <c r="AG931" s="100"/>
      <c r="AH931" s="100"/>
      <c r="AI931" s="100"/>
    </row>
    <row r="932" spans="21:35" ht="30" customHeight="1" x14ac:dyDescent="0.35">
      <c r="U932" s="100"/>
      <c r="V932" s="100"/>
      <c r="W932" s="100"/>
      <c r="X932" s="100"/>
      <c r="Y932" s="100"/>
      <c r="Z932" s="100"/>
      <c r="AA932" s="100"/>
      <c r="AB932" s="100"/>
      <c r="AC932" s="100"/>
      <c r="AD932" s="100"/>
      <c r="AE932" s="100"/>
      <c r="AF932" s="100"/>
      <c r="AG932" s="100"/>
      <c r="AH932" s="100"/>
      <c r="AI932" s="100"/>
    </row>
    <row r="933" spans="21:35" ht="30" customHeight="1" x14ac:dyDescent="0.35">
      <c r="U933" s="100"/>
      <c r="V933" s="100"/>
      <c r="W933" s="100"/>
      <c r="X933" s="100"/>
      <c r="Y933" s="100"/>
      <c r="Z933" s="100"/>
      <c r="AA933" s="100"/>
      <c r="AB933" s="100"/>
      <c r="AC933" s="100"/>
      <c r="AD933" s="100"/>
      <c r="AE933" s="100"/>
      <c r="AF933" s="100"/>
      <c r="AG933" s="100"/>
      <c r="AH933" s="100"/>
      <c r="AI933" s="100"/>
    </row>
    <row r="934" spans="21:35" ht="30" customHeight="1" x14ac:dyDescent="0.35">
      <c r="U934" s="100"/>
      <c r="V934" s="100"/>
      <c r="W934" s="100"/>
      <c r="X934" s="100"/>
      <c r="Y934" s="100"/>
      <c r="Z934" s="100"/>
      <c r="AA934" s="100"/>
      <c r="AB934" s="100"/>
      <c r="AC934" s="100"/>
      <c r="AD934" s="100"/>
      <c r="AE934" s="100"/>
      <c r="AF934" s="100"/>
      <c r="AG934" s="100"/>
      <c r="AH934" s="100"/>
      <c r="AI934" s="100"/>
    </row>
    <row r="935" spans="21:35" ht="30" customHeight="1" x14ac:dyDescent="0.35">
      <c r="U935" s="100"/>
      <c r="V935" s="100"/>
      <c r="W935" s="100"/>
      <c r="X935" s="100"/>
      <c r="Y935" s="100"/>
      <c r="Z935" s="100"/>
      <c r="AA935" s="100"/>
      <c r="AB935" s="100"/>
      <c r="AC935" s="100"/>
      <c r="AD935" s="100"/>
      <c r="AE935" s="100"/>
      <c r="AF935" s="100"/>
      <c r="AG935" s="100"/>
      <c r="AH935" s="100"/>
      <c r="AI935" s="100"/>
    </row>
    <row r="936" spans="21:35" ht="30" customHeight="1" x14ac:dyDescent="0.35">
      <c r="U936" s="100"/>
      <c r="V936" s="100"/>
      <c r="W936" s="100"/>
      <c r="X936" s="100"/>
      <c r="Y936" s="100"/>
      <c r="Z936" s="100"/>
      <c r="AA936" s="100"/>
      <c r="AB936" s="100"/>
      <c r="AC936" s="100"/>
      <c r="AD936" s="100"/>
      <c r="AE936" s="100"/>
      <c r="AF936" s="100"/>
      <c r="AG936" s="100"/>
      <c r="AH936" s="100"/>
      <c r="AI936" s="100"/>
    </row>
    <row r="937" spans="21:35" ht="30" customHeight="1" x14ac:dyDescent="0.35">
      <c r="U937" s="100"/>
      <c r="V937" s="100"/>
      <c r="W937" s="100"/>
      <c r="X937" s="100"/>
      <c r="Y937" s="100"/>
      <c r="Z937" s="100"/>
      <c r="AA937" s="100"/>
      <c r="AB937" s="100"/>
      <c r="AC937" s="100"/>
      <c r="AD937" s="100"/>
      <c r="AE937" s="100"/>
      <c r="AF937" s="100"/>
      <c r="AG937" s="100"/>
      <c r="AH937" s="100"/>
      <c r="AI937" s="100"/>
    </row>
    <row r="938" spans="21:35" ht="30" customHeight="1" x14ac:dyDescent="0.35">
      <c r="U938" s="100"/>
      <c r="V938" s="100"/>
      <c r="W938" s="100"/>
      <c r="X938" s="100"/>
      <c r="Y938" s="100"/>
      <c r="Z938" s="100"/>
      <c r="AA938" s="100"/>
      <c r="AB938" s="100"/>
      <c r="AC938" s="100"/>
      <c r="AD938" s="100"/>
      <c r="AE938" s="100"/>
      <c r="AF938" s="100"/>
      <c r="AG938" s="100"/>
      <c r="AH938" s="100"/>
      <c r="AI938" s="100"/>
    </row>
    <row r="939" spans="21:35" ht="30" customHeight="1" x14ac:dyDescent="0.35">
      <c r="U939" s="100"/>
      <c r="V939" s="100"/>
      <c r="W939" s="100"/>
      <c r="X939" s="100"/>
      <c r="Y939" s="100"/>
      <c r="Z939" s="100"/>
      <c r="AA939" s="100"/>
      <c r="AB939" s="100"/>
      <c r="AC939" s="100"/>
      <c r="AD939" s="100"/>
      <c r="AE939" s="100"/>
      <c r="AF939" s="100"/>
      <c r="AG939" s="100"/>
      <c r="AH939" s="100"/>
      <c r="AI939" s="100"/>
    </row>
    <row r="940" spans="21:35" ht="30" customHeight="1" x14ac:dyDescent="0.35">
      <c r="U940" s="100"/>
      <c r="V940" s="100"/>
      <c r="W940" s="100"/>
      <c r="X940" s="100"/>
      <c r="Y940" s="100"/>
      <c r="Z940" s="100"/>
      <c r="AA940" s="100"/>
      <c r="AB940" s="100"/>
      <c r="AC940" s="100"/>
      <c r="AD940" s="100"/>
      <c r="AE940" s="100"/>
      <c r="AF940" s="100"/>
      <c r="AG940" s="100"/>
      <c r="AH940" s="100"/>
      <c r="AI940" s="100"/>
    </row>
    <row r="941" spans="21:35" ht="30" customHeight="1" x14ac:dyDescent="0.35">
      <c r="U941" s="100"/>
      <c r="V941" s="100"/>
      <c r="W941" s="100"/>
      <c r="X941" s="100"/>
      <c r="Y941" s="100"/>
      <c r="Z941" s="100"/>
      <c r="AA941" s="100"/>
      <c r="AB941" s="100"/>
      <c r="AC941" s="100"/>
      <c r="AD941" s="100"/>
      <c r="AE941" s="100"/>
      <c r="AF941" s="100"/>
      <c r="AG941" s="100"/>
      <c r="AH941" s="100"/>
      <c r="AI941" s="100"/>
    </row>
    <row r="942" spans="21:35" ht="30" customHeight="1" x14ac:dyDescent="0.35">
      <c r="U942" s="100"/>
      <c r="V942" s="100"/>
      <c r="W942" s="100"/>
      <c r="X942" s="100"/>
      <c r="Y942" s="100"/>
      <c r="Z942" s="100"/>
      <c r="AA942" s="100"/>
      <c r="AB942" s="100"/>
      <c r="AC942" s="100"/>
      <c r="AD942" s="100"/>
      <c r="AE942" s="100"/>
      <c r="AF942" s="100"/>
      <c r="AG942" s="100"/>
      <c r="AH942" s="100"/>
      <c r="AI942" s="100"/>
    </row>
    <row r="943" spans="21:35" ht="30" customHeight="1" x14ac:dyDescent="0.35">
      <c r="U943" s="100"/>
      <c r="V943" s="100"/>
      <c r="W943" s="100"/>
      <c r="X943" s="100"/>
      <c r="Y943" s="100"/>
      <c r="Z943" s="100"/>
      <c r="AA943" s="100"/>
      <c r="AB943" s="100"/>
      <c r="AC943" s="100"/>
      <c r="AD943" s="100"/>
      <c r="AE943" s="100"/>
      <c r="AF943" s="100"/>
      <c r="AG943" s="100"/>
      <c r="AH943" s="100"/>
      <c r="AI943" s="100"/>
    </row>
    <row r="944" spans="21:35" ht="30" customHeight="1" x14ac:dyDescent="0.35">
      <c r="U944" s="100"/>
      <c r="V944" s="100"/>
      <c r="W944" s="100"/>
      <c r="X944" s="100"/>
      <c r="Y944" s="100"/>
      <c r="Z944" s="100"/>
      <c r="AA944" s="100"/>
      <c r="AB944" s="100"/>
      <c r="AC944" s="100"/>
      <c r="AD944" s="100"/>
      <c r="AE944" s="100"/>
      <c r="AF944" s="100"/>
      <c r="AG944" s="100"/>
      <c r="AH944" s="100"/>
      <c r="AI944" s="100"/>
    </row>
    <row r="945" spans="21:35" ht="30" customHeight="1" x14ac:dyDescent="0.35">
      <c r="U945" s="100"/>
      <c r="V945" s="100"/>
      <c r="W945" s="100"/>
      <c r="X945" s="100"/>
      <c r="Y945" s="100"/>
      <c r="Z945" s="100"/>
      <c r="AA945" s="100"/>
      <c r="AB945" s="100"/>
      <c r="AC945" s="100"/>
      <c r="AD945" s="100"/>
      <c r="AE945" s="100"/>
      <c r="AF945" s="100"/>
      <c r="AG945" s="100"/>
      <c r="AH945" s="100"/>
      <c r="AI945" s="100"/>
    </row>
    <row r="946" spans="21:35" ht="30" customHeight="1" x14ac:dyDescent="0.35">
      <c r="U946" s="100"/>
      <c r="V946" s="100"/>
      <c r="W946" s="100"/>
      <c r="X946" s="100"/>
      <c r="Y946" s="100"/>
      <c r="Z946" s="100"/>
      <c r="AA946" s="100"/>
      <c r="AB946" s="100"/>
      <c r="AC946" s="100"/>
      <c r="AD946" s="100"/>
      <c r="AE946" s="100"/>
      <c r="AF946" s="100"/>
      <c r="AG946" s="100"/>
      <c r="AH946" s="100"/>
      <c r="AI946" s="100"/>
    </row>
    <row r="947" spans="21:35" ht="30" customHeight="1" x14ac:dyDescent="0.35">
      <c r="U947" s="100"/>
      <c r="V947" s="100"/>
      <c r="W947" s="100"/>
      <c r="X947" s="100"/>
      <c r="Y947" s="100"/>
      <c r="Z947" s="100"/>
      <c r="AA947" s="100"/>
      <c r="AB947" s="100"/>
      <c r="AC947" s="100"/>
      <c r="AD947" s="100"/>
      <c r="AE947" s="100"/>
      <c r="AF947" s="100"/>
      <c r="AG947" s="100"/>
      <c r="AH947" s="100"/>
      <c r="AI947" s="100"/>
    </row>
    <row r="948" spans="21:35" ht="30" customHeight="1" x14ac:dyDescent="0.35">
      <c r="U948" s="100"/>
      <c r="V948" s="100"/>
      <c r="W948" s="100"/>
      <c r="X948" s="100"/>
      <c r="Y948" s="100"/>
      <c r="Z948" s="100"/>
      <c r="AA948" s="100"/>
      <c r="AB948" s="100"/>
      <c r="AC948" s="100"/>
      <c r="AD948" s="100"/>
      <c r="AE948" s="100"/>
      <c r="AF948" s="100"/>
      <c r="AG948" s="100"/>
      <c r="AH948" s="100"/>
      <c r="AI948" s="100"/>
    </row>
    <row r="949" spans="21:35" ht="30" customHeight="1" x14ac:dyDescent="0.35">
      <c r="U949" s="100"/>
      <c r="V949" s="100"/>
      <c r="W949" s="100"/>
      <c r="X949" s="100"/>
      <c r="Y949" s="100"/>
      <c r="Z949" s="100"/>
      <c r="AA949" s="100"/>
      <c r="AB949" s="100"/>
      <c r="AC949" s="100"/>
      <c r="AD949" s="100"/>
      <c r="AE949" s="100"/>
      <c r="AF949" s="100"/>
      <c r="AG949" s="100"/>
      <c r="AH949" s="100"/>
      <c r="AI949" s="100"/>
    </row>
    <row r="950" spans="21:35" ht="30" customHeight="1" x14ac:dyDescent="0.35">
      <c r="U950" s="100"/>
      <c r="V950" s="100"/>
      <c r="W950" s="100"/>
      <c r="X950" s="100"/>
      <c r="Y950" s="100"/>
      <c r="Z950" s="100"/>
      <c r="AA950" s="100"/>
      <c r="AB950" s="100"/>
      <c r="AC950" s="100"/>
      <c r="AD950" s="100"/>
      <c r="AE950" s="100"/>
      <c r="AF950" s="100"/>
      <c r="AG950" s="100"/>
      <c r="AH950" s="100"/>
      <c r="AI950" s="100"/>
    </row>
    <row r="951" spans="21:35" ht="30" customHeight="1" x14ac:dyDescent="0.35">
      <c r="U951" s="100"/>
      <c r="V951" s="100"/>
      <c r="W951" s="100"/>
      <c r="X951" s="100"/>
      <c r="Y951" s="100"/>
      <c r="Z951" s="100"/>
      <c r="AA951" s="100"/>
      <c r="AB951" s="100"/>
      <c r="AC951" s="100"/>
      <c r="AD951" s="100"/>
      <c r="AE951" s="100"/>
      <c r="AF951" s="100"/>
      <c r="AG951" s="100"/>
      <c r="AH951" s="100"/>
      <c r="AI951" s="100"/>
    </row>
    <row r="952" spans="21:35" ht="30" customHeight="1" x14ac:dyDescent="0.35">
      <c r="U952" s="100"/>
      <c r="V952" s="100"/>
      <c r="W952" s="100"/>
      <c r="X952" s="100"/>
      <c r="Y952" s="100"/>
      <c r="Z952" s="100"/>
      <c r="AA952" s="100"/>
      <c r="AB952" s="100"/>
      <c r="AC952" s="100"/>
      <c r="AD952" s="100"/>
      <c r="AE952" s="100"/>
      <c r="AF952" s="100"/>
      <c r="AG952" s="100"/>
      <c r="AH952" s="100"/>
      <c r="AI952" s="100"/>
    </row>
    <row r="953" spans="21:35" ht="30" customHeight="1" x14ac:dyDescent="0.35">
      <c r="U953" s="100"/>
      <c r="V953" s="100"/>
      <c r="W953" s="100"/>
      <c r="X953" s="100"/>
      <c r="Y953" s="100"/>
      <c r="Z953" s="100"/>
      <c r="AA953" s="100"/>
      <c r="AB953" s="100"/>
      <c r="AC953" s="100"/>
      <c r="AD953" s="100"/>
      <c r="AE953" s="100"/>
      <c r="AF953" s="100"/>
      <c r="AG953" s="100"/>
      <c r="AH953" s="100"/>
      <c r="AI953" s="100"/>
    </row>
    <row r="954" spans="21:35" ht="30" customHeight="1" x14ac:dyDescent="0.35">
      <c r="U954" s="100"/>
      <c r="V954" s="100"/>
      <c r="W954" s="100"/>
      <c r="X954" s="100"/>
      <c r="Y954" s="100"/>
      <c r="Z954" s="100"/>
      <c r="AA954" s="100"/>
      <c r="AB954" s="100"/>
      <c r="AC954" s="100"/>
      <c r="AD954" s="100"/>
      <c r="AE954" s="100"/>
      <c r="AF954" s="100"/>
      <c r="AG954" s="100"/>
      <c r="AH954" s="100"/>
      <c r="AI954" s="100"/>
    </row>
    <row r="955" spans="21:35" ht="30" customHeight="1" x14ac:dyDescent="0.35">
      <c r="U955" s="100"/>
      <c r="V955" s="100"/>
      <c r="W955" s="100"/>
      <c r="X955" s="100"/>
      <c r="Y955" s="100"/>
      <c r="Z955" s="100"/>
      <c r="AA955" s="100"/>
      <c r="AB955" s="100"/>
      <c r="AC955" s="100"/>
      <c r="AD955" s="100"/>
      <c r="AE955" s="100"/>
      <c r="AF955" s="100"/>
      <c r="AG955" s="100"/>
      <c r="AH955" s="100"/>
      <c r="AI955" s="100"/>
    </row>
    <row r="956" spans="21:35" ht="30" customHeight="1" x14ac:dyDescent="0.35">
      <c r="U956" s="100"/>
      <c r="V956" s="100"/>
      <c r="W956" s="100"/>
      <c r="X956" s="100"/>
      <c r="Y956" s="100"/>
      <c r="Z956" s="100"/>
      <c r="AA956" s="100"/>
      <c r="AB956" s="100"/>
      <c r="AC956" s="100"/>
      <c r="AD956" s="100"/>
      <c r="AE956" s="100"/>
      <c r="AF956" s="100"/>
      <c r="AG956" s="100"/>
      <c r="AH956" s="100"/>
      <c r="AI956" s="100"/>
    </row>
    <row r="957" spans="21:35" ht="30" customHeight="1" x14ac:dyDescent="0.35">
      <c r="U957" s="100"/>
      <c r="V957" s="100"/>
      <c r="W957" s="100"/>
      <c r="X957" s="100"/>
      <c r="Y957" s="100"/>
      <c r="Z957" s="100"/>
      <c r="AA957" s="100"/>
      <c r="AB957" s="100"/>
      <c r="AC957" s="100"/>
      <c r="AD957" s="100"/>
      <c r="AE957" s="100"/>
      <c r="AF957" s="100"/>
      <c r="AG957" s="100"/>
      <c r="AH957" s="100"/>
      <c r="AI957" s="100"/>
    </row>
    <row r="958" spans="21:35" ht="30" customHeight="1" x14ac:dyDescent="0.35">
      <c r="U958" s="100"/>
      <c r="V958" s="100"/>
      <c r="W958" s="100"/>
      <c r="X958" s="100"/>
      <c r="Y958" s="100"/>
      <c r="Z958" s="100"/>
      <c r="AA958" s="100"/>
      <c r="AB958" s="100"/>
      <c r="AC958" s="100"/>
      <c r="AD958" s="100"/>
      <c r="AE958" s="100"/>
      <c r="AF958" s="100"/>
      <c r="AG958" s="100"/>
      <c r="AH958" s="100"/>
      <c r="AI958" s="100"/>
    </row>
    <row r="959" spans="21:35" ht="30" customHeight="1" x14ac:dyDescent="0.35">
      <c r="U959" s="100"/>
      <c r="V959" s="100"/>
      <c r="W959" s="100"/>
      <c r="X959" s="100"/>
      <c r="Y959" s="100"/>
      <c r="Z959" s="100"/>
      <c r="AA959" s="100"/>
      <c r="AB959" s="100"/>
      <c r="AC959" s="100"/>
      <c r="AD959" s="100"/>
      <c r="AE959" s="100"/>
      <c r="AF959" s="100"/>
      <c r="AG959" s="100"/>
      <c r="AH959" s="100"/>
      <c r="AI959" s="100"/>
    </row>
    <row r="960" spans="21:35" ht="30" customHeight="1" x14ac:dyDescent="0.35">
      <c r="U960" s="100"/>
      <c r="V960" s="100"/>
      <c r="W960" s="100"/>
      <c r="X960" s="100"/>
      <c r="Y960" s="100"/>
      <c r="Z960" s="100"/>
      <c r="AA960" s="100"/>
      <c r="AB960" s="100"/>
      <c r="AC960" s="100"/>
      <c r="AD960" s="100"/>
      <c r="AE960" s="100"/>
      <c r="AF960" s="100"/>
      <c r="AG960" s="100"/>
      <c r="AH960" s="100"/>
      <c r="AI960" s="100"/>
    </row>
    <row r="961" spans="21:35" ht="30" customHeight="1" x14ac:dyDescent="0.35">
      <c r="U961" s="100"/>
      <c r="V961" s="100"/>
      <c r="W961" s="100"/>
      <c r="X961" s="100"/>
      <c r="Y961" s="100"/>
      <c r="Z961" s="100"/>
      <c r="AA961" s="100"/>
      <c r="AB961" s="100"/>
      <c r="AC961" s="100"/>
      <c r="AD961" s="100"/>
      <c r="AE961" s="100"/>
      <c r="AF961" s="100"/>
      <c r="AG961" s="100"/>
      <c r="AH961" s="100"/>
      <c r="AI961" s="100"/>
    </row>
    <row r="962" spans="21:35" ht="30" customHeight="1" x14ac:dyDescent="0.35">
      <c r="U962" s="100"/>
      <c r="V962" s="100"/>
      <c r="W962" s="100"/>
      <c r="X962" s="100"/>
      <c r="Y962" s="100"/>
      <c r="Z962" s="100"/>
      <c r="AA962" s="100"/>
      <c r="AB962" s="100"/>
      <c r="AC962" s="100"/>
      <c r="AD962" s="100"/>
      <c r="AE962" s="100"/>
      <c r="AF962" s="100"/>
      <c r="AG962" s="100"/>
      <c r="AH962" s="100"/>
      <c r="AI962" s="100"/>
    </row>
    <row r="963" spans="21:35" ht="30" customHeight="1" x14ac:dyDescent="0.35">
      <c r="U963" s="100"/>
      <c r="V963" s="100"/>
      <c r="W963" s="100"/>
      <c r="X963" s="100"/>
      <c r="Y963" s="100"/>
      <c r="Z963" s="100"/>
      <c r="AA963" s="100"/>
      <c r="AB963" s="100"/>
      <c r="AC963" s="100"/>
      <c r="AD963" s="100"/>
      <c r="AE963" s="100"/>
      <c r="AF963" s="100"/>
      <c r="AG963" s="100"/>
      <c r="AH963" s="100"/>
      <c r="AI963" s="100"/>
    </row>
    <row r="964" spans="21:35" ht="30" customHeight="1" x14ac:dyDescent="0.35">
      <c r="U964" s="100"/>
      <c r="V964" s="100"/>
      <c r="W964" s="100"/>
      <c r="X964" s="100"/>
      <c r="Y964" s="100"/>
      <c r="Z964" s="100"/>
      <c r="AA964" s="100"/>
      <c r="AB964" s="100"/>
      <c r="AC964" s="100"/>
      <c r="AD964" s="100"/>
      <c r="AE964" s="100"/>
      <c r="AF964" s="100"/>
      <c r="AG964" s="100"/>
      <c r="AH964" s="100"/>
      <c r="AI964" s="100"/>
    </row>
    <row r="965" spans="21:35" ht="30" customHeight="1" x14ac:dyDescent="0.35">
      <c r="U965" s="100"/>
      <c r="V965" s="100"/>
      <c r="W965" s="100"/>
      <c r="X965" s="100"/>
      <c r="Y965" s="100"/>
      <c r="Z965" s="100"/>
      <c r="AA965" s="100"/>
      <c r="AB965" s="100"/>
      <c r="AC965" s="100"/>
      <c r="AD965" s="100"/>
      <c r="AE965" s="100"/>
      <c r="AF965" s="100"/>
      <c r="AG965" s="100"/>
      <c r="AH965" s="100"/>
      <c r="AI965" s="100"/>
    </row>
    <row r="966" spans="21:35" ht="30" customHeight="1" x14ac:dyDescent="0.35">
      <c r="U966" s="100"/>
      <c r="V966" s="100"/>
      <c r="W966" s="100"/>
      <c r="X966" s="100"/>
      <c r="Y966" s="100"/>
      <c r="Z966" s="100"/>
      <c r="AA966" s="100"/>
      <c r="AB966" s="100"/>
      <c r="AC966" s="100"/>
      <c r="AD966" s="100"/>
      <c r="AE966" s="100"/>
      <c r="AF966" s="100"/>
      <c r="AG966" s="100"/>
      <c r="AH966" s="100"/>
      <c r="AI966" s="100"/>
    </row>
    <row r="967" spans="21:35" ht="30" customHeight="1" x14ac:dyDescent="0.35">
      <c r="U967" s="100"/>
      <c r="V967" s="100"/>
      <c r="W967" s="100"/>
      <c r="X967" s="100"/>
      <c r="Y967" s="100"/>
      <c r="Z967" s="100"/>
      <c r="AA967" s="100"/>
      <c r="AB967" s="100"/>
      <c r="AC967" s="100"/>
      <c r="AD967" s="100"/>
      <c r="AE967" s="100"/>
      <c r="AF967" s="100"/>
      <c r="AG967" s="100"/>
      <c r="AH967" s="100"/>
      <c r="AI967" s="100"/>
    </row>
    <row r="968" spans="21:35" ht="30" customHeight="1" x14ac:dyDescent="0.35">
      <c r="U968" s="100"/>
      <c r="V968" s="100"/>
      <c r="W968" s="100"/>
      <c r="X968" s="100"/>
      <c r="Y968" s="100"/>
      <c r="Z968" s="100"/>
      <c r="AA968" s="100"/>
      <c r="AB968" s="100"/>
      <c r="AC968" s="100"/>
      <c r="AD968" s="100"/>
      <c r="AE968" s="100"/>
      <c r="AF968" s="100"/>
      <c r="AG968" s="100"/>
      <c r="AH968" s="100"/>
      <c r="AI968" s="100"/>
    </row>
    <row r="969" spans="21:35" ht="30" customHeight="1" x14ac:dyDescent="0.35">
      <c r="U969" s="100"/>
      <c r="V969" s="100"/>
      <c r="W969" s="100"/>
      <c r="X969" s="100"/>
      <c r="Y969" s="100"/>
      <c r="Z969" s="100"/>
      <c r="AA969" s="100"/>
      <c r="AB969" s="100"/>
      <c r="AC969" s="100"/>
      <c r="AD969" s="100"/>
      <c r="AE969" s="100"/>
      <c r="AF969" s="100"/>
      <c r="AG969" s="100"/>
      <c r="AH969" s="100"/>
      <c r="AI969" s="100"/>
    </row>
    <row r="970" spans="21:35" ht="30" customHeight="1" x14ac:dyDescent="0.35">
      <c r="U970" s="100"/>
      <c r="V970" s="100"/>
      <c r="W970" s="100"/>
      <c r="X970" s="100"/>
      <c r="Y970" s="100"/>
      <c r="Z970" s="100"/>
      <c r="AA970" s="100"/>
      <c r="AB970" s="100"/>
      <c r="AC970" s="100"/>
      <c r="AD970" s="100"/>
      <c r="AE970" s="100"/>
      <c r="AF970" s="100"/>
      <c r="AG970" s="100"/>
      <c r="AH970" s="100"/>
      <c r="AI970" s="100"/>
    </row>
    <row r="971" spans="21:35" ht="30" customHeight="1" x14ac:dyDescent="0.35">
      <c r="U971" s="100"/>
      <c r="V971" s="100"/>
      <c r="W971" s="100"/>
      <c r="X971" s="100"/>
      <c r="Y971" s="100"/>
      <c r="Z971" s="100"/>
      <c r="AA971" s="100"/>
      <c r="AB971" s="100"/>
      <c r="AC971" s="100"/>
      <c r="AD971" s="100"/>
      <c r="AE971" s="100"/>
      <c r="AF971" s="100"/>
      <c r="AG971" s="100"/>
      <c r="AH971" s="100"/>
      <c r="AI971" s="100"/>
    </row>
    <row r="972" spans="21:35" ht="30" customHeight="1" x14ac:dyDescent="0.35">
      <c r="U972" s="100"/>
      <c r="V972" s="100"/>
      <c r="W972" s="100"/>
      <c r="X972" s="100"/>
      <c r="Y972" s="100"/>
      <c r="Z972" s="100"/>
      <c r="AA972" s="100"/>
      <c r="AB972" s="100"/>
      <c r="AC972" s="100"/>
      <c r="AD972" s="100"/>
      <c r="AE972" s="100"/>
      <c r="AF972" s="100"/>
      <c r="AG972" s="100"/>
      <c r="AH972" s="100"/>
      <c r="AI972" s="100"/>
    </row>
    <row r="973" spans="21:35" ht="30" customHeight="1" x14ac:dyDescent="0.35">
      <c r="U973" s="100"/>
      <c r="V973" s="100"/>
      <c r="W973" s="100"/>
      <c r="X973" s="100"/>
      <c r="Y973" s="100"/>
      <c r="Z973" s="100"/>
      <c r="AA973" s="100"/>
      <c r="AB973" s="100"/>
      <c r="AC973" s="100"/>
      <c r="AD973" s="100"/>
      <c r="AE973" s="100"/>
      <c r="AF973" s="100"/>
      <c r="AG973" s="100"/>
      <c r="AH973" s="100"/>
      <c r="AI973" s="100"/>
    </row>
    <row r="974" spans="21:35" ht="30" customHeight="1" x14ac:dyDescent="0.35">
      <c r="U974" s="100"/>
      <c r="V974" s="100"/>
      <c r="W974" s="100"/>
      <c r="X974" s="100"/>
      <c r="Y974" s="100"/>
      <c r="Z974" s="100"/>
      <c r="AA974" s="100"/>
      <c r="AB974" s="100"/>
      <c r="AC974" s="100"/>
      <c r="AD974" s="100"/>
      <c r="AE974" s="100"/>
      <c r="AF974" s="100"/>
      <c r="AG974" s="100"/>
      <c r="AH974" s="100"/>
      <c r="AI974" s="100"/>
    </row>
  </sheetData>
  <autoFilter ref="A3:AU188"/>
  <mergeCells count="100">
    <mergeCell ref="A179:A183"/>
    <mergeCell ref="C179:C183"/>
    <mergeCell ref="A185:A186"/>
    <mergeCell ref="C185:C186"/>
    <mergeCell ref="A159:A165"/>
    <mergeCell ref="C159:C165"/>
    <mergeCell ref="A166:A170"/>
    <mergeCell ref="C166:C170"/>
    <mergeCell ref="A171:A178"/>
    <mergeCell ref="C171:C178"/>
    <mergeCell ref="A149:A151"/>
    <mergeCell ref="C149:C151"/>
    <mergeCell ref="A152:A155"/>
    <mergeCell ref="C152:C155"/>
    <mergeCell ref="A156:A158"/>
    <mergeCell ref="C156:C158"/>
    <mergeCell ref="A136:A137"/>
    <mergeCell ref="C136:C137"/>
    <mergeCell ref="A139:A146"/>
    <mergeCell ref="C139:C146"/>
    <mergeCell ref="A147:A148"/>
    <mergeCell ref="C147:C148"/>
    <mergeCell ref="A120:A128"/>
    <mergeCell ref="C120:C128"/>
    <mergeCell ref="A129:A131"/>
    <mergeCell ref="C129:C131"/>
    <mergeCell ref="A132:A134"/>
    <mergeCell ref="C132:C134"/>
    <mergeCell ref="A97:A98"/>
    <mergeCell ref="C97:C98"/>
    <mergeCell ref="A99:A100"/>
    <mergeCell ref="C99:C100"/>
    <mergeCell ref="A101:A119"/>
    <mergeCell ref="C101:C119"/>
    <mergeCell ref="A84:A89"/>
    <mergeCell ref="C84:C89"/>
    <mergeCell ref="A90:A93"/>
    <mergeCell ref="C90:C93"/>
    <mergeCell ref="A94:A96"/>
    <mergeCell ref="C94:C96"/>
    <mergeCell ref="A65:A78"/>
    <mergeCell ref="C65:C78"/>
    <mergeCell ref="A79:A80"/>
    <mergeCell ref="C79:C80"/>
    <mergeCell ref="A82:A83"/>
    <mergeCell ref="C82:C83"/>
    <mergeCell ref="A55:A58"/>
    <mergeCell ref="C55:C58"/>
    <mergeCell ref="A59:A61"/>
    <mergeCell ref="C59:C61"/>
    <mergeCell ref="A62:A64"/>
    <mergeCell ref="C62:C64"/>
    <mergeCell ref="A36:A39"/>
    <mergeCell ref="C36:C39"/>
    <mergeCell ref="A40:A48"/>
    <mergeCell ref="C40:C48"/>
    <mergeCell ref="A49:A54"/>
    <mergeCell ref="C49:C54"/>
    <mergeCell ref="A19:A24"/>
    <mergeCell ref="C19:C24"/>
    <mergeCell ref="A25:A35"/>
    <mergeCell ref="C25:C35"/>
    <mergeCell ref="A4:A6"/>
    <mergeCell ref="C4:C6"/>
    <mergeCell ref="A7:A10"/>
    <mergeCell ref="C7:C10"/>
    <mergeCell ref="A11:A15"/>
    <mergeCell ref="C11:C15"/>
    <mergeCell ref="E2:T2"/>
    <mergeCell ref="X1:X2"/>
    <mergeCell ref="Y1:Y2"/>
    <mergeCell ref="Z1:Z2"/>
    <mergeCell ref="AA1:AA2"/>
    <mergeCell ref="AB1:AB2"/>
    <mergeCell ref="AC1:AC2"/>
    <mergeCell ref="A1:C1"/>
    <mergeCell ref="D1:J1"/>
    <mergeCell ref="K1:T1"/>
    <mergeCell ref="A16:A18"/>
    <mergeCell ref="C16:C18"/>
    <mergeCell ref="U1:U2"/>
    <mergeCell ref="V1:V2"/>
    <mergeCell ref="W1:W2"/>
    <mergeCell ref="A2:C2"/>
    <mergeCell ref="AN1:AN2"/>
    <mergeCell ref="AP1:AP2"/>
    <mergeCell ref="AQ1:AQ2"/>
    <mergeCell ref="AR1:AR2"/>
    <mergeCell ref="AS1:AS2"/>
    <mergeCell ref="AT1:AT2"/>
    <mergeCell ref="AO1:AO2"/>
    <mergeCell ref="AD1:AD2"/>
    <mergeCell ref="AE1:AE2"/>
    <mergeCell ref="AG1:AG2"/>
    <mergeCell ref="AH1:AH2"/>
    <mergeCell ref="AI1:AI2"/>
    <mergeCell ref="AJ1:AJ2"/>
    <mergeCell ref="AK1:AK2"/>
    <mergeCell ref="AL1:AL2"/>
    <mergeCell ref="AM1:AM2"/>
  </mergeCells>
  <conditionalFormatting sqref="S4:S186">
    <cfRule type="cellIs" dxfId="28" priority="1" operator="lessThan">
      <formula>0</formula>
    </cfRule>
  </conditionalFormatting>
  <conditionalFormatting sqref="AJ4:AT186">
    <cfRule type="cellIs" dxfId="27" priority="2" operator="greaterThan">
      <formula>0</formula>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dimension ref="A1:AU974"/>
  <sheetViews>
    <sheetView zoomScale="60" zoomScaleNormal="60" workbookViewId="0">
      <selection activeCell="Z23" sqref="Z23"/>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37.453125" style="92" customWidth="1"/>
    <col min="5" max="5" width="10" style="92" customWidth="1"/>
    <col min="6" max="6" width="9.7265625" style="92" customWidth="1"/>
    <col min="7" max="7" width="14.453125" style="92" customWidth="1"/>
    <col min="8" max="8" width="12.26953125" style="92" customWidth="1"/>
    <col min="9" max="9" width="19.26953125" style="92" customWidth="1"/>
    <col min="10" max="10" width="19.54296875" style="92" customWidth="1"/>
    <col min="11" max="14" width="16" style="94" customWidth="1"/>
    <col min="15" max="15" width="17.54296875" style="94" customWidth="1"/>
    <col min="16" max="18" width="16" style="94" customWidth="1"/>
    <col min="19" max="19" width="16" style="101" customWidth="1"/>
    <col min="20" max="20" width="11.1796875" style="96" customWidth="1"/>
    <col min="21" max="21" width="16.1796875" style="99" customWidth="1"/>
    <col min="22" max="22" width="15.1796875" style="99" customWidth="1"/>
    <col min="23" max="23" width="16" style="99" customWidth="1"/>
    <col min="24" max="25" width="16.1796875" style="99" customWidth="1"/>
    <col min="26" max="26" width="15.542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2" t="s">
        <v>19</v>
      </c>
      <c r="V1" s="298" t="s">
        <v>19</v>
      </c>
      <c r="W1" s="298" t="s">
        <v>19</v>
      </c>
      <c r="X1" s="298" t="s">
        <v>19</v>
      </c>
      <c r="Y1" s="298" t="s">
        <v>19</v>
      </c>
      <c r="Z1" s="298" t="s">
        <v>19</v>
      </c>
      <c r="AA1" s="298" t="s">
        <v>19</v>
      </c>
      <c r="AB1" s="298" t="s">
        <v>19</v>
      </c>
      <c r="AC1" s="298" t="s">
        <v>19</v>
      </c>
      <c r="AD1" s="298" t="s">
        <v>19</v>
      </c>
      <c r="AE1" s="298" t="s">
        <v>19</v>
      </c>
      <c r="AF1" s="298" t="s">
        <v>19</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ESAG PROCULT</v>
      </c>
      <c r="E2" s="299"/>
      <c r="F2" s="300"/>
      <c r="G2" s="300"/>
      <c r="H2" s="300"/>
      <c r="I2" s="300"/>
      <c r="J2" s="300"/>
      <c r="K2" s="300"/>
      <c r="L2" s="300"/>
      <c r="M2" s="300"/>
      <c r="N2" s="300"/>
      <c r="O2" s="300"/>
      <c r="P2" s="300"/>
      <c r="Q2" s="300"/>
      <c r="R2" s="300"/>
      <c r="S2" s="300"/>
      <c r="T2" s="301"/>
      <c r="U2" s="30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67" t="s">
        <v>16</v>
      </c>
      <c r="V3" s="68" t="s">
        <v>16</v>
      </c>
      <c r="W3" s="68" t="s">
        <v>16</v>
      </c>
      <c r="X3" s="68" t="s">
        <v>16</v>
      </c>
      <c r="Y3" s="68" t="s">
        <v>16</v>
      </c>
      <c r="Z3" s="68" t="s">
        <v>16</v>
      </c>
      <c r="AA3" s="68" t="s">
        <v>16</v>
      </c>
      <c r="AB3" s="68" t="s">
        <v>16</v>
      </c>
      <c r="AC3" s="68" t="s">
        <v>16</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IF(SUM(U4:AT4)&gt;K4+N4,K4+N4,SUM(U4:AT4))</f>
        <v>0</v>
      </c>
      <c r="M4" s="71">
        <f>(SUM(U4:AT4))</f>
        <v>0</v>
      </c>
      <c r="N4" s="72"/>
      <c r="O4" s="73">
        <f>ROUND(IF(K4*0.25-0.5&lt;0,0,K4*0.25-0.5),0)-R4-P4</f>
        <v>0</v>
      </c>
      <c r="P4" s="72"/>
      <c r="Q4" s="72"/>
      <c r="R4" s="72"/>
      <c r="S4" s="74">
        <f t="shared" ref="S4:S186" si="0">K4-(SUM(U4:AT4))+N4+P4+Q4-R4</f>
        <v>0</v>
      </c>
      <c r="T4" s="121" t="str">
        <f>IF(S4&lt;0,"ATENÇÃO","OK")</f>
        <v>OK</v>
      </c>
      <c r="U4" s="75"/>
      <c r="V4" s="76"/>
      <c r="W4" s="76"/>
      <c r="X4" s="76"/>
      <c r="Y4" s="76"/>
      <c r="Z4" s="76"/>
      <c r="AA4" s="76"/>
      <c r="AB4" s="77"/>
      <c r="AC4" s="78"/>
      <c r="AD4" s="77"/>
      <c r="AE4" s="77"/>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c r="L5" s="70">
        <f t="shared" ref="L5:L186" si="1">IF(SUM(U5:AT5)&gt;K5+N5,K5+N5,SUM(U5:AT5))</f>
        <v>0</v>
      </c>
      <c r="M5" s="71">
        <f t="shared" ref="M5:M186" si="2">(SUM(U5:AT5))</f>
        <v>0</v>
      </c>
      <c r="N5" s="72"/>
      <c r="O5" s="73">
        <f t="shared" ref="O5:O186" si="3">ROUND(IF(K5*0.25-0.5&lt;0,0,K5*0.25-0.5),0)-R5-P5</f>
        <v>0</v>
      </c>
      <c r="P5" s="72"/>
      <c r="Q5" s="72"/>
      <c r="R5" s="72"/>
      <c r="S5" s="74">
        <f t="shared" si="0"/>
        <v>0</v>
      </c>
      <c r="T5" s="121" t="str">
        <f t="shared" ref="T5:T186" si="4">IF(S5&lt;0,"ATENÇÃO","OK")</f>
        <v>OK</v>
      </c>
      <c r="U5" s="75"/>
      <c r="V5" s="76"/>
      <c r="W5" s="76"/>
      <c r="X5" s="76"/>
      <c r="Y5" s="76"/>
      <c r="Z5" s="76"/>
      <c r="AA5" s="76"/>
      <c r="AB5" s="77"/>
      <c r="AC5" s="78"/>
      <c r="AD5" s="80"/>
      <c r="AE5" s="80"/>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75"/>
      <c r="V6" s="76"/>
      <c r="W6" s="76"/>
      <c r="X6" s="76"/>
      <c r="Y6" s="76"/>
      <c r="Z6" s="76"/>
      <c r="AA6" s="76"/>
      <c r="AB6" s="80"/>
      <c r="AC6" s="78"/>
      <c r="AD6" s="80"/>
      <c r="AE6" s="80"/>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c r="L7" s="70">
        <f t="shared" si="1"/>
        <v>0</v>
      </c>
      <c r="M7" s="71">
        <f t="shared" si="2"/>
        <v>0</v>
      </c>
      <c r="N7" s="72"/>
      <c r="O7" s="73">
        <f t="shared" si="3"/>
        <v>0</v>
      </c>
      <c r="P7" s="72"/>
      <c r="Q7" s="72"/>
      <c r="R7" s="72"/>
      <c r="S7" s="74">
        <f t="shared" si="0"/>
        <v>0</v>
      </c>
      <c r="T7" s="121" t="str">
        <f t="shared" si="4"/>
        <v>OK</v>
      </c>
      <c r="U7" s="75"/>
      <c r="V7" s="76"/>
      <c r="W7" s="76"/>
      <c r="X7" s="76"/>
      <c r="Y7" s="76"/>
      <c r="Z7" s="76"/>
      <c r="AA7" s="76"/>
      <c r="AB7" s="77"/>
      <c r="AC7" s="78"/>
      <c r="AD7" s="77"/>
      <c r="AE7" s="77"/>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75"/>
      <c r="V8" s="76"/>
      <c r="W8" s="76"/>
      <c r="X8" s="76"/>
      <c r="Y8" s="76"/>
      <c r="Z8" s="76"/>
      <c r="AA8" s="76"/>
      <c r="AB8" s="77"/>
      <c r="AC8" s="78"/>
      <c r="AD8" s="80"/>
      <c r="AE8" s="82"/>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75"/>
      <c r="V9" s="76"/>
      <c r="W9" s="76"/>
      <c r="X9" s="76"/>
      <c r="Y9" s="76"/>
      <c r="Z9" s="76"/>
      <c r="AA9" s="76"/>
      <c r="AB9" s="80"/>
      <c r="AC9" s="78"/>
      <c r="AD9" s="77"/>
      <c r="AE9" s="80"/>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75"/>
      <c r="V10" s="76"/>
      <c r="W10" s="76"/>
      <c r="X10" s="76"/>
      <c r="Y10" s="76"/>
      <c r="Z10" s="76"/>
      <c r="AA10" s="76"/>
      <c r="AB10" s="77"/>
      <c r="AC10" s="78"/>
      <c r="AD10" s="77"/>
      <c r="AE10" s="80"/>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1"/>
        <v>0</v>
      </c>
      <c r="M11" s="71">
        <f t="shared" si="2"/>
        <v>0</v>
      </c>
      <c r="N11" s="72"/>
      <c r="O11" s="73">
        <f t="shared" si="3"/>
        <v>0</v>
      </c>
      <c r="P11" s="72"/>
      <c r="Q11" s="72"/>
      <c r="R11" s="72"/>
      <c r="S11" s="74">
        <f t="shared" si="0"/>
        <v>0</v>
      </c>
      <c r="T11" s="121" t="str">
        <f t="shared" si="4"/>
        <v>OK</v>
      </c>
      <c r="U11" s="75"/>
      <c r="V11" s="76"/>
      <c r="W11" s="76"/>
      <c r="X11" s="76"/>
      <c r="Y11" s="76"/>
      <c r="Z11" s="76"/>
      <c r="AA11" s="76"/>
      <c r="AB11" s="77"/>
      <c r="AC11" s="78"/>
      <c r="AD11" s="77"/>
      <c r="AE11" s="77"/>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75"/>
      <c r="V12" s="76"/>
      <c r="W12" s="76"/>
      <c r="X12" s="76"/>
      <c r="Y12" s="76"/>
      <c r="Z12" s="76"/>
      <c r="AA12" s="76"/>
      <c r="AB12" s="77"/>
      <c r="AC12" s="78"/>
      <c r="AD12" s="77"/>
      <c r="AE12" s="77"/>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1"/>
        <v>0</v>
      </c>
      <c r="M13" s="71">
        <f t="shared" si="2"/>
        <v>0</v>
      </c>
      <c r="N13" s="72"/>
      <c r="O13" s="73">
        <f t="shared" si="3"/>
        <v>0</v>
      </c>
      <c r="P13" s="72"/>
      <c r="Q13" s="72"/>
      <c r="R13" s="72"/>
      <c r="S13" s="74">
        <f t="shared" si="0"/>
        <v>0</v>
      </c>
      <c r="T13" s="121" t="str">
        <f t="shared" si="4"/>
        <v>OK</v>
      </c>
      <c r="U13" s="75"/>
      <c r="V13" s="83"/>
      <c r="W13" s="83"/>
      <c r="X13" s="76"/>
      <c r="Y13" s="83"/>
      <c r="Z13" s="76"/>
      <c r="AA13" s="83"/>
      <c r="AB13" s="84"/>
      <c r="AC13" s="78"/>
      <c r="AD13" s="77"/>
      <c r="AE13" s="77"/>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75"/>
      <c r="V14" s="76"/>
      <c r="W14" s="76"/>
      <c r="X14" s="76"/>
      <c r="Y14" s="76"/>
      <c r="Z14" s="76"/>
      <c r="AA14" s="76"/>
      <c r="AB14" s="77"/>
      <c r="AC14" s="78"/>
      <c r="AD14" s="77"/>
      <c r="AE14" s="77"/>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75"/>
      <c r="V15" s="83"/>
      <c r="W15" s="76"/>
      <c r="X15" s="76"/>
      <c r="Y15" s="83"/>
      <c r="Z15" s="76"/>
      <c r="AA15" s="83"/>
      <c r="AB15" s="84"/>
      <c r="AC15" s="78"/>
      <c r="AD15" s="77"/>
      <c r="AE15" s="77"/>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c r="L16" s="70">
        <f t="shared" si="1"/>
        <v>0</v>
      </c>
      <c r="M16" s="71">
        <f t="shared" si="2"/>
        <v>0</v>
      </c>
      <c r="N16" s="72"/>
      <c r="O16" s="73">
        <f t="shared" si="3"/>
        <v>0</v>
      </c>
      <c r="P16" s="72"/>
      <c r="Q16" s="72"/>
      <c r="R16" s="72"/>
      <c r="S16" s="74">
        <f t="shared" si="0"/>
        <v>0</v>
      </c>
      <c r="T16" s="121" t="str">
        <f t="shared" si="4"/>
        <v>OK</v>
      </c>
      <c r="U16" s="75"/>
      <c r="V16" s="76"/>
      <c r="W16" s="76"/>
      <c r="X16" s="76"/>
      <c r="Y16" s="76"/>
      <c r="Z16" s="76"/>
      <c r="AA16" s="76"/>
      <c r="AB16" s="77"/>
      <c r="AC16" s="78"/>
      <c r="AD16" s="77"/>
      <c r="AE16" s="77"/>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75"/>
      <c r="V17" s="76"/>
      <c r="W17" s="76"/>
      <c r="X17" s="76"/>
      <c r="Y17" s="76"/>
      <c r="Z17" s="76"/>
      <c r="AA17" s="76"/>
      <c r="AB17" s="77"/>
      <c r="AC17" s="78"/>
      <c r="AD17" s="77"/>
      <c r="AE17" s="77"/>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75"/>
      <c r="V18" s="76"/>
      <c r="W18" s="76"/>
      <c r="X18" s="76"/>
      <c r="Y18" s="76"/>
      <c r="Z18" s="76"/>
      <c r="AA18" s="76"/>
      <c r="AB18" s="77"/>
      <c r="AC18" s="78"/>
      <c r="AD18" s="77"/>
      <c r="AE18" s="77"/>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c r="L19" s="70">
        <f t="shared" si="1"/>
        <v>0</v>
      </c>
      <c r="M19" s="71">
        <f t="shared" si="2"/>
        <v>0</v>
      </c>
      <c r="N19" s="72"/>
      <c r="O19" s="73">
        <f t="shared" si="3"/>
        <v>0</v>
      </c>
      <c r="P19" s="72"/>
      <c r="Q19" s="72"/>
      <c r="R19" s="72"/>
      <c r="S19" s="74">
        <f t="shared" si="0"/>
        <v>0</v>
      </c>
      <c r="T19" s="121" t="str">
        <f t="shared" si="4"/>
        <v>OK</v>
      </c>
      <c r="U19" s="75"/>
      <c r="V19" s="76"/>
      <c r="W19" s="76"/>
      <c r="X19" s="76"/>
      <c r="Y19" s="76"/>
      <c r="Z19" s="76"/>
      <c r="AA19" s="76"/>
      <c r="AB19" s="80"/>
      <c r="AC19" s="78"/>
      <c r="AD19" s="77"/>
      <c r="AE19" s="77"/>
      <c r="AF19" s="76"/>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108" t="s">
        <v>84</v>
      </c>
      <c r="J20" s="109">
        <v>64</v>
      </c>
      <c r="K20" s="69"/>
      <c r="L20" s="70">
        <f t="shared" si="1"/>
        <v>0</v>
      </c>
      <c r="M20" s="71">
        <f t="shared" si="2"/>
        <v>0</v>
      </c>
      <c r="N20" s="72"/>
      <c r="O20" s="73">
        <f t="shared" si="3"/>
        <v>0</v>
      </c>
      <c r="P20" s="72"/>
      <c r="Q20" s="72"/>
      <c r="R20" s="72"/>
      <c r="S20" s="74">
        <f t="shared" si="0"/>
        <v>0</v>
      </c>
      <c r="T20" s="121" t="str">
        <f t="shared" si="4"/>
        <v>OK</v>
      </c>
      <c r="U20" s="75"/>
      <c r="V20" s="83"/>
      <c r="W20" s="83"/>
      <c r="X20" s="76"/>
      <c r="Y20" s="83"/>
      <c r="Z20" s="76"/>
      <c r="AA20" s="76"/>
      <c r="AB20" s="86"/>
      <c r="AC20" s="78"/>
      <c r="AD20" s="77"/>
      <c r="AE20" s="77"/>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c r="L21" s="70">
        <f t="shared" si="1"/>
        <v>0</v>
      </c>
      <c r="M21" s="71">
        <f t="shared" si="2"/>
        <v>0</v>
      </c>
      <c r="N21" s="72"/>
      <c r="O21" s="73">
        <f t="shared" si="3"/>
        <v>0</v>
      </c>
      <c r="P21" s="72"/>
      <c r="Q21" s="72"/>
      <c r="R21" s="72"/>
      <c r="S21" s="74">
        <f t="shared" si="0"/>
        <v>0</v>
      </c>
      <c r="T21" s="121" t="str">
        <f t="shared" si="4"/>
        <v>OK</v>
      </c>
      <c r="U21" s="75"/>
      <c r="V21" s="76"/>
      <c r="W21" s="76"/>
      <c r="X21" s="76"/>
      <c r="Y21" s="76"/>
      <c r="Z21" s="76"/>
      <c r="AA21" s="76"/>
      <c r="AB21" s="80"/>
      <c r="AC21" s="78"/>
      <c r="AD21" s="80"/>
      <c r="AE21" s="77"/>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c r="L22" s="70">
        <f t="shared" si="1"/>
        <v>0</v>
      </c>
      <c r="M22" s="71">
        <f t="shared" si="2"/>
        <v>0</v>
      </c>
      <c r="N22" s="72"/>
      <c r="O22" s="73">
        <f t="shared" si="3"/>
        <v>0</v>
      </c>
      <c r="P22" s="72"/>
      <c r="Q22" s="72"/>
      <c r="R22" s="72"/>
      <c r="S22" s="74">
        <f t="shared" si="0"/>
        <v>0</v>
      </c>
      <c r="T22" s="121" t="str">
        <f t="shared" si="4"/>
        <v>OK</v>
      </c>
      <c r="U22" s="75"/>
      <c r="V22" s="76"/>
      <c r="W22" s="76"/>
      <c r="X22" s="76"/>
      <c r="Y22" s="76"/>
      <c r="Z22" s="76"/>
      <c r="AA22" s="76"/>
      <c r="AB22" s="80"/>
      <c r="AC22" s="78"/>
      <c r="AD22" s="80"/>
      <c r="AE22" s="77"/>
      <c r="AF22" s="76"/>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c r="L23" s="70">
        <f t="shared" si="1"/>
        <v>0</v>
      </c>
      <c r="M23" s="71">
        <f t="shared" si="2"/>
        <v>0</v>
      </c>
      <c r="N23" s="72"/>
      <c r="O23" s="73">
        <f t="shared" si="3"/>
        <v>0</v>
      </c>
      <c r="P23" s="72"/>
      <c r="Q23" s="72"/>
      <c r="R23" s="72"/>
      <c r="S23" s="74">
        <f t="shared" si="0"/>
        <v>0</v>
      </c>
      <c r="T23" s="121" t="str">
        <f t="shared" si="4"/>
        <v>OK</v>
      </c>
      <c r="U23" s="75"/>
      <c r="V23" s="76"/>
      <c r="W23" s="76"/>
      <c r="X23" s="76"/>
      <c r="Y23" s="76"/>
      <c r="Z23" s="76"/>
      <c r="AA23" s="76"/>
      <c r="AB23" s="77"/>
      <c r="AC23" s="78"/>
      <c r="AD23" s="77"/>
      <c r="AE23" s="77"/>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75"/>
      <c r="V24" s="88"/>
      <c r="W24" s="88"/>
      <c r="X24" s="76"/>
      <c r="Y24" s="88"/>
      <c r="Z24" s="76"/>
      <c r="AA24" s="76"/>
      <c r="AB24" s="77"/>
      <c r="AC24" s="78"/>
      <c r="AD24" s="80"/>
      <c r="AE24" s="77"/>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c r="L25" s="70">
        <f t="shared" si="1"/>
        <v>0</v>
      </c>
      <c r="M25" s="71">
        <f t="shared" si="2"/>
        <v>0</v>
      </c>
      <c r="N25" s="72"/>
      <c r="O25" s="73">
        <f t="shared" si="3"/>
        <v>0</v>
      </c>
      <c r="P25" s="72"/>
      <c r="Q25" s="72"/>
      <c r="R25" s="72"/>
      <c r="S25" s="74">
        <f t="shared" si="0"/>
        <v>0</v>
      </c>
      <c r="T25" s="121" t="str">
        <f t="shared" si="4"/>
        <v>OK</v>
      </c>
      <c r="U25" s="75"/>
      <c r="V25" s="89"/>
      <c r="W25" s="88"/>
      <c r="X25" s="76"/>
      <c r="Y25" s="89"/>
      <c r="Z25" s="76"/>
      <c r="AA25" s="83"/>
      <c r="AB25" s="80"/>
      <c r="AC25" s="78"/>
      <c r="AD25" s="80"/>
      <c r="AE25" s="77"/>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75"/>
      <c r="V26" s="88"/>
      <c r="W26" s="88"/>
      <c r="X26" s="76"/>
      <c r="Y26" s="88"/>
      <c r="Z26" s="76"/>
      <c r="AA26" s="76"/>
      <c r="AB26" s="80"/>
      <c r="AC26" s="78"/>
      <c r="AD26" s="77"/>
      <c r="AE26" s="77"/>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c r="L27" s="70">
        <f t="shared" si="1"/>
        <v>0</v>
      </c>
      <c r="M27" s="71">
        <f t="shared" si="2"/>
        <v>0</v>
      </c>
      <c r="N27" s="72"/>
      <c r="O27" s="73">
        <f t="shared" si="3"/>
        <v>0</v>
      </c>
      <c r="P27" s="72"/>
      <c r="Q27" s="72"/>
      <c r="R27" s="72"/>
      <c r="S27" s="74">
        <f t="shared" si="0"/>
        <v>0</v>
      </c>
      <c r="T27" s="121" t="str">
        <f t="shared" si="4"/>
        <v>OK</v>
      </c>
      <c r="U27" s="75"/>
      <c r="V27" s="88"/>
      <c r="W27" s="88"/>
      <c r="X27" s="76"/>
      <c r="Y27" s="88"/>
      <c r="Z27" s="76"/>
      <c r="AA27" s="76"/>
      <c r="AB27" s="80"/>
      <c r="AC27" s="78"/>
      <c r="AD27" s="77"/>
      <c r="AE27" s="77"/>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75"/>
      <c r="V28" s="89"/>
      <c r="W28" s="89"/>
      <c r="X28" s="76"/>
      <c r="Y28" s="89"/>
      <c r="Z28" s="76"/>
      <c r="AA28" s="76"/>
      <c r="AB28" s="84"/>
      <c r="AC28" s="78"/>
      <c r="AD28" s="77"/>
      <c r="AE28" s="77"/>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75"/>
      <c r="V29" s="89"/>
      <c r="W29" s="89"/>
      <c r="X29" s="76"/>
      <c r="Y29" s="89"/>
      <c r="Z29" s="76"/>
      <c r="AA29" s="83"/>
      <c r="AB29" s="84"/>
      <c r="AC29" s="78"/>
      <c r="AD29" s="77"/>
      <c r="AE29" s="77"/>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75"/>
      <c r="V30" s="89"/>
      <c r="W30" s="89"/>
      <c r="X30" s="76"/>
      <c r="Y30" s="89"/>
      <c r="Z30" s="76"/>
      <c r="AA30" s="83"/>
      <c r="AB30" s="84"/>
      <c r="AC30" s="78"/>
      <c r="AD30" s="77"/>
      <c r="AE30" s="77"/>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75"/>
      <c r="V31" s="89"/>
      <c r="W31" s="89"/>
      <c r="X31" s="76"/>
      <c r="Y31" s="89"/>
      <c r="Z31" s="76"/>
      <c r="AA31" s="83"/>
      <c r="AB31" s="84"/>
      <c r="AC31" s="78"/>
      <c r="AD31" s="77"/>
      <c r="AE31" s="77"/>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c r="L32" s="70">
        <f t="shared" si="1"/>
        <v>0</v>
      </c>
      <c r="M32" s="71">
        <f t="shared" si="2"/>
        <v>0</v>
      </c>
      <c r="N32" s="72"/>
      <c r="O32" s="73">
        <f t="shared" si="3"/>
        <v>0</v>
      </c>
      <c r="P32" s="72"/>
      <c r="Q32" s="72"/>
      <c r="R32" s="72"/>
      <c r="S32" s="74">
        <f t="shared" si="0"/>
        <v>0</v>
      </c>
      <c r="T32" s="121" t="str">
        <f t="shared" si="4"/>
        <v>OK</v>
      </c>
      <c r="U32" s="75"/>
      <c r="V32" s="89"/>
      <c r="W32" s="89"/>
      <c r="X32" s="76"/>
      <c r="Y32" s="89"/>
      <c r="Z32" s="76"/>
      <c r="AA32" s="83"/>
      <c r="AB32" s="84"/>
      <c r="AC32" s="78"/>
      <c r="AD32" s="77"/>
      <c r="AE32" s="77"/>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75"/>
      <c r="V33" s="89"/>
      <c r="W33" s="89"/>
      <c r="X33" s="76"/>
      <c r="Y33" s="89"/>
      <c r="Z33" s="76"/>
      <c r="AA33" s="83"/>
      <c r="AB33" s="84"/>
      <c r="AC33" s="78"/>
      <c r="AD33" s="77"/>
      <c r="AE33" s="77"/>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75"/>
      <c r="V34" s="89"/>
      <c r="W34" s="89"/>
      <c r="X34" s="76"/>
      <c r="Y34" s="89"/>
      <c r="Z34" s="76"/>
      <c r="AA34" s="83"/>
      <c r="AB34" s="84"/>
      <c r="AC34" s="78"/>
      <c r="AD34" s="77"/>
      <c r="AE34" s="77"/>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c r="L35" s="70">
        <f t="shared" si="1"/>
        <v>0</v>
      </c>
      <c r="M35" s="71">
        <f t="shared" si="2"/>
        <v>0</v>
      </c>
      <c r="N35" s="72"/>
      <c r="O35" s="73">
        <f t="shared" si="3"/>
        <v>0</v>
      </c>
      <c r="P35" s="72"/>
      <c r="Q35" s="72"/>
      <c r="R35" s="72"/>
      <c r="S35" s="74">
        <f t="shared" si="0"/>
        <v>0</v>
      </c>
      <c r="T35" s="121" t="str">
        <f t="shared" si="4"/>
        <v>OK</v>
      </c>
      <c r="U35" s="75"/>
      <c r="V35" s="89"/>
      <c r="W35" s="89"/>
      <c r="X35" s="76"/>
      <c r="Y35" s="89"/>
      <c r="Z35" s="76"/>
      <c r="AA35" s="83"/>
      <c r="AB35" s="84"/>
      <c r="AC35" s="78"/>
      <c r="AD35" s="77"/>
      <c r="AE35" s="77"/>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75"/>
      <c r="V36" s="89"/>
      <c r="W36" s="89"/>
      <c r="X36" s="76"/>
      <c r="Y36" s="89"/>
      <c r="Z36" s="76"/>
      <c r="AA36" s="83"/>
      <c r="AB36" s="84"/>
      <c r="AC36" s="78"/>
      <c r="AD36" s="77"/>
      <c r="AE36" s="77"/>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c r="L37" s="70">
        <f t="shared" si="1"/>
        <v>0</v>
      </c>
      <c r="M37" s="71">
        <f t="shared" si="2"/>
        <v>0</v>
      </c>
      <c r="N37" s="72"/>
      <c r="O37" s="73">
        <f t="shared" si="3"/>
        <v>0</v>
      </c>
      <c r="P37" s="72"/>
      <c r="Q37" s="72"/>
      <c r="R37" s="72"/>
      <c r="S37" s="74">
        <f t="shared" si="0"/>
        <v>0</v>
      </c>
      <c r="T37" s="121" t="str">
        <f t="shared" si="4"/>
        <v>OK</v>
      </c>
      <c r="U37" s="75"/>
      <c r="V37" s="89"/>
      <c r="W37" s="89"/>
      <c r="X37" s="76"/>
      <c r="Y37" s="89"/>
      <c r="Z37" s="76"/>
      <c r="AA37" s="83"/>
      <c r="AB37" s="84"/>
      <c r="AC37" s="78"/>
      <c r="AD37" s="77"/>
      <c r="AE37" s="77"/>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c r="L38" s="70">
        <f t="shared" si="1"/>
        <v>0</v>
      </c>
      <c r="M38" s="71">
        <f t="shared" si="2"/>
        <v>0</v>
      </c>
      <c r="N38" s="72"/>
      <c r="O38" s="73">
        <f t="shared" si="3"/>
        <v>0</v>
      </c>
      <c r="P38" s="72"/>
      <c r="Q38" s="72"/>
      <c r="R38" s="72"/>
      <c r="S38" s="74">
        <f t="shared" si="0"/>
        <v>0</v>
      </c>
      <c r="T38" s="121" t="str">
        <f t="shared" si="4"/>
        <v>OK</v>
      </c>
      <c r="U38" s="75"/>
      <c r="V38" s="89"/>
      <c r="W38" s="89"/>
      <c r="X38" s="76"/>
      <c r="Y38" s="89"/>
      <c r="Z38" s="76"/>
      <c r="AA38" s="83"/>
      <c r="AB38" s="84"/>
      <c r="AC38" s="78"/>
      <c r="AD38" s="77"/>
      <c r="AE38" s="77"/>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1"/>
        <v>0</v>
      </c>
      <c r="M39" s="71">
        <f t="shared" si="2"/>
        <v>0</v>
      </c>
      <c r="N39" s="72"/>
      <c r="O39" s="73">
        <f t="shared" si="3"/>
        <v>0</v>
      </c>
      <c r="P39" s="72"/>
      <c r="Q39" s="72"/>
      <c r="R39" s="72"/>
      <c r="S39" s="74">
        <f t="shared" si="0"/>
        <v>0</v>
      </c>
      <c r="T39" s="121" t="str">
        <f t="shared" si="4"/>
        <v>OK</v>
      </c>
      <c r="U39" s="75"/>
      <c r="V39" s="89"/>
      <c r="W39" s="89"/>
      <c r="X39" s="76"/>
      <c r="Y39" s="89"/>
      <c r="Z39" s="76"/>
      <c r="AA39" s="83"/>
      <c r="AB39" s="84"/>
      <c r="AC39" s="78"/>
      <c r="AD39" s="77"/>
      <c r="AE39" s="77"/>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c r="L40" s="70">
        <f t="shared" si="1"/>
        <v>0</v>
      </c>
      <c r="M40" s="71">
        <f t="shared" si="2"/>
        <v>0</v>
      </c>
      <c r="N40" s="72"/>
      <c r="O40" s="73">
        <f t="shared" si="3"/>
        <v>0</v>
      </c>
      <c r="P40" s="72"/>
      <c r="Q40" s="72"/>
      <c r="R40" s="72"/>
      <c r="S40" s="74">
        <f t="shared" si="0"/>
        <v>0</v>
      </c>
      <c r="T40" s="121" t="str">
        <f t="shared" si="4"/>
        <v>OK</v>
      </c>
      <c r="U40" s="75"/>
      <c r="V40" s="89"/>
      <c r="W40" s="89"/>
      <c r="X40" s="76"/>
      <c r="Y40" s="89"/>
      <c r="Z40" s="76"/>
      <c r="AA40" s="83"/>
      <c r="AB40" s="84"/>
      <c r="AC40" s="78"/>
      <c r="AD40" s="77"/>
      <c r="AE40" s="77"/>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c r="L41" s="70">
        <f t="shared" si="1"/>
        <v>0</v>
      </c>
      <c r="M41" s="71">
        <f t="shared" si="2"/>
        <v>0</v>
      </c>
      <c r="N41" s="72"/>
      <c r="O41" s="73">
        <f t="shared" si="3"/>
        <v>0</v>
      </c>
      <c r="P41" s="72"/>
      <c r="Q41" s="72"/>
      <c r="R41" s="72"/>
      <c r="S41" s="74">
        <f t="shared" si="0"/>
        <v>0</v>
      </c>
      <c r="T41" s="121" t="str">
        <f t="shared" si="4"/>
        <v>OK</v>
      </c>
      <c r="U41" s="75"/>
      <c r="V41" s="89"/>
      <c r="W41" s="89"/>
      <c r="X41" s="76"/>
      <c r="Y41" s="89"/>
      <c r="Z41" s="76"/>
      <c r="AA41" s="83"/>
      <c r="AB41" s="84"/>
      <c r="AC41" s="78"/>
      <c r="AD41" s="77"/>
      <c r="AE41" s="77"/>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v>1</v>
      </c>
      <c r="L42" s="70">
        <f t="shared" si="1"/>
        <v>0</v>
      </c>
      <c r="M42" s="71">
        <f t="shared" si="2"/>
        <v>0</v>
      </c>
      <c r="N42" s="72"/>
      <c r="O42" s="73">
        <f t="shared" si="3"/>
        <v>0</v>
      </c>
      <c r="P42" s="72"/>
      <c r="Q42" s="72"/>
      <c r="R42" s="72"/>
      <c r="S42" s="74">
        <f t="shared" si="0"/>
        <v>1</v>
      </c>
      <c r="T42" s="121" t="str">
        <f t="shared" si="4"/>
        <v>OK</v>
      </c>
      <c r="U42" s="75"/>
      <c r="V42" s="89"/>
      <c r="W42" s="89"/>
      <c r="X42" s="76"/>
      <c r="Y42" s="89"/>
      <c r="Z42" s="76"/>
      <c r="AA42" s="83"/>
      <c r="AB42" s="84"/>
      <c r="AC42" s="78"/>
      <c r="AD42" s="77"/>
      <c r="AE42" s="77"/>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75"/>
      <c r="V43" s="89"/>
      <c r="W43" s="89"/>
      <c r="X43" s="76"/>
      <c r="Y43" s="89"/>
      <c r="Z43" s="76"/>
      <c r="AA43" s="83"/>
      <c r="AB43" s="84"/>
      <c r="AC43" s="78"/>
      <c r="AD43" s="77"/>
      <c r="AE43" s="77"/>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c r="L44" s="70">
        <f t="shared" si="1"/>
        <v>0</v>
      </c>
      <c r="M44" s="71">
        <f t="shared" si="2"/>
        <v>0</v>
      </c>
      <c r="N44" s="72"/>
      <c r="O44" s="73">
        <f t="shared" si="3"/>
        <v>0</v>
      </c>
      <c r="P44" s="72"/>
      <c r="Q44" s="72"/>
      <c r="R44" s="72"/>
      <c r="S44" s="74">
        <f t="shared" si="0"/>
        <v>0</v>
      </c>
      <c r="T44" s="121" t="str">
        <f t="shared" si="4"/>
        <v>OK</v>
      </c>
      <c r="U44" s="75"/>
      <c r="V44" s="89"/>
      <c r="W44" s="89"/>
      <c r="X44" s="76"/>
      <c r="Y44" s="89"/>
      <c r="Z44" s="76"/>
      <c r="AA44" s="83"/>
      <c r="AB44" s="84"/>
      <c r="AC44" s="78"/>
      <c r="AD44" s="77"/>
      <c r="AE44" s="77"/>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1"/>
        <v>0</v>
      </c>
      <c r="M45" s="71">
        <f t="shared" si="2"/>
        <v>0</v>
      </c>
      <c r="N45" s="72"/>
      <c r="O45" s="73">
        <f t="shared" si="3"/>
        <v>0</v>
      </c>
      <c r="P45" s="72"/>
      <c r="Q45" s="72"/>
      <c r="R45" s="72"/>
      <c r="S45" s="74">
        <f t="shared" si="0"/>
        <v>0</v>
      </c>
      <c r="T45" s="121" t="str">
        <f t="shared" si="4"/>
        <v>OK</v>
      </c>
      <c r="U45" s="75"/>
      <c r="V45" s="89"/>
      <c r="W45" s="89"/>
      <c r="X45" s="76"/>
      <c r="Y45" s="89"/>
      <c r="Z45" s="76"/>
      <c r="AA45" s="83"/>
      <c r="AB45" s="84"/>
      <c r="AC45" s="78"/>
      <c r="AD45" s="77"/>
      <c r="AE45" s="77"/>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1"/>
        <v>0</v>
      </c>
      <c r="M46" s="71">
        <f t="shared" si="2"/>
        <v>0</v>
      </c>
      <c r="N46" s="72"/>
      <c r="O46" s="73">
        <f t="shared" si="3"/>
        <v>0</v>
      </c>
      <c r="P46" s="72"/>
      <c r="Q46" s="72"/>
      <c r="R46" s="72"/>
      <c r="S46" s="74">
        <f t="shared" si="0"/>
        <v>0</v>
      </c>
      <c r="T46" s="121" t="str">
        <f t="shared" si="4"/>
        <v>OK</v>
      </c>
      <c r="U46" s="75"/>
      <c r="V46" s="89"/>
      <c r="W46" s="89"/>
      <c r="X46" s="76"/>
      <c r="Y46" s="89"/>
      <c r="Z46" s="76"/>
      <c r="AA46" s="83"/>
      <c r="AB46" s="84"/>
      <c r="AC46" s="78"/>
      <c r="AD46" s="77"/>
      <c r="AE46" s="77"/>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75"/>
      <c r="V47" s="89"/>
      <c r="W47" s="89"/>
      <c r="X47" s="76"/>
      <c r="Y47" s="89"/>
      <c r="Z47" s="76"/>
      <c r="AA47" s="83"/>
      <c r="AB47" s="84"/>
      <c r="AC47" s="78"/>
      <c r="AD47" s="77"/>
      <c r="AE47" s="77"/>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75"/>
      <c r="V48" s="89"/>
      <c r="W48" s="89"/>
      <c r="X48" s="76"/>
      <c r="Y48" s="89"/>
      <c r="Z48" s="76"/>
      <c r="AA48" s="83"/>
      <c r="AB48" s="84"/>
      <c r="AC48" s="78"/>
      <c r="AD48" s="77"/>
      <c r="AE48" s="77"/>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c r="L49" s="70">
        <f t="shared" si="1"/>
        <v>0</v>
      </c>
      <c r="M49" s="71">
        <f t="shared" si="2"/>
        <v>0</v>
      </c>
      <c r="N49" s="72"/>
      <c r="O49" s="73">
        <f t="shared" si="3"/>
        <v>0</v>
      </c>
      <c r="P49" s="72"/>
      <c r="Q49" s="72"/>
      <c r="R49" s="72"/>
      <c r="S49" s="74">
        <f t="shared" si="0"/>
        <v>0</v>
      </c>
      <c r="T49" s="121" t="str">
        <f t="shared" si="4"/>
        <v>OK</v>
      </c>
      <c r="U49" s="75"/>
      <c r="V49" s="89"/>
      <c r="W49" s="89"/>
      <c r="X49" s="76"/>
      <c r="Y49" s="89"/>
      <c r="Z49" s="76"/>
      <c r="AA49" s="83"/>
      <c r="AB49" s="84"/>
      <c r="AC49" s="78"/>
      <c r="AD49" s="77"/>
      <c r="AE49" s="77"/>
      <c r="AF49" s="76"/>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c r="L50" s="70">
        <f t="shared" si="1"/>
        <v>0</v>
      </c>
      <c r="M50" s="71">
        <f t="shared" si="2"/>
        <v>0</v>
      </c>
      <c r="N50" s="72"/>
      <c r="O50" s="73">
        <f t="shared" si="3"/>
        <v>0</v>
      </c>
      <c r="P50" s="72"/>
      <c r="Q50" s="72"/>
      <c r="R50" s="72"/>
      <c r="S50" s="74">
        <f t="shared" si="0"/>
        <v>0</v>
      </c>
      <c r="T50" s="121" t="str">
        <f t="shared" si="4"/>
        <v>OK</v>
      </c>
      <c r="U50" s="75"/>
      <c r="V50" s="89"/>
      <c r="W50" s="89"/>
      <c r="X50" s="76"/>
      <c r="Y50" s="89"/>
      <c r="Z50" s="76"/>
      <c r="AA50" s="83"/>
      <c r="AB50" s="84"/>
      <c r="AC50" s="78"/>
      <c r="AD50" s="77"/>
      <c r="AE50" s="77"/>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c r="L51" s="70">
        <f t="shared" si="1"/>
        <v>0</v>
      </c>
      <c r="M51" s="71">
        <f t="shared" si="2"/>
        <v>0</v>
      </c>
      <c r="N51" s="72"/>
      <c r="O51" s="73">
        <f t="shared" si="3"/>
        <v>0</v>
      </c>
      <c r="P51" s="72"/>
      <c r="Q51" s="72"/>
      <c r="R51" s="72"/>
      <c r="S51" s="74">
        <f t="shared" si="0"/>
        <v>0</v>
      </c>
      <c r="T51" s="121" t="str">
        <f t="shared" si="4"/>
        <v>OK</v>
      </c>
      <c r="U51" s="75"/>
      <c r="V51" s="89"/>
      <c r="W51" s="89"/>
      <c r="X51" s="76"/>
      <c r="Y51" s="89"/>
      <c r="Z51" s="76"/>
      <c r="AA51" s="83"/>
      <c r="AB51" s="84"/>
      <c r="AC51" s="78"/>
      <c r="AD51" s="77"/>
      <c r="AE51" s="77"/>
      <c r="AF51" s="76"/>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c r="L52" s="70">
        <f t="shared" si="1"/>
        <v>0</v>
      </c>
      <c r="M52" s="71">
        <f t="shared" si="2"/>
        <v>0</v>
      </c>
      <c r="N52" s="72"/>
      <c r="O52" s="73">
        <f t="shared" si="3"/>
        <v>0</v>
      </c>
      <c r="P52" s="72"/>
      <c r="Q52" s="72"/>
      <c r="R52" s="72"/>
      <c r="S52" s="74">
        <f t="shared" si="0"/>
        <v>0</v>
      </c>
      <c r="T52" s="121" t="str">
        <f t="shared" si="4"/>
        <v>OK</v>
      </c>
      <c r="U52" s="75"/>
      <c r="V52" s="89"/>
      <c r="W52" s="89"/>
      <c r="X52" s="76"/>
      <c r="Y52" s="89"/>
      <c r="Z52" s="76"/>
      <c r="AA52" s="83"/>
      <c r="AB52" s="84"/>
      <c r="AC52" s="78"/>
      <c r="AD52" s="77"/>
      <c r="AE52" s="77"/>
      <c r="AF52" s="76"/>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c r="L53" s="70">
        <f t="shared" si="1"/>
        <v>0</v>
      </c>
      <c r="M53" s="71">
        <f t="shared" si="2"/>
        <v>0</v>
      </c>
      <c r="N53" s="72"/>
      <c r="O53" s="73">
        <f t="shared" si="3"/>
        <v>0</v>
      </c>
      <c r="P53" s="72"/>
      <c r="Q53" s="72"/>
      <c r="R53" s="72"/>
      <c r="S53" s="74">
        <f t="shared" si="0"/>
        <v>0</v>
      </c>
      <c r="T53" s="121" t="str">
        <f t="shared" si="4"/>
        <v>OK</v>
      </c>
      <c r="U53" s="75"/>
      <c r="V53" s="89"/>
      <c r="W53" s="89"/>
      <c r="X53" s="76"/>
      <c r="Y53" s="89"/>
      <c r="Z53" s="76"/>
      <c r="AA53" s="83"/>
      <c r="AB53" s="84"/>
      <c r="AC53" s="78"/>
      <c r="AD53" s="77"/>
      <c r="AE53" s="77"/>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c r="L54" s="70">
        <f t="shared" si="1"/>
        <v>0</v>
      </c>
      <c r="M54" s="71">
        <f t="shared" si="2"/>
        <v>0</v>
      </c>
      <c r="N54" s="72"/>
      <c r="O54" s="73">
        <f t="shared" si="3"/>
        <v>0</v>
      </c>
      <c r="P54" s="72"/>
      <c r="Q54" s="72"/>
      <c r="R54" s="72"/>
      <c r="S54" s="74">
        <f t="shared" si="0"/>
        <v>0</v>
      </c>
      <c r="T54" s="121" t="str">
        <f t="shared" si="4"/>
        <v>OK</v>
      </c>
      <c r="U54" s="75"/>
      <c r="V54" s="89"/>
      <c r="W54" s="89"/>
      <c r="X54" s="76"/>
      <c r="Y54" s="89"/>
      <c r="Z54" s="76"/>
      <c r="AA54" s="83"/>
      <c r="AB54" s="84"/>
      <c r="AC54" s="78"/>
      <c r="AD54" s="77"/>
      <c r="AE54" s="77"/>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75"/>
      <c r="V55" s="89"/>
      <c r="W55" s="89"/>
      <c r="X55" s="76"/>
      <c r="Y55" s="89"/>
      <c r="Z55" s="76"/>
      <c r="AA55" s="83"/>
      <c r="AB55" s="84"/>
      <c r="AC55" s="78"/>
      <c r="AD55" s="77"/>
      <c r="AE55" s="77"/>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c r="L56" s="70">
        <f t="shared" si="1"/>
        <v>0</v>
      </c>
      <c r="M56" s="71">
        <f t="shared" si="2"/>
        <v>0</v>
      </c>
      <c r="N56" s="72"/>
      <c r="O56" s="73">
        <f t="shared" si="3"/>
        <v>0</v>
      </c>
      <c r="P56" s="72"/>
      <c r="Q56" s="72"/>
      <c r="R56" s="72"/>
      <c r="S56" s="74">
        <f t="shared" si="0"/>
        <v>0</v>
      </c>
      <c r="T56" s="121" t="str">
        <f t="shared" si="4"/>
        <v>OK</v>
      </c>
      <c r="U56" s="75"/>
      <c r="V56" s="89"/>
      <c r="W56" s="89"/>
      <c r="X56" s="76"/>
      <c r="Y56" s="89"/>
      <c r="Z56" s="76"/>
      <c r="AA56" s="83"/>
      <c r="AB56" s="84"/>
      <c r="AC56" s="78"/>
      <c r="AD56" s="77"/>
      <c r="AE56" s="77"/>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c r="L57" s="70">
        <f t="shared" si="1"/>
        <v>0</v>
      </c>
      <c r="M57" s="71">
        <f t="shared" si="2"/>
        <v>0</v>
      </c>
      <c r="N57" s="72"/>
      <c r="O57" s="73">
        <f t="shared" si="3"/>
        <v>0</v>
      </c>
      <c r="P57" s="72"/>
      <c r="Q57" s="72"/>
      <c r="R57" s="72"/>
      <c r="S57" s="74">
        <f t="shared" si="0"/>
        <v>0</v>
      </c>
      <c r="T57" s="121" t="str">
        <f t="shared" si="4"/>
        <v>OK</v>
      </c>
      <c r="U57" s="75"/>
      <c r="V57" s="89"/>
      <c r="W57" s="89"/>
      <c r="X57" s="76"/>
      <c r="Y57" s="89"/>
      <c r="Z57" s="76"/>
      <c r="AA57" s="83"/>
      <c r="AB57" s="84"/>
      <c r="AC57" s="78"/>
      <c r="AD57" s="77"/>
      <c r="AE57" s="77"/>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75"/>
      <c r="V58" s="89"/>
      <c r="W58" s="89"/>
      <c r="X58" s="76"/>
      <c r="Y58" s="89"/>
      <c r="Z58" s="76"/>
      <c r="AA58" s="83"/>
      <c r="AB58" s="84"/>
      <c r="AC58" s="78"/>
      <c r="AD58" s="77"/>
      <c r="AE58" s="77"/>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75"/>
      <c r="V59" s="89"/>
      <c r="W59" s="89"/>
      <c r="X59" s="76"/>
      <c r="Y59" s="89"/>
      <c r="Z59" s="76"/>
      <c r="AA59" s="83"/>
      <c r="AB59" s="84"/>
      <c r="AC59" s="78"/>
      <c r="AD59" s="77"/>
      <c r="AE59" s="77"/>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75"/>
      <c r="V60" s="89"/>
      <c r="W60" s="89"/>
      <c r="X60" s="76"/>
      <c r="Y60" s="89"/>
      <c r="Z60" s="76"/>
      <c r="AA60" s="83"/>
      <c r="AB60" s="84"/>
      <c r="AC60" s="78"/>
      <c r="AD60" s="77"/>
      <c r="AE60" s="77"/>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75"/>
      <c r="V61" s="89"/>
      <c r="W61" s="89"/>
      <c r="X61" s="76"/>
      <c r="Y61" s="89"/>
      <c r="Z61" s="76"/>
      <c r="AA61" s="83"/>
      <c r="AB61" s="84"/>
      <c r="AC61" s="78"/>
      <c r="AD61" s="77"/>
      <c r="AE61" s="77"/>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75"/>
      <c r="V62" s="89"/>
      <c r="W62" s="89"/>
      <c r="X62" s="76"/>
      <c r="Y62" s="89"/>
      <c r="Z62" s="76"/>
      <c r="AA62" s="83"/>
      <c r="AB62" s="84"/>
      <c r="AC62" s="78"/>
      <c r="AD62" s="77"/>
      <c r="AE62" s="77"/>
      <c r="AF62" s="76"/>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c r="L63" s="70">
        <f t="shared" si="1"/>
        <v>0</v>
      </c>
      <c r="M63" s="71">
        <f t="shared" si="2"/>
        <v>0</v>
      </c>
      <c r="N63" s="72"/>
      <c r="O63" s="73">
        <f t="shared" si="3"/>
        <v>0</v>
      </c>
      <c r="P63" s="72"/>
      <c r="Q63" s="72"/>
      <c r="R63" s="72"/>
      <c r="S63" s="74">
        <f t="shared" si="0"/>
        <v>0</v>
      </c>
      <c r="T63" s="121" t="str">
        <f t="shared" si="4"/>
        <v>OK</v>
      </c>
      <c r="U63" s="75"/>
      <c r="V63" s="89"/>
      <c r="W63" s="89"/>
      <c r="X63" s="76"/>
      <c r="Y63" s="89"/>
      <c r="Z63" s="76"/>
      <c r="AA63" s="83"/>
      <c r="AB63" s="84"/>
      <c r="AC63" s="78"/>
      <c r="AD63" s="77"/>
      <c r="AE63" s="77"/>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1"/>
        <v>0</v>
      </c>
      <c r="M64" s="71">
        <f t="shared" si="2"/>
        <v>0</v>
      </c>
      <c r="N64" s="72"/>
      <c r="O64" s="73">
        <f t="shared" si="3"/>
        <v>0</v>
      </c>
      <c r="P64" s="72"/>
      <c r="Q64" s="72"/>
      <c r="R64" s="72"/>
      <c r="S64" s="74">
        <f t="shared" si="0"/>
        <v>0</v>
      </c>
      <c r="T64" s="121" t="str">
        <f t="shared" si="4"/>
        <v>OK</v>
      </c>
      <c r="U64" s="75"/>
      <c r="V64" s="89"/>
      <c r="W64" s="89"/>
      <c r="X64" s="76"/>
      <c r="Y64" s="89"/>
      <c r="Z64" s="76"/>
      <c r="AA64" s="83"/>
      <c r="AB64" s="84"/>
      <c r="AC64" s="78"/>
      <c r="AD64" s="77"/>
      <c r="AE64" s="77"/>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1"/>
        <v>0</v>
      </c>
      <c r="M65" s="71">
        <f t="shared" si="2"/>
        <v>0</v>
      </c>
      <c r="N65" s="72"/>
      <c r="O65" s="73">
        <f t="shared" si="3"/>
        <v>0</v>
      </c>
      <c r="P65" s="72"/>
      <c r="Q65" s="72"/>
      <c r="R65" s="72"/>
      <c r="S65" s="74">
        <f t="shared" si="0"/>
        <v>0</v>
      </c>
      <c r="T65" s="121" t="str">
        <f t="shared" si="4"/>
        <v>OK</v>
      </c>
      <c r="U65" s="75"/>
      <c r="V65" s="89"/>
      <c r="W65" s="89"/>
      <c r="X65" s="76"/>
      <c r="Y65" s="89"/>
      <c r="Z65" s="76"/>
      <c r="AA65" s="83"/>
      <c r="AB65" s="84"/>
      <c r="AC65" s="78"/>
      <c r="AD65" s="77"/>
      <c r="AE65" s="77"/>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c r="L66" s="70">
        <f t="shared" si="1"/>
        <v>0</v>
      </c>
      <c r="M66" s="71">
        <f t="shared" si="2"/>
        <v>0</v>
      </c>
      <c r="N66" s="72"/>
      <c r="O66" s="73">
        <f t="shared" si="3"/>
        <v>0</v>
      </c>
      <c r="P66" s="72"/>
      <c r="Q66" s="72"/>
      <c r="R66" s="72"/>
      <c r="S66" s="74">
        <f t="shared" si="0"/>
        <v>0</v>
      </c>
      <c r="T66" s="121" t="str">
        <f t="shared" si="4"/>
        <v>OK</v>
      </c>
      <c r="U66" s="75"/>
      <c r="V66" s="89"/>
      <c r="W66" s="89"/>
      <c r="X66" s="76"/>
      <c r="Y66" s="89"/>
      <c r="Z66" s="76"/>
      <c r="AA66" s="83"/>
      <c r="AB66" s="84"/>
      <c r="AC66" s="78"/>
      <c r="AD66" s="77"/>
      <c r="AE66" s="77"/>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1"/>
        <v>0</v>
      </c>
      <c r="M67" s="71">
        <f t="shared" si="2"/>
        <v>0</v>
      </c>
      <c r="N67" s="72"/>
      <c r="O67" s="73">
        <f t="shared" si="3"/>
        <v>0</v>
      </c>
      <c r="P67" s="72"/>
      <c r="Q67" s="72"/>
      <c r="R67" s="72"/>
      <c r="S67" s="74">
        <f t="shared" si="0"/>
        <v>0</v>
      </c>
      <c r="T67" s="121" t="str">
        <f t="shared" si="4"/>
        <v>OK</v>
      </c>
      <c r="U67" s="75"/>
      <c r="V67" s="89"/>
      <c r="W67" s="89"/>
      <c r="X67" s="76"/>
      <c r="Y67" s="89"/>
      <c r="Z67" s="76"/>
      <c r="AA67" s="83"/>
      <c r="AB67" s="84"/>
      <c r="AC67" s="78"/>
      <c r="AD67" s="77"/>
      <c r="AE67" s="77"/>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si="1"/>
        <v>0</v>
      </c>
      <c r="M68" s="71">
        <f t="shared" si="2"/>
        <v>0</v>
      </c>
      <c r="N68" s="72"/>
      <c r="O68" s="73">
        <f t="shared" si="3"/>
        <v>0</v>
      </c>
      <c r="P68" s="72"/>
      <c r="Q68" s="72"/>
      <c r="R68" s="72"/>
      <c r="S68" s="74">
        <f t="shared" si="0"/>
        <v>0</v>
      </c>
      <c r="T68" s="121" t="str">
        <f t="shared" si="4"/>
        <v>OK</v>
      </c>
      <c r="U68" s="75"/>
      <c r="V68" s="89"/>
      <c r="W68" s="89"/>
      <c r="X68" s="76"/>
      <c r="Y68" s="89"/>
      <c r="Z68" s="76"/>
      <c r="AA68" s="83"/>
      <c r="AB68" s="84"/>
      <c r="AC68" s="78"/>
      <c r="AD68" s="77"/>
      <c r="AE68" s="77"/>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75"/>
      <c r="V69" s="89"/>
      <c r="W69" s="89"/>
      <c r="X69" s="76"/>
      <c r="Y69" s="89"/>
      <c r="Z69" s="76"/>
      <c r="AA69" s="83"/>
      <c r="AB69" s="84"/>
      <c r="AC69" s="78"/>
      <c r="AD69" s="77"/>
      <c r="AE69" s="77"/>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c r="L70" s="70">
        <f t="shared" si="1"/>
        <v>0</v>
      </c>
      <c r="M70" s="71">
        <f t="shared" si="2"/>
        <v>0</v>
      </c>
      <c r="N70" s="72"/>
      <c r="O70" s="73">
        <f t="shared" si="3"/>
        <v>0</v>
      </c>
      <c r="P70" s="72"/>
      <c r="Q70" s="72"/>
      <c r="R70" s="72"/>
      <c r="S70" s="74">
        <f t="shared" si="0"/>
        <v>0</v>
      </c>
      <c r="T70" s="121" t="str">
        <f t="shared" si="4"/>
        <v>OK</v>
      </c>
      <c r="U70" s="75"/>
      <c r="V70" s="89"/>
      <c r="W70" s="89"/>
      <c r="X70" s="76"/>
      <c r="Y70" s="89"/>
      <c r="Z70" s="76"/>
      <c r="AA70" s="83"/>
      <c r="AB70" s="84"/>
      <c r="AC70" s="78"/>
      <c r="AD70" s="77"/>
      <c r="AE70" s="77"/>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c r="L71" s="70">
        <f t="shared" si="1"/>
        <v>0</v>
      </c>
      <c r="M71" s="71">
        <f t="shared" si="2"/>
        <v>0</v>
      </c>
      <c r="N71" s="72"/>
      <c r="O71" s="73">
        <f t="shared" si="3"/>
        <v>0</v>
      </c>
      <c r="P71" s="72"/>
      <c r="Q71" s="72"/>
      <c r="R71" s="72"/>
      <c r="S71" s="74">
        <f t="shared" si="0"/>
        <v>0</v>
      </c>
      <c r="T71" s="121" t="str">
        <f t="shared" si="4"/>
        <v>OK</v>
      </c>
      <c r="U71" s="75"/>
      <c r="V71" s="89"/>
      <c r="W71" s="89"/>
      <c r="X71" s="76"/>
      <c r="Y71" s="89"/>
      <c r="Z71" s="76"/>
      <c r="AA71" s="83"/>
      <c r="AB71" s="84"/>
      <c r="AC71" s="78"/>
      <c r="AD71" s="77"/>
      <c r="AE71" s="77"/>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75"/>
      <c r="V72" s="89"/>
      <c r="W72" s="89"/>
      <c r="X72" s="76"/>
      <c r="Y72" s="89"/>
      <c r="Z72" s="76"/>
      <c r="AA72" s="83"/>
      <c r="AB72" s="84"/>
      <c r="AC72" s="78"/>
      <c r="AD72" s="77"/>
      <c r="AE72" s="77"/>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1"/>
        <v>0</v>
      </c>
      <c r="M73" s="71">
        <f t="shared" si="2"/>
        <v>0</v>
      </c>
      <c r="N73" s="72"/>
      <c r="O73" s="73">
        <f t="shared" si="3"/>
        <v>0</v>
      </c>
      <c r="P73" s="72"/>
      <c r="Q73" s="72"/>
      <c r="R73" s="72"/>
      <c r="S73" s="74">
        <f t="shared" si="0"/>
        <v>0</v>
      </c>
      <c r="T73" s="121" t="str">
        <f t="shared" si="4"/>
        <v>OK</v>
      </c>
      <c r="U73" s="75"/>
      <c r="V73" s="89"/>
      <c r="W73" s="89"/>
      <c r="X73" s="76"/>
      <c r="Y73" s="89"/>
      <c r="Z73" s="76"/>
      <c r="AA73" s="83"/>
      <c r="AB73" s="84"/>
      <c r="AC73" s="78"/>
      <c r="AD73" s="77"/>
      <c r="AE73" s="77"/>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1"/>
        <v>0</v>
      </c>
      <c r="M74" s="71">
        <f t="shared" si="2"/>
        <v>0</v>
      </c>
      <c r="N74" s="72"/>
      <c r="O74" s="73">
        <f t="shared" si="3"/>
        <v>0</v>
      </c>
      <c r="P74" s="72"/>
      <c r="Q74" s="72"/>
      <c r="R74" s="72"/>
      <c r="S74" s="74">
        <f t="shared" si="0"/>
        <v>0</v>
      </c>
      <c r="T74" s="121" t="str">
        <f t="shared" si="4"/>
        <v>OK</v>
      </c>
      <c r="U74" s="75"/>
      <c r="V74" s="89"/>
      <c r="W74" s="89"/>
      <c r="X74" s="76"/>
      <c r="Y74" s="89"/>
      <c r="Z74" s="76"/>
      <c r="AA74" s="83"/>
      <c r="AB74" s="84"/>
      <c r="AC74" s="78"/>
      <c r="AD74" s="77"/>
      <c r="AE74" s="77"/>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c r="L75" s="70">
        <f t="shared" si="1"/>
        <v>0</v>
      </c>
      <c r="M75" s="71">
        <f t="shared" si="2"/>
        <v>0</v>
      </c>
      <c r="N75" s="72"/>
      <c r="O75" s="73">
        <f t="shared" si="3"/>
        <v>0</v>
      </c>
      <c r="P75" s="72"/>
      <c r="Q75" s="72"/>
      <c r="R75" s="72"/>
      <c r="S75" s="74">
        <f t="shared" si="0"/>
        <v>0</v>
      </c>
      <c r="T75" s="121" t="str">
        <f t="shared" si="4"/>
        <v>OK</v>
      </c>
      <c r="U75" s="75"/>
      <c r="V75" s="89"/>
      <c r="W75" s="89"/>
      <c r="X75" s="76"/>
      <c r="Y75" s="89"/>
      <c r="Z75" s="76"/>
      <c r="AA75" s="83"/>
      <c r="AB75" s="84"/>
      <c r="AC75" s="78"/>
      <c r="AD75" s="77"/>
      <c r="AE75" s="77"/>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c r="L76" s="70">
        <f t="shared" si="1"/>
        <v>0</v>
      </c>
      <c r="M76" s="71">
        <f t="shared" si="2"/>
        <v>0</v>
      </c>
      <c r="N76" s="72"/>
      <c r="O76" s="73">
        <f t="shared" si="3"/>
        <v>0</v>
      </c>
      <c r="P76" s="72"/>
      <c r="Q76" s="72"/>
      <c r="R76" s="72"/>
      <c r="S76" s="74">
        <f t="shared" si="0"/>
        <v>0</v>
      </c>
      <c r="T76" s="121" t="str">
        <f t="shared" si="4"/>
        <v>OK</v>
      </c>
      <c r="U76" s="75"/>
      <c r="V76" s="89"/>
      <c r="W76" s="89"/>
      <c r="X76" s="76"/>
      <c r="Y76" s="89"/>
      <c r="Z76" s="76"/>
      <c r="AA76" s="83"/>
      <c r="AB76" s="84"/>
      <c r="AC76" s="78"/>
      <c r="AD76" s="77"/>
      <c r="AE76" s="77"/>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1"/>
        <v>0</v>
      </c>
      <c r="M77" s="71">
        <f t="shared" si="2"/>
        <v>0</v>
      </c>
      <c r="N77" s="72"/>
      <c r="O77" s="73">
        <f t="shared" si="3"/>
        <v>0</v>
      </c>
      <c r="P77" s="72"/>
      <c r="Q77" s="72"/>
      <c r="R77" s="72"/>
      <c r="S77" s="74">
        <f t="shared" si="0"/>
        <v>0</v>
      </c>
      <c r="T77" s="121" t="str">
        <f t="shared" si="4"/>
        <v>OK</v>
      </c>
      <c r="U77" s="75"/>
      <c r="V77" s="89"/>
      <c r="W77" s="89"/>
      <c r="X77" s="76"/>
      <c r="Y77" s="89"/>
      <c r="Z77" s="76"/>
      <c r="AA77" s="83"/>
      <c r="AB77" s="84"/>
      <c r="AC77" s="78"/>
      <c r="AD77" s="77"/>
      <c r="AE77" s="77"/>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1"/>
        <v>0</v>
      </c>
      <c r="M78" s="71">
        <f t="shared" si="2"/>
        <v>0</v>
      </c>
      <c r="N78" s="72"/>
      <c r="O78" s="73">
        <f t="shared" si="3"/>
        <v>0</v>
      </c>
      <c r="P78" s="72"/>
      <c r="Q78" s="72"/>
      <c r="R78" s="72"/>
      <c r="S78" s="74">
        <f t="shared" si="0"/>
        <v>0</v>
      </c>
      <c r="T78" s="121" t="str">
        <f t="shared" si="4"/>
        <v>OK</v>
      </c>
      <c r="U78" s="75"/>
      <c r="V78" s="89"/>
      <c r="W78" s="89"/>
      <c r="X78" s="76"/>
      <c r="Y78" s="89"/>
      <c r="Z78" s="76"/>
      <c r="AA78" s="83"/>
      <c r="AB78" s="84"/>
      <c r="AC78" s="78"/>
      <c r="AD78" s="77"/>
      <c r="AE78" s="77"/>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c r="L79" s="70">
        <f t="shared" si="1"/>
        <v>0</v>
      </c>
      <c r="M79" s="71">
        <f t="shared" si="2"/>
        <v>0</v>
      </c>
      <c r="N79" s="72"/>
      <c r="O79" s="73">
        <f t="shared" si="3"/>
        <v>0</v>
      </c>
      <c r="P79" s="72"/>
      <c r="Q79" s="72"/>
      <c r="R79" s="72"/>
      <c r="S79" s="74">
        <f t="shared" si="0"/>
        <v>0</v>
      </c>
      <c r="T79" s="121" t="str">
        <f t="shared" si="4"/>
        <v>OK</v>
      </c>
      <c r="U79" s="75"/>
      <c r="V79" s="89"/>
      <c r="W79" s="89"/>
      <c r="X79" s="76"/>
      <c r="Y79" s="89"/>
      <c r="Z79" s="76"/>
      <c r="AA79" s="83"/>
      <c r="AB79" s="84"/>
      <c r="AC79" s="78"/>
      <c r="AD79" s="77"/>
      <c r="AE79" s="77"/>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75"/>
      <c r="V80" s="89"/>
      <c r="W80" s="89"/>
      <c r="X80" s="76"/>
      <c r="Y80" s="89"/>
      <c r="Z80" s="76"/>
      <c r="AA80" s="83"/>
      <c r="AB80" s="84"/>
      <c r="AC80" s="78"/>
      <c r="AD80" s="77"/>
      <c r="AE80" s="77"/>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c r="L81" s="70">
        <f t="shared" si="1"/>
        <v>0</v>
      </c>
      <c r="M81" s="71">
        <f t="shared" si="2"/>
        <v>0</v>
      </c>
      <c r="N81" s="72"/>
      <c r="O81" s="73">
        <f t="shared" si="3"/>
        <v>0</v>
      </c>
      <c r="P81" s="72"/>
      <c r="Q81" s="72"/>
      <c r="R81" s="72"/>
      <c r="S81" s="74">
        <f t="shared" si="0"/>
        <v>0</v>
      </c>
      <c r="T81" s="121" t="str">
        <f t="shared" si="4"/>
        <v>OK</v>
      </c>
      <c r="U81" s="75"/>
      <c r="V81" s="89"/>
      <c r="W81" s="89"/>
      <c r="X81" s="76"/>
      <c r="Y81" s="89"/>
      <c r="Z81" s="76"/>
      <c r="AA81" s="83"/>
      <c r="AB81" s="84"/>
      <c r="AC81" s="78"/>
      <c r="AD81" s="77"/>
      <c r="AE81" s="77"/>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1"/>
        <v>0</v>
      </c>
      <c r="M82" s="71">
        <f t="shared" si="2"/>
        <v>0</v>
      </c>
      <c r="N82" s="72"/>
      <c r="O82" s="73">
        <f t="shared" si="3"/>
        <v>0</v>
      </c>
      <c r="P82" s="72"/>
      <c r="Q82" s="72"/>
      <c r="R82" s="72"/>
      <c r="S82" s="74">
        <f t="shared" si="0"/>
        <v>0</v>
      </c>
      <c r="T82" s="121" t="str">
        <f t="shared" si="4"/>
        <v>OK</v>
      </c>
      <c r="U82" s="75"/>
      <c r="V82" s="89"/>
      <c r="W82" s="89"/>
      <c r="X82" s="76"/>
      <c r="Y82" s="89"/>
      <c r="Z82" s="76"/>
      <c r="AA82" s="83"/>
      <c r="AB82" s="84"/>
      <c r="AC82" s="78"/>
      <c r="AD82" s="77"/>
      <c r="AE82" s="77"/>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c r="L83" s="70">
        <f t="shared" si="1"/>
        <v>0</v>
      </c>
      <c r="M83" s="71">
        <f t="shared" si="2"/>
        <v>0</v>
      </c>
      <c r="N83" s="72"/>
      <c r="O83" s="73">
        <f t="shared" si="3"/>
        <v>0</v>
      </c>
      <c r="P83" s="72"/>
      <c r="Q83" s="72"/>
      <c r="R83" s="72"/>
      <c r="S83" s="74">
        <f t="shared" si="0"/>
        <v>0</v>
      </c>
      <c r="T83" s="121" t="str">
        <f t="shared" si="4"/>
        <v>OK</v>
      </c>
      <c r="U83" s="75"/>
      <c r="V83" s="89"/>
      <c r="W83" s="89"/>
      <c r="X83" s="76"/>
      <c r="Y83" s="89"/>
      <c r="Z83" s="76"/>
      <c r="AA83" s="83"/>
      <c r="AB83" s="84"/>
      <c r="AC83" s="78"/>
      <c r="AD83" s="77"/>
      <c r="AE83" s="77"/>
      <c r="AF83" s="76"/>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75"/>
      <c r="V84" s="89"/>
      <c r="W84" s="89"/>
      <c r="X84" s="76"/>
      <c r="Y84" s="89"/>
      <c r="Z84" s="76"/>
      <c r="AA84" s="83"/>
      <c r="AB84" s="84"/>
      <c r="AC84" s="78"/>
      <c r="AD84" s="77"/>
      <c r="AE84" s="77"/>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75"/>
      <c r="V85" s="89"/>
      <c r="W85" s="89"/>
      <c r="X85" s="76"/>
      <c r="Y85" s="89"/>
      <c r="Z85" s="76"/>
      <c r="AA85" s="83"/>
      <c r="AB85" s="84"/>
      <c r="AC85" s="78"/>
      <c r="AD85" s="77"/>
      <c r="AE85" s="77"/>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75"/>
      <c r="V86" s="89"/>
      <c r="W86" s="89"/>
      <c r="X86" s="76"/>
      <c r="Y86" s="89"/>
      <c r="Z86" s="76"/>
      <c r="AA86" s="83"/>
      <c r="AB86" s="84"/>
      <c r="AC86" s="78"/>
      <c r="AD86" s="77"/>
      <c r="AE86" s="77"/>
      <c r="AF86" s="76"/>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c r="L87" s="70">
        <f t="shared" si="1"/>
        <v>0</v>
      </c>
      <c r="M87" s="71">
        <f t="shared" si="2"/>
        <v>0</v>
      </c>
      <c r="N87" s="72"/>
      <c r="O87" s="73">
        <f t="shared" si="3"/>
        <v>0</v>
      </c>
      <c r="P87" s="72"/>
      <c r="Q87" s="72"/>
      <c r="R87" s="72"/>
      <c r="S87" s="74">
        <f t="shared" si="0"/>
        <v>0</v>
      </c>
      <c r="T87" s="121" t="str">
        <f t="shared" si="4"/>
        <v>OK</v>
      </c>
      <c r="U87" s="75"/>
      <c r="V87" s="89"/>
      <c r="W87" s="89"/>
      <c r="X87" s="76"/>
      <c r="Y87" s="89"/>
      <c r="Z87" s="76"/>
      <c r="AA87" s="83"/>
      <c r="AB87" s="84"/>
      <c r="AC87" s="78"/>
      <c r="AD87" s="77"/>
      <c r="AE87" s="77"/>
      <c r="AF87" s="76"/>
      <c r="AG87" s="78"/>
      <c r="AH87" s="78"/>
      <c r="AI87" s="7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1"/>
        <v>0</v>
      </c>
      <c r="M88" s="71">
        <f t="shared" si="2"/>
        <v>0</v>
      </c>
      <c r="N88" s="72"/>
      <c r="O88" s="73">
        <f t="shared" si="3"/>
        <v>0</v>
      </c>
      <c r="P88" s="72"/>
      <c r="Q88" s="72"/>
      <c r="R88" s="72"/>
      <c r="S88" s="74">
        <f t="shared" si="0"/>
        <v>0</v>
      </c>
      <c r="T88" s="121" t="str">
        <f t="shared" si="4"/>
        <v>OK</v>
      </c>
      <c r="U88" s="75"/>
      <c r="V88" s="89"/>
      <c r="W88" s="89"/>
      <c r="X88" s="76"/>
      <c r="Y88" s="89"/>
      <c r="Z88" s="76"/>
      <c r="AA88" s="83"/>
      <c r="AB88" s="84"/>
      <c r="AC88" s="78"/>
      <c r="AD88" s="77"/>
      <c r="AE88" s="77"/>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75"/>
      <c r="V89" s="89"/>
      <c r="W89" s="89"/>
      <c r="X89" s="76"/>
      <c r="Y89" s="89"/>
      <c r="Z89" s="76"/>
      <c r="AA89" s="83"/>
      <c r="AB89" s="84"/>
      <c r="AC89" s="78"/>
      <c r="AD89" s="77"/>
      <c r="AE89" s="77"/>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75"/>
      <c r="V90" s="89"/>
      <c r="W90" s="89"/>
      <c r="X90" s="76"/>
      <c r="Y90" s="89"/>
      <c r="Z90" s="76"/>
      <c r="AA90" s="83"/>
      <c r="AB90" s="84"/>
      <c r="AC90" s="78"/>
      <c r="AD90" s="77"/>
      <c r="AE90" s="77"/>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1"/>
        <v>0</v>
      </c>
      <c r="M91" s="71">
        <f t="shared" si="2"/>
        <v>0</v>
      </c>
      <c r="N91" s="72"/>
      <c r="O91" s="73">
        <f t="shared" si="3"/>
        <v>0</v>
      </c>
      <c r="P91" s="72"/>
      <c r="Q91" s="72"/>
      <c r="R91" s="72"/>
      <c r="S91" s="74">
        <f t="shared" si="0"/>
        <v>0</v>
      </c>
      <c r="T91" s="121" t="str">
        <f t="shared" si="4"/>
        <v>OK</v>
      </c>
      <c r="U91" s="75"/>
      <c r="V91" s="89"/>
      <c r="W91" s="89"/>
      <c r="X91" s="76"/>
      <c r="Y91" s="89"/>
      <c r="Z91" s="76"/>
      <c r="AA91" s="83"/>
      <c r="AB91" s="84"/>
      <c r="AC91" s="78"/>
      <c r="AD91" s="77"/>
      <c r="AE91" s="77"/>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75"/>
      <c r="V92" s="89"/>
      <c r="W92" s="89"/>
      <c r="X92" s="76"/>
      <c r="Y92" s="89"/>
      <c r="Z92" s="76"/>
      <c r="AA92" s="83"/>
      <c r="AB92" s="84"/>
      <c r="AC92" s="78"/>
      <c r="AD92" s="77"/>
      <c r="AE92" s="77"/>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c r="L93" s="70">
        <f t="shared" si="1"/>
        <v>0</v>
      </c>
      <c r="M93" s="71">
        <f t="shared" si="2"/>
        <v>0</v>
      </c>
      <c r="N93" s="72"/>
      <c r="O93" s="73">
        <f t="shared" si="3"/>
        <v>0</v>
      </c>
      <c r="P93" s="72"/>
      <c r="Q93" s="72"/>
      <c r="R93" s="72"/>
      <c r="S93" s="74">
        <f t="shared" si="0"/>
        <v>0</v>
      </c>
      <c r="T93" s="121" t="str">
        <f t="shared" si="4"/>
        <v>OK</v>
      </c>
      <c r="U93" s="75"/>
      <c r="V93" s="89"/>
      <c r="W93" s="89"/>
      <c r="X93" s="76"/>
      <c r="Y93" s="89"/>
      <c r="Z93" s="76"/>
      <c r="AA93" s="83"/>
      <c r="AB93" s="84"/>
      <c r="AC93" s="78"/>
      <c r="AD93" s="77"/>
      <c r="AE93" s="77"/>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75"/>
      <c r="V94" s="89"/>
      <c r="W94" s="89"/>
      <c r="X94" s="76"/>
      <c r="Y94" s="89"/>
      <c r="Z94" s="76"/>
      <c r="AA94" s="83"/>
      <c r="AB94" s="84"/>
      <c r="AC94" s="78"/>
      <c r="AD94" s="77"/>
      <c r="AE94" s="77"/>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75"/>
      <c r="V95" s="89"/>
      <c r="W95" s="89"/>
      <c r="X95" s="76"/>
      <c r="Y95" s="89"/>
      <c r="Z95" s="76"/>
      <c r="AA95" s="83"/>
      <c r="AB95" s="84"/>
      <c r="AC95" s="78"/>
      <c r="AD95" s="77"/>
      <c r="AE95" s="77"/>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75"/>
      <c r="V96" s="89"/>
      <c r="W96" s="89"/>
      <c r="X96" s="76"/>
      <c r="Y96" s="89"/>
      <c r="Z96" s="76"/>
      <c r="AA96" s="83"/>
      <c r="AB96" s="84"/>
      <c r="AC96" s="78"/>
      <c r="AD96" s="77"/>
      <c r="AE96" s="77"/>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75"/>
      <c r="V97" s="89"/>
      <c r="W97" s="89"/>
      <c r="X97" s="76"/>
      <c r="Y97" s="89"/>
      <c r="Z97" s="76"/>
      <c r="AA97" s="83"/>
      <c r="AB97" s="84"/>
      <c r="AC97" s="78"/>
      <c r="AD97" s="77"/>
      <c r="AE97" s="77"/>
      <c r="AF97" s="76"/>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c r="L98" s="70">
        <f t="shared" si="1"/>
        <v>0</v>
      </c>
      <c r="M98" s="71">
        <f t="shared" si="2"/>
        <v>0</v>
      </c>
      <c r="N98" s="72"/>
      <c r="O98" s="73">
        <f t="shared" si="3"/>
        <v>0</v>
      </c>
      <c r="P98" s="72"/>
      <c r="Q98" s="72"/>
      <c r="R98" s="72"/>
      <c r="S98" s="74">
        <f t="shared" si="0"/>
        <v>0</v>
      </c>
      <c r="T98" s="121" t="str">
        <f t="shared" si="4"/>
        <v>OK</v>
      </c>
      <c r="U98" s="75"/>
      <c r="V98" s="89"/>
      <c r="W98" s="89"/>
      <c r="X98" s="76"/>
      <c r="Y98" s="89"/>
      <c r="Z98" s="76"/>
      <c r="AA98" s="83"/>
      <c r="AB98" s="84"/>
      <c r="AC98" s="78"/>
      <c r="AD98" s="77"/>
      <c r="AE98" s="77"/>
      <c r="AF98" s="76"/>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c r="L99" s="70">
        <f t="shared" si="1"/>
        <v>0</v>
      </c>
      <c r="M99" s="71">
        <f t="shared" si="2"/>
        <v>0</v>
      </c>
      <c r="N99" s="72"/>
      <c r="O99" s="73">
        <f t="shared" si="3"/>
        <v>0</v>
      </c>
      <c r="P99" s="72"/>
      <c r="Q99" s="72"/>
      <c r="R99" s="72"/>
      <c r="S99" s="74">
        <f t="shared" si="0"/>
        <v>0</v>
      </c>
      <c r="T99" s="121" t="str">
        <f t="shared" si="4"/>
        <v>OK</v>
      </c>
      <c r="U99" s="75"/>
      <c r="V99" s="89"/>
      <c r="W99" s="89"/>
      <c r="X99" s="76"/>
      <c r="Y99" s="89"/>
      <c r="Z99" s="76"/>
      <c r="AA99" s="83"/>
      <c r="AB99" s="84"/>
      <c r="AC99" s="78"/>
      <c r="AD99" s="77"/>
      <c r="AE99" s="77"/>
      <c r="AF99" s="76"/>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c r="L100" s="70">
        <f t="shared" si="1"/>
        <v>0</v>
      </c>
      <c r="M100" s="71">
        <f t="shared" si="2"/>
        <v>0</v>
      </c>
      <c r="N100" s="72"/>
      <c r="O100" s="73">
        <f t="shared" si="3"/>
        <v>0</v>
      </c>
      <c r="P100" s="72"/>
      <c r="Q100" s="72"/>
      <c r="R100" s="72"/>
      <c r="S100" s="74">
        <f t="shared" si="0"/>
        <v>0</v>
      </c>
      <c r="T100" s="121" t="str">
        <f t="shared" si="4"/>
        <v>OK</v>
      </c>
      <c r="U100" s="75"/>
      <c r="V100" s="89"/>
      <c r="W100" s="89"/>
      <c r="X100" s="76"/>
      <c r="Y100" s="89"/>
      <c r="Z100" s="76"/>
      <c r="AA100" s="83"/>
      <c r="AB100" s="84"/>
      <c r="AC100" s="78"/>
      <c r="AD100" s="77"/>
      <c r="AE100" s="77"/>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75"/>
      <c r="V101" s="89"/>
      <c r="W101" s="89"/>
      <c r="X101" s="76"/>
      <c r="Y101" s="89"/>
      <c r="Z101" s="76"/>
      <c r="AA101" s="83"/>
      <c r="AB101" s="84"/>
      <c r="AC101" s="78"/>
      <c r="AD101" s="77"/>
      <c r="AE101" s="77"/>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75"/>
      <c r="V102" s="89"/>
      <c r="W102" s="89"/>
      <c r="X102" s="76"/>
      <c r="Y102" s="89"/>
      <c r="Z102" s="76"/>
      <c r="AA102" s="83"/>
      <c r="AB102" s="84"/>
      <c r="AC102" s="78"/>
      <c r="AD102" s="77"/>
      <c r="AE102" s="77"/>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75"/>
      <c r="V103" s="89"/>
      <c r="W103" s="89"/>
      <c r="X103" s="76"/>
      <c r="Y103" s="89"/>
      <c r="Z103" s="76"/>
      <c r="AA103" s="83"/>
      <c r="AB103" s="84"/>
      <c r="AC103" s="78"/>
      <c r="AD103" s="77"/>
      <c r="AE103" s="77"/>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75"/>
      <c r="V104" s="89"/>
      <c r="W104" s="89"/>
      <c r="X104" s="76"/>
      <c r="Y104" s="89"/>
      <c r="Z104" s="76"/>
      <c r="AA104" s="83"/>
      <c r="AB104" s="84"/>
      <c r="AC104" s="78"/>
      <c r="AD104" s="77"/>
      <c r="AE104" s="77"/>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75"/>
      <c r="V105" s="89"/>
      <c r="W105" s="89"/>
      <c r="X105" s="76"/>
      <c r="Y105" s="89"/>
      <c r="Z105" s="76"/>
      <c r="AA105" s="83"/>
      <c r="AB105" s="84"/>
      <c r="AC105" s="78"/>
      <c r="AD105" s="77"/>
      <c r="AE105" s="77"/>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75"/>
      <c r="V106" s="89"/>
      <c r="W106" s="89"/>
      <c r="X106" s="76"/>
      <c r="Y106" s="89"/>
      <c r="Z106" s="76"/>
      <c r="AA106" s="83"/>
      <c r="AB106" s="84"/>
      <c r="AC106" s="78"/>
      <c r="AD106" s="77"/>
      <c r="AE106" s="77"/>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c r="L107" s="70">
        <f t="shared" si="1"/>
        <v>0</v>
      </c>
      <c r="M107" s="71">
        <f t="shared" si="2"/>
        <v>0</v>
      </c>
      <c r="N107" s="72"/>
      <c r="O107" s="73">
        <f t="shared" si="3"/>
        <v>0</v>
      </c>
      <c r="P107" s="72"/>
      <c r="Q107" s="72"/>
      <c r="R107" s="72"/>
      <c r="S107" s="74">
        <f t="shared" si="0"/>
        <v>0</v>
      </c>
      <c r="T107" s="121" t="str">
        <f t="shared" si="4"/>
        <v>OK</v>
      </c>
      <c r="U107" s="75"/>
      <c r="V107" s="89"/>
      <c r="W107" s="89"/>
      <c r="X107" s="76"/>
      <c r="Y107" s="89"/>
      <c r="Z107" s="76"/>
      <c r="AA107" s="83"/>
      <c r="AB107" s="84"/>
      <c r="AC107" s="78"/>
      <c r="AD107" s="77"/>
      <c r="AE107" s="77"/>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c r="L108" s="70">
        <f t="shared" si="1"/>
        <v>0</v>
      </c>
      <c r="M108" s="71">
        <f t="shared" si="2"/>
        <v>0</v>
      </c>
      <c r="N108" s="72"/>
      <c r="O108" s="73">
        <f t="shared" si="3"/>
        <v>0</v>
      </c>
      <c r="P108" s="72"/>
      <c r="Q108" s="72"/>
      <c r="R108" s="72"/>
      <c r="S108" s="74">
        <f t="shared" si="0"/>
        <v>0</v>
      </c>
      <c r="T108" s="121" t="str">
        <f t="shared" si="4"/>
        <v>OK</v>
      </c>
      <c r="U108" s="75"/>
      <c r="V108" s="89"/>
      <c r="W108" s="89"/>
      <c r="X108" s="76"/>
      <c r="Y108" s="89"/>
      <c r="Z108" s="76"/>
      <c r="AA108" s="83"/>
      <c r="AB108" s="84"/>
      <c r="AC108" s="78"/>
      <c r="AD108" s="77"/>
      <c r="AE108" s="77"/>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75"/>
      <c r="V109" s="89"/>
      <c r="W109" s="89"/>
      <c r="X109" s="76"/>
      <c r="Y109" s="89"/>
      <c r="Z109" s="76"/>
      <c r="AA109" s="83"/>
      <c r="AB109" s="84"/>
      <c r="AC109" s="78"/>
      <c r="AD109" s="77"/>
      <c r="AE109" s="77"/>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
        <v>0</v>
      </c>
      <c r="M110" s="71">
        <f t="shared" si="2"/>
        <v>0</v>
      </c>
      <c r="N110" s="72"/>
      <c r="O110" s="73">
        <f t="shared" si="3"/>
        <v>0</v>
      </c>
      <c r="P110" s="72"/>
      <c r="Q110" s="72"/>
      <c r="R110" s="72"/>
      <c r="S110" s="74">
        <f t="shared" si="0"/>
        <v>0</v>
      </c>
      <c r="T110" s="121" t="str">
        <f t="shared" si="4"/>
        <v>OK</v>
      </c>
      <c r="U110" s="75"/>
      <c r="V110" s="89"/>
      <c r="W110" s="89"/>
      <c r="X110" s="76"/>
      <c r="Y110" s="89"/>
      <c r="Z110" s="76"/>
      <c r="AA110" s="83"/>
      <c r="AB110" s="84"/>
      <c r="AC110" s="78"/>
      <c r="AD110" s="77"/>
      <c r="AE110" s="77"/>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75"/>
      <c r="V111" s="89"/>
      <c r="W111" s="89"/>
      <c r="X111" s="76"/>
      <c r="Y111" s="89"/>
      <c r="Z111" s="76"/>
      <c r="AA111" s="83"/>
      <c r="AB111" s="84"/>
      <c r="AC111" s="78"/>
      <c r="AD111" s="77"/>
      <c r="AE111" s="77"/>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75"/>
      <c r="V112" s="89"/>
      <c r="W112" s="89"/>
      <c r="X112" s="76"/>
      <c r="Y112" s="89"/>
      <c r="Z112" s="76"/>
      <c r="AA112" s="83"/>
      <c r="AB112" s="84"/>
      <c r="AC112" s="78"/>
      <c r="AD112" s="77"/>
      <c r="AE112" s="77"/>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c r="L113" s="70">
        <f t="shared" si="1"/>
        <v>0</v>
      </c>
      <c r="M113" s="71">
        <f t="shared" si="2"/>
        <v>0</v>
      </c>
      <c r="N113" s="72"/>
      <c r="O113" s="73">
        <f t="shared" si="3"/>
        <v>0</v>
      </c>
      <c r="P113" s="72"/>
      <c r="Q113" s="72"/>
      <c r="R113" s="72"/>
      <c r="S113" s="74">
        <f t="shared" si="0"/>
        <v>0</v>
      </c>
      <c r="T113" s="121" t="str">
        <f t="shared" si="4"/>
        <v>OK</v>
      </c>
      <c r="U113" s="75"/>
      <c r="V113" s="89"/>
      <c r="W113" s="89"/>
      <c r="X113" s="76"/>
      <c r="Y113" s="89"/>
      <c r="Z113" s="76"/>
      <c r="AA113" s="83"/>
      <c r="AB113" s="84"/>
      <c r="AC113" s="78"/>
      <c r="AD113" s="77"/>
      <c r="AE113" s="77"/>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75"/>
      <c r="V114" s="89"/>
      <c r="W114" s="89"/>
      <c r="X114" s="76"/>
      <c r="Y114" s="89"/>
      <c r="Z114" s="76"/>
      <c r="AA114" s="83"/>
      <c r="AB114" s="84"/>
      <c r="AC114" s="78"/>
      <c r="AD114" s="77"/>
      <c r="AE114" s="77"/>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75"/>
      <c r="V115" s="89"/>
      <c r="W115" s="89"/>
      <c r="X115" s="76"/>
      <c r="Y115" s="89"/>
      <c r="Z115" s="76"/>
      <c r="AA115" s="83"/>
      <c r="AB115" s="84"/>
      <c r="AC115" s="78"/>
      <c r="AD115" s="77"/>
      <c r="AE115" s="77"/>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75"/>
      <c r="V116" s="89"/>
      <c r="W116" s="89"/>
      <c r="X116" s="76"/>
      <c r="Y116" s="89"/>
      <c r="Z116" s="76"/>
      <c r="AA116" s="83"/>
      <c r="AB116" s="84"/>
      <c r="AC116" s="78"/>
      <c r="AD116" s="77"/>
      <c r="AE116" s="77"/>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75"/>
      <c r="V117" s="89"/>
      <c r="W117" s="89"/>
      <c r="X117" s="76"/>
      <c r="Y117" s="89"/>
      <c r="Z117" s="76"/>
      <c r="AA117" s="83"/>
      <c r="AB117" s="84"/>
      <c r="AC117" s="78"/>
      <c r="AD117" s="77"/>
      <c r="AE117" s="77"/>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75"/>
      <c r="V118" s="89"/>
      <c r="W118" s="89"/>
      <c r="X118" s="76"/>
      <c r="Y118" s="89"/>
      <c r="Z118" s="76"/>
      <c r="AA118" s="83"/>
      <c r="AB118" s="84"/>
      <c r="AC118" s="78"/>
      <c r="AD118" s="77"/>
      <c r="AE118" s="77"/>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75"/>
      <c r="V119" s="89"/>
      <c r="W119" s="89"/>
      <c r="X119" s="76"/>
      <c r="Y119" s="89"/>
      <c r="Z119" s="76"/>
      <c r="AA119" s="83"/>
      <c r="AB119" s="84"/>
      <c r="AC119" s="78"/>
      <c r="AD119" s="77"/>
      <c r="AE119" s="77"/>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75"/>
      <c r="V120" s="89"/>
      <c r="W120" s="89"/>
      <c r="X120" s="76"/>
      <c r="Y120" s="89"/>
      <c r="Z120" s="76"/>
      <c r="AA120" s="83"/>
      <c r="AB120" s="84"/>
      <c r="AC120" s="78"/>
      <c r="AD120" s="77"/>
      <c r="AE120" s="77"/>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75"/>
      <c r="V121" s="89"/>
      <c r="W121" s="89"/>
      <c r="X121" s="76"/>
      <c r="Y121" s="89"/>
      <c r="Z121" s="76"/>
      <c r="AA121" s="83"/>
      <c r="AB121" s="84"/>
      <c r="AC121" s="78"/>
      <c r="AD121" s="77"/>
      <c r="AE121" s="77"/>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75"/>
      <c r="V122" s="89"/>
      <c r="W122" s="89"/>
      <c r="X122" s="76"/>
      <c r="Y122" s="89"/>
      <c r="Z122" s="76"/>
      <c r="AA122" s="83"/>
      <c r="AB122" s="84"/>
      <c r="AC122" s="78"/>
      <c r="AD122" s="77"/>
      <c r="AE122" s="77"/>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75"/>
      <c r="V123" s="89"/>
      <c r="W123" s="89"/>
      <c r="X123" s="76"/>
      <c r="Y123" s="89"/>
      <c r="Z123" s="76"/>
      <c r="AA123" s="83"/>
      <c r="AB123" s="84"/>
      <c r="AC123" s="78"/>
      <c r="AD123" s="77"/>
      <c r="AE123" s="77"/>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
        <v>0</v>
      </c>
      <c r="M124" s="71">
        <f t="shared" si="2"/>
        <v>0</v>
      </c>
      <c r="N124" s="72"/>
      <c r="O124" s="73">
        <f t="shared" si="3"/>
        <v>0</v>
      </c>
      <c r="P124" s="72"/>
      <c r="Q124" s="72"/>
      <c r="R124" s="72"/>
      <c r="S124" s="74">
        <f t="shared" si="0"/>
        <v>0</v>
      </c>
      <c r="T124" s="121" t="str">
        <f t="shared" si="4"/>
        <v>OK</v>
      </c>
      <c r="U124" s="75"/>
      <c r="V124" s="89"/>
      <c r="W124" s="89"/>
      <c r="X124" s="76"/>
      <c r="Y124" s="89"/>
      <c r="Z124" s="76"/>
      <c r="AA124" s="83"/>
      <c r="AB124" s="84"/>
      <c r="AC124" s="78"/>
      <c r="AD124" s="77"/>
      <c r="AE124" s="77"/>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75"/>
      <c r="V125" s="89"/>
      <c r="W125" s="89"/>
      <c r="X125" s="76"/>
      <c r="Y125" s="89"/>
      <c r="Z125" s="76"/>
      <c r="AA125" s="83"/>
      <c r="AB125" s="84"/>
      <c r="AC125" s="78"/>
      <c r="AD125" s="77"/>
      <c r="AE125" s="77"/>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75"/>
      <c r="V126" s="89"/>
      <c r="W126" s="89"/>
      <c r="X126" s="76"/>
      <c r="Y126" s="89"/>
      <c r="Z126" s="76"/>
      <c r="AA126" s="83"/>
      <c r="AB126" s="84"/>
      <c r="AC126" s="78"/>
      <c r="AD126" s="77"/>
      <c r="AE126" s="77"/>
      <c r="AF126" s="76"/>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75"/>
      <c r="V127" s="89"/>
      <c r="W127" s="89"/>
      <c r="X127" s="76"/>
      <c r="Y127" s="89"/>
      <c r="Z127" s="76"/>
      <c r="AA127" s="83"/>
      <c r="AB127" s="84"/>
      <c r="AC127" s="78"/>
      <c r="AD127" s="77"/>
      <c r="AE127" s="77"/>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
        <v>0</v>
      </c>
      <c r="M128" s="71">
        <f t="shared" si="2"/>
        <v>0</v>
      </c>
      <c r="N128" s="72"/>
      <c r="O128" s="73">
        <f t="shared" si="3"/>
        <v>0</v>
      </c>
      <c r="P128" s="72"/>
      <c r="Q128" s="72"/>
      <c r="R128" s="72"/>
      <c r="S128" s="74">
        <f t="shared" si="0"/>
        <v>0</v>
      </c>
      <c r="T128" s="121" t="str">
        <f t="shared" si="4"/>
        <v>OK</v>
      </c>
      <c r="U128" s="75"/>
      <c r="V128" s="89"/>
      <c r="W128" s="89"/>
      <c r="X128" s="76"/>
      <c r="Y128" s="89"/>
      <c r="Z128" s="76"/>
      <c r="AA128" s="83"/>
      <c r="AB128" s="84"/>
      <c r="AC128" s="78"/>
      <c r="AD128" s="77"/>
      <c r="AE128" s="77"/>
      <c r="AF128" s="76"/>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75"/>
      <c r="V129" s="89"/>
      <c r="W129" s="89"/>
      <c r="X129" s="76"/>
      <c r="Y129" s="89"/>
      <c r="Z129" s="76"/>
      <c r="AA129" s="83"/>
      <c r="AB129" s="84"/>
      <c r="AC129" s="78"/>
      <c r="AD129" s="77"/>
      <c r="AE129" s="77"/>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75"/>
      <c r="V130" s="89"/>
      <c r="W130" s="89"/>
      <c r="X130" s="76"/>
      <c r="Y130" s="89"/>
      <c r="Z130" s="76"/>
      <c r="AA130" s="83"/>
      <c r="AB130" s="84"/>
      <c r="AC130" s="78"/>
      <c r="AD130" s="77"/>
      <c r="AE130" s="77"/>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
        <v>0</v>
      </c>
      <c r="M131" s="71">
        <f t="shared" si="2"/>
        <v>0</v>
      </c>
      <c r="N131" s="72"/>
      <c r="O131" s="73">
        <f t="shared" si="3"/>
        <v>0</v>
      </c>
      <c r="P131" s="72"/>
      <c r="Q131" s="72"/>
      <c r="R131" s="72"/>
      <c r="S131" s="74">
        <f t="shared" si="0"/>
        <v>0</v>
      </c>
      <c r="T131" s="121" t="str">
        <f t="shared" si="4"/>
        <v>OK</v>
      </c>
      <c r="U131" s="75"/>
      <c r="V131" s="89"/>
      <c r="W131" s="89"/>
      <c r="X131" s="76"/>
      <c r="Y131" s="89"/>
      <c r="Z131" s="76"/>
      <c r="AA131" s="83"/>
      <c r="AB131" s="84"/>
      <c r="AC131" s="78"/>
      <c r="AD131" s="77"/>
      <c r="AE131" s="77"/>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si="1"/>
        <v>0</v>
      </c>
      <c r="M132" s="71">
        <f t="shared" si="2"/>
        <v>0</v>
      </c>
      <c r="N132" s="72"/>
      <c r="O132" s="73">
        <f t="shared" si="3"/>
        <v>0</v>
      </c>
      <c r="P132" s="72"/>
      <c r="Q132" s="72"/>
      <c r="R132" s="72"/>
      <c r="S132" s="74">
        <f t="shared" si="0"/>
        <v>0</v>
      </c>
      <c r="T132" s="121" t="str">
        <f t="shared" si="4"/>
        <v>OK</v>
      </c>
      <c r="U132" s="75"/>
      <c r="V132" s="89"/>
      <c r="W132" s="89"/>
      <c r="X132" s="76"/>
      <c r="Y132" s="89"/>
      <c r="Z132" s="76"/>
      <c r="AA132" s="83"/>
      <c r="AB132" s="84"/>
      <c r="AC132" s="78"/>
      <c r="AD132" s="77"/>
      <c r="AE132" s="77"/>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75"/>
      <c r="V133" s="89"/>
      <c r="W133" s="89"/>
      <c r="X133" s="76"/>
      <c r="Y133" s="89"/>
      <c r="Z133" s="76"/>
      <c r="AA133" s="83"/>
      <c r="AB133" s="84"/>
      <c r="AC133" s="78"/>
      <c r="AD133" s="77"/>
      <c r="AE133" s="77"/>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75"/>
      <c r="V134" s="89"/>
      <c r="W134" s="89"/>
      <c r="X134" s="76"/>
      <c r="Y134" s="89"/>
      <c r="Z134" s="76"/>
      <c r="AA134" s="83"/>
      <c r="AB134" s="84"/>
      <c r="AC134" s="78"/>
      <c r="AD134" s="77"/>
      <c r="AE134" s="77"/>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75"/>
      <c r="V135" s="89"/>
      <c r="W135" s="89"/>
      <c r="X135" s="76"/>
      <c r="Y135" s="89"/>
      <c r="Z135" s="76"/>
      <c r="AA135" s="83"/>
      <c r="AB135" s="84"/>
      <c r="AC135" s="78"/>
      <c r="AD135" s="77"/>
      <c r="AE135" s="77"/>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
        <v>0</v>
      </c>
      <c r="M136" s="71">
        <f t="shared" si="2"/>
        <v>0</v>
      </c>
      <c r="N136" s="72"/>
      <c r="O136" s="73">
        <f t="shared" si="3"/>
        <v>0</v>
      </c>
      <c r="P136" s="72"/>
      <c r="Q136" s="72"/>
      <c r="R136" s="72"/>
      <c r="S136" s="74">
        <f t="shared" si="0"/>
        <v>0</v>
      </c>
      <c r="T136" s="121" t="str">
        <f t="shared" si="4"/>
        <v>OK</v>
      </c>
      <c r="U136" s="75"/>
      <c r="V136" s="89"/>
      <c r="W136" s="89"/>
      <c r="X136" s="76"/>
      <c r="Y136" s="89"/>
      <c r="Z136" s="76"/>
      <c r="AA136" s="83"/>
      <c r="AB136" s="84"/>
      <c r="AC136" s="78"/>
      <c r="AD136" s="77"/>
      <c r="AE136" s="77"/>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75"/>
      <c r="V137" s="89"/>
      <c r="W137" s="89"/>
      <c r="X137" s="76"/>
      <c r="Y137" s="89"/>
      <c r="Z137" s="76"/>
      <c r="AA137" s="83"/>
      <c r="AB137" s="84"/>
      <c r="AC137" s="78"/>
      <c r="AD137" s="77"/>
      <c r="AE137" s="77"/>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75"/>
      <c r="V138" s="89"/>
      <c r="W138" s="89"/>
      <c r="X138" s="76"/>
      <c r="Y138" s="89"/>
      <c r="Z138" s="76"/>
      <c r="AA138" s="83"/>
      <c r="AB138" s="84"/>
      <c r="AC138" s="78"/>
      <c r="AD138" s="77"/>
      <c r="AE138" s="77"/>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75"/>
      <c r="V139" s="89"/>
      <c r="W139" s="89"/>
      <c r="X139" s="76"/>
      <c r="Y139" s="89"/>
      <c r="Z139" s="76"/>
      <c r="AA139" s="83"/>
      <c r="AB139" s="84"/>
      <c r="AC139" s="78"/>
      <c r="AD139" s="77"/>
      <c r="AE139" s="77"/>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75"/>
      <c r="V140" s="89"/>
      <c r="W140" s="89"/>
      <c r="X140" s="76"/>
      <c r="Y140" s="89"/>
      <c r="Z140" s="76"/>
      <c r="AA140" s="83"/>
      <c r="AB140" s="84"/>
      <c r="AC140" s="78"/>
      <c r="AD140" s="77"/>
      <c r="AE140" s="77"/>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75"/>
      <c r="V141" s="89"/>
      <c r="W141" s="89"/>
      <c r="X141" s="76"/>
      <c r="Y141" s="89"/>
      <c r="Z141" s="76"/>
      <c r="AA141" s="83"/>
      <c r="AB141" s="84"/>
      <c r="AC141" s="78"/>
      <c r="AD141" s="77"/>
      <c r="AE141" s="77"/>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75"/>
      <c r="V142" s="89"/>
      <c r="W142" s="89"/>
      <c r="X142" s="76"/>
      <c r="Y142" s="89"/>
      <c r="Z142" s="76"/>
      <c r="AA142" s="83"/>
      <c r="AB142" s="84"/>
      <c r="AC142" s="78"/>
      <c r="AD142" s="77"/>
      <c r="AE142" s="77"/>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75"/>
      <c r="V143" s="89"/>
      <c r="W143" s="89"/>
      <c r="X143" s="76"/>
      <c r="Y143" s="89"/>
      <c r="Z143" s="76"/>
      <c r="AA143" s="83"/>
      <c r="AB143" s="84"/>
      <c r="AC143" s="78"/>
      <c r="AD143" s="77"/>
      <c r="AE143" s="77"/>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75"/>
      <c r="V144" s="89"/>
      <c r="W144" s="89"/>
      <c r="X144" s="76"/>
      <c r="Y144" s="89"/>
      <c r="Z144" s="76"/>
      <c r="AA144" s="83"/>
      <c r="AB144" s="84"/>
      <c r="AC144" s="78"/>
      <c r="AD144" s="77"/>
      <c r="AE144" s="77"/>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75"/>
      <c r="V145" s="89"/>
      <c r="W145" s="89"/>
      <c r="X145" s="76"/>
      <c r="Y145" s="89"/>
      <c r="Z145" s="76"/>
      <c r="AA145" s="83"/>
      <c r="AB145" s="84"/>
      <c r="AC145" s="78"/>
      <c r="AD145" s="77"/>
      <c r="AE145" s="77"/>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
        <v>0</v>
      </c>
      <c r="M146" s="71">
        <f t="shared" si="2"/>
        <v>0</v>
      </c>
      <c r="N146" s="72"/>
      <c r="O146" s="73">
        <f t="shared" si="3"/>
        <v>0</v>
      </c>
      <c r="P146" s="72"/>
      <c r="Q146" s="72"/>
      <c r="R146" s="72"/>
      <c r="S146" s="74">
        <f t="shared" si="0"/>
        <v>0</v>
      </c>
      <c r="T146" s="121" t="str">
        <f t="shared" si="4"/>
        <v>OK</v>
      </c>
      <c r="U146" s="75"/>
      <c r="V146" s="89"/>
      <c r="W146" s="89"/>
      <c r="X146" s="76"/>
      <c r="Y146" s="89"/>
      <c r="Z146" s="76"/>
      <c r="AA146" s="83"/>
      <c r="AB146" s="84"/>
      <c r="AC146" s="78"/>
      <c r="AD146" s="77"/>
      <c r="AE146" s="77"/>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75"/>
      <c r="V147" s="89"/>
      <c r="W147" s="89"/>
      <c r="X147" s="76"/>
      <c r="Y147" s="89"/>
      <c r="Z147" s="76"/>
      <c r="AA147" s="83"/>
      <c r="AB147" s="84"/>
      <c r="AC147" s="78"/>
      <c r="AD147" s="77"/>
      <c r="AE147" s="77"/>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75"/>
      <c r="V148" s="89"/>
      <c r="W148" s="89"/>
      <c r="X148" s="76"/>
      <c r="Y148" s="89"/>
      <c r="Z148" s="76"/>
      <c r="AA148" s="83"/>
      <c r="AB148" s="84"/>
      <c r="AC148" s="78"/>
      <c r="AD148" s="77"/>
      <c r="AE148" s="77"/>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c r="L149" s="70">
        <f t="shared" si="1"/>
        <v>0</v>
      </c>
      <c r="M149" s="71">
        <f t="shared" si="2"/>
        <v>0</v>
      </c>
      <c r="N149" s="72"/>
      <c r="O149" s="73">
        <f t="shared" si="3"/>
        <v>0</v>
      </c>
      <c r="P149" s="72"/>
      <c r="Q149" s="72"/>
      <c r="R149" s="72"/>
      <c r="S149" s="74">
        <f t="shared" si="0"/>
        <v>0</v>
      </c>
      <c r="T149" s="121" t="str">
        <f t="shared" si="4"/>
        <v>OK</v>
      </c>
      <c r="U149" s="75"/>
      <c r="V149" s="89"/>
      <c r="W149" s="89"/>
      <c r="X149" s="76"/>
      <c r="Y149" s="89"/>
      <c r="Z149" s="76"/>
      <c r="AA149" s="83"/>
      <c r="AB149" s="84"/>
      <c r="AC149" s="78"/>
      <c r="AD149" s="77"/>
      <c r="AE149" s="77"/>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75"/>
      <c r="V150" s="89"/>
      <c r="W150" s="89"/>
      <c r="X150" s="76"/>
      <c r="Y150" s="89"/>
      <c r="Z150" s="76"/>
      <c r="AA150" s="83"/>
      <c r="AB150" s="84"/>
      <c r="AC150" s="78"/>
      <c r="AD150" s="77"/>
      <c r="AE150" s="77"/>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
        <v>0</v>
      </c>
      <c r="M151" s="71">
        <f t="shared" si="2"/>
        <v>0</v>
      </c>
      <c r="N151" s="72"/>
      <c r="O151" s="73">
        <f t="shared" si="3"/>
        <v>0</v>
      </c>
      <c r="P151" s="72"/>
      <c r="Q151" s="72"/>
      <c r="R151" s="72"/>
      <c r="S151" s="74">
        <f t="shared" si="0"/>
        <v>0</v>
      </c>
      <c r="T151" s="121" t="str">
        <f t="shared" si="4"/>
        <v>OK</v>
      </c>
      <c r="U151" s="75"/>
      <c r="V151" s="89"/>
      <c r="W151" s="89"/>
      <c r="X151" s="76"/>
      <c r="Y151" s="89"/>
      <c r="Z151" s="76"/>
      <c r="AA151" s="83"/>
      <c r="AB151" s="84"/>
      <c r="AC151" s="78"/>
      <c r="AD151" s="77"/>
      <c r="AE151" s="77"/>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75"/>
      <c r="V152" s="89"/>
      <c r="W152" s="89"/>
      <c r="X152" s="76"/>
      <c r="Y152" s="89"/>
      <c r="Z152" s="76"/>
      <c r="AA152" s="83"/>
      <c r="AB152" s="84"/>
      <c r="AC152" s="78"/>
      <c r="AD152" s="77"/>
      <c r="AE152" s="77"/>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75"/>
      <c r="V153" s="89"/>
      <c r="W153" s="89"/>
      <c r="X153" s="76"/>
      <c r="Y153" s="89"/>
      <c r="Z153" s="76"/>
      <c r="AA153" s="83"/>
      <c r="AB153" s="84"/>
      <c r="AC153" s="78"/>
      <c r="AD153" s="77"/>
      <c r="AE153" s="77"/>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75"/>
      <c r="V154" s="89"/>
      <c r="W154" s="89"/>
      <c r="X154" s="76"/>
      <c r="Y154" s="89"/>
      <c r="Z154" s="76"/>
      <c r="AA154" s="83"/>
      <c r="AB154" s="84"/>
      <c r="AC154" s="78"/>
      <c r="AD154" s="77"/>
      <c r="AE154" s="77"/>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75"/>
      <c r="V155" s="89"/>
      <c r="W155" s="89"/>
      <c r="X155" s="76"/>
      <c r="Y155" s="89"/>
      <c r="Z155" s="76"/>
      <c r="AA155" s="83"/>
      <c r="AB155" s="84"/>
      <c r="AC155" s="78"/>
      <c r="AD155" s="77"/>
      <c r="AE155" s="77"/>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
        <v>0</v>
      </c>
      <c r="M156" s="71">
        <f t="shared" si="2"/>
        <v>0</v>
      </c>
      <c r="N156" s="72"/>
      <c r="O156" s="73">
        <f t="shared" si="3"/>
        <v>0</v>
      </c>
      <c r="P156" s="72"/>
      <c r="Q156" s="72"/>
      <c r="R156" s="72"/>
      <c r="S156" s="74">
        <f t="shared" si="0"/>
        <v>0</v>
      </c>
      <c r="T156" s="121" t="str">
        <f t="shared" si="4"/>
        <v>OK</v>
      </c>
      <c r="U156" s="75"/>
      <c r="V156" s="89"/>
      <c r="W156" s="89"/>
      <c r="X156" s="76"/>
      <c r="Y156" s="89"/>
      <c r="Z156" s="76"/>
      <c r="AA156" s="83"/>
      <c r="AB156" s="84"/>
      <c r="AC156" s="78"/>
      <c r="AD156" s="77"/>
      <c r="AE156" s="77"/>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75"/>
      <c r="V157" s="89"/>
      <c r="W157" s="89"/>
      <c r="X157" s="76"/>
      <c r="Y157" s="89"/>
      <c r="Z157" s="76"/>
      <c r="AA157" s="83"/>
      <c r="AB157" s="84"/>
      <c r="AC157" s="78"/>
      <c r="AD157" s="77"/>
      <c r="AE157" s="77"/>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75"/>
      <c r="V158" s="89"/>
      <c r="W158" s="89"/>
      <c r="X158" s="76"/>
      <c r="Y158" s="89"/>
      <c r="Z158" s="76"/>
      <c r="AA158" s="83"/>
      <c r="AB158" s="84"/>
      <c r="AC158" s="78"/>
      <c r="AD158" s="77"/>
      <c r="AE158" s="77"/>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
        <v>0</v>
      </c>
      <c r="M159" s="71">
        <f t="shared" si="2"/>
        <v>0</v>
      </c>
      <c r="N159" s="72"/>
      <c r="O159" s="73">
        <f t="shared" si="3"/>
        <v>0</v>
      </c>
      <c r="P159" s="72"/>
      <c r="Q159" s="72"/>
      <c r="R159" s="72"/>
      <c r="S159" s="74">
        <f t="shared" si="0"/>
        <v>0</v>
      </c>
      <c r="T159" s="121" t="str">
        <f t="shared" si="4"/>
        <v>OK</v>
      </c>
      <c r="U159" s="75"/>
      <c r="V159" s="89"/>
      <c r="W159" s="89"/>
      <c r="X159" s="76"/>
      <c r="Y159" s="89"/>
      <c r="Z159" s="76"/>
      <c r="AA159" s="83"/>
      <c r="AB159" s="84"/>
      <c r="AC159" s="78"/>
      <c r="AD159" s="77"/>
      <c r="AE159" s="77"/>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c r="L160" s="70">
        <f t="shared" si="1"/>
        <v>0</v>
      </c>
      <c r="M160" s="71">
        <f t="shared" si="2"/>
        <v>0</v>
      </c>
      <c r="N160" s="72"/>
      <c r="O160" s="73">
        <f t="shared" si="3"/>
        <v>0</v>
      </c>
      <c r="P160" s="72"/>
      <c r="Q160" s="72"/>
      <c r="R160" s="72"/>
      <c r="S160" s="74">
        <f t="shared" si="0"/>
        <v>0</v>
      </c>
      <c r="T160" s="121" t="str">
        <f t="shared" si="4"/>
        <v>OK</v>
      </c>
      <c r="U160" s="75"/>
      <c r="V160" s="89"/>
      <c r="W160" s="89"/>
      <c r="X160" s="76"/>
      <c r="Y160" s="89"/>
      <c r="Z160" s="76"/>
      <c r="AA160" s="83"/>
      <c r="AB160" s="84"/>
      <c r="AC160" s="78"/>
      <c r="AD160" s="77"/>
      <c r="AE160" s="77"/>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c r="L161" s="70">
        <f t="shared" si="1"/>
        <v>0</v>
      </c>
      <c r="M161" s="71">
        <f t="shared" si="2"/>
        <v>0</v>
      </c>
      <c r="N161" s="72"/>
      <c r="O161" s="73">
        <f t="shared" si="3"/>
        <v>0</v>
      </c>
      <c r="P161" s="72"/>
      <c r="Q161" s="72"/>
      <c r="R161" s="72"/>
      <c r="S161" s="74">
        <f t="shared" si="0"/>
        <v>0</v>
      </c>
      <c r="T161" s="121" t="str">
        <f t="shared" si="4"/>
        <v>OK</v>
      </c>
      <c r="U161" s="75"/>
      <c r="V161" s="89"/>
      <c r="W161" s="89"/>
      <c r="X161" s="76"/>
      <c r="Y161" s="89"/>
      <c r="Z161" s="76"/>
      <c r="AA161" s="83"/>
      <c r="AB161" s="84"/>
      <c r="AC161" s="78"/>
      <c r="AD161" s="77"/>
      <c r="AE161" s="77"/>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75"/>
      <c r="V162" s="89"/>
      <c r="W162" s="89"/>
      <c r="X162" s="76"/>
      <c r="Y162" s="89"/>
      <c r="Z162" s="76"/>
      <c r="AA162" s="83"/>
      <c r="AB162" s="84"/>
      <c r="AC162" s="78"/>
      <c r="AD162" s="77"/>
      <c r="AE162" s="77"/>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75"/>
      <c r="V163" s="89"/>
      <c r="W163" s="89"/>
      <c r="X163" s="76"/>
      <c r="Y163" s="89"/>
      <c r="Z163" s="76"/>
      <c r="AA163" s="83"/>
      <c r="AB163" s="84"/>
      <c r="AC163" s="78"/>
      <c r="AD163" s="77"/>
      <c r="AE163" s="77"/>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75"/>
      <c r="V164" s="89"/>
      <c r="W164" s="89"/>
      <c r="X164" s="76"/>
      <c r="Y164" s="89"/>
      <c r="Z164" s="76"/>
      <c r="AA164" s="83"/>
      <c r="AB164" s="84"/>
      <c r="AC164" s="78"/>
      <c r="AD164" s="77"/>
      <c r="AE164" s="77"/>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c r="L165" s="70">
        <f t="shared" si="1"/>
        <v>0</v>
      </c>
      <c r="M165" s="71">
        <f t="shared" si="2"/>
        <v>0</v>
      </c>
      <c r="N165" s="72"/>
      <c r="O165" s="73">
        <f t="shared" si="3"/>
        <v>0</v>
      </c>
      <c r="P165" s="72"/>
      <c r="Q165" s="72"/>
      <c r="R165" s="72"/>
      <c r="S165" s="74">
        <f t="shared" si="0"/>
        <v>0</v>
      </c>
      <c r="T165" s="121" t="str">
        <f t="shared" si="4"/>
        <v>OK</v>
      </c>
      <c r="U165" s="75"/>
      <c r="V165" s="89"/>
      <c r="W165" s="89"/>
      <c r="X165" s="76"/>
      <c r="Y165" s="89"/>
      <c r="Z165" s="76"/>
      <c r="AA165" s="83"/>
      <c r="AB165" s="84"/>
      <c r="AC165" s="78"/>
      <c r="AD165" s="77"/>
      <c r="AE165" s="77"/>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75"/>
      <c r="V166" s="89"/>
      <c r="W166" s="89"/>
      <c r="X166" s="76"/>
      <c r="Y166" s="89"/>
      <c r="Z166" s="76"/>
      <c r="AA166" s="83"/>
      <c r="AB166" s="84"/>
      <c r="AC166" s="78"/>
      <c r="AD166" s="77"/>
      <c r="AE166" s="77"/>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c r="O167" s="73">
        <f t="shared" si="3"/>
        <v>0</v>
      </c>
      <c r="P167" s="72"/>
      <c r="Q167" s="72"/>
      <c r="R167" s="72"/>
      <c r="S167" s="74">
        <f t="shared" si="0"/>
        <v>0</v>
      </c>
      <c r="T167" s="121" t="str">
        <f t="shared" si="4"/>
        <v>OK</v>
      </c>
      <c r="U167" s="75"/>
      <c r="V167" s="89"/>
      <c r="W167" s="89"/>
      <c r="X167" s="76"/>
      <c r="Y167" s="89"/>
      <c r="Z167" s="76"/>
      <c r="AA167" s="83"/>
      <c r="AB167" s="84"/>
      <c r="AC167" s="78"/>
      <c r="AD167" s="77"/>
      <c r="AE167" s="77"/>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75"/>
      <c r="V168" s="89"/>
      <c r="W168" s="89"/>
      <c r="X168" s="76"/>
      <c r="Y168" s="89"/>
      <c r="Z168" s="76"/>
      <c r="AA168" s="83"/>
      <c r="AB168" s="84"/>
      <c r="AC168" s="78"/>
      <c r="AD168" s="77"/>
      <c r="AE168" s="77"/>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75"/>
      <c r="V169" s="89"/>
      <c r="W169" s="89"/>
      <c r="X169" s="76"/>
      <c r="Y169" s="89"/>
      <c r="Z169" s="76"/>
      <c r="AA169" s="83"/>
      <c r="AB169" s="84"/>
      <c r="AC169" s="78"/>
      <c r="AD169" s="77"/>
      <c r="AE169" s="77"/>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75"/>
      <c r="V170" s="89"/>
      <c r="W170" s="89"/>
      <c r="X170" s="76"/>
      <c r="Y170" s="89"/>
      <c r="Z170" s="76"/>
      <c r="AA170" s="83"/>
      <c r="AB170" s="84"/>
      <c r="AC170" s="78"/>
      <c r="AD170" s="77"/>
      <c r="AE170" s="77"/>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75"/>
      <c r="V171" s="89"/>
      <c r="W171" s="89"/>
      <c r="X171" s="76"/>
      <c r="Y171" s="89"/>
      <c r="Z171" s="76"/>
      <c r="AA171" s="83"/>
      <c r="AB171" s="84"/>
      <c r="AC171" s="78"/>
      <c r="AD171" s="77"/>
      <c r="AE171" s="77"/>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75"/>
      <c r="V172" s="89"/>
      <c r="W172" s="89"/>
      <c r="X172" s="76"/>
      <c r="Y172" s="89"/>
      <c r="Z172" s="76"/>
      <c r="AA172" s="83"/>
      <c r="AB172" s="84"/>
      <c r="AC172" s="78"/>
      <c r="AD172" s="77"/>
      <c r="AE172" s="77"/>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75"/>
      <c r="V173" s="89"/>
      <c r="W173" s="89"/>
      <c r="X173" s="76"/>
      <c r="Y173" s="89"/>
      <c r="Z173" s="76"/>
      <c r="AA173" s="83"/>
      <c r="AB173" s="84"/>
      <c r="AC173" s="78"/>
      <c r="AD173" s="77"/>
      <c r="AE173" s="77"/>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c r="L174" s="70">
        <f t="shared" si="1"/>
        <v>0</v>
      </c>
      <c r="M174" s="71">
        <f t="shared" si="2"/>
        <v>0</v>
      </c>
      <c r="N174" s="72"/>
      <c r="O174" s="73">
        <f t="shared" si="3"/>
        <v>0</v>
      </c>
      <c r="P174" s="72"/>
      <c r="Q174" s="72"/>
      <c r="R174" s="72"/>
      <c r="S174" s="74">
        <f t="shared" si="0"/>
        <v>0</v>
      </c>
      <c r="T174" s="121" t="str">
        <f t="shared" si="4"/>
        <v>OK</v>
      </c>
      <c r="U174" s="75"/>
      <c r="V174" s="89"/>
      <c r="W174" s="89"/>
      <c r="X174" s="76"/>
      <c r="Y174" s="89"/>
      <c r="Z174" s="76"/>
      <c r="AA174" s="83"/>
      <c r="AB174" s="84"/>
      <c r="AC174" s="78"/>
      <c r="AD174" s="77"/>
      <c r="AE174" s="77"/>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75"/>
      <c r="V175" s="89"/>
      <c r="W175" s="89"/>
      <c r="X175" s="76"/>
      <c r="Y175" s="89"/>
      <c r="Z175" s="76"/>
      <c r="AA175" s="83"/>
      <c r="AB175" s="84"/>
      <c r="AC175" s="78"/>
      <c r="AD175" s="77"/>
      <c r="AE175" s="77"/>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75"/>
      <c r="V176" s="89"/>
      <c r="W176" s="89"/>
      <c r="X176" s="76"/>
      <c r="Y176" s="89"/>
      <c r="Z176" s="76"/>
      <c r="AA176" s="83"/>
      <c r="AB176" s="84"/>
      <c r="AC176" s="78"/>
      <c r="AD176" s="77"/>
      <c r="AE176" s="77"/>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75"/>
      <c r="V177" s="89"/>
      <c r="W177" s="89"/>
      <c r="X177" s="76"/>
      <c r="Y177" s="89"/>
      <c r="Z177" s="76"/>
      <c r="AA177" s="83"/>
      <c r="AB177" s="84"/>
      <c r="AC177" s="78"/>
      <c r="AD177" s="77"/>
      <c r="AE177" s="77"/>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
        <v>0</v>
      </c>
      <c r="M178" s="71">
        <f t="shared" si="2"/>
        <v>0</v>
      </c>
      <c r="N178" s="72"/>
      <c r="O178" s="73">
        <f t="shared" si="3"/>
        <v>0</v>
      </c>
      <c r="P178" s="72"/>
      <c r="Q178" s="72"/>
      <c r="R178" s="72"/>
      <c r="S178" s="74">
        <f t="shared" si="0"/>
        <v>0</v>
      </c>
      <c r="T178" s="121" t="str">
        <f t="shared" si="4"/>
        <v>OK</v>
      </c>
      <c r="U178" s="75"/>
      <c r="V178" s="89"/>
      <c r="W178" s="89"/>
      <c r="X178" s="76"/>
      <c r="Y178" s="89"/>
      <c r="Z178" s="76"/>
      <c r="AA178" s="83"/>
      <c r="AB178" s="84"/>
      <c r="AC178" s="78"/>
      <c r="AD178" s="77"/>
      <c r="AE178" s="77"/>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c r="L179" s="70">
        <f t="shared" si="1"/>
        <v>0</v>
      </c>
      <c r="M179" s="71">
        <f t="shared" si="2"/>
        <v>0</v>
      </c>
      <c r="N179" s="72"/>
      <c r="O179" s="73">
        <f t="shared" si="3"/>
        <v>0</v>
      </c>
      <c r="P179" s="72"/>
      <c r="Q179" s="72"/>
      <c r="R179" s="72"/>
      <c r="S179" s="74">
        <f t="shared" si="0"/>
        <v>0</v>
      </c>
      <c r="T179" s="121" t="str">
        <f t="shared" si="4"/>
        <v>OK</v>
      </c>
      <c r="U179" s="75"/>
      <c r="V179" s="89"/>
      <c r="W179" s="89"/>
      <c r="X179" s="76"/>
      <c r="Y179" s="89"/>
      <c r="Z179" s="76"/>
      <c r="AA179" s="83"/>
      <c r="AB179" s="84"/>
      <c r="AC179" s="78"/>
      <c r="AD179" s="77"/>
      <c r="AE179" s="77"/>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c r="L180" s="70">
        <f t="shared" si="1"/>
        <v>0</v>
      </c>
      <c r="M180" s="71">
        <f t="shared" si="2"/>
        <v>0</v>
      </c>
      <c r="N180" s="72"/>
      <c r="O180" s="73">
        <f t="shared" si="3"/>
        <v>0</v>
      </c>
      <c r="P180" s="72"/>
      <c r="Q180" s="72"/>
      <c r="R180" s="72"/>
      <c r="S180" s="74">
        <f t="shared" si="0"/>
        <v>0</v>
      </c>
      <c r="T180" s="121" t="str">
        <f t="shared" si="4"/>
        <v>OK</v>
      </c>
      <c r="U180" s="75"/>
      <c r="V180" s="89"/>
      <c r="W180" s="89"/>
      <c r="X180" s="76"/>
      <c r="Y180" s="89"/>
      <c r="Z180" s="76"/>
      <c r="AA180" s="83"/>
      <c r="AB180" s="84"/>
      <c r="AC180" s="78"/>
      <c r="AD180" s="77"/>
      <c r="AE180" s="77"/>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75"/>
      <c r="V181" s="89"/>
      <c r="W181" s="89"/>
      <c r="X181" s="76"/>
      <c r="Y181" s="89"/>
      <c r="Z181" s="76"/>
      <c r="AA181" s="83"/>
      <c r="AB181" s="84"/>
      <c r="AC181" s="78"/>
      <c r="AD181" s="77"/>
      <c r="AE181" s="77"/>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c r="L182" s="70">
        <f t="shared" si="1"/>
        <v>0</v>
      </c>
      <c r="M182" s="71">
        <f t="shared" si="2"/>
        <v>0</v>
      </c>
      <c r="N182" s="72"/>
      <c r="O182" s="73">
        <f t="shared" si="3"/>
        <v>0</v>
      </c>
      <c r="P182" s="72"/>
      <c r="Q182" s="72"/>
      <c r="R182" s="72"/>
      <c r="S182" s="74">
        <f t="shared" si="0"/>
        <v>0</v>
      </c>
      <c r="T182" s="121" t="str">
        <f t="shared" si="4"/>
        <v>OK</v>
      </c>
      <c r="U182" s="75"/>
      <c r="V182" s="89"/>
      <c r="W182" s="89"/>
      <c r="X182" s="76"/>
      <c r="Y182" s="89"/>
      <c r="Z182" s="76"/>
      <c r="AA182" s="83"/>
      <c r="AB182" s="84"/>
      <c r="AC182" s="78"/>
      <c r="AD182" s="77"/>
      <c r="AE182" s="77"/>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75"/>
      <c r="V183" s="89"/>
      <c r="W183" s="89"/>
      <c r="X183" s="76"/>
      <c r="Y183" s="89"/>
      <c r="Z183" s="76"/>
      <c r="AA183" s="83"/>
      <c r="AB183" s="84"/>
      <c r="AC183" s="78"/>
      <c r="AD183" s="77"/>
      <c r="AE183" s="77"/>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75"/>
      <c r="V184" s="89"/>
      <c r="W184" s="89"/>
      <c r="X184" s="76"/>
      <c r="Y184" s="89"/>
      <c r="Z184" s="76"/>
      <c r="AA184" s="83"/>
      <c r="AB184" s="84"/>
      <c r="AC184" s="78"/>
      <c r="AD184" s="77"/>
      <c r="AE184" s="77"/>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75"/>
      <c r="V185" s="89"/>
      <c r="W185" s="89"/>
      <c r="X185" s="76"/>
      <c r="Y185" s="89"/>
      <c r="Z185" s="76"/>
      <c r="AA185" s="83"/>
      <c r="AB185" s="84"/>
      <c r="AC185" s="78"/>
      <c r="AD185" s="77"/>
      <c r="AE185" s="77"/>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75"/>
      <c r="V186" s="88"/>
      <c r="W186" s="88"/>
      <c r="X186" s="76"/>
      <c r="Y186" s="88"/>
      <c r="Z186" s="76"/>
      <c r="AA186" s="76"/>
      <c r="AB186" s="80"/>
      <c r="AC186" s="78"/>
      <c r="AD186" s="80"/>
      <c r="AE186" s="77"/>
      <c r="AF186" s="76"/>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1</v>
      </c>
      <c r="N187" s="95"/>
      <c r="O187" s="95"/>
      <c r="P187" s="95"/>
      <c r="Q187" s="95"/>
      <c r="R187" s="95"/>
      <c r="S187" s="95">
        <f>SUM(S4:S186)</f>
        <v>1</v>
      </c>
      <c r="U187" s="97">
        <f t="shared" ref="U187:AT187" si="5">SUMPRODUCT($J$4:$J$186,U4:U186)</f>
        <v>0</v>
      </c>
      <c r="V187" s="97">
        <f t="shared" si="5"/>
        <v>0</v>
      </c>
      <c r="W187" s="97">
        <f t="shared" si="5"/>
        <v>0</v>
      </c>
      <c r="X187" s="97">
        <f t="shared" si="5"/>
        <v>0</v>
      </c>
      <c r="Y187" s="97">
        <f t="shared" si="5"/>
        <v>0</v>
      </c>
      <c r="Z187" s="97">
        <f t="shared" si="5"/>
        <v>0</v>
      </c>
      <c r="AA187" s="97">
        <f t="shared" si="5"/>
        <v>0</v>
      </c>
      <c r="AB187" s="97">
        <f t="shared" si="5"/>
        <v>0</v>
      </c>
      <c r="AC187" s="97">
        <f t="shared" si="5"/>
        <v>0</v>
      </c>
      <c r="AD187" s="97">
        <f t="shared" si="5"/>
        <v>0</v>
      </c>
      <c r="AE187" s="97">
        <f t="shared" si="5"/>
        <v>0</v>
      </c>
      <c r="AF187" s="97">
        <f t="shared" si="5"/>
        <v>0</v>
      </c>
      <c r="AG187" s="97">
        <f t="shared" si="5"/>
        <v>0</v>
      </c>
      <c r="AH187" s="97">
        <f t="shared" si="5"/>
        <v>0</v>
      </c>
      <c r="AI187" s="97">
        <f t="shared" si="5"/>
        <v>0</v>
      </c>
      <c r="AJ187" s="97">
        <f t="shared" si="5"/>
        <v>0</v>
      </c>
      <c r="AK187" s="97">
        <f t="shared" si="5"/>
        <v>0</v>
      </c>
      <c r="AL187" s="97">
        <f t="shared" si="5"/>
        <v>0</v>
      </c>
      <c r="AM187" s="97">
        <f t="shared" si="5"/>
        <v>0</v>
      </c>
      <c r="AN187" s="97">
        <f t="shared" si="5"/>
        <v>0</v>
      </c>
      <c r="AO187" s="97">
        <f t="shared" si="5"/>
        <v>0</v>
      </c>
      <c r="AP187" s="97">
        <f t="shared" si="5"/>
        <v>0</v>
      </c>
      <c r="AQ187" s="97">
        <f t="shared" si="5"/>
        <v>0</v>
      </c>
      <c r="AR187" s="97">
        <f t="shared" si="5"/>
        <v>0</v>
      </c>
      <c r="AS187" s="97">
        <f t="shared" si="5"/>
        <v>0</v>
      </c>
      <c r="AT187" s="97">
        <f t="shared" si="5"/>
        <v>0</v>
      </c>
      <c r="AU187" s="79"/>
    </row>
    <row r="188" spans="1:47" ht="30" customHeight="1" x14ac:dyDescent="0.35">
      <c r="D188" s="87" t="s">
        <v>613</v>
      </c>
      <c r="K188" s="98">
        <f t="shared" ref="K188:S188" si="6">SUMPRODUCT($J$4:$J$186,K4:K186)</f>
        <v>3275</v>
      </c>
      <c r="L188" s="98">
        <f t="shared" si="6"/>
        <v>0</v>
      </c>
      <c r="M188" s="98">
        <f t="shared" si="6"/>
        <v>0</v>
      </c>
      <c r="N188" s="98">
        <f t="shared" si="6"/>
        <v>0</v>
      </c>
      <c r="O188" s="98">
        <f t="shared" si="6"/>
        <v>0</v>
      </c>
      <c r="P188" s="98">
        <f t="shared" si="6"/>
        <v>0</v>
      </c>
      <c r="Q188" s="98">
        <f t="shared" si="6"/>
        <v>0</v>
      </c>
      <c r="R188" s="98">
        <f t="shared" si="6"/>
        <v>0</v>
      </c>
      <c r="S188" s="98">
        <f t="shared" si="6"/>
        <v>3275</v>
      </c>
      <c r="AB188" s="100"/>
      <c r="AD188" s="100"/>
      <c r="AE188" s="82"/>
    </row>
    <row r="189" spans="1:47" ht="30" customHeight="1" x14ac:dyDescent="0.35">
      <c r="AE189" s="99"/>
    </row>
    <row r="190" spans="1:47" ht="30" customHeight="1" x14ac:dyDescent="0.35">
      <c r="AE190" s="99"/>
      <c r="AL190" s="102"/>
      <c r="AN190" s="102"/>
    </row>
    <row r="191" spans="1:47" ht="30" customHeight="1" x14ac:dyDescent="0.35">
      <c r="AE191" s="99"/>
      <c r="AL191" s="102"/>
      <c r="AN191" s="102"/>
    </row>
    <row r="192" spans="1:47" ht="30" customHeight="1" x14ac:dyDescent="0.35">
      <c r="AE192" s="99"/>
      <c r="AL192" s="102"/>
      <c r="AN192" s="102"/>
    </row>
    <row r="193" spans="31:40" ht="30" customHeight="1" x14ac:dyDescent="0.35">
      <c r="AE193" s="99"/>
      <c r="AL193" s="102"/>
      <c r="AN193" s="102"/>
    </row>
    <row r="194" spans="31:40" ht="30" customHeight="1" x14ac:dyDescent="0.35">
      <c r="AE194" s="99"/>
      <c r="AL194" s="102"/>
      <c r="AN194" s="102"/>
    </row>
    <row r="195" spans="31:40" ht="30" customHeight="1" x14ac:dyDescent="0.35">
      <c r="AE195" s="99"/>
      <c r="AL195" s="102"/>
      <c r="AN195" s="102"/>
    </row>
    <row r="196" spans="31:40" ht="30" customHeight="1" x14ac:dyDescent="0.35">
      <c r="AE196" s="99"/>
      <c r="AN196" s="102"/>
    </row>
    <row r="197" spans="31:40" ht="30" customHeight="1" x14ac:dyDescent="0.35">
      <c r="AE197" s="99"/>
      <c r="AN197" s="102"/>
    </row>
    <row r="198" spans="31:40" ht="30" customHeight="1" x14ac:dyDescent="0.35">
      <c r="AE198" s="99"/>
      <c r="AN198" s="102"/>
    </row>
    <row r="199" spans="31:40" ht="30" customHeight="1" x14ac:dyDescent="0.35">
      <c r="AE199" s="99"/>
    </row>
    <row r="200" spans="31:40" ht="30" customHeight="1" x14ac:dyDescent="0.35">
      <c r="AE200" s="99"/>
    </row>
    <row r="201" spans="31:40" ht="30" customHeight="1" x14ac:dyDescent="0.35">
      <c r="AE201" s="99"/>
    </row>
    <row r="202" spans="31:40" ht="30" customHeight="1" x14ac:dyDescent="0.35">
      <c r="AE202" s="99"/>
    </row>
    <row r="203" spans="31:40" ht="30" customHeight="1" x14ac:dyDescent="0.35">
      <c r="AE203" s="99"/>
    </row>
    <row r="204" spans="31:40" ht="30" customHeight="1" x14ac:dyDescent="0.35">
      <c r="AE204" s="99"/>
    </row>
    <row r="205" spans="31:40" ht="30" customHeight="1" x14ac:dyDescent="0.35">
      <c r="AE205" s="99"/>
    </row>
    <row r="206" spans="31:40" ht="30" customHeight="1" x14ac:dyDescent="0.35">
      <c r="AE206" s="99"/>
    </row>
    <row r="207" spans="31:40" ht="30" customHeight="1" x14ac:dyDescent="0.35">
      <c r="AE207" s="99"/>
    </row>
    <row r="208" spans="31:40" ht="30" customHeight="1" x14ac:dyDescent="0.35">
      <c r="AE208" s="99"/>
    </row>
    <row r="209" spans="31:31" ht="30" customHeight="1" x14ac:dyDescent="0.35">
      <c r="AE209" s="99"/>
    </row>
    <row r="210" spans="31:31" ht="30" customHeight="1" x14ac:dyDescent="0.35">
      <c r="AE210" s="99"/>
    </row>
    <row r="211" spans="31:31" ht="30" customHeight="1" x14ac:dyDescent="0.35">
      <c r="AE211" s="99"/>
    </row>
    <row r="212" spans="31:31" ht="30" customHeight="1" x14ac:dyDescent="0.35">
      <c r="AE212" s="99"/>
    </row>
    <row r="213" spans="31:31" ht="30" customHeight="1" x14ac:dyDescent="0.35">
      <c r="AE213" s="99"/>
    </row>
    <row r="214" spans="31:31" ht="30" customHeight="1" x14ac:dyDescent="0.35">
      <c r="AE214" s="99"/>
    </row>
    <row r="215" spans="31:31" ht="30" customHeight="1" x14ac:dyDescent="0.35">
      <c r="AE215" s="99"/>
    </row>
    <row r="216" spans="31:31" ht="30" customHeight="1" x14ac:dyDescent="0.35">
      <c r="AE216" s="99"/>
    </row>
    <row r="217" spans="31:31" ht="30" customHeight="1" x14ac:dyDescent="0.35">
      <c r="AE217" s="99"/>
    </row>
    <row r="218" spans="31:31" ht="30" customHeight="1" x14ac:dyDescent="0.35">
      <c r="AE218" s="99"/>
    </row>
    <row r="219" spans="31:31" ht="30" customHeight="1" x14ac:dyDescent="0.35">
      <c r="AE219" s="99"/>
    </row>
    <row r="220" spans="31:31" ht="30" customHeight="1" x14ac:dyDescent="0.35">
      <c r="AE220" s="99"/>
    </row>
    <row r="221" spans="31:31" ht="30" customHeight="1" x14ac:dyDescent="0.35">
      <c r="AE221" s="99"/>
    </row>
    <row r="222" spans="31:31" ht="30" customHeight="1" x14ac:dyDescent="0.35">
      <c r="AE222" s="99"/>
    </row>
    <row r="223" spans="31:31" ht="30" customHeight="1" x14ac:dyDescent="0.35">
      <c r="AE223" s="99"/>
    </row>
    <row r="224" spans="31:31" ht="30" customHeight="1" x14ac:dyDescent="0.35">
      <c r="AE224" s="99"/>
    </row>
    <row r="225" spans="31:31" ht="30" customHeight="1" x14ac:dyDescent="0.35">
      <c r="AE225" s="99"/>
    </row>
    <row r="226" spans="31:31" ht="30" customHeight="1" x14ac:dyDescent="0.35">
      <c r="AE226" s="99"/>
    </row>
    <row r="227" spans="31:31" ht="30" customHeight="1" x14ac:dyDescent="0.35">
      <c r="AE227" s="99"/>
    </row>
    <row r="228" spans="31:31" ht="30" customHeight="1" x14ac:dyDescent="0.35">
      <c r="AE228" s="99"/>
    </row>
    <row r="229" spans="31:31" ht="30" customHeight="1" x14ac:dyDescent="0.35">
      <c r="AE229" s="99"/>
    </row>
    <row r="230" spans="31:31" ht="30" customHeight="1" x14ac:dyDescent="0.35">
      <c r="AE230" s="99"/>
    </row>
    <row r="231" spans="31:31" ht="30" customHeight="1" x14ac:dyDescent="0.35">
      <c r="AE231" s="99"/>
    </row>
    <row r="232" spans="31:31" ht="30" customHeight="1" x14ac:dyDescent="0.35">
      <c r="AE232" s="99"/>
    </row>
    <row r="233" spans="31:31" ht="30" customHeight="1" x14ac:dyDescent="0.35">
      <c r="AE233" s="99"/>
    </row>
    <row r="234" spans="31:31" ht="30" customHeight="1" x14ac:dyDescent="0.35">
      <c r="AE234" s="99"/>
    </row>
    <row r="235" spans="31:31" ht="30" customHeight="1" x14ac:dyDescent="0.35">
      <c r="AE235" s="99"/>
    </row>
    <row r="236" spans="31:31" ht="30" customHeight="1" x14ac:dyDescent="0.35">
      <c r="AE236" s="99"/>
    </row>
    <row r="237" spans="31:31" ht="30" customHeight="1" x14ac:dyDescent="0.35">
      <c r="AE237" s="99"/>
    </row>
    <row r="238" spans="31:31" ht="30" customHeight="1" x14ac:dyDescent="0.35">
      <c r="AE238" s="99"/>
    </row>
    <row r="239" spans="31:31" ht="30" customHeight="1" x14ac:dyDescent="0.35">
      <c r="AE239" s="99"/>
    </row>
    <row r="240" spans="31:31" ht="30" customHeight="1" x14ac:dyDescent="0.35">
      <c r="AE240" s="99"/>
    </row>
    <row r="241" spans="31:31" ht="30" customHeight="1" x14ac:dyDescent="0.35">
      <c r="AE241" s="99"/>
    </row>
    <row r="242" spans="31:31" ht="30" customHeight="1" x14ac:dyDescent="0.35">
      <c r="AE242" s="99"/>
    </row>
    <row r="243" spans="31:31" ht="30" customHeight="1" x14ac:dyDescent="0.35">
      <c r="AE243" s="99"/>
    </row>
    <row r="244" spans="31:31" ht="30" customHeight="1" x14ac:dyDescent="0.35">
      <c r="AE244" s="99"/>
    </row>
    <row r="245" spans="31:31" ht="30" customHeight="1" x14ac:dyDescent="0.35">
      <c r="AE245" s="99"/>
    </row>
    <row r="246" spans="31:31" ht="30" customHeight="1" x14ac:dyDescent="0.35">
      <c r="AE246" s="99"/>
    </row>
    <row r="247" spans="31:31" ht="30" customHeight="1" x14ac:dyDescent="0.35">
      <c r="AE247" s="99"/>
    </row>
    <row r="248" spans="31:31" ht="30" customHeight="1" x14ac:dyDescent="0.35">
      <c r="AE248" s="99"/>
    </row>
    <row r="249" spans="31:31" ht="30" customHeight="1" x14ac:dyDescent="0.35">
      <c r="AE249" s="99"/>
    </row>
    <row r="250" spans="31:31" ht="30" customHeight="1" x14ac:dyDescent="0.35">
      <c r="AE250" s="99"/>
    </row>
    <row r="251" spans="31:31" ht="30" customHeight="1" x14ac:dyDescent="0.35">
      <c r="AE251" s="99"/>
    </row>
    <row r="252" spans="31:31" ht="30" customHeight="1" x14ac:dyDescent="0.35">
      <c r="AE252" s="99"/>
    </row>
    <row r="253" spans="31:31" ht="30" customHeight="1" x14ac:dyDescent="0.35">
      <c r="AE253" s="99"/>
    </row>
    <row r="254" spans="31:31" ht="30" customHeight="1" x14ac:dyDescent="0.35">
      <c r="AE254" s="99"/>
    </row>
    <row r="255" spans="31:31" ht="30" customHeight="1" x14ac:dyDescent="0.35">
      <c r="AE255" s="99"/>
    </row>
    <row r="256" spans="31:31" ht="30" customHeight="1" x14ac:dyDescent="0.35">
      <c r="AE256" s="99"/>
    </row>
    <row r="257" spans="31:31" ht="30" customHeight="1" x14ac:dyDescent="0.35">
      <c r="AE257" s="99"/>
    </row>
    <row r="258" spans="31:31" ht="30" customHeight="1" x14ac:dyDescent="0.35">
      <c r="AE258" s="99"/>
    </row>
    <row r="259" spans="31:31" ht="30" customHeight="1" x14ac:dyDescent="0.35">
      <c r="AE259" s="99"/>
    </row>
    <row r="260" spans="31:31" ht="30" customHeight="1" x14ac:dyDescent="0.35">
      <c r="AE260" s="99"/>
    </row>
    <row r="261" spans="31:31" ht="30" customHeight="1" x14ac:dyDescent="0.35">
      <c r="AE261" s="99"/>
    </row>
    <row r="262" spans="31:31" ht="30" customHeight="1" x14ac:dyDescent="0.35">
      <c r="AE262" s="99"/>
    </row>
    <row r="263" spans="31:31" ht="30" customHeight="1" x14ac:dyDescent="0.35">
      <c r="AE263" s="99"/>
    </row>
    <row r="264" spans="31:31" ht="30" customHeight="1" x14ac:dyDescent="0.35">
      <c r="AE264" s="99"/>
    </row>
    <row r="265" spans="31:31" ht="30" customHeight="1" x14ac:dyDescent="0.35">
      <c r="AE265" s="99"/>
    </row>
    <row r="266" spans="31:31" ht="30" customHeight="1" x14ac:dyDescent="0.35">
      <c r="AE266" s="99"/>
    </row>
    <row r="267" spans="31:31" ht="30" customHeight="1" x14ac:dyDescent="0.35">
      <c r="AE267" s="99"/>
    </row>
    <row r="268" spans="31:31" ht="30" customHeight="1" x14ac:dyDescent="0.35">
      <c r="AE268" s="99"/>
    </row>
    <row r="269" spans="31:31" ht="30" customHeight="1" x14ac:dyDescent="0.35">
      <c r="AE269" s="99"/>
    </row>
    <row r="270" spans="31:31" ht="30" customHeight="1" x14ac:dyDescent="0.35">
      <c r="AE270" s="99"/>
    </row>
    <row r="271" spans="31:31" ht="30" customHeight="1" x14ac:dyDescent="0.35">
      <c r="AE271" s="99"/>
    </row>
    <row r="272" spans="31:31" ht="30" customHeight="1" x14ac:dyDescent="0.35">
      <c r="AE272" s="99"/>
    </row>
    <row r="273" spans="31:31" ht="30" customHeight="1" x14ac:dyDescent="0.35">
      <c r="AE273" s="99"/>
    </row>
    <row r="274" spans="31:31" ht="30" customHeight="1" x14ac:dyDescent="0.35">
      <c r="AE274" s="99"/>
    </row>
    <row r="275" spans="31:31" ht="30" customHeight="1" x14ac:dyDescent="0.35">
      <c r="AE275" s="99"/>
    </row>
    <row r="276" spans="31:31" ht="30" customHeight="1" x14ac:dyDescent="0.35">
      <c r="AE276" s="99"/>
    </row>
    <row r="277" spans="31:31" ht="30" customHeight="1" x14ac:dyDescent="0.35">
      <c r="AE277" s="99"/>
    </row>
    <row r="278" spans="31:31" ht="30" customHeight="1" x14ac:dyDescent="0.35">
      <c r="AE278" s="99"/>
    </row>
    <row r="279" spans="31:31" ht="30" customHeight="1" x14ac:dyDescent="0.35">
      <c r="AE279" s="99"/>
    </row>
    <row r="280" spans="31:31" ht="30" customHeight="1" x14ac:dyDescent="0.35">
      <c r="AE280" s="99"/>
    </row>
    <row r="281" spans="31:31" ht="30" customHeight="1" x14ac:dyDescent="0.35">
      <c r="AE281" s="99"/>
    </row>
    <row r="282" spans="31:31" ht="30" customHeight="1" x14ac:dyDescent="0.35">
      <c r="AE282" s="99"/>
    </row>
    <row r="283" spans="31:31" ht="30" customHeight="1" x14ac:dyDescent="0.35">
      <c r="AE283" s="99"/>
    </row>
    <row r="284" spans="31:31" ht="30" customHeight="1" x14ac:dyDescent="0.35">
      <c r="AE284" s="99"/>
    </row>
    <row r="285" spans="31:31" ht="30" customHeight="1" x14ac:dyDescent="0.35">
      <c r="AE285" s="99"/>
    </row>
    <row r="286" spans="31:31" ht="30" customHeight="1" x14ac:dyDescent="0.35">
      <c r="AE286" s="99"/>
    </row>
    <row r="287" spans="31:31" ht="30" customHeight="1" x14ac:dyDescent="0.35">
      <c r="AE287" s="99"/>
    </row>
    <row r="288" spans="31:31" ht="30" customHeight="1" x14ac:dyDescent="0.35">
      <c r="AE288" s="99"/>
    </row>
    <row r="289" spans="31:31" ht="30" customHeight="1" x14ac:dyDescent="0.35">
      <c r="AE289" s="99"/>
    </row>
    <row r="290" spans="31:31" ht="30" customHeight="1" x14ac:dyDescent="0.35">
      <c r="AE290" s="99"/>
    </row>
    <row r="291" spans="31:31" ht="30" customHeight="1" x14ac:dyDescent="0.35">
      <c r="AE291" s="99"/>
    </row>
    <row r="292" spans="31:31" ht="30" customHeight="1" x14ac:dyDescent="0.35">
      <c r="AE292" s="99"/>
    </row>
    <row r="293" spans="31:31" ht="30" customHeight="1" x14ac:dyDescent="0.35">
      <c r="AE293" s="99"/>
    </row>
    <row r="294" spans="31:31" ht="30" customHeight="1" x14ac:dyDescent="0.35">
      <c r="AE294" s="99"/>
    </row>
    <row r="295" spans="31:31" ht="30" customHeight="1" x14ac:dyDescent="0.35">
      <c r="AE295" s="99"/>
    </row>
    <row r="296" spans="31:31" ht="30" customHeight="1" x14ac:dyDescent="0.35">
      <c r="AE296" s="99"/>
    </row>
    <row r="297" spans="31:31" ht="30" customHeight="1" x14ac:dyDescent="0.35">
      <c r="AE297" s="99"/>
    </row>
    <row r="298" spans="31:31" ht="30" customHeight="1" x14ac:dyDescent="0.35">
      <c r="AE298" s="99"/>
    </row>
    <row r="299" spans="31:31" ht="30" customHeight="1" x14ac:dyDescent="0.35">
      <c r="AE299" s="99"/>
    </row>
    <row r="300" spans="31:31" ht="30" customHeight="1" x14ac:dyDescent="0.35">
      <c r="AE300" s="99"/>
    </row>
    <row r="301" spans="31:31" ht="30" customHeight="1" x14ac:dyDescent="0.35">
      <c r="AE301" s="99"/>
    </row>
    <row r="302" spans="31:31" ht="30" customHeight="1" x14ac:dyDescent="0.35">
      <c r="AE302" s="99"/>
    </row>
    <row r="303" spans="31:31" ht="30" customHeight="1" x14ac:dyDescent="0.35">
      <c r="AE303" s="99"/>
    </row>
    <row r="304" spans="31:31" ht="30" customHeight="1" x14ac:dyDescent="0.35">
      <c r="AE304" s="99"/>
    </row>
    <row r="305" spans="31:31" ht="30" customHeight="1" x14ac:dyDescent="0.35">
      <c r="AE305" s="99"/>
    </row>
    <row r="306" spans="31:31" ht="30" customHeight="1" x14ac:dyDescent="0.35">
      <c r="AE306" s="99"/>
    </row>
    <row r="307" spans="31:31" ht="30" customHeight="1" x14ac:dyDescent="0.35">
      <c r="AE307" s="99"/>
    </row>
    <row r="308" spans="31:31" ht="30" customHeight="1" x14ac:dyDescent="0.35">
      <c r="AE308" s="99"/>
    </row>
    <row r="309" spans="31:31" ht="30" customHeight="1" x14ac:dyDescent="0.35">
      <c r="AE309" s="99"/>
    </row>
    <row r="310" spans="31:31" ht="30" customHeight="1" x14ac:dyDescent="0.35">
      <c r="AE310" s="99"/>
    </row>
    <row r="311" spans="31:31" ht="30" customHeight="1" x14ac:dyDescent="0.35">
      <c r="AE311" s="99"/>
    </row>
    <row r="312" spans="31:31" ht="30" customHeight="1" x14ac:dyDescent="0.35">
      <c r="AE312" s="99"/>
    </row>
    <row r="313" spans="31:31" ht="30" customHeight="1" x14ac:dyDescent="0.35">
      <c r="AE313" s="99"/>
    </row>
    <row r="314" spans="31:31" ht="30" customHeight="1" x14ac:dyDescent="0.35">
      <c r="AE314" s="99"/>
    </row>
    <row r="315" spans="31:31" ht="30" customHeight="1" x14ac:dyDescent="0.35">
      <c r="AE315" s="99"/>
    </row>
    <row r="316" spans="31:31" ht="30" customHeight="1" x14ac:dyDescent="0.35">
      <c r="AE316" s="99"/>
    </row>
    <row r="317" spans="31:31" ht="30" customHeight="1" x14ac:dyDescent="0.35">
      <c r="AE317" s="99"/>
    </row>
    <row r="318" spans="31:31" ht="30" customHeight="1" x14ac:dyDescent="0.35">
      <c r="AE318" s="99"/>
    </row>
    <row r="319" spans="31:31" ht="30" customHeight="1" x14ac:dyDescent="0.35">
      <c r="AE319" s="99"/>
    </row>
    <row r="320" spans="31:31" ht="30" customHeight="1" x14ac:dyDescent="0.35">
      <c r="AE320" s="99"/>
    </row>
    <row r="321" spans="31:31" ht="30" customHeight="1" x14ac:dyDescent="0.35">
      <c r="AE321" s="99"/>
    </row>
    <row r="322" spans="31:31" ht="30" customHeight="1" x14ac:dyDescent="0.35">
      <c r="AE322" s="99"/>
    </row>
    <row r="323" spans="31:31" ht="30" customHeight="1" x14ac:dyDescent="0.35">
      <c r="AE323" s="99"/>
    </row>
    <row r="324" spans="31:31" ht="30" customHeight="1" x14ac:dyDescent="0.35">
      <c r="AE324" s="99"/>
    </row>
    <row r="325" spans="31:31" ht="30" customHeight="1" x14ac:dyDescent="0.35">
      <c r="AE325" s="99"/>
    </row>
    <row r="326" spans="31:31" ht="30" customHeight="1" x14ac:dyDescent="0.35">
      <c r="AE326" s="99"/>
    </row>
    <row r="327" spans="31:31" ht="30" customHeight="1" x14ac:dyDescent="0.35">
      <c r="AE327" s="99"/>
    </row>
    <row r="328" spans="31:31" ht="30" customHeight="1" x14ac:dyDescent="0.35">
      <c r="AE328" s="99"/>
    </row>
    <row r="329" spans="31:31" ht="30" customHeight="1" x14ac:dyDescent="0.35">
      <c r="AE329" s="99"/>
    </row>
    <row r="330" spans="31:31" ht="30" customHeight="1" x14ac:dyDescent="0.35">
      <c r="AE330" s="99"/>
    </row>
    <row r="331" spans="31:31" ht="30" customHeight="1" x14ac:dyDescent="0.35">
      <c r="AE331" s="99"/>
    </row>
    <row r="332" spans="31:31" ht="30" customHeight="1" x14ac:dyDescent="0.35">
      <c r="AE332" s="99"/>
    </row>
    <row r="333" spans="31:31" ht="30" customHeight="1" x14ac:dyDescent="0.35">
      <c r="AE333" s="99"/>
    </row>
    <row r="334" spans="31:31" ht="30" customHeight="1" x14ac:dyDescent="0.35">
      <c r="AE334" s="99"/>
    </row>
    <row r="335" spans="31:31" ht="30" customHeight="1" x14ac:dyDescent="0.35">
      <c r="AE335" s="99"/>
    </row>
    <row r="336" spans="31:31" ht="30" customHeight="1" x14ac:dyDescent="0.35">
      <c r="AE336" s="99"/>
    </row>
    <row r="337" spans="31:31" ht="30" customHeight="1" x14ac:dyDescent="0.35">
      <c r="AE337" s="99"/>
    </row>
    <row r="338" spans="31:31" ht="30" customHeight="1" x14ac:dyDescent="0.35">
      <c r="AE338" s="99"/>
    </row>
    <row r="339" spans="31:31" ht="30" customHeight="1" x14ac:dyDescent="0.35">
      <c r="AE339" s="99"/>
    </row>
    <row r="340" spans="31:31" ht="30" customHeight="1" x14ac:dyDescent="0.35">
      <c r="AE340" s="99"/>
    </row>
    <row r="341" spans="31:31" ht="30" customHeight="1" x14ac:dyDescent="0.35">
      <c r="AE341" s="99"/>
    </row>
    <row r="342" spans="31:31" ht="30" customHeight="1" x14ac:dyDescent="0.35">
      <c r="AE342" s="99"/>
    </row>
    <row r="343" spans="31:31" ht="30" customHeight="1" x14ac:dyDescent="0.35">
      <c r="AE343" s="99"/>
    </row>
    <row r="344" spans="31:31" ht="30" customHeight="1" x14ac:dyDescent="0.35">
      <c r="AE344" s="99"/>
    </row>
    <row r="345" spans="31:31" ht="30" customHeight="1" x14ac:dyDescent="0.35">
      <c r="AE345" s="99"/>
    </row>
    <row r="346" spans="31:31" ht="30" customHeight="1" x14ac:dyDescent="0.35">
      <c r="AE346" s="99"/>
    </row>
    <row r="347" spans="31:31" ht="30" customHeight="1" x14ac:dyDescent="0.35">
      <c r="AE347" s="99"/>
    </row>
    <row r="348" spans="31:31" ht="30" customHeight="1" x14ac:dyDescent="0.35">
      <c r="AE348" s="99"/>
    </row>
    <row r="349" spans="31:31" ht="30" customHeight="1" x14ac:dyDescent="0.35">
      <c r="AE349" s="99"/>
    </row>
    <row r="350" spans="31:31" ht="30" customHeight="1" x14ac:dyDescent="0.35">
      <c r="AE350" s="99"/>
    </row>
    <row r="351" spans="31:31" ht="30" customHeight="1" x14ac:dyDescent="0.35">
      <c r="AE351" s="99"/>
    </row>
    <row r="352" spans="31:31" ht="30" customHeight="1" x14ac:dyDescent="0.35">
      <c r="AE352" s="99"/>
    </row>
    <row r="353" spans="31:31" ht="30" customHeight="1" x14ac:dyDescent="0.35">
      <c r="AE353" s="99"/>
    </row>
    <row r="354" spans="31:31" ht="30" customHeight="1" x14ac:dyDescent="0.35">
      <c r="AE354" s="99"/>
    </row>
    <row r="355" spans="31:31" ht="30" customHeight="1" x14ac:dyDescent="0.35">
      <c r="AE355" s="99"/>
    </row>
    <row r="356" spans="31:31" ht="30" customHeight="1" x14ac:dyDescent="0.35">
      <c r="AE356" s="99"/>
    </row>
    <row r="357" spans="31:31" ht="30" customHeight="1" x14ac:dyDescent="0.35">
      <c r="AE357" s="99"/>
    </row>
    <row r="358" spans="31:31" ht="30" customHeight="1" x14ac:dyDescent="0.35">
      <c r="AE358" s="99"/>
    </row>
    <row r="359" spans="31:31" ht="30" customHeight="1" x14ac:dyDescent="0.35">
      <c r="AE359" s="99"/>
    </row>
    <row r="360" spans="31:31" ht="30" customHeight="1" x14ac:dyDescent="0.35">
      <c r="AE360" s="99"/>
    </row>
    <row r="361" spans="31:31" ht="30" customHeight="1" x14ac:dyDescent="0.35">
      <c r="AE361" s="99"/>
    </row>
    <row r="362" spans="31:31" ht="30" customHeight="1" x14ac:dyDescent="0.35">
      <c r="AE362" s="99"/>
    </row>
    <row r="363" spans="31:31" ht="30" customHeight="1" x14ac:dyDescent="0.35">
      <c r="AE363" s="99"/>
    </row>
    <row r="364" spans="31:31" ht="30" customHeight="1" x14ac:dyDescent="0.35">
      <c r="AE364" s="99"/>
    </row>
    <row r="365" spans="31:31" ht="30" customHeight="1" x14ac:dyDescent="0.35">
      <c r="AE365" s="99"/>
    </row>
    <row r="366" spans="31:31" ht="30" customHeight="1" x14ac:dyDescent="0.35">
      <c r="AE366" s="99"/>
    </row>
    <row r="367" spans="31:31" ht="30" customHeight="1" x14ac:dyDescent="0.35">
      <c r="AE367" s="99"/>
    </row>
    <row r="368" spans="31:31" ht="30" customHeight="1" x14ac:dyDescent="0.35">
      <c r="AE368" s="99"/>
    </row>
    <row r="369" spans="31:31" ht="30" customHeight="1" x14ac:dyDescent="0.35">
      <c r="AE369" s="99"/>
    </row>
    <row r="370" spans="31:31" ht="30" customHeight="1" x14ac:dyDescent="0.35">
      <c r="AE370" s="99"/>
    </row>
    <row r="371" spans="31:31" ht="30" customHeight="1" x14ac:dyDescent="0.35">
      <c r="AE371" s="99"/>
    </row>
    <row r="372" spans="31:31" ht="30" customHeight="1" x14ac:dyDescent="0.35">
      <c r="AE372" s="99"/>
    </row>
    <row r="373" spans="31:31" ht="30" customHeight="1" x14ac:dyDescent="0.35">
      <c r="AE373" s="99"/>
    </row>
    <row r="374" spans="31:31" ht="30" customHeight="1" x14ac:dyDescent="0.35">
      <c r="AE374" s="99"/>
    </row>
    <row r="375" spans="31:31" ht="30" customHeight="1" x14ac:dyDescent="0.35">
      <c r="AE375" s="99"/>
    </row>
    <row r="376" spans="31:31" ht="30" customHeight="1" x14ac:dyDescent="0.35">
      <c r="AE376" s="99"/>
    </row>
    <row r="377" spans="31:31" ht="30" customHeight="1" x14ac:dyDescent="0.35">
      <c r="AE377" s="99"/>
    </row>
    <row r="378" spans="31:31" ht="30" customHeight="1" x14ac:dyDescent="0.35">
      <c r="AE378" s="99"/>
    </row>
    <row r="379" spans="31:31" ht="30" customHeight="1" x14ac:dyDescent="0.35">
      <c r="AE379" s="99"/>
    </row>
    <row r="380" spans="31:31" ht="30" customHeight="1" x14ac:dyDescent="0.35">
      <c r="AE380" s="99"/>
    </row>
    <row r="381" spans="31:31" ht="30" customHeight="1" x14ac:dyDescent="0.35">
      <c r="AE381" s="99"/>
    </row>
    <row r="382" spans="31:31" ht="30" customHeight="1" x14ac:dyDescent="0.35">
      <c r="AE382" s="99"/>
    </row>
    <row r="383" spans="31:31" ht="30" customHeight="1" x14ac:dyDescent="0.35">
      <c r="AE383" s="99"/>
    </row>
    <row r="384" spans="31:31" ht="30" customHeight="1" x14ac:dyDescent="0.35">
      <c r="AE384" s="99"/>
    </row>
    <row r="385" spans="31:31" ht="30" customHeight="1" x14ac:dyDescent="0.35">
      <c r="AE385" s="99"/>
    </row>
    <row r="386" spans="31:31" ht="30" customHeight="1" x14ac:dyDescent="0.35">
      <c r="AE386" s="99"/>
    </row>
    <row r="387" spans="31:31" ht="30" customHeight="1" x14ac:dyDescent="0.35">
      <c r="AE387" s="99"/>
    </row>
    <row r="388" spans="31:31" ht="30" customHeight="1" x14ac:dyDescent="0.35">
      <c r="AE388" s="99"/>
    </row>
    <row r="389" spans="31:31" ht="30" customHeight="1" x14ac:dyDescent="0.35">
      <c r="AE389" s="99"/>
    </row>
    <row r="390" spans="31:31" ht="30" customHeight="1" x14ac:dyDescent="0.35">
      <c r="AE390" s="99"/>
    </row>
    <row r="391" spans="31:31" ht="30" customHeight="1" x14ac:dyDescent="0.35">
      <c r="AE391" s="99"/>
    </row>
    <row r="392" spans="31:31" ht="30" customHeight="1" x14ac:dyDescent="0.35">
      <c r="AE392" s="99"/>
    </row>
    <row r="393" spans="31:31" ht="30" customHeight="1" x14ac:dyDescent="0.35">
      <c r="AE393" s="99"/>
    </row>
    <row r="394" spans="31:31" ht="30" customHeight="1" x14ac:dyDescent="0.35">
      <c r="AE394" s="99"/>
    </row>
    <row r="395" spans="31:31" ht="30" customHeight="1" x14ac:dyDescent="0.35">
      <c r="AE395" s="99"/>
    </row>
    <row r="396" spans="31:31" ht="30" customHeight="1" x14ac:dyDescent="0.35">
      <c r="AE396" s="99"/>
    </row>
    <row r="397" spans="31:31" ht="30" customHeight="1" x14ac:dyDescent="0.35">
      <c r="AE397" s="99"/>
    </row>
    <row r="398" spans="31:31" ht="30" customHeight="1" x14ac:dyDescent="0.35">
      <c r="AE398" s="99"/>
    </row>
    <row r="399" spans="31:31" ht="30" customHeight="1" x14ac:dyDescent="0.35">
      <c r="AE399" s="99"/>
    </row>
    <row r="400" spans="31:31" ht="30" customHeight="1" x14ac:dyDescent="0.35">
      <c r="AE400" s="99"/>
    </row>
    <row r="401" spans="31:31" ht="30" customHeight="1" x14ac:dyDescent="0.35">
      <c r="AE401" s="99"/>
    </row>
    <row r="402" spans="31:31" ht="30" customHeight="1" x14ac:dyDescent="0.35">
      <c r="AE402" s="99"/>
    </row>
    <row r="403" spans="31:31" ht="30" customHeight="1" x14ac:dyDescent="0.35">
      <c r="AE403" s="99"/>
    </row>
    <row r="404" spans="31:31" ht="30" customHeight="1" x14ac:dyDescent="0.35">
      <c r="AE404" s="99"/>
    </row>
    <row r="405" spans="31:31" ht="30" customHeight="1" x14ac:dyDescent="0.35">
      <c r="AE405" s="99"/>
    </row>
    <row r="406" spans="31:31" ht="30" customHeight="1" x14ac:dyDescent="0.35">
      <c r="AE406" s="99"/>
    </row>
    <row r="407" spans="31:31" ht="30" customHeight="1" x14ac:dyDescent="0.35">
      <c r="AE407" s="99"/>
    </row>
    <row r="408" spans="31:31" ht="30" customHeight="1" x14ac:dyDescent="0.35">
      <c r="AE408" s="99"/>
    </row>
    <row r="409" spans="31:31" ht="30" customHeight="1" x14ac:dyDescent="0.35">
      <c r="AE409" s="99"/>
    </row>
    <row r="410" spans="31:31" ht="30" customHeight="1" x14ac:dyDescent="0.35">
      <c r="AE410" s="99"/>
    </row>
    <row r="411" spans="31:31" ht="30" customHeight="1" x14ac:dyDescent="0.35">
      <c r="AE411" s="99"/>
    </row>
    <row r="412" spans="31:31" ht="30" customHeight="1" x14ac:dyDescent="0.35">
      <c r="AE412" s="99"/>
    </row>
    <row r="413" spans="31:31" ht="30" customHeight="1" x14ac:dyDescent="0.35">
      <c r="AE413" s="99"/>
    </row>
    <row r="414" spans="31:31" ht="30" customHeight="1" x14ac:dyDescent="0.35">
      <c r="AE414" s="99"/>
    </row>
    <row r="415" spans="31:31" ht="30" customHeight="1" x14ac:dyDescent="0.35">
      <c r="AE415" s="99"/>
    </row>
    <row r="416" spans="31:31" ht="30" customHeight="1" x14ac:dyDescent="0.35">
      <c r="AE416" s="99"/>
    </row>
    <row r="417" spans="31:31" ht="30" customHeight="1" x14ac:dyDescent="0.35">
      <c r="AE417" s="99"/>
    </row>
    <row r="418" spans="31:31" ht="30" customHeight="1" x14ac:dyDescent="0.35">
      <c r="AE418" s="99"/>
    </row>
    <row r="419" spans="31:31" ht="30" customHeight="1" x14ac:dyDescent="0.35">
      <c r="AE419" s="99"/>
    </row>
    <row r="420" spans="31:31" ht="30" customHeight="1" x14ac:dyDescent="0.35">
      <c r="AE420" s="99"/>
    </row>
    <row r="421" spans="31:31" ht="30" customHeight="1" x14ac:dyDescent="0.35">
      <c r="AE421" s="99"/>
    </row>
    <row r="422" spans="31:31" ht="30" customHeight="1" x14ac:dyDescent="0.35">
      <c r="AE422" s="99"/>
    </row>
    <row r="423" spans="31:31" ht="30" customHeight="1" x14ac:dyDescent="0.35">
      <c r="AE423" s="99"/>
    </row>
    <row r="424" spans="31:31" ht="30" customHeight="1" x14ac:dyDescent="0.35">
      <c r="AE424" s="99"/>
    </row>
    <row r="425" spans="31:31" ht="30" customHeight="1" x14ac:dyDescent="0.35">
      <c r="AE425" s="99"/>
    </row>
    <row r="426" spans="31:31" ht="30" customHeight="1" x14ac:dyDescent="0.35">
      <c r="AE426" s="99"/>
    </row>
    <row r="427" spans="31:31" ht="30" customHeight="1" x14ac:dyDescent="0.35">
      <c r="AE427" s="99"/>
    </row>
    <row r="428" spans="31:31" ht="30" customHeight="1" x14ac:dyDescent="0.35">
      <c r="AE428" s="99"/>
    </row>
    <row r="429" spans="31:31" ht="30" customHeight="1" x14ac:dyDescent="0.35">
      <c r="AE429" s="99"/>
    </row>
    <row r="430" spans="31:31" ht="30" customHeight="1" x14ac:dyDescent="0.35">
      <c r="AE430" s="99"/>
    </row>
    <row r="431" spans="31:31" ht="30" customHeight="1" x14ac:dyDescent="0.35">
      <c r="AE431" s="99"/>
    </row>
    <row r="432" spans="31:31" ht="30" customHeight="1" x14ac:dyDescent="0.35">
      <c r="AE432" s="99"/>
    </row>
    <row r="433" spans="31:31" ht="30" customHeight="1" x14ac:dyDescent="0.35">
      <c r="AE433" s="99"/>
    </row>
    <row r="434" spans="31:31" ht="30" customHeight="1" x14ac:dyDescent="0.35">
      <c r="AE434" s="99"/>
    </row>
    <row r="435" spans="31:31" ht="30" customHeight="1" x14ac:dyDescent="0.35">
      <c r="AE435" s="99"/>
    </row>
    <row r="436" spans="31:31" ht="30" customHeight="1" x14ac:dyDescent="0.35">
      <c r="AE436" s="99"/>
    </row>
    <row r="437" spans="31:31" ht="30" customHeight="1" x14ac:dyDescent="0.35">
      <c r="AE437" s="99"/>
    </row>
    <row r="438" spans="31:31" ht="30" customHeight="1" x14ac:dyDescent="0.35">
      <c r="AE438" s="99"/>
    </row>
    <row r="439" spans="31:31" ht="30" customHeight="1" x14ac:dyDescent="0.35">
      <c r="AE439" s="99"/>
    </row>
    <row r="440" spans="31:31" ht="30" customHeight="1" x14ac:dyDescent="0.35">
      <c r="AE440" s="99"/>
    </row>
    <row r="441" spans="31:31" ht="30" customHeight="1" x14ac:dyDescent="0.35">
      <c r="AE441" s="99"/>
    </row>
    <row r="442" spans="31:31" ht="30" customHeight="1" x14ac:dyDescent="0.35">
      <c r="AE442" s="99"/>
    </row>
    <row r="443" spans="31:31" ht="30" customHeight="1" x14ac:dyDescent="0.35">
      <c r="AE443" s="99"/>
    </row>
    <row r="444" spans="31:31" ht="30" customHeight="1" x14ac:dyDescent="0.35">
      <c r="AE444" s="99"/>
    </row>
    <row r="445" spans="31:31" ht="30" customHeight="1" x14ac:dyDescent="0.35">
      <c r="AE445" s="99"/>
    </row>
    <row r="446" spans="31:31" ht="30" customHeight="1" x14ac:dyDescent="0.35">
      <c r="AE446" s="99"/>
    </row>
    <row r="447" spans="31:31" ht="30" customHeight="1" x14ac:dyDescent="0.35">
      <c r="AE447" s="99"/>
    </row>
    <row r="448" spans="31:31" ht="30" customHeight="1" x14ac:dyDescent="0.35">
      <c r="AE448" s="99"/>
    </row>
    <row r="449" spans="31:31" ht="30" customHeight="1" x14ac:dyDescent="0.35">
      <c r="AE449" s="99"/>
    </row>
    <row r="450" spans="31:31" ht="30" customHeight="1" x14ac:dyDescent="0.35">
      <c r="AE450" s="99"/>
    </row>
    <row r="451" spans="31:31" ht="30" customHeight="1" x14ac:dyDescent="0.35">
      <c r="AE451" s="99"/>
    </row>
    <row r="452" spans="31:31" ht="30" customHeight="1" x14ac:dyDescent="0.35">
      <c r="AE452" s="99"/>
    </row>
    <row r="453" spans="31:31" ht="30" customHeight="1" x14ac:dyDescent="0.35">
      <c r="AE453" s="99"/>
    </row>
    <row r="454" spans="31:31" ht="30" customHeight="1" x14ac:dyDescent="0.35">
      <c r="AE454" s="99"/>
    </row>
    <row r="455" spans="31:31" ht="30" customHeight="1" x14ac:dyDescent="0.35">
      <c r="AE455" s="99"/>
    </row>
    <row r="456" spans="31:31" ht="30" customHeight="1" x14ac:dyDescent="0.35">
      <c r="AE456" s="99"/>
    </row>
    <row r="457" spans="31:31" ht="30" customHeight="1" x14ac:dyDescent="0.35">
      <c r="AE457" s="99"/>
    </row>
    <row r="458" spans="31:31" ht="30" customHeight="1" x14ac:dyDescent="0.35">
      <c r="AE458" s="99"/>
    </row>
    <row r="459" spans="31:31" ht="30" customHeight="1" x14ac:dyDescent="0.35">
      <c r="AE459" s="99"/>
    </row>
    <row r="460" spans="31:31" ht="30" customHeight="1" x14ac:dyDescent="0.35">
      <c r="AE460" s="99"/>
    </row>
    <row r="461" spans="31:31" ht="30" customHeight="1" x14ac:dyDescent="0.35">
      <c r="AE461" s="99"/>
    </row>
    <row r="462" spans="31:31" ht="30" customHeight="1" x14ac:dyDescent="0.35">
      <c r="AE462" s="99"/>
    </row>
    <row r="463" spans="31:31" ht="30" customHeight="1" x14ac:dyDescent="0.35">
      <c r="AE463" s="99"/>
    </row>
    <row r="464" spans="31:31" ht="30" customHeight="1" x14ac:dyDescent="0.35">
      <c r="AE464" s="99"/>
    </row>
    <row r="465" spans="31:31" ht="30" customHeight="1" x14ac:dyDescent="0.35">
      <c r="AE465" s="99"/>
    </row>
    <row r="466" spans="31:31" ht="30" customHeight="1" x14ac:dyDescent="0.35">
      <c r="AE466" s="99"/>
    </row>
    <row r="467" spans="31:31" ht="30" customHeight="1" x14ac:dyDescent="0.35">
      <c r="AE467" s="99"/>
    </row>
    <row r="468" spans="31:31" ht="30" customHeight="1" x14ac:dyDescent="0.35">
      <c r="AE468" s="99"/>
    </row>
    <row r="469" spans="31:31" ht="30" customHeight="1" x14ac:dyDescent="0.35">
      <c r="AE469" s="99"/>
    </row>
    <row r="470" spans="31:31" ht="30" customHeight="1" x14ac:dyDescent="0.35">
      <c r="AE470" s="99"/>
    </row>
    <row r="471" spans="31:31" ht="30" customHeight="1" x14ac:dyDescent="0.35">
      <c r="AE471" s="99"/>
    </row>
    <row r="472" spans="31:31" ht="30" customHeight="1" x14ac:dyDescent="0.35">
      <c r="AE472" s="99"/>
    </row>
    <row r="473" spans="31:31" ht="30" customHeight="1" x14ac:dyDescent="0.35">
      <c r="AE473" s="99"/>
    </row>
    <row r="474" spans="31:31" ht="30" customHeight="1" x14ac:dyDescent="0.35">
      <c r="AE474" s="99"/>
    </row>
    <row r="475" spans="31:31" ht="30" customHeight="1" x14ac:dyDescent="0.35">
      <c r="AE475" s="99"/>
    </row>
    <row r="476" spans="31:31" ht="30" customHeight="1" x14ac:dyDescent="0.35">
      <c r="AE476" s="99"/>
    </row>
    <row r="477" spans="31:31" ht="30" customHeight="1" x14ac:dyDescent="0.35">
      <c r="AE477" s="99"/>
    </row>
    <row r="478" spans="31:31" ht="30" customHeight="1" x14ac:dyDescent="0.35">
      <c r="AE478" s="99"/>
    </row>
    <row r="479" spans="31:31" ht="30" customHeight="1" x14ac:dyDescent="0.35">
      <c r="AE479" s="99"/>
    </row>
    <row r="480" spans="31:31" ht="30" customHeight="1" x14ac:dyDescent="0.35">
      <c r="AE480" s="99"/>
    </row>
    <row r="481" spans="31:31" ht="30" customHeight="1" x14ac:dyDescent="0.35">
      <c r="AE481" s="99"/>
    </row>
    <row r="482" spans="31:31" ht="30" customHeight="1" x14ac:dyDescent="0.35">
      <c r="AE482" s="99"/>
    </row>
    <row r="483" spans="31:31" ht="30" customHeight="1" x14ac:dyDescent="0.35">
      <c r="AE483" s="99"/>
    </row>
    <row r="484" spans="31:31" ht="30" customHeight="1" x14ac:dyDescent="0.35">
      <c r="AE484" s="99"/>
    </row>
    <row r="485" spans="31:31" ht="30" customHeight="1" x14ac:dyDescent="0.35">
      <c r="AE485" s="99"/>
    </row>
    <row r="486" spans="31:31" ht="30" customHeight="1" x14ac:dyDescent="0.35">
      <c r="AE486" s="99"/>
    </row>
    <row r="487" spans="31:31" ht="30" customHeight="1" x14ac:dyDescent="0.35">
      <c r="AE487" s="99"/>
    </row>
    <row r="488" spans="31:31" ht="30" customHeight="1" x14ac:dyDescent="0.35">
      <c r="AE488" s="99"/>
    </row>
    <row r="489" spans="31:31" ht="30" customHeight="1" x14ac:dyDescent="0.35">
      <c r="AE489" s="99"/>
    </row>
    <row r="490" spans="31:31" ht="30" customHeight="1" x14ac:dyDescent="0.35">
      <c r="AE490" s="99"/>
    </row>
    <row r="491" spans="31:31" ht="30" customHeight="1" x14ac:dyDescent="0.35">
      <c r="AE491" s="99"/>
    </row>
    <row r="492" spans="31:31" ht="30" customHeight="1" x14ac:dyDescent="0.35">
      <c r="AE492" s="99"/>
    </row>
    <row r="493" spans="31:31" ht="30" customHeight="1" x14ac:dyDescent="0.35">
      <c r="AE493" s="99"/>
    </row>
    <row r="494" spans="31:31" ht="30" customHeight="1" x14ac:dyDescent="0.35">
      <c r="AE494" s="99"/>
    </row>
    <row r="495" spans="31:31" ht="30" customHeight="1" x14ac:dyDescent="0.35">
      <c r="AE495" s="99"/>
    </row>
    <row r="496" spans="31:31" ht="30" customHeight="1" x14ac:dyDescent="0.35">
      <c r="AE496" s="99"/>
    </row>
    <row r="497" spans="31:31" ht="30" customHeight="1" x14ac:dyDescent="0.35">
      <c r="AE497" s="99"/>
    </row>
    <row r="498" spans="31:31" ht="30" customHeight="1" x14ac:dyDescent="0.35">
      <c r="AE498" s="99"/>
    </row>
    <row r="499" spans="31:31" ht="30" customHeight="1" x14ac:dyDescent="0.35">
      <c r="AE499" s="99"/>
    </row>
    <row r="500" spans="31:31" ht="30" customHeight="1" x14ac:dyDescent="0.35">
      <c r="AE500" s="99"/>
    </row>
    <row r="501" spans="31:31" ht="30" customHeight="1" x14ac:dyDescent="0.35">
      <c r="AE501" s="99"/>
    </row>
    <row r="502" spans="31:31" ht="30" customHeight="1" x14ac:dyDescent="0.35">
      <c r="AE502" s="99"/>
    </row>
    <row r="503" spans="31:31" ht="30" customHeight="1" x14ac:dyDescent="0.35">
      <c r="AE503" s="99"/>
    </row>
    <row r="504" spans="31:31" ht="30" customHeight="1" x14ac:dyDescent="0.35">
      <c r="AE504" s="99"/>
    </row>
    <row r="505" spans="31:31" ht="30" customHeight="1" x14ac:dyDescent="0.35">
      <c r="AE505" s="99"/>
    </row>
    <row r="506" spans="31:31" ht="30" customHeight="1" x14ac:dyDescent="0.35">
      <c r="AE506" s="99"/>
    </row>
    <row r="507" spans="31:31" ht="30" customHeight="1" x14ac:dyDescent="0.35">
      <c r="AE507" s="99"/>
    </row>
    <row r="508" spans="31:31" ht="30" customHeight="1" x14ac:dyDescent="0.35">
      <c r="AE508" s="99"/>
    </row>
    <row r="509" spans="31:31" ht="30" customHeight="1" x14ac:dyDescent="0.35">
      <c r="AE509" s="99"/>
    </row>
    <row r="510" spans="31:31" ht="30" customHeight="1" x14ac:dyDescent="0.35">
      <c r="AE510" s="99"/>
    </row>
    <row r="511" spans="31:31" ht="30" customHeight="1" x14ac:dyDescent="0.35">
      <c r="AE511" s="99"/>
    </row>
    <row r="512" spans="31:31" ht="30" customHeight="1" x14ac:dyDescent="0.35">
      <c r="AE512" s="99"/>
    </row>
    <row r="513" spans="31:31" ht="30" customHeight="1" x14ac:dyDescent="0.35">
      <c r="AE513" s="99"/>
    </row>
    <row r="514" spans="31:31" ht="30" customHeight="1" x14ac:dyDescent="0.35">
      <c r="AE514" s="99"/>
    </row>
    <row r="515" spans="31:31" ht="30" customHeight="1" x14ac:dyDescent="0.35">
      <c r="AE515" s="99"/>
    </row>
    <row r="516" spans="31:31" ht="30" customHeight="1" x14ac:dyDescent="0.35">
      <c r="AE516" s="99"/>
    </row>
    <row r="517" spans="31:31" ht="30" customHeight="1" x14ac:dyDescent="0.35">
      <c r="AE517" s="99"/>
    </row>
    <row r="518" spans="31:31" ht="30" customHeight="1" x14ac:dyDescent="0.35">
      <c r="AE518" s="99"/>
    </row>
    <row r="519" spans="31:31" ht="30" customHeight="1" x14ac:dyDescent="0.35">
      <c r="AE519" s="99"/>
    </row>
    <row r="520" spans="31:31" ht="30" customHeight="1" x14ac:dyDescent="0.35">
      <c r="AE520" s="99"/>
    </row>
    <row r="521" spans="31:31" ht="30" customHeight="1" x14ac:dyDescent="0.35">
      <c r="AE521" s="99"/>
    </row>
    <row r="522" spans="31:31" ht="30" customHeight="1" x14ac:dyDescent="0.35">
      <c r="AE522" s="99"/>
    </row>
    <row r="523" spans="31:31" ht="30" customHeight="1" x14ac:dyDescent="0.35">
      <c r="AE523" s="99"/>
    </row>
    <row r="524" spans="31:31" ht="30" customHeight="1" x14ac:dyDescent="0.35">
      <c r="AE524" s="99"/>
    </row>
    <row r="525" spans="31:31" ht="30" customHeight="1" x14ac:dyDescent="0.35">
      <c r="AE525" s="99"/>
    </row>
    <row r="526" spans="31:31" ht="30" customHeight="1" x14ac:dyDescent="0.35">
      <c r="AE526" s="99"/>
    </row>
    <row r="527" spans="31:31" ht="30" customHeight="1" x14ac:dyDescent="0.35">
      <c r="AE527" s="99"/>
    </row>
    <row r="528" spans="31:31" ht="30" customHeight="1" x14ac:dyDescent="0.35">
      <c r="AE528" s="99"/>
    </row>
    <row r="529" spans="31:31" ht="30" customHeight="1" x14ac:dyDescent="0.35">
      <c r="AE529" s="99"/>
    </row>
    <row r="530" spans="31:31" ht="30" customHeight="1" x14ac:dyDescent="0.35">
      <c r="AE530" s="99"/>
    </row>
    <row r="531" spans="31:31" ht="30" customHeight="1" x14ac:dyDescent="0.35">
      <c r="AE531" s="99"/>
    </row>
    <row r="532" spans="31:31" ht="30" customHeight="1" x14ac:dyDescent="0.35">
      <c r="AE532" s="99"/>
    </row>
    <row r="533" spans="31:31" ht="30" customHeight="1" x14ac:dyDescent="0.35">
      <c r="AE533" s="99"/>
    </row>
    <row r="534" spans="31:31" ht="30" customHeight="1" x14ac:dyDescent="0.35">
      <c r="AE534" s="99"/>
    </row>
    <row r="535" spans="31:31" ht="30" customHeight="1" x14ac:dyDescent="0.35">
      <c r="AE535" s="99"/>
    </row>
    <row r="536" spans="31:31" ht="30" customHeight="1" x14ac:dyDescent="0.35">
      <c r="AE536" s="99"/>
    </row>
    <row r="537" spans="31:31" ht="30" customHeight="1" x14ac:dyDescent="0.35">
      <c r="AE537" s="99"/>
    </row>
    <row r="538" spans="31:31" ht="30" customHeight="1" x14ac:dyDescent="0.35">
      <c r="AE538" s="99"/>
    </row>
    <row r="539" spans="31:31" ht="30" customHeight="1" x14ac:dyDescent="0.35">
      <c r="AE539" s="99"/>
    </row>
    <row r="540" spans="31:31" ht="30" customHeight="1" x14ac:dyDescent="0.35">
      <c r="AE540" s="99"/>
    </row>
    <row r="541" spans="31:31" ht="30" customHeight="1" x14ac:dyDescent="0.35">
      <c r="AE541" s="99"/>
    </row>
    <row r="542" spans="31:31" ht="30" customHeight="1" x14ac:dyDescent="0.35">
      <c r="AE542" s="99"/>
    </row>
    <row r="543" spans="31:31" ht="30" customHeight="1" x14ac:dyDescent="0.35">
      <c r="AE543" s="99"/>
    </row>
    <row r="544" spans="31:31" ht="30" customHeight="1" x14ac:dyDescent="0.35">
      <c r="AE544" s="99"/>
    </row>
    <row r="545" spans="31:31" ht="30" customHeight="1" x14ac:dyDescent="0.35">
      <c r="AE545" s="99"/>
    </row>
    <row r="546" spans="31:31" ht="30" customHeight="1" x14ac:dyDescent="0.35">
      <c r="AE546" s="99"/>
    </row>
    <row r="547" spans="31:31" ht="30" customHeight="1" x14ac:dyDescent="0.35">
      <c r="AE547" s="99"/>
    </row>
    <row r="548" spans="31:31" ht="30" customHeight="1" x14ac:dyDescent="0.35">
      <c r="AE548" s="99"/>
    </row>
    <row r="549" spans="31:31" ht="30" customHeight="1" x14ac:dyDescent="0.35">
      <c r="AE549" s="99"/>
    </row>
    <row r="550" spans="31:31" ht="30" customHeight="1" x14ac:dyDescent="0.35">
      <c r="AE550" s="99"/>
    </row>
    <row r="551" spans="31:31" ht="30" customHeight="1" x14ac:dyDescent="0.35">
      <c r="AE551" s="99"/>
    </row>
    <row r="552" spans="31:31" ht="30" customHeight="1" x14ac:dyDescent="0.35">
      <c r="AE552" s="99"/>
    </row>
    <row r="553" spans="31:31" ht="30" customHeight="1" x14ac:dyDescent="0.35">
      <c r="AE553" s="99"/>
    </row>
    <row r="554" spans="31:31" ht="30" customHeight="1" x14ac:dyDescent="0.35">
      <c r="AE554" s="99"/>
    </row>
    <row r="555" spans="31:31" ht="30" customHeight="1" x14ac:dyDescent="0.35">
      <c r="AE555" s="99"/>
    </row>
    <row r="556" spans="31:31" ht="30" customHeight="1" x14ac:dyDescent="0.35">
      <c r="AE556" s="99"/>
    </row>
    <row r="557" spans="31:31" ht="30" customHeight="1" x14ac:dyDescent="0.35">
      <c r="AE557" s="99"/>
    </row>
    <row r="558" spans="31:31" ht="30" customHeight="1" x14ac:dyDescent="0.35">
      <c r="AE558" s="99"/>
    </row>
    <row r="559" spans="31:31" ht="30" customHeight="1" x14ac:dyDescent="0.35">
      <c r="AE559" s="99"/>
    </row>
    <row r="560" spans="31:31" ht="30" customHeight="1" x14ac:dyDescent="0.35">
      <c r="AE560" s="99"/>
    </row>
    <row r="561" spans="31:31" ht="30" customHeight="1" x14ac:dyDescent="0.35">
      <c r="AE561" s="99"/>
    </row>
    <row r="562" spans="31:31" ht="30" customHeight="1" x14ac:dyDescent="0.35">
      <c r="AE562" s="99"/>
    </row>
    <row r="563" spans="31:31" ht="30" customHeight="1" x14ac:dyDescent="0.35">
      <c r="AE563" s="99"/>
    </row>
    <row r="564" spans="31:31" ht="30" customHeight="1" x14ac:dyDescent="0.35">
      <c r="AE564" s="99"/>
    </row>
    <row r="565" spans="31:31" ht="30" customHeight="1" x14ac:dyDescent="0.35">
      <c r="AE565" s="99"/>
    </row>
    <row r="566" spans="31:31" ht="30" customHeight="1" x14ac:dyDescent="0.35">
      <c r="AE566" s="99"/>
    </row>
    <row r="567" spans="31:31" ht="30" customHeight="1" x14ac:dyDescent="0.35">
      <c r="AE567" s="99"/>
    </row>
    <row r="568" spans="31:31" ht="30" customHeight="1" x14ac:dyDescent="0.35">
      <c r="AE568" s="99"/>
    </row>
    <row r="569" spans="31:31" ht="30" customHeight="1" x14ac:dyDescent="0.35">
      <c r="AE569" s="99"/>
    </row>
    <row r="570" spans="31:31" ht="30" customHeight="1" x14ac:dyDescent="0.35">
      <c r="AE570" s="99"/>
    </row>
    <row r="571" spans="31:31" ht="30" customHeight="1" x14ac:dyDescent="0.35">
      <c r="AE571" s="99"/>
    </row>
    <row r="572" spans="31:31" ht="30" customHeight="1" x14ac:dyDescent="0.35">
      <c r="AE572" s="99"/>
    </row>
    <row r="573" spans="31:31" ht="30" customHeight="1" x14ac:dyDescent="0.35">
      <c r="AE573" s="99"/>
    </row>
    <row r="574" spans="31:31" ht="30" customHeight="1" x14ac:dyDescent="0.35">
      <c r="AE574" s="99"/>
    </row>
    <row r="575" spans="31:31" ht="30" customHeight="1" x14ac:dyDescent="0.35">
      <c r="AE575" s="99"/>
    </row>
    <row r="576" spans="31:31" ht="30" customHeight="1" x14ac:dyDescent="0.35">
      <c r="AE576" s="99"/>
    </row>
    <row r="577" spans="31:31" ht="30" customHeight="1" x14ac:dyDescent="0.35">
      <c r="AE577" s="99"/>
    </row>
    <row r="578" spans="31:31" ht="30" customHeight="1" x14ac:dyDescent="0.35">
      <c r="AE578" s="99"/>
    </row>
    <row r="579" spans="31:31" ht="30" customHeight="1" x14ac:dyDescent="0.35">
      <c r="AE579" s="99"/>
    </row>
    <row r="580" spans="31:31" ht="30" customHeight="1" x14ac:dyDescent="0.35">
      <c r="AE580" s="99"/>
    </row>
    <row r="581" spans="31:31" ht="30" customHeight="1" x14ac:dyDescent="0.35">
      <c r="AE581" s="99"/>
    </row>
    <row r="582" spans="31:31" ht="30" customHeight="1" x14ac:dyDescent="0.35">
      <c r="AE582" s="99"/>
    </row>
    <row r="583" spans="31:31" ht="30" customHeight="1" x14ac:dyDescent="0.35">
      <c r="AE583" s="99"/>
    </row>
    <row r="584" spans="31:31" ht="30" customHeight="1" x14ac:dyDescent="0.35">
      <c r="AE584" s="99"/>
    </row>
    <row r="585" spans="31:31" ht="30" customHeight="1" x14ac:dyDescent="0.35">
      <c r="AE585" s="99"/>
    </row>
    <row r="586" spans="31:31" ht="30" customHeight="1" x14ac:dyDescent="0.35">
      <c r="AE586" s="99"/>
    </row>
    <row r="587" spans="31:31" ht="30" customHeight="1" x14ac:dyDescent="0.35">
      <c r="AE587" s="99"/>
    </row>
    <row r="588" spans="31:31" ht="30" customHeight="1" x14ac:dyDescent="0.35">
      <c r="AE588" s="99"/>
    </row>
    <row r="589" spans="31:31" ht="30" customHeight="1" x14ac:dyDescent="0.35">
      <c r="AE589" s="99"/>
    </row>
    <row r="590" spans="31:31" ht="30" customHeight="1" x14ac:dyDescent="0.35">
      <c r="AE590" s="99"/>
    </row>
    <row r="591" spans="31:31" ht="30" customHeight="1" x14ac:dyDescent="0.35">
      <c r="AE591" s="99"/>
    </row>
    <row r="592" spans="31:31" ht="30" customHeight="1" x14ac:dyDescent="0.35">
      <c r="AE592" s="99"/>
    </row>
    <row r="593" spans="31:31" ht="30" customHeight="1" x14ac:dyDescent="0.35">
      <c r="AE593" s="99"/>
    </row>
    <row r="594" spans="31:31" ht="30" customHeight="1" x14ac:dyDescent="0.35">
      <c r="AE594" s="99"/>
    </row>
    <row r="595" spans="31:31" ht="30" customHeight="1" x14ac:dyDescent="0.35">
      <c r="AE595" s="99"/>
    </row>
    <row r="596" spans="31:31" ht="30" customHeight="1" x14ac:dyDescent="0.35">
      <c r="AE596" s="99"/>
    </row>
    <row r="597" spans="31:31" ht="30" customHeight="1" x14ac:dyDescent="0.35">
      <c r="AE597" s="99"/>
    </row>
    <row r="598" spans="31:31" ht="30" customHeight="1" x14ac:dyDescent="0.35">
      <c r="AE598" s="99"/>
    </row>
    <row r="599" spans="31:31" ht="30" customHeight="1" x14ac:dyDescent="0.35">
      <c r="AE599" s="99"/>
    </row>
    <row r="600" spans="31:31" ht="30" customHeight="1" x14ac:dyDescent="0.35">
      <c r="AE600" s="99"/>
    </row>
    <row r="601" spans="31:31" ht="30" customHeight="1" x14ac:dyDescent="0.35">
      <c r="AE601" s="99"/>
    </row>
    <row r="602" spans="31:31" ht="30" customHeight="1" x14ac:dyDescent="0.35">
      <c r="AE602" s="99"/>
    </row>
    <row r="603" spans="31:31" ht="30" customHeight="1" x14ac:dyDescent="0.35">
      <c r="AE603" s="99"/>
    </row>
    <row r="604" spans="31:31" ht="30" customHeight="1" x14ac:dyDescent="0.35">
      <c r="AE604" s="99"/>
    </row>
    <row r="605" spans="31:31" ht="30" customHeight="1" x14ac:dyDescent="0.35">
      <c r="AE605" s="99"/>
    </row>
    <row r="606" spans="31:31" ht="30" customHeight="1" x14ac:dyDescent="0.35">
      <c r="AE606" s="99"/>
    </row>
    <row r="607" spans="31:31" ht="30" customHeight="1" x14ac:dyDescent="0.35">
      <c r="AE607" s="99"/>
    </row>
    <row r="608" spans="31:31" ht="30" customHeight="1" x14ac:dyDescent="0.35">
      <c r="AE608" s="99"/>
    </row>
    <row r="609" spans="31:31" ht="30" customHeight="1" x14ac:dyDescent="0.35">
      <c r="AE609" s="99"/>
    </row>
    <row r="610" spans="31:31" ht="30" customHeight="1" x14ac:dyDescent="0.35">
      <c r="AE610" s="99"/>
    </row>
    <row r="611" spans="31:31" ht="30" customHeight="1" x14ac:dyDescent="0.35">
      <c r="AE611" s="99"/>
    </row>
    <row r="612" spans="31:31" ht="30" customHeight="1" x14ac:dyDescent="0.35">
      <c r="AE612" s="99"/>
    </row>
    <row r="613" spans="31:31" ht="30" customHeight="1" x14ac:dyDescent="0.35">
      <c r="AE613" s="99"/>
    </row>
    <row r="614" spans="31:31" ht="30" customHeight="1" x14ac:dyDescent="0.35">
      <c r="AE614" s="99"/>
    </row>
    <row r="615" spans="31:31" ht="30" customHeight="1" x14ac:dyDescent="0.35">
      <c r="AE615" s="99"/>
    </row>
    <row r="616" spans="31:31" ht="30" customHeight="1" x14ac:dyDescent="0.35">
      <c r="AE616" s="99"/>
    </row>
    <row r="617" spans="31:31" ht="30" customHeight="1" x14ac:dyDescent="0.35">
      <c r="AE617" s="99"/>
    </row>
    <row r="618" spans="31:31" ht="30" customHeight="1" x14ac:dyDescent="0.35">
      <c r="AE618" s="99"/>
    </row>
    <row r="619" spans="31:31" ht="30" customHeight="1" x14ac:dyDescent="0.35">
      <c r="AE619" s="99"/>
    </row>
    <row r="620" spans="31:31" ht="30" customHeight="1" x14ac:dyDescent="0.35">
      <c r="AE620" s="99"/>
    </row>
    <row r="621" spans="31:31" ht="30" customHeight="1" x14ac:dyDescent="0.35">
      <c r="AE621" s="99"/>
    </row>
    <row r="622" spans="31:31" ht="30" customHeight="1" x14ac:dyDescent="0.35">
      <c r="AE622" s="99"/>
    </row>
    <row r="623" spans="31:31" ht="30" customHeight="1" x14ac:dyDescent="0.35">
      <c r="AE623" s="99"/>
    </row>
    <row r="624" spans="31:31" ht="30" customHeight="1" x14ac:dyDescent="0.35">
      <c r="AE624" s="99"/>
    </row>
    <row r="625" spans="31:31" ht="30" customHeight="1" x14ac:dyDescent="0.35">
      <c r="AE625" s="99"/>
    </row>
    <row r="626" spans="31:31" ht="30" customHeight="1" x14ac:dyDescent="0.35">
      <c r="AE626" s="99"/>
    </row>
    <row r="627" spans="31:31" ht="30" customHeight="1" x14ac:dyDescent="0.35">
      <c r="AE627" s="99"/>
    </row>
    <row r="628" spans="31:31" ht="30" customHeight="1" x14ac:dyDescent="0.35">
      <c r="AE628" s="99"/>
    </row>
    <row r="629" spans="31:31" ht="30" customHeight="1" x14ac:dyDescent="0.35">
      <c r="AE629" s="99"/>
    </row>
    <row r="630" spans="31:31" ht="30" customHeight="1" x14ac:dyDescent="0.35">
      <c r="AE630" s="99"/>
    </row>
    <row r="631" spans="31:31" ht="30" customHeight="1" x14ac:dyDescent="0.35">
      <c r="AE631" s="99"/>
    </row>
    <row r="632" spans="31:31" ht="30" customHeight="1" x14ac:dyDescent="0.35">
      <c r="AE632" s="99"/>
    </row>
    <row r="633" spans="31:31" ht="30" customHeight="1" x14ac:dyDescent="0.35">
      <c r="AE633" s="99"/>
    </row>
    <row r="634" spans="31:31" ht="30" customHeight="1" x14ac:dyDescent="0.35">
      <c r="AE634" s="99"/>
    </row>
    <row r="635" spans="31:31" ht="30" customHeight="1" x14ac:dyDescent="0.35">
      <c r="AE635" s="99"/>
    </row>
    <row r="636" spans="31:31" ht="30" customHeight="1" x14ac:dyDescent="0.35">
      <c r="AE636" s="99"/>
    </row>
    <row r="637" spans="31:31" ht="30" customHeight="1" x14ac:dyDescent="0.35">
      <c r="AE637" s="99"/>
    </row>
    <row r="638" spans="31:31" ht="30" customHeight="1" x14ac:dyDescent="0.35">
      <c r="AE638" s="99"/>
    </row>
    <row r="639" spans="31:31" ht="30" customHeight="1" x14ac:dyDescent="0.35">
      <c r="AE639" s="99"/>
    </row>
    <row r="640" spans="31:31" ht="30" customHeight="1" x14ac:dyDescent="0.35">
      <c r="AE640" s="99"/>
    </row>
    <row r="641" spans="31:31" ht="30" customHeight="1" x14ac:dyDescent="0.35">
      <c r="AE641" s="99"/>
    </row>
    <row r="642" spans="31:31" ht="30" customHeight="1" x14ac:dyDescent="0.35">
      <c r="AE642" s="99"/>
    </row>
    <row r="643" spans="31:31" ht="30" customHeight="1" x14ac:dyDescent="0.35">
      <c r="AE643" s="99"/>
    </row>
    <row r="644" spans="31:31" ht="30" customHeight="1" x14ac:dyDescent="0.35">
      <c r="AE644" s="99"/>
    </row>
    <row r="645" spans="31:31" ht="30" customHeight="1" x14ac:dyDescent="0.35">
      <c r="AE645" s="99"/>
    </row>
    <row r="646" spans="31:31" ht="30" customHeight="1" x14ac:dyDescent="0.35">
      <c r="AE646" s="99"/>
    </row>
    <row r="647" spans="31:31" ht="30" customHeight="1" x14ac:dyDescent="0.35">
      <c r="AE647" s="99"/>
    </row>
    <row r="648" spans="31:31" ht="30" customHeight="1" x14ac:dyDescent="0.35">
      <c r="AE648" s="99"/>
    </row>
    <row r="649" spans="31:31" ht="30" customHeight="1" x14ac:dyDescent="0.35">
      <c r="AE649" s="99"/>
    </row>
    <row r="650" spans="31:31" ht="30" customHeight="1" x14ac:dyDescent="0.35">
      <c r="AE650" s="99"/>
    </row>
    <row r="651" spans="31:31" ht="30" customHeight="1" x14ac:dyDescent="0.35">
      <c r="AE651" s="99"/>
    </row>
    <row r="652" spans="31:31" ht="30" customHeight="1" x14ac:dyDescent="0.35">
      <c r="AE652" s="99"/>
    </row>
    <row r="653" spans="31:31" ht="30" customHeight="1" x14ac:dyDescent="0.35">
      <c r="AE653" s="99"/>
    </row>
    <row r="654" spans="31:31" ht="30" customHeight="1" x14ac:dyDescent="0.35">
      <c r="AE654" s="99"/>
    </row>
    <row r="655" spans="31:31" ht="30" customHeight="1" x14ac:dyDescent="0.35">
      <c r="AE655" s="99"/>
    </row>
    <row r="656" spans="31:31" ht="30" customHeight="1" x14ac:dyDescent="0.35">
      <c r="AE656" s="99"/>
    </row>
    <row r="657" spans="31:31" ht="30" customHeight="1" x14ac:dyDescent="0.35">
      <c r="AE657" s="99"/>
    </row>
    <row r="658" spans="31:31" ht="30" customHeight="1" x14ac:dyDescent="0.35">
      <c r="AE658" s="99"/>
    </row>
    <row r="659" spans="31:31" ht="30" customHeight="1" x14ac:dyDescent="0.35">
      <c r="AE659" s="99"/>
    </row>
    <row r="660" spans="31:31" ht="30" customHeight="1" x14ac:dyDescent="0.35">
      <c r="AE660" s="99"/>
    </row>
    <row r="661" spans="31:31" ht="30" customHeight="1" x14ac:dyDescent="0.35">
      <c r="AE661" s="99"/>
    </row>
    <row r="662" spans="31:31" ht="30" customHeight="1" x14ac:dyDescent="0.35">
      <c r="AE662" s="99"/>
    </row>
    <row r="663" spans="31:31" ht="30" customHeight="1" x14ac:dyDescent="0.35">
      <c r="AE663" s="99"/>
    </row>
    <row r="664" spans="31:31" ht="30" customHeight="1" x14ac:dyDescent="0.35">
      <c r="AE664" s="99"/>
    </row>
    <row r="665" spans="31:31" ht="30" customHeight="1" x14ac:dyDescent="0.35">
      <c r="AE665" s="99"/>
    </row>
    <row r="666" spans="31:31" ht="30" customHeight="1" x14ac:dyDescent="0.35">
      <c r="AE666" s="99"/>
    </row>
    <row r="667" spans="31:31" ht="30" customHeight="1" x14ac:dyDescent="0.35">
      <c r="AE667" s="99"/>
    </row>
    <row r="668" spans="31:31" ht="30" customHeight="1" x14ac:dyDescent="0.35">
      <c r="AE668" s="99"/>
    </row>
    <row r="669" spans="31:31" ht="30" customHeight="1" x14ac:dyDescent="0.35">
      <c r="AE669" s="99"/>
    </row>
    <row r="670" spans="31:31" ht="30" customHeight="1" x14ac:dyDescent="0.35">
      <c r="AE670" s="99"/>
    </row>
    <row r="671" spans="31:31" ht="30" customHeight="1" x14ac:dyDescent="0.35">
      <c r="AE671" s="99"/>
    </row>
    <row r="672" spans="31:31" ht="30" customHeight="1" x14ac:dyDescent="0.35">
      <c r="AE672" s="99"/>
    </row>
    <row r="673" spans="31:31" ht="30" customHeight="1" x14ac:dyDescent="0.35">
      <c r="AE673" s="99"/>
    </row>
    <row r="674" spans="31:31" ht="30" customHeight="1" x14ac:dyDescent="0.35">
      <c r="AE674" s="99"/>
    </row>
    <row r="675" spans="31:31" ht="30" customHeight="1" x14ac:dyDescent="0.35">
      <c r="AE675" s="99"/>
    </row>
    <row r="676" spans="31:31" ht="30" customHeight="1" x14ac:dyDescent="0.35">
      <c r="AE676" s="99"/>
    </row>
    <row r="677" spans="31:31" ht="30" customHeight="1" x14ac:dyDescent="0.35">
      <c r="AE677" s="99"/>
    </row>
    <row r="678" spans="31:31" ht="30" customHeight="1" x14ac:dyDescent="0.35">
      <c r="AE678" s="99"/>
    </row>
    <row r="679" spans="31:31" ht="30" customHeight="1" x14ac:dyDescent="0.35">
      <c r="AE679" s="99"/>
    </row>
    <row r="680" spans="31:31" ht="30" customHeight="1" x14ac:dyDescent="0.35">
      <c r="AE680" s="99"/>
    </row>
    <row r="681" spans="31:31" ht="30" customHeight="1" x14ac:dyDescent="0.35">
      <c r="AE681" s="99"/>
    </row>
    <row r="682" spans="31:31" ht="30" customHeight="1" x14ac:dyDescent="0.35">
      <c r="AE682" s="99"/>
    </row>
    <row r="683" spans="31:31" ht="30" customHeight="1" x14ac:dyDescent="0.35">
      <c r="AE683" s="99"/>
    </row>
    <row r="684" spans="31:31" ht="30" customHeight="1" x14ac:dyDescent="0.35">
      <c r="AE684" s="99"/>
    </row>
    <row r="685" spans="31:31" ht="30" customHeight="1" x14ac:dyDescent="0.35">
      <c r="AE685" s="99"/>
    </row>
    <row r="686" spans="31:31" ht="30" customHeight="1" x14ac:dyDescent="0.35">
      <c r="AE686" s="99"/>
    </row>
    <row r="687" spans="31:31" ht="30" customHeight="1" x14ac:dyDescent="0.35">
      <c r="AE687" s="99"/>
    </row>
    <row r="688" spans="31:31" ht="30" customHeight="1" x14ac:dyDescent="0.35">
      <c r="AE688" s="99"/>
    </row>
    <row r="689" spans="31:31" ht="30" customHeight="1" x14ac:dyDescent="0.35">
      <c r="AE689" s="99"/>
    </row>
    <row r="690" spans="31:31" ht="30" customHeight="1" x14ac:dyDescent="0.35">
      <c r="AE690" s="99"/>
    </row>
    <row r="691" spans="31:31" ht="30" customHeight="1" x14ac:dyDescent="0.35">
      <c r="AE691" s="99"/>
    </row>
    <row r="692" spans="31:31" ht="30" customHeight="1" x14ac:dyDescent="0.35">
      <c r="AE692" s="99"/>
    </row>
    <row r="693" spans="31:31" ht="30" customHeight="1" x14ac:dyDescent="0.35">
      <c r="AE693" s="99"/>
    </row>
    <row r="694" spans="31:31" ht="30" customHeight="1" x14ac:dyDescent="0.35">
      <c r="AE694" s="99"/>
    </row>
    <row r="695" spans="31:31" ht="30" customHeight="1" x14ac:dyDescent="0.35">
      <c r="AE695" s="99"/>
    </row>
    <row r="696" spans="31:31" ht="30" customHeight="1" x14ac:dyDescent="0.35">
      <c r="AE696" s="99"/>
    </row>
    <row r="697" spans="31:31" ht="30" customHeight="1" x14ac:dyDescent="0.35">
      <c r="AE697" s="99"/>
    </row>
    <row r="698" spans="31:31" ht="30" customHeight="1" x14ac:dyDescent="0.35">
      <c r="AE698" s="99"/>
    </row>
    <row r="699" spans="31:31" ht="30" customHeight="1" x14ac:dyDescent="0.35">
      <c r="AE699" s="99"/>
    </row>
    <row r="700" spans="31:31" ht="30" customHeight="1" x14ac:dyDescent="0.35">
      <c r="AE700" s="99"/>
    </row>
    <row r="701" spans="31:31" ht="30" customHeight="1" x14ac:dyDescent="0.35">
      <c r="AE701" s="99"/>
    </row>
    <row r="702" spans="31:31" ht="30" customHeight="1" x14ac:dyDescent="0.35">
      <c r="AE702" s="99"/>
    </row>
    <row r="703" spans="31:31" ht="30" customHeight="1" x14ac:dyDescent="0.35">
      <c r="AE703" s="99"/>
    </row>
    <row r="704" spans="31:31" ht="30" customHeight="1" x14ac:dyDescent="0.35">
      <c r="AE704" s="99"/>
    </row>
    <row r="705" spans="31:31" ht="30" customHeight="1" x14ac:dyDescent="0.35">
      <c r="AE705" s="99"/>
    </row>
    <row r="706" spans="31:31" ht="30" customHeight="1" x14ac:dyDescent="0.35">
      <c r="AE706" s="99"/>
    </row>
    <row r="707" spans="31:31" ht="30" customHeight="1" x14ac:dyDescent="0.35">
      <c r="AE707" s="99"/>
    </row>
    <row r="708" spans="31:31" ht="30" customHeight="1" x14ac:dyDescent="0.35">
      <c r="AE708" s="99"/>
    </row>
    <row r="709" spans="31:31" ht="30" customHeight="1" x14ac:dyDescent="0.35">
      <c r="AE709" s="99"/>
    </row>
    <row r="710" spans="31:31" ht="30" customHeight="1" x14ac:dyDescent="0.35">
      <c r="AE710" s="99"/>
    </row>
    <row r="711" spans="31:31" ht="30" customHeight="1" x14ac:dyDescent="0.35">
      <c r="AE711" s="99"/>
    </row>
    <row r="712" spans="31:31" ht="30" customHeight="1" x14ac:dyDescent="0.35">
      <c r="AE712" s="99"/>
    </row>
    <row r="713" spans="31:31" ht="30" customHeight="1" x14ac:dyDescent="0.35">
      <c r="AE713" s="99"/>
    </row>
    <row r="714" spans="31:31" ht="30" customHeight="1" x14ac:dyDescent="0.35">
      <c r="AE714" s="99"/>
    </row>
    <row r="715" spans="31:31" ht="30" customHeight="1" x14ac:dyDescent="0.35">
      <c r="AE715" s="99"/>
    </row>
    <row r="716" spans="31:31" ht="30" customHeight="1" x14ac:dyDescent="0.35">
      <c r="AE716" s="99"/>
    </row>
    <row r="717" spans="31:31" ht="30" customHeight="1" x14ac:dyDescent="0.35">
      <c r="AE717" s="99"/>
    </row>
    <row r="718" spans="31:31" ht="30" customHeight="1" x14ac:dyDescent="0.35">
      <c r="AE718" s="99"/>
    </row>
    <row r="719" spans="31:31" ht="30" customHeight="1" x14ac:dyDescent="0.35">
      <c r="AE719" s="99"/>
    </row>
    <row r="720" spans="31:31" ht="30" customHeight="1" x14ac:dyDescent="0.35">
      <c r="AE720" s="99"/>
    </row>
    <row r="721" spans="31:31" ht="30" customHeight="1" x14ac:dyDescent="0.35">
      <c r="AE721" s="99"/>
    </row>
    <row r="722" spans="31:31" ht="30" customHeight="1" x14ac:dyDescent="0.35">
      <c r="AE722" s="99"/>
    </row>
    <row r="723" spans="31:31" ht="30" customHeight="1" x14ac:dyDescent="0.35">
      <c r="AE723" s="99"/>
    </row>
    <row r="724" spans="31:31" ht="30" customHeight="1" x14ac:dyDescent="0.35">
      <c r="AE724" s="99"/>
    </row>
    <row r="725" spans="31:31" ht="30" customHeight="1" x14ac:dyDescent="0.35">
      <c r="AE725" s="99"/>
    </row>
    <row r="726" spans="31:31" ht="30" customHeight="1" x14ac:dyDescent="0.35">
      <c r="AE726" s="99"/>
    </row>
    <row r="727" spans="31:31" ht="30" customHeight="1" x14ac:dyDescent="0.35">
      <c r="AE727" s="99"/>
    </row>
    <row r="728" spans="31:31" ht="30" customHeight="1" x14ac:dyDescent="0.35">
      <c r="AE728" s="99"/>
    </row>
    <row r="729" spans="31:31" ht="30" customHeight="1" x14ac:dyDescent="0.35">
      <c r="AE729" s="99"/>
    </row>
    <row r="730" spans="31:31" ht="30" customHeight="1" x14ac:dyDescent="0.35">
      <c r="AE730" s="99"/>
    </row>
    <row r="731" spans="31:31" ht="30" customHeight="1" x14ac:dyDescent="0.35">
      <c r="AE731" s="99"/>
    </row>
    <row r="732" spans="31:31" ht="30" customHeight="1" x14ac:dyDescent="0.35">
      <c r="AE732" s="99"/>
    </row>
    <row r="733" spans="31:31" ht="30" customHeight="1" x14ac:dyDescent="0.35">
      <c r="AE733" s="99"/>
    </row>
    <row r="734" spans="31:31" ht="30" customHeight="1" x14ac:dyDescent="0.35">
      <c r="AE734" s="99"/>
    </row>
    <row r="735" spans="31:31" ht="30" customHeight="1" x14ac:dyDescent="0.35">
      <c r="AE735" s="99"/>
    </row>
    <row r="736" spans="31:31" ht="30" customHeight="1" x14ac:dyDescent="0.35">
      <c r="AE736" s="99"/>
    </row>
    <row r="737" spans="31:31" ht="30" customHeight="1" x14ac:dyDescent="0.35">
      <c r="AE737" s="99"/>
    </row>
    <row r="738" spans="31:31" ht="30" customHeight="1" x14ac:dyDescent="0.35">
      <c r="AE738" s="99"/>
    </row>
    <row r="739" spans="31:31" ht="30" customHeight="1" x14ac:dyDescent="0.35">
      <c r="AE739" s="99"/>
    </row>
    <row r="740" spans="31:31" ht="30" customHeight="1" x14ac:dyDescent="0.35">
      <c r="AE740" s="99"/>
    </row>
    <row r="741" spans="31:31" ht="30" customHeight="1" x14ac:dyDescent="0.35">
      <c r="AE741" s="99"/>
    </row>
    <row r="742" spans="31:31" ht="30" customHeight="1" x14ac:dyDescent="0.35">
      <c r="AE742" s="99"/>
    </row>
    <row r="743" spans="31:31" ht="30" customHeight="1" x14ac:dyDescent="0.35">
      <c r="AE743" s="99"/>
    </row>
    <row r="744" spans="31:31" ht="30" customHeight="1" x14ac:dyDescent="0.35">
      <c r="AE744" s="99"/>
    </row>
    <row r="745" spans="31:31" ht="30" customHeight="1" x14ac:dyDescent="0.35">
      <c r="AE745" s="99"/>
    </row>
    <row r="746" spans="31:31" ht="30" customHeight="1" x14ac:dyDescent="0.35">
      <c r="AE746" s="99"/>
    </row>
    <row r="747" spans="31:31" ht="30" customHeight="1" x14ac:dyDescent="0.35">
      <c r="AE747" s="99"/>
    </row>
    <row r="748" spans="31:31" ht="30" customHeight="1" x14ac:dyDescent="0.35">
      <c r="AE748" s="99"/>
    </row>
    <row r="749" spans="31:31" ht="30" customHeight="1" x14ac:dyDescent="0.35">
      <c r="AE749" s="99"/>
    </row>
    <row r="750" spans="31:31" ht="30" customHeight="1" x14ac:dyDescent="0.35">
      <c r="AE750" s="99"/>
    </row>
    <row r="751" spans="31:31" ht="30" customHeight="1" x14ac:dyDescent="0.35">
      <c r="AE751" s="99"/>
    </row>
    <row r="752" spans="31:31" ht="30" customHeight="1" x14ac:dyDescent="0.35">
      <c r="AE752" s="99"/>
    </row>
    <row r="753" spans="31:31" ht="30" customHeight="1" x14ac:dyDescent="0.35">
      <c r="AE753" s="99"/>
    </row>
    <row r="754" spans="31:31" ht="30" customHeight="1" x14ac:dyDescent="0.35">
      <c r="AE754" s="99"/>
    </row>
    <row r="755" spans="31:31" ht="30" customHeight="1" x14ac:dyDescent="0.35">
      <c r="AE755" s="99"/>
    </row>
    <row r="756" spans="31:31" ht="30" customHeight="1" x14ac:dyDescent="0.35">
      <c r="AE756" s="99"/>
    </row>
    <row r="757" spans="31:31" ht="30" customHeight="1" x14ac:dyDescent="0.35">
      <c r="AE757" s="99"/>
    </row>
    <row r="758" spans="31:31" ht="30" customHeight="1" x14ac:dyDescent="0.35">
      <c r="AE758" s="99"/>
    </row>
    <row r="759" spans="31:31" ht="30" customHeight="1" x14ac:dyDescent="0.35">
      <c r="AE759" s="99"/>
    </row>
    <row r="760" spans="31:31" ht="30" customHeight="1" x14ac:dyDescent="0.35">
      <c r="AE760" s="99"/>
    </row>
    <row r="761" spans="31:31" ht="30" customHeight="1" x14ac:dyDescent="0.35">
      <c r="AE761" s="99"/>
    </row>
    <row r="762" spans="31:31" ht="30" customHeight="1" x14ac:dyDescent="0.35">
      <c r="AE762" s="99"/>
    </row>
    <row r="763" spans="31:31" ht="30" customHeight="1" x14ac:dyDescent="0.35">
      <c r="AE763" s="99"/>
    </row>
    <row r="764" spans="31:31" ht="30" customHeight="1" x14ac:dyDescent="0.35">
      <c r="AE764" s="99"/>
    </row>
    <row r="765" spans="31:31" ht="30" customHeight="1" x14ac:dyDescent="0.35">
      <c r="AE765" s="99"/>
    </row>
    <row r="766" spans="31:31" ht="30" customHeight="1" x14ac:dyDescent="0.35">
      <c r="AE766" s="99"/>
    </row>
    <row r="767" spans="31:31" ht="30" customHeight="1" x14ac:dyDescent="0.35">
      <c r="AE767" s="99"/>
    </row>
    <row r="768" spans="31:31" ht="30" customHeight="1" x14ac:dyDescent="0.35">
      <c r="AE768" s="99"/>
    </row>
    <row r="769" spans="31:31" ht="30" customHeight="1" x14ac:dyDescent="0.35">
      <c r="AE769" s="99"/>
    </row>
    <row r="770" spans="31:31" ht="30" customHeight="1" x14ac:dyDescent="0.35">
      <c r="AE770" s="99"/>
    </row>
    <row r="771" spans="31:31" ht="30" customHeight="1" x14ac:dyDescent="0.35">
      <c r="AE771" s="99"/>
    </row>
    <row r="772" spans="31:31" ht="30" customHeight="1" x14ac:dyDescent="0.35">
      <c r="AE772" s="99"/>
    </row>
    <row r="773" spans="31:31" ht="30" customHeight="1" x14ac:dyDescent="0.35">
      <c r="AE773" s="99"/>
    </row>
    <row r="774" spans="31:31" ht="30" customHeight="1" x14ac:dyDescent="0.35">
      <c r="AE774" s="99"/>
    </row>
    <row r="775" spans="31:31" ht="30" customHeight="1" x14ac:dyDescent="0.35">
      <c r="AE775" s="99"/>
    </row>
    <row r="776" spans="31:31" ht="30" customHeight="1" x14ac:dyDescent="0.35">
      <c r="AE776" s="99"/>
    </row>
    <row r="777" spans="31:31" ht="30" customHeight="1" x14ac:dyDescent="0.35">
      <c r="AE777" s="99"/>
    </row>
    <row r="778" spans="31:31" ht="30" customHeight="1" x14ac:dyDescent="0.35">
      <c r="AE778" s="99"/>
    </row>
    <row r="779" spans="31:31" ht="30" customHeight="1" x14ac:dyDescent="0.35">
      <c r="AE779" s="99"/>
    </row>
    <row r="780" spans="31:31" ht="30" customHeight="1" x14ac:dyDescent="0.35">
      <c r="AE780" s="99"/>
    </row>
    <row r="781" spans="31:31" ht="30" customHeight="1" x14ac:dyDescent="0.35">
      <c r="AE781" s="99"/>
    </row>
    <row r="782" spans="31:31" ht="30" customHeight="1" x14ac:dyDescent="0.35">
      <c r="AE782" s="99"/>
    </row>
    <row r="783" spans="31:31" ht="30" customHeight="1" x14ac:dyDescent="0.35">
      <c r="AE783" s="99"/>
    </row>
    <row r="784" spans="31:31" ht="30" customHeight="1" x14ac:dyDescent="0.35">
      <c r="AE784" s="99"/>
    </row>
    <row r="785" spans="31:31" ht="30" customHeight="1" x14ac:dyDescent="0.35">
      <c r="AE785" s="99"/>
    </row>
    <row r="786" spans="31:31" ht="30" customHeight="1" x14ac:dyDescent="0.35">
      <c r="AE786" s="99"/>
    </row>
    <row r="787" spans="31:31" ht="30" customHeight="1" x14ac:dyDescent="0.35">
      <c r="AE787" s="99"/>
    </row>
    <row r="788" spans="31:31" ht="30" customHeight="1" x14ac:dyDescent="0.35">
      <c r="AE788" s="99"/>
    </row>
    <row r="789" spans="31:31" ht="30" customHeight="1" x14ac:dyDescent="0.35">
      <c r="AE789" s="99"/>
    </row>
    <row r="790" spans="31:31" ht="30" customHeight="1" x14ac:dyDescent="0.35">
      <c r="AE790" s="99"/>
    </row>
    <row r="791" spans="31:31" ht="30" customHeight="1" x14ac:dyDescent="0.35">
      <c r="AE791" s="99"/>
    </row>
    <row r="792" spans="31:31" ht="30" customHeight="1" x14ac:dyDescent="0.35">
      <c r="AE792" s="99"/>
    </row>
    <row r="793" spans="31:31" ht="30" customHeight="1" x14ac:dyDescent="0.35">
      <c r="AE793" s="99"/>
    </row>
    <row r="794" spans="31:31" ht="30" customHeight="1" x14ac:dyDescent="0.35">
      <c r="AE794" s="99"/>
    </row>
    <row r="795" spans="31:31" ht="30" customHeight="1" x14ac:dyDescent="0.35">
      <c r="AE795" s="99"/>
    </row>
    <row r="796" spans="31:31" ht="30" customHeight="1" x14ac:dyDescent="0.35">
      <c r="AE796" s="99"/>
    </row>
    <row r="797" spans="31:31" ht="30" customHeight="1" x14ac:dyDescent="0.35">
      <c r="AE797" s="99"/>
    </row>
    <row r="798" spans="31:31" ht="30" customHeight="1" x14ac:dyDescent="0.35">
      <c r="AE798" s="99"/>
    </row>
    <row r="799" spans="31:31" ht="30" customHeight="1" x14ac:dyDescent="0.35">
      <c r="AE799" s="99"/>
    </row>
    <row r="800" spans="31:31" ht="30" customHeight="1" x14ac:dyDescent="0.35">
      <c r="AE800" s="99"/>
    </row>
    <row r="801" spans="31:31" ht="30" customHeight="1" x14ac:dyDescent="0.35">
      <c r="AE801" s="99"/>
    </row>
    <row r="802" spans="31:31" ht="30" customHeight="1" x14ac:dyDescent="0.35">
      <c r="AE802" s="99"/>
    </row>
    <row r="803" spans="31:31" ht="30" customHeight="1" x14ac:dyDescent="0.35">
      <c r="AE803" s="99"/>
    </row>
    <row r="804" spans="31:31" ht="30" customHeight="1" x14ac:dyDescent="0.35">
      <c r="AE804" s="99"/>
    </row>
    <row r="805" spans="31:31" ht="30" customHeight="1" x14ac:dyDescent="0.35">
      <c r="AE805" s="99"/>
    </row>
    <row r="806" spans="31:31" ht="30" customHeight="1" x14ac:dyDescent="0.35">
      <c r="AE806" s="99"/>
    </row>
    <row r="807" spans="31:31" ht="30" customHeight="1" x14ac:dyDescent="0.35">
      <c r="AE807" s="99"/>
    </row>
    <row r="808" spans="31:31" ht="30" customHeight="1" x14ac:dyDescent="0.35">
      <c r="AE808" s="99"/>
    </row>
    <row r="809" spans="31:31" ht="30" customHeight="1" x14ac:dyDescent="0.35">
      <c r="AE809" s="99"/>
    </row>
    <row r="810" spans="31:31" ht="30" customHeight="1" x14ac:dyDescent="0.35">
      <c r="AE810" s="99"/>
    </row>
    <row r="811" spans="31:31" ht="30" customHeight="1" x14ac:dyDescent="0.35">
      <c r="AE811" s="99"/>
    </row>
    <row r="812" spans="31:31" ht="30" customHeight="1" x14ac:dyDescent="0.35">
      <c r="AE812" s="99"/>
    </row>
    <row r="813" spans="31:31" ht="30" customHeight="1" x14ac:dyDescent="0.35">
      <c r="AE813" s="99"/>
    </row>
    <row r="814" spans="31:31" ht="30" customHeight="1" x14ac:dyDescent="0.35">
      <c r="AE814" s="99"/>
    </row>
    <row r="815" spans="31:31" ht="30" customHeight="1" x14ac:dyDescent="0.35">
      <c r="AE815" s="99"/>
    </row>
    <row r="816" spans="31:31" ht="30" customHeight="1" x14ac:dyDescent="0.35">
      <c r="AE816" s="99"/>
    </row>
    <row r="817" spans="31:31" ht="30" customHeight="1" x14ac:dyDescent="0.35">
      <c r="AE817" s="99"/>
    </row>
    <row r="818" spans="31:31" ht="30" customHeight="1" x14ac:dyDescent="0.35">
      <c r="AE818" s="99"/>
    </row>
    <row r="819" spans="31:31" ht="30" customHeight="1" x14ac:dyDescent="0.35">
      <c r="AE819" s="99"/>
    </row>
    <row r="820" spans="31:31" ht="30" customHeight="1" x14ac:dyDescent="0.35">
      <c r="AE820" s="99"/>
    </row>
    <row r="821" spans="31:31" ht="30" customHeight="1" x14ac:dyDescent="0.35">
      <c r="AE821" s="99"/>
    </row>
    <row r="822" spans="31:31" ht="30" customHeight="1" x14ac:dyDescent="0.35">
      <c r="AE822" s="99"/>
    </row>
    <row r="823" spans="31:31" ht="30" customHeight="1" x14ac:dyDescent="0.35">
      <c r="AE823" s="99"/>
    </row>
    <row r="824" spans="31:31" ht="30" customHeight="1" x14ac:dyDescent="0.35">
      <c r="AE824" s="99"/>
    </row>
    <row r="825" spans="31:31" ht="30" customHeight="1" x14ac:dyDescent="0.35">
      <c r="AE825" s="99"/>
    </row>
    <row r="826" spans="31:31" ht="30" customHeight="1" x14ac:dyDescent="0.35">
      <c r="AE826" s="99"/>
    </row>
    <row r="827" spans="31:31" ht="30" customHeight="1" x14ac:dyDescent="0.35">
      <c r="AE827" s="99"/>
    </row>
    <row r="828" spans="31:31" ht="30" customHeight="1" x14ac:dyDescent="0.35">
      <c r="AE828" s="99"/>
    </row>
    <row r="829" spans="31:31" ht="30" customHeight="1" x14ac:dyDescent="0.35">
      <c r="AE829" s="99"/>
    </row>
    <row r="830" spans="31:31" ht="30" customHeight="1" x14ac:dyDescent="0.35">
      <c r="AE830" s="99"/>
    </row>
    <row r="831" spans="31:31" ht="30" customHeight="1" x14ac:dyDescent="0.35">
      <c r="AE831" s="99"/>
    </row>
    <row r="832" spans="31:31" ht="30" customHeight="1" x14ac:dyDescent="0.35">
      <c r="AE832" s="99"/>
    </row>
    <row r="833" spans="31:31" ht="30" customHeight="1" x14ac:dyDescent="0.35">
      <c r="AE833" s="99"/>
    </row>
    <row r="834" spans="31:31" ht="30" customHeight="1" x14ac:dyDescent="0.35">
      <c r="AE834" s="99"/>
    </row>
    <row r="835" spans="31:31" ht="30" customHeight="1" x14ac:dyDescent="0.35">
      <c r="AE835" s="99"/>
    </row>
    <row r="836" spans="31:31" ht="30" customHeight="1" x14ac:dyDescent="0.35">
      <c r="AE836" s="99"/>
    </row>
    <row r="837" spans="31:31" ht="30" customHeight="1" x14ac:dyDescent="0.35">
      <c r="AE837" s="99"/>
    </row>
    <row r="838" spans="31:31" ht="30" customHeight="1" x14ac:dyDescent="0.35">
      <c r="AE838" s="99"/>
    </row>
    <row r="839" spans="31:31" ht="30" customHeight="1" x14ac:dyDescent="0.35">
      <c r="AE839" s="99"/>
    </row>
    <row r="840" spans="31:31" ht="30" customHeight="1" x14ac:dyDescent="0.35">
      <c r="AE840" s="99"/>
    </row>
    <row r="841" spans="31:31" ht="30" customHeight="1" x14ac:dyDescent="0.35">
      <c r="AE841" s="99"/>
    </row>
    <row r="842" spans="31:31" ht="30" customHeight="1" x14ac:dyDescent="0.35">
      <c r="AE842" s="99"/>
    </row>
    <row r="843" spans="31:31" ht="30" customHeight="1" x14ac:dyDescent="0.35">
      <c r="AE843" s="99"/>
    </row>
    <row r="844" spans="31:31" ht="30" customHeight="1" x14ac:dyDescent="0.35">
      <c r="AE844" s="99"/>
    </row>
    <row r="845" spans="31:31" ht="30" customHeight="1" x14ac:dyDescent="0.35">
      <c r="AE845" s="99"/>
    </row>
    <row r="846" spans="31:31" ht="30" customHeight="1" x14ac:dyDescent="0.35">
      <c r="AE846" s="99"/>
    </row>
    <row r="847" spans="31:31" ht="30" customHeight="1" x14ac:dyDescent="0.35">
      <c r="AE847" s="99"/>
    </row>
    <row r="848" spans="31:31" ht="30" customHeight="1" x14ac:dyDescent="0.35">
      <c r="AE848" s="99"/>
    </row>
    <row r="849" spans="31:31" ht="30" customHeight="1" x14ac:dyDescent="0.35">
      <c r="AE849" s="99"/>
    </row>
    <row r="850" spans="31:31" ht="30" customHeight="1" x14ac:dyDescent="0.35">
      <c r="AE850" s="99"/>
    </row>
    <row r="851" spans="31:31" ht="30" customHeight="1" x14ac:dyDescent="0.35">
      <c r="AE851" s="99"/>
    </row>
    <row r="852" spans="31:31" ht="30" customHeight="1" x14ac:dyDescent="0.35">
      <c r="AE852" s="99"/>
    </row>
    <row r="853" spans="31:31" ht="30" customHeight="1" x14ac:dyDescent="0.35">
      <c r="AE853" s="99"/>
    </row>
    <row r="854" spans="31:31" ht="30" customHeight="1" x14ac:dyDescent="0.35">
      <c r="AE854" s="99"/>
    </row>
    <row r="855" spans="31:31" ht="30" customHeight="1" x14ac:dyDescent="0.35">
      <c r="AE855" s="99"/>
    </row>
    <row r="856" spans="31:31" ht="30" customHeight="1" x14ac:dyDescent="0.35">
      <c r="AE856" s="99"/>
    </row>
    <row r="857" spans="31:31" ht="30" customHeight="1" x14ac:dyDescent="0.35">
      <c r="AE857" s="99"/>
    </row>
    <row r="858" spans="31:31" ht="30" customHeight="1" x14ac:dyDescent="0.35">
      <c r="AE858" s="99"/>
    </row>
    <row r="859" spans="31:31" ht="30" customHeight="1" x14ac:dyDescent="0.35">
      <c r="AE859" s="99"/>
    </row>
    <row r="860" spans="31:31" ht="30" customHeight="1" x14ac:dyDescent="0.35">
      <c r="AE860" s="99"/>
    </row>
    <row r="861" spans="31:31" ht="30" customHeight="1" x14ac:dyDescent="0.35">
      <c r="AE861" s="99"/>
    </row>
    <row r="862" spans="31:31" ht="30" customHeight="1" x14ac:dyDescent="0.35">
      <c r="AE862" s="99"/>
    </row>
    <row r="863" spans="31:31" ht="30" customHeight="1" x14ac:dyDescent="0.35">
      <c r="AE863" s="99"/>
    </row>
    <row r="864" spans="31:31" ht="30" customHeight="1" x14ac:dyDescent="0.35">
      <c r="AE864" s="99"/>
    </row>
    <row r="865" spans="31:31" ht="30" customHeight="1" x14ac:dyDescent="0.35">
      <c r="AE865" s="99"/>
    </row>
    <row r="866" spans="31:31" ht="30" customHeight="1" x14ac:dyDescent="0.35">
      <c r="AE866" s="99"/>
    </row>
    <row r="867" spans="31:31" ht="30" customHeight="1" x14ac:dyDescent="0.35">
      <c r="AE867" s="99"/>
    </row>
    <row r="868" spans="31:31" ht="30" customHeight="1" x14ac:dyDescent="0.35">
      <c r="AE868" s="99"/>
    </row>
    <row r="869" spans="31:31" ht="30" customHeight="1" x14ac:dyDescent="0.35">
      <c r="AE869" s="99"/>
    </row>
    <row r="870" spans="31:31" ht="30" customHeight="1" x14ac:dyDescent="0.35">
      <c r="AE870" s="99"/>
    </row>
    <row r="871" spans="31:31" ht="30" customHeight="1" x14ac:dyDescent="0.35">
      <c r="AE871" s="99"/>
    </row>
    <row r="872" spans="31:31" ht="30" customHeight="1" x14ac:dyDescent="0.35">
      <c r="AE872" s="99"/>
    </row>
    <row r="873" spans="31:31" ht="30" customHeight="1" x14ac:dyDescent="0.35">
      <c r="AE873" s="99"/>
    </row>
    <row r="874" spans="31:31" ht="30" customHeight="1" x14ac:dyDescent="0.35">
      <c r="AE874" s="99"/>
    </row>
    <row r="875" spans="31:31" ht="30" customHeight="1" x14ac:dyDescent="0.35">
      <c r="AE875" s="99"/>
    </row>
    <row r="876" spans="31:31" ht="30" customHeight="1" x14ac:dyDescent="0.35">
      <c r="AE876" s="99"/>
    </row>
    <row r="877" spans="31:31" ht="30" customHeight="1" x14ac:dyDescent="0.35">
      <c r="AE877" s="99"/>
    </row>
    <row r="878" spans="31:31" ht="30" customHeight="1" x14ac:dyDescent="0.35">
      <c r="AE878" s="99"/>
    </row>
    <row r="879" spans="31:31" ht="30" customHeight="1" x14ac:dyDescent="0.35">
      <c r="AE879" s="99"/>
    </row>
    <row r="880" spans="31:31" ht="30" customHeight="1" x14ac:dyDescent="0.35">
      <c r="AE880" s="99"/>
    </row>
    <row r="881" spans="31:31" ht="30" customHeight="1" x14ac:dyDescent="0.35">
      <c r="AE881" s="99"/>
    </row>
    <row r="882" spans="31:31" ht="30" customHeight="1" x14ac:dyDescent="0.35">
      <c r="AE882" s="99"/>
    </row>
    <row r="883" spans="31:31" ht="30" customHeight="1" x14ac:dyDescent="0.35">
      <c r="AE883" s="99"/>
    </row>
    <row r="884" spans="31:31" ht="30" customHeight="1" x14ac:dyDescent="0.35">
      <c r="AE884" s="99"/>
    </row>
    <row r="885" spans="31:31" ht="30" customHeight="1" x14ac:dyDescent="0.35">
      <c r="AE885" s="99"/>
    </row>
    <row r="886" spans="31:31" ht="30" customHeight="1" x14ac:dyDescent="0.35">
      <c r="AE886" s="99"/>
    </row>
    <row r="887" spans="31:31" ht="30" customHeight="1" x14ac:dyDescent="0.35">
      <c r="AE887" s="99"/>
    </row>
    <row r="888" spans="31:31" ht="30" customHeight="1" x14ac:dyDescent="0.35">
      <c r="AE888" s="99"/>
    </row>
    <row r="889" spans="31:31" ht="30" customHeight="1" x14ac:dyDescent="0.35">
      <c r="AE889" s="99"/>
    </row>
    <row r="890" spans="31:31" ht="30" customHeight="1" x14ac:dyDescent="0.35">
      <c r="AE890" s="99"/>
    </row>
    <row r="891" spans="31:31" ht="30" customHeight="1" x14ac:dyDescent="0.35">
      <c r="AE891" s="99"/>
    </row>
    <row r="892" spans="31:31" ht="30" customHeight="1" x14ac:dyDescent="0.35">
      <c r="AE892" s="99"/>
    </row>
    <row r="893" spans="31:31" ht="30" customHeight="1" x14ac:dyDescent="0.35">
      <c r="AE893" s="99"/>
    </row>
    <row r="894" spans="31:31" ht="30" customHeight="1" x14ac:dyDescent="0.35">
      <c r="AE894" s="99"/>
    </row>
    <row r="895" spans="31:31" ht="30" customHeight="1" x14ac:dyDescent="0.35">
      <c r="AE895" s="99"/>
    </row>
    <row r="896" spans="31:31" ht="30" customHeight="1" x14ac:dyDescent="0.35">
      <c r="AE896" s="99"/>
    </row>
    <row r="897" spans="31:31" ht="30" customHeight="1" x14ac:dyDescent="0.35">
      <c r="AE897" s="99"/>
    </row>
    <row r="898" spans="31:31" ht="30" customHeight="1" x14ac:dyDescent="0.35">
      <c r="AE898" s="99"/>
    </row>
    <row r="899" spans="31:31" ht="30" customHeight="1" x14ac:dyDescent="0.35">
      <c r="AE899" s="99"/>
    </row>
    <row r="900" spans="31:31" ht="30" customHeight="1" x14ac:dyDescent="0.35">
      <c r="AE900" s="99"/>
    </row>
    <row r="901" spans="31:31" ht="30" customHeight="1" x14ac:dyDescent="0.35">
      <c r="AE901" s="99"/>
    </row>
    <row r="902" spans="31:31" ht="30" customHeight="1" x14ac:dyDescent="0.35">
      <c r="AE902" s="99"/>
    </row>
    <row r="903" spans="31:31" ht="30" customHeight="1" x14ac:dyDescent="0.35">
      <c r="AE903" s="99"/>
    </row>
    <row r="904" spans="31:31" ht="30" customHeight="1" x14ac:dyDescent="0.35">
      <c r="AE904" s="99"/>
    </row>
    <row r="905" spans="31:31" ht="30" customHeight="1" x14ac:dyDescent="0.35">
      <c r="AE905" s="99"/>
    </row>
    <row r="906" spans="31:31" ht="30" customHeight="1" x14ac:dyDescent="0.35">
      <c r="AE906" s="99"/>
    </row>
    <row r="907" spans="31:31" ht="30" customHeight="1" x14ac:dyDescent="0.35">
      <c r="AE907" s="99"/>
    </row>
    <row r="908" spans="31:31" ht="30" customHeight="1" x14ac:dyDescent="0.35">
      <c r="AE908" s="99"/>
    </row>
    <row r="909" spans="31:31" ht="30" customHeight="1" x14ac:dyDescent="0.35">
      <c r="AE909" s="99"/>
    </row>
    <row r="910" spans="31:31" ht="30" customHeight="1" x14ac:dyDescent="0.35">
      <c r="AE910" s="99"/>
    </row>
    <row r="911" spans="31:31" ht="30" customHeight="1" x14ac:dyDescent="0.35">
      <c r="AE911" s="99"/>
    </row>
    <row r="912" spans="31:31" ht="30" customHeight="1" x14ac:dyDescent="0.35">
      <c r="AE912" s="99"/>
    </row>
    <row r="913" spans="31:31" ht="30" customHeight="1" x14ac:dyDescent="0.35">
      <c r="AE913" s="99"/>
    </row>
    <row r="914" spans="31:31" ht="30" customHeight="1" x14ac:dyDescent="0.35">
      <c r="AE914" s="99"/>
    </row>
    <row r="915" spans="31:31" ht="30" customHeight="1" x14ac:dyDescent="0.35">
      <c r="AE915" s="99"/>
    </row>
    <row r="916" spans="31:31" ht="30" customHeight="1" x14ac:dyDescent="0.35">
      <c r="AE916" s="99"/>
    </row>
    <row r="917" spans="31:31" ht="30" customHeight="1" x14ac:dyDescent="0.35">
      <c r="AE917" s="99"/>
    </row>
    <row r="918" spans="31:31" ht="30" customHeight="1" x14ac:dyDescent="0.35">
      <c r="AE918" s="99"/>
    </row>
    <row r="919" spans="31:31" ht="30" customHeight="1" x14ac:dyDescent="0.35">
      <c r="AE919" s="99"/>
    </row>
    <row r="920" spans="31:31" ht="30" customHeight="1" x14ac:dyDescent="0.35">
      <c r="AE920" s="99"/>
    </row>
    <row r="921" spans="31:31" ht="30" customHeight="1" x14ac:dyDescent="0.35">
      <c r="AE921" s="99"/>
    </row>
    <row r="922" spans="31:31" ht="30" customHeight="1" x14ac:dyDescent="0.35">
      <c r="AE922" s="99"/>
    </row>
    <row r="923" spans="31:31" ht="30" customHeight="1" x14ac:dyDescent="0.35">
      <c r="AE923" s="99"/>
    </row>
    <row r="924" spans="31:31" ht="30" customHeight="1" x14ac:dyDescent="0.35">
      <c r="AE924" s="99"/>
    </row>
    <row r="925" spans="31:31" ht="30" customHeight="1" x14ac:dyDescent="0.35">
      <c r="AE925" s="99"/>
    </row>
    <row r="926" spans="31:31" ht="30" customHeight="1" x14ac:dyDescent="0.35">
      <c r="AE926" s="99"/>
    </row>
    <row r="927" spans="31:31" ht="30" customHeight="1" x14ac:dyDescent="0.35">
      <c r="AE927" s="99"/>
    </row>
    <row r="928" spans="31:31" ht="30" customHeight="1" x14ac:dyDescent="0.35">
      <c r="AE928" s="99"/>
    </row>
    <row r="929" spans="31:31" ht="30" customHeight="1" x14ac:dyDescent="0.35">
      <c r="AE929" s="99"/>
    </row>
    <row r="930" spans="31:31" ht="30" customHeight="1" x14ac:dyDescent="0.35">
      <c r="AE930" s="99"/>
    </row>
    <row r="931" spans="31:31" ht="30" customHeight="1" x14ac:dyDescent="0.35">
      <c r="AE931" s="99"/>
    </row>
    <row r="932" spans="31:31" ht="30" customHeight="1" x14ac:dyDescent="0.35">
      <c r="AE932" s="99"/>
    </row>
    <row r="933" spans="31:31" ht="30" customHeight="1" x14ac:dyDescent="0.35">
      <c r="AE933" s="99"/>
    </row>
    <row r="934" spans="31:31" ht="30" customHeight="1" x14ac:dyDescent="0.35">
      <c r="AE934" s="99"/>
    </row>
    <row r="935" spans="31:31" ht="30" customHeight="1" x14ac:dyDescent="0.35">
      <c r="AE935" s="99"/>
    </row>
    <row r="936" spans="31:31" ht="30" customHeight="1" x14ac:dyDescent="0.35">
      <c r="AE936" s="99"/>
    </row>
    <row r="937" spans="31:31" ht="30" customHeight="1" x14ac:dyDescent="0.35">
      <c r="AE937" s="99"/>
    </row>
    <row r="938" spans="31:31" ht="30" customHeight="1" x14ac:dyDescent="0.35">
      <c r="AE938" s="99"/>
    </row>
    <row r="939" spans="31:31" ht="30" customHeight="1" x14ac:dyDescent="0.35">
      <c r="AE939" s="99"/>
    </row>
    <row r="940" spans="31:31" ht="30" customHeight="1" x14ac:dyDescent="0.35">
      <c r="AE940" s="99"/>
    </row>
    <row r="941" spans="31:31" ht="30" customHeight="1" x14ac:dyDescent="0.35">
      <c r="AE941" s="99"/>
    </row>
    <row r="942" spans="31:31" ht="30" customHeight="1" x14ac:dyDescent="0.35">
      <c r="AE942" s="99"/>
    </row>
    <row r="943" spans="31:31" ht="30" customHeight="1" x14ac:dyDescent="0.35">
      <c r="AE943" s="99"/>
    </row>
    <row r="944" spans="31:31" ht="30" customHeight="1" x14ac:dyDescent="0.35">
      <c r="AE944" s="99"/>
    </row>
    <row r="945" spans="31:31" ht="30" customHeight="1" x14ac:dyDescent="0.35">
      <c r="AE945" s="99"/>
    </row>
    <row r="946" spans="31:31" ht="30" customHeight="1" x14ac:dyDescent="0.35">
      <c r="AE946" s="99"/>
    </row>
    <row r="947" spans="31:31" ht="30" customHeight="1" x14ac:dyDescent="0.35">
      <c r="AE947" s="99"/>
    </row>
    <row r="948" spans="31:31" ht="30" customHeight="1" x14ac:dyDescent="0.35">
      <c r="AE948" s="99"/>
    </row>
    <row r="949" spans="31:31" ht="30" customHeight="1" x14ac:dyDescent="0.35">
      <c r="AE949" s="99"/>
    </row>
    <row r="950" spans="31:31" ht="30" customHeight="1" x14ac:dyDescent="0.35">
      <c r="AE950" s="99"/>
    </row>
    <row r="951" spans="31:31" ht="30" customHeight="1" x14ac:dyDescent="0.35">
      <c r="AE951" s="99"/>
    </row>
    <row r="952" spans="31:31" ht="30" customHeight="1" x14ac:dyDescent="0.35">
      <c r="AE952" s="99"/>
    </row>
    <row r="953" spans="31:31" ht="30" customHeight="1" x14ac:dyDescent="0.35">
      <c r="AE953" s="99"/>
    </row>
    <row r="954" spans="31:31" ht="30" customHeight="1" x14ac:dyDescent="0.35">
      <c r="AE954" s="99"/>
    </row>
    <row r="955" spans="31:31" ht="30" customHeight="1" x14ac:dyDescent="0.35">
      <c r="AE955" s="99"/>
    </row>
    <row r="956" spans="31:31" ht="30" customHeight="1" x14ac:dyDescent="0.35">
      <c r="AE956" s="99"/>
    </row>
    <row r="957" spans="31:31" ht="30" customHeight="1" x14ac:dyDescent="0.35">
      <c r="AE957" s="99"/>
    </row>
    <row r="958" spans="31:31" ht="30" customHeight="1" x14ac:dyDescent="0.35">
      <c r="AE958" s="99"/>
    </row>
    <row r="959" spans="31:31" ht="30" customHeight="1" x14ac:dyDescent="0.35">
      <c r="AE959" s="99"/>
    </row>
    <row r="960" spans="31:31" ht="30" customHeight="1" x14ac:dyDescent="0.35">
      <c r="AE960" s="99"/>
    </row>
    <row r="961" spans="31:31" ht="30" customHeight="1" x14ac:dyDescent="0.35">
      <c r="AE961" s="99"/>
    </row>
    <row r="962" spans="31:31" ht="30" customHeight="1" x14ac:dyDescent="0.35">
      <c r="AE962" s="99"/>
    </row>
    <row r="963" spans="31:31" ht="30" customHeight="1" x14ac:dyDescent="0.35">
      <c r="AE963" s="99"/>
    </row>
    <row r="964" spans="31:31" ht="30" customHeight="1" x14ac:dyDescent="0.35">
      <c r="AE964" s="99"/>
    </row>
    <row r="965" spans="31:31" ht="30" customHeight="1" x14ac:dyDescent="0.35">
      <c r="AE965" s="99"/>
    </row>
    <row r="966" spans="31:31" ht="30" customHeight="1" x14ac:dyDescent="0.35">
      <c r="AE966" s="99"/>
    </row>
    <row r="967" spans="31:31" ht="30" customHeight="1" x14ac:dyDescent="0.35">
      <c r="AE967" s="99"/>
    </row>
    <row r="968" spans="31:31" ht="30" customHeight="1" x14ac:dyDescent="0.35">
      <c r="AE968" s="99"/>
    </row>
    <row r="969" spans="31:31" ht="30" customHeight="1" x14ac:dyDescent="0.35">
      <c r="AE969" s="99"/>
    </row>
    <row r="970" spans="31:31" ht="30" customHeight="1" x14ac:dyDescent="0.35">
      <c r="AE970" s="99"/>
    </row>
    <row r="971" spans="31:31" ht="30" customHeight="1" x14ac:dyDescent="0.35">
      <c r="AE971" s="99"/>
    </row>
    <row r="972" spans="31:31" ht="30" customHeight="1" x14ac:dyDescent="0.35">
      <c r="AE972" s="99"/>
    </row>
    <row r="973" spans="31:31" ht="30" customHeight="1" x14ac:dyDescent="0.35">
      <c r="AE973" s="99"/>
    </row>
    <row r="974" spans="31:31" ht="30" customHeight="1" x14ac:dyDescent="0.35">
      <c r="AE974" s="99"/>
    </row>
  </sheetData>
  <autoFilter ref="A3:AU3"/>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62" priority="1" operator="lessThan">
      <formula>0</formula>
    </cfRule>
  </conditionalFormatting>
  <conditionalFormatting sqref="U4:AD186 AF4:AT186">
    <cfRule type="cellIs" dxfId="61" priority="2" operator="greaterThan">
      <formula>0</formula>
    </cfRule>
  </conditionalFormatting>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23"/>
  <dimension ref="A1:AU974"/>
  <sheetViews>
    <sheetView topLeftCell="A39" zoomScale="70" zoomScaleNormal="70" workbookViewId="0">
      <selection activeCell="N56" sqref="N56"/>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33.1796875" style="92" customWidth="1"/>
    <col min="5" max="5" width="10" style="92" customWidth="1"/>
    <col min="6" max="6" width="9.7265625" style="92" customWidth="1"/>
    <col min="7" max="7" width="14.453125" style="92" customWidth="1"/>
    <col min="8" max="8" width="9.1796875" style="92" customWidth="1"/>
    <col min="9" max="9" width="17.1796875" style="92" customWidth="1"/>
    <col min="10" max="10" width="15.7265625" style="92" customWidth="1"/>
    <col min="11" max="14" width="16" style="94" customWidth="1"/>
    <col min="15" max="15" width="17.54296875" style="94" customWidth="1"/>
    <col min="16" max="18" width="16" style="94" customWidth="1"/>
    <col min="19" max="19" width="16" style="101" customWidth="1"/>
    <col min="20" max="20" width="11.1796875" style="96" customWidth="1"/>
    <col min="21" max="21" width="16.1796875" style="99" customWidth="1"/>
    <col min="22" max="22" width="15.1796875" style="99" customWidth="1"/>
    <col min="23" max="23" width="16" style="99" customWidth="1"/>
    <col min="24" max="25" width="16.1796875" style="99" customWidth="1"/>
    <col min="26" max="26" width="15.542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2" t="s">
        <v>19</v>
      </c>
      <c r="V1" s="298" t="s">
        <v>19</v>
      </c>
      <c r="W1" s="298" t="s">
        <v>19</v>
      </c>
      <c r="X1" s="298" t="s">
        <v>19</v>
      </c>
      <c r="Y1" s="298" t="s">
        <v>19</v>
      </c>
      <c r="Z1" s="298" t="s">
        <v>19</v>
      </c>
      <c r="AA1" s="298" t="s">
        <v>19</v>
      </c>
      <c r="AB1" s="298" t="s">
        <v>19</v>
      </c>
      <c r="AC1" s="298" t="s">
        <v>19</v>
      </c>
      <c r="AD1" s="298" t="s">
        <v>19</v>
      </c>
      <c r="AE1" s="298" t="s">
        <v>19</v>
      </c>
      <c r="AF1" s="298" t="s">
        <v>19</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CERES</v>
      </c>
      <c r="E2" s="299"/>
      <c r="F2" s="300"/>
      <c r="G2" s="300"/>
      <c r="H2" s="300"/>
      <c r="I2" s="300"/>
      <c r="J2" s="300"/>
      <c r="K2" s="300"/>
      <c r="L2" s="300"/>
      <c r="M2" s="300"/>
      <c r="N2" s="300"/>
      <c r="O2" s="300"/>
      <c r="P2" s="300"/>
      <c r="Q2" s="300"/>
      <c r="R2" s="300"/>
      <c r="S2" s="300"/>
      <c r="T2" s="301"/>
      <c r="U2" s="30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67" t="s">
        <v>16</v>
      </c>
      <c r="V3" s="68" t="s">
        <v>16</v>
      </c>
      <c r="W3" s="68" t="s">
        <v>16</v>
      </c>
      <c r="X3" s="68" t="s">
        <v>16</v>
      </c>
      <c r="Y3" s="68" t="s">
        <v>16</v>
      </c>
      <c r="Z3" s="68" t="s">
        <v>16</v>
      </c>
      <c r="AA3" s="68" t="s">
        <v>16</v>
      </c>
      <c r="AB3" s="68" t="s">
        <v>16</v>
      </c>
      <c r="AC3" s="68" t="s">
        <v>16</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v>10</v>
      </c>
      <c r="L4" s="70">
        <f>IF(SUM(U4:AT4)&gt;K4+N4,K4+N4,SUM(U4:AT4))</f>
        <v>0</v>
      </c>
      <c r="M4" s="71">
        <f>(SUM(U4:AT4))</f>
        <v>0</v>
      </c>
      <c r="N4" s="72"/>
      <c r="O4" s="73">
        <f>ROUND(IF(K4*0.25-0.5&lt;0,0,K4*0.25-0.5),0)-R4-P4</f>
        <v>2</v>
      </c>
      <c r="P4" s="72"/>
      <c r="Q4" s="72"/>
      <c r="R4" s="72"/>
      <c r="S4" s="74">
        <f t="shared" ref="S4:S186" si="0">K4-(SUM(U4:AT4))+N4+P4+Q4-R4</f>
        <v>10</v>
      </c>
      <c r="T4" s="121" t="str">
        <f>IF(S4&lt;0,"ATENÇÃO","OK")</f>
        <v>OK</v>
      </c>
      <c r="U4" s="75"/>
      <c r="V4" s="76"/>
      <c r="W4" s="76"/>
      <c r="X4" s="76"/>
      <c r="Y4" s="76"/>
      <c r="Z4" s="76"/>
      <c r="AA4" s="76"/>
      <c r="AB4" s="77"/>
      <c r="AC4" s="78"/>
      <c r="AD4" s="77"/>
      <c r="AE4" s="77"/>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v>5</v>
      </c>
      <c r="L5" s="70">
        <f t="shared" ref="L5:L186" si="1">IF(SUM(U5:AT5)&gt;K5+N5,K5+N5,SUM(U5:AT5))</f>
        <v>0</v>
      </c>
      <c r="M5" s="71">
        <f t="shared" ref="M5:M186" si="2">(SUM(U5:AT5))</f>
        <v>0</v>
      </c>
      <c r="N5" s="72"/>
      <c r="O5" s="73">
        <f t="shared" ref="O5:O186" si="3">ROUND(IF(K5*0.25-0.5&lt;0,0,K5*0.25-0.5),0)-R5-P5</f>
        <v>1</v>
      </c>
      <c r="P5" s="72"/>
      <c r="Q5" s="72"/>
      <c r="R5" s="72"/>
      <c r="S5" s="74">
        <f t="shared" si="0"/>
        <v>5</v>
      </c>
      <c r="T5" s="121" t="str">
        <f t="shared" ref="T5:T186" si="4">IF(S5&lt;0,"ATENÇÃO","OK")</f>
        <v>OK</v>
      </c>
      <c r="U5" s="75"/>
      <c r="V5" s="76"/>
      <c r="W5" s="76"/>
      <c r="X5" s="76"/>
      <c r="Y5" s="76"/>
      <c r="Z5" s="76"/>
      <c r="AA5" s="76"/>
      <c r="AB5" s="77"/>
      <c r="AC5" s="78"/>
      <c r="AD5" s="80"/>
      <c r="AE5" s="80"/>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75"/>
      <c r="V6" s="76"/>
      <c r="W6" s="76"/>
      <c r="X6" s="76"/>
      <c r="Y6" s="76"/>
      <c r="Z6" s="76"/>
      <c r="AA6" s="76"/>
      <c r="AB6" s="80"/>
      <c r="AC6" s="78"/>
      <c r="AD6" s="80"/>
      <c r="AE6" s="80"/>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v>0</v>
      </c>
      <c r="L7" s="70">
        <f t="shared" si="1"/>
        <v>0</v>
      </c>
      <c r="M7" s="71">
        <f t="shared" si="2"/>
        <v>0</v>
      </c>
      <c r="N7" s="72"/>
      <c r="O7" s="73">
        <f t="shared" si="3"/>
        <v>0</v>
      </c>
      <c r="P7" s="72"/>
      <c r="Q7" s="72"/>
      <c r="R7" s="72"/>
      <c r="S7" s="74">
        <f t="shared" si="0"/>
        <v>0</v>
      </c>
      <c r="T7" s="121" t="str">
        <f t="shared" si="4"/>
        <v>OK</v>
      </c>
      <c r="U7" s="75"/>
      <c r="V7" s="76"/>
      <c r="W7" s="76"/>
      <c r="X7" s="76"/>
      <c r="Y7" s="76"/>
      <c r="Z7" s="76"/>
      <c r="AA7" s="76"/>
      <c r="AB7" s="77"/>
      <c r="AC7" s="78"/>
      <c r="AD7" s="77"/>
      <c r="AE7" s="77"/>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75"/>
      <c r="V8" s="76"/>
      <c r="W8" s="76"/>
      <c r="X8" s="76"/>
      <c r="Y8" s="76"/>
      <c r="Z8" s="76"/>
      <c r="AA8" s="76"/>
      <c r="AB8" s="77"/>
      <c r="AC8" s="78"/>
      <c r="AD8" s="80"/>
      <c r="AE8" s="82"/>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75"/>
      <c r="V9" s="76"/>
      <c r="W9" s="76"/>
      <c r="X9" s="76"/>
      <c r="Y9" s="76"/>
      <c r="Z9" s="76"/>
      <c r="AA9" s="76"/>
      <c r="AB9" s="80"/>
      <c r="AC9" s="78"/>
      <c r="AD9" s="77"/>
      <c r="AE9" s="80"/>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75"/>
      <c r="V10" s="76"/>
      <c r="W10" s="76"/>
      <c r="X10" s="76"/>
      <c r="Y10" s="76"/>
      <c r="Z10" s="76"/>
      <c r="AA10" s="76"/>
      <c r="AB10" s="77"/>
      <c r="AC10" s="78"/>
      <c r="AD10" s="77"/>
      <c r="AE10" s="80"/>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v>0</v>
      </c>
      <c r="L11" s="70">
        <f t="shared" si="1"/>
        <v>0</v>
      </c>
      <c r="M11" s="71">
        <f t="shared" si="2"/>
        <v>0</v>
      </c>
      <c r="N11" s="72"/>
      <c r="O11" s="73">
        <f t="shared" si="3"/>
        <v>0</v>
      </c>
      <c r="P11" s="72"/>
      <c r="Q11" s="72"/>
      <c r="R11" s="72"/>
      <c r="S11" s="74">
        <f t="shared" si="0"/>
        <v>0</v>
      </c>
      <c r="T11" s="121" t="str">
        <f t="shared" si="4"/>
        <v>OK</v>
      </c>
      <c r="U11" s="75"/>
      <c r="V11" s="76"/>
      <c r="W11" s="76"/>
      <c r="X11" s="76"/>
      <c r="Y11" s="76"/>
      <c r="Z11" s="76"/>
      <c r="AA11" s="76"/>
      <c r="AB11" s="77"/>
      <c r="AC11" s="78"/>
      <c r="AD11" s="77"/>
      <c r="AE11" s="77"/>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75"/>
      <c r="V12" s="76"/>
      <c r="W12" s="76"/>
      <c r="X12" s="76"/>
      <c r="Y12" s="76"/>
      <c r="Z12" s="76"/>
      <c r="AA12" s="76"/>
      <c r="AB12" s="77"/>
      <c r="AC12" s="78"/>
      <c r="AD12" s="77"/>
      <c r="AE12" s="77"/>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v>2</v>
      </c>
      <c r="L13" s="70">
        <f t="shared" si="1"/>
        <v>0</v>
      </c>
      <c r="M13" s="71">
        <f t="shared" si="2"/>
        <v>0</v>
      </c>
      <c r="N13" s="72"/>
      <c r="O13" s="73">
        <f t="shared" si="3"/>
        <v>0</v>
      </c>
      <c r="P13" s="72"/>
      <c r="Q13" s="72"/>
      <c r="R13" s="72"/>
      <c r="S13" s="74">
        <f t="shared" si="0"/>
        <v>2</v>
      </c>
      <c r="T13" s="121" t="str">
        <f t="shared" si="4"/>
        <v>OK</v>
      </c>
      <c r="U13" s="75"/>
      <c r="V13" s="83"/>
      <c r="W13" s="83"/>
      <c r="X13" s="76"/>
      <c r="Y13" s="83"/>
      <c r="Z13" s="76"/>
      <c r="AA13" s="83"/>
      <c r="AB13" s="84"/>
      <c r="AC13" s="78"/>
      <c r="AD13" s="77"/>
      <c r="AE13" s="77"/>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v>0</v>
      </c>
      <c r="L14" s="70">
        <f t="shared" si="1"/>
        <v>0</v>
      </c>
      <c r="M14" s="71">
        <f t="shared" si="2"/>
        <v>0</v>
      </c>
      <c r="N14" s="72"/>
      <c r="O14" s="73">
        <f t="shared" si="3"/>
        <v>0</v>
      </c>
      <c r="P14" s="72"/>
      <c r="Q14" s="72"/>
      <c r="R14" s="72"/>
      <c r="S14" s="74">
        <f t="shared" si="0"/>
        <v>0</v>
      </c>
      <c r="T14" s="121" t="str">
        <f t="shared" si="4"/>
        <v>OK</v>
      </c>
      <c r="U14" s="75"/>
      <c r="V14" s="76"/>
      <c r="W14" s="76"/>
      <c r="X14" s="76"/>
      <c r="Y14" s="76"/>
      <c r="Z14" s="76"/>
      <c r="AA14" s="76"/>
      <c r="AB14" s="77"/>
      <c r="AC14" s="78"/>
      <c r="AD14" s="77"/>
      <c r="AE14" s="77"/>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v>2</v>
      </c>
      <c r="L15" s="70">
        <f t="shared" si="1"/>
        <v>0</v>
      </c>
      <c r="M15" s="71">
        <f t="shared" si="2"/>
        <v>0</v>
      </c>
      <c r="N15" s="72"/>
      <c r="O15" s="73">
        <f t="shared" si="3"/>
        <v>0</v>
      </c>
      <c r="P15" s="72"/>
      <c r="Q15" s="72"/>
      <c r="R15" s="72"/>
      <c r="S15" s="74">
        <f t="shared" si="0"/>
        <v>2</v>
      </c>
      <c r="T15" s="121" t="str">
        <f t="shared" si="4"/>
        <v>OK</v>
      </c>
      <c r="U15" s="75"/>
      <c r="V15" s="83"/>
      <c r="W15" s="76"/>
      <c r="X15" s="76"/>
      <c r="Y15" s="83"/>
      <c r="Z15" s="76"/>
      <c r="AA15" s="83"/>
      <c r="AB15" s="84"/>
      <c r="AC15" s="78"/>
      <c r="AD15" s="77"/>
      <c r="AE15" s="77"/>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v>9</v>
      </c>
      <c r="L16" s="70">
        <f t="shared" si="1"/>
        <v>0</v>
      </c>
      <c r="M16" s="71">
        <f t="shared" si="2"/>
        <v>0</v>
      </c>
      <c r="N16" s="72"/>
      <c r="O16" s="73">
        <f t="shared" si="3"/>
        <v>2</v>
      </c>
      <c r="P16" s="72"/>
      <c r="Q16" s="72"/>
      <c r="R16" s="72"/>
      <c r="S16" s="74">
        <f t="shared" si="0"/>
        <v>9</v>
      </c>
      <c r="T16" s="121" t="str">
        <f t="shared" si="4"/>
        <v>OK</v>
      </c>
      <c r="U16" s="75"/>
      <c r="V16" s="76"/>
      <c r="W16" s="76"/>
      <c r="X16" s="76"/>
      <c r="Y16" s="76"/>
      <c r="Z16" s="76"/>
      <c r="AA16" s="76"/>
      <c r="AB16" s="77"/>
      <c r="AC16" s="78"/>
      <c r="AD16" s="77"/>
      <c r="AE16" s="77"/>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75"/>
      <c r="V17" s="76"/>
      <c r="W17" s="76"/>
      <c r="X17" s="76"/>
      <c r="Y17" s="76"/>
      <c r="Z17" s="76"/>
      <c r="AA17" s="76"/>
      <c r="AB17" s="77"/>
      <c r="AC17" s="78"/>
      <c r="AD17" s="77"/>
      <c r="AE17" s="77"/>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75"/>
      <c r="V18" s="76"/>
      <c r="W18" s="76"/>
      <c r="X18" s="76"/>
      <c r="Y18" s="76"/>
      <c r="Z18" s="76"/>
      <c r="AA18" s="76"/>
      <c r="AB18" s="77"/>
      <c r="AC18" s="78"/>
      <c r="AD18" s="77"/>
      <c r="AE18" s="77"/>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v>5</v>
      </c>
      <c r="L19" s="70">
        <f t="shared" si="1"/>
        <v>0</v>
      </c>
      <c r="M19" s="71">
        <f t="shared" si="2"/>
        <v>0</v>
      </c>
      <c r="N19" s="72"/>
      <c r="O19" s="73">
        <f t="shared" si="3"/>
        <v>1</v>
      </c>
      <c r="P19" s="72"/>
      <c r="Q19" s="72"/>
      <c r="R19" s="72"/>
      <c r="S19" s="74">
        <f t="shared" si="0"/>
        <v>5</v>
      </c>
      <c r="T19" s="121" t="str">
        <f t="shared" si="4"/>
        <v>OK</v>
      </c>
      <c r="U19" s="75"/>
      <c r="V19" s="76"/>
      <c r="W19" s="76"/>
      <c r="X19" s="76"/>
      <c r="Y19" s="76"/>
      <c r="Z19" s="76"/>
      <c r="AA19" s="76"/>
      <c r="AB19" s="80"/>
      <c r="AC19" s="78"/>
      <c r="AD19" s="77"/>
      <c r="AE19" s="77"/>
      <c r="AF19" s="76"/>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108" t="s">
        <v>84</v>
      </c>
      <c r="J20" s="109">
        <v>64</v>
      </c>
      <c r="K20" s="69">
        <v>5</v>
      </c>
      <c r="L20" s="70">
        <f t="shared" si="1"/>
        <v>0</v>
      </c>
      <c r="M20" s="71">
        <f t="shared" si="2"/>
        <v>0</v>
      </c>
      <c r="N20" s="72"/>
      <c r="O20" s="73">
        <f t="shared" si="3"/>
        <v>1</v>
      </c>
      <c r="P20" s="72"/>
      <c r="Q20" s="72"/>
      <c r="R20" s="72"/>
      <c r="S20" s="74">
        <f t="shared" si="0"/>
        <v>5</v>
      </c>
      <c r="T20" s="121" t="str">
        <f t="shared" si="4"/>
        <v>OK</v>
      </c>
      <c r="U20" s="75"/>
      <c r="V20" s="83"/>
      <c r="W20" s="83"/>
      <c r="X20" s="76"/>
      <c r="Y20" s="83"/>
      <c r="Z20" s="76"/>
      <c r="AA20" s="76"/>
      <c r="AB20" s="86"/>
      <c r="AC20" s="78"/>
      <c r="AD20" s="77"/>
      <c r="AE20" s="77"/>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v>2</v>
      </c>
      <c r="L21" s="70">
        <f t="shared" si="1"/>
        <v>0</v>
      </c>
      <c r="M21" s="71">
        <f t="shared" si="2"/>
        <v>0</v>
      </c>
      <c r="N21" s="72"/>
      <c r="O21" s="73">
        <f t="shared" si="3"/>
        <v>0</v>
      </c>
      <c r="P21" s="72"/>
      <c r="Q21" s="72"/>
      <c r="R21" s="72"/>
      <c r="S21" s="74">
        <f t="shared" si="0"/>
        <v>2</v>
      </c>
      <c r="T21" s="121" t="str">
        <f t="shared" si="4"/>
        <v>OK</v>
      </c>
      <c r="U21" s="75"/>
      <c r="V21" s="76"/>
      <c r="W21" s="76"/>
      <c r="X21" s="76"/>
      <c r="Y21" s="76"/>
      <c r="Z21" s="76"/>
      <c r="AA21" s="76"/>
      <c r="AB21" s="80"/>
      <c r="AC21" s="78"/>
      <c r="AD21" s="80"/>
      <c r="AE21" s="77"/>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c r="L22" s="70">
        <f t="shared" si="1"/>
        <v>0</v>
      </c>
      <c r="M22" s="71">
        <f t="shared" si="2"/>
        <v>0</v>
      </c>
      <c r="N22" s="72"/>
      <c r="O22" s="73">
        <f t="shared" si="3"/>
        <v>0</v>
      </c>
      <c r="P22" s="72"/>
      <c r="Q22" s="72"/>
      <c r="R22" s="72"/>
      <c r="S22" s="74">
        <f t="shared" si="0"/>
        <v>0</v>
      </c>
      <c r="T22" s="121" t="str">
        <f t="shared" si="4"/>
        <v>OK</v>
      </c>
      <c r="U22" s="75"/>
      <c r="V22" s="76"/>
      <c r="W22" s="76"/>
      <c r="X22" s="76"/>
      <c r="Y22" s="76"/>
      <c r="Z22" s="76"/>
      <c r="AA22" s="76"/>
      <c r="AB22" s="80"/>
      <c r="AC22" s="78"/>
      <c r="AD22" s="80"/>
      <c r="AE22" s="77"/>
      <c r="AF22" s="76"/>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v>5</v>
      </c>
      <c r="L23" s="70">
        <f t="shared" si="1"/>
        <v>0</v>
      </c>
      <c r="M23" s="71">
        <f t="shared" si="2"/>
        <v>0</v>
      </c>
      <c r="N23" s="72"/>
      <c r="O23" s="73">
        <f t="shared" si="3"/>
        <v>1</v>
      </c>
      <c r="P23" s="72"/>
      <c r="Q23" s="72"/>
      <c r="R23" s="72"/>
      <c r="S23" s="74">
        <f t="shared" si="0"/>
        <v>5</v>
      </c>
      <c r="T23" s="121" t="str">
        <f t="shared" si="4"/>
        <v>OK</v>
      </c>
      <c r="U23" s="75"/>
      <c r="V23" s="76"/>
      <c r="W23" s="76"/>
      <c r="X23" s="76"/>
      <c r="Y23" s="76"/>
      <c r="Z23" s="76"/>
      <c r="AA23" s="76"/>
      <c r="AB23" s="77"/>
      <c r="AC23" s="78"/>
      <c r="AD23" s="77"/>
      <c r="AE23" s="77"/>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75"/>
      <c r="V24" s="88"/>
      <c r="W24" s="88"/>
      <c r="X24" s="76"/>
      <c r="Y24" s="88"/>
      <c r="Z24" s="76"/>
      <c r="AA24" s="76"/>
      <c r="AB24" s="77"/>
      <c r="AC24" s="78"/>
      <c r="AD24" s="80"/>
      <c r="AE24" s="77"/>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v>3</v>
      </c>
      <c r="L25" s="70">
        <f t="shared" si="1"/>
        <v>0</v>
      </c>
      <c r="M25" s="71">
        <f t="shared" si="2"/>
        <v>0</v>
      </c>
      <c r="N25" s="72"/>
      <c r="O25" s="73">
        <f t="shared" si="3"/>
        <v>0</v>
      </c>
      <c r="P25" s="72"/>
      <c r="Q25" s="72"/>
      <c r="R25" s="72"/>
      <c r="S25" s="74">
        <f t="shared" si="0"/>
        <v>3</v>
      </c>
      <c r="T25" s="121" t="str">
        <f t="shared" si="4"/>
        <v>OK</v>
      </c>
      <c r="U25" s="75"/>
      <c r="V25" s="89"/>
      <c r="W25" s="88"/>
      <c r="X25" s="76"/>
      <c r="Y25" s="89"/>
      <c r="Z25" s="76"/>
      <c r="AA25" s="83"/>
      <c r="AB25" s="80"/>
      <c r="AC25" s="78"/>
      <c r="AD25" s="80"/>
      <c r="AE25" s="77"/>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75"/>
      <c r="V26" s="88"/>
      <c r="W26" s="88"/>
      <c r="X26" s="76"/>
      <c r="Y26" s="88"/>
      <c r="Z26" s="76"/>
      <c r="AA26" s="76"/>
      <c r="AB26" s="80"/>
      <c r="AC26" s="78"/>
      <c r="AD26" s="77"/>
      <c r="AE26" s="77"/>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c r="L27" s="70">
        <f t="shared" si="1"/>
        <v>0</v>
      </c>
      <c r="M27" s="71">
        <f t="shared" si="2"/>
        <v>0</v>
      </c>
      <c r="N27" s="72"/>
      <c r="O27" s="73">
        <f t="shared" si="3"/>
        <v>0</v>
      </c>
      <c r="P27" s="72"/>
      <c r="Q27" s="72"/>
      <c r="R27" s="72"/>
      <c r="S27" s="74">
        <f t="shared" si="0"/>
        <v>0</v>
      </c>
      <c r="T27" s="121" t="str">
        <f t="shared" si="4"/>
        <v>OK</v>
      </c>
      <c r="U27" s="75"/>
      <c r="V27" s="88"/>
      <c r="W27" s="88"/>
      <c r="X27" s="76"/>
      <c r="Y27" s="88"/>
      <c r="Z27" s="76"/>
      <c r="AA27" s="76"/>
      <c r="AB27" s="80"/>
      <c r="AC27" s="78"/>
      <c r="AD27" s="77"/>
      <c r="AE27" s="77"/>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75"/>
      <c r="V28" s="89"/>
      <c r="W28" s="89"/>
      <c r="X28" s="76"/>
      <c r="Y28" s="89"/>
      <c r="Z28" s="76"/>
      <c r="AA28" s="76"/>
      <c r="AB28" s="84"/>
      <c r="AC28" s="78"/>
      <c r="AD28" s="77"/>
      <c r="AE28" s="77"/>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75"/>
      <c r="V29" s="89"/>
      <c r="W29" s="89"/>
      <c r="X29" s="76"/>
      <c r="Y29" s="89"/>
      <c r="Z29" s="76"/>
      <c r="AA29" s="83"/>
      <c r="AB29" s="84"/>
      <c r="AC29" s="78"/>
      <c r="AD29" s="77"/>
      <c r="AE29" s="77"/>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75"/>
      <c r="V30" s="89"/>
      <c r="W30" s="89"/>
      <c r="X30" s="76"/>
      <c r="Y30" s="89"/>
      <c r="Z30" s="76"/>
      <c r="AA30" s="83"/>
      <c r="AB30" s="84"/>
      <c r="AC30" s="78"/>
      <c r="AD30" s="77"/>
      <c r="AE30" s="77"/>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75"/>
      <c r="V31" s="89"/>
      <c r="W31" s="89"/>
      <c r="X31" s="76"/>
      <c r="Y31" s="89"/>
      <c r="Z31" s="76"/>
      <c r="AA31" s="83"/>
      <c r="AB31" s="84"/>
      <c r="AC31" s="78"/>
      <c r="AD31" s="77"/>
      <c r="AE31" s="77"/>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v>2</v>
      </c>
      <c r="L32" s="70">
        <f t="shared" si="1"/>
        <v>0</v>
      </c>
      <c r="M32" s="71">
        <f t="shared" si="2"/>
        <v>0</v>
      </c>
      <c r="N32" s="72"/>
      <c r="O32" s="73">
        <f t="shared" si="3"/>
        <v>0</v>
      </c>
      <c r="P32" s="72"/>
      <c r="Q32" s="72"/>
      <c r="R32" s="72"/>
      <c r="S32" s="74">
        <f t="shared" si="0"/>
        <v>2</v>
      </c>
      <c r="T32" s="121" t="str">
        <f t="shared" si="4"/>
        <v>OK</v>
      </c>
      <c r="U32" s="75"/>
      <c r="V32" s="89"/>
      <c r="W32" s="89"/>
      <c r="X32" s="76"/>
      <c r="Y32" s="89"/>
      <c r="Z32" s="76"/>
      <c r="AA32" s="83"/>
      <c r="AB32" s="84"/>
      <c r="AC32" s="78"/>
      <c r="AD32" s="77"/>
      <c r="AE32" s="77"/>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75"/>
      <c r="V33" s="89"/>
      <c r="W33" s="89"/>
      <c r="X33" s="76"/>
      <c r="Y33" s="89"/>
      <c r="Z33" s="76"/>
      <c r="AA33" s="83"/>
      <c r="AB33" s="84"/>
      <c r="AC33" s="78"/>
      <c r="AD33" s="77"/>
      <c r="AE33" s="77"/>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75"/>
      <c r="V34" s="89"/>
      <c r="W34" s="89"/>
      <c r="X34" s="76"/>
      <c r="Y34" s="89"/>
      <c r="Z34" s="76"/>
      <c r="AA34" s="83"/>
      <c r="AB34" s="84"/>
      <c r="AC34" s="78"/>
      <c r="AD34" s="77"/>
      <c r="AE34" s="77"/>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v>0</v>
      </c>
      <c r="L35" s="70">
        <f t="shared" si="1"/>
        <v>0</v>
      </c>
      <c r="M35" s="71">
        <f t="shared" si="2"/>
        <v>0</v>
      </c>
      <c r="N35" s="72"/>
      <c r="O35" s="73">
        <f t="shared" si="3"/>
        <v>0</v>
      </c>
      <c r="P35" s="72"/>
      <c r="Q35" s="72"/>
      <c r="R35" s="72"/>
      <c r="S35" s="74">
        <f t="shared" si="0"/>
        <v>0</v>
      </c>
      <c r="T35" s="121" t="str">
        <f t="shared" si="4"/>
        <v>OK</v>
      </c>
      <c r="U35" s="75"/>
      <c r="V35" s="89"/>
      <c r="W35" s="89"/>
      <c r="X35" s="76"/>
      <c r="Y35" s="89"/>
      <c r="Z35" s="76"/>
      <c r="AA35" s="83"/>
      <c r="AB35" s="84"/>
      <c r="AC35" s="78"/>
      <c r="AD35" s="77"/>
      <c r="AE35" s="77"/>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75"/>
      <c r="V36" s="89"/>
      <c r="W36" s="89"/>
      <c r="X36" s="76"/>
      <c r="Y36" s="89"/>
      <c r="Z36" s="76"/>
      <c r="AA36" s="83"/>
      <c r="AB36" s="84"/>
      <c r="AC36" s="78"/>
      <c r="AD36" s="77"/>
      <c r="AE36" s="77"/>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v>1</v>
      </c>
      <c r="L37" s="70">
        <f t="shared" si="1"/>
        <v>0</v>
      </c>
      <c r="M37" s="71">
        <f t="shared" si="2"/>
        <v>0</v>
      </c>
      <c r="N37" s="72"/>
      <c r="O37" s="73">
        <f t="shared" si="3"/>
        <v>0</v>
      </c>
      <c r="P37" s="72"/>
      <c r="Q37" s="72"/>
      <c r="R37" s="72"/>
      <c r="S37" s="74">
        <f t="shared" si="0"/>
        <v>1</v>
      </c>
      <c r="T37" s="121" t="str">
        <f t="shared" si="4"/>
        <v>OK</v>
      </c>
      <c r="U37" s="75"/>
      <c r="V37" s="89"/>
      <c r="W37" s="89"/>
      <c r="X37" s="76"/>
      <c r="Y37" s="89"/>
      <c r="Z37" s="76"/>
      <c r="AA37" s="83"/>
      <c r="AB37" s="84"/>
      <c r="AC37" s="78"/>
      <c r="AD37" s="77"/>
      <c r="AE37" s="77"/>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v>0</v>
      </c>
      <c r="L38" s="70">
        <f t="shared" si="1"/>
        <v>0</v>
      </c>
      <c r="M38" s="71">
        <f t="shared" si="2"/>
        <v>0</v>
      </c>
      <c r="N38" s="72"/>
      <c r="O38" s="73">
        <f t="shared" si="3"/>
        <v>0</v>
      </c>
      <c r="P38" s="72"/>
      <c r="Q38" s="72"/>
      <c r="R38" s="72"/>
      <c r="S38" s="74">
        <f t="shared" si="0"/>
        <v>0</v>
      </c>
      <c r="T38" s="121" t="str">
        <f t="shared" si="4"/>
        <v>OK</v>
      </c>
      <c r="U38" s="75"/>
      <c r="V38" s="89"/>
      <c r="W38" s="89"/>
      <c r="X38" s="76"/>
      <c r="Y38" s="89"/>
      <c r="Z38" s="76"/>
      <c r="AA38" s="83"/>
      <c r="AB38" s="84"/>
      <c r="AC38" s="78"/>
      <c r="AD38" s="77"/>
      <c r="AE38" s="77"/>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v>0</v>
      </c>
      <c r="L39" s="70">
        <f t="shared" si="1"/>
        <v>0</v>
      </c>
      <c r="M39" s="71">
        <f t="shared" si="2"/>
        <v>0</v>
      </c>
      <c r="N39" s="72"/>
      <c r="O39" s="73">
        <f t="shared" si="3"/>
        <v>0</v>
      </c>
      <c r="P39" s="72"/>
      <c r="Q39" s="72"/>
      <c r="R39" s="72"/>
      <c r="S39" s="74">
        <f t="shared" si="0"/>
        <v>0</v>
      </c>
      <c r="T39" s="121" t="str">
        <f t="shared" si="4"/>
        <v>OK</v>
      </c>
      <c r="U39" s="75"/>
      <c r="V39" s="89"/>
      <c r="W39" s="89"/>
      <c r="X39" s="76"/>
      <c r="Y39" s="89"/>
      <c r="Z39" s="76"/>
      <c r="AA39" s="83"/>
      <c r="AB39" s="84"/>
      <c r="AC39" s="78"/>
      <c r="AD39" s="77"/>
      <c r="AE39" s="77"/>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v>1</v>
      </c>
      <c r="L40" s="70">
        <f t="shared" si="1"/>
        <v>0</v>
      </c>
      <c r="M40" s="71">
        <f t="shared" si="2"/>
        <v>0</v>
      </c>
      <c r="N40" s="72"/>
      <c r="O40" s="73">
        <f t="shared" si="3"/>
        <v>0</v>
      </c>
      <c r="P40" s="72"/>
      <c r="Q40" s="72"/>
      <c r="R40" s="72"/>
      <c r="S40" s="74">
        <f t="shared" si="0"/>
        <v>1</v>
      </c>
      <c r="T40" s="121" t="str">
        <f t="shared" si="4"/>
        <v>OK</v>
      </c>
      <c r="U40" s="75"/>
      <c r="V40" s="89"/>
      <c r="W40" s="89"/>
      <c r="X40" s="76"/>
      <c r="Y40" s="89"/>
      <c r="Z40" s="76"/>
      <c r="AA40" s="83"/>
      <c r="AB40" s="84"/>
      <c r="AC40" s="78"/>
      <c r="AD40" s="77"/>
      <c r="AE40" s="77"/>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v>1</v>
      </c>
      <c r="L41" s="70">
        <f t="shared" si="1"/>
        <v>0</v>
      </c>
      <c r="M41" s="71">
        <f t="shared" si="2"/>
        <v>0</v>
      </c>
      <c r="N41" s="72"/>
      <c r="O41" s="73">
        <f t="shared" si="3"/>
        <v>0</v>
      </c>
      <c r="P41" s="72"/>
      <c r="Q41" s="72"/>
      <c r="R41" s="72"/>
      <c r="S41" s="74">
        <f t="shared" si="0"/>
        <v>1</v>
      </c>
      <c r="T41" s="121" t="str">
        <f t="shared" si="4"/>
        <v>OK</v>
      </c>
      <c r="U41" s="75"/>
      <c r="V41" s="89"/>
      <c r="W41" s="89"/>
      <c r="X41" s="76"/>
      <c r="Y41" s="89"/>
      <c r="Z41" s="76"/>
      <c r="AA41" s="83"/>
      <c r="AB41" s="84"/>
      <c r="AC41" s="78"/>
      <c r="AD41" s="77"/>
      <c r="AE41" s="77"/>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v>2</v>
      </c>
      <c r="L42" s="70">
        <f t="shared" si="1"/>
        <v>0</v>
      </c>
      <c r="M42" s="71">
        <f t="shared" si="2"/>
        <v>0</v>
      </c>
      <c r="N42" s="72"/>
      <c r="O42" s="73">
        <f t="shared" si="3"/>
        <v>0</v>
      </c>
      <c r="P42" s="72"/>
      <c r="Q42" s="72"/>
      <c r="R42" s="72"/>
      <c r="S42" s="74">
        <f t="shared" si="0"/>
        <v>2</v>
      </c>
      <c r="T42" s="121" t="str">
        <f t="shared" si="4"/>
        <v>OK</v>
      </c>
      <c r="U42" s="75"/>
      <c r="V42" s="89"/>
      <c r="W42" s="89"/>
      <c r="X42" s="76"/>
      <c r="Y42" s="89"/>
      <c r="Z42" s="76"/>
      <c r="AA42" s="83"/>
      <c r="AB42" s="84"/>
      <c r="AC42" s="78"/>
      <c r="AD42" s="77"/>
      <c r="AE42" s="77"/>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75"/>
      <c r="V43" s="89"/>
      <c r="W43" s="89"/>
      <c r="X43" s="76"/>
      <c r="Y43" s="89"/>
      <c r="Z43" s="76"/>
      <c r="AA43" s="83"/>
      <c r="AB43" s="84"/>
      <c r="AC43" s="78"/>
      <c r="AD43" s="77"/>
      <c r="AE43" s="77"/>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v>1</v>
      </c>
      <c r="L44" s="70">
        <f t="shared" si="1"/>
        <v>0</v>
      </c>
      <c r="M44" s="71">
        <f t="shared" si="2"/>
        <v>0</v>
      </c>
      <c r="N44" s="72"/>
      <c r="O44" s="73">
        <f t="shared" si="3"/>
        <v>0</v>
      </c>
      <c r="P44" s="72"/>
      <c r="Q44" s="72"/>
      <c r="R44" s="72"/>
      <c r="S44" s="74">
        <f t="shared" si="0"/>
        <v>1</v>
      </c>
      <c r="T44" s="121" t="str">
        <f t="shared" si="4"/>
        <v>OK</v>
      </c>
      <c r="U44" s="75"/>
      <c r="V44" s="89"/>
      <c r="W44" s="89"/>
      <c r="X44" s="76"/>
      <c r="Y44" s="89"/>
      <c r="Z44" s="76"/>
      <c r="AA44" s="83"/>
      <c r="AB44" s="84"/>
      <c r="AC44" s="78"/>
      <c r="AD44" s="77"/>
      <c r="AE44" s="77"/>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v>3</v>
      </c>
      <c r="L45" s="70">
        <f t="shared" si="1"/>
        <v>0</v>
      </c>
      <c r="M45" s="71">
        <f t="shared" si="2"/>
        <v>0</v>
      </c>
      <c r="N45" s="72"/>
      <c r="O45" s="73">
        <f t="shared" si="3"/>
        <v>0</v>
      </c>
      <c r="P45" s="72"/>
      <c r="Q45" s="72"/>
      <c r="R45" s="72"/>
      <c r="S45" s="74">
        <f t="shared" si="0"/>
        <v>3</v>
      </c>
      <c r="T45" s="121" t="str">
        <f t="shared" si="4"/>
        <v>OK</v>
      </c>
      <c r="U45" s="75"/>
      <c r="V45" s="89"/>
      <c r="W45" s="89"/>
      <c r="X45" s="76"/>
      <c r="Y45" s="89"/>
      <c r="Z45" s="76"/>
      <c r="AA45" s="83"/>
      <c r="AB45" s="84"/>
      <c r="AC45" s="78"/>
      <c r="AD45" s="77"/>
      <c r="AE45" s="77"/>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v>1</v>
      </c>
      <c r="L46" s="70">
        <f t="shared" si="1"/>
        <v>0</v>
      </c>
      <c r="M46" s="71">
        <f t="shared" si="2"/>
        <v>0</v>
      </c>
      <c r="N46" s="72"/>
      <c r="O46" s="73">
        <f t="shared" si="3"/>
        <v>0</v>
      </c>
      <c r="P46" s="72"/>
      <c r="Q46" s="72"/>
      <c r="R46" s="72"/>
      <c r="S46" s="74">
        <f t="shared" si="0"/>
        <v>1</v>
      </c>
      <c r="T46" s="121" t="str">
        <f t="shared" si="4"/>
        <v>OK</v>
      </c>
      <c r="U46" s="75"/>
      <c r="V46" s="89"/>
      <c r="W46" s="89"/>
      <c r="X46" s="76"/>
      <c r="Y46" s="89"/>
      <c r="Z46" s="76"/>
      <c r="AA46" s="83"/>
      <c r="AB46" s="84"/>
      <c r="AC46" s="78"/>
      <c r="AD46" s="77"/>
      <c r="AE46" s="77"/>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75"/>
      <c r="V47" s="89"/>
      <c r="W47" s="89"/>
      <c r="X47" s="76"/>
      <c r="Y47" s="89"/>
      <c r="Z47" s="76"/>
      <c r="AA47" s="83"/>
      <c r="AB47" s="84"/>
      <c r="AC47" s="78"/>
      <c r="AD47" s="77"/>
      <c r="AE47" s="77"/>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75"/>
      <c r="V48" s="89"/>
      <c r="W48" s="89"/>
      <c r="X48" s="76"/>
      <c r="Y48" s="89"/>
      <c r="Z48" s="76"/>
      <c r="AA48" s="83"/>
      <c r="AB48" s="84"/>
      <c r="AC48" s="78"/>
      <c r="AD48" s="77"/>
      <c r="AE48" s="77"/>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v>1</v>
      </c>
      <c r="L49" s="70">
        <f t="shared" si="1"/>
        <v>0</v>
      </c>
      <c r="M49" s="71">
        <f t="shared" si="2"/>
        <v>0</v>
      </c>
      <c r="N49" s="72"/>
      <c r="O49" s="73">
        <f t="shared" si="3"/>
        <v>0</v>
      </c>
      <c r="P49" s="72"/>
      <c r="Q49" s="72"/>
      <c r="R49" s="72"/>
      <c r="S49" s="74">
        <f t="shared" si="0"/>
        <v>1</v>
      </c>
      <c r="T49" s="121" t="str">
        <f t="shared" si="4"/>
        <v>OK</v>
      </c>
      <c r="U49" s="75"/>
      <c r="V49" s="89"/>
      <c r="W49" s="89"/>
      <c r="X49" s="76"/>
      <c r="Y49" s="89"/>
      <c r="Z49" s="76"/>
      <c r="AA49" s="83"/>
      <c r="AB49" s="84"/>
      <c r="AC49" s="78"/>
      <c r="AD49" s="77"/>
      <c r="AE49" s="77"/>
      <c r="AF49" s="76"/>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v>2</v>
      </c>
      <c r="L50" s="70">
        <f t="shared" si="1"/>
        <v>0</v>
      </c>
      <c r="M50" s="71">
        <f t="shared" si="2"/>
        <v>0</v>
      </c>
      <c r="N50" s="72"/>
      <c r="O50" s="73">
        <f t="shared" si="3"/>
        <v>0</v>
      </c>
      <c r="P50" s="72"/>
      <c r="Q50" s="72"/>
      <c r="R50" s="72"/>
      <c r="S50" s="74">
        <f t="shared" si="0"/>
        <v>2</v>
      </c>
      <c r="T50" s="121" t="str">
        <f t="shared" si="4"/>
        <v>OK</v>
      </c>
      <c r="U50" s="75"/>
      <c r="V50" s="89"/>
      <c r="W50" s="89"/>
      <c r="X50" s="76"/>
      <c r="Y50" s="89"/>
      <c r="Z50" s="76"/>
      <c r="AA50" s="83"/>
      <c r="AB50" s="84"/>
      <c r="AC50" s="78"/>
      <c r="AD50" s="77"/>
      <c r="AE50" s="77"/>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v>2</v>
      </c>
      <c r="L51" s="70">
        <f t="shared" si="1"/>
        <v>0</v>
      </c>
      <c r="M51" s="71">
        <f t="shared" si="2"/>
        <v>0</v>
      </c>
      <c r="N51" s="72"/>
      <c r="O51" s="73">
        <f t="shared" si="3"/>
        <v>0</v>
      </c>
      <c r="P51" s="72"/>
      <c r="Q51" s="72"/>
      <c r="R51" s="72"/>
      <c r="S51" s="74">
        <f t="shared" si="0"/>
        <v>2</v>
      </c>
      <c r="T51" s="121" t="str">
        <f t="shared" si="4"/>
        <v>OK</v>
      </c>
      <c r="U51" s="75"/>
      <c r="V51" s="89"/>
      <c r="W51" s="89"/>
      <c r="X51" s="76"/>
      <c r="Y51" s="89"/>
      <c r="Z51" s="76"/>
      <c r="AA51" s="83"/>
      <c r="AB51" s="84"/>
      <c r="AC51" s="78"/>
      <c r="AD51" s="77"/>
      <c r="AE51" s="77"/>
      <c r="AF51" s="76"/>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v>4</v>
      </c>
      <c r="L52" s="70">
        <f t="shared" si="1"/>
        <v>0</v>
      </c>
      <c r="M52" s="71">
        <f t="shared" si="2"/>
        <v>0</v>
      </c>
      <c r="N52" s="72"/>
      <c r="O52" s="73">
        <f t="shared" si="3"/>
        <v>1</v>
      </c>
      <c r="P52" s="72"/>
      <c r="Q52" s="72"/>
      <c r="R52" s="72"/>
      <c r="S52" s="74">
        <f t="shared" si="0"/>
        <v>4</v>
      </c>
      <c r="T52" s="121" t="str">
        <f t="shared" si="4"/>
        <v>OK</v>
      </c>
      <c r="U52" s="75"/>
      <c r="V52" s="89"/>
      <c r="W52" s="89"/>
      <c r="X52" s="76"/>
      <c r="Y52" s="89"/>
      <c r="Z52" s="76"/>
      <c r="AA52" s="83"/>
      <c r="AB52" s="84"/>
      <c r="AC52" s="78"/>
      <c r="AD52" s="77"/>
      <c r="AE52" s="77"/>
      <c r="AF52" s="76"/>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v>6</v>
      </c>
      <c r="L53" s="70">
        <f t="shared" si="1"/>
        <v>0</v>
      </c>
      <c r="M53" s="71">
        <f t="shared" si="2"/>
        <v>0</v>
      </c>
      <c r="N53" s="72"/>
      <c r="O53" s="73">
        <f t="shared" si="3"/>
        <v>1</v>
      </c>
      <c r="P53" s="72"/>
      <c r="Q53" s="72"/>
      <c r="R53" s="72"/>
      <c r="S53" s="74">
        <f t="shared" si="0"/>
        <v>6</v>
      </c>
      <c r="T53" s="121" t="str">
        <f t="shared" si="4"/>
        <v>OK</v>
      </c>
      <c r="U53" s="75"/>
      <c r="V53" s="89"/>
      <c r="W53" s="89"/>
      <c r="X53" s="76"/>
      <c r="Y53" s="89"/>
      <c r="Z53" s="76"/>
      <c r="AA53" s="83"/>
      <c r="AB53" s="84"/>
      <c r="AC53" s="78"/>
      <c r="AD53" s="77"/>
      <c r="AE53" s="77"/>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v>3</v>
      </c>
      <c r="L54" s="70">
        <f t="shared" si="1"/>
        <v>0</v>
      </c>
      <c r="M54" s="71">
        <f t="shared" si="2"/>
        <v>0</v>
      </c>
      <c r="N54" s="72"/>
      <c r="O54" s="73">
        <f t="shared" si="3"/>
        <v>0</v>
      </c>
      <c r="P54" s="72"/>
      <c r="Q54" s="72"/>
      <c r="R54" s="72"/>
      <c r="S54" s="74">
        <f t="shared" si="0"/>
        <v>3</v>
      </c>
      <c r="T54" s="121" t="str">
        <f t="shared" si="4"/>
        <v>OK</v>
      </c>
      <c r="U54" s="75"/>
      <c r="V54" s="89"/>
      <c r="W54" s="89"/>
      <c r="X54" s="76"/>
      <c r="Y54" s="89"/>
      <c r="Z54" s="76"/>
      <c r="AA54" s="83"/>
      <c r="AB54" s="84"/>
      <c r="AC54" s="78"/>
      <c r="AD54" s="77"/>
      <c r="AE54" s="77"/>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v>1</v>
      </c>
      <c r="L55" s="70">
        <f t="shared" si="1"/>
        <v>0</v>
      </c>
      <c r="M55" s="71">
        <f t="shared" si="2"/>
        <v>0</v>
      </c>
      <c r="N55" s="72"/>
      <c r="O55" s="73">
        <f t="shared" si="3"/>
        <v>0</v>
      </c>
      <c r="P55" s="72"/>
      <c r="Q55" s="72"/>
      <c r="R55" s="72"/>
      <c r="S55" s="74">
        <f t="shared" si="0"/>
        <v>1</v>
      </c>
      <c r="T55" s="121" t="str">
        <f t="shared" si="4"/>
        <v>OK</v>
      </c>
      <c r="U55" s="75"/>
      <c r="V55" s="89"/>
      <c r="W55" s="89"/>
      <c r="X55" s="76"/>
      <c r="Y55" s="89"/>
      <c r="Z55" s="76"/>
      <c r="AA55" s="83"/>
      <c r="AB55" s="84"/>
      <c r="AC55" s="78"/>
      <c r="AD55" s="77"/>
      <c r="AE55" s="77"/>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v>2</v>
      </c>
      <c r="L56" s="70">
        <f t="shared" si="1"/>
        <v>0</v>
      </c>
      <c r="M56" s="71">
        <f t="shared" si="2"/>
        <v>0</v>
      </c>
      <c r="N56" s="72"/>
      <c r="O56" s="73">
        <f t="shared" si="3"/>
        <v>0</v>
      </c>
      <c r="P56" s="72"/>
      <c r="Q56" s="72"/>
      <c r="R56" s="72"/>
      <c r="S56" s="74">
        <f t="shared" si="0"/>
        <v>2</v>
      </c>
      <c r="T56" s="121" t="str">
        <f t="shared" si="4"/>
        <v>OK</v>
      </c>
      <c r="U56" s="75"/>
      <c r="V56" s="89"/>
      <c r="W56" s="89"/>
      <c r="X56" s="76"/>
      <c r="Y56" s="89"/>
      <c r="Z56" s="76"/>
      <c r="AA56" s="83"/>
      <c r="AB56" s="84"/>
      <c r="AC56" s="78"/>
      <c r="AD56" s="77"/>
      <c r="AE56" s="77"/>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v>2</v>
      </c>
      <c r="L57" s="70">
        <f t="shared" si="1"/>
        <v>0</v>
      </c>
      <c r="M57" s="71">
        <f t="shared" si="2"/>
        <v>0</v>
      </c>
      <c r="N57" s="72"/>
      <c r="O57" s="73">
        <f t="shared" si="3"/>
        <v>0</v>
      </c>
      <c r="P57" s="72"/>
      <c r="Q57" s="72"/>
      <c r="R57" s="72"/>
      <c r="S57" s="74">
        <f t="shared" si="0"/>
        <v>2</v>
      </c>
      <c r="T57" s="121" t="str">
        <f t="shared" si="4"/>
        <v>OK</v>
      </c>
      <c r="U57" s="75"/>
      <c r="V57" s="89"/>
      <c r="W57" s="89"/>
      <c r="X57" s="76"/>
      <c r="Y57" s="89"/>
      <c r="Z57" s="76"/>
      <c r="AA57" s="83"/>
      <c r="AB57" s="84"/>
      <c r="AC57" s="78"/>
      <c r="AD57" s="77"/>
      <c r="AE57" s="77"/>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75"/>
      <c r="V58" s="89"/>
      <c r="W58" s="89"/>
      <c r="X58" s="76"/>
      <c r="Y58" s="89"/>
      <c r="Z58" s="76"/>
      <c r="AA58" s="83"/>
      <c r="AB58" s="84"/>
      <c r="AC58" s="78"/>
      <c r="AD58" s="77"/>
      <c r="AE58" s="77"/>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v>30</v>
      </c>
      <c r="L59" s="70">
        <f t="shared" si="1"/>
        <v>0</v>
      </c>
      <c r="M59" s="71">
        <f t="shared" si="2"/>
        <v>0</v>
      </c>
      <c r="N59" s="72"/>
      <c r="O59" s="73">
        <f t="shared" si="3"/>
        <v>7</v>
      </c>
      <c r="P59" s="72"/>
      <c r="Q59" s="72"/>
      <c r="R59" s="72"/>
      <c r="S59" s="74">
        <f t="shared" si="0"/>
        <v>30</v>
      </c>
      <c r="T59" s="121" t="str">
        <f t="shared" si="4"/>
        <v>OK</v>
      </c>
      <c r="U59" s="75"/>
      <c r="V59" s="89"/>
      <c r="W59" s="89"/>
      <c r="X59" s="76"/>
      <c r="Y59" s="89"/>
      <c r="Z59" s="76"/>
      <c r="AA59" s="83"/>
      <c r="AB59" s="84"/>
      <c r="AC59" s="78"/>
      <c r="AD59" s="77"/>
      <c r="AE59" s="77"/>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v>5</v>
      </c>
      <c r="L60" s="70">
        <f t="shared" si="1"/>
        <v>0</v>
      </c>
      <c r="M60" s="71">
        <f t="shared" si="2"/>
        <v>0</v>
      </c>
      <c r="N60" s="72"/>
      <c r="O60" s="73">
        <f t="shared" si="3"/>
        <v>1</v>
      </c>
      <c r="P60" s="72"/>
      <c r="Q60" s="72"/>
      <c r="R60" s="72"/>
      <c r="S60" s="74">
        <f t="shared" si="0"/>
        <v>5</v>
      </c>
      <c r="T60" s="121" t="str">
        <f t="shared" si="4"/>
        <v>OK</v>
      </c>
      <c r="U60" s="75"/>
      <c r="V60" s="89"/>
      <c r="W60" s="89"/>
      <c r="X60" s="76"/>
      <c r="Y60" s="89"/>
      <c r="Z60" s="76"/>
      <c r="AA60" s="83"/>
      <c r="AB60" s="84"/>
      <c r="AC60" s="78"/>
      <c r="AD60" s="77"/>
      <c r="AE60" s="77"/>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v>5</v>
      </c>
      <c r="L61" s="70">
        <f t="shared" si="1"/>
        <v>0</v>
      </c>
      <c r="M61" s="71">
        <f t="shared" si="2"/>
        <v>0</v>
      </c>
      <c r="N61" s="72"/>
      <c r="O61" s="73">
        <f t="shared" si="3"/>
        <v>1</v>
      </c>
      <c r="P61" s="72"/>
      <c r="Q61" s="72"/>
      <c r="R61" s="72"/>
      <c r="S61" s="74">
        <f t="shared" si="0"/>
        <v>5</v>
      </c>
      <c r="T61" s="121" t="str">
        <f t="shared" si="4"/>
        <v>OK</v>
      </c>
      <c r="U61" s="75"/>
      <c r="V61" s="89"/>
      <c r="W61" s="89"/>
      <c r="X61" s="76"/>
      <c r="Y61" s="89"/>
      <c r="Z61" s="76"/>
      <c r="AA61" s="83"/>
      <c r="AB61" s="84"/>
      <c r="AC61" s="78"/>
      <c r="AD61" s="77"/>
      <c r="AE61" s="77"/>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75"/>
      <c r="V62" s="89"/>
      <c r="W62" s="89"/>
      <c r="X62" s="76"/>
      <c r="Y62" s="89"/>
      <c r="Z62" s="76"/>
      <c r="AA62" s="83"/>
      <c r="AB62" s="84"/>
      <c r="AC62" s="78"/>
      <c r="AD62" s="77"/>
      <c r="AE62" s="77"/>
      <c r="AF62" s="76"/>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v>0</v>
      </c>
      <c r="L63" s="70">
        <f t="shared" si="1"/>
        <v>0</v>
      </c>
      <c r="M63" s="71">
        <f t="shared" si="2"/>
        <v>0</v>
      </c>
      <c r="N63" s="72"/>
      <c r="O63" s="73">
        <f t="shared" si="3"/>
        <v>0</v>
      </c>
      <c r="P63" s="72"/>
      <c r="Q63" s="72"/>
      <c r="R63" s="72"/>
      <c r="S63" s="74">
        <f t="shared" si="0"/>
        <v>0</v>
      </c>
      <c r="T63" s="121" t="str">
        <f t="shared" si="4"/>
        <v>OK</v>
      </c>
      <c r="U63" s="75"/>
      <c r="V63" s="89"/>
      <c r="W63" s="89"/>
      <c r="X63" s="76"/>
      <c r="Y63" s="89"/>
      <c r="Z63" s="76"/>
      <c r="AA63" s="83"/>
      <c r="AB63" s="84"/>
      <c r="AC63" s="78"/>
      <c r="AD63" s="77"/>
      <c r="AE63" s="77"/>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v>1</v>
      </c>
      <c r="L64" s="70">
        <f t="shared" si="1"/>
        <v>0</v>
      </c>
      <c r="M64" s="71">
        <f t="shared" si="2"/>
        <v>0</v>
      </c>
      <c r="N64" s="72"/>
      <c r="O64" s="73">
        <f t="shared" si="3"/>
        <v>0</v>
      </c>
      <c r="P64" s="72"/>
      <c r="Q64" s="72"/>
      <c r="R64" s="72"/>
      <c r="S64" s="74">
        <f t="shared" si="0"/>
        <v>1</v>
      </c>
      <c r="T64" s="121" t="str">
        <f t="shared" si="4"/>
        <v>OK</v>
      </c>
      <c r="U64" s="75"/>
      <c r="V64" s="89"/>
      <c r="W64" s="89"/>
      <c r="X64" s="76"/>
      <c r="Y64" s="89"/>
      <c r="Z64" s="76"/>
      <c r="AA64" s="83"/>
      <c r="AB64" s="84"/>
      <c r="AC64" s="78"/>
      <c r="AD64" s="77"/>
      <c r="AE64" s="77"/>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v>0</v>
      </c>
      <c r="L65" s="70">
        <f t="shared" si="1"/>
        <v>0</v>
      </c>
      <c r="M65" s="71">
        <f t="shared" si="2"/>
        <v>0</v>
      </c>
      <c r="N65" s="72"/>
      <c r="O65" s="73">
        <f t="shared" si="3"/>
        <v>0</v>
      </c>
      <c r="P65" s="72"/>
      <c r="Q65" s="72"/>
      <c r="R65" s="72"/>
      <c r="S65" s="74">
        <f t="shared" si="0"/>
        <v>0</v>
      </c>
      <c r="T65" s="121" t="str">
        <f t="shared" si="4"/>
        <v>OK</v>
      </c>
      <c r="U65" s="75"/>
      <c r="V65" s="89"/>
      <c r="W65" s="89"/>
      <c r="X65" s="76"/>
      <c r="Y65" s="89"/>
      <c r="Z65" s="76"/>
      <c r="AA65" s="83"/>
      <c r="AB65" s="84"/>
      <c r="AC65" s="78"/>
      <c r="AD65" s="77"/>
      <c r="AE65" s="77"/>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v>1</v>
      </c>
      <c r="L66" s="70">
        <f t="shared" si="1"/>
        <v>0</v>
      </c>
      <c r="M66" s="71">
        <f t="shared" si="2"/>
        <v>0</v>
      </c>
      <c r="N66" s="72"/>
      <c r="O66" s="73">
        <f t="shared" si="3"/>
        <v>0</v>
      </c>
      <c r="P66" s="72"/>
      <c r="Q66" s="72"/>
      <c r="R66" s="72"/>
      <c r="S66" s="74">
        <f t="shared" si="0"/>
        <v>1</v>
      </c>
      <c r="T66" s="121" t="str">
        <f t="shared" si="4"/>
        <v>OK</v>
      </c>
      <c r="U66" s="75"/>
      <c r="V66" s="89"/>
      <c r="W66" s="89"/>
      <c r="X66" s="76"/>
      <c r="Y66" s="89"/>
      <c r="Z66" s="76"/>
      <c r="AA66" s="83"/>
      <c r="AB66" s="84"/>
      <c r="AC66" s="78"/>
      <c r="AD66" s="77"/>
      <c r="AE66" s="77"/>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v>1</v>
      </c>
      <c r="L67" s="70">
        <f t="shared" si="1"/>
        <v>0</v>
      </c>
      <c r="M67" s="71">
        <f t="shared" si="2"/>
        <v>0</v>
      </c>
      <c r="N67" s="72"/>
      <c r="O67" s="73">
        <f t="shared" si="3"/>
        <v>0</v>
      </c>
      <c r="P67" s="72"/>
      <c r="Q67" s="72"/>
      <c r="R67" s="72"/>
      <c r="S67" s="74">
        <f t="shared" si="0"/>
        <v>1</v>
      </c>
      <c r="T67" s="121" t="str">
        <f t="shared" si="4"/>
        <v>OK</v>
      </c>
      <c r="U67" s="75"/>
      <c r="V67" s="89"/>
      <c r="W67" s="89"/>
      <c r="X67" s="76"/>
      <c r="Y67" s="89"/>
      <c r="Z67" s="76"/>
      <c r="AA67" s="83"/>
      <c r="AB67" s="84"/>
      <c r="AC67" s="78"/>
      <c r="AD67" s="77"/>
      <c r="AE67" s="77"/>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v>1</v>
      </c>
      <c r="L68" s="70">
        <f t="shared" si="1"/>
        <v>0</v>
      </c>
      <c r="M68" s="71">
        <f t="shared" si="2"/>
        <v>0</v>
      </c>
      <c r="N68" s="72"/>
      <c r="O68" s="73">
        <f t="shared" si="3"/>
        <v>0</v>
      </c>
      <c r="P68" s="72"/>
      <c r="Q68" s="72"/>
      <c r="R68" s="72"/>
      <c r="S68" s="74">
        <f t="shared" si="0"/>
        <v>1</v>
      </c>
      <c r="T68" s="121" t="str">
        <f t="shared" si="4"/>
        <v>OK</v>
      </c>
      <c r="U68" s="75"/>
      <c r="V68" s="89"/>
      <c r="W68" s="89"/>
      <c r="X68" s="76"/>
      <c r="Y68" s="89"/>
      <c r="Z68" s="76"/>
      <c r="AA68" s="83"/>
      <c r="AB68" s="84"/>
      <c r="AC68" s="78"/>
      <c r="AD68" s="77"/>
      <c r="AE68" s="77"/>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v>1</v>
      </c>
      <c r="L69" s="70">
        <f t="shared" si="1"/>
        <v>0</v>
      </c>
      <c r="M69" s="71">
        <f t="shared" si="2"/>
        <v>0</v>
      </c>
      <c r="N69" s="72"/>
      <c r="O69" s="73">
        <f t="shared" si="3"/>
        <v>0</v>
      </c>
      <c r="P69" s="72"/>
      <c r="Q69" s="72"/>
      <c r="R69" s="72"/>
      <c r="S69" s="74">
        <f t="shared" si="0"/>
        <v>1</v>
      </c>
      <c r="T69" s="121" t="str">
        <f t="shared" si="4"/>
        <v>OK</v>
      </c>
      <c r="U69" s="75"/>
      <c r="V69" s="89"/>
      <c r="W69" s="89"/>
      <c r="X69" s="76"/>
      <c r="Y69" s="89"/>
      <c r="Z69" s="76"/>
      <c r="AA69" s="83"/>
      <c r="AB69" s="84"/>
      <c r="AC69" s="78"/>
      <c r="AD69" s="77"/>
      <c r="AE69" s="77"/>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v>2</v>
      </c>
      <c r="L70" s="70">
        <f t="shared" si="1"/>
        <v>0</v>
      </c>
      <c r="M70" s="71">
        <f t="shared" si="2"/>
        <v>0</v>
      </c>
      <c r="N70" s="72"/>
      <c r="O70" s="73">
        <f t="shared" si="3"/>
        <v>0</v>
      </c>
      <c r="P70" s="72"/>
      <c r="Q70" s="72"/>
      <c r="R70" s="72"/>
      <c r="S70" s="74">
        <f t="shared" si="0"/>
        <v>2</v>
      </c>
      <c r="T70" s="121" t="str">
        <f t="shared" si="4"/>
        <v>OK</v>
      </c>
      <c r="U70" s="75"/>
      <c r="V70" s="89"/>
      <c r="W70" s="89"/>
      <c r="X70" s="76"/>
      <c r="Y70" s="89"/>
      <c r="Z70" s="76"/>
      <c r="AA70" s="83"/>
      <c r="AB70" s="84"/>
      <c r="AC70" s="78"/>
      <c r="AD70" s="77"/>
      <c r="AE70" s="77"/>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v>2</v>
      </c>
      <c r="L71" s="70">
        <f t="shared" si="1"/>
        <v>0</v>
      </c>
      <c r="M71" s="71">
        <f t="shared" si="2"/>
        <v>0</v>
      </c>
      <c r="N71" s="72"/>
      <c r="O71" s="73">
        <f t="shared" si="3"/>
        <v>0</v>
      </c>
      <c r="P71" s="72"/>
      <c r="Q71" s="72"/>
      <c r="R71" s="72"/>
      <c r="S71" s="74">
        <f t="shared" si="0"/>
        <v>2</v>
      </c>
      <c r="T71" s="121" t="str">
        <f t="shared" si="4"/>
        <v>OK</v>
      </c>
      <c r="U71" s="75"/>
      <c r="V71" s="89"/>
      <c r="W71" s="89"/>
      <c r="X71" s="76"/>
      <c r="Y71" s="89"/>
      <c r="Z71" s="76"/>
      <c r="AA71" s="83"/>
      <c r="AB71" s="84"/>
      <c r="AC71" s="78"/>
      <c r="AD71" s="77"/>
      <c r="AE71" s="77"/>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v>0</v>
      </c>
      <c r="L72" s="70">
        <f t="shared" si="1"/>
        <v>0</v>
      </c>
      <c r="M72" s="71">
        <f t="shared" si="2"/>
        <v>0</v>
      </c>
      <c r="N72" s="72"/>
      <c r="O72" s="73">
        <f t="shared" si="3"/>
        <v>0</v>
      </c>
      <c r="P72" s="72"/>
      <c r="Q72" s="72"/>
      <c r="R72" s="72"/>
      <c r="S72" s="74">
        <f t="shared" si="0"/>
        <v>0</v>
      </c>
      <c r="T72" s="121" t="str">
        <f t="shared" si="4"/>
        <v>OK</v>
      </c>
      <c r="U72" s="75"/>
      <c r="V72" s="89"/>
      <c r="W72" s="89"/>
      <c r="X72" s="76"/>
      <c r="Y72" s="89"/>
      <c r="Z72" s="76"/>
      <c r="AA72" s="83"/>
      <c r="AB72" s="84"/>
      <c r="AC72" s="78"/>
      <c r="AD72" s="77"/>
      <c r="AE72" s="77"/>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v>0</v>
      </c>
      <c r="L73" s="70">
        <f t="shared" si="1"/>
        <v>0</v>
      </c>
      <c r="M73" s="71">
        <f t="shared" si="2"/>
        <v>0</v>
      </c>
      <c r="N73" s="72"/>
      <c r="O73" s="73">
        <f t="shared" si="3"/>
        <v>0</v>
      </c>
      <c r="P73" s="72"/>
      <c r="Q73" s="72"/>
      <c r="R73" s="72"/>
      <c r="S73" s="74">
        <f t="shared" si="0"/>
        <v>0</v>
      </c>
      <c r="T73" s="121" t="str">
        <f t="shared" si="4"/>
        <v>OK</v>
      </c>
      <c r="U73" s="75"/>
      <c r="V73" s="89"/>
      <c r="W73" s="89"/>
      <c r="X73" s="76"/>
      <c r="Y73" s="89"/>
      <c r="Z73" s="76"/>
      <c r="AA73" s="83"/>
      <c r="AB73" s="84"/>
      <c r="AC73" s="78"/>
      <c r="AD73" s="77"/>
      <c r="AE73" s="77"/>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v>1</v>
      </c>
      <c r="L74" s="70">
        <f t="shared" si="1"/>
        <v>0</v>
      </c>
      <c r="M74" s="71">
        <f t="shared" si="2"/>
        <v>0</v>
      </c>
      <c r="N74" s="72"/>
      <c r="O74" s="73">
        <f t="shared" si="3"/>
        <v>0</v>
      </c>
      <c r="P74" s="72"/>
      <c r="Q74" s="72"/>
      <c r="R74" s="72"/>
      <c r="S74" s="74">
        <f t="shared" si="0"/>
        <v>1</v>
      </c>
      <c r="T74" s="121" t="str">
        <f t="shared" si="4"/>
        <v>OK</v>
      </c>
      <c r="U74" s="75"/>
      <c r="V74" s="89"/>
      <c r="W74" s="89"/>
      <c r="X74" s="76"/>
      <c r="Y74" s="89"/>
      <c r="Z74" s="76"/>
      <c r="AA74" s="83"/>
      <c r="AB74" s="84"/>
      <c r="AC74" s="78"/>
      <c r="AD74" s="77"/>
      <c r="AE74" s="77"/>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v>5</v>
      </c>
      <c r="L75" s="70">
        <f t="shared" si="1"/>
        <v>0</v>
      </c>
      <c r="M75" s="71">
        <f t="shared" si="2"/>
        <v>0</v>
      </c>
      <c r="N75" s="72"/>
      <c r="O75" s="73">
        <f t="shared" si="3"/>
        <v>1</v>
      </c>
      <c r="P75" s="72"/>
      <c r="Q75" s="72"/>
      <c r="R75" s="72"/>
      <c r="S75" s="74">
        <f t="shared" si="0"/>
        <v>5</v>
      </c>
      <c r="T75" s="121" t="str">
        <f t="shared" si="4"/>
        <v>OK</v>
      </c>
      <c r="U75" s="75"/>
      <c r="V75" s="89"/>
      <c r="W75" s="89"/>
      <c r="X75" s="76"/>
      <c r="Y75" s="89"/>
      <c r="Z75" s="76"/>
      <c r="AA75" s="83"/>
      <c r="AB75" s="84"/>
      <c r="AC75" s="78"/>
      <c r="AD75" s="77"/>
      <c r="AE75" s="77"/>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v>0</v>
      </c>
      <c r="L76" s="70">
        <f t="shared" si="1"/>
        <v>0</v>
      </c>
      <c r="M76" s="71">
        <f t="shared" si="2"/>
        <v>0</v>
      </c>
      <c r="N76" s="72"/>
      <c r="O76" s="73">
        <f t="shared" si="3"/>
        <v>0</v>
      </c>
      <c r="P76" s="72"/>
      <c r="Q76" s="72"/>
      <c r="R76" s="72"/>
      <c r="S76" s="74">
        <f t="shared" si="0"/>
        <v>0</v>
      </c>
      <c r="T76" s="121" t="str">
        <f t="shared" si="4"/>
        <v>OK</v>
      </c>
      <c r="U76" s="75"/>
      <c r="V76" s="89"/>
      <c r="W76" s="89"/>
      <c r="X76" s="76"/>
      <c r="Y76" s="89"/>
      <c r="Z76" s="76"/>
      <c r="AA76" s="83"/>
      <c r="AB76" s="84"/>
      <c r="AC76" s="78"/>
      <c r="AD76" s="77"/>
      <c r="AE76" s="77"/>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v>1</v>
      </c>
      <c r="L77" s="70">
        <f t="shared" si="1"/>
        <v>0</v>
      </c>
      <c r="M77" s="71">
        <f t="shared" si="2"/>
        <v>0</v>
      </c>
      <c r="N77" s="72"/>
      <c r="O77" s="73">
        <f t="shared" si="3"/>
        <v>0</v>
      </c>
      <c r="P77" s="72"/>
      <c r="Q77" s="72"/>
      <c r="R77" s="72"/>
      <c r="S77" s="74">
        <f t="shared" si="0"/>
        <v>1</v>
      </c>
      <c r="T77" s="121" t="str">
        <f t="shared" si="4"/>
        <v>OK</v>
      </c>
      <c r="U77" s="75"/>
      <c r="V77" s="89"/>
      <c r="W77" s="89"/>
      <c r="X77" s="76"/>
      <c r="Y77" s="89"/>
      <c r="Z77" s="76"/>
      <c r="AA77" s="83"/>
      <c r="AB77" s="84"/>
      <c r="AC77" s="78"/>
      <c r="AD77" s="77"/>
      <c r="AE77" s="77"/>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v>1</v>
      </c>
      <c r="L78" s="70">
        <f t="shared" si="1"/>
        <v>0</v>
      </c>
      <c r="M78" s="71">
        <f t="shared" si="2"/>
        <v>0</v>
      </c>
      <c r="N78" s="72"/>
      <c r="O78" s="73">
        <f t="shared" si="3"/>
        <v>0</v>
      </c>
      <c r="P78" s="72"/>
      <c r="Q78" s="72"/>
      <c r="R78" s="72"/>
      <c r="S78" s="74">
        <f t="shared" si="0"/>
        <v>1</v>
      </c>
      <c r="T78" s="121" t="str">
        <f t="shared" si="4"/>
        <v>OK</v>
      </c>
      <c r="U78" s="75"/>
      <c r="V78" s="89"/>
      <c r="W78" s="89"/>
      <c r="X78" s="76"/>
      <c r="Y78" s="89"/>
      <c r="Z78" s="76"/>
      <c r="AA78" s="83"/>
      <c r="AB78" s="84"/>
      <c r="AC78" s="78"/>
      <c r="AD78" s="77"/>
      <c r="AE78" s="77"/>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v>0</v>
      </c>
      <c r="L79" s="70">
        <f t="shared" si="1"/>
        <v>0</v>
      </c>
      <c r="M79" s="71">
        <f t="shared" si="2"/>
        <v>0</v>
      </c>
      <c r="N79" s="72"/>
      <c r="O79" s="73">
        <f t="shared" si="3"/>
        <v>0</v>
      </c>
      <c r="P79" s="72"/>
      <c r="Q79" s="72"/>
      <c r="R79" s="72"/>
      <c r="S79" s="74">
        <f t="shared" si="0"/>
        <v>0</v>
      </c>
      <c r="T79" s="121" t="str">
        <f t="shared" si="4"/>
        <v>OK</v>
      </c>
      <c r="U79" s="75"/>
      <c r="V79" s="89"/>
      <c r="W79" s="89"/>
      <c r="X79" s="76"/>
      <c r="Y79" s="89"/>
      <c r="Z79" s="76"/>
      <c r="AA79" s="83"/>
      <c r="AB79" s="84"/>
      <c r="AC79" s="78"/>
      <c r="AD79" s="77"/>
      <c r="AE79" s="77"/>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75"/>
      <c r="V80" s="89"/>
      <c r="W80" s="89"/>
      <c r="X80" s="76"/>
      <c r="Y80" s="89"/>
      <c r="Z80" s="76"/>
      <c r="AA80" s="83"/>
      <c r="AB80" s="84"/>
      <c r="AC80" s="78"/>
      <c r="AD80" s="77"/>
      <c r="AE80" s="77"/>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v>0</v>
      </c>
      <c r="L81" s="70">
        <f t="shared" si="1"/>
        <v>0</v>
      </c>
      <c r="M81" s="71">
        <f t="shared" si="2"/>
        <v>0</v>
      </c>
      <c r="N81" s="72"/>
      <c r="O81" s="73">
        <f t="shared" si="3"/>
        <v>0</v>
      </c>
      <c r="P81" s="72"/>
      <c r="Q81" s="72"/>
      <c r="R81" s="72"/>
      <c r="S81" s="74">
        <f t="shared" si="0"/>
        <v>0</v>
      </c>
      <c r="T81" s="121" t="str">
        <f t="shared" si="4"/>
        <v>OK</v>
      </c>
      <c r="U81" s="75"/>
      <c r="V81" s="89"/>
      <c r="W81" s="89"/>
      <c r="X81" s="76"/>
      <c r="Y81" s="89"/>
      <c r="Z81" s="76"/>
      <c r="AA81" s="83"/>
      <c r="AB81" s="84"/>
      <c r="AC81" s="78"/>
      <c r="AD81" s="77"/>
      <c r="AE81" s="77"/>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v>0</v>
      </c>
      <c r="L82" s="70">
        <f t="shared" si="1"/>
        <v>0</v>
      </c>
      <c r="M82" s="71">
        <f t="shared" si="2"/>
        <v>0</v>
      </c>
      <c r="N82" s="72"/>
      <c r="O82" s="73">
        <f t="shared" si="3"/>
        <v>0</v>
      </c>
      <c r="P82" s="72"/>
      <c r="Q82" s="72"/>
      <c r="R82" s="72"/>
      <c r="S82" s="74">
        <f t="shared" si="0"/>
        <v>0</v>
      </c>
      <c r="T82" s="121" t="str">
        <f t="shared" si="4"/>
        <v>OK</v>
      </c>
      <c r="U82" s="75"/>
      <c r="V82" s="89"/>
      <c r="W82" s="89"/>
      <c r="X82" s="76"/>
      <c r="Y82" s="89"/>
      <c r="Z82" s="76"/>
      <c r="AA82" s="83"/>
      <c r="AB82" s="84"/>
      <c r="AC82" s="78"/>
      <c r="AD82" s="77"/>
      <c r="AE82" s="77"/>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c r="L83" s="70">
        <f t="shared" si="1"/>
        <v>0</v>
      </c>
      <c r="M83" s="71">
        <f t="shared" si="2"/>
        <v>0</v>
      </c>
      <c r="N83" s="72"/>
      <c r="O83" s="73">
        <f t="shared" si="3"/>
        <v>0</v>
      </c>
      <c r="P83" s="72"/>
      <c r="Q83" s="72"/>
      <c r="R83" s="72"/>
      <c r="S83" s="74">
        <f t="shared" si="0"/>
        <v>0</v>
      </c>
      <c r="T83" s="121" t="str">
        <f t="shared" si="4"/>
        <v>OK</v>
      </c>
      <c r="U83" s="75"/>
      <c r="V83" s="89"/>
      <c r="W83" s="89"/>
      <c r="X83" s="76"/>
      <c r="Y83" s="89"/>
      <c r="Z83" s="76"/>
      <c r="AA83" s="83"/>
      <c r="AB83" s="84"/>
      <c r="AC83" s="78"/>
      <c r="AD83" s="77"/>
      <c r="AE83" s="77"/>
      <c r="AF83" s="76"/>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75"/>
      <c r="V84" s="89"/>
      <c r="W84" s="89"/>
      <c r="X84" s="76"/>
      <c r="Y84" s="89"/>
      <c r="Z84" s="76"/>
      <c r="AA84" s="83"/>
      <c r="AB84" s="84"/>
      <c r="AC84" s="78"/>
      <c r="AD84" s="77"/>
      <c r="AE84" s="77"/>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75"/>
      <c r="V85" s="89"/>
      <c r="W85" s="89"/>
      <c r="X85" s="76"/>
      <c r="Y85" s="89"/>
      <c r="Z85" s="76"/>
      <c r="AA85" s="83"/>
      <c r="AB85" s="84"/>
      <c r="AC85" s="78"/>
      <c r="AD85" s="77"/>
      <c r="AE85" s="77"/>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75"/>
      <c r="V86" s="89"/>
      <c r="W86" s="89"/>
      <c r="X86" s="76"/>
      <c r="Y86" s="89"/>
      <c r="Z86" s="76"/>
      <c r="AA86" s="83"/>
      <c r="AB86" s="84"/>
      <c r="AC86" s="78"/>
      <c r="AD86" s="77"/>
      <c r="AE86" s="77"/>
      <c r="AF86" s="76"/>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v>3</v>
      </c>
      <c r="L87" s="70">
        <f t="shared" si="1"/>
        <v>0</v>
      </c>
      <c r="M87" s="71">
        <f t="shared" si="2"/>
        <v>0</v>
      </c>
      <c r="N87" s="72"/>
      <c r="O87" s="73">
        <f t="shared" si="3"/>
        <v>0</v>
      </c>
      <c r="P87" s="72"/>
      <c r="Q87" s="72"/>
      <c r="R87" s="72"/>
      <c r="S87" s="74">
        <f t="shared" si="0"/>
        <v>3</v>
      </c>
      <c r="T87" s="121" t="str">
        <f t="shared" si="4"/>
        <v>OK</v>
      </c>
      <c r="U87" s="75"/>
      <c r="V87" s="89"/>
      <c r="W87" s="89"/>
      <c r="X87" s="76"/>
      <c r="Y87" s="89"/>
      <c r="Z87" s="76"/>
      <c r="AA87" s="83"/>
      <c r="AB87" s="84"/>
      <c r="AC87" s="78"/>
      <c r="AD87" s="77"/>
      <c r="AE87" s="77"/>
      <c r="AF87" s="76"/>
      <c r="AG87" s="78"/>
      <c r="AH87" s="78"/>
      <c r="AI87" s="7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1"/>
        <v>0</v>
      </c>
      <c r="M88" s="71">
        <f t="shared" si="2"/>
        <v>0</v>
      </c>
      <c r="N88" s="72"/>
      <c r="O88" s="73">
        <f t="shared" si="3"/>
        <v>0</v>
      </c>
      <c r="P88" s="72"/>
      <c r="Q88" s="72"/>
      <c r="R88" s="72"/>
      <c r="S88" s="74">
        <f t="shared" si="0"/>
        <v>0</v>
      </c>
      <c r="T88" s="121" t="str">
        <f t="shared" si="4"/>
        <v>OK</v>
      </c>
      <c r="U88" s="75"/>
      <c r="V88" s="89"/>
      <c r="W88" s="89"/>
      <c r="X88" s="76"/>
      <c r="Y88" s="89"/>
      <c r="Z88" s="76"/>
      <c r="AA88" s="83"/>
      <c r="AB88" s="84"/>
      <c r="AC88" s="78"/>
      <c r="AD88" s="77"/>
      <c r="AE88" s="77"/>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75"/>
      <c r="V89" s="89"/>
      <c r="W89" s="89"/>
      <c r="X89" s="76"/>
      <c r="Y89" s="89"/>
      <c r="Z89" s="76"/>
      <c r="AA89" s="83"/>
      <c r="AB89" s="84"/>
      <c r="AC89" s="78"/>
      <c r="AD89" s="77"/>
      <c r="AE89" s="77"/>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75"/>
      <c r="V90" s="89"/>
      <c r="W90" s="89"/>
      <c r="X90" s="76"/>
      <c r="Y90" s="89"/>
      <c r="Z90" s="76"/>
      <c r="AA90" s="83"/>
      <c r="AB90" s="84"/>
      <c r="AC90" s="78"/>
      <c r="AD90" s="77"/>
      <c r="AE90" s="77"/>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v>2</v>
      </c>
      <c r="L91" s="70">
        <f t="shared" si="1"/>
        <v>0</v>
      </c>
      <c r="M91" s="71">
        <f t="shared" si="2"/>
        <v>0</v>
      </c>
      <c r="N91" s="72"/>
      <c r="O91" s="73">
        <f t="shared" si="3"/>
        <v>0</v>
      </c>
      <c r="P91" s="72"/>
      <c r="Q91" s="72"/>
      <c r="R91" s="72"/>
      <c r="S91" s="74">
        <f t="shared" si="0"/>
        <v>2</v>
      </c>
      <c r="T91" s="121" t="str">
        <f t="shared" si="4"/>
        <v>OK</v>
      </c>
      <c r="U91" s="75"/>
      <c r="V91" s="89"/>
      <c r="W91" s="89"/>
      <c r="X91" s="76"/>
      <c r="Y91" s="89"/>
      <c r="Z91" s="76"/>
      <c r="AA91" s="83"/>
      <c r="AB91" s="84"/>
      <c r="AC91" s="78"/>
      <c r="AD91" s="77"/>
      <c r="AE91" s="77"/>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75"/>
      <c r="V92" s="89"/>
      <c r="W92" s="89"/>
      <c r="X92" s="76"/>
      <c r="Y92" s="89"/>
      <c r="Z92" s="76"/>
      <c r="AA92" s="83"/>
      <c r="AB92" s="84"/>
      <c r="AC92" s="78"/>
      <c r="AD92" s="77"/>
      <c r="AE92" s="77"/>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v>4</v>
      </c>
      <c r="L93" s="70">
        <f t="shared" si="1"/>
        <v>0</v>
      </c>
      <c r="M93" s="71">
        <f t="shared" si="2"/>
        <v>0</v>
      </c>
      <c r="N93" s="72"/>
      <c r="O93" s="73">
        <f t="shared" si="3"/>
        <v>1</v>
      </c>
      <c r="P93" s="72"/>
      <c r="Q93" s="72"/>
      <c r="R93" s="72"/>
      <c r="S93" s="74">
        <f t="shared" si="0"/>
        <v>4</v>
      </c>
      <c r="T93" s="121" t="str">
        <f t="shared" si="4"/>
        <v>OK</v>
      </c>
      <c r="U93" s="75"/>
      <c r="V93" s="89"/>
      <c r="W93" s="89"/>
      <c r="X93" s="76"/>
      <c r="Y93" s="89"/>
      <c r="Z93" s="76"/>
      <c r="AA93" s="83"/>
      <c r="AB93" s="84"/>
      <c r="AC93" s="78"/>
      <c r="AD93" s="77"/>
      <c r="AE93" s="77"/>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75"/>
      <c r="V94" s="89"/>
      <c r="W94" s="89"/>
      <c r="X94" s="76"/>
      <c r="Y94" s="89"/>
      <c r="Z94" s="76"/>
      <c r="AA94" s="83"/>
      <c r="AB94" s="84"/>
      <c r="AC94" s="78"/>
      <c r="AD94" s="77"/>
      <c r="AE94" s="77"/>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75"/>
      <c r="V95" s="89"/>
      <c r="W95" s="89"/>
      <c r="X95" s="76"/>
      <c r="Y95" s="89"/>
      <c r="Z95" s="76"/>
      <c r="AA95" s="83"/>
      <c r="AB95" s="84"/>
      <c r="AC95" s="78"/>
      <c r="AD95" s="77"/>
      <c r="AE95" s="77"/>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v>4</v>
      </c>
      <c r="L96" s="70">
        <f t="shared" si="1"/>
        <v>0</v>
      </c>
      <c r="M96" s="71">
        <f t="shared" si="2"/>
        <v>0</v>
      </c>
      <c r="N96" s="72"/>
      <c r="O96" s="73">
        <f t="shared" si="3"/>
        <v>1</v>
      </c>
      <c r="P96" s="72"/>
      <c r="Q96" s="72"/>
      <c r="R96" s="72"/>
      <c r="S96" s="74">
        <f t="shared" si="0"/>
        <v>4</v>
      </c>
      <c r="T96" s="121" t="str">
        <f t="shared" si="4"/>
        <v>OK</v>
      </c>
      <c r="U96" s="75"/>
      <c r="V96" s="89"/>
      <c r="W96" s="89"/>
      <c r="X96" s="76"/>
      <c r="Y96" s="89"/>
      <c r="Z96" s="76"/>
      <c r="AA96" s="83"/>
      <c r="AB96" s="84"/>
      <c r="AC96" s="78"/>
      <c r="AD96" s="77"/>
      <c r="AE96" s="77"/>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75"/>
      <c r="V97" s="89"/>
      <c r="W97" s="89"/>
      <c r="X97" s="76"/>
      <c r="Y97" s="89"/>
      <c r="Z97" s="76"/>
      <c r="AA97" s="83"/>
      <c r="AB97" s="84"/>
      <c r="AC97" s="78"/>
      <c r="AD97" s="77"/>
      <c r="AE97" s="77"/>
      <c r="AF97" s="76"/>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v>0</v>
      </c>
      <c r="L98" s="70">
        <f t="shared" si="1"/>
        <v>0</v>
      </c>
      <c r="M98" s="71">
        <f t="shared" si="2"/>
        <v>0</v>
      </c>
      <c r="N98" s="72"/>
      <c r="O98" s="73">
        <f t="shared" si="3"/>
        <v>0</v>
      </c>
      <c r="P98" s="72"/>
      <c r="Q98" s="72"/>
      <c r="R98" s="72"/>
      <c r="S98" s="74">
        <f t="shared" si="0"/>
        <v>0</v>
      </c>
      <c r="T98" s="121" t="str">
        <f t="shared" si="4"/>
        <v>OK</v>
      </c>
      <c r="U98" s="75"/>
      <c r="V98" s="89"/>
      <c r="W98" s="89"/>
      <c r="X98" s="76"/>
      <c r="Y98" s="89"/>
      <c r="Z98" s="76"/>
      <c r="AA98" s="83"/>
      <c r="AB98" s="84"/>
      <c r="AC98" s="78"/>
      <c r="AD98" s="77"/>
      <c r="AE98" s="77"/>
      <c r="AF98" s="76"/>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v>4</v>
      </c>
      <c r="L99" s="70">
        <f t="shared" si="1"/>
        <v>0</v>
      </c>
      <c r="M99" s="71">
        <f t="shared" si="2"/>
        <v>0</v>
      </c>
      <c r="N99" s="72"/>
      <c r="O99" s="73">
        <f t="shared" si="3"/>
        <v>1</v>
      </c>
      <c r="P99" s="72"/>
      <c r="Q99" s="72"/>
      <c r="R99" s="72"/>
      <c r="S99" s="74">
        <f t="shared" si="0"/>
        <v>4</v>
      </c>
      <c r="T99" s="121" t="str">
        <f t="shared" si="4"/>
        <v>OK</v>
      </c>
      <c r="U99" s="75"/>
      <c r="V99" s="89"/>
      <c r="W99" s="89"/>
      <c r="X99" s="76"/>
      <c r="Y99" s="89"/>
      <c r="Z99" s="76"/>
      <c r="AA99" s="83"/>
      <c r="AB99" s="84"/>
      <c r="AC99" s="78"/>
      <c r="AD99" s="77"/>
      <c r="AE99" s="77"/>
      <c r="AF99" s="76"/>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v>0</v>
      </c>
      <c r="L100" s="70">
        <f t="shared" si="1"/>
        <v>0</v>
      </c>
      <c r="M100" s="71">
        <f t="shared" si="2"/>
        <v>0</v>
      </c>
      <c r="N100" s="72"/>
      <c r="O100" s="73">
        <f t="shared" si="3"/>
        <v>0</v>
      </c>
      <c r="P100" s="72"/>
      <c r="Q100" s="72"/>
      <c r="R100" s="72"/>
      <c r="S100" s="74">
        <f t="shared" si="0"/>
        <v>0</v>
      </c>
      <c r="T100" s="121" t="str">
        <f t="shared" si="4"/>
        <v>OK</v>
      </c>
      <c r="U100" s="75"/>
      <c r="V100" s="89"/>
      <c r="W100" s="89"/>
      <c r="X100" s="76"/>
      <c r="Y100" s="89"/>
      <c r="Z100" s="76"/>
      <c r="AA100" s="83"/>
      <c r="AB100" s="84"/>
      <c r="AC100" s="78"/>
      <c r="AD100" s="77"/>
      <c r="AE100" s="77"/>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75"/>
      <c r="V101" s="89"/>
      <c r="W101" s="89"/>
      <c r="X101" s="76"/>
      <c r="Y101" s="89"/>
      <c r="Z101" s="76"/>
      <c r="AA101" s="83"/>
      <c r="AB101" s="84"/>
      <c r="AC101" s="78"/>
      <c r="AD101" s="77"/>
      <c r="AE101" s="77"/>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75"/>
      <c r="V102" s="89"/>
      <c r="W102" s="89"/>
      <c r="X102" s="76"/>
      <c r="Y102" s="89"/>
      <c r="Z102" s="76"/>
      <c r="AA102" s="83"/>
      <c r="AB102" s="84"/>
      <c r="AC102" s="78"/>
      <c r="AD102" s="77"/>
      <c r="AE102" s="77"/>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75"/>
      <c r="V103" s="89"/>
      <c r="W103" s="89"/>
      <c r="X103" s="76"/>
      <c r="Y103" s="89"/>
      <c r="Z103" s="76"/>
      <c r="AA103" s="83"/>
      <c r="AB103" s="84"/>
      <c r="AC103" s="78"/>
      <c r="AD103" s="77"/>
      <c r="AE103" s="77"/>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75"/>
      <c r="V104" s="89"/>
      <c r="W104" s="89"/>
      <c r="X104" s="76"/>
      <c r="Y104" s="89"/>
      <c r="Z104" s="76"/>
      <c r="AA104" s="83"/>
      <c r="AB104" s="84"/>
      <c r="AC104" s="78"/>
      <c r="AD104" s="77"/>
      <c r="AE104" s="77"/>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75"/>
      <c r="V105" s="89"/>
      <c r="W105" s="89"/>
      <c r="X105" s="76"/>
      <c r="Y105" s="89"/>
      <c r="Z105" s="76"/>
      <c r="AA105" s="83"/>
      <c r="AB105" s="84"/>
      <c r="AC105" s="78"/>
      <c r="AD105" s="77"/>
      <c r="AE105" s="77"/>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75"/>
      <c r="V106" s="89"/>
      <c r="W106" s="89"/>
      <c r="X106" s="76"/>
      <c r="Y106" s="89"/>
      <c r="Z106" s="76"/>
      <c r="AA106" s="83"/>
      <c r="AB106" s="84"/>
      <c r="AC106" s="78"/>
      <c r="AD106" s="77"/>
      <c r="AE106" s="77"/>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v>7</v>
      </c>
      <c r="L107" s="70">
        <f t="shared" si="1"/>
        <v>0</v>
      </c>
      <c r="M107" s="71">
        <f t="shared" si="2"/>
        <v>0</v>
      </c>
      <c r="N107" s="72"/>
      <c r="O107" s="73">
        <f t="shared" si="3"/>
        <v>1</v>
      </c>
      <c r="P107" s="72"/>
      <c r="Q107" s="72"/>
      <c r="R107" s="72"/>
      <c r="S107" s="74">
        <f t="shared" si="0"/>
        <v>7</v>
      </c>
      <c r="T107" s="121" t="str">
        <f t="shared" si="4"/>
        <v>OK</v>
      </c>
      <c r="U107" s="75"/>
      <c r="V107" s="89"/>
      <c r="W107" s="89"/>
      <c r="X107" s="76"/>
      <c r="Y107" s="89"/>
      <c r="Z107" s="76"/>
      <c r="AA107" s="83"/>
      <c r="AB107" s="84"/>
      <c r="AC107" s="78"/>
      <c r="AD107" s="77"/>
      <c r="AE107" s="77"/>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v>3</v>
      </c>
      <c r="L108" s="70">
        <f t="shared" si="1"/>
        <v>0</v>
      </c>
      <c r="M108" s="71">
        <f t="shared" si="2"/>
        <v>0</v>
      </c>
      <c r="N108" s="72"/>
      <c r="O108" s="73">
        <f t="shared" si="3"/>
        <v>0</v>
      </c>
      <c r="P108" s="72"/>
      <c r="Q108" s="72"/>
      <c r="R108" s="72"/>
      <c r="S108" s="74">
        <f t="shared" si="0"/>
        <v>3</v>
      </c>
      <c r="T108" s="121" t="str">
        <f t="shared" si="4"/>
        <v>OK</v>
      </c>
      <c r="U108" s="75"/>
      <c r="V108" s="89"/>
      <c r="W108" s="89"/>
      <c r="X108" s="76"/>
      <c r="Y108" s="89"/>
      <c r="Z108" s="76"/>
      <c r="AA108" s="83"/>
      <c r="AB108" s="84"/>
      <c r="AC108" s="78"/>
      <c r="AD108" s="77"/>
      <c r="AE108" s="77"/>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75"/>
      <c r="V109" s="89"/>
      <c r="W109" s="89"/>
      <c r="X109" s="76"/>
      <c r="Y109" s="89"/>
      <c r="Z109" s="76"/>
      <c r="AA109" s="83"/>
      <c r="AB109" s="84"/>
      <c r="AC109" s="78"/>
      <c r="AD109" s="77"/>
      <c r="AE109" s="77"/>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v>0</v>
      </c>
      <c r="L110" s="70">
        <f t="shared" si="1"/>
        <v>0</v>
      </c>
      <c r="M110" s="71">
        <f t="shared" si="2"/>
        <v>0</v>
      </c>
      <c r="N110" s="72"/>
      <c r="O110" s="73">
        <f t="shared" si="3"/>
        <v>0</v>
      </c>
      <c r="P110" s="72"/>
      <c r="Q110" s="72"/>
      <c r="R110" s="72"/>
      <c r="S110" s="74">
        <f t="shared" si="0"/>
        <v>0</v>
      </c>
      <c r="T110" s="121" t="str">
        <f t="shared" si="4"/>
        <v>OK</v>
      </c>
      <c r="U110" s="75"/>
      <c r="V110" s="89"/>
      <c r="W110" s="89"/>
      <c r="X110" s="76"/>
      <c r="Y110" s="89"/>
      <c r="Z110" s="76"/>
      <c r="AA110" s="83"/>
      <c r="AB110" s="84"/>
      <c r="AC110" s="78"/>
      <c r="AD110" s="77"/>
      <c r="AE110" s="77"/>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75"/>
      <c r="V111" s="89"/>
      <c r="W111" s="89"/>
      <c r="X111" s="76"/>
      <c r="Y111" s="89"/>
      <c r="Z111" s="76"/>
      <c r="AA111" s="83"/>
      <c r="AB111" s="84"/>
      <c r="AC111" s="78"/>
      <c r="AD111" s="77"/>
      <c r="AE111" s="77"/>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75"/>
      <c r="V112" s="89"/>
      <c r="W112" s="89"/>
      <c r="X112" s="76"/>
      <c r="Y112" s="89"/>
      <c r="Z112" s="76"/>
      <c r="AA112" s="83"/>
      <c r="AB112" s="84"/>
      <c r="AC112" s="78"/>
      <c r="AD112" s="77"/>
      <c r="AE112" s="77"/>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v>2</v>
      </c>
      <c r="L113" s="70">
        <f t="shared" si="1"/>
        <v>0</v>
      </c>
      <c r="M113" s="71">
        <f t="shared" si="2"/>
        <v>0</v>
      </c>
      <c r="N113" s="72"/>
      <c r="O113" s="73">
        <f t="shared" si="3"/>
        <v>0</v>
      </c>
      <c r="P113" s="72"/>
      <c r="Q113" s="72"/>
      <c r="R113" s="72"/>
      <c r="S113" s="74">
        <f t="shared" si="0"/>
        <v>2</v>
      </c>
      <c r="T113" s="121" t="str">
        <f t="shared" si="4"/>
        <v>OK</v>
      </c>
      <c r="U113" s="75"/>
      <c r="V113" s="89"/>
      <c r="W113" s="89"/>
      <c r="X113" s="76"/>
      <c r="Y113" s="89"/>
      <c r="Z113" s="76"/>
      <c r="AA113" s="83"/>
      <c r="AB113" s="84"/>
      <c r="AC113" s="78"/>
      <c r="AD113" s="77"/>
      <c r="AE113" s="77"/>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v>2</v>
      </c>
      <c r="L114" s="70">
        <f t="shared" si="1"/>
        <v>0</v>
      </c>
      <c r="M114" s="71">
        <f t="shared" si="2"/>
        <v>0</v>
      </c>
      <c r="N114" s="72"/>
      <c r="O114" s="73">
        <f t="shared" si="3"/>
        <v>0</v>
      </c>
      <c r="P114" s="72"/>
      <c r="Q114" s="72"/>
      <c r="R114" s="72"/>
      <c r="S114" s="74">
        <f t="shared" si="0"/>
        <v>2</v>
      </c>
      <c r="T114" s="121" t="str">
        <f t="shared" si="4"/>
        <v>OK</v>
      </c>
      <c r="U114" s="75"/>
      <c r="V114" s="89"/>
      <c r="W114" s="89"/>
      <c r="X114" s="76"/>
      <c r="Y114" s="89"/>
      <c r="Z114" s="76"/>
      <c r="AA114" s="83"/>
      <c r="AB114" s="84"/>
      <c r="AC114" s="78"/>
      <c r="AD114" s="77"/>
      <c r="AE114" s="77"/>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v>10</v>
      </c>
      <c r="L115" s="70">
        <f t="shared" si="1"/>
        <v>0</v>
      </c>
      <c r="M115" s="71">
        <f t="shared" si="2"/>
        <v>0</v>
      </c>
      <c r="N115" s="72"/>
      <c r="O115" s="73">
        <f t="shared" si="3"/>
        <v>2</v>
      </c>
      <c r="P115" s="72"/>
      <c r="Q115" s="72"/>
      <c r="R115" s="72"/>
      <c r="S115" s="74">
        <f t="shared" si="0"/>
        <v>10</v>
      </c>
      <c r="T115" s="121" t="str">
        <f t="shared" si="4"/>
        <v>OK</v>
      </c>
      <c r="U115" s="75"/>
      <c r="V115" s="89"/>
      <c r="W115" s="89"/>
      <c r="X115" s="76"/>
      <c r="Y115" s="89"/>
      <c r="Z115" s="76"/>
      <c r="AA115" s="83"/>
      <c r="AB115" s="84"/>
      <c r="AC115" s="78"/>
      <c r="AD115" s="77"/>
      <c r="AE115" s="77"/>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75"/>
      <c r="V116" s="89"/>
      <c r="W116" s="89"/>
      <c r="X116" s="76"/>
      <c r="Y116" s="89"/>
      <c r="Z116" s="76"/>
      <c r="AA116" s="83"/>
      <c r="AB116" s="84"/>
      <c r="AC116" s="78"/>
      <c r="AD116" s="77"/>
      <c r="AE116" s="77"/>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v>2</v>
      </c>
      <c r="L117" s="70">
        <f t="shared" si="1"/>
        <v>0</v>
      </c>
      <c r="M117" s="71">
        <f t="shared" si="2"/>
        <v>0</v>
      </c>
      <c r="N117" s="72"/>
      <c r="O117" s="73">
        <f t="shared" si="3"/>
        <v>0</v>
      </c>
      <c r="P117" s="72"/>
      <c r="Q117" s="72"/>
      <c r="R117" s="72"/>
      <c r="S117" s="74">
        <f t="shared" si="0"/>
        <v>2</v>
      </c>
      <c r="T117" s="121" t="str">
        <f t="shared" si="4"/>
        <v>OK</v>
      </c>
      <c r="U117" s="75"/>
      <c r="V117" s="89"/>
      <c r="W117" s="89"/>
      <c r="X117" s="76"/>
      <c r="Y117" s="89"/>
      <c r="Z117" s="76"/>
      <c r="AA117" s="83"/>
      <c r="AB117" s="84"/>
      <c r="AC117" s="78"/>
      <c r="AD117" s="77"/>
      <c r="AE117" s="77"/>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75"/>
      <c r="V118" s="89"/>
      <c r="W118" s="89"/>
      <c r="X118" s="76"/>
      <c r="Y118" s="89"/>
      <c r="Z118" s="76"/>
      <c r="AA118" s="83"/>
      <c r="AB118" s="84"/>
      <c r="AC118" s="78"/>
      <c r="AD118" s="77"/>
      <c r="AE118" s="77"/>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75"/>
      <c r="V119" s="89"/>
      <c r="W119" s="89"/>
      <c r="X119" s="76"/>
      <c r="Y119" s="89"/>
      <c r="Z119" s="76"/>
      <c r="AA119" s="83"/>
      <c r="AB119" s="84"/>
      <c r="AC119" s="78"/>
      <c r="AD119" s="77"/>
      <c r="AE119" s="77"/>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75"/>
      <c r="V120" s="89"/>
      <c r="W120" s="89"/>
      <c r="X120" s="76"/>
      <c r="Y120" s="89"/>
      <c r="Z120" s="76"/>
      <c r="AA120" s="83"/>
      <c r="AB120" s="84"/>
      <c r="AC120" s="78"/>
      <c r="AD120" s="77"/>
      <c r="AE120" s="77"/>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75"/>
      <c r="V121" s="89"/>
      <c r="W121" s="89"/>
      <c r="X121" s="76"/>
      <c r="Y121" s="89"/>
      <c r="Z121" s="76"/>
      <c r="AA121" s="83"/>
      <c r="AB121" s="84"/>
      <c r="AC121" s="78"/>
      <c r="AD121" s="77"/>
      <c r="AE121" s="77"/>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v>0</v>
      </c>
      <c r="L122" s="70">
        <f t="shared" si="1"/>
        <v>0</v>
      </c>
      <c r="M122" s="71">
        <f t="shared" si="2"/>
        <v>0</v>
      </c>
      <c r="N122" s="72"/>
      <c r="O122" s="73">
        <f t="shared" si="3"/>
        <v>0</v>
      </c>
      <c r="P122" s="72"/>
      <c r="Q122" s="72"/>
      <c r="R122" s="72"/>
      <c r="S122" s="74">
        <f t="shared" si="0"/>
        <v>0</v>
      </c>
      <c r="T122" s="121" t="str">
        <f t="shared" si="4"/>
        <v>OK</v>
      </c>
      <c r="U122" s="75"/>
      <c r="V122" s="89"/>
      <c r="W122" s="89"/>
      <c r="X122" s="76"/>
      <c r="Y122" s="89"/>
      <c r="Z122" s="76"/>
      <c r="AA122" s="83"/>
      <c r="AB122" s="84"/>
      <c r="AC122" s="78"/>
      <c r="AD122" s="77"/>
      <c r="AE122" s="77"/>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v>0</v>
      </c>
      <c r="L123" s="70">
        <f t="shared" si="1"/>
        <v>0</v>
      </c>
      <c r="M123" s="71">
        <f t="shared" si="2"/>
        <v>0</v>
      </c>
      <c r="N123" s="72"/>
      <c r="O123" s="73">
        <f t="shared" si="3"/>
        <v>0</v>
      </c>
      <c r="P123" s="72"/>
      <c r="Q123" s="72"/>
      <c r="R123" s="72"/>
      <c r="S123" s="74">
        <f t="shared" si="0"/>
        <v>0</v>
      </c>
      <c r="T123" s="121" t="str">
        <f t="shared" si="4"/>
        <v>OK</v>
      </c>
      <c r="U123" s="75"/>
      <c r="V123" s="89"/>
      <c r="W123" s="89"/>
      <c r="X123" s="76"/>
      <c r="Y123" s="89"/>
      <c r="Z123" s="76"/>
      <c r="AA123" s="83"/>
      <c r="AB123" s="84"/>
      <c r="AC123" s="78"/>
      <c r="AD123" s="77"/>
      <c r="AE123" s="77"/>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v>2</v>
      </c>
      <c r="L124" s="70">
        <f t="shared" si="1"/>
        <v>0</v>
      </c>
      <c r="M124" s="71">
        <f t="shared" si="2"/>
        <v>0</v>
      </c>
      <c r="N124" s="72"/>
      <c r="O124" s="73">
        <f t="shared" si="3"/>
        <v>0</v>
      </c>
      <c r="P124" s="72"/>
      <c r="Q124" s="72"/>
      <c r="R124" s="72"/>
      <c r="S124" s="74">
        <f t="shared" si="0"/>
        <v>2</v>
      </c>
      <c r="T124" s="121" t="str">
        <f t="shared" si="4"/>
        <v>OK</v>
      </c>
      <c r="U124" s="75"/>
      <c r="V124" s="89"/>
      <c r="W124" s="89"/>
      <c r="X124" s="76"/>
      <c r="Y124" s="89"/>
      <c r="Z124" s="76"/>
      <c r="AA124" s="83"/>
      <c r="AB124" s="84"/>
      <c r="AC124" s="78"/>
      <c r="AD124" s="77"/>
      <c r="AE124" s="77"/>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v>1</v>
      </c>
      <c r="L125" s="70">
        <f t="shared" si="1"/>
        <v>0</v>
      </c>
      <c r="M125" s="71">
        <f t="shared" si="2"/>
        <v>0</v>
      </c>
      <c r="N125" s="72"/>
      <c r="O125" s="73">
        <f t="shared" si="3"/>
        <v>0</v>
      </c>
      <c r="P125" s="72"/>
      <c r="Q125" s="72"/>
      <c r="R125" s="72"/>
      <c r="S125" s="74">
        <f t="shared" si="0"/>
        <v>1</v>
      </c>
      <c r="T125" s="121" t="str">
        <f t="shared" si="4"/>
        <v>OK</v>
      </c>
      <c r="U125" s="75"/>
      <c r="V125" s="89"/>
      <c r="W125" s="89"/>
      <c r="X125" s="76"/>
      <c r="Y125" s="89"/>
      <c r="Z125" s="76"/>
      <c r="AA125" s="83"/>
      <c r="AB125" s="84"/>
      <c r="AC125" s="78"/>
      <c r="AD125" s="77"/>
      <c r="AE125" s="77"/>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75"/>
      <c r="V126" s="89"/>
      <c r="W126" s="89"/>
      <c r="X126" s="76"/>
      <c r="Y126" s="89"/>
      <c r="Z126" s="76"/>
      <c r="AA126" s="83"/>
      <c r="AB126" s="84"/>
      <c r="AC126" s="78"/>
      <c r="AD126" s="77"/>
      <c r="AE126" s="77"/>
      <c r="AF126" s="76"/>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75"/>
      <c r="V127" s="89"/>
      <c r="W127" s="89"/>
      <c r="X127" s="76"/>
      <c r="Y127" s="89"/>
      <c r="Z127" s="76"/>
      <c r="AA127" s="83"/>
      <c r="AB127" s="84"/>
      <c r="AC127" s="78"/>
      <c r="AD127" s="77"/>
      <c r="AE127" s="77"/>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v>0</v>
      </c>
      <c r="L128" s="70">
        <f t="shared" si="1"/>
        <v>0</v>
      </c>
      <c r="M128" s="71">
        <f t="shared" si="2"/>
        <v>0</v>
      </c>
      <c r="N128" s="72"/>
      <c r="O128" s="73">
        <f t="shared" si="3"/>
        <v>0</v>
      </c>
      <c r="P128" s="72"/>
      <c r="Q128" s="72"/>
      <c r="R128" s="72"/>
      <c r="S128" s="74">
        <f t="shared" si="0"/>
        <v>0</v>
      </c>
      <c r="T128" s="121" t="str">
        <f t="shared" si="4"/>
        <v>OK</v>
      </c>
      <c r="U128" s="75"/>
      <c r="V128" s="89"/>
      <c r="W128" s="89"/>
      <c r="X128" s="76"/>
      <c r="Y128" s="89"/>
      <c r="Z128" s="76"/>
      <c r="AA128" s="83"/>
      <c r="AB128" s="84"/>
      <c r="AC128" s="78"/>
      <c r="AD128" s="77"/>
      <c r="AE128" s="77"/>
      <c r="AF128" s="76"/>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75"/>
      <c r="V129" s="89"/>
      <c r="W129" s="89"/>
      <c r="X129" s="76"/>
      <c r="Y129" s="89"/>
      <c r="Z129" s="76"/>
      <c r="AA129" s="83"/>
      <c r="AB129" s="84"/>
      <c r="AC129" s="78"/>
      <c r="AD129" s="77"/>
      <c r="AE129" s="77"/>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75"/>
      <c r="V130" s="89"/>
      <c r="W130" s="89"/>
      <c r="X130" s="76"/>
      <c r="Y130" s="89"/>
      <c r="Z130" s="76"/>
      <c r="AA130" s="83"/>
      <c r="AB130" s="84"/>
      <c r="AC130" s="78"/>
      <c r="AD130" s="77"/>
      <c r="AE130" s="77"/>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v>0</v>
      </c>
      <c r="L131" s="70">
        <f t="shared" si="1"/>
        <v>0</v>
      </c>
      <c r="M131" s="71">
        <f t="shared" si="2"/>
        <v>0</v>
      </c>
      <c r="N131" s="72"/>
      <c r="O131" s="73">
        <f t="shared" si="3"/>
        <v>0</v>
      </c>
      <c r="P131" s="72"/>
      <c r="Q131" s="72"/>
      <c r="R131" s="72"/>
      <c r="S131" s="74">
        <f t="shared" si="0"/>
        <v>0</v>
      </c>
      <c r="T131" s="121" t="str">
        <f t="shared" si="4"/>
        <v>OK</v>
      </c>
      <c r="U131" s="75"/>
      <c r="V131" s="89"/>
      <c r="W131" s="89"/>
      <c r="X131" s="76"/>
      <c r="Y131" s="89"/>
      <c r="Z131" s="76"/>
      <c r="AA131" s="83"/>
      <c r="AB131" s="84"/>
      <c r="AC131" s="78"/>
      <c r="AD131" s="77"/>
      <c r="AE131" s="77"/>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si="1"/>
        <v>0</v>
      </c>
      <c r="M132" s="71">
        <f t="shared" si="2"/>
        <v>0</v>
      </c>
      <c r="N132" s="72"/>
      <c r="O132" s="73">
        <f t="shared" si="3"/>
        <v>0</v>
      </c>
      <c r="P132" s="72"/>
      <c r="Q132" s="72"/>
      <c r="R132" s="72"/>
      <c r="S132" s="74">
        <f t="shared" si="0"/>
        <v>0</v>
      </c>
      <c r="T132" s="121" t="str">
        <f t="shared" si="4"/>
        <v>OK</v>
      </c>
      <c r="U132" s="75"/>
      <c r="V132" s="89"/>
      <c r="W132" s="89"/>
      <c r="X132" s="76"/>
      <c r="Y132" s="89"/>
      <c r="Z132" s="76"/>
      <c r="AA132" s="83"/>
      <c r="AB132" s="84"/>
      <c r="AC132" s="78"/>
      <c r="AD132" s="77"/>
      <c r="AE132" s="77"/>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75"/>
      <c r="V133" s="89"/>
      <c r="W133" s="89"/>
      <c r="X133" s="76"/>
      <c r="Y133" s="89"/>
      <c r="Z133" s="76"/>
      <c r="AA133" s="83"/>
      <c r="AB133" s="84"/>
      <c r="AC133" s="78"/>
      <c r="AD133" s="77"/>
      <c r="AE133" s="77"/>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75"/>
      <c r="V134" s="89"/>
      <c r="W134" s="89"/>
      <c r="X134" s="76"/>
      <c r="Y134" s="89"/>
      <c r="Z134" s="76"/>
      <c r="AA134" s="83"/>
      <c r="AB134" s="84"/>
      <c r="AC134" s="78"/>
      <c r="AD134" s="77"/>
      <c r="AE134" s="77"/>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v>2</v>
      </c>
      <c r="L135" s="70">
        <f t="shared" si="1"/>
        <v>0</v>
      </c>
      <c r="M135" s="71">
        <f t="shared" si="2"/>
        <v>0</v>
      </c>
      <c r="N135" s="72"/>
      <c r="O135" s="73">
        <f t="shared" si="3"/>
        <v>0</v>
      </c>
      <c r="P135" s="72"/>
      <c r="Q135" s="72"/>
      <c r="R135" s="72"/>
      <c r="S135" s="74">
        <f t="shared" si="0"/>
        <v>2</v>
      </c>
      <c r="T135" s="121" t="str">
        <f t="shared" si="4"/>
        <v>OK</v>
      </c>
      <c r="U135" s="75"/>
      <c r="V135" s="89"/>
      <c r="W135" s="89"/>
      <c r="X135" s="76"/>
      <c r="Y135" s="89"/>
      <c r="Z135" s="76"/>
      <c r="AA135" s="83"/>
      <c r="AB135" s="84"/>
      <c r="AC135" s="78"/>
      <c r="AD135" s="77"/>
      <c r="AE135" s="77"/>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v>0</v>
      </c>
      <c r="L136" s="70">
        <f t="shared" si="1"/>
        <v>0</v>
      </c>
      <c r="M136" s="71">
        <f t="shared" si="2"/>
        <v>0</v>
      </c>
      <c r="N136" s="72"/>
      <c r="O136" s="73">
        <f t="shared" si="3"/>
        <v>0</v>
      </c>
      <c r="P136" s="72"/>
      <c r="Q136" s="72"/>
      <c r="R136" s="72"/>
      <c r="S136" s="74">
        <f t="shared" si="0"/>
        <v>0</v>
      </c>
      <c r="T136" s="121" t="str">
        <f t="shared" si="4"/>
        <v>OK</v>
      </c>
      <c r="U136" s="75"/>
      <c r="V136" s="89"/>
      <c r="W136" s="89"/>
      <c r="X136" s="76"/>
      <c r="Y136" s="89"/>
      <c r="Z136" s="76"/>
      <c r="AA136" s="83"/>
      <c r="AB136" s="84"/>
      <c r="AC136" s="78"/>
      <c r="AD136" s="77"/>
      <c r="AE136" s="77"/>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75"/>
      <c r="V137" s="89"/>
      <c r="W137" s="89"/>
      <c r="X137" s="76"/>
      <c r="Y137" s="89"/>
      <c r="Z137" s="76"/>
      <c r="AA137" s="83"/>
      <c r="AB137" s="84"/>
      <c r="AC137" s="78"/>
      <c r="AD137" s="77"/>
      <c r="AE137" s="77"/>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75"/>
      <c r="V138" s="89"/>
      <c r="W138" s="89"/>
      <c r="X138" s="76"/>
      <c r="Y138" s="89"/>
      <c r="Z138" s="76"/>
      <c r="AA138" s="83"/>
      <c r="AB138" s="84"/>
      <c r="AC138" s="78"/>
      <c r="AD138" s="77"/>
      <c r="AE138" s="77"/>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v>0</v>
      </c>
      <c r="L139" s="70">
        <f t="shared" si="1"/>
        <v>0</v>
      </c>
      <c r="M139" s="71">
        <f t="shared" si="2"/>
        <v>0</v>
      </c>
      <c r="N139" s="72"/>
      <c r="O139" s="73">
        <f t="shared" si="3"/>
        <v>0</v>
      </c>
      <c r="P139" s="72"/>
      <c r="Q139" s="72"/>
      <c r="R139" s="72"/>
      <c r="S139" s="74">
        <f t="shared" si="0"/>
        <v>0</v>
      </c>
      <c r="T139" s="121" t="str">
        <f t="shared" si="4"/>
        <v>OK</v>
      </c>
      <c r="U139" s="75"/>
      <c r="V139" s="89"/>
      <c r="W139" s="89"/>
      <c r="X139" s="76"/>
      <c r="Y139" s="89"/>
      <c r="Z139" s="76"/>
      <c r="AA139" s="83"/>
      <c r="AB139" s="84"/>
      <c r="AC139" s="78"/>
      <c r="AD139" s="77"/>
      <c r="AE139" s="77"/>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v>0</v>
      </c>
      <c r="L140" s="70">
        <f t="shared" si="1"/>
        <v>0</v>
      </c>
      <c r="M140" s="71">
        <f t="shared" si="2"/>
        <v>0</v>
      </c>
      <c r="N140" s="72"/>
      <c r="O140" s="73">
        <f t="shared" si="3"/>
        <v>0</v>
      </c>
      <c r="P140" s="72"/>
      <c r="Q140" s="72"/>
      <c r="R140" s="72"/>
      <c r="S140" s="74">
        <f t="shared" si="0"/>
        <v>0</v>
      </c>
      <c r="T140" s="121" t="str">
        <f t="shared" si="4"/>
        <v>OK</v>
      </c>
      <c r="U140" s="75"/>
      <c r="V140" s="89"/>
      <c r="W140" s="89"/>
      <c r="X140" s="76"/>
      <c r="Y140" s="89"/>
      <c r="Z140" s="76"/>
      <c r="AA140" s="83"/>
      <c r="AB140" s="84"/>
      <c r="AC140" s="78"/>
      <c r="AD140" s="77"/>
      <c r="AE140" s="77"/>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v>0</v>
      </c>
      <c r="L141" s="70">
        <f t="shared" si="1"/>
        <v>0</v>
      </c>
      <c r="M141" s="71">
        <f t="shared" si="2"/>
        <v>0</v>
      </c>
      <c r="N141" s="72"/>
      <c r="O141" s="73">
        <f t="shared" si="3"/>
        <v>0</v>
      </c>
      <c r="P141" s="72"/>
      <c r="Q141" s="72"/>
      <c r="R141" s="72"/>
      <c r="S141" s="74">
        <f t="shared" si="0"/>
        <v>0</v>
      </c>
      <c r="T141" s="121" t="str">
        <f t="shared" si="4"/>
        <v>OK</v>
      </c>
      <c r="U141" s="75"/>
      <c r="V141" s="89"/>
      <c r="W141" s="89"/>
      <c r="X141" s="76"/>
      <c r="Y141" s="89"/>
      <c r="Z141" s="76"/>
      <c r="AA141" s="83"/>
      <c r="AB141" s="84"/>
      <c r="AC141" s="78"/>
      <c r="AD141" s="77"/>
      <c r="AE141" s="77"/>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v>0</v>
      </c>
      <c r="L142" s="70">
        <f t="shared" si="1"/>
        <v>0</v>
      </c>
      <c r="M142" s="71">
        <f t="shared" si="2"/>
        <v>0</v>
      </c>
      <c r="N142" s="72"/>
      <c r="O142" s="73">
        <f t="shared" si="3"/>
        <v>0</v>
      </c>
      <c r="P142" s="72"/>
      <c r="Q142" s="72"/>
      <c r="R142" s="72"/>
      <c r="S142" s="74">
        <f t="shared" si="0"/>
        <v>0</v>
      </c>
      <c r="T142" s="121" t="str">
        <f t="shared" si="4"/>
        <v>OK</v>
      </c>
      <c r="U142" s="75"/>
      <c r="V142" s="89"/>
      <c r="W142" s="89"/>
      <c r="X142" s="76"/>
      <c r="Y142" s="89"/>
      <c r="Z142" s="76"/>
      <c r="AA142" s="83"/>
      <c r="AB142" s="84"/>
      <c r="AC142" s="78"/>
      <c r="AD142" s="77"/>
      <c r="AE142" s="77"/>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v>0</v>
      </c>
      <c r="L143" s="70">
        <f t="shared" si="1"/>
        <v>0</v>
      </c>
      <c r="M143" s="71">
        <f t="shared" si="2"/>
        <v>0</v>
      </c>
      <c r="N143" s="72"/>
      <c r="O143" s="73">
        <f t="shared" si="3"/>
        <v>0</v>
      </c>
      <c r="P143" s="72"/>
      <c r="Q143" s="72"/>
      <c r="R143" s="72"/>
      <c r="S143" s="74">
        <f t="shared" si="0"/>
        <v>0</v>
      </c>
      <c r="T143" s="121" t="str">
        <f t="shared" si="4"/>
        <v>OK</v>
      </c>
      <c r="U143" s="75"/>
      <c r="V143" s="89"/>
      <c r="W143" s="89"/>
      <c r="X143" s="76"/>
      <c r="Y143" s="89"/>
      <c r="Z143" s="76"/>
      <c r="AA143" s="83"/>
      <c r="AB143" s="84"/>
      <c r="AC143" s="78"/>
      <c r="AD143" s="77"/>
      <c r="AE143" s="77"/>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v>0</v>
      </c>
      <c r="L144" s="70">
        <f t="shared" si="1"/>
        <v>0</v>
      </c>
      <c r="M144" s="71">
        <f t="shared" si="2"/>
        <v>0</v>
      </c>
      <c r="N144" s="72"/>
      <c r="O144" s="73">
        <f t="shared" si="3"/>
        <v>0</v>
      </c>
      <c r="P144" s="72"/>
      <c r="Q144" s="72"/>
      <c r="R144" s="72"/>
      <c r="S144" s="74">
        <f t="shared" si="0"/>
        <v>0</v>
      </c>
      <c r="T144" s="121" t="str">
        <f t="shared" si="4"/>
        <v>OK</v>
      </c>
      <c r="U144" s="75"/>
      <c r="V144" s="89"/>
      <c r="W144" s="89"/>
      <c r="X144" s="76"/>
      <c r="Y144" s="89"/>
      <c r="Z144" s="76"/>
      <c r="AA144" s="83"/>
      <c r="AB144" s="84"/>
      <c r="AC144" s="78"/>
      <c r="AD144" s="77"/>
      <c r="AE144" s="77"/>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v>0</v>
      </c>
      <c r="L145" s="70">
        <f t="shared" si="1"/>
        <v>0</v>
      </c>
      <c r="M145" s="71">
        <f t="shared" si="2"/>
        <v>0</v>
      </c>
      <c r="N145" s="72"/>
      <c r="O145" s="73">
        <f t="shared" si="3"/>
        <v>0</v>
      </c>
      <c r="P145" s="72"/>
      <c r="Q145" s="72"/>
      <c r="R145" s="72"/>
      <c r="S145" s="74">
        <f t="shared" si="0"/>
        <v>0</v>
      </c>
      <c r="T145" s="121" t="str">
        <f t="shared" si="4"/>
        <v>OK</v>
      </c>
      <c r="U145" s="75"/>
      <c r="V145" s="89"/>
      <c r="W145" s="89"/>
      <c r="X145" s="76"/>
      <c r="Y145" s="89"/>
      <c r="Z145" s="76"/>
      <c r="AA145" s="83"/>
      <c r="AB145" s="84"/>
      <c r="AC145" s="78"/>
      <c r="AD145" s="77"/>
      <c r="AE145" s="77"/>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v>0</v>
      </c>
      <c r="L146" s="70">
        <f t="shared" si="1"/>
        <v>0</v>
      </c>
      <c r="M146" s="71">
        <f t="shared" si="2"/>
        <v>0</v>
      </c>
      <c r="N146" s="72"/>
      <c r="O146" s="73">
        <f t="shared" si="3"/>
        <v>0</v>
      </c>
      <c r="P146" s="72"/>
      <c r="Q146" s="72"/>
      <c r="R146" s="72"/>
      <c r="S146" s="74">
        <f t="shared" si="0"/>
        <v>0</v>
      </c>
      <c r="T146" s="121" t="str">
        <f t="shared" si="4"/>
        <v>OK</v>
      </c>
      <c r="U146" s="75"/>
      <c r="V146" s="89"/>
      <c r="W146" s="89"/>
      <c r="X146" s="76"/>
      <c r="Y146" s="89"/>
      <c r="Z146" s="76"/>
      <c r="AA146" s="83"/>
      <c r="AB146" s="84"/>
      <c r="AC146" s="78"/>
      <c r="AD146" s="77"/>
      <c r="AE146" s="77"/>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75"/>
      <c r="V147" s="89"/>
      <c r="W147" s="89"/>
      <c r="X147" s="76"/>
      <c r="Y147" s="89"/>
      <c r="Z147" s="76"/>
      <c r="AA147" s="83"/>
      <c r="AB147" s="84"/>
      <c r="AC147" s="78"/>
      <c r="AD147" s="77"/>
      <c r="AE147" s="77"/>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v>2</v>
      </c>
      <c r="L148" s="70">
        <f t="shared" si="1"/>
        <v>0</v>
      </c>
      <c r="M148" s="71">
        <f t="shared" si="2"/>
        <v>0</v>
      </c>
      <c r="N148" s="72"/>
      <c r="O148" s="73">
        <f t="shared" si="3"/>
        <v>0</v>
      </c>
      <c r="P148" s="72"/>
      <c r="Q148" s="72"/>
      <c r="R148" s="72"/>
      <c r="S148" s="74">
        <f t="shared" si="0"/>
        <v>2</v>
      </c>
      <c r="T148" s="121" t="str">
        <f t="shared" si="4"/>
        <v>OK</v>
      </c>
      <c r="U148" s="75"/>
      <c r="V148" s="89"/>
      <c r="W148" s="89"/>
      <c r="X148" s="76"/>
      <c r="Y148" s="89"/>
      <c r="Z148" s="76"/>
      <c r="AA148" s="83"/>
      <c r="AB148" s="84"/>
      <c r="AC148" s="78"/>
      <c r="AD148" s="77"/>
      <c r="AE148" s="77"/>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v>4</v>
      </c>
      <c r="L149" s="70">
        <f t="shared" si="1"/>
        <v>0</v>
      </c>
      <c r="M149" s="71">
        <f t="shared" si="2"/>
        <v>0</v>
      </c>
      <c r="N149" s="72"/>
      <c r="O149" s="73">
        <f t="shared" si="3"/>
        <v>1</v>
      </c>
      <c r="P149" s="72"/>
      <c r="Q149" s="72"/>
      <c r="R149" s="72"/>
      <c r="S149" s="74">
        <f t="shared" si="0"/>
        <v>4</v>
      </c>
      <c r="T149" s="121" t="str">
        <f t="shared" si="4"/>
        <v>OK</v>
      </c>
      <c r="U149" s="75"/>
      <c r="V149" s="89"/>
      <c r="W149" s="89"/>
      <c r="X149" s="76"/>
      <c r="Y149" s="89"/>
      <c r="Z149" s="76"/>
      <c r="AA149" s="83"/>
      <c r="AB149" s="84"/>
      <c r="AC149" s="78"/>
      <c r="AD149" s="77"/>
      <c r="AE149" s="77"/>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75"/>
      <c r="V150" s="89"/>
      <c r="W150" s="89"/>
      <c r="X150" s="76"/>
      <c r="Y150" s="89"/>
      <c r="Z150" s="76"/>
      <c r="AA150" s="83"/>
      <c r="AB150" s="84"/>
      <c r="AC150" s="78"/>
      <c r="AD150" s="77"/>
      <c r="AE150" s="77"/>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v>0</v>
      </c>
      <c r="L151" s="70">
        <f t="shared" si="1"/>
        <v>0</v>
      </c>
      <c r="M151" s="71">
        <f t="shared" si="2"/>
        <v>0</v>
      </c>
      <c r="N151" s="72"/>
      <c r="O151" s="73">
        <f t="shared" si="3"/>
        <v>0</v>
      </c>
      <c r="P151" s="72"/>
      <c r="Q151" s="72"/>
      <c r="R151" s="72"/>
      <c r="S151" s="74">
        <f t="shared" si="0"/>
        <v>0</v>
      </c>
      <c r="T151" s="121" t="str">
        <f t="shared" si="4"/>
        <v>OK</v>
      </c>
      <c r="U151" s="75"/>
      <c r="V151" s="89"/>
      <c r="W151" s="89"/>
      <c r="X151" s="76"/>
      <c r="Y151" s="89"/>
      <c r="Z151" s="76"/>
      <c r="AA151" s="83"/>
      <c r="AB151" s="84"/>
      <c r="AC151" s="78"/>
      <c r="AD151" s="77"/>
      <c r="AE151" s="77"/>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v>0</v>
      </c>
      <c r="L152" s="70">
        <f t="shared" si="1"/>
        <v>0</v>
      </c>
      <c r="M152" s="71">
        <f t="shared" si="2"/>
        <v>0</v>
      </c>
      <c r="N152" s="72"/>
      <c r="O152" s="73">
        <f t="shared" si="3"/>
        <v>0</v>
      </c>
      <c r="P152" s="72"/>
      <c r="Q152" s="72"/>
      <c r="R152" s="72"/>
      <c r="S152" s="74">
        <f t="shared" si="0"/>
        <v>0</v>
      </c>
      <c r="T152" s="121" t="str">
        <f t="shared" si="4"/>
        <v>OK</v>
      </c>
      <c r="U152" s="75"/>
      <c r="V152" s="89"/>
      <c r="W152" s="89"/>
      <c r="X152" s="76"/>
      <c r="Y152" s="89"/>
      <c r="Z152" s="76"/>
      <c r="AA152" s="83"/>
      <c r="AB152" s="84"/>
      <c r="AC152" s="78"/>
      <c r="AD152" s="77"/>
      <c r="AE152" s="77"/>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v>0</v>
      </c>
      <c r="L153" s="70">
        <f t="shared" si="1"/>
        <v>0</v>
      </c>
      <c r="M153" s="71">
        <f t="shared" si="2"/>
        <v>0</v>
      </c>
      <c r="N153" s="72"/>
      <c r="O153" s="73">
        <f t="shared" si="3"/>
        <v>0</v>
      </c>
      <c r="P153" s="72"/>
      <c r="Q153" s="72"/>
      <c r="R153" s="72"/>
      <c r="S153" s="74">
        <f t="shared" si="0"/>
        <v>0</v>
      </c>
      <c r="T153" s="121" t="str">
        <f t="shared" si="4"/>
        <v>OK</v>
      </c>
      <c r="U153" s="75"/>
      <c r="V153" s="89"/>
      <c r="W153" s="89"/>
      <c r="X153" s="76"/>
      <c r="Y153" s="89"/>
      <c r="Z153" s="76"/>
      <c r="AA153" s="83"/>
      <c r="AB153" s="84"/>
      <c r="AC153" s="78"/>
      <c r="AD153" s="77"/>
      <c r="AE153" s="77"/>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v>0</v>
      </c>
      <c r="L154" s="70">
        <f t="shared" si="1"/>
        <v>0</v>
      </c>
      <c r="M154" s="71">
        <f t="shared" si="2"/>
        <v>0</v>
      </c>
      <c r="N154" s="72"/>
      <c r="O154" s="73">
        <f t="shared" si="3"/>
        <v>0</v>
      </c>
      <c r="P154" s="72"/>
      <c r="Q154" s="72"/>
      <c r="R154" s="72"/>
      <c r="S154" s="74">
        <f t="shared" si="0"/>
        <v>0</v>
      </c>
      <c r="T154" s="121" t="str">
        <f t="shared" si="4"/>
        <v>OK</v>
      </c>
      <c r="U154" s="75"/>
      <c r="V154" s="89"/>
      <c r="W154" s="89"/>
      <c r="X154" s="76"/>
      <c r="Y154" s="89"/>
      <c r="Z154" s="76"/>
      <c r="AA154" s="83"/>
      <c r="AB154" s="84"/>
      <c r="AC154" s="78"/>
      <c r="AD154" s="77"/>
      <c r="AE154" s="77"/>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v>0</v>
      </c>
      <c r="L155" s="70">
        <f t="shared" si="1"/>
        <v>0</v>
      </c>
      <c r="M155" s="71">
        <f t="shared" si="2"/>
        <v>0</v>
      </c>
      <c r="N155" s="72"/>
      <c r="O155" s="73">
        <f t="shared" si="3"/>
        <v>0</v>
      </c>
      <c r="P155" s="72"/>
      <c r="Q155" s="72"/>
      <c r="R155" s="72"/>
      <c r="S155" s="74">
        <f t="shared" si="0"/>
        <v>0</v>
      </c>
      <c r="T155" s="121" t="str">
        <f t="shared" si="4"/>
        <v>OK</v>
      </c>
      <c r="U155" s="75"/>
      <c r="V155" s="89"/>
      <c r="W155" s="89"/>
      <c r="X155" s="76"/>
      <c r="Y155" s="89"/>
      <c r="Z155" s="76"/>
      <c r="AA155" s="83"/>
      <c r="AB155" s="84"/>
      <c r="AC155" s="78"/>
      <c r="AD155" s="77"/>
      <c r="AE155" s="77"/>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v>0</v>
      </c>
      <c r="L156" s="70">
        <f t="shared" si="1"/>
        <v>0</v>
      </c>
      <c r="M156" s="71">
        <f t="shared" si="2"/>
        <v>0</v>
      </c>
      <c r="N156" s="72"/>
      <c r="O156" s="73">
        <f t="shared" si="3"/>
        <v>0</v>
      </c>
      <c r="P156" s="72"/>
      <c r="Q156" s="72"/>
      <c r="R156" s="72"/>
      <c r="S156" s="74">
        <f t="shared" si="0"/>
        <v>0</v>
      </c>
      <c r="T156" s="121" t="str">
        <f t="shared" si="4"/>
        <v>OK</v>
      </c>
      <c r="U156" s="75"/>
      <c r="V156" s="89"/>
      <c r="W156" s="89"/>
      <c r="X156" s="76"/>
      <c r="Y156" s="89"/>
      <c r="Z156" s="76"/>
      <c r="AA156" s="83"/>
      <c r="AB156" s="84"/>
      <c r="AC156" s="78"/>
      <c r="AD156" s="77"/>
      <c r="AE156" s="77"/>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75"/>
      <c r="V157" s="89"/>
      <c r="W157" s="89"/>
      <c r="X157" s="76"/>
      <c r="Y157" s="89"/>
      <c r="Z157" s="76"/>
      <c r="AA157" s="83"/>
      <c r="AB157" s="84"/>
      <c r="AC157" s="78"/>
      <c r="AD157" s="77"/>
      <c r="AE157" s="77"/>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75"/>
      <c r="V158" s="89"/>
      <c r="W158" s="89"/>
      <c r="X158" s="76"/>
      <c r="Y158" s="89"/>
      <c r="Z158" s="76"/>
      <c r="AA158" s="83"/>
      <c r="AB158" s="84"/>
      <c r="AC158" s="78"/>
      <c r="AD158" s="77"/>
      <c r="AE158" s="77"/>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v>4</v>
      </c>
      <c r="L159" s="70">
        <f t="shared" si="1"/>
        <v>0</v>
      </c>
      <c r="M159" s="71">
        <f t="shared" si="2"/>
        <v>0</v>
      </c>
      <c r="N159" s="72"/>
      <c r="O159" s="73">
        <f t="shared" si="3"/>
        <v>1</v>
      </c>
      <c r="P159" s="72"/>
      <c r="Q159" s="72"/>
      <c r="R159" s="72"/>
      <c r="S159" s="74">
        <f t="shared" si="0"/>
        <v>4</v>
      </c>
      <c r="T159" s="121" t="str">
        <f t="shared" si="4"/>
        <v>OK</v>
      </c>
      <c r="U159" s="75"/>
      <c r="V159" s="89"/>
      <c r="W159" s="89"/>
      <c r="X159" s="76"/>
      <c r="Y159" s="89"/>
      <c r="Z159" s="76"/>
      <c r="AA159" s="83"/>
      <c r="AB159" s="84"/>
      <c r="AC159" s="78"/>
      <c r="AD159" s="77"/>
      <c r="AE159" s="77"/>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v>2</v>
      </c>
      <c r="L160" s="70">
        <f t="shared" si="1"/>
        <v>0</v>
      </c>
      <c r="M160" s="71">
        <f t="shared" si="2"/>
        <v>0</v>
      </c>
      <c r="N160" s="72"/>
      <c r="O160" s="73">
        <f t="shared" si="3"/>
        <v>0</v>
      </c>
      <c r="P160" s="72"/>
      <c r="Q160" s="72"/>
      <c r="R160" s="72"/>
      <c r="S160" s="74">
        <f t="shared" si="0"/>
        <v>2</v>
      </c>
      <c r="T160" s="121" t="str">
        <f t="shared" si="4"/>
        <v>OK</v>
      </c>
      <c r="U160" s="75"/>
      <c r="V160" s="89"/>
      <c r="W160" s="89"/>
      <c r="X160" s="76"/>
      <c r="Y160" s="89"/>
      <c r="Z160" s="76"/>
      <c r="AA160" s="83"/>
      <c r="AB160" s="84"/>
      <c r="AC160" s="78"/>
      <c r="AD160" s="77"/>
      <c r="AE160" s="77"/>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v>2</v>
      </c>
      <c r="L161" s="70">
        <f t="shared" si="1"/>
        <v>0</v>
      </c>
      <c r="M161" s="71">
        <f t="shared" si="2"/>
        <v>0</v>
      </c>
      <c r="N161" s="72"/>
      <c r="O161" s="73">
        <f t="shared" si="3"/>
        <v>0</v>
      </c>
      <c r="P161" s="72"/>
      <c r="Q161" s="72"/>
      <c r="R161" s="72"/>
      <c r="S161" s="74">
        <f t="shared" si="0"/>
        <v>2</v>
      </c>
      <c r="T161" s="121" t="str">
        <f t="shared" si="4"/>
        <v>OK</v>
      </c>
      <c r="U161" s="75"/>
      <c r="V161" s="89"/>
      <c r="W161" s="89"/>
      <c r="X161" s="76"/>
      <c r="Y161" s="89"/>
      <c r="Z161" s="76"/>
      <c r="AA161" s="83"/>
      <c r="AB161" s="84"/>
      <c r="AC161" s="78"/>
      <c r="AD161" s="77"/>
      <c r="AE161" s="77"/>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75"/>
      <c r="V162" s="89"/>
      <c r="W162" s="89"/>
      <c r="X162" s="76"/>
      <c r="Y162" s="89"/>
      <c r="Z162" s="76"/>
      <c r="AA162" s="83"/>
      <c r="AB162" s="84"/>
      <c r="AC162" s="78"/>
      <c r="AD162" s="77"/>
      <c r="AE162" s="77"/>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75"/>
      <c r="V163" s="89"/>
      <c r="W163" s="89"/>
      <c r="X163" s="76"/>
      <c r="Y163" s="89"/>
      <c r="Z163" s="76"/>
      <c r="AA163" s="83"/>
      <c r="AB163" s="84"/>
      <c r="AC163" s="78"/>
      <c r="AD163" s="77"/>
      <c r="AE163" s="77"/>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75"/>
      <c r="V164" s="89"/>
      <c r="W164" s="89"/>
      <c r="X164" s="76"/>
      <c r="Y164" s="89"/>
      <c r="Z164" s="76"/>
      <c r="AA164" s="83"/>
      <c r="AB164" s="84"/>
      <c r="AC164" s="78"/>
      <c r="AD164" s="77"/>
      <c r="AE164" s="77"/>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c r="L165" s="70">
        <f t="shared" si="1"/>
        <v>0</v>
      </c>
      <c r="M165" s="71">
        <f t="shared" si="2"/>
        <v>0</v>
      </c>
      <c r="N165" s="72"/>
      <c r="O165" s="73">
        <f t="shared" si="3"/>
        <v>0</v>
      </c>
      <c r="P165" s="72"/>
      <c r="Q165" s="72"/>
      <c r="R165" s="72"/>
      <c r="S165" s="74">
        <f t="shared" si="0"/>
        <v>0</v>
      </c>
      <c r="T165" s="121" t="str">
        <f t="shared" si="4"/>
        <v>OK</v>
      </c>
      <c r="U165" s="75"/>
      <c r="V165" s="89"/>
      <c r="W165" s="89"/>
      <c r="X165" s="76"/>
      <c r="Y165" s="89"/>
      <c r="Z165" s="76"/>
      <c r="AA165" s="83"/>
      <c r="AB165" s="84"/>
      <c r="AC165" s="78"/>
      <c r="AD165" s="77"/>
      <c r="AE165" s="77"/>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75"/>
      <c r="V166" s="89"/>
      <c r="W166" s="89"/>
      <c r="X166" s="76"/>
      <c r="Y166" s="89"/>
      <c r="Z166" s="76"/>
      <c r="AA166" s="83"/>
      <c r="AB166" s="84"/>
      <c r="AC166" s="78"/>
      <c r="AD166" s="77"/>
      <c r="AE166" s="77"/>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c r="O167" s="73">
        <f t="shared" si="3"/>
        <v>0</v>
      </c>
      <c r="P167" s="72"/>
      <c r="Q167" s="72"/>
      <c r="R167" s="72"/>
      <c r="S167" s="74">
        <f t="shared" si="0"/>
        <v>0</v>
      </c>
      <c r="T167" s="121" t="str">
        <f t="shared" si="4"/>
        <v>OK</v>
      </c>
      <c r="U167" s="75"/>
      <c r="V167" s="89"/>
      <c r="W167" s="89"/>
      <c r="X167" s="76"/>
      <c r="Y167" s="89"/>
      <c r="Z167" s="76"/>
      <c r="AA167" s="83"/>
      <c r="AB167" s="84"/>
      <c r="AC167" s="78"/>
      <c r="AD167" s="77"/>
      <c r="AE167" s="77"/>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75"/>
      <c r="V168" s="89"/>
      <c r="W168" s="89"/>
      <c r="X168" s="76"/>
      <c r="Y168" s="89"/>
      <c r="Z168" s="76"/>
      <c r="AA168" s="83"/>
      <c r="AB168" s="84"/>
      <c r="AC168" s="78"/>
      <c r="AD168" s="77"/>
      <c r="AE168" s="77"/>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75"/>
      <c r="V169" s="89"/>
      <c r="W169" s="89"/>
      <c r="X169" s="76"/>
      <c r="Y169" s="89"/>
      <c r="Z169" s="76"/>
      <c r="AA169" s="83"/>
      <c r="AB169" s="84"/>
      <c r="AC169" s="78"/>
      <c r="AD169" s="77"/>
      <c r="AE169" s="77"/>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75"/>
      <c r="V170" s="89"/>
      <c r="W170" s="89"/>
      <c r="X170" s="76"/>
      <c r="Y170" s="89"/>
      <c r="Z170" s="76"/>
      <c r="AA170" s="83"/>
      <c r="AB170" s="84"/>
      <c r="AC170" s="78"/>
      <c r="AD170" s="77"/>
      <c r="AE170" s="77"/>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75"/>
      <c r="V171" s="89"/>
      <c r="W171" s="89"/>
      <c r="X171" s="76"/>
      <c r="Y171" s="89"/>
      <c r="Z171" s="76"/>
      <c r="AA171" s="83"/>
      <c r="AB171" s="84"/>
      <c r="AC171" s="78"/>
      <c r="AD171" s="77"/>
      <c r="AE171" s="77"/>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75"/>
      <c r="V172" s="89"/>
      <c r="W172" s="89"/>
      <c r="X172" s="76"/>
      <c r="Y172" s="89"/>
      <c r="Z172" s="76"/>
      <c r="AA172" s="83"/>
      <c r="AB172" s="84"/>
      <c r="AC172" s="78"/>
      <c r="AD172" s="77"/>
      <c r="AE172" s="77"/>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75"/>
      <c r="V173" s="89"/>
      <c r="W173" s="89"/>
      <c r="X173" s="76"/>
      <c r="Y173" s="89"/>
      <c r="Z173" s="76"/>
      <c r="AA173" s="83"/>
      <c r="AB173" s="84"/>
      <c r="AC173" s="78"/>
      <c r="AD173" s="77"/>
      <c r="AE173" s="77"/>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v>4</v>
      </c>
      <c r="L174" s="70">
        <f t="shared" si="1"/>
        <v>0</v>
      </c>
      <c r="M174" s="71">
        <f t="shared" si="2"/>
        <v>0</v>
      </c>
      <c r="N174" s="72"/>
      <c r="O174" s="73">
        <f t="shared" si="3"/>
        <v>1</v>
      </c>
      <c r="P174" s="72"/>
      <c r="Q174" s="72"/>
      <c r="R174" s="72"/>
      <c r="S174" s="74">
        <f t="shared" si="0"/>
        <v>4</v>
      </c>
      <c r="T174" s="121" t="str">
        <f t="shared" si="4"/>
        <v>OK</v>
      </c>
      <c r="U174" s="75"/>
      <c r="V174" s="89"/>
      <c r="W174" s="89"/>
      <c r="X174" s="76"/>
      <c r="Y174" s="89"/>
      <c r="Z174" s="76"/>
      <c r="AA174" s="83"/>
      <c r="AB174" s="84"/>
      <c r="AC174" s="78"/>
      <c r="AD174" s="77"/>
      <c r="AE174" s="77"/>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75"/>
      <c r="V175" s="89"/>
      <c r="W175" s="89"/>
      <c r="X175" s="76"/>
      <c r="Y175" s="89"/>
      <c r="Z175" s="76"/>
      <c r="AA175" s="83"/>
      <c r="AB175" s="84"/>
      <c r="AC175" s="78"/>
      <c r="AD175" s="77"/>
      <c r="AE175" s="77"/>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75"/>
      <c r="V176" s="89"/>
      <c r="W176" s="89"/>
      <c r="X176" s="76"/>
      <c r="Y176" s="89"/>
      <c r="Z176" s="76"/>
      <c r="AA176" s="83"/>
      <c r="AB176" s="84"/>
      <c r="AC176" s="78"/>
      <c r="AD176" s="77"/>
      <c r="AE176" s="77"/>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75"/>
      <c r="V177" s="89"/>
      <c r="W177" s="89"/>
      <c r="X177" s="76"/>
      <c r="Y177" s="89"/>
      <c r="Z177" s="76"/>
      <c r="AA177" s="83"/>
      <c r="AB177" s="84"/>
      <c r="AC177" s="78"/>
      <c r="AD177" s="77"/>
      <c r="AE177" s="77"/>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v>5</v>
      </c>
      <c r="L178" s="70">
        <f t="shared" si="1"/>
        <v>0</v>
      </c>
      <c r="M178" s="71">
        <f t="shared" si="2"/>
        <v>0</v>
      </c>
      <c r="N178" s="72"/>
      <c r="O178" s="73">
        <f t="shared" si="3"/>
        <v>1</v>
      </c>
      <c r="P178" s="72"/>
      <c r="Q178" s="72"/>
      <c r="R178" s="72"/>
      <c r="S178" s="74">
        <f t="shared" si="0"/>
        <v>5</v>
      </c>
      <c r="T178" s="121" t="str">
        <f t="shared" si="4"/>
        <v>OK</v>
      </c>
      <c r="U178" s="75"/>
      <c r="V178" s="89"/>
      <c r="W178" s="89"/>
      <c r="X178" s="76"/>
      <c r="Y178" s="89"/>
      <c r="Z178" s="76"/>
      <c r="AA178" s="83"/>
      <c r="AB178" s="84"/>
      <c r="AC178" s="78"/>
      <c r="AD178" s="77"/>
      <c r="AE178" s="77"/>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v>3</v>
      </c>
      <c r="L179" s="70">
        <f t="shared" si="1"/>
        <v>0</v>
      </c>
      <c r="M179" s="71">
        <f t="shared" si="2"/>
        <v>0</v>
      </c>
      <c r="N179" s="72"/>
      <c r="O179" s="73">
        <f t="shared" si="3"/>
        <v>0</v>
      </c>
      <c r="P179" s="72"/>
      <c r="Q179" s="72"/>
      <c r="R179" s="72"/>
      <c r="S179" s="74">
        <f t="shared" si="0"/>
        <v>3</v>
      </c>
      <c r="T179" s="121" t="str">
        <f t="shared" si="4"/>
        <v>OK</v>
      </c>
      <c r="U179" s="75"/>
      <c r="V179" s="89"/>
      <c r="W179" s="89"/>
      <c r="X179" s="76"/>
      <c r="Y179" s="89"/>
      <c r="Z179" s="76"/>
      <c r="AA179" s="83"/>
      <c r="AB179" s="84"/>
      <c r="AC179" s="78"/>
      <c r="AD179" s="77"/>
      <c r="AE179" s="77"/>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v>1</v>
      </c>
      <c r="L180" s="70">
        <f t="shared" si="1"/>
        <v>0</v>
      </c>
      <c r="M180" s="71">
        <f t="shared" si="2"/>
        <v>0</v>
      </c>
      <c r="N180" s="72"/>
      <c r="O180" s="73">
        <f t="shared" si="3"/>
        <v>0</v>
      </c>
      <c r="P180" s="72"/>
      <c r="Q180" s="72"/>
      <c r="R180" s="72"/>
      <c r="S180" s="74">
        <f t="shared" si="0"/>
        <v>1</v>
      </c>
      <c r="T180" s="121" t="str">
        <f t="shared" si="4"/>
        <v>OK</v>
      </c>
      <c r="U180" s="75"/>
      <c r="V180" s="89"/>
      <c r="W180" s="89"/>
      <c r="X180" s="76"/>
      <c r="Y180" s="89"/>
      <c r="Z180" s="76"/>
      <c r="AA180" s="83"/>
      <c r="AB180" s="84"/>
      <c r="AC180" s="78"/>
      <c r="AD180" s="77"/>
      <c r="AE180" s="77"/>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v>4</v>
      </c>
      <c r="L181" s="70">
        <f t="shared" si="1"/>
        <v>0</v>
      </c>
      <c r="M181" s="71">
        <f t="shared" si="2"/>
        <v>0</v>
      </c>
      <c r="N181" s="72"/>
      <c r="O181" s="73">
        <f t="shared" si="3"/>
        <v>1</v>
      </c>
      <c r="P181" s="72"/>
      <c r="Q181" s="72"/>
      <c r="R181" s="72"/>
      <c r="S181" s="74">
        <f t="shared" si="0"/>
        <v>4</v>
      </c>
      <c r="T181" s="121" t="str">
        <f t="shared" si="4"/>
        <v>OK</v>
      </c>
      <c r="U181" s="75"/>
      <c r="V181" s="89"/>
      <c r="W181" s="89"/>
      <c r="X181" s="76"/>
      <c r="Y181" s="89"/>
      <c r="Z181" s="76"/>
      <c r="AA181" s="83"/>
      <c r="AB181" s="84"/>
      <c r="AC181" s="78"/>
      <c r="AD181" s="77"/>
      <c r="AE181" s="77"/>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v>2</v>
      </c>
      <c r="L182" s="70">
        <f t="shared" si="1"/>
        <v>0</v>
      </c>
      <c r="M182" s="71">
        <f t="shared" si="2"/>
        <v>0</v>
      </c>
      <c r="N182" s="72"/>
      <c r="O182" s="73">
        <f t="shared" si="3"/>
        <v>0</v>
      </c>
      <c r="P182" s="72"/>
      <c r="Q182" s="72"/>
      <c r="R182" s="72"/>
      <c r="S182" s="74">
        <f t="shared" si="0"/>
        <v>2</v>
      </c>
      <c r="T182" s="121" t="str">
        <f t="shared" si="4"/>
        <v>OK</v>
      </c>
      <c r="U182" s="75"/>
      <c r="V182" s="89"/>
      <c r="W182" s="89"/>
      <c r="X182" s="76"/>
      <c r="Y182" s="89"/>
      <c r="Z182" s="76"/>
      <c r="AA182" s="83"/>
      <c r="AB182" s="84"/>
      <c r="AC182" s="78"/>
      <c r="AD182" s="77"/>
      <c r="AE182" s="77"/>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75"/>
      <c r="V183" s="89"/>
      <c r="W183" s="89"/>
      <c r="X183" s="76"/>
      <c r="Y183" s="89"/>
      <c r="Z183" s="76"/>
      <c r="AA183" s="83"/>
      <c r="AB183" s="84"/>
      <c r="AC183" s="78"/>
      <c r="AD183" s="77"/>
      <c r="AE183" s="77"/>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75"/>
      <c r="V184" s="89"/>
      <c r="W184" s="89"/>
      <c r="X184" s="76"/>
      <c r="Y184" s="89"/>
      <c r="Z184" s="76"/>
      <c r="AA184" s="83"/>
      <c r="AB184" s="84"/>
      <c r="AC184" s="78"/>
      <c r="AD184" s="77"/>
      <c r="AE184" s="77"/>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v>1</v>
      </c>
      <c r="L185" s="70">
        <f t="shared" si="1"/>
        <v>0</v>
      </c>
      <c r="M185" s="71">
        <f t="shared" si="2"/>
        <v>0</v>
      </c>
      <c r="N185" s="72"/>
      <c r="O185" s="73">
        <f t="shared" si="3"/>
        <v>0</v>
      </c>
      <c r="P185" s="72"/>
      <c r="Q185" s="72"/>
      <c r="R185" s="72"/>
      <c r="S185" s="74">
        <f t="shared" si="0"/>
        <v>1</v>
      </c>
      <c r="T185" s="121" t="str">
        <f t="shared" si="4"/>
        <v>OK</v>
      </c>
      <c r="U185" s="75"/>
      <c r="V185" s="89"/>
      <c r="W185" s="89"/>
      <c r="X185" s="76"/>
      <c r="Y185" s="89"/>
      <c r="Z185" s="76"/>
      <c r="AA185" s="83"/>
      <c r="AB185" s="84"/>
      <c r="AC185" s="78"/>
      <c r="AD185" s="77"/>
      <c r="AE185" s="77"/>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v>0</v>
      </c>
      <c r="L186" s="70">
        <f t="shared" si="1"/>
        <v>0</v>
      </c>
      <c r="M186" s="71">
        <f t="shared" si="2"/>
        <v>0</v>
      </c>
      <c r="N186" s="72"/>
      <c r="O186" s="73">
        <f t="shared" si="3"/>
        <v>0</v>
      </c>
      <c r="P186" s="72"/>
      <c r="Q186" s="72"/>
      <c r="R186" s="72"/>
      <c r="S186" s="74">
        <f t="shared" si="0"/>
        <v>0</v>
      </c>
      <c r="T186" s="121" t="str">
        <f t="shared" si="4"/>
        <v>OK</v>
      </c>
      <c r="U186" s="75"/>
      <c r="V186" s="88"/>
      <c r="W186" s="88"/>
      <c r="X186" s="76"/>
      <c r="Y186" s="88"/>
      <c r="Z186" s="76"/>
      <c r="AA186" s="76"/>
      <c r="AB186" s="80"/>
      <c r="AC186" s="78"/>
      <c r="AD186" s="80"/>
      <c r="AE186" s="77"/>
      <c r="AF186" s="76"/>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222</v>
      </c>
      <c r="N187" s="95"/>
      <c r="O187" s="95"/>
      <c r="P187" s="95"/>
      <c r="Q187" s="95"/>
      <c r="R187" s="95"/>
      <c r="S187" s="95">
        <f>SUM(S4:S186)</f>
        <v>222</v>
      </c>
      <c r="U187" s="97">
        <f t="shared" ref="U187:AT187" si="5">SUMPRODUCT($J$4:$J$186,U4:U186)</f>
        <v>0</v>
      </c>
      <c r="V187" s="97">
        <f t="shared" si="5"/>
        <v>0</v>
      </c>
      <c r="W187" s="97">
        <f t="shared" si="5"/>
        <v>0</v>
      </c>
      <c r="X187" s="97">
        <f t="shared" si="5"/>
        <v>0</v>
      </c>
      <c r="Y187" s="97">
        <f t="shared" si="5"/>
        <v>0</v>
      </c>
      <c r="Z187" s="97">
        <f t="shared" si="5"/>
        <v>0</v>
      </c>
      <c r="AA187" s="97">
        <f t="shared" si="5"/>
        <v>0</v>
      </c>
      <c r="AB187" s="97">
        <f t="shared" si="5"/>
        <v>0</v>
      </c>
      <c r="AC187" s="97">
        <f t="shared" si="5"/>
        <v>0</v>
      </c>
      <c r="AD187" s="97">
        <f t="shared" si="5"/>
        <v>0</v>
      </c>
      <c r="AE187" s="97">
        <f t="shared" si="5"/>
        <v>0</v>
      </c>
      <c r="AF187" s="97">
        <f t="shared" si="5"/>
        <v>0</v>
      </c>
      <c r="AG187" s="97">
        <f t="shared" si="5"/>
        <v>0</v>
      </c>
      <c r="AH187" s="97">
        <f t="shared" si="5"/>
        <v>0</v>
      </c>
      <c r="AI187" s="97">
        <f t="shared" si="5"/>
        <v>0</v>
      </c>
      <c r="AJ187" s="97">
        <f t="shared" si="5"/>
        <v>0</v>
      </c>
      <c r="AK187" s="97">
        <f t="shared" si="5"/>
        <v>0</v>
      </c>
      <c r="AL187" s="97">
        <f t="shared" si="5"/>
        <v>0</v>
      </c>
      <c r="AM187" s="97">
        <f t="shared" si="5"/>
        <v>0</v>
      </c>
      <c r="AN187" s="97">
        <f t="shared" si="5"/>
        <v>0</v>
      </c>
      <c r="AO187" s="97">
        <f t="shared" si="5"/>
        <v>0</v>
      </c>
      <c r="AP187" s="97">
        <f t="shared" si="5"/>
        <v>0</v>
      </c>
      <c r="AQ187" s="97">
        <f t="shared" si="5"/>
        <v>0</v>
      </c>
      <c r="AR187" s="97">
        <f t="shared" si="5"/>
        <v>0</v>
      </c>
      <c r="AS187" s="97">
        <f t="shared" si="5"/>
        <v>0</v>
      </c>
      <c r="AT187" s="97">
        <f t="shared" si="5"/>
        <v>0</v>
      </c>
      <c r="AU187" s="79"/>
    </row>
    <row r="188" spans="1:47" ht="30" customHeight="1" x14ac:dyDescent="0.35">
      <c r="D188" s="87" t="s">
        <v>613</v>
      </c>
      <c r="K188" s="98">
        <f t="shared" ref="K188:S188" si="6">SUMPRODUCT($J$4:$J$186,K4:K186)</f>
        <v>647105.64</v>
      </c>
      <c r="L188" s="98">
        <f t="shared" si="6"/>
        <v>0</v>
      </c>
      <c r="M188" s="98">
        <f t="shared" si="6"/>
        <v>0</v>
      </c>
      <c r="N188" s="98">
        <f t="shared" si="6"/>
        <v>0</v>
      </c>
      <c r="O188" s="98">
        <f t="shared" si="6"/>
        <v>20320.84</v>
      </c>
      <c r="P188" s="98">
        <f t="shared" si="6"/>
        <v>0</v>
      </c>
      <c r="Q188" s="98">
        <f t="shared" si="6"/>
        <v>0</v>
      </c>
      <c r="R188" s="98">
        <f t="shared" si="6"/>
        <v>0</v>
      </c>
      <c r="S188" s="98">
        <f t="shared" si="6"/>
        <v>647105.64</v>
      </c>
      <c r="AB188" s="100"/>
      <c r="AD188" s="100"/>
      <c r="AE188" s="82"/>
    </row>
    <row r="189" spans="1:47" ht="30" customHeight="1" x14ac:dyDescent="0.35">
      <c r="AE189" s="99"/>
    </row>
    <row r="190" spans="1:47" ht="30" customHeight="1" x14ac:dyDescent="0.35">
      <c r="AE190" s="99"/>
      <c r="AL190" s="102"/>
      <c r="AN190" s="102"/>
    </row>
    <row r="191" spans="1:47" ht="30" customHeight="1" x14ac:dyDescent="0.35">
      <c r="AE191" s="99"/>
      <c r="AL191" s="102"/>
      <c r="AN191" s="102"/>
    </row>
    <row r="192" spans="1:47" ht="30" customHeight="1" x14ac:dyDescent="0.35">
      <c r="AE192" s="99"/>
      <c r="AL192" s="102"/>
      <c r="AN192" s="102"/>
    </row>
    <row r="193" spans="9:40" ht="30" customHeight="1" x14ac:dyDescent="0.35">
      <c r="AE193" s="99"/>
      <c r="AL193" s="102"/>
      <c r="AN193" s="102"/>
    </row>
    <row r="194" spans="9:40" ht="30" customHeight="1" x14ac:dyDescent="0.35">
      <c r="AE194" s="99"/>
      <c r="AL194" s="102"/>
      <c r="AN194" s="102"/>
    </row>
    <row r="195" spans="9:40" ht="30" customHeight="1" x14ac:dyDescent="0.35">
      <c r="I195" s="92" t="s">
        <v>615</v>
      </c>
      <c r="AE195" s="99"/>
      <c r="AL195" s="102"/>
      <c r="AN195" s="102"/>
    </row>
    <row r="196" spans="9:40" ht="30" customHeight="1" x14ac:dyDescent="0.35">
      <c r="AE196" s="99"/>
      <c r="AN196" s="102"/>
    </row>
    <row r="197" spans="9:40" ht="30" customHeight="1" x14ac:dyDescent="0.35">
      <c r="AE197" s="99"/>
      <c r="AN197" s="102"/>
    </row>
    <row r="198" spans="9:40" ht="30" customHeight="1" x14ac:dyDescent="0.35">
      <c r="AE198" s="99"/>
      <c r="AN198" s="102"/>
    </row>
    <row r="199" spans="9:40" ht="30" customHeight="1" x14ac:dyDescent="0.35">
      <c r="AE199" s="99"/>
    </row>
    <row r="200" spans="9:40" ht="30" customHeight="1" x14ac:dyDescent="0.35">
      <c r="AE200" s="99"/>
    </row>
    <row r="201" spans="9:40" ht="30" customHeight="1" x14ac:dyDescent="0.35">
      <c r="AE201" s="99"/>
    </row>
    <row r="202" spans="9:40" ht="30" customHeight="1" x14ac:dyDescent="0.35">
      <c r="AE202" s="99"/>
    </row>
    <row r="203" spans="9:40" ht="30" customHeight="1" x14ac:dyDescent="0.35">
      <c r="AE203" s="99"/>
    </row>
    <row r="204" spans="9:40" ht="30" customHeight="1" x14ac:dyDescent="0.35">
      <c r="AE204" s="99"/>
    </row>
    <row r="205" spans="9:40" ht="30" customHeight="1" x14ac:dyDescent="0.35">
      <c r="AE205" s="99"/>
    </row>
    <row r="206" spans="9:40" ht="30" customHeight="1" x14ac:dyDescent="0.35">
      <c r="AE206" s="99"/>
    </row>
    <row r="207" spans="9:40" ht="30" customHeight="1" x14ac:dyDescent="0.35">
      <c r="AE207" s="99"/>
    </row>
    <row r="208" spans="9:40" ht="30" customHeight="1" x14ac:dyDescent="0.35">
      <c r="AE208" s="99"/>
    </row>
    <row r="209" spans="31:31" ht="30" customHeight="1" x14ac:dyDescent="0.35">
      <c r="AE209" s="99"/>
    </row>
    <row r="210" spans="31:31" ht="30" customHeight="1" x14ac:dyDescent="0.35">
      <c r="AE210" s="99"/>
    </row>
    <row r="211" spans="31:31" ht="30" customHeight="1" x14ac:dyDescent="0.35">
      <c r="AE211" s="99"/>
    </row>
    <row r="212" spans="31:31" ht="30" customHeight="1" x14ac:dyDescent="0.35">
      <c r="AE212" s="99"/>
    </row>
    <row r="213" spans="31:31" ht="30" customHeight="1" x14ac:dyDescent="0.35">
      <c r="AE213" s="99"/>
    </row>
    <row r="214" spans="31:31" ht="30" customHeight="1" x14ac:dyDescent="0.35">
      <c r="AE214" s="99"/>
    </row>
    <row r="215" spans="31:31" ht="30" customHeight="1" x14ac:dyDescent="0.35">
      <c r="AE215" s="99"/>
    </row>
    <row r="216" spans="31:31" ht="30" customHeight="1" x14ac:dyDescent="0.35">
      <c r="AE216" s="99"/>
    </row>
    <row r="217" spans="31:31" ht="30" customHeight="1" x14ac:dyDescent="0.35">
      <c r="AE217" s="99"/>
    </row>
    <row r="218" spans="31:31" ht="30" customHeight="1" x14ac:dyDescent="0.35">
      <c r="AE218" s="99"/>
    </row>
    <row r="219" spans="31:31" ht="30" customHeight="1" x14ac:dyDescent="0.35">
      <c r="AE219" s="99"/>
    </row>
    <row r="220" spans="31:31" ht="30" customHeight="1" x14ac:dyDescent="0.35">
      <c r="AE220" s="99"/>
    </row>
    <row r="221" spans="31:31" ht="30" customHeight="1" x14ac:dyDescent="0.35">
      <c r="AE221" s="99"/>
    </row>
    <row r="222" spans="31:31" ht="30" customHeight="1" x14ac:dyDescent="0.35">
      <c r="AE222" s="99"/>
    </row>
    <row r="223" spans="31:31" ht="30" customHeight="1" x14ac:dyDescent="0.35">
      <c r="AE223" s="99"/>
    </row>
    <row r="224" spans="31:31" ht="30" customHeight="1" x14ac:dyDescent="0.35">
      <c r="AE224" s="99"/>
    </row>
    <row r="225" spans="31:31" ht="30" customHeight="1" x14ac:dyDescent="0.35">
      <c r="AE225" s="99"/>
    </row>
    <row r="226" spans="31:31" ht="30" customHeight="1" x14ac:dyDescent="0.35">
      <c r="AE226" s="99"/>
    </row>
    <row r="227" spans="31:31" ht="30" customHeight="1" x14ac:dyDescent="0.35">
      <c r="AE227" s="99"/>
    </row>
    <row r="228" spans="31:31" ht="30" customHeight="1" x14ac:dyDescent="0.35">
      <c r="AE228" s="99"/>
    </row>
    <row r="229" spans="31:31" ht="30" customHeight="1" x14ac:dyDescent="0.35">
      <c r="AE229" s="99"/>
    </row>
    <row r="230" spans="31:31" ht="30" customHeight="1" x14ac:dyDescent="0.35">
      <c r="AE230" s="99"/>
    </row>
    <row r="231" spans="31:31" ht="30" customHeight="1" x14ac:dyDescent="0.35">
      <c r="AE231" s="99"/>
    </row>
    <row r="232" spans="31:31" ht="30" customHeight="1" x14ac:dyDescent="0.35">
      <c r="AE232" s="99"/>
    </row>
    <row r="233" spans="31:31" ht="30" customHeight="1" x14ac:dyDescent="0.35">
      <c r="AE233" s="99"/>
    </row>
    <row r="234" spans="31:31" ht="30" customHeight="1" x14ac:dyDescent="0.35">
      <c r="AE234" s="99"/>
    </row>
    <row r="235" spans="31:31" ht="30" customHeight="1" x14ac:dyDescent="0.35">
      <c r="AE235" s="99"/>
    </row>
    <row r="236" spans="31:31" ht="30" customHeight="1" x14ac:dyDescent="0.35">
      <c r="AE236" s="99"/>
    </row>
    <row r="237" spans="31:31" ht="30" customHeight="1" x14ac:dyDescent="0.35">
      <c r="AE237" s="99"/>
    </row>
    <row r="238" spans="31:31" ht="30" customHeight="1" x14ac:dyDescent="0.35">
      <c r="AE238" s="99"/>
    </row>
    <row r="239" spans="31:31" ht="30" customHeight="1" x14ac:dyDescent="0.35">
      <c r="AE239" s="99"/>
    </row>
    <row r="240" spans="31:31" ht="30" customHeight="1" x14ac:dyDescent="0.35">
      <c r="AE240" s="99"/>
    </row>
    <row r="241" spans="31:31" ht="30" customHeight="1" x14ac:dyDescent="0.35">
      <c r="AE241" s="99"/>
    </row>
    <row r="242" spans="31:31" ht="30" customHeight="1" x14ac:dyDescent="0.35">
      <c r="AE242" s="99"/>
    </row>
    <row r="243" spans="31:31" ht="30" customHeight="1" x14ac:dyDescent="0.35">
      <c r="AE243" s="99"/>
    </row>
    <row r="244" spans="31:31" ht="30" customHeight="1" x14ac:dyDescent="0.35">
      <c r="AE244" s="99"/>
    </row>
    <row r="245" spans="31:31" ht="30" customHeight="1" x14ac:dyDescent="0.35">
      <c r="AE245" s="99"/>
    </row>
    <row r="246" spans="31:31" ht="30" customHeight="1" x14ac:dyDescent="0.35">
      <c r="AE246" s="99"/>
    </row>
    <row r="247" spans="31:31" ht="30" customHeight="1" x14ac:dyDescent="0.35">
      <c r="AE247" s="99"/>
    </row>
    <row r="248" spans="31:31" ht="30" customHeight="1" x14ac:dyDescent="0.35">
      <c r="AE248" s="99"/>
    </row>
    <row r="249" spans="31:31" ht="30" customHeight="1" x14ac:dyDescent="0.35">
      <c r="AE249" s="99"/>
    </row>
    <row r="250" spans="31:31" ht="30" customHeight="1" x14ac:dyDescent="0.35">
      <c r="AE250" s="99"/>
    </row>
    <row r="251" spans="31:31" ht="30" customHeight="1" x14ac:dyDescent="0.35">
      <c r="AE251" s="99"/>
    </row>
    <row r="252" spans="31:31" ht="30" customHeight="1" x14ac:dyDescent="0.35">
      <c r="AE252" s="99"/>
    </row>
    <row r="253" spans="31:31" ht="30" customHeight="1" x14ac:dyDescent="0.35">
      <c r="AE253" s="99"/>
    </row>
    <row r="254" spans="31:31" ht="30" customHeight="1" x14ac:dyDescent="0.35">
      <c r="AE254" s="99"/>
    </row>
    <row r="255" spans="31:31" ht="30" customHeight="1" x14ac:dyDescent="0.35">
      <c r="AE255" s="99"/>
    </row>
    <row r="256" spans="31:31" ht="30" customHeight="1" x14ac:dyDescent="0.35">
      <c r="AE256" s="99"/>
    </row>
    <row r="257" spans="31:31" ht="30" customHeight="1" x14ac:dyDescent="0.35">
      <c r="AE257" s="99"/>
    </row>
    <row r="258" spans="31:31" ht="30" customHeight="1" x14ac:dyDescent="0.35">
      <c r="AE258" s="99"/>
    </row>
    <row r="259" spans="31:31" ht="30" customHeight="1" x14ac:dyDescent="0.35">
      <c r="AE259" s="99"/>
    </row>
    <row r="260" spans="31:31" ht="30" customHeight="1" x14ac:dyDescent="0.35">
      <c r="AE260" s="99"/>
    </row>
    <row r="261" spans="31:31" ht="30" customHeight="1" x14ac:dyDescent="0.35">
      <c r="AE261" s="99"/>
    </row>
    <row r="262" spans="31:31" ht="30" customHeight="1" x14ac:dyDescent="0.35">
      <c r="AE262" s="99"/>
    </row>
    <row r="263" spans="31:31" ht="30" customHeight="1" x14ac:dyDescent="0.35">
      <c r="AE263" s="99"/>
    </row>
    <row r="264" spans="31:31" ht="30" customHeight="1" x14ac:dyDescent="0.35">
      <c r="AE264" s="99"/>
    </row>
    <row r="265" spans="31:31" ht="30" customHeight="1" x14ac:dyDescent="0.35">
      <c r="AE265" s="99"/>
    </row>
    <row r="266" spans="31:31" ht="30" customHeight="1" x14ac:dyDescent="0.35">
      <c r="AE266" s="99"/>
    </row>
    <row r="267" spans="31:31" ht="30" customHeight="1" x14ac:dyDescent="0.35">
      <c r="AE267" s="99"/>
    </row>
    <row r="268" spans="31:31" ht="30" customHeight="1" x14ac:dyDescent="0.35">
      <c r="AE268" s="99"/>
    </row>
    <row r="269" spans="31:31" ht="30" customHeight="1" x14ac:dyDescent="0.35">
      <c r="AE269" s="99"/>
    </row>
    <row r="270" spans="31:31" ht="30" customHeight="1" x14ac:dyDescent="0.35">
      <c r="AE270" s="99"/>
    </row>
    <row r="271" spans="31:31" ht="30" customHeight="1" x14ac:dyDescent="0.35">
      <c r="AE271" s="99"/>
    </row>
    <row r="272" spans="31:31" ht="30" customHeight="1" x14ac:dyDescent="0.35">
      <c r="AE272" s="99"/>
    </row>
    <row r="273" spans="31:31" ht="30" customHeight="1" x14ac:dyDescent="0.35">
      <c r="AE273" s="99"/>
    </row>
    <row r="274" spans="31:31" ht="30" customHeight="1" x14ac:dyDescent="0.35">
      <c r="AE274" s="99"/>
    </row>
    <row r="275" spans="31:31" ht="30" customHeight="1" x14ac:dyDescent="0.35">
      <c r="AE275" s="99"/>
    </row>
    <row r="276" spans="31:31" ht="30" customHeight="1" x14ac:dyDescent="0.35">
      <c r="AE276" s="99"/>
    </row>
    <row r="277" spans="31:31" ht="30" customHeight="1" x14ac:dyDescent="0.35">
      <c r="AE277" s="99"/>
    </row>
    <row r="278" spans="31:31" ht="30" customHeight="1" x14ac:dyDescent="0.35">
      <c r="AE278" s="99"/>
    </row>
    <row r="279" spans="31:31" ht="30" customHeight="1" x14ac:dyDescent="0.35">
      <c r="AE279" s="99"/>
    </row>
    <row r="280" spans="31:31" ht="30" customHeight="1" x14ac:dyDescent="0.35">
      <c r="AE280" s="99"/>
    </row>
    <row r="281" spans="31:31" ht="30" customHeight="1" x14ac:dyDescent="0.35">
      <c r="AE281" s="99"/>
    </row>
    <row r="282" spans="31:31" ht="30" customHeight="1" x14ac:dyDescent="0.35">
      <c r="AE282" s="99"/>
    </row>
    <row r="283" spans="31:31" ht="30" customHeight="1" x14ac:dyDescent="0.35">
      <c r="AE283" s="99"/>
    </row>
    <row r="284" spans="31:31" ht="30" customHeight="1" x14ac:dyDescent="0.35">
      <c r="AE284" s="99"/>
    </row>
    <row r="285" spans="31:31" ht="30" customHeight="1" x14ac:dyDescent="0.35">
      <c r="AE285" s="99"/>
    </row>
    <row r="286" spans="31:31" ht="30" customHeight="1" x14ac:dyDescent="0.35">
      <c r="AE286" s="99"/>
    </row>
    <row r="287" spans="31:31" ht="30" customHeight="1" x14ac:dyDescent="0.35">
      <c r="AE287" s="99"/>
    </row>
    <row r="288" spans="31:31" ht="30" customHeight="1" x14ac:dyDescent="0.35">
      <c r="AE288" s="99"/>
    </row>
    <row r="289" spans="31:31" ht="30" customHeight="1" x14ac:dyDescent="0.35">
      <c r="AE289" s="99"/>
    </row>
    <row r="290" spans="31:31" ht="30" customHeight="1" x14ac:dyDescent="0.35">
      <c r="AE290" s="99"/>
    </row>
    <row r="291" spans="31:31" ht="30" customHeight="1" x14ac:dyDescent="0.35">
      <c r="AE291" s="99"/>
    </row>
    <row r="292" spans="31:31" ht="30" customHeight="1" x14ac:dyDescent="0.35">
      <c r="AE292" s="99"/>
    </row>
    <row r="293" spans="31:31" ht="30" customHeight="1" x14ac:dyDescent="0.35">
      <c r="AE293" s="99"/>
    </row>
    <row r="294" spans="31:31" ht="30" customHeight="1" x14ac:dyDescent="0.35">
      <c r="AE294" s="99"/>
    </row>
    <row r="295" spans="31:31" ht="30" customHeight="1" x14ac:dyDescent="0.35">
      <c r="AE295" s="99"/>
    </row>
    <row r="296" spans="31:31" ht="30" customHeight="1" x14ac:dyDescent="0.35">
      <c r="AE296" s="99"/>
    </row>
    <row r="297" spans="31:31" ht="30" customHeight="1" x14ac:dyDescent="0.35">
      <c r="AE297" s="99"/>
    </row>
    <row r="298" spans="31:31" ht="30" customHeight="1" x14ac:dyDescent="0.35">
      <c r="AE298" s="99"/>
    </row>
    <row r="299" spans="31:31" ht="30" customHeight="1" x14ac:dyDescent="0.35">
      <c r="AE299" s="99"/>
    </row>
    <row r="300" spans="31:31" ht="30" customHeight="1" x14ac:dyDescent="0.35">
      <c r="AE300" s="99"/>
    </row>
    <row r="301" spans="31:31" ht="30" customHeight="1" x14ac:dyDescent="0.35">
      <c r="AE301" s="99"/>
    </row>
    <row r="302" spans="31:31" ht="30" customHeight="1" x14ac:dyDescent="0.35">
      <c r="AE302" s="99"/>
    </row>
    <row r="303" spans="31:31" ht="30" customHeight="1" x14ac:dyDescent="0.35">
      <c r="AE303" s="99"/>
    </row>
    <row r="304" spans="31:31" ht="30" customHeight="1" x14ac:dyDescent="0.35">
      <c r="AE304" s="99"/>
    </row>
    <row r="305" spans="31:31" ht="30" customHeight="1" x14ac:dyDescent="0.35">
      <c r="AE305" s="99"/>
    </row>
    <row r="306" spans="31:31" ht="30" customHeight="1" x14ac:dyDescent="0.35">
      <c r="AE306" s="99"/>
    </row>
    <row r="307" spans="31:31" ht="30" customHeight="1" x14ac:dyDescent="0.35">
      <c r="AE307" s="99"/>
    </row>
    <row r="308" spans="31:31" ht="30" customHeight="1" x14ac:dyDescent="0.35">
      <c r="AE308" s="99"/>
    </row>
    <row r="309" spans="31:31" ht="30" customHeight="1" x14ac:dyDescent="0.35">
      <c r="AE309" s="99"/>
    </row>
    <row r="310" spans="31:31" ht="30" customHeight="1" x14ac:dyDescent="0.35">
      <c r="AE310" s="99"/>
    </row>
    <row r="311" spans="31:31" ht="30" customHeight="1" x14ac:dyDescent="0.35">
      <c r="AE311" s="99"/>
    </row>
    <row r="312" spans="31:31" ht="30" customHeight="1" x14ac:dyDescent="0.35">
      <c r="AE312" s="99"/>
    </row>
    <row r="313" spans="31:31" ht="30" customHeight="1" x14ac:dyDescent="0.35">
      <c r="AE313" s="99"/>
    </row>
    <row r="314" spans="31:31" ht="30" customHeight="1" x14ac:dyDescent="0.35">
      <c r="AE314" s="99"/>
    </row>
    <row r="315" spans="31:31" ht="30" customHeight="1" x14ac:dyDescent="0.35">
      <c r="AE315" s="99"/>
    </row>
    <row r="316" spans="31:31" ht="30" customHeight="1" x14ac:dyDescent="0.35">
      <c r="AE316" s="99"/>
    </row>
    <row r="317" spans="31:31" ht="30" customHeight="1" x14ac:dyDescent="0.35">
      <c r="AE317" s="99"/>
    </row>
    <row r="318" spans="31:31" ht="30" customHeight="1" x14ac:dyDescent="0.35">
      <c r="AE318" s="99"/>
    </row>
    <row r="319" spans="31:31" ht="30" customHeight="1" x14ac:dyDescent="0.35">
      <c r="AE319" s="99"/>
    </row>
    <row r="320" spans="31:31" ht="30" customHeight="1" x14ac:dyDescent="0.35">
      <c r="AE320" s="99"/>
    </row>
    <row r="321" spans="31:31" ht="30" customHeight="1" x14ac:dyDescent="0.35">
      <c r="AE321" s="99"/>
    </row>
    <row r="322" spans="31:31" ht="30" customHeight="1" x14ac:dyDescent="0.35">
      <c r="AE322" s="99"/>
    </row>
    <row r="323" spans="31:31" ht="30" customHeight="1" x14ac:dyDescent="0.35">
      <c r="AE323" s="99"/>
    </row>
    <row r="324" spans="31:31" ht="30" customHeight="1" x14ac:dyDescent="0.35">
      <c r="AE324" s="99"/>
    </row>
    <row r="325" spans="31:31" ht="30" customHeight="1" x14ac:dyDescent="0.35">
      <c r="AE325" s="99"/>
    </row>
    <row r="326" spans="31:31" ht="30" customHeight="1" x14ac:dyDescent="0.35">
      <c r="AE326" s="99"/>
    </row>
    <row r="327" spans="31:31" ht="30" customHeight="1" x14ac:dyDescent="0.35">
      <c r="AE327" s="99"/>
    </row>
    <row r="328" spans="31:31" ht="30" customHeight="1" x14ac:dyDescent="0.35">
      <c r="AE328" s="99"/>
    </row>
    <row r="329" spans="31:31" ht="30" customHeight="1" x14ac:dyDescent="0.35">
      <c r="AE329" s="99"/>
    </row>
    <row r="330" spans="31:31" ht="30" customHeight="1" x14ac:dyDescent="0.35">
      <c r="AE330" s="99"/>
    </row>
    <row r="331" spans="31:31" ht="30" customHeight="1" x14ac:dyDescent="0.35">
      <c r="AE331" s="99"/>
    </row>
    <row r="332" spans="31:31" ht="30" customHeight="1" x14ac:dyDescent="0.35">
      <c r="AE332" s="99"/>
    </row>
    <row r="333" spans="31:31" ht="30" customHeight="1" x14ac:dyDescent="0.35">
      <c r="AE333" s="99"/>
    </row>
    <row r="334" spans="31:31" ht="30" customHeight="1" x14ac:dyDescent="0.35">
      <c r="AE334" s="99"/>
    </row>
    <row r="335" spans="31:31" ht="30" customHeight="1" x14ac:dyDescent="0.35">
      <c r="AE335" s="99"/>
    </row>
    <row r="336" spans="31:31" ht="30" customHeight="1" x14ac:dyDescent="0.35">
      <c r="AE336" s="99"/>
    </row>
    <row r="337" spans="31:31" ht="30" customHeight="1" x14ac:dyDescent="0.35">
      <c r="AE337" s="99"/>
    </row>
    <row r="338" spans="31:31" ht="30" customHeight="1" x14ac:dyDescent="0.35">
      <c r="AE338" s="99"/>
    </row>
    <row r="339" spans="31:31" ht="30" customHeight="1" x14ac:dyDescent="0.35">
      <c r="AE339" s="99"/>
    </row>
    <row r="340" spans="31:31" ht="30" customHeight="1" x14ac:dyDescent="0.35">
      <c r="AE340" s="99"/>
    </row>
    <row r="341" spans="31:31" ht="30" customHeight="1" x14ac:dyDescent="0.35">
      <c r="AE341" s="99"/>
    </row>
    <row r="342" spans="31:31" ht="30" customHeight="1" x14ac:dyDescent="0.35">
      <c r="AE342" s="99"/>
    </row>
    <row r="343" spans="31:31" ht="30" customHeight="1" x14ac:dyDescent="0.35">
      <c r="AE343" s="99"/>
    </row>
    <row r="344" spans="31:31" ht="30" customHeight="1" x14ac:dyDescent="0.35">
      <c r="AE344" s="99"/>
    </row>
    <row r="345" spans="31:31" ht="30" customHeight="1" x14ac:dyDescent="0.35">
      <c r="AE345" s="99"/>
    </row>
    <row r="346" spans="31:31" ht="30" customHeight="1" x14ac:dyDescent="0.35">
      <c r="AE346" s="99"/>
    </row>
    <row r="347" spans="31:31" ht="30" customHeight="1" x14ac:dyDescent="0.35">
      <c r="AE347" s="99"/>
    </row>
    <row r="348" spans="31:31" ht="30" customHeight="1" x14ac:dyDescent="0.35">
      <c r="AE348" s="99"/>
    </row>
    <row r="349" spans="31:31" ht="30" customHeight="1" x14ac:dyDescent="0.35">
      <c r="AE349" s="99"/>
    </row>
    <row r="350" spans="31:31" ht="30" customHeight="1" x14ac:dyDescent="0.35">
      <c r="AE350" s="99"/>
    </row>
    <row r="351" spans="31:31" ht="30" customHeight="1" x14ac:dyDescent="0.35">
      <c r="AE351" s="99"/>
    </row>
    <row r="352" spans="31:31" ht="30" customHeight="1" x14ac:dyDescent="0.35">
      <c r="AE352" s="99"/>
    </row>
    <row r="353" spans="31:31" ht="30" customHeight="1" x14ac:dyDescent="0.35">
      <c r="AE353" s="99"/>
    </row>
    <row r="354" spans="31:31" ht="30" customHeight="1" x14ac:dyDescent="0.35">
      <c r="AE354" s="99"/>
    </row>
    <row r="355" spans="31:31" ht="30" customHeight="1" x14ac:dyDescent="0.35">
      <c r="AE355" s="99"/>
    </row>
    <row r="356" spans="31:31" ht="30" customHeight="1" x14ac:dyDescent="0.35">
      <c r="AE356" s="99"/>
    </row>
    <row r="357" spans="31:31" ht="30" customHeight="1" x14ac:dyDescent="0.35">
      <c r="AE357" s="99"/>
    </row>
    <row r="358" spans="31:31" ht="30" customHeight="1" x14ac:dyDescent="0.35">
      <c r="AE358" s="99"/>
    </row>
    <row r="359" spans="31:31" ht="30" customHeight="1" x14ac:dyDescent="0.35">
      <c r="AE359" s="99"/>
    </row>
    <row r="360" spans="31:31" ht="30" customHeight="1" x14ac:dyDescent="0.35">
      <c r="AE360" s="99"/>
    </row>
    <row r="361" spans="31:31" ht="30" customHeight="1" x14ac:dyDescent="0.35">
      <c r="AE361" s="99"/>
    </row>
    <row r="362" spans="31:31" ht="30" customHeight="1" x14ac:dyDescent="0.35">
      <c r="AE362" s="99"/>
    </row>
    <row r="363" spans="31:31" ht="30" customHeight="1" x14ac:dyDescent="0.35">
      <c r="AE363" s="99"/>
    </row>
    <row r="364" spans="31:31" ht="30" customHeight="1" x14ac:dyDescent="0.35">
      <c r="AE364" s="99"/>
    </row>
    <row r="365" spans="31:31" ht="30" customHeight="1" x14ac:dyDescent="0.35">
      <c r="AE365" s="99"/>
    </row>
    <row r="366" spans="31:31" ht="30" customHeight="1" x14ac:dyDescent="0.35">
      <c r="AE366" s="99"/>
    </row>
    <row r="367" spans="31:31" ht="30" customHeight="1" x14ac:dyDescent="0.35">
      <c r="AE367" s="99"/>
    </row>
    <row r="368" spans="31:31" ht="30" customHeight="1" x14ac:dyDescent="0.35">
      <c r="AE368" s="99"/>
    </row>
    <row r="369" spans="31:31" ht="30" customHeight="1" x14ac:dyDescent="0.35">
      <c r="AE369" s="99"/>
    </row>
    <row r="370" spans="31:31" ht="30" customHeight="1" x14ac:dyDescent="0.35">
      <c r="AE370" s="99"/>
    </row>
    <row r="371" spans="31:31" ht="30" customHeight="1" x14ac:dyDescent="0.35">
      <c r="AE371" s="99"/>
    </row>
    <row r="372" spans="31:31" ht="30" customHeight="1" x14ac:dyDescent="0.35">
      <c r="AE372" s="99"/>
    </row>
    <row r="373" spans="31:31" ht="30" customHeight="1" x14ac:dyDescent="0.35">
      <c r="AE373" s="99"/>
    </row>
    <row r="374" spans="31:31" ht="30" customHeight="1" x14ac:dyDescent="0.35">
      <c r="AE374" s="99"/>
    </row>
    <row r="375" spans="31:31" ht="30" customHeight="1" x14ac:dyDescent="0.35">
      <c r="AE375" s="99"/>
    </row>
    <row r="376" spans="31:31" ht="30" customHeight="1" x14ac:dyDescent="0.35">
      <c r="AE376" s="99"/>
    </row>
    <row r="377" spans="31:31" ht="30" customHeight="1" x14ac:dyDescent="0.35">
      <c r="AE377" s="99"/>
    </row>
    <row r="378" spans="31:31" ht="30" customHeight="1" x14ac:dyDescent="0.35">
      <c r="AE378" s="99"/>
    </row>
    <row r="379" spans="31:31" ht="30" customHeight="1" x14ac:dyDescent="0.35">
      <c r="AE379" s="99"/>
    </row>
    <row r="380" spans="31:31" ht="30" customHeight="1" x14ac:dyDescent="0.35">
      <c r="AE380" s="99"/>
    </row>
    <row r="381" spans="31:31" ht="30" customHeight="1" x14ac:dyDescent="0.35">
      <c r="AE381" s="99"/>
    </row>
    <row r="382" spans="31:31" ht="30" customHeight="1" x14ac:dyDescent="0.35">
      <c r="AE382" s="99"/>
    </row>
    <row r="383" spans="31:31" ht="30" customHeight="1" x14ac:dyDescent="0.35">
      <c r="AE383" s="99"/>
    </row>
    <row r="384" spans="31:31" ht="30" customHeight="1" x14ac:dyDescent="0.35">
      <c r="AE384" s="99"/>
    </row>
    <row r="385" spans="31:31" ht="30" customHeight="1" x14ac:dyDescent="0.35">
      <c r="AE385" s="99"/>
    </row>
    <row r="386" spans="31:31" ht="30" customHeight="1" x14ac:dyDescent="0.35">
      <c r="AE386" s="99"/>
    </row>
    <row r="387" spans="31:31" ht="30" customHeight="1" x14ac:dyDescent="0.35">
      <c r="AE387" s="99"/>
    </row>
    <row r="388" spans="31:31" ht="30" customHeight="1" x14ac:dyDescent="0.35">
      <c r="AE388" s="99"/>
    </row>
    <row r="389" spans="31:31" ht="30" customHeight="1" x14ac:dyDescent="0.35">
      <c r="AE389" s="99"/>
    </row>
    <row r="390" spans="31:31" ht="30" customHeight="1" x14ac:dyDescent="0.35">
      <c r="AE390" s="99"/>
    </row>
    <row r="391" spans="31:31" ht="30" customHeight="1" x14ac:dyDescent="0.35">
      <c r="AE391" s="99"/>
    </row>
    <row r="392" spans="31:31" ht="30" customHeight="1" x14ac:dyDescent="0.35">
      <c r="AE392" s="99"/>
    </row>
    <row r="393" spans="31:31" ht="30" customHeight="1" x14ac:dyDescent="0.35">
      <c r="AE393" s="99"/>
    </row>
    <row r="394" spans="31:31" ht="30" customHeight="1" x14ac:dyDescent="0.35">
      <c r="AE394" s="99"/>
    </row>
    <row r="395" spans="31:31" ht="30" customHeight="1" x14ac:dyDescent="0.35">
      <c r="AE395" s="99"/>
    </row>
    <row r="396" spans="31:31" ht="30" customHeight="1" x14ac:dyDescent="0.35">
      <c r="AE396" s="99"/>
    </row>
    <row r="397" spans="31:31" ht="30" customHeight="1" x14ac:dyDescent="0.35">
      <c r="AE397" s="99"/>
    </row>
    <row r="398" spans="31:31" ht="30" customHeight="1" x14ac:dyDescent="0.35">
      <c r="AE398" s="99"/>
    </row>
    <row r="399" spans="31:31" ht="30" customHeight="1" x14ac:dyDescent="0.35">
      <c r="AE399" s="99"/>
    </row>
    <row r="400" spans="31:31" ht="30" customHeight="1" x14ac:dyDescent="0.35">
      <c r="AE400" s="99"/>
    </row>
    <row r="401" spans="31:31" ht="30" customHeight="1" x14ac:dyDescent="0.35">
      <c r="AE401" s="99"/>
    </row>
    <row r="402" spans="31:31" ht="30" customHeight="1" x14ac:dyDescent="0.35">
      <c r="AE402" s="99"/>
    </row>
    <row r="403" spans="31:31" ht="30" customHeight="1" x14ac:dyDescent="0.35">
      <c r="AE403" s="99"/>
    </row>
    <row r="404" spans="31:31" ht="30" customHeight="1" x14ac:dyDescent="0.35">
      <c r="AE404" s="99"/>
    </row>
    <row r="405" spans="31:31" ht="30" customHeight="1" x14ac:dyDescent="0.35">
      <c r="AE405" s="99"/>
    </row>
    <row r="406" spans="31:31" ht="30" customHeight="1" x14ac:dyDescent="0.35">
      <c r="AE406" s="99"/>
    </row>
    <row r="407" spans="31:31" ht="30" customHeight="1" x14ac:dyDescent="0.35">
      <c r="AE407" s="99"/>
    </row>
    <row r="408" spans="31:31" ht="30" customHeight="1" x14ac:dyDescent="0.35">
      <c r="AE408" s="99"/>
    </row>
    <row r="409" spans="31:31" ht="30" customHeight="1" x14ac:dyDescent="0.35">
      <c r="AE409" s="99"/>
    </row>
    <row r="410" spans="31:31" ht="30" customHeight="1" x14ac:dyDescent="0.35">
      <c r="AE410" s="99"/>
    </row>
    <row r="411" spans="31:31" ht="30" customHeight="1" x14ac:dyDescent="0.35">
      <c r="AE411" s="99"/>
    </row>
    <row r="412" spans="31:31" ht="30" customHeight="1" x14ac:dyDescent="0.35">
      <c r="AE412" s="99"/>
    </row>
    <row r="413" spans="31:31" ht="30" customHeight="1" x14ac:dyDescent="0.35">
      <c r="AE413" s="99"/>
    </row>
    <row r="414" spans="31:31" ht="30" customHeight="1" x14ac:dyDescent="0.35">
      <c r="AE414" s="99"/>
    </row>
    <row r="415" spans="31:31" ht="30" customHeight="1" x14ac:dyDescent="0.35">
      <c r="AE415" s="99"/>
    </row>
    <row r="416" spans="31:31" ht="30" customHeight="1" x14ac:dyDescent="0.35">
      <c r="AE416" s="99"/>
    </row>
    <row r="417" spans="31:31" ht="30" customHeight="1" x14ac:dyDescent="0.35">
      <c r="AE417" s="99"/>
    </row>
    <row r="418" spans="31:31" ht="30" customHeight="1" x14ac:dyDescent="0.35">
      <c r="AE418" s="99"/>
    </row>
    <row r="419" spans="31:31" ht="30" customHeight="1" x14ac:dyDescent="0.35">
      <c r="AE419" s="99"/>
    </row>
    <row r="420" spans="31:31" ht="30" customHeight="1" x14ac:dyDescent="0.35">
      <c r="AE420" s="99"/>
    </row>
    <row r="421" spans="31:31" ht="30" customHeight="1" x14ac:dyDescent="0.35">
      <c r="AE421" s="99"/>
    </row>
    <row r="422" spans="31:31" ht="30" customHeight="1" x14ac:dyDescent="0.35">
      <c r="AE422" s="99"/>
    </row>
    <row r="423" spans="31:31" ht="30" customHeight="1" x14ac:dyDescent="0.35">
      <c r="AE423" s="99"/>
    </row>
    <row r="424" spans="31:31" ht="30" customHeight="1" x14ac:dyDescent="0.35">
      <c r="AE424" s="99"/>
    </row>
    <row r="425" spans="31:31" ht="30" customHeight="1" x14ac:dyDescent="0.35">
      <c r="AE425" s="99"/>
    </row>
    <row r="426" spans="31:31" ht="30" customHeight="1" x14ac:dyDescent="0.35">
      <c r="AE426" s="99"/>
    </row>
    <row r="427" spans="31:31" ht="30" customHeight="1" x14ac:dyDescent="0.35">
      <c r="AE427" s="99"/>
    </row>
    <row r="428" spans="31:31" ht="30" customHeight="1" x14ac:dyDescent="0.35">
      <c r="AE428" s="99"/>
    </row>
    <row r="429" spans="31:31" ht="30" customHeight="1" x14ac:dyDescent="0.35">
      <c r="AE429" s="99"/>
    </row>
    <row r="430" spans="31:31" ht="30" customHeight="1" x14ac:dyDescent="0.35">
      <c r="AE430" s="99"/>
    </row>
    <row r="431" spans="31:31" ht="30" customHeight="1" x14ac:dyDescent="0.35">
      <c r="AE431" s="99"/>
    </row>
    <row r="432" spans="31:31" ht="30" customHeight="1" x14ac:dyDescent="0.35">
      <c r="AE432" s="99"/>
    </row>
    <row r="433" spans="31:31" ht="30" customHeight="1" x14ac:dyDescent="0.35">
      <c r="AE433" s="99"/>
    </row>
    <row r="434" spans="31:31" ht="30" customHeight="1" x14ac:dyDescent="0.35">
      <c r="AE434" s="99"/>
    </row>
    <row r="435" spans="31:31" ht="30" customHeight="1" x14ac:dyDescent="0.35">
      <c r="AE435" s="99"/>
    </row>
    <row r="436" spans="31:31" ht="30" customHeight="1" x14ac:dyDescent="0.35">
      <c r="AE436" s="99"/>
    </row>
    <row r="437" spans="31:31" ht="30" customHeight="1" x14ac:dyDescent="0.35">
      <c r="AE437" s="99"/>
    </row>
    <row r="438" spans="31:31" ht="30" customHeight="1" x14ac:dyDescent="0.35">
      <c r="AE438" s="99"/>
    </row>
    <row r="439" spans="31:31" ht="30" customHeight="1" x14ac:dyDescent="0.35">
      <c r="AE439" s="99"/>
    </row>
    <row r="440" spans="31:31" ht="30" customHeight="1" x14ac:dyDescent="0.35">
      <c r="AE440" s="99"/>
    </row>
    <row r="441" spans="31:31" ht="30" customHeight="1" x14ac:dyDescent="0.35">
      <c r="AE441" s="99"/>
    </row>
    <row r="442" spans="31:31" ht="30" customHeight="1" x14ac:dyDescent="0.35">
      <c r="AE442" s="99"/>
    </row>
    <row r="443" spans="31:31" ht="30" customHeight="1" x14ac:dyDescent="0.35">
      <c r="AE443" s="99"/>
    </row>
    <row r="444" spans="31:31" ht="30" customHeight="1" x14ac:dyDescent="0.35">
      <c r="AE444" s="99"/>
    </row>
    <row r="445" spans="31:31" ht="30" customHeight="1" x14ac:dyDescent="0.35">
      <c r="AE445" s="99"/>
    </row>
    <row r="446" spans="31:31" ht="30" customHeight="1" x14ac:dyDescent="0.35">
      <c r="AE446" s="99"/>
    </row>
    <row r="447" spans="31:31" ht="30" customHeight="1" x14ac:dyDescent="0.35">
      <c r="AE447" s="99"/>
    </row>
    <row r="448" spans="31:31" ht="30" customHeight="1" x14ac:dyDescent="0.35">
      <c r="AE448" s="99"/>
    </row>
    <row r="449" spans="31:31" ht="30" customHeight="1" x14ac:dyDescent="0.35">
      <c r="AE449" s="99"/>
    </row>
    <row r="450" spans="31:31" ht="30" customHeight="1" x14ac:dyDescent="0.35">
      <c r="AE450" s="99"/>
    </row>
    <row r="451" spans="31:31" ht="30" customHeight="1" x14ac:dyDescent="0.35">
      <c r="AE451" s="99"/>
    </row>
    <row r="452" spans="31:31" ht="30" customHeight="1" x14ac:dyDescent="0.35">
      <c r="AE452" s="99"/>
    </row>
    <row r="453" spans="31:31" ht="30" customHeight="1" x14ac:dyDescent="0.35">
      <c r="AE453" s="99"/>
    </row>
    <row r="454" spans="31:31" ht="30" customHeight="1" x14ac:dyDescent="0.35">
      <c r="AE454" s="99"/>
    </row>
    <row r="455" spans="31:31" ht="30" customHeight="1" x14ac:dyDescent="0.35">
      <c r="AE455" s="99"/>
    </row>
    <row r="456" spans="31:31" ht="30" customHeight="1" x14ac:dyDescent="0.35">
      <c r="AE456" s="99"/>
    </row>
    <row r="457" spans="31:31" ht="30" customHeight="1" x14ac:dyDescent="0.35">
      <c r="AE457" s="99"/>
    </row>
    <row r="458" spans="31:31" ht="30" customHeight="1" x14ac:dyDescent="0.35">
      <c r="AE458" s="99"/>
    </row>
    <row r="459" spans="31:31" ht="30" customHeight="1" x14ac:dyDescent="0.35">
      <c r="AE459" s="99"/>
    </row>
    <row r="460" spans="31:31" ht="30" customHeight="1" x14ac:dyDescent="0.35">
      <c r="AE460" s="99"/>
    </row>
    <row r="461" spans="31:31" ht="30" customHeight="1" x14ac:dyDescent="0.35">
      <c r="AE461" s="99"/>
    </row>
    <row r="462" spans="31:31" ht="30" customHeight="1" x14ac:dyDescent="0.35">
      <c r="AE462" s="99"/>
    </row>
    <row r="463" spans="31:31" ht="30" customHeight="1" x14ac:dyDescent="0.35">
      <c r="AE463" s="99"/>
    </row>
    <row r="464" spans="31:31" ht="30" customHeight="1" x14ac:dyDescent="0.35">
      <c r="AE464" s="99"/>
    </row>
    <row r="465" spans="31:31" ht="30" customHeight="1" x14ac:dyDescent="0.35">
      <c r="AE465" s="99"/>
    </row>
    <row r="466" spans="31:31" ht="30" customHeight="1" x14ac:dyDescent="0.35">
      <c r="AE466" s="99"/>
    </row>
    <row r="467" spans="31:31" ht="30" customHeight="1" x14ac:dyDescent="0.35">
      <c r="AE467" s="99"/>
    </row>
    <row r="468" spans="31:31" ht="30" customHeight="1" x14ac:dyDescent="0.35">
      <c r="AE468" s="99"/>
    </row>
    <row r="469" spans="31:31" ht="30" customHeight="1" x14ac:dyDescent="0.35">
      <c r="AE469" s="99"/>
    </row>
    <row r="470" spans="31:31" ht="30" customHeight="1" x14ac:dyDescent="0.35">
      <c r="AE470" s="99"/>
    </row>
    <row r="471" spans="31:31" ht="30" customHeight="1" x14ac:dyDescent="0.35">
      <c r="AE471" s="99"/>
    </row>
    <row r="472" spans="31:31" ht="30" customHeight="1" x14ac:dyDescent="0.35">
      <c r="AE472" s="99"/>
    </row>
    <row r="473" spans="31:31" ht="30" customHeight="1" x14ac:dyDescent="0.35">
      <c r="AE473" s="99"/>
    </row>
    <row r="474" spans="31:31" ht="30" customHeight="1" x14ac:dyDescent="0.35">
      <c r="AE474" s="99"/>
    </row>
    <row r="475" spans="31:31" ht="30" customHeight="1" x14ac:dyDescent="0.35">
      <c r="AE475" s="99"/>
    </row>
    <row r="476" spans="31:31" ht="30" customHeight="1" x14ac:dyDescent="0.35">
      <c r="AE476" s="99"/>
    </row>
    <row r="477" spans="31:31" ht="30" customHeight="1" x14ac:dyDescent="0.35">
      <c r="AE477" s="99"/>
    </row>
    <row r="478" spans="31:31" ht="30" customHeight="1" x14ac:dyDescent="0.35">
      <c r="AE478" s="99"/>
    </row>
    <row r="479" spans="31:31" ht="30" customHeight="1" x14ac:dyDescent="0.35">
      <c r="AE479" s="99"/>
    </row>
    <row r="480" spans="31:31" ht="30" customHeight="1" x14ac:dyDescent="0.35">
      <c r="AE480" s="99"/>
    </row>
    <row r="481" spans="31:31" ht="30" customHeight="1" x14ac:dyDescent="0.35">
      <c r="AE481" s="99"/>
    </row>
    <row r="482" spans="31:31" ht="30" customHeight="1" x14ac:dyDescent="0.35">
      <c r="AE482" s="99"/>
    </row>
    <row r="483" spans="31:31" ht="30" customHeight="1" x14ac:dyDescent="0.35">
      <c r="AE483" s="99"/>
    </row>
    <row r="484" spans="31:31" ht="30" customHeight="1" x14ac:dyDescent="0.35">
      <c r="AE484" s="99"/>
    </row>
    <row r="485" spans="31:31" ht="30" customHeight="1" x14ac:dyDescent="0.35">
      <c r="AE485" s="99"/>
    </row>
    <row r="486" spans="31:31" ht="30" customHeight="1" x14ac:dyDescent="0.35">
      <c r="AE486" s="99"/>
    </row>
    <row r="487" spans="31:31" ht="30" customHeight="1" x14ac:dyDescent="0.35">
      <c r="AE487" s="99"/>
    </row>
    <row r="488" spans="31:31" ht="30" customHeight="1" x14ac:dyDescent="0.35">
      <c r="AE488" s="99"/>
    </row>
    <row r="489" spans="31:31" ht="30" customHeight="1" x14ac:dyDescent="0.35">
      <c r="AE489" s="99"/>
    </row>
    <row r="490" spans="31:31" ht="30" customHeight="1" x14ac:dyDescent="0.35">
      <c r="AE490" s="99"/>
    </row>
    <row r="491" spans="31:31" ht="30" customHeight="1" x14ac:dyDescent="0.35">
      <c r="AE491" s="99"/>
    </row>
    <row r="492" spans="31:31" ht="30" customHeight="1" x14ac:dyDescent="0.35">
      <c r="AE492" s="99"/>
    </row>
    <row r="493" spans="31:31" ht="30" customHeight="1" x14ac:dyDescent="0.35">
      <c r="AE493" s="99"/>
    </row>
    <row r="494" spans="31:31" ht="30" customHeight="1" x14ac:dyDescent="0.35">
      <c r="AE494" s="99"/>
    </row>
    <row r="495" spans="31:31" ht="30" customHeight="1" x14ac:dyDescent="0.35">
      <c r="AE495" s="99"/>
    </row>
    <row r="496" spans="31:31" ht="30" customHeight="1" x14ac:dyDescent="0.35">
      <c r="AE496" s="99"/>
    </row>
    <row r="497" spans="31:31" ht="30" customHeight="1" x14ac:dyDescent="0.35">
      <c r="AE497" s="99"/>
    </row>
    <row r="498" spans="31:31" ht="30" customHeight="1" x14ac:dyDescent="0.35">
      <c r="AE498" s="99"/>
    </row>
    <row r="499" spans="31:31" ht="30" customHeight="1" x14ac:dyDescent="0.35">
      <c r="AE499" s="99"/>
    </row>
    <row r="500" spans="31:31" ht="30" customHeight="1" x14ac:dyDescent="0.35">
      <c r="AE500" s="99"/>
    </row>
    <row r="501" spans="31:31" ht="30" customHeight="1" x14ac:dyDescent="0.35">
      <c r="AE501" s="99"/>
    </row>
    <row r="502" spans="31:31" ht="30" customHeight="1" x14ac:dyDescent="0.35">
      <c r="AE502" s="99"/>
    </row>
    <row r="503" spans="31:31" ht="30" customHeight="1" x14ac:dyDescent="0.35">
      <c r="AE503" s="99"/>
    </row>
    <row r="504" spans="31:31" ht="30" customHeight="1" x14ac:dyDescent="0.35">
      <c r="AE504" s="99"/>
    </row>
    <row r="505" spans="31:31" ht="30" customHeight="1" x14ac:dyDescent="0.35">
      <c r="AE505" s="99"/>
    </row>
    <row r="506" spans="31:31" ht="30" customHeight="1" x14ac:dyDescent="0.35">
      <c r="AE506" s="99"/>
    </row>
    <row r="507" spans="31:31" ht="30" customHeight="1" x14ac:dyDescent="0.35">
      <c r="AE507" s="99"/>
    </row>
    <row r="508" spans="31:31" ht="30" customHeight="1" x14ac:dyDescent="0.35">
      <c r="AE508" s="99"/>
    </row>
    <row r="509" spans="31:31" ht="30" customHeight="1" x14ac:dyDescent="0.35">
      <c r="AE509" s="99"/>
    </row>
    <row r="510" spans="31:31" ht="30" customHeight="1" x14ac:dyDescent="0.35">
      <c r="AE510" s="99"/>
    </row>
    <row r="511" spans="31:31" ht="30" customHeight="1" x14ac:dyDescent="0.35">
      <c r="AE511" s="99"/>
    </row>
    <row r="512" spans="31:31" ht="30" customHeight="1" x14ac:dyDescent="0.35">
      <c r="AE512" s="99"/>
    </row>
    <row r="513" spans="31:31" ht="30" customHeight="1" x14ac:dyDescent="0.35">
      <c r="AE513" s="99"/>
    </row>
    <row r="514" spans="31:31" ht="30" customHeight="1" x14ac:dyDescent="0.35">
      <c r="AE514" s="99"/>
    </row>
    <row r="515" spans="31:31" ht="30" customHeight="1" x14ac:dyDescent="0.35">
      <c r="AE515" s="99"/>
    </row>
    <row r="516" spans="31:31" ht="30" customHeight="1" x14ac:dyDescent="0.35">
      <c r="AE516" s="99"/>
    </row>
    <row r="517" spans="31:31" ht="30" customHeight="1" x14ac:dyDescent="0.35">
      <c r="AE517" s="99"/>
    </row>
    <row r="518" spans="31:31" ht="30" customHeight="1" x14ac:dyDescent="0.35">
      <c r="AE518" s="99"/>
    </row>
    <row r="519" spans="31:31" ht="30" customHeight="1" x14ac:dyDescent="0.35">
      <c r="AE519" s="99"/>
    </row>
    <row r="520" spans="31:31" ht="30" customHeight="1" x14ac:dyDescent="0.35">
      <c r="AE520" s="99"/>
    </row>
    <row r="521" spans="31:31" ht="30" customHeight="1" x14ac:dyDescent="0.35">
      <c r="AE521" s="99"/>
    </row>
    <row r="522" spans="31:31" ht="30" customHeight="1" x14ac:dyDescent="0.35">
      <c r="AE522" s="99"/>
    </row>
    <row r="523" spans="31:31" ht="30" customHeight="1" x14ac:dyDescent="0.35">
      <c r="AE523" s="99"/>
    </row>
    <row r="524" spans="31:31" ht="30" customHeight="1" x14ac:dyDescent="0.35">
      <c r="AE524" s="99"/>
    </row>
    <row r="525" spans="31:31" ht="30" customHeight="1" x14ac:dyDescent="0.35">
      <c r="AE525" s="99"/>
    </row>
    <row r="526" spans="31:31" ht="30" customHeight="1" x14ac:dyDescent="0.35">
      <c r="AE526" s="99"/>
    </row>
    <row r="527" spans="31:31" ht="30" customHeight="1" x14ac:dyDescent="0.35">
      <c r="AE527" s="99"/>
    </row>
    <row r="528" spans="31:31" ht="30" customHeight="1" x14ac:dyDescent="0.35">
      <c r="AE528" s="99"/>
    </row>
    <row r="529" spans="31:31" ht="30" customHeight="1" x14ac:dyDescent="0.35">
      <c r="AE529" s="99"/>
    </row>
    <row r="530" spans="31:31" ht="30" customHeight="1" x14ac:dyDescent="0.35">
      <c r="AE530" s="99"/>
    </row>
    <row r="531" spans="31:31" ht="30" customHeight="1" x14ac:dyDescent="0.35">
      <c r="AE531" s="99"/>
    </row>
    <row r="532" spans="31:31" ht="30" customHeight="1" x14ac:dyDescent="0.35">
      <c r="AE532" s="99"/>
    </row>
    <row r="533" spans="31:31" ht="30" customHeight="1" x14ac:dyDescent="0.35">
      <c r="AE533" s="99"/>
    </row>
    <row r="534" spans="31:31" ht="30" customHeight="1" x14ac:dyDescent="0.35">
      <c r="AE534" s="99"/>
    </row>
    <row r="535" spans="31:31" ht="30" customHeight="1" x14ac:dyDescent="0.35">
      <c r="AE535" s="99"/>
    </row>
    <row r="536" spans="31:31" ht="30" customHeight="1" x14ac:dyDescent="0.35">
      <c r="AE536" s="99"/>
    </row>
    <row r="537" spans="31:31" ht="30" customHeight="1" x14ac:dyDescent="0.35">
      <c r="AE537" s="99"/>
    </row>
    <row r="538" spans="31:31" ht="30" customHeight="1" x14ac:dyDescent="0.35">
      <c r="AE538" s="99"/>
    </row>
    <row r="539" spans="31:31" ht="30" customHeight="1" x14ac:dyDescent="0.35">
      <c r="AE539" s="99"/>
    </row>
    <row r="540" spans="31:31" ht="30" customHeight="1" x14ac:dyDescent="0.35">
      <c r="AE540" s="99"/>
    </row>
    <row r="541" spans="31:31" ht="30" customHeight="1" x14ac:dyDescent="0.35">
      <c r="AE541" s="99"/>
    </row>
    <row r="542" spans="31:31" ht="30" customHeight="1" x14ac:dyDescent="0.35">
      <c r="AE542" s="99"/>
    </row>
    <row r="543" spans="31:31" ht="30" customHeight="1" x14ac:dyDescent="0.35">
      <c r="AE543" s="99"/>
    </row>
    <row r="544" spans="31:31" ht="30" customHeight="1" x14ac:dyDescent="0.35">
      <c r="AE544" s="99"/>
    </row>
    <row r="545" spans="31:31" ht="30" customHeight="1" x14ac:dyDescent="0.35">
      <c r="AE545" s="99"/>
    </row>
    <row r="546" spans="31:31" ht="30" customHeight="1" x14ac:dyDescent="0.35">
      <c r="AE546" s="99"/>
    </row>
    <row r="547" spans="31:31" ht="30" customHeight="1" x14ac:dyDescent="0.35">
      <c r="AE547" s="99"/>
    </row>
    <row r="548" spans="31:31" ht="30" customHeight="1" x14ac:dyDescent="0.35">
      <c r="AE548" s="99"/>
    </row>
    <row r="549" spans="31:31" ht="30" customHeight="1" x14ac:dyDescent="0.35">
      <c r="AE549" s="99"/>
    </row>
    <row r="550" spans="31:31" ht="30" customHeight="1" x14ac:dyDescent="0.35">
      <c r="AE550" s="99"/>
    </row>
    <row r="551" spans="31:31" ht="30" customHeight="1" x14ac:dyDescent="0.35">
      <c r="AE551" s="99"/>
    </row>
    <row r="552" spans="31:31" ht="30" customHeight="1" x14ac:dyDescent="0.35">
      <c r="AE552" s="99"/>
    </row>
    <row r="553" spans="31:31" ht="30" customHeight="1" x14ac:dyDescent="0.35">
      <c r="AE553" s="99"/>
    </row>
    <row r="554" spans="31:31" ht="30" customHeight="1" x14ac:dyDescent="0.35">
      <c r="AE554" s="99"/>
    </row>
    <row r="555" spans="31:31" ht="30" customHeight="1" x14ac:dyDescent="0.35">
      <c r="AE555" s="99"/>
    </row>
    <row r="556" spans="31:31" ht="30" customHeight="1" x14ac:dyDescent="0.35">
      <c r="AE556" s="99"/>
    </row>
    <row r="557" spans="31:31" ht="30" customHeight="1" x14ac:dyDescent="0.35">
      <c r="AE557" s="99"/>
    </row>
    <row r="558" spans="31:31" ht="30" customHeight="1" x14ac:dyDescent="0.35">
      <c r="AE558" s="99"/>
    </row>
    <row r="559" spans="31:31" ht="30" customHeight="1" x14ac:dyDescent="0.35">
      <c r="AE559" s="99"/>
    </row>
    <row r="560" spans="31:31" ht="30" customHeight="1" x14ac:dyDescent="0.35">
      <c r="AE560" s="99"/>
    </row>
    <row r="561" spans="31:31" ht="30" customHeight="1" x14ac:dyDescent="0.35">
      <c r="AE561" s="99"/>
    </row>
    <row r="562" spans="31:31" ht="30" customHeight="1" x14ac:dyDescent="0.35">
      <c r="AE562" s="99"/>
    </row>
    <row r="563" spans="31:31" ht="30" customHeight="1" x14ac:dyDescent="0.35">
      <c r="AE563" s="99"/>
    </row>
    <row r="564" spans="31:31" ht="30" customHeight="1" x14ac:dyDescent="0.35">
      <c r="AE564" s="99"/>
    </row>
    <row r="565" spans="31:31" ht="30" customHeight="1" x14ac:dyDescent="0.35">
      <c r="AE565" s="99"/>
    </row>
    <row r="566" spans="31:31" ht="30" customHeight="1" x14ac:dyDescent="0.35">
      <c r="AE566" s="99"/>
    </row>
    <row r="567" spans="31:31" ht="30" customHeight="1" x14ac:dyDescent="0.35">
      <c r="AE567" s="99"/>
    </row>
    <row r="568" spans="31:31" ht="30" customHeight="1" x14ac:dyDescent="0.35">
      <c r="AE568" s="99"/>
    </row>
    <row r="569" spans="31:31" ht="30" customHeight="1" x14ac:dyDescent="0.35">
      <c r="AE569" s="99"/>
    </row>
    <row r="570" spans="31:31" ht="30" customHeight="1" x14ac:dyDescent="0.35">
      <c r="AE570" s="99"/>
    </row>
    <row r="571" spans="31:31" ht="30" customHeight="1" x14ac:dyDescent="0.35">
      <c r="AE571" s="99"/>
    </row>
    <row r="572" spans="31:31" ht="30" customHeight="1" x14ac:dyDescent="0.35">
      <c r="AE572" s="99"/>
    </row>
    <row r="573" spans="31:31" ht="30" customHeight="1" x14ac:dyDescent="0.35">
      <c r="AE573" s="99"/>
    </row>
    <row r="574" spans="31:31" ht="30" customHeight="1" x14ac:dyDescent="0.35">
      <c r="AE574" s="99"/>
    </row>
    <row r="575" spans="31:31" ht="30" customHeight="1" x14ac:dyDescent="0.35">
      <c r="AE575" s="99"/>
    </row>
    <row r="576" spans="31:31" ht="30" customHeight="1" x14ac:dyDescent="0.35">
      <c r="AE576" s="99"/>
    </row>
    <row r="577" spans="31:31" ht="30" customHeight="1" x14ac:dyDescent="0.35">
      <c r="AE577" s="99"/>
    </row>
    <row r="578" spans="31:31" ht="30" customHeight="1" x14ac:dyDescent="0.35">
      <c r="AE578" s="99"/>
    </row>
    <row r="579" spans="31:31" ht="30" customHeight="1" x14ac:dyDescent="0.35">
      <c r="AE579" s="99"/>
    </row>
    <row r="580" spans="31:31" ht="30" customHeight="1" x14ac:dyDescent="0.35">
      <c r="AE580" s="99"/>
    </row>
    <row r="581" spans="31:31" ht="30" customHeight="1" x14ac:dyDescent="0.35">
      <c r="AE581" s="99"/>
    </row>
    <row r="582" spans="31:31" ht="30" customHeight="1" x14ac:dyDescent="0.35">
      <c r="AE582" s="99"/>
    </row>
    <row r="583" spans="31:31" ht="30" customHeight="1" x14ac:dyDescent="0.35">
      <c r="AE583" s="99"/>
    </row>
    <row r="584" spans="31:31" ht="30" customHeight="1" x14ac:dyDescent="0.35">
      <c r="AE584" s="99"/>
    </row>
    <row r="585" spans="31:31" ht="30" customHeight="1" x14ac:dyDescent="0.35">
      <c r="AE585" s="99"/>
    </row>
    <row r="586" spans="31:31" ht="30" customHeight="1" x14ac:dyDescent="0.35">
      <c r="AE586" s="99"/>
    </row>
    <row r="587" spans="31:31" ht="30" customHeight="1" x14ac:dyDescent="0.35">
      <c r="AE587" s="99"/>
    </row>
    <row r="588" spans="31:31" ht="30" customHeight="1" x14ac:dyDescent="0.35">
      <c r="AE588" s="99"/>
    </row>
    <row r="589" spans="31:31" ht="30" customHeight="1" x14ac:dyDescent="0.35">
      <c r="AE589" s="99"/>
    </row>
    <row r="590" spans="31:31" ht="30" customHeight="1" x14ac:dyDescent="0.35">
      <c r="AE590" s="99"/>
    </row>
    <row r="591" spans="31:31" ht="30" customHeight="1" x14ac:dyDescent="0.35">
      <c r="AE591" s="99"/>
    </row>
    <row r="592" spans="31:31" ht="30" customHeight="1" x14ac:dyDescent="0.35">
      <c r="AE592" s="99"/>
    </row>
    <row r="593" spans="31:31" ht="30" customHeight="1" x14ac:dyDescent="0.35">
      <c r="AE593" s="99"/>
    </row>
    <row r="594" spans="31:31" ht="30" customHeight="1" x14ac:dyDescent="0.35">
      <c r="AE594" s="99"/>
    </row>
    <row r="595" spans="31:31" ht="30" customHeight="1" x14ac:dyDescent="0.35">
      <c r="AE595" s="99"/>
    </row>
    <row r="596" spans="31:31" ht="30" customHeight="1" x14ac:dyDescent="0.35">
      <c r="AE596" s="99"/>
    </row>
    <row r="597" spans="31:31" ht="30" customHeight="1" x14ac:dyDescent="0.35">
      <c r="AE597" s="99"/>
    </row>
    <row r="598" spans="31:31" ht="30" customHeight="1" x14ac:dyDescent="0.35">
      <c r="AE598" s="99"/>
    </row>
    <row r="599" spans="31:31" ht="30" customHeight="1" x14ac:dyDescent="0.35">
      <c r="AE599" s="99"/>
    </row>
    <row r="600" spans="31:31" ht="30" customHeight="1" x14ac:dyDescent="0.35">
      <c r="AE600" s="99"/>
    </row>
    <row r="601" spans="31:31" ht="30" customHeight="1" x14ac:dyDescent="0.35">
      <c r="AE601" s="99"/>
    </row>
    <row r="602" spans="31:31" ht="30" customHeight="1" x14ac:dyDescent="0.35">
      <c r="AE602" s="99"/>
    </row>
    <row r="603" spans="31:31" ht="30" customHeight="1" x14ac:dyDescent="0.35">
      <c r="AE603" s="99"/>
    </row>
    <row r="604" spans="31:31" ht="30" customHeight="1" x14ac:dyDescent="0.35">
      <c r="AE604" s="99"/>
    </row>
    <row r="605" spans="31:31" ht="30" customHeight="1" x14ac:dyDescent="0.35">
      <c r="AE605" s="99"/>
    </row>
    <row r="606" spans="31:31" ht="30" customHeight="1" x14ac:dyDescent="0.35">
      <c r="AE606" s="99"/>
    </row>
    <row r="607" spans="31:31" ht="30" customHeight="1" x14ac:dyDescent="0.35">
      <c r="AE607" s="99"/>
    </row>
    <row r="608" spans="31:31" ht="30" customHeight="1" x14ac:dyDescent="0.35">
      <c r="AE608" s="99"/>
    </row>
    <row r="609" spans="31:31" ht="30" customHeight="1" x14ac:dyDescent="0.35">
      <c r="AE609" s="99"/>
    </row>
    <row r="610" spans="31:31" ht="30" customHeight="1" x14ac:dyDescent="0.35">
      <c r="AE610" s="99"/>
    </row>
    <row r="611" spans="31:31" ht="30" customHeight="1" x14ac:dyDescent="0.35">
      <c r="AE611" s="99"/>
    </row>
    <row r="612" spans="31:31" ht="30" customHeight="1" x14ac:dyDescent="0.35">
      <c r="AE612" s="99"/>
    </row>
    <row r="613" spans="31:31" ht="30" customHeight="1" x14ac:dyDescent="0.35">
      <c r="AE613" s="99"/>
    </row>
    <row r="614" spans="31:31" ht="30" customHeight="1" x14ac:dyDescent="0.35">
      <c r="AE614" s="99"/>
    </row>
    <row r="615" spans="31:31" ht="30" customHeight="1" x14ac:dyDescent="0.35">
      <c r="AE615" s="99"/>
    </row>
    <row r="616" spans="31:31" ht="30" customHeight="1" x14ac:dyDescent="0.35">
      <c r="AE616" s="99"/>
    </row>
    <row r="617" spans="31:31" ht="30" customHeight="1" x14ac:dyDescent="0.35">
      <c r="AE617" s="99"/>
    </row>
    <row r="618" spans="31:31" ht="30" customHeight="1" x14ac:dyDescent="0.35">
      <c r="AE618" s="99"/>
    </row>
    <row r="619" spans="31:31" ht="30" customHeight="1" x14ac:dyDescent="0.35">
      <c r="AE619" s="99"/>
    </row>
    <row r="620" spans="31:31" ht="30" customHeight="1" x14ac:dyDescent="0.35">
      <c r="AE620" s="99"/>
    </row>
    <row r="621" spans="31:31" ht="30" customHeight="1" x14ac:dyDescent="0.35">
      <c r="AE621" s="99"/>
    </row>
    <row r="622" spans="31:31" ht="30" customHeight="1" x14ac:dyDescent="0.35">
      <c r="AE622" s="99"/>
    </row>
    <row r="623" spans="31:31" ht="30" customHeight="1" x14ac:dyDescent="0.35">
      <c r="AE623" s="99"/>
    </row>
    <row r="624" spans="31:31" ht="30" customHeight="1" x14ac:dyDescent="0.35">
      <c r="AE624" s="99"/>
    </row>
    <row r="625" spans="31:31" ht="30" customHeight="1" x14ac:dyDescent="0.35">
      <c r="AE625" s="99"/>
    </row>
    <row r="626" spans="31:31" ht="30" customHeight="1" x14ac:dyDescent="0.35">
      <c r="AE626" s="99"/>
    </row>
    <row r="627" spans="31:31" ht="30" customHeight="1" x14ac:dyDescent="0.35">
      <c r="AE627" s="99"/>
    </row>
    <row r="628" spans="31:31" ht="30" customHeight="1" x14ac:dyDescent="0.35">
      <c r="AE628" s="99"/>
    </row>
    <row r="629" spans="31:31" ht="30" customHeight="1" x14ac:dyDescent="0.35">
      <c r="AE629" s="99"/>
    </row>
    <row r="630" spans="31:31" ht="30" customHeight="1" x14ac:dyDescent="0.35">
      <c r="AE630" s="99"/>
    </row>
    <row r="631" spans="31:31" ht="30" customHeight="1" x14ac:dyDescent="0.35">
      <c r="AE631" s="99"/>
    </row>
    <row r="632" spans="31:31" ht="30" customHeight="1" x14ac:dyDescent="0.35">
      <c r="AE632" s="99"/>
    </row>
    <row r="633" spans="31:31" ht="30" customHeight="1" x14ac:dyDescent="0.35">
      <c r="AE633" s="99"/>
    </row>
    <row r="634" spans="31:31" ht="30" customHeight="1" x14ac:dyDescent="0.35">
      <c r="AE634" s="99"/>
    </row>
    <row r="635" spans="31:31" ht="30" customHeight="1" x14ac:dyDescent="0.35">
      <c r="AE635" s="99"/>
    </row>
    <row r="636" spans="31:31" ht="30" customHeight="1" x14ac:dyDescent="0.35">
      <c r="AE636" s="99"/>
    </row>
    <row r="637" spans="31:31" ht="30" customHeight="1" x14ac:dyDescent="0.35">
      <c r="AE637" s="99"/>
    </row>
    <row r="638" spans="31:31" ht="30" customHeight="1" x14ac:dyDescent="0.35">
      <c r="AE638" s="99"/>
    </row>
    <row r="639" spans="31:31" ht="30" customHeight="1" x14ac:dyDescent="0.35">
      <c r="AE639" s="99"/>
    </row>
    <row r="640" spans="31:31" ht="30" customHeight="1" x14ac:dyDescent="0.35">
      <c r="AE640" s="99"/>
    </row>
    <row r="641" spans="31:31" ht="30" customHeight="1" x14ac:dyDescent="0.35">
      <c r="AE641" s="99"/>
    </row>
    <row r="642" spans="31:31" ht="30" customHeight="1" x14ac:dyDescent="0.35">
      <c r="AE642" s="99"/>
    </row>
    <row r="643" spans="31:31" ht="30" customHeight="1" x14ac:dyDescent="0.35">
      <c r="AE643" s="99"/>
    </row>
    <row r="644" spans="31:31" ht="30" customHeight="1" x14ac:dyDescent="0.35">
      <c r="AE644" s="99"/>
    </row>
    <row r="645" spans="31:31" ht="30" customHeight="1" x14ac:dyDescent="0.35">
      <c r="AE645" s="99"/>
    </row>
    <row r="646" spans="31:31" ht="30" customHeight="1" x14ac:dyDescent="0.35">
      <c r="AE646" s="99"/>
    </row>
    <row r="647" spans="31:31" ht="30" customHeight="1" x14ac:dyDescent="0.35">
      <c r="AE647" s="99"/>
    </row>
    <row r="648" spans="31:31" ht="30" customHeight="1" x14ac:dyDescent="0.35">
      <c r="AE648" s="99"/>
    </row>
    <row r="649" spans="31:31" ht="30" customHeight="1" x14ac:dyDescent="0.35">
      <c r="AE649" s="99"/>
    </row>
    <row r="650" spans="31:31" ht="30" customHeight="1" x14ac:dyDescent="0.35">
      <c r="AE650" s="99"/>
    </row>
    <row r="651" spans="31:31" ht="30" customHeight="1" x14ac:dyDescent="0.35">
      <c r="AE651" s="99"/>
    </row>
    <row r="652" spans="31:31" ht="30" customHeight="1" x14ac:dyDescent="0.35">
      <c r="AE652" s="99"/>
    </row>
    <row r="653" spans="31:31" ht="30" customHeight="1" x14ac:dyDescent="0.35">
      <c r="AE653" s="99"/>
    </row>
    <row r="654" spans="31:31" ht="30" customHeight="1" x14ac:dyDescent="0.35">
      <c r="AE654" s="99"/>
    </row>
    <row r="655" spans="31:31" ht="30" customHeight="1" x14ac:dyDescent="0.35">
      <c r="AE655" s="99"/>
    </row>
    <row r="656" spans="31:31" ht="30" customHeight="1" x14ac:dyDescent="0.35">
      <c r="AE656" s="99"/>
    </row>
    <row r="657" spans="31:31" ht="30" customHeight="1" x14ac:dyDescent="0.35">
      <c r="AE657" s="99"/>
    </row>
    <row r="658" spans="31:31" ht="30" customHeight="1" x14ac:dyDescent="0.35">
      <c r="AE658" s="99"/>
    </row>
    <row r="659" spans="31:31" ht="30" customHeight="1" x14ac:dyDescent="0.35">
      <c r="AE659" s="99"/>
    </row>
    <row r="660" spans="31:31" ht="30" customHeight="1" x14ac:dyDescent="0.35">
      <c r="AE660" s="99"/>
    </row>
    <row r="661" spans="31:31" ht="30" customHeight="1" x14ac:dyDescent="0.35">
      <c r="AE661" s="99"/>
    </row>
    <row r="662" spans="31:31" ht="30" customHeight="1" x14ac:dyDescent="0.35">
      <c r="AE662" s="99"/>
    </row>
    <row r="663" spans="31:31" ht="30" customHeight="1" x14ac:dyDescent="0.35">
      <c r="AE663" s="99"/>
    </row>
    <row r="664" spans="31:31" ht="30" customHeight="1" x14ac:dyDescent="0.35">
      <c r="AE664" s="99"/>
    </row>
    <row r="665" spans="31:31" ht="30" customHeight="1" x14ac:dyDescent="0.35">
      <c r="AE665" s="99"/>
    </row>
    <row r="666" spans="31:31" ht="30" customHeight="1" x14ac:dyDescent="0.35">
      <c r="AE666" s="99"/>
    </row>
    <row r="667" spans="31:31" ht="30" customHeight="1" x14ac:dyDescent="0.35">
      <c r="AE667" s="99"/>
    </row>
    <row r="668" spans="31:31" ht="30" customHeight="1" x14ac:dyDescent="0.35">
      <c r="AE668" s="99"/>
    </row>
    <row r="669" spans="31:31" ht="30" customHeight="1" x14ac:dyDescent="0.35">
      <c r="AE669" s="99"/>
    </row>
    <row r="670" spans="31:31" ht="30" customHeight="1" x14ac:dyDescent="0.35">
      <c r="AE670" s="99"/>
    </row>
    <row r="671" spans="31:31" ht="30" customHeight="1" x14ac:dyDescent="0.35">
      <c r="AE671" s="99"/>
    </row>
    <row r="672" spans="31:31" ht="30" customHeight="1" x14ac:dyDescent="0.35">
      <c r="AE672" s="99"/>
    </row>
    <row r="673" spans="31:31" ht="30" customHeight="1" x14ac:dyDescent="0.35">
      <c r="AE673" s="99"/>
    </row>
    <row r="674" spans="31:31" ht="30" customHeight="1" x14ac:dyDescent="0.35">
      <c r="AE674" s="99"/>
    </row>
    <row r="675" spans="31:31" ht="30" customHeight="1" x14ac:dyDescent="0.35">
      <c r="AE675" s="99"/>
    </row>
    <row r="676" spans="31:31" ht="30" customHeight="1" x14ac:dyDescent="0.35">
      <c r="AE676" s="99"/>
    </row>
    <row r="677" spans="31:31" ht="30" customHeight="1" x14ac:dyDescent="0.35">
      <c r="AE677" s="99"/>
    </row>
    <row r="678" spans="31:31" ht="30" customHeight="1" x14ac:dyDescent="0.35">
      <c r="AE678" s="99"/>
    </row>
    <row r="679" spans="31:31" ht="30" customHeight="1" x14ac:dyDescent="0.35">
      <c r="AE679" s="99"/>
    </row>
    <row r="680" spans="31:31" ht="30" customHeight="1" x14ac:dyDescent="0.35">
      <c r="AE680" s="99"/>
    </row>
    <row r="681" spans="31:31" ht="30" customHeight="1" x14ac:dyDescent="0.35">
      <c r="AE681" s="99"/>
    </row>
    <row r="682" spans="31:31" ht="30" customHeight="1" x14ac:dyDescent="0.35">
      <c r="AE682" s="99"/>
    </row>
    <row r="683" spans="31:31" ht="30" customHeight="1" x14ac:dyDescent="0.35">
      <c r="AE683" s="99"/>
    </row>
    <row r="684" spans="31:31" ht="30" customHeight="1" x14ac:dyDescent="0.35">
      <c r="AE684" s="99"/>
    </row>
    <row r="685" spans="31:31" ht="30" customHeight="1" x14ac:dyDescent="0.35">
      <c r="AE685" s="99"/>
    </row>
    <row r="686" spans="31:31" ht="30" customHeight="1" x14ac:dyDescent="0.35">
      <c r="AE686" s="99"/>
    </row>
    <row r="687" spans="31:31" ht="30" customHeight="1" x14ac:dyDescent="0.35">
      <c r="AE687" s="99"/>
    </row>
    <row r="688" spans="31:31" ht="30" customHeight="1" x14ac:dyDescent="0.35">
      <c r="AE688" s="99"/>
    </row>
    <row r="689" spans="31:31" ht="30" customHeight="1" x14ac:dyDescent="0.35">
      <c r="AE689" s="99"/>
    </row>
    <row r="690" spans="31:31" ht="30" customHeight="1" x14ac:dyDescent="0.35">
      <c r="AE690" s="99"/>
    </row>
    <row r="691" spans="31:31" ht="30" customHeight="1" x14ac:dyDescent="0.35">
      <c r="AE691" s="99"/>
    </row>
    <row r="692" spans="31:31" ht="30" customHeight="1" x14ac:dyDescent="0.35">
      <c r="AE692" s="99"/>
    </row>
    <row r="693" spans="31:31" ht="30" customHeight="1" x14ac:dyDescent="0.35">
      <c r="AE693" s="99"/>
    </row>
    <row r="694" spans="31:31" ht="30" customHeight="1" x14ac:dyDescent="0.35">
      <c r="AE694" s="99"/>
    </row>
    <row r="695" spans="31:31" ht="30" customHeight="1" x14ac:dyDescent="0.35">
      <c r="AE695" s="99"/>
    </row>
    <row r="696" spans="31:31" ht="30" customHeight="1" x14ac:dyDescent="0.35">
      <c r="AE696" s="99"/>
    </row>
    <row r="697" spans="31:31" ht="30" customHeight="1" x14ac:dyDescent="0.35">
      <c r="AE697" s="99"/>
    </row>
    <row r="698" spans="31:31" ht="30" customHeight="1" x14ac:dyDescent="0.35">
      <c r="AE698" s="99"/>
    </row>
    <row r="699" spans="31:31" ht="30" customHeight="1" x14ac:dyDescent="0.35">
      <c r="AE699" s="99"/>
    </row>
    <row r="700" spans="31:31" ht="30" customHeight="1" x14ac:dyDescent="0.35">
      <c r="AE700" s="99"/>
    </row>
    <row r="701" spans="31:31" ht="30" customHeight="1" x14ac:dyDescent="0.35">
      <c r="AE701" s="99"/>
    </row>
    <row r="702" spans="31:31" ht="30" customHeight="1" x14ac:dyDescent="0.35">
      <c r="AE702" s="99"/>
    </row>
    <row r="703" spans="31:31" ht="30" customHeight="1" x14ac:dyDescent="0.35">
      <c r="AE703" s="99"/>
    </row>
    <row r="704" spans="31:31" ht="30" customHeight="1" x14ac:dyDescent="0.35">
      <c r="AE704" s="99"/>
    </row>
    <row r="705" spans="31:31" ht="30" customHeight="1" x14ac:dyDescent="0.35">
      <c r="AE705" s="99"/>
    </row>
    <row r="706" spans="31:31" ht="30" customHeight="1" x14ac:dyDescent="0.35">
      <c r="AE706" s="99"/>
    </row>
    <row r="707" spans="31:31" ht="30" customHeight="1" x14ac:dyDescent="0.35">
      <c r="AE707" s="99"/>
    </row>
    <row r="708" spans="31:31" ht="30" customHeight="1" x14ac:dyDescent="0.35">
      <c r="AE708" s="99"/>
    </row>
    <row r="709" spans="31:31" ht="30" customHeight="1" x14ac:dyDescent="0.35">
      <c r="AE709" s="99"/>
    </row>
    <row r="710" spans="31:31" ht="30" customHeight="1" x14ac:dyDescent="0.35">
      <c r="AE710" s="99"/>
    </row>
    <row r="711" spans="31:31" ht="30" customHeight="1" x14ac:dyDescent="0.35">
      <c r="AE711" s="99"/>
    </row>
    <row r="712" spans="31:31" ht="30" customHeight="1" x14ac:dyDescent="0.35">
      <c r="AE712" s="99"/>
    </row>
    <row r="713" spans="31:31" ht="30" customHeight="1" x14ac:dyDescent="0.35">
      <c r="AE713" s="99"/>
    </row>
    <row r="714" spans="31:31" ht="30" customHeight="1" x14ac:dyDescent="0.35">
      <c r="AE714" s="99"/>
    </row>
    <row r="715" spans="31:31" ht="30" customHeight="1" x14ac:dyDescent="0.35">
      <c r="AE715" s="99"/>
    </row>
    <row r="716" spans="31:31" ht="30" customHeight="1" x14ac:dyDescent="0.35">
      <c r="AE716" s="99"/>
    </row>
    <row r="717" spans="31:31" ht="30" customHeight="1" x14ac:dyDescent="0.35">
      <c r="AE717" s="99"/>
    </row>
    <row r="718" spans="31:31" ht="30" customHeight="1" x14ac:dyDescent="0.35">
      <c r="AE718" s="99"/>
    </row>
    <row r="719" spans="31:31" ht="30" customHeight="1" x14ac:dyDescent="0.35">
      <c r="AE719" s="99"/>
    </row>
    <row r="720" spans="31:31" ht="30" customHeight="1" x14ac:dyDescent="0.35">
      <c r="AE720" s="99"/>
    </row>
    <row r="721" spans="31:31" ht="30" customHeight="1" x14ac:dyDescent="0.35">
      <c r="AE721" s="99"/>
    </row>
    <row r="722" spans="31:31" ht="30" customHeight="1" x14ac:dyDescent="0.35">
      <c r="AE722" s="99"/>
    </row>
    <row r="723" spans="31:31" ht="30" customHeight="1" x14ac:dyDescent="0.35">
      <c r="AE723" s="99"/>
    </row>
    <row r="724" spans="31:31" ht="30" customHeight="1" x14ac:dyDescent="0.35">
      <c r="AE724" s="99"/>
    </row>
    <row r="725" spans="31:31" ht="30" customHeight="1" x14ac:dyDescent="0.35">
      <c r="AE725" s="99"/>
    </row>
    <row r="726" spans="31:31" ht="30" customHeight="1" x14ac:dyDescent="0.35">
      <c r="AE726" s="99"/>
    </row>
    <row r="727" spans="31:31" ht="30" customHeight="1" x14ac:dyDescent="0.35">
      <c r="AE727" s="99"/>
    </row>
    <row r="728" spans="31:31" ht="30" customHeight="1" x14ac:dyDescent="0.35">
      <c r="AE728" s="99"/>
    </row>
    <row r="729" spans="31:31" ht="30" customHeight="1" x14ac:dyDescent="0.35">
      <c r="AE729" s="99"/>
    </row>
    <row r="730" spans="31:31" ht="30" customHeight="1" x14ac:dyDescent="0.35">
      <c r="AE730" s="99"/>
    </row>
    <row r="731" spans="31:31" ht="30" customHeight="1" x14ac:dyDescent="0.35">
      <c r="AE731" s="99"/>
    </row>
    <row r="732" spans="31:31" ht="30" customHeight="1" x14ac:dyDescent="0.35">
      <c r="AE732" s="99"/>
    </row>
    <row r="733" spans="31:31" ht="30" customHeight="1" x14ac:dyDescent="0.35">
      <c r="AE733" s="99"/>
    </row>
    <row r="734" spans="31:31" ht="30" customHeight="1" x14ac:dyDescent="0.35">
      <c r="AE734" s="99"/>
    </row>
    <row r="735" spans="31:31" ht="30" customHeight="1" x14ac:dyDescent="0.35">
      <c r="AE735" s="99"/>
    </row>
    <row r="736" spans="31:31" ht="30" customHeight="1" x14ac:dyDescent="0.35">
      <c r="AE736" s="99"/>
    </row>
    <row r="737" spans="31:31" ht="30" customHeight="1" x14ac:dyDescent="0.35">
      <c r="AE737" s="99"/>
    </row>
    <row r="738" spans="31:31" ht="30" customHeight="1" x14ac:dyDescent="0.35">
      <c r="AE738" s="99"/>
    </row>
    <row r="739" spans="31:31" ht="30" customHeight="1" x14ac:dyDescent="0.35">
      <c r="AE739" s="99"/>
    </row>
    <row r="740" spans="31:31" ht="30" customHeight="1" x14ac:dyDescent="0.35">
      <c r="AE740" s="99"/>
    </row>
    <row r="741" spans="31:31" ht="30" customHeight="1" x14ac:dyDescent="0.35">
      <c r="AE741" s="99"/>
    </row>
    <row r="742" spans="31:31" ht="30" customHeight="1" x14ac:dyDescent="0.35">
      <c r="AE742" s="99"/>
    </row>
    <row r="743" spans="31:31" ht="30" customHeight="1" x14ac:dyDescent="0.35">
      <c r="AE743" s="99"/>
    </row>
    <row r="744" spans="31:31" ht="30" customHeight="1" x14ac:dyDescent="0.35">
      <c r="AE744" s="99"/>
    </row>
    <row r="745" spans="31:31" ht="30" customHeight="1" x14ac:dyDescent="0.35">
      <c r="AE745" s="99"/>
    </row>
    <row r="746" spans="31:31" ht="30" customHeight="1" x14ac:dyDescent="0.35">
      <c r="AE746" s="99"/>
    </row>
    <row r="747" spans="31:31" ht="30" customHeight="1" x14ac:dyDescent="0.35">
      <c r="AE747" s="99"/>
    </row>
    <row r="748" spans="31:31" ht="30" customHeight="1" x14ac:dyDescent="0.35">
      <c r="AE748" s="99"/>
    </row>
    <row r="749" spans="31:31" ht="30" customHeight="1" x14ac:dyDescent="0.35">
      <c r="AE749" s="99"/>
    </row>
    <row r="750" spans="31:31" ht="30" customHeight="1" x14ac:dyDescent="0.35">
      <c r="AE750" s="99"/>
    </row>
    <row r="751" spans="31:31" ht="30" customHeight="1" x14ac:dyDescent="0.35">
      <c r="AE751" s="99"/>
    </row>
    <row r="752" spans="31:31" ht="30" customHeight="1" x14ac:dyDescent="0.35">
      <c r="AE752" s="99"/>
    </row>
    <row r="753" spans="31:31" ht="30" customHeight="1" x14ac:dyDescent="0.35">
      <c r="AE753" s="99"/>
    </row>
    <row r="754" spans="31:31" ht="30" customHeight="1" x14ac:dyDescent="0.35">
      <c r="AE754" s="99"/>
    </row>
    <row r="755" spans="31:31" ht="30" customHeight="1" x14ac:dyDescent="0.35">
      <c r="AE755" s="99"/>
    </row>
    <row r="756" spans="31:31" ht="30" customHeight="1" x14ac:dyDescent="0.35">
      <c r="AE756" s="99"/>
    </row>
    <row r="757" spans="31:31" ht="30" customHeight="1" x14ac:dyDescent="0.35">
      <c r="AE757" s="99"/>
    </row>
    <row r="758" spans="31:31" ht="30" customHeight="1" x14ac:dyDescent="0.35">
      <c r="AE758" s="99"/>
    </row>
    <row r="759" spans="31:31" ht="30" customHeight="1" x14ac:dyDescent="0.35">
      <c r="AE759" s="99"/>
    </row>
    <row r="760" spans="31:31" ht="30" customHeight="1" x14ac:dyDescent="0.35">
      <c r="AE760" s="99"/>
    </row>
    <row r="761" spans="31:31" ht="30" customHeight="1" x14ac:dyDescent="0.35">
      <c r="AE761" s="99"/>
    </row>
    <row r="762" spans="31:31" ht="30" customHeight="1" x14ac:dyDescent="0.35">
      <c r="AE762" s="99"/>
    </row>
    <row r="763" spans="31:31" ht="30" customHeight="1" x14ac:dyDescent="0.35">
      <c r="AE763" s="99"/>
    </row>
    <row r="764" spans="31:31" ht="30" customHeight="1" x14ac:dyDescent="0.35">
      <c r="AE764" s="99"/>
    </row>
    <row r="765" spans="31:31" ht="30" customHeight="1" x14ac:dyDescent="0.35">
      <c r="AE765" s="99"/>
    </row>
    <row r="766" spans="31:31" ht="30" customHeight="1" x14ac:dyDescent="0.35">
      <c r="AE766" s="99"/>
    </row>
    <row r="767" spans="31:31" ht="30" customHeight="1" x14ac:dyDescent="0.35">
      <c r="AE767" s="99"/>
    </row>
    <row r="768" spans="31:31" ht="30" customHeight="1" x14ac:dyDescent="0.35">
      <c r="AE768" s="99"/>
    </row>
    <row r="769" spans="31:31" ht="30" customHeight="1" x14ac:dyDescent="0.35">
      <c r="AE769" s="99"/>
    </row>
    <row r="770" spans="31:31" ht="30" customHeight="1" x14ac:dyDescent="0.35">
      <c r="AE770" s="99"/>
    </row>
    <row r="771" spans="31:31" ht="30" customHeight="1" x14ac:dyDescent="0.35">
      <c r="AE771" s="99"/>
    </row>
    <row r="772" spans="31:31" ht="30" customHeight="1" x14ac:dyDescent="0.35">
      <c r="AE772" s="99"/>
    </row>
    <row r="773" spans="31:31" ht="30" customHeight="1" x14ac:dyDescent="0.35">
      <c r="AE773" s="99"/>
    </row>
    <row r="774" spans="31:31" ht="30" customHeight="1" x14ac:dyDescent="0.35">
      <c r="AE774" s="99"/>
    </row>
    <row r="775" spans="31:31" ht="30" customHeight="1" x14ac:dyDescent="0.35">
      <c r="AE775" s="99"/>
    </row>
    <row r="776" spans="31:31" ht="30" customHeight="1" x14ac:dyDescent="0.35">
      <c r="AE776" s="99"/>
    </row>
    <row r="777" spans="31:31" ht="30" customHeight="1" x14ac:dyDescent="0.35">
      <c r="AE777" s="99"/>
    </row>
    <row r="778" spans="31:31" ht="30" customHeight="1" x14ac:dyDescent="0.35">
      <c r="AE778" s="99"/>
    </row>
    <row r="779" spans="31:31" ht="30" customHeight="1" x14ac:dyDescent="0.35">
      <c r="AE779" s="99"/>
    </row>
    <row r="780" spans="31:31" ht="30" customHeight="1" x14ac:dyDescent="0.35">
      <c r="AE780" s="99"/>
    </row>
    <row r="781" spans="31:31" ht="30" customHeight="1" x14ac:dyDescent="0.35">
      <c r="AE781" s="99"/>
    </row>
    <row r="782" spans="31:31" ht="30" customHeight="1" x14ac:dyDescent="0.35">
      <c r="AE782" s="99"/>
    </row>
    <row r="783" spans="31:31" ht="30" customHeight="1" x14ac:dyDescent="0.35">
      <c r="AE783" s="99"/>
    </row>
    <row r="784" spans="31:31" ht="30" customHeight="1" x14ac:dyDescent="0.35">
      <c r="AE784" s="99"/>
    </row>
    <row r="785" spans="31:31" ht="30" customHeight="1" x14ac:dyDescent="0.35">
      <c r="AE785" s="99"/>
    </row>
    <row r="786" spans="31:31" ht="30" customHeight="1" x14ac:dyDescent="0.35">
      <c r="AE786" s="99"/>
    </row>
    <row r="787" spans="31:31" ht="30" customHeight="1" x14ac:dyDescent="0.35">
      <c r="AE787" s="99"/>
    </row>
    <row r="788" spans="31:31" ht="30" customHeight="1" x14ac:dyDescent="0.35">
      <c r="AE788" s="99"/>
    </row>
    <row r="789" spans="31:31" ht="30" customHeight="1" x14ac:dyDescent="0.35">
      <c r="AE789" s="99"/>
    </row>
    <row r="790" spans="31:31" ht="30" customHeight="1" x14ac:dyDescent="0.35">
      <c r="AE790" s="99"/>
    </row>
    <row r="791" spans="31:31" ht="30" customHeight="1" x14ac:dyDescent="0.35">
      <c r="AE791" s="99"/>
    </row>
    <row r="792" spans="31:31" ht="30" customHeight="1" x14ac:dyDescent="0.35">
      <c r="AE792" s="99"/>
    </row>
    <row r="793" spans="31:31" ht="30" customHeight="1" x14ac:dyDescent="0.35">
      <c r="AE793" s="99"/>
    </row>
    <row r="794" spans="31:31" ht="30" customHeight="1" x14ac:dyDescent="0.35">
      <c r="AE794" s="99"/>
    </row>
    <row r="795" spans="31:31" ht="30" customHeight="1" x14ac:dyDescent="0.35">
      <c r="AE795" s="99"/>
    </row>
    <row r="796" spans="31:31" ht="30" customHeight="1" x14ac:dyDescent="0.35">
      <c r="AE796" s="99"/>
    </row>
    <row r="797" spans="31:31" ht="30" customHeight="1" x14ac:dyDescent="0.35">
      <c r="AE797" s="99"/>
    </row>
    <row r="798" spans="31:31" ht="30" customHeight="1" x14ac:dyDescent="0.35">
      <c r="AE798" s="99"/>
    </row>
    <row r="799" spans="31:31" ht="30" customHeight="1" x14ac:dyDescent="0.35">
      <c r="AE799" s="99"/>
    </row>
    <row r="800" spans="31:31" ht="30" customHeight="1" x14ac:dyDescent="0.35">
      <c r="AE800" s="99"/>
    </row>
    <row r="801" spans="31:31" ht="30" customHeight="1" x14ac:dyDescent="0.35">
      <c r="AE801" s="99"/>
    </row>
    <row r="802" spans="31:31" ht="30" customHeight="1" x14ac:dyDescent="0.35">
      <c r="AE802" s="99"/>
    </row>
    <row r="803" spans="31:31" ht="30" customHeight="1" x14ac:dyDescent="0.35">
      <c r="AE803" s="99"/>
    </row>
    <row r="804" spans="31:31" ht="30" customHeight="1" x14ac:dyDescent="0.35">
      <c r="AE804" s="99"/>
    </row>
    <row r="805" spans="31:31" ht="30" customHeight="1" x14ac:dyDescent="0.35">
      <c r="AE805" s="99"/>
    </row>
    <row r="806" spans="31:31" ht="30" customHeight="1" x14ac:dyDescent="0.35">
      <c r="AE806" s="99"/>
    </row>
    <row r="807" spans="31:31" ht="30" customHeight="1" x14ac:dyDescent="0.35">
      <c r="AE807" s="99"/>
    </row>
    <row r="808" spans="31:31" ht="30" customHeight="1" x14ac:dyDescent="0.35">
      <c r="AE808" s="99"/>
    </row>
    <row r="809" spans="31:31" ht="30" customHeight="1" x14ac:dyDescent="0.35">
      <c r="AE809" s="99"/>
    </row>
    <row r="810" spans="31:31" ht="30" customHeight="1" x14ac:dyDescent="0.35">
      <c r="AE810" s="99"/>
    </row>
    <row r="811" spans="31:31" ht="30" customHeight="1" x14ac:dyDescent="0.35">
      <c r="AE811" s="99"/>
    </row>
    <row r="812" spans="31:31" ht="30" customHeight="1" x14ac:dyDescent="0.35">
      <c r="AE812" s="99"/>
    </row>
    <row r="813" spans="31:31" ht="30" customHeight="1" x14ac:dyDescent="0.35">
      <c r="AE813" s="99"/>
    </row>
    <row r="814" spans="31:31" ht="30" customHeight="1" x14ac:dyDescent="0.35">
      <c r="AE814" s="99"/>
    </row>
    <row r="815" spans="31:31" ht="30" customHeight="1" x14ac:dyDescent="0.35">
      <c r="AE815" s="99"/>
    </row>
    <row r="816" spans="31:31" ht="30" customHeight="1" x14ac:dyDescent="0.35">
      <c r="AE816" s="99"/>
    </row>
    <row r="817" spans="31:31" ht="30" customHeight="1" x14ac:dyDescent="0.35">
      <c r="AE817" s="99"/>
    </row>
    <row r="818" spans="31:31" ht="30" customHeight="1" x14ac:dyDescent="0.35">
      <c r="AE818" s="99"/>
    </row>
    <row r="819" spans="31:31" ht="30" customHeight="1" x14ac:dyDescent="0.35">
      <c r="AE819" s="99"/>
    </row>
    <row r="820" spans="31:31" ht="30" customHeight="1" x14ac:dyDescent="0.35">
      <c r="AE820" s="99"/>
    </row>
    <row r="821" spans="31:31" ht="30" customHeight="1" x14ac:dyDescent="0.35">
      <c r="AE821" s="99"/>
    </row>
    <row r="822" spans="31:31" ht="30" customHeight="1" x14ac:dyDescent="0.35">
      <c r="AE822" s="99"/>
    </row>
    <row r="823" spans="31:31" ht="30" customHeight="1" x14ac:dyDescent="0.35">
      <c r="AE823" s="99"/>
    </row>
    <row r="824" spans="31:31" ht="30" customHeight="1" x14ac:dyDescent="0.35">
      <c r="AE824" s="99"/>
    </row>
    <row r="825" spans="31:31" ht="30" customHeight="1" x14ac:dyDescent="0.35">
      <c r="AE825" s="99"/>
    </row>
    <row r="826" spans="31:31" ht="30" customHeight="1" x14ac:dyDescent="0.35">
      <c r="AE826" s="99"/>
    </row>
    <row r="827" spans="31:31" ht="30" customHeight="1" x14ac:dyDescent="0.35">
      <c r="AE827" s="99"/>
    </row>
    <row r="828" spans="31:31" ht="30" customHeight="1" x14ac:dyDescent="0.35">
      <c r="AE828" s="99"/>
    </row>
    <row r="829" spans="31:31" ht="30" customHeight="1" x14ac:dyDescent="0.35">
      <c r="AE829" s="99"/>
    </row>
    <row r="830" spans="31:31" ht="30" customHeight="1" x14ac:dyDescent="0.35">
      <c r="AE830" s="99"/>
    </row>
    <row r="831" spans="31:31" ht="30" customHeight="1" x14ac:dyDescent="0.35">
      <c r="AE831" s="99"/>
    </row>
    <row r="832" spans="31:31" ht="30" customHeight="1" x14ac:dyDescent="0.35">
      <c r="AE832" s="99"/>
    </row>
    <row r="833" spans="31:31" ht="30" customHeight="1" x14ac:dyDescent="0.35">
      <c r="AE833" s="99"/>
    </row>
    <row r="834" spans="31:31" ht="30" customHeight="1" x14ac:dyDescent="0.35">
      <c r="AE834" s="99"/>
    </row>
    <row r="835" spans="31:31" ht="30" customHeight="1" x14ac:dyDescent="0.35">
      <c r="AE835" s="99"/>
    </row>
    <row r="836" spans="31:31" ht="30" customHeight="1" x14ac:dyDescent="0.35">
      <c r="AE836" s="99"/>
    </row>
    <row r="837" spans="31:31" ht="30" customHeight="1" x14ac:dyDescent="0.35">
      <c r="AE837" s="99"/>
    </row>
    <row r="838" spans="31:31" ht="30" customHeight="1" x14ac:dyDescent="0.35">
      <c r="AE838" s="99"/>
    </row>
    <row r="839" spans="31:31" ht="30" customHeight="1" x14ac:dyDescent="0.35">
      <c r="AE839" s="99"/>
    </row>
    <row r="840" spans="31:31" ht="30" customHeight="1" x14ac:dyDescent="0.35">
      <c r="AE840" s="99"/>
    </row>
    <row r="841" spans="31:31" ht="30" customHeight="1" x14ac:dyDescent="0.35">
      <c r="AE841" s="99"/>
    </row>
    <row r="842" spans="31:31" ht="30" customHeight="1" x14ac:dyDescent="0.35">
      <c r="AE842" s="99"/>
    </row>
    <row r="843" spans="31:31" ht="30" customHeight="1" x14ac:dyDescent="0.35">
      <c r="AE843" s="99"/>
    </row>
    <row r="844" spans="31:31" ht="30" customHeight="1" x14ac:dyDescent="0.35">
      <c r="AE844" s="99"/>
    </row>
    <row r="845" spans="31:31" ht="30" customHeight="1" x14ac:dyDescent="0.35">
      <c r="AE845" s="99"/>
    </row>
    <row r="846" spans="31:31" ht="30" customHeight="1" x14ac:dyDescent="0.35">
      <c r="AE846" s="99"/>
    </row>
    <row r="847" spans="31:31" ht="30" customHeight="1" x14ac:dyDescent="0.35">
      <c r="AE847" s="99"/>
    </row>
    <row r="848" spans="31:31" ht="30" customHeight="1" x14ac:dyDescent="0.35">
      <c r="AE848" s="99"/>
    </row>
    <row r="849" spans="31:31" ht="30" customHeight="1" x14ac:dyDescent="0.35">
      <c r="AE849" s="99"/>
    </row>
    <row r="850" spans="31:31" ht="30" customHeight="1" x14ac:dyDescent="0.35">
      <c r="AE850" s="99"/>
    </row>
    <row r="851" spans="31:31" ht="30" customHeight="1" x14ac:dyDescent="0.35">
      <c r="AE851" s="99"/>
    </row>
    <row r="852" spans="31:31" ht="30" customHeight="1" x14ac:dyDescent="0.35">
      <c r="AE852" s="99"/>
    </row>
    <row r="853" spans="31:31" ht="30" customHeight="1" x14ac:dyDescent="0.35">
      <c r="AE853" s="99"/>
    </row>
    <row r="854" spans="31:31" ht="30" customHeight="1" x14ac:dyDescent="0.35">
      <c r="AE854" s="99"/>
    </row>
    <row r="855" spans="31:31" ht="30" customHeight="1" x14ac:dyDescent="0.35">
      <c r="AE855" s="99"/>
    </row>
    <row r="856" spans="31:31" ht="30" customHeight="1" x14ac:dyDescent="0.35">
      <c r="AE856" s="99"/>
    </row>
    <row r="857" spans="31:31" ht="30" customHeight="1" x14ac:dyDescent="0.35">
      <c r="AE857" s="99"/>
    </row>
    <row r="858" spans="31:31" ht="30" customHeight="1" x14ac:dyDescent="0.35">
      <c r="AE858" s="99"/>
    </row>
    <row r="859" spans="31:31" ht="30" customHeight="1" x14ac:dyDescent="0.35">
      <c r="AE859" s="99"/>
    </row>
    <row r="860" spans="31:31" ht="30" customHeight="1" x14ac:dyDescent="0.35">
      <c r="AE860" s="99"/>
    </row>
    <row r="861" spans="31:31" ht="30" customHeight="1" x14ac:dyDescent="0.35">
      <c r="AE861" s="99"/>
    </row>
    <row r="862" spans="31:31" ht="30" customHeight="1" x14ac:dyDescent="0.35">
      <c r="AE862" s="99"/>
    </row>
    <row r="863" spans="31:31" ht="30" customHeight="1" x14ac:dyDescent="0.35">
      <c r="AE863" s="99"/>
    </row>
    <row r="864" spans="31:31" ht="30" customHeight="1" x14ac:dyDescent="0.35">
      <c r="AE864" s="99"/>
    </row>
    <row r="865" spans="31:31" ht="30" customHeight="1" x14ac:dyDescent="0.35">
      <c r="AE865" s="99"/>
    </row>
    <row r="866" spans="31:31" ht="30" customHeight="1" x14ac:dyDescent="0.35">
      <c r="AE866" s="99"/>
    </row>
    <row r="867" spans="31:31" ht="30" customHeight="1" x14ac:dyDescent="0.35">
      <c r="AE867" s="99"/>
    </row>
    <row r="868" spans="31:31" ht="30" customHeight="1" x14ac:dyDescent="0.35">
      <c r="AE868" s="99"/>
    </row>
    <row r="869" spans="31:31" ht="30" customHeight="1" x14ac:dyDescent="0.35">
      <c r="AE869" s="99"/>
    </row>
    <row r="870" spans="31:31" ht="30" customHeight="1" x14ac:dyDescent="0.35">
      <c r="AE870" s="99"/>
    </row>
    <row r="871" spans="31:31" ht="30" customHeight="1" x14ac:dyDescent="0.35">
      <c r="AE871" s="99"/>
    </row>
    <row r="872" spans="31:31" ht="30" customHeight="1" x14ac:dyDescent="0.35">
      <c r="AE872" s="99"/>
    </row>
    <row r="873" spans="31:31" ht="30" customHeight="1" x14ac:dyDescent="0.35">
      <c r="AE873" s="99"/>
    </row>
    <row r="874" spans="31:31" ht="30" customHeight="1" x14ac:dyDescent="0.35">
      <c r="AE874" s="99"/>
    </row>
    <row r="875" spans="31:31" ht="30" customHeight="1" x14ac:dyDescent="0.35">
      <c r="AE875" s="99"/>
    </row>
    <row r="876" spans="31:31" ht="30" customHeight="1" x14ac:dyDescent="0.35">
      <c r="AE876" s="99"/>
    </row>
    <row r="877" spans="31:31" ht="30" customHeight="1" x14ac:dyDescent="0.35">
      <c r="AE877" s="99"/>
    </row>
    <row r="878" spans="31:31" ht="30" customHeight="1" x14ac:dyDescent="0.35">
      <c r="AE878" s="99"/>
    </row>
    <row r="879" spans="31:31" ht="30" customHeight="1" x14ac:dyDescent="0.35">
      <c r="AE879" s="99"/>
    </row>
    <row r="880" spans="31:31" ht="30" customHeight="1" x14ac:dyDescent="0.35">
      <c r="AE880" s="99"/>
    </row>
    <row r="881" spans="31:31" ht="30" customHeight="1" x14ac:dyDescent="0.35">
      <c r="AE881" s="99"/>
    </row>
    <row r="882" spans="31:31" ht="30" customHeight="1" x14ac:dyDescent="0.35">
      <c r="AE882" s="99"/>
    </row>
    <row r="883" spans="31:31" ht="30" customHeight="1" x14ac:dyDescent="0.35">
      <c r="AE883" s="99"/>
    </row>
    <row r="884" spans="31:31" ht="30" customHeight="1" x14ac:dyDescent="0.35">
      <c r="AE884" s="99"/>
    </row>
    <row r="885" spans="31:31" ht="30" customHeight="1" x14ac:dyDescent="0.35">
      <c r="AE885" s="99"/>
    </row>
    <row r="886" spans="31:31" ht="30" customHeight="1" x14ac:dyDescent="0.35">
      <c r="AE886" s="99"/>
    </row>
    <row r="887" spans="31:31" ht="30" customHeight="1" x14ac:dyDescent="0.35">
      <c r="AE887" s="99"/>
    </row>
    <row r="888" spans="31:31" ht="30" customHeight="1" x14ac:dyDescent="0.35">
      <c r="AE888" s="99"/>
    </row>
    <row r="889" spans="31:31" ht="30" customHeight="1" x14ac:dyDescent="0.35">
      <c r="AE889" s="99"/>
    </row>
    <row r="890" spans="31:31" ht="30" customHeight="1" x14ac:dyDescent="0.35">
      <c r="AE890" s="99"/>
    </row>
    <row r="891" spans="31:31" ht="30" customHeight="1" x14ac:dyDescent="0.35">
      <c r="AE891" s="99"/>
    </row>
    <row r="892" spans="31:31" ht="30" customHeight="1" x14ac:dyDescent="0.35">
      <c r="AE892" s="99"/>
    </row>
    <row r="893" spans="31:31" ht="30" customHeight="1" x14ac:dyDescent="0.35">
      <c r="AE893" s="99"/>
    </row>
    <row r="894" spans="31:31" ht="30" customHeight="1" x14ac:dyDescent="0.35">
      <c r="AE894" s="99"/>
    </row>
    <row r="895" spans="31:31" ht="30" customHeight="1" x14ac:dyDescent="0.35">
      <c r="AE895" s="99"/>
    </row>
    <row r="896" spans="31:31" ht="30" customHeight="1" x14ac:dyDescent="0.35">
      <c r="AE896" s="99"/>
    </row>
    <row r="897" spans="31:31" ht="30" customHeight="1" x14ac:dyDescent="0.35">
      <c r="AE897" s="99"/>
    </row>
    <row r="898" spans="31:31" ht="30" customHeight="1" x14ac:dyDescent="0.35">
      <c r="AE898" s="99"/>
    </row>
    <row r="899" spans="31:31" ht="30" customHeight="1" x14ac:dyDescent="0.35">
      <c r="AE899" s="99"/>
    </row>
    <row r="900" spans="31:31" ht="30" customHeight="1" x14ac:dyDescent="0.35">
      <c r="AE900" s="99"/>
    </row>
    <row r="901" spans="31:31" ht="30" customHeight="1" x14ac:dyDescent="0.35">
      <c r="AE901" s="99"/>
    </row>
    <row r="902" spans="31:31" ht="30" customHeight="1" x14ac:dyDescent="0.35">
      <c r="AE902" s="99"/>
    </row>
    <row r="903" spans="31:31" ht="30" customHeight="1" x14ac:dyDescent="0.35">
      <c r="AE903" s="99"/>
    </row>
    <row r="904" spans="31:31" ht="30" customHeight="1" x14ac:dyDescent="0.35">
      <c r="AE904" s="99"/>
    </row>
    <row r="905" spans="31:31" ht="30" customHeight="1" x14ac:dyDescent="0.35">
      <c r="AE905" s="99"/>
    </row>
    <row r="906" spans="31:31" ht="30" customHeight="1" x14ac:dyDescent="0.35">
      <c r="AE906" s="99"/>
    </row>
    <row r="907" spans="31:31" ht="30" customHeight="1" x14ac:dyDescent="0.35">
      <c r="AE907" s="99"/>
    </row>
    <row r="908" spans="31:31" ht="30" customHeight="1" x14ac:dyDescent="0.35">
      <c r="AE908" s="99"/>
    </row>
    <row r="909" spans="31:31" ht="30" customHeight="1" x14ac:dyDescent="0.35">
      <c r="AE909" s="99"/>
    </row>
    <row r="910" spans="31:31" ht="30" customHeight="1" x14ac:dyDescent="0.35">
      <c r="AE910" s="99"/>
    </row>
    <row r="911" spans="31:31" ht="30" customHeight="1" x14ac:dyDescent="0.35">
      <c r="AE911" s="99"/>
    </row>
    <row r="912" spans="31:31" ht="30" customHeight="1" x14ac:dyDescent="0.35">
      <c r="AE912" s="99"/>
    </row>
    <row r="913" spans="31:31" ht="30" customHeight="1" x14ac:dyDescent="0.35">
      <c r="AE913" s="99"/>
    </row>
    <row r="914" spans="31:31" ht="30" customHeight="1" x14ac:dyDescent="0.35">
      <c r="AE914" s="99"/>
    </row>
    <row r="915" spans="31:31" ht="30" customHeight="1" x14ac:dyDescent="0.35">
      <c r="AE915" s="99"/>
    </row>
    <row r="916" spans="31:31" ht="30" customHeight="1" x14ac:dyDescent="0.35">
      <c r="AE916" s="99"/>
    </row>
    <row r="917" spans="31:31" ht="30" customHeight="1" x14ac:dyDescent="0.35">
      <c r="AE917" s="99"/>
    </row>
    <row r="918" spans="31:31" ht="30" customHeight="1" x14ac:dyDescent="0.35">
      <c r="AE918" s="99"/>
    </row>
    <row r="919" spans="31:31" ht="30" customHeight="1" x14ac:dyDescent="0.35">
      <c r="AE919" s="99"/>
    </row>
    <row r="920" spans="31:31" ht="30" customHeight="1" x14ac:dyDescent="0.35">
      <c r="AE920" s="99"/>
    </row>
    <row r="921" spans="31:31" ht="30" customHeight="1" x14ac:dyDescent="0.35">
      <c r="AE921" s="99"/>
    </row>
    <row r="922" spans="31:31" ht="30" customHeight="1" x14ac:dyDescent="0.35">
      <c r="AE922" s="99"/>
    </row>
    <row r="923" spans="31:31" ht="30" customHeight="1" x14ac:dyDescent="0.35">
      <c r="AE923" s="99"/>
    </row>
    <row r="924" spans="31:31" ht="30" customHeight="1" x14ac:dyDescent="0.35">
      <c r="AE924" s="99"/>
    </row>
    <row r="925" spans="31:31" ht="30" customHeight="1" x14ac:dyDescent="0.35">
      <c r="AE925" s="99"/>
    </row>
    <row r="926" spans="31:31" ht="30" customHeight="1" x14ac:dyDescent="0.35">
      <c r="AE926" s="99"/>
    </row>
    <row r="927" spans="31:31" ht="30" customHeight="1" x14ac:dyDescent="0.35">
      <c r="AE927" s="99"/>
    </row>
    <row r="928" spans="31:31" ht="30" customHeight="1" x14ac:dyDescent="0.35">
      <c r="AE928" s="99"/>
    </row>
    <row r="929" spans="31:31" ht="30" customHeight="1" x14ac:dyDescent="0.35">
      <c r="AE929" s="99"/>
    </row>
    <row r="930" spans="31:31" ht="30" customHeight="1" x14ac:dyDescent="0.35">
      <c r="AE930" s="99"/>
    </row>
    <row r="931" spans="31:31" ht="30" customHeight="1" x14ac:dyDescent="0.35">
      <c r="AE931" s="99"/>
    </row>
    <row r="932" spans="31:31" ht="30" customHeight="1" x14ac:dyDescent="0.35">
      <c r="AE932" s="99"/>
    </row>
    <row r="933" spans="31:31" ht="30" customHeight="1" x14ac:dyDescent="0.35">
      <c r="AE933" s="99"/>
    </row>
    <row r="934" spans="31:31" ht="30" customHeight="1" x14ac:dyDescent="0.35">
      <c r="AE934" s="99"/>
    </row>
    <row r="935" spans="31:31" ht="30" customHeight="1" x14ac:dyDescent="0.35">
      <c r="AE935" s="99"/>
    </row>
    <row r="936" spans="31:31" ht="30" customHeight="1" x14ac:dyDescent="0.35">
      <c r="AE936" s="99"/>
    </row>
    <row r="937" spans="31:31" ht="30" customHeight="1" x14ac:dyDescent="0.35">
      <c r="AE937" s="99"/>
    </row>
    <row r="938" spans="31:31" ht="30" customHeight="1" x14ac:dyDescent="0.35">
      <c r="AE938" s="99"/>
    </row>
    <row r="939" spans="31:31" ht="30" customHeight="1" x14ac:dyDescent="0.35">
      <c r="AE939" s="99"/>
    </row>
    <row r="940" spans="31:31" ht="30" customHeight="1" x14ac:dyDescent="0.35">
      <c r="AE940" s="99"/>
    </row>
    <row r="941" spans="31:31" ht="30" customHeight="1" x14ac:dyDescent="0.35">
      <c r="AE941" s="99"/>
    </row>
    <row r="942" spans="31:31" ht="30" customHeight="1" x14ac:dyDescent="0.35">
      <c r="AE942" s="99"/>
    </row>
    <row r="943" spans="31:31" ht="30" customHeight="1" x14ac:dyDescent="0.35">
      <c r="AE943" s="99"/>
    </row>
    <row r="944" spans="31:31" ht="30" customHeight="1" x14ac:dyDescent="0.35">
      <c r="AE944" s="99"/>
    </row>
    <row r="945" spans="31:31" ht="30" customHeight="1" x14ac:dyDescent="0.35">
      <c r="AE945" s="99"/>
    </row>
    <row r="946" spans="31:31" ht="30" customHeight="1" x14ac:dyDescent="0.35">
      <c r="AE946" s="99"/>
    </row>
    <row r="947" spans="31:31" ht="30" customHeight="1" x14ac:dyDescent="0.35">
      <c r="AE947" s="99"/>
    </row>
    <row r="948" spans="31:31" ht="30" customHeight="1" x14ac:dyDescent="0.35">
      <c r="AE948" s="99"/>
    </row>
    <row r="949" spans="31:31" ht="30" customHeight="1" x14ac:dyDescent="0.35">
      <c r="AE949" s="99"/>
    </row>
    <row r="950" spans="31:31" ht="30" customHeight="1" x14ac:dyDescent="0.35">
      <c r="AE950" s="99"/>
    </row>
    <row r="951" spans="31:31" ht="30" customHeight="1" x14ac:dyDescent="0.35">
      <c r="AE951" s="99"/>
    </row>
    <row r="952" spans="31:31" ht="30" customHeight="1" x14ac:dyDescent="0.35">
      <c r="AE952" s="99"/>
    </row>
    <row r="953" spans="31:31" ht="30" customHeight="1" x14ac:dyDescent="0.35">
      <c r="AE953" s="99"/>
    </row>
    <row r="954" spans="31:31" ht="30" customHeight="1" x14ac:dyDescent="0.35">
      <c r="AE954" s="99"/>
    </row>
    <row r="955" spans="31:31" ht="30" customHeight="1" x14ac:dyDescent="0.35">
      <c r="AE955" s="99"/>
    </row>
    <row r="956" spans="31:31" ht="30" customHeight="1" x14ac:dyDescent="0.35">
      <c r="AE956" s="99"/>
    </row>
    <row r="957" spans="31:31" ht="30" customHeight="1" x14ac:dyDescent="0.35">
      <c r="AE957" s="99"/>
    </row>
    <row r="958" spans="31:31" ht="30" customHeight="1" x14ac:dyDescent="0.35">
      <c r="AE958" s="99"/>
    </row>
    <row r="959" spans="31:31" ht="30" customHeight="1" x14ac:dyDescent="0.35">
      <c r="AE959" s="99"/>
    </row>
    <row r="960" spans="31:31" ht="30" customHeight="1" x14ac:dyDescent="0.35">
      <c r="AE960" s="99"/>
    </row>
    <row r="961" spans="31:31" ht="30" customHeight="1" x14ac:dyDescent="0.35">
      <c r="AE961" s="99"/>
    </row>
    <row r="962" spans="31:31" ht="30" customHeight="1" x14ac:dyDescent="0.35">
      <c r="AE962" s="99"/>
    </row>
    <row r="963" spans="31:31" ht="30" customHeight="1" x14ac:dyDescent="0.35">
      <c r="AE963" s="99"/>
    </row>
    <row r="964" spans="31:31" ht="30" customHeight="1" x14ac:dyDescent="0.35">
      <c r="AE964" s="99"/>
    </row>
    <row r="965" spans="31:31" ht="30" customHeight="1" x14ac:dyDescent="0.35">
      <c r="AE965" s="99"/>
    </row>
    <row r="966" spans="31:31" ht="30" customHeight="1" x14ac:dyDescent="0.35">
      <c r="AE966" s="99"/>
    </row>
    <row r="967" spans="31:31" ht="30" customHeight="1" x14ac:dyDescent="0.35">
      <c r="AE967" s="99"/>
    </row>
    <row r="968" spans="31:31" ht="30" customHeight="1" x14ac:dyDescent="0.35">
      <c r="AE968" s="99"/>
    </row>
    <row r="969" spans="31:31" ht="30" customHeight="1" x14ac:dyDescent="0.35">
      <c r="AE969" s="99"/>
    </row>
    <row r="970" spans="31:31" ht="30" customHeight="1" x14ac:dyDescent="0.35">
      <c r="AE970" s="99"/>
    </row>
    <row r="971" spans="31:31" ht="30" customHeight="1" x14ac:dyDescent="0.35">
      <c r="AE971" s="99"/>
    </row>
    <row r="972" spans="31:31" ht="30" customHeight="1" x14ac:dyDescent="0.35">
      <c r="AE972" s="99"/>
    </row>
    <row r="973" spans="31:31" ht="30" customHeight="1" x14ac:dyDescent="0.35">
      <c r="AE973" s="99"/>
    </row>
    <row r="974" spans="31:31" ht="30" customHeight="1" x14ac:dyDescent="0.35">
      <c r="AE974" s="99"/>
    </row>
  </sheetData>
  <autoFilter ref="A3:AU3"/>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26" priority="1" operator="lessThan">
      <formula>0</formula>
    </cfRule>
  </conditionalFormatting>
  <conditionalFormatting sqref="U4:AD186 AF4:AT186">
    <cfRule type="cellIs" dxfId="25" priority="2" operator="greaterThan">
      <formula>0</formula>
    </cfRule>
  </conditionalFormatting>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24"/>
  <dimension ref="A1:AU974"/>
  <sheetViews>
    <sheetView topLeftCell="L167" zoomScale="60" zoomScaleNormal="60" workbookViewId="0">
      <selection activeCell="AC178" sqref="AC178"/>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33.1796875" style="92" customWidth="1"/>
    <col min="5" max="5" width="10" style="92" customWidth="1"/>
    <col min="6" max="6" width="9.7265625" style="92" customWidth="1"/>
    <col min="7" max="7" width="14.453125" style="92" customWidth="1"/>
    <col min="8" max="8" width="9.1796875" style="92" customWidth="1"/>
    <col min="9" max="9" width="17.1796875" style="92" customWidth="1"/>
    <col min="10" max="10" width="18.1796875" style="92" customWidth="1"/>
    <col min="11" max="18" width="14.26953125" style="94" customWidth="1"/>
    <col min="19" max="19" width="14.26953125" style="101" customWidth="1"/>
    <col min="20" max="20" width="14.26953125" style="96" customWidth="1"/>
    <col min="21" max="21" width="16.1796875" style="99" customWidth="1"/>
    <col min="22" max="22" width="15.1796875" style="99" customWidth="1"/>
    <col min="23" max="23" width="16" style="99" customWidth="1"/>
    <col min="24" max="25" width="16.1796875" style="99" customWidth="1"/>
    <col min="26" max="26" width="15.54296875" style="99" customWidth="1"/>
    <col min="27" max="27" width="16.453125" style="99" customWidth="1"/>
    <col min="28" max="28" width="17.8164062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3" t="s">
        <v>910</v>
      </c>
      <c r="V1" s="303" t="s">
        <v>911</v>
      </c>
      <c r="W1" s="303" t="s">
        <v>912</v>
      </c>
      <c r="X1" s="303" t="s">
        <v>913</v>
      </c>
      <c r="Y1" s="303" t="s">
        <v>914</v>
      </c>
      <c r="Z1" s="303" t="s">
        <v>915</v>
      </c>
      <c r="AA1" s="303" t="s">
        <v>916</v>
      </c>
      <c r="AB1" s="303" t="s">
        <v>917</v>
      </c>
      <c r="AC1" s="303" t="s">
        <v>918</v>
      </c>
      <c r="AD1" s="303" t="s">
        <v>919</v>
      </c>
      <c r="AE1" s="303" t="s">
        <v>920</v>
      </c>
      <c r="AF1" s="303" t="s">
        <v>921</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CEAD</v>
      </c>
      <c r="E2" s="299"/>
      <c r="F2" s="300"/>
      <c r="G2" s="300"/>
      <c r="H2" s="300"/>
      <c r="I2" s="300"/>
      <c r="J2" s="300"/>
      <c r="K2" s="300"/>
      <c r="L2" s="300"/>
      <c r="M2" s="300"/>
      <c r="N2" s="300"/>
      <c r="O2" s="300"/>
      <c r="P2" s="300"/>
      <c r="Q2" s="300"/>
      <c r="R2" s="300"/>
      <c r="S2" s="300"/>
      <c r="T2" s="301"/>
      <c r="U2" s="304"/>
      <c r="V2" s="304"/>
      <c r="W2" s="304"/>
      <c r="X2" s="304"/>
      <c r="Y2" s="304"/>
      <c r="Z2" s="304"/>
      <c r="AA2" s="304"/>
      <c r="AB2" s="304"/>
      <c r="AC2" s="304"/>
      <c r="AD2" s="304"/>
      <c r="AE2" s="304"/>
      <c r="AF2" s="304"/>
      <c r="AG2" s="298"/>
      <c r="AH2" s="298"/>
      <c r="AI2" s="298"/>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245">
        <v>45968</v>
      </c>
      <c r="V3" s="246">
        <v>45972</v>
      </c>
      <c r="W3" s="246">
        <v>45972</v>
      </c>
      <c r="X3" s="246">
        <v>45972</v>
      </c>
      <c r="Y3" s="246">
        <v>45972</v>
      </c>
      <c r="Z3" s="246">
        <v>45978</v>
      </c>
      <c r="AA3" s="246">
        <v>45978</v>
      </c>
      <c r="AB3" s="246">
        <v>45978</v>
      </c>
      <c r="AC3" s="246">
        <v>45979</v>
      </c>
      <c r="AD3" s="246">
        <v>45979</v>
      </c>
      <c r="AE3" s="246">
        <v>45992</v>
      </c>
      <c r="AF3" s="246">
        <v>45992</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IF(SUM(U4:AT4)&gt;K4+N4,K4+N4,SUM(U4:AT4))</f>
        <v>0</v>
      </c>
      <c r="M4" s="71">
        <f>(SUM(U4:AT4))</f>
        <v>0</v>
      </c>
      <c r="N4" s="72"/>
      <c r="O4" s="73">
        <f>ROUND(IF(K4*0.25-0.5&lt;0,0,K4*0.25-0.5),0)-R4-P4</f>
        <v>0</v>
      </c>
      <c r="P4" s="72"/>
      <c r="Q4" s="72"/>
      <c r="R4" s="72"/>
      <c r="S4" s="74">
        <f t="shared" ref="S4:S186" si="0">K4-(SUM(U4:AT4))+N4+P4+Q4-R4</f>
        <v>0</v>
      </c>
      <c r="T4" s="121" t="str">
        <f>IF(S4&lt;0,"ATENÇÃO","OK")</f>
        <v>OK</v>
      </c>
      <c r="U4" s="247"/>
      <c r="V4" s="248"/>
      <c r="W4" s="248"/>
      <c r="X4" s="248"/>
      <c r="Y4" s="248"/>
      <c r="Z4" s="248"/>
      <c r="AA4" s="248"/>
      <c r="AB4" s="248"/>
      <c r="AC4" s="248"/>
      <c r="AD4" s="248"/>
      <c r="AE4" s="248"/>
      <c r="AF4" s="248"/>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v>4</v>
      </c>
      <c r="L5" s="70">
        <f t="shared" ref="L5:L186" si="1">IF(SUM(U5:AT5)&gt;K5+N5,K5+N5,SUM(U5:AT5))</f>
        <v>0</v>
      </c>
      <c r="M5" s="71">
        <f t="shared" ref="M5:M186" si="2">(SUM(U5:AT5))</f>
        <v>0</v>
      </c>
      <c r="N5" s="72"/>
      <c r="O5" s="73">
        <f t="shared" ref="O5:O186" si="3">ROUND(IF(K5*0.25-0.5&lt;0,0,K5*0.25-0.5),0)-R5-P5</f>
        <v>1</v>
      </c>
      <c r="P5" s="72"/>
      <c r="Q5" s="72"/>
      <c r="R5" s="72"/>
      <c r="S5" s="74">
        <f t="shared" si="0"/>
        <v>4</v>
      </c>
      <c r="T5" s="121" t="str">
        <f t="shared" ref="T5:T186" si="4">IF(S5&lt;0,"ATENÇÃO","OK")</f>
        <v>OK</v>
      </c>
      <c r="U5" s="247"/>
      <c r="V5" s="248"/>
      <c r="W5" s="248"/>
      <c r="X5" s="248"/>
      <c r="Y5" s="248"/>
      <c r="Z5" s="248"/>
      <c r="AA5" s="248"/>
      <c r="AB5" s="248"/>
      <c r="AC5" s="248"/>
      <c r="AD5" s="248"/>
      <c r="AE5" s="248"/>
      <c r="AF5" s="248"/>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247"/>
      <c r="V6" s="248"/>
      <c r="W6" s="248"/>
      <c r="X6" s="248"/>
      <c r="Y6" s="248"/>
      <c r="Z6" s="248"/>
      <c r="AA6" s="248"/>
      <c r="AB6" s="248"/>
      <c r="AC6" s="248"/>
      <c r="AD6" s="248"/>
      <c r="AE6" s="248"/>
      <c r="AF6" s="248"/>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c r="L7" s="70">
        <f t="shared" si="1"/>
        <v>0</v>
      </c>
      <c r="M7" s="71">
        <f t="shared" si="2"/>
        <v>0</v>
      </c>
      <c r="N7" s="72"/>
      <c r="O7" s="73">
        <f t="shared" si="3"/>
        <v>0</v>
      </c>
      <c r="P7" s="72"/>
      <c r="Q7" s="72"/>
      <c r="R7" s="72"/>
      <c r="S7" s="74">
        <f t="shared" si="0"/>
        <v>0</v>
      </c>
      <c r="T7" s="121" t="str">
        <f t="shared" si="4"/>
        <v>OK</v>
      </c>
      <c r="U7" s="247"/>
      <c r="V7" s="248"/>
      <c r="W7" s="248"/>
      <c r="X7" s="248"/>
      <c r="Y7" s="248"/>
      <c r="Z7" s="248"/>
      <c r="AA7" s="248"/>
      <c r="AB7" s="248"/>
      <c r="AC7" s="248"/>
      <c r="AD7" s="248"/>
      <c r="AE7" s="248"/>
      <c r="AF7" s="248"/>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247"/>
      <c r="V8" s="248"/>
      <c r="W8" s="248"/>
      <c r="X8" s="248"/>
      <c r="Y8" s="248"/>
      <c r="Z8" s="248"/>
      <c r="AA8" s="248"/>
      <c r="AB8" s="248"/>
      <c r="AC8" s="248"/>
      <c r="AD8" s="248"/>
      <c r="AE8" s="277"/>
      <c r="AF8" s="248"/>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247"/>
      <c r="V9" s="248"/>
      <c r="W9" s="248"/>
      <c r="X9" s="248"/>
      <c r="Y9" s="248"/>
      <c r="Z9" s="248"/>
      <c r="AA9" s="248"/>
      <c r="AB9" s="248"/>
      <c r="AC9" s="248"/>
      <c r="AD9" s="248"/>
      <c r="AE9" s="248"/>
      <c r="AF9" s="248"/>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247"/>
      <c r="V10" s="248"/>
      <c r="W10" s="248"/>
      <c r="X10" s="248"/>
      <c r="Y10" s="248"/>
      <c r="Z10" s="248"/>
      <c r="AA10" s="248"/>
      <c r="AB10" s="248"/>
      <c r="AC10" s="248"/>
      <c r="AD10" s="248"/>
      <c r="AE10" s="248"/>
      <c r="AF10" s="248"/>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1"/>
        <v>0</v>
      </c>
      <c r="M11" s="71">
        <f t="shared" si="2"/>
        <v>0</v>
      </c>
      <c r="N11" s="72"/>
      <c r="O11" s="73">
        <f t="shared" si="3"/>
        <v>0</v>
      </c>
      <c r="P11" s="72"/>
      <c r="Q11" s="72"/>
      <c r="R11" s="72"/>
      <c r="S11" s="74">
        <f t="shared" si="0"/>
        <v>0</v>
      </c>
      <c r="T11" s="121" t="str">
        <f t="shared" si="4"/>
        <v>OK</v>
      </c>
      <c r="U11" s="247"/>
      <c r="V11" s="248"/>
      <c r="W11" s="248"/>
      <c r="X11" s="248"/>
      <c r="Y11" s="248"/>
      <c r="Z11" s="248"/>
      <c r="AA11" s="248"/>
      <c r="AB11" s="248"/>
      <c r="AC11" s="248"/>
      <c r="AD11" s="248"/>
      <c r="AE11" s="248"/>
      <c r="AF11" s="248"/>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247"/>
      <c r="V12" s="248"/>
      <c r="W12" s="248"/>
      <c r="X12" s="248"/>
      <c r="Y12" s="248"/>
      <c r="Z12" s="248"/>
      <c r="AA12" s="248"/>
      <c r="AB12" s="248"/>
      <c r="AC12" s="248"/>
      <c r="AD12" s="248"/>
      <c r="AE12" s="248"/>
      <c r="AF12" s="248"/>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v>2</v>
      </c>
      <c r="L13" s="70">
        <f t="shared" si="1"/>
        <v>0</v>
      </c>
      <c r="M13" s="71">
        <f t="shared" si="2"/>
        <v>0</v>
      </c>
      <c r="N13" s="72"/>
      <c r="O13" s="73">
        <f t="shared" si="3"/>
        <v>0</v>
      </c>
      <c r="P13" s="72"/>
      <c r="Q13" s="72"/>
      <c r="R13" s="72"/>
      <c r="S13" s="74">
        <f t="shared" si="0"/>
        <v>2</v>
      </c>
      <c r="T13" s="121" t="str">
        <f t="shared" si="4"/>
        <v>OK</v>
      </c>
      <c r="U13" s="247"/>
      <c r="V13" s="249"/>
      <c r="W13" s="249"/>
      <c r="X13" s="248"/>
      <c r="Y13" s="249"/>
      <c r="Z13" s="248"/>
      <c r="AA13" s="249"/>
      <c r="AB13" s="249"/>
      <c r="AC13" s="248"/>
      <c r="AD13" s="248"/>
      <c r="AE13" s="248"/>
      <c r="AF13" s="248"/>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247"/>
      <c r="V14" s="248"/>
      <c r="W14" s="248"/>
      <c r="X14" s="248"/>
      <c r="Y14" s="248"/>
      <c r="Z14" s="248"/>
      <c r="AA14" s="248"/>
      <c r="AB14" s="248"/>
      <c r="AC14" s="248"/>
      <c r="AD14" s="248"/>
      <c r="AE14" s="248"/>
      <c r="AF14" s="248"/>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247"/>
      <c r="V15" s="249"/>
      <c r="W15" s="248"/>
      <c r="X15" s="248"/>
      <c r="Y15" s="249"/>
      <c r="Z15" s="248"/>
      <c r="AA15" s="249"/>
      <c r="AB15" s="249"/>
      <c r="AC15" s="248"/>
      <c r="AD15" s="248"/>
      <c r="AE15" s="248"/>
      <c r="AF15" s="248"/>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v>8</v>
      </c>
      <c r="L16" s="70">
        <f t="shared" si="1"/>
        <v>0</v>
      </c>
      <c r="M16" s="71">
        <f t="shared" si="2"/>
        <v>0</v>
      </c>
      <c r="N16" s="72"/>
      <c r="O16" s="73">
        <f t="shared" si="3"/>
        <v>2</v>
      </c>
      <c r="P16" s="72"/>
      <c r="Q16" s="72"/>
      <c r="R16" s="72"/>
      <c r="S16" s="74">
        <f t="shared" si="0"/>
        <v>8</v>
      </c>
      <c r="T16" s="121" t="str">
        <f t="shared" si="4"/>
        <v>OK</v>
      </c>
      <c r="U16" s="247"/>
      <c r="V16" s="248"/>
      <c r="W16" s="248"/>
      <c r="X16" s="248"/>
      <c r="Y16" s="248"/>
      <c r="Z16" s="248"/>
      <c r="AA16" s="248"/>
      <c r="AB16" s="248"/>
      <c r="AC16" s="248"/>
      <c r="AD16" s="248"/>
      <c r="AE16" s="248"/>
      <c r="AF16" s="248"/>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v>5</v>
      </c>
      <c r="L17" s="70">
        <f t="shared" si="1"/>
        <v>0</v>
      </c>
      <c r="M17" s="71">
        <f t="shared" si="2"/>
        <v>0</v>
      </c>
      <c r="N17" s="72"/>
      <c r="O17" s="73">
        <f t="shared" si="3"/>
        <v>1</v>
      </c>
      <c r="P17" s="72"/>
      <c r="Q17" s="72"/>
      <c r="R17" s="72"/>
      <c r="S17" s="74">
        <f t="shared" si="0"/>
        <v>5</v>
      </c>
      <c r="T17" s="121" t="str">
        <f t="shared" si="4"/>
        <v>OK</v>
      </c>
      <c r="U17" s="247"/>
      <c r="V17" s="248"/>
      <c r="W17" s="248"/>
      <c r="X17" s="248"/>
      <c r="Y17" s="248"/>
      <c r="Z17" s="248"/>
      <c r="AA17" s="248"/>
      <c r="AB17" s="248"/>
      <c r="AC17" s="248"/>
      <c r="AD17" s="248"/>
      <c r="AE17" s="248"/>
      <c r="AF17" s="248"/>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v>4</v>
      </c>
      <c r="L18" s="70">
        <f t="shared" si="1"/>
        <v>2</v>
      </c>
      <c r="M18" s="71">
        <f t="shared" si="2"/>
        <v>2</v>
      </c>
      <c r="N18" s="72"/>
      <c r="O18" s="73">
        <f t="shared" si="3"/>
        <v>1</v>
      </c>
      <c r="P18" s="72"/>
      <c r="Q18" s="72"/>
      <c r="R18" s="72"/>
      <c r="S18" s="74">
        <f t="shared" si="0"/>
        <v>2</v>
      </c>
      <c r="T18" s="121" t="str">
        <f t="shared" si="4"/>
        <v>OK</v>
      </c>
      <c r="U18" s="247"/>
      <c r="V18" s="248"/>
      <c r="W18" s="248"/>
      <c r="X18" s="251">
        <v>2</v>
      </c>
      <c r="Y18" s="248"/>
      <c r="Z18" s="248"/>
      <c r="AA18" s="248"/>
      <c r="AB18" s="248"/>
      <c r="AC18" s="248"/>
      <c r="AD18" s="248"/>
      <c r="AE18" s="248"/>
      <c r="AF18" s="248"/>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v>12</v>
      </c>
      <c r="L19" s="70">
        <f t="shared" si="1"/>
        <v>0</v>
      </c>
      <c r="M19" s="71">
        <f t="shared" si="2"/>
        <v>0</v>
      </c>
      <c r="N19" s="72"/>
      <c r="O19" s="73">
        <f t="shared" si="3"/>
        <v>3</v>
      </c>
      <c r="P19" s="72"/>
      <c r="Q19" s="72"/>
      <c r="R19" s="72"/>
      <c r="S19" s="74">
        <f t="shared" si="0"/>
        <v>12</v>
      </c>
      <c r="T19" s="121" t="str">
        <f t="shared" si="4"/>
        <v>OK</v>
      </c>
      <c r="U19" s="247"/>
      <c r="V19" s="248"/>
      <c r="W19" s="248"/>
      <c r="X19" s="248"/>
      <c r="Y19" s="248"/>
      <c r="Z19" s="248"/>
      <c r="AA19" s="248"/>
      <c r="AB19" s="248"/>
      <c r="AC19" s="248"/>
      <c r="AD19" s="248"/>
      <c r="AE19" s="248"/>
      <c r="AF19" s="248"/>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108" t="s">
        <v>84</v>
      </c>
      <c r="J20" s="109">
        <v>64</v>
      </c>
      <c r="K20" s="69"/>
      <c r="L20" s="70">
        <f t="shared" si="1"/>
        <v>0</v>
      </c>
      <c r="M20" s="71">
        <f t="shared" si="2"/>
        <v>0</v>
      </c>
      <c r="N20" s="72"/>
      <c r="O20" s="73">
        <f t="shared" si="3"/>
        <v>0</v>
      </c>
      <c r="P20" s="72"/>
      <c r="Q20" s="72"/>
      <c r="R20" s="72"/>
      <c r="S20" s="74">
        <f t="shared" si="0"/>
        <v>0</v>
      </c>
      <c r="T20" s="121" t="str">
        <f t="shared" si="4"/>
        <v>OK</v>
      </c>
      <c r="U20" s="247"/>
      <c r="V20" s="249"/>
      <c r="W20" s="249"/>
      <c r="X20" s="248"/>
      <c r="Y20" s="249"/>
      <c r="Z20" s="248"/>
      <c r="AA20" s="248"/>
      <c r="AB20" s="249"/>
      <c r="AC20" s="248"/>
      <c r="AD20" s="248"/>
      <c r="AE20" s="248"/>
      <c r="AF20" s="248"/>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c r="L21" s="70">
        <f t="shared" si="1"/>
        <v>0</v>
      </c>
      <c r="M21" s="71">
        <f t="shared" si="2"/>
        <v>0</v>
      </c>
      <c r="N21" s="72"/>
      <c r="O21" s="73">
        <f t="shared" si="3"/>
        <v>0</v>
      </c>
      <c r="P21" s="72"/>
      <c r="Q21" s="72"/>
      <c r="R21" s="72"/>
      <c r="S21" s="74">
        <f t="shared" si="0"/>
        <v>0</v>
      </c>
      <c r="T21" s="121" t="str">
        <f t="shared" si="4"/>
        <v>OK</v>
      </c>
      <c r="U21" s="247"/>
      <c r="V21" s="248"/>
      <c r="W21" s="248"/>
      <c r="X21" s="248"/>
      <c r="Y21" s="248"/>
      <c r="Z21" s="248"/>
      <c r="AA21" s="248"/>
      <c r="AB21" s="248"/>
      <c r="AC21" s="248"/>
      <c r="AD21" s="248"/>
      <c r="AE21" s="248"/>
      <c r="AF21" s="248"/>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c r="L22" s="70">
        <f t="shared" si="1"/>
        <v>0</v>
      </c>
      <c r="M22" s="71">
        <f t="shared" si="2"/>
        <v>0</v>
      </c>
      <c r="N22" s="72"/>
      <c r="O22" s="73">
        <f t="shared" si="3"/>
        <v>0</v>
      </c>
      <c r="P22" s="72"/>
      <c r="Q22" s="72"/>
      <c r="R22" s="72"/>
      <c r="S22" s="74">
        <f t="shared" si="0"/>
        <v>0</v>
      </c>
      <c r="T22" s="121" t="str">
        <f t="shared" si="4"/>
        <v>OK</v>
      </c>
      <c r="U22" s="247"/>
      <c r="V22" s="248"/>
      <c r="W22" s="248"/>
      <c r="X22" s="248"/>
      <c r="Y22" s="248"/>
      <c r="Z22" s="248"/>
      <c r="AA22" s="248"/>
      <c r="AB22" s="248"/>
      <c r="AC22" s="248"/>
      <c r="AD22" s="248"/>
      <c r="AE22" s="248"/>
      <c r="AF22" s="248"/>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c r="L23" s="70">
        <f t="shared" si="1"/>
        <v>0</v>
      </c>
      <c r="M23" s="71">
        <f t="shared" si="2"/>
        <v>0</v>
      </c>
      <c r="N23" s="72"/>
      <c r="O23" s="73">
        <f t="shared" si="3"/>
        <v>0</v>
      </c>
      <c r="P23" s="72"/>
      <c r="Q23" s="72"/>
      <c r="R23" s="72"/>
      <c r="S23" s="74">
        <f t="shared" si="0"/>
        <v>0</v>
      </c>
      <c r="T23" s="121" t="str">
        <f t="shared" si="4"/>
        <v>OK</v>
      </c>
      <c r="U23" s="247"/>
      <c r="V23" s="248"/>
      <c r="W23" s="248"/>
      <c r="X23" s="248"/>
      <c r="Y23" s="248"/>
      <c r="Z23" s="248"/>
      <c r="AA23" s="248"/>
      <c r="AB23" s="248"/>
      <c r="AC23" s="248"/>
      <c r="AD23" s="248"/>
      <c r="AE23" s="248"/>
      <c r="AF23" s="248"/>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247"/>
      <c r="V24" s="248"/>
      <c r="W24" s="248"/>
      <c r="X24" s="248"/>
      <c r="Y24" s="248"/>
      <c r="Z24" s="248"/>
      <c r="AA24" s="248"/>
      <c r="AB24" s="248"/>
      <c r="AC24" s="248"/>
      <c r="AD24" s="248"/>
      <c r="AE24" s="248"/>
      <c r="AF24" s="248"/>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v>4</v>
      </c>
      <c r="L25" s="70">
        <f t="shared" si="1"/>
        <v>0</v>
      </c>
      <c r="M25" s="71">
        <f t="shared" si="2"/>
        <v>0</v>
      </c>
      <c r="N25" s="72"/>
      <c r="O25" s="73">
        <f t="shared" si="3"/>
        <v>1</v>
      </c>
      <c r="P25" s="72"/>
      <c r="Q25" s="72"/>
      <c r="R25" s="72"/>
      <c r="S25" s="74">
        <f t="shared" si="0"/>
        <v>4</v>
      </c>
      <c r="T25" s="121" t="str">
        <f t="shared" si="4"/>
        <v>OK</v>
      </c>
      <c r="U25" s="247"/>
      <c r="V25" s="249"/>
      <c r="W25" s="248"/>
      <c r="X25" s="248"/>
      <c r="Y25" s="249"/>
      <c r="Z25" s="248"/>
      <c r="AA25" s="249"/>
      <c r="AB25" s="248"/>
      <c r="AC25" s="248"/>
      <c r="AD25" s="248"/>
      <c r="AE25" s="248"/>
      <c r="AF25" s="248"/>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247"/>
      <c r="V26" s="248"/>
      <c r="W26" s="248"/>
      <c r="X26" s="248"/>
      <c r="Y26" s="248"/>
      <c r="Z26" s="248"/>
      <c r="AA26" s="248"/>
      <c r="AB26" s="248"/>
      <c r="AC26" s="248"/>
      <c r="AD26" s="248"/>
      <c r="AE26" s="248"/>
      <c r="AF26" s="248"/>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c r="L27" s="70">
        <f t="shared" si="1"/>
        <v>0</v>
      </c>
      <c r="M27" s="71">
        <f t="shared" si="2"/>
        <v>0</v>
      </c>
      <c r="N27" s="72"/>
      <c r="O27" s="73">
        <f t="shared" si="3"/>
        <v>0</v>
      </c>
      <c r="P27" s="72"/>
      <c r="Q27" s="72"/>
      <c r="R27" s="72"/>
      <c r="S27" s="74">
        <f t="shared" si="0"/>
        <v>0</v>
      </c>
      <c r="T27" s="121" t="str">
        <f t="shared" si="4"/>
        <v>OK</v>
      </c>
      <c r="U27" s="247"/>
      <c r="V27" s="248"/>
      <c r="W27" s="248"/>
      <c r="X27" s="248"/>
      <c r="Y27" s="248"/>
      <c r="Z27" s="248"/>
      <c r="AA27" s="248"/>
      <c r="AB27" s="248"/>
      <c r="AC27" s="248"/>
      <c r="AD27" s="248"/>
      <c r="AE27" s="248"/>
      <c r="AF27" s="248"/>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247"/>
      <c r="V28" s="249"/>
      <c r="W28" s="249"/>
      <c r="X28" s="248"/>
      <c r="Y28" s="249"/>
      <c r="Z28" s="248"/>
      <c r="AA28" s="248"/>
      <c r="AB28" s="249"/>
      <c r="AC28" s="248"/>
      <c r="AD28" s="248"/>
      <c r="AE28" s="248"/>
      <c r="AF28" s="248"/>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247"/>
      <c r="V29" s="249"/>
      <c r="W29" s="249"/>
      <c r="X29" s="248"/>
      <c r="Y29" s="249"/>
      <c r="Z29" s="248"/>
      <c r="AA29" s="249"/>
      <c r="AB29" s="249"/>
      <c r="AC29" s="248"/>
      <c r="AD29" s="248"/>
      <c r="AE29" s="248"/>
      <c r="AF29" s="248"/>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247"/>
      <c r="V30" s="249"/>
      <c r="W30" s="249"/>
      <c r="X30" s="248"/>
      <c r="Y30" s="249"/>
      <c r="Z30" s="248"/>
      <c r="AA30" s="249"/>
      <c r="AB30" s="249"/>
      <c r="AC30" s="248"/>
      <c r="AD30" s="248"/>
      <c r="AE30" s="248"/>
      <c r="AF30" s="248"/>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v>4</v>
      </c>
      <c r="L31" s="70">
        <f t="shared" si="1"/>
        <v>1</v>
      </c>
      <c r="M31" s="71">
        <f t="shared" si="2"/>
        <v>1</v>
      </c>
      <c r="N31" s="72"/>
      <c r="O31" s="73">
        <f t="shared" si="3"/>
        <v>1</v>
      </c>
      <c r="P31" s="72"/>
      <c r="Q31" s="72"/>
      <c r="R31" s="72"/>
      <c r="S31" s="74">
        <f t="shared" si="0"/>
        <v>3</v>
      </c>
      <c r="T31" s="121" t="str">
        <f t="shared" si="4"/>
        <v>OK</v>
      </c>
      <c r="U31" s="247"/>
      <c r="V31" s="249"/>
      <c r="W31" s="252">
        <v>1</v>
      </c>
      <c r="X31" s="248"/>
      <c r="Y31" s="249"/>
      <c r="Z31" s="248"/>
      <c r="AA31" s="249"/>
      <c r="AB31" s="249"/>
      <c r="AC31" s="248"/>
      <c r="AD31" s="248"/>
      <c r="AE31" s="248"/>
      <c r="AF31" s="248"/>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c r="L32" s="70">
        <f t="shared" si="1"/>
        <v>0</v>
      </c>
      <c r="M32" s="71">
        <f t="shared" si="2"/>
        <v>0</v>
      </c>
      <c r="N32" s="72"/>
      <c r="O32" s="73">
        <f t="shared" si="3"/>
        <v>0</v>
      </c>
      <c r="P32" s="72"/>
      <c r="Q32" s="72"/>
      <c r="R32" s="72"/>
      <c r="S32" s="74">
        <f t="shared" si="0"/>
        <v>0</v>
      </c>
      <c r="T32" s="121" t="str">
        <f t="shared" si="4"/>
        <v>OK</v>
      </c>
      <c r="U32" s="247"/>
      <c r="V32" s="249"/>
      <c r="W32" s="249"/>
      <c r="X32" s="248"/>
      <c r="Y32" s="249"/>
      <c r="Z32" s="248"/>
      <c r="AA32" s="249"/>
      <c r="AB32" s="249"/>
      <c r="AC32" s="248"/>
      <c r="AD32" s="248"/>
      <c r="AE32" s="248"/>
      <c r="AF32" s="248"/>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247"/>
      <c r="V33" s="249"/>
      <c r="W33" s="249"/>
      <c r="X33" s="248"/>
      <c r="Y33" s="249"/>
      <c r="Z33" s="248"/>
      <c r="AA33" s="249"/>
      <c r="AB33" s="249"/>
      <c r="AC33" s="248"/>
      <c r="AD33" s="248"/>
      <c r="AE33" s="248"/>
      <c r="AF33" s="248"/>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247"/>
      <c r="V34" s="249"/>
      <c r="W34" s="249"/>
      <c r="X34" s="248"/>
      <c r="Y34" s="249"/>
      <c r="Z34" s="248"/>
      <c r="AA34" s="249"/>
      <c r="AB34" s="249"/>
      <c r="AC34" s="248"/>
      <c r="AD34" s="248"/>
      <c r="AE34" s="248"/>
      <c r="AF34" s="248"/>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c r="L35" s="70">
        <f t="shared" si="1"/>
        <v>0</v>
      </c>
      <c r="M35" s="71">
        <f t="shared" si="2"/>
        <v>0</v>
      </c>
      <c r="N35" s="72"/>
      <c r="O35" s="73">
        <f t="shared" si="3"/>
        <v>0</v>
      </c>
      <c r="P35" s="72"/>
      <c r="Q35" s="72"/>
      <c r="R35" s="72"/>
      <c r="S35" s="74">
        <f t="shared" si="0"/>
        <v>0</v>
      </c>
      <c r="T35" s="121" t="str">
        <f t="shared" si="4"/>
        <v>OK</v>
      </c>
      <c r="U35" s="247"/>
      <c r="V35" s="249"/>
      <c r="W35" s="249"/>
      <c r="X35" s="248"/>
      <c r="Y35" s="249"/>
      <c r="Z35" s="248"/>
      <c r="AA35" s="249"/>
      <c r="AB35" s="249"/>
      <c r="AC35" s="248"/>
      <c r="AD35" s="248"/>
      <c r="AE35" s="248"/>
      <c r="AF35" s="248"/>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247"/>
      <c r="V36" s="249"/>
      <c r="W36" s="249"/>
      <c r="X36" s="248"/>
      <c r="Y36" s="249"/>
      <c r="Z36" s="248"/>
      <c r="AA36" s="249"/>
      <c r="AB36" s="249"/>
      <c r="AC36" s="248"/>
      <c r="AD36" s="248"/>
      <c r="AE36" s="248"/>
      <c r="AF36" s="248"/>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v>4</v>
      </c>
      <c r="L37" s="70">
        <f t="shared" si="1"/>
        <v>0</v>
      </c>
      <c r="M37" s="71">
        <f t="shared" si="2"/>
        <v>0</v>
      </c>
      <c r="N37" s="72"/>
      <c r="O37" s="73">
        <f t="shared" si="3"/>
        <v>1</v>
      </c>
      <c r="P37" s="72"/>
      <c r="Q37" s="72"/>
      <c r="R37" s="72"/>
      <c r="S37" s="74">
        <f t="shared" si="0"/>
        <v>4</v>
      </c>
      <c r="T37" s="121" t="str">
        <f t="shared" si="4"/>
        <v>OK</v>
      </c>
      <c r="U37" s="247"/>
      <c r="V37" s="249"/>
      <c r="W37" s="249"/>
      <c r="X37" s="248"/>
      <c r="Y37" s="249"/>
      <c r="Z37" s="248"/>
      <c r="AA37" s="249"/>
      <c r="AB37" s="249"/>
      <c r="AC37" s="248"/>
      <c r="AD37" s="248"/>
      <c r="AE37" s="248"/>
      <c r="AF37" s="248"/>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c r="L38" s="70">
        <f t="shared" si="1"/>
        <v>0</v>
      </c>
      <c r="M38" s="71">
        <f t="shared" si="2"/>
        <v>0</v>
      </c>
      <c r="N38" s="72"/>
      <c r="O38" s="73">
        <f t="shared" si="3"/>
        <v>0</v>
      </c>
      <c r="P38" s="72"/>
      <c r="Q38" s="72"/>
      <c r="R38" s="72"/>
      <c r="S38" s="74">
        <f t="shared" si="0"/>
        <v>0</v>
      </c>
      <c r="T38" s="121" t="str">
        <f t="shared" si="4"/>
        <v>OK</v>
      </c>
      <c r="U38" s="247"/>
      <c r="V38" s="249"/>
      <c r="W38" s="249"/>
      <c r="X38" s="248"/>
      <c r="Y38" s="249"/>
      <c r="Z38" s="248"/>
      <c r="AA38" s="249"/>
      <c r="AB38" s="249"/>
      <c r="AC38" s="248"/>
      <c r="AD38" s="248"/>
      <c r="AE38" s="248"/>
      <c r="AF38" s="248"/>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1"/>
        <v>0</v>
      </c>
      <c r="M39" s="71">
        <f t="shared" si="2"/>
        <v>0</v>
      </c>
      <c r="N39" s="72"/>
      <c r="O39" s="73">
        <f t="shared" si="3"/>
        <v>0</v>
      </c>
      <c r="P39" s="72"/>
      <c r="Q39" s="72"/>
      <c r="R39" s="72"/>
      <c r="S39" s="74">
        <f t="shared" si="0"/>
        <v>0</v>
      </c>
      <c r="T39" s="121" t="str">
        <f t="shared" si="4"/>
        <v>OK</v>
      </c>
      <c r="U39" s="247"/>
      <c r="V39" s="249"/>
      <c r="W39" s="249"/>
      <c r="X39" s="248"/>
      <c r="Y39" s="249"/>
      <c r="Z39" s="248"/>
      <c r="AA39" s="249"/>
      <c r="AB39" s="249"/>
      <c r="AC39" s="248"/>
      <c r="AD39" s="248"/>
      <c r="AE39" s="248"/>
      <c r="AF39" s="248"/>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c r="L40" s="70">
        <f t="shared" si="1"/>
        <v>0</v>
      </c>
      <c r="M40" s="71">
        <f t="shared" si="2"/>
        <v>0</v>
      </c>
      <c r="N40" s="72"/>
      <c r="O40" s="73">
        <f t="shared" si="3"/>
        <v>0</v>
      </c>
      <c r="P40" s="72"/>
      <c r="Q40" s="72"/>
      <c r="R40" s="72"/>
      <c r="S40" s="74">
        <f t="shared" si="0"/>
        <v>0</v>
      </c>
      <c r="T40" s="121" t="str">
        <f t="shared" si="4"/>
        <v>OK</v>
      </c>
      <c r="U40" s="247"/>
      <c r="V40" s="249"/>
      <c r="W40" s="249"/>
      <c r="X40" s="248"/>
      <c r="Y40" s="249"/>
      <c r="Z40" s="248"/>
      <c r="AA40" s="249"/>
      <c r="AB40" s="249"/>
      <c r="AC40" s="248"/>
      <c r="AD40" s="248"/>
      <c r="AE40" s="248"/>
      <c r="AF40" s="248"/>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c r="L41" s="70">
        <f t="shared" si="1"/>
        <v>0</v>
      </c>
      <c r="M41" s="71">
        <f t="shared" si="2"/>
        <v>0</v>
      </c>
      <c r="N41" s="72"/>
      <c r="O41" s="73">
        <f t="shared" si="3"/>
        <v>0</v>
      </c>
      <c r="P41" s="72"/>
      <c r="Q41" s="72"/>
      <c r="R41" s="72"/>
      <c r="S41" s="74">
        <f t="shared" si="0"/>
        <v>0</v>
      </c>
      <c r="T41" s="121" t="str">
        <f t="shared" si="4"/>
        <v>OK</v>
      </c>
      <c r="U41" s="247"/>
      <c r="V41" s="249"/>
      <c r="W41" s="249"/>
      <c r="X41" s="248"/>
      <c r="Y41" s="249"/>
      <c r="Z41" s="248"/>
      <c r="AA41" s="249"/>
      <c r="AB41" s="249"/>
      <c r="AC41" s="248"/>
      <c r="AD41" s="248"/>
      <c r="AE41" s="248"/>
      <c r="AF41" s="248"/>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1"/>
        <v>0</v>
      </c>
      <c r="M42" s="71">
        <f t="shared" si="2"/>
        <v>0</v>
      </c>
      <c r="N42" s="72"/>
      <c r="O42" s="73">
        <f t="shared" si="3"/>
        <v>0</v>
      </c>
      <c r="P42" s="72"/>
      <c r="Q42" s="72"/>
      <c r="R42" s="72"/>
      <c r="S42" s="74">
        <f t="shared" si="0"/>
        <v>0</v>
      </c>
      <c r="T42" s="121" t="str">
        <f t="shared" si="4"/>
        <v>OK</v>
      </c>
      <c r="U42" s="247"/>
      <c r="V42" s="249"/>
      <c r="W42" s="249"/>
      <c r="X42" s="248"/>
      <c r="Y42" s="249"/>
      <c r="Z42" s="248"/>
      <c r="AA42" s="249"/>
      <c r="AB42" s="249"/>
      <c r="AC42" s="248"/>
      <c r="AD42" s="248"/>
      <c r="AE42" s="248"/>
      <c r="AF42" s="248"/>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247"/>
      <c r="V43" s="249"/>
      <c r="W43" s="249"/>
      <c r="X43" s="248"/>
      <c r="Y43" s="249"/>
      <c r="Z43" s="248"/>
      <c r="AA43" s="249"/>
      <c r="AB43" s="249"/>
      <c r="AC43" s="248"/>
      <c r="AD43" s="248"/>
      <c r="AE43" s="248"/>
      <c r="AF43" s="248"/>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v>2</v>
      </c>
      <c r="L44" s="70">
        <f t="shared" si="1"/>
        <v>0</v>
      </c>
      <c r="M44" s="71">
        <f t="shared" si="2"/>
        <v>0</v>
      </c>
      <c r="N44" s="72">
        <v>-1</v>
      </c>
      <c r="O44" s="73">
        <f t="shared" si="3"/>
        <v>0</v>
      </c>
      <c r="P44" s="72"/>
      <c r="Q44" s="72"/>
      <c r="R44" s="72"/>
      <c r="S44" s="74">
        <f t="shared" si="0"/>
        <v>1</v>
      </c>
      <c r="T44" s="121" t="str">
        <f t="shared" si="4"/>
        <v>OK</v>
      </c>
      <c r="U44" s="247"/>
      <c r="V44" s="249"/>
      <c r="W44" s="249"/>
      <c r="X44" s="248"/>
      <c r="Y44" s="249"/>
      <c r="Z44" s="248"/>
      <c r="AA44" s="249"/>
      <c r="AB44" s="249"/>
      <c r="AC44" s="248"/>
      <c r="AD44" s="248"/>
      <c r="AE44" s="248"/>
      <c r="AF44" s="248"/>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1"/>
        <v>0</v>
      </c>
      <c r="M45" s="71">
        <f t="shared" si="2"/>
        <v>0</v>
      </c>
      <c r="N45" s="72"/>
      <c r="O45" s="73">
        <f t="shared" si="3"/>
        <v>0</v>
      </c>
      <c r="P45" s="72"/>
      <c r="Q45" s="72"/>
      <c r="R45" s="72"/>
      <c r="S45" s="74">
        <f t="shared" si="0"/>
        <v>0</v>
      </c>
      <c r="T45" s="121" t="str">
        <f t="shared" si="4"/>
        <v>OK</v>
      </c>
      <c r="U45" s="247"/>
      <c r="V45" s="249"/>
      <c r="W45" s="249"/>
      <c r="X45" s="248"/>
      <c r="Y45" s="249"/>
      <c r="Z45" s="248"/>
      <c r="AA45" s="249"/>
      <c r="AB45" s="249"/>
      <c r="AC45" s="248"/>
      <c r="AD45" s="248"/>
      <c r="AE45" s="248"/>
      <c r="AF45" s="248"/>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1"/>
        <v>0</v>
      </c>
      <c r="M46" s="71">
        <f t="shared" si="2"/>
        <v>0</v>
      </c>
      <c r="N46" s="72"/>
      <c r="O46" s="73">
        <f t="shared" si="3"/>
        <v>0</v>
      </c>
      <c r="P46" s="72"/>
      <c r="Q46" s="72"/>
      <c r="R46" s="72"/>
      <c r="S46" s="74">
        <f t="shared" si="0"/>
        <v>0</v>
      </c>
      <c r="T46" s="121" t="str">
        <f t="shared" si="4"/>
        <v>OK</v>
      </c>
      <c r="U46" s="247"/>
      <c r="V46" s="249"/>
      <c r="W46" s="249"/>
      <c r="X46" s="248"/>
      <c r="Y46" s="249"/>
      <c r="Z46" s="248"/>
      <c r="AA46" s="249"/>
      <c r="AB46" s="249"/>
      <c r="AC46" s="248"/>
      <c r="AD46" s="248"/>
      <c r="AE46" s="248"/>
      <c r="AF46" s="248"/>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247"/>
      <c r="V47" s="249"/>
      <c r="W47" s="249"/>
      <c r="X47" s="248"/>
      <c r="Y47" s="249"/>
      <c r="Z47" s="248"/>
      <c r="AA47" s="249"/>
      <c r="AB47" s="249"/>
      <c r="AC47" s="248"/>
      <c r="AD47" s="248"/>
      <c r="AE47" s="248"/>
      <c r="AF47" s="248"/>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247"/>
      <c r="V48" s="249"/>
      <c r="W48" s="249"/>
      <c r="X48" s="248"/>
      <c r="Y48" s="249"/>
      <c r="Z48" s="248"/>
      <c r="AA48" s="249"/>
      <c r="AB48" s="249"/>
      <c r="AC48" s="248"/>
      <c r="AD48" s="248"/>
      <c r="AE48" s="248"/>
      <c r="AF48" s="248"/>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v>24</v>
      </c>
      <c r="L49" s="70">
        <f t="shared" si="1"/>
        <v>5</v>
      </c>
      <c r="M49" s="71">
        <f t="shared" si="2"/>
        <v>5</v>
      </c>
      <c r="N49" s="72"/>
      <c r="O49" s="73">
        <f t="shared" si="3"/>
        <v>6</v>
      </c>
      <c r="P49" s="72"/>
      <c r="Q49" s="72"/>
      <c r="R49" s="72"/>
      <c r="S49" s="74">
        <f t="shared" si="0"/>
        <v>19</v>
      </c>
      <c r="T49" s="121" t="str">
        <f t="shared" si="4"/>
        <v>OK</v>
      </c>
      <c r="U49" s="247"/>
      <c r="V49" s="249"/>
      <c r="W49" s="249"/>
      <c r="X49" s="248"/>
      <c r="Y49" s="249"/>
      <c r="Z49" s="248"/>
      <c r="AA49" s="249"/>
      <c r="AB49" s="249"/>
      <c r="AC49" s="248"/>
      <c r="AD49" s="248"/>
      <c r="AE49" s="248"/>
      <c r="AF49" s="251">
        <v>5</v>
      </c>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v>52</v>
      </c>
      <c r="L50" s="70">
        <f t="shared" si="1"/>
        <v>0</v>
      </c>
      <c r="M50" s="71">
        <f t="shared" si="2"/>
        <v>0</v>
      </c>
      <c r="N50" s="72"/>
      <c r="O50" s="73">
        <f t="shared" si="3"/>
        <v>13</v>
      </c>
      <c r="P50" s="72"/>
      <c r="Q50" s="72"/>
      <c r="R50" s="72"/>
      <c r="S50" s="74">
        <f t="shared" si="0"/>
        <v>52</v>
      </c>
      <c r="T50" s="121" t="str">
        <f t="shared" si="4"/>
        <v>OK</v>
      </c>
      <c r="U50" s="247"/>
      <c r="V50" s="249"/>
      <c r="W50" s="249"/>
      <c r="X50" s="248"/>
      <c r="Y50" s="249"/>
      <c r="Z50" s="248"/>
      <c r="AA50" s="249"/>
      <c r="AB50" s="249"/>
      <c r="AC50" s="248"/>
      <c r="AD50" s="248"/>
      <c r="AE50" s="248"/>
      <c r="AF50" s="248"/>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c r="L51" s="70">
        <f t="shared" si="1"/>
        <v>0</v>
      </c>
      <c r="M51" s="71">
        <f t="shared" si="2"/>
        <v>0</v>
      </c>
      <c r="N51" s="72"/>
      <c r="O51" s="73">
        <f t="shared" si="3"/>
        <v>0</v>
      </c>
      <c r="P51" s="72"/>
      <c r="Q51" s="72"/>
      <c r="R51" s="72"/>
      <c r="S51" s="74">
        <f t="shared" si="0"/>
        <v>0</v>
      </c>
      <c r="T51" s="121" t="str">
        <f t="shared" si="4"/>
        <v>OK</v>
      </c>
      <c r="U51" s="247"/>
      <c r="V51" s="249"/>
      <c r="W51" s="249"/>
      <c r="X51" s="248"/>
      <c r="Y51" s="249"/>
      <c r="Z51" s="248"/>
      <c r="AA51" s="249"/>
      <c r="AB51" s="249"/>
      <c r="AC51" s="248"/>
      <c r="AD51" s="248"/>
      <c r="AE51" s="248"/>
      <c r="AF51" s="248"/>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v>30</v>
      </c>
      <c r="L52" s="70">
        <f t="shared" si="1"/>
        <v>0</v>
      </c>
      <c r="M52" s="71">
        <f t="shared" si="2"/>
        <v>0</v>
      </c>
      <c r="N52" s="72"/>
      <c r="O52" s="73">
        <f t="shared" si="3"/>
        <v>7</v>
      </c>
      <c r="P52" s="72"/>
      <c r="Q52" s="72"/>
      <c r="R52" s="72"/>
      <c r="S52" s="74">
        <f t="shared" si="0"/>
        <v>30</v>
      </c>
      <c r="T52" s="121" t="str">
        <f t="shared" si="4"/>
        <v>OK</v>
      </c>
      <c r="U52" s="247"/>
      <c r="V52" s="249"/>
      <c r="W52" s="249"/>
      <c r="X52" s="248"/>
      <c r="Y52" s="249"/>
      <c r="Z52" s="248"/>
      <c r="AA52" s="249"/>
      <c r="AB52" s="249"/>
      <c r="AC52" s="248"/>
      <c r="AD52" s="248"/>
      <c r="AE52" s="248"/>
      <c r="AF52" s="248"/>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c r="L53" s="70">
        <f t="shared" si="1"/>
        <v>0</v>
      </c>
      <c r="M53" s="71">
        <f t="shared" si="2"/>
        <v>0</v>
      </c>
      <c r="N53" s="72"/>
      <c r="O53" s="73">
        <f t="shared" si="3"/>
        <v>0</v>
      </c>
      <c r="P53" s="72"/>
      <c r="Q53" s="72"/>
      <c r="R53" s="72"/>
      <c r="S53" s="74">
        <f t="shared" si="0"/>
        <v>0</v>
      </c>
      <c r="T53" s="121" t="str">
        <f t="shared" si="4"/>
        <v>OK</v>
      </c>
      <c r="U53" s="247"/>
      <c r="V53" s="249"/>
      <c r="W53" s="249"/>
      <c r="X53" s="248"/>
      <c r="Y53" s="249"/>
      <c r="Z53" s="248"/>
      <c r="AA53" s="249"/>
      <c r="AB53" s="249"/>
      <c r="AC53" s="248"/>
      <c r="AD53" s="248"/>
      <c r="AE53" s="248"/>
      <c r="AF53" s="248"/>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c r="L54" s="70">
        <f t="shared" si="1"/>
        <v>0</v>
      </c>
      <c r="M54" s="71">
        <f t="shared" si="2"/>
        <v>0</v>
      </c>
      <c r="N54" s="72"/>
      <c r="O54" s="73">
        <f t="shared" si="3"/>
        <v>0</v>
      </c>
      <c r="P54" s="72"/>
      <c r="Q54" s="72"/>
      <c r="R54" s="72"/>
      <c r="S54" s="74">
        <f t="shared" si="0"/>
        <v>0</v>
      </c>
      <c r="T54" s="121" t="str">
        <f t="shared" si="4"/>
        <v>OK</v>
      </c>
      <c r="U54" s="247"/>
      <c r="V54" s="249"/>
      <c r="W54" s="249"/>
      <c r="X54" s="248"/>
      <c r="Y54" s="249"/>
      <c r="Z54" s="248"/>
      <c r="AA54" s="249"/>
      <c r="AB54" s="249"/>
      <c r="AC54" s="248"/>
      <c r="AD54" s="248"/>
      <c r="AE54" s="248"/>
      <c r="AF54" s="248"/>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247"/>
      <c r="V55" s="249"/>
      <c r="W55" s="249"/>
      <c r="X55" s="248"/>
      <c r="Y55" s="249"/>
      <c r="Z55" s="248"/>
      <c r="AA55" s="249"/>
      <c r="AB55" s="249"/>
      <c r="AC55" s="248"/>
      <c r="AD55" s="248"/>
      <c r="AE55" s="248"/>
      <c r="AF55" s="248"/>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c r="L56" s="70">
        <f t="shared" si="1"/>
        <v>0</v>
      </c>
      <c r="M56" s="71">
        <f t="shared" si="2"/>
        <v>0</v>
      </c>
      <c r="N56" s="72"/>
      <c r="O56" s="73">
        <f t="shared" si="3"/>
        <v>0</v>
      </c>
      <c r="P56" s="72"/>
      <c r="Q56" s="72"/>
      <c r="R56" s="72"/>
      <c r="S56" s="74">
        <f t="shared" si="0"/>
        <v>0</v>
      </c>
      <c r="T56" s="121" t="str">
        <f t="shared" si="4"/>
        <v>OK</v>
      </c>
      <c r="U56" s="247"/>
      <c r="V56" s="249"/>
      <c r="W56" s="249"/>
      <c r="X56" s="248"/>
      <c r="Y56" s="249"/>
      <c r="Z56" s="248"/>
      <c r="AA56" s="249"/>
      <c r="AB56" s="249"/>
      <c r="AC56" s="248"/>
      <c r="AD56" s="248"/>
      <c r="AE56" s="248"/>
      <c r="AF56" s="248"/>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v>4</v>
      </c>
      <c r="L57" s="70">
        <f t="shared" si="1"/>
        <v>0</v>
      </c>
      <c r="M57" s="71">
        <f t="shared" si="2"/>
        <v>0</v>
      </c>
      <c r="N57" s="72"/>
      <c r="O57" s="73">
        <f t="shared" si="3"/>
        <v>1</v>
      </c>
      <c r="P57" s="72"/>
      <c r="Q57" s="72"/>
      <c r="R57" s="72"/>
      <c r="S57" s="74">
        <f t="shared" si="0"/>
        <v>4</v>
      </c>
      <c r="T57" s="121" t="str">
        <f t="shared" si="4"/>
        <v>OK</v>
      </c>
      <c r="U57" s="247"/>
      <c r="V57" s="249"/>
      <c r="W57" s="249"/>
      <c r="X57" s="248"/>
      <c r="Y57" s="249"/>
      <c r="Z57" s="248"/>
      <c r="AA57" s="249"/>
      <c r="AB57" s="249"/>
      <c r="AC57" s="248"/>
      <c r="AD57" s="248"/>
      <c r="AE57" s="248"/>
      <c r="AF57" s="248"/>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247"/>
      <c r="V58" s="249"/>
      <c r="W58" s="249"/>
      <c r="X58" s="248"/>
      <c r="Y58" s="249"/>
      <c r="Z58" s="248"/>
      <c r="AA58" s="249"/>
      <c r="AB58" s="249"/>
      <c r="AC58" s="248"/>
      <c r="AD58" s="248"/>
      <c r="AE58" s="248"/>
      <c r="AF58" s="248"/>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247"/>
      <c r="V59" s="249"/>
      <c r="W59" s="249"/>
      <c r="X59" s="248"/>
      <c r="Y59" s="249"/>
      <c r="Z59" s="248"/>
      <c r="AA59" s="249"/>
      <c r="AB59" s="249"/>
      <c r="AC59" s="248"/>
      <c r="AD59" s="248"/>
      <c r="AE59" s="248"/>
      <c r="AF59" s="248"/>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247"/>
      <c r="V60" s="249"/>
      <c r="W60" s="249"/>
      <c r="X60" s="248"/>
      <c r="Y60" s="249"/>
      <c r="Z60" s="248"/>
      <c r="AA60" s="249"/>
      <c r="AB60" s="249"/>
      <c r="AC60" s="248"/>
      <c r="AD60" s="248"/>
      <c r="AE60" s="248"/>
      <c r="AF60" s="248"/>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247"/>
      <c r="V61" s="249"/>
      <c r="W61" s="249"/>
      <c r="X61" s="248"/>
      <c r="Y61" s="249"/>
      <c r="Z61" s="248"/>
      <c r="AA61" s="249"/>
      <c r="AB61" s="249"/>
      <c r="AC61" s="248"/>
      <c r="AD61" s="248"/>
      <c r="AE61" s="248"/>
      <c r="AF61" s="248"/>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247"/>
      <c r="V62" s="249"/>
      <c r="W62" s="249"/>
      <c r="X62" s="248"/>
      <c r="Y62" s="249"/>
      <c r="Z62" s="248"/>
      <c r="AA62" s="249"/>
      <c r="AB62" s="249"/>
      <c r="AC62" s="248"/>
      <c r="AD62" s="248"/>
      <c r="AE62" s="248"/>
      <c r="AF62" s="248"/>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v>2</v>
      </c>
      <c r="L63" s="70">
        <f t="shared" si="1"/>
        <v>2</v>
      </c>
      <c r="M63" s="71">
        <f t="shared" si="2"/>
        <v>2</v>
      </c>
      <c r="N63" s="72"/>
      <c r="O63" s="73">
        <f t="shared" si="3"/>
        <v>0</v>
      </c>
      <c r="P63" s="72"/>
      <c r="Q63" s="72"/>
      <c r="R63" s="72"/>
      <c r="S63" s="74">
        <f t="shared" si="0"/>
        <v>0</v>
      </c>
      <c r="T63" s="121" t="str">
        <f t="shared" si="4"/>
        <v>OK</v>
      </c>
      <c r="U63" s="247"/>
      <c r="V63" s="249"/>
      <c r="W63" s="249"/>
      <c r="X63" s="248"/>
      <c r="Y63" s="249"/>
      <c r="Z63" s="248"/>
      <c r="AA63" s="249"/>
      <c r="AB63" s="252">
        <v>2</v>
      </c>
      <c r="AC63" s="248"/>
      <c r="AD63" s="248"/>
      <c r="AE63" s="248"/>
      <c r="AF63" s="248"/>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1"/>
        <v>0</v>
      </c>
      <c r="M64" s="71">
        <f t="shared" si="2"/>
        <v>0</v>
      </c>
      <c r="N64" s="72"/>
      <c r="O64" s="73">
        <f t="shared" si="3"/>
        <v>0</v>
      </c>
      <c r="P64" s="72"/>
      <c r="Q64" s="72"/>
      <c r="R64" s="72"/>
      <c r="S64" s="74">
        <f t="shared" si="0"/>
        <v>0</v>
      </c>
      <c r="T64" s="121" t="str">
        <f t="shared" si="4"/>
        <v>OK</v>
      </c>
      <c r="U64" s="247"/>
      <c r="V64" s="249"/>
      <c r="W64" s="249"/>
      <c r="X64" s="248"/>
      <c r="Y64" s="249"/>
      <c r="Z64" s="248"/>
      <c r="AA64" s="249"/>
      <c r="AB64" s="249"/>
      <c r="AC64" s="248"/>
      <c r="AD64" s="248"/>
      <c r="AE64" s="248"/>
      <c r="AF64" s="248"/>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1"/>
        <v>0</v>
      </c>
      <c r="M65" s="71">
        <f t="shared" si="2"/>
        <v>0</v>
      </c>
      <c r="N65" s="72"/>
      <c r="O65" s="73">
        <f t="shared" si="3"/>
        <v>0</v>
      </c>
      <c r="P65" s="72"/>
      <c r="Q65" s="72"/>
      <c r="R65" s="72"/>
      <c r="S65" s="74">
        <f t="shared" si="0"/>
        <v>0</v>
      </c>
      <c r="T65" s="121" t="str">
        <f t="shared" si="4"/>
        <v>OK</v>
      </c>
      <c r="U65" s="247"/>
      <c r="V65" s="249"/>
      <c r="W65" s="249"/>
      <c r="X65" s="248"/>
      <c r="Y65" s="249"/>
      <c r="Z65" s="248"/>
      <c r="AA65" s="249"/>
      <c r="AB65" s="249"/>
      <c r="AC65" s="248"/>
      <c r="AD65" s="248"/>
      <c r="AE65" s="248"/>
      <c r="AF65" s="248"/>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v>2</v>
      </c>
      <c r="L66" s="70">
        <f t="shared" si="1"/>
        <v>0</v>
      </c>
      <c r="M66" s="71">
        <f t="shared" si="2"/>
        <v>0</v>
      </c>
      <c r="N66" s="72"/>
      <c r="O66" s="73">
        <f t="shared" si="3"/>
        <v>0</v>
      </c>
      <c r="P66" s="72"/>
      <c r="Q66" s="72"/>
      <c r="R66" s="72"/>
      <c r="S66" s="74">
        <f t="shared" si="0"/>
        <v>2</v>
      </c>
      <c r="T66" s="121" t="str">
        <f t="shared" si="4"/>
        <v>OK</v>
      </c>
      <c r="U66" s="247"/>
      <c r="V66" s="249"/>
      <c r="W66" s="249"/>
      <c r="X66" s="248"/>
      <c r="Y66" s="249"/>
      <c r="Z66" s="248"/>
      <c r="AA66" s="249"/>
      <c r="AB66" s="249"/>
      <c r="AC66" s="248"/>
      <c r="AD66" s="248"/>
      <c r="AE66" s="248"/>
      <c r="AF66" s="248"/>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1"/>
        <v>0</v>
      </c>
      <c r="M67" s="71">
        <f t="shared" si="2"/>
        <v>0</v>
      </c>
      <c r="N67" s="72"/>
      <c r="O67" s="73">
        <f t="shared" si="3"/>
        <v>0</v>
      </c>
      <c r="P67" s="72"/>
      <c r="Q67" s="72"/>
      <c r="R67" s="72"/>
      <c r="S67" s="74">
        <f t="shared" si="0"/>
        <v>0</v>
      </c>
      <c r="T67" s="121" t="str">
        <f t="shared" si="4"/>
        <v>OK</v>
      </c>
      <c r="U67" s="247"/>
      <c r="V67" s="249"/>
      <c r="W67" s="249"/>
      <c r="X67" s="248"/>
      <c r="Y67" s="249"/>
      <c r="Z67" s="248"/>
      <c r="AA67" s="249"/>
      <c r="AB67" s="249"/>
      <c r="AC67" s="248"/>
      <c r="AD67" s="248"/>
      <c r="AE67" s="248"/>
      <c r="AF67" s="248"/>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si="1"/>
        <v>0</v>
      </c>
      <c r="M68" s="71">
        <f t="shared" si="2"/>
        <v>0</v>
      </c>
      <c r="N68" s="72"/>
      <c r="O68" s="73">
        <f t="shared" si="3"/>
        <v>0</v>
      </c>
      <c r="P68" s="72"/>
      <c r="Q68" s="72"/>
      <c r="R68" s="72"/>
      <c r="S68" s="74">
        <f t="shared" si="0"/>
        <v>0</v>
      </c>
      <c r="T68" s="121" t="str">
        <f t="shared" si="4"/>
        <v>OK</v>
      </c>
      <c r="U68" s="247"/>
      <c r="V68" s="249"/>
      <c r="W68" s="249"/>
      <c r="X68" s="248"/>
      <c r="Y68" s="249"/>
      <c r="Z68" s="248"/>
      <c r="AA68" s="249"/>
      <c r="AB68" s="249"/>
      <c r="AC68" s="248"/>
      <c r="AD68" s="248"/>
      <c r="AE68" s="248"/>
      <c r="AF68" s="248"/>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247"/>
      <c r="V69" s="249"/>
      <c r="W69" s="249"/>
      <c r="X69" s="248"/>
      <c r="Y69" s="249"/>
      <c r="Z69" s="248"/>
      <c r="AA69" s="249"/>
      <c r="AB69" s="249"/>
      <c r="AC69" s="248"/>
      <c r="AD69" s="248"/>
      <c r="AE69" s="248"/>
      <c r="AF69" s="248"/>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c r="L70" s="70">
        <f t="shared" si="1"/>
        <v>0</v>
      </c>
      <c r="M70" s="71">
        <f t="shared" si="2"/>
        <v>0</v>
      </c>
      <c r="N70" s="72"/>
      <c r="O70" s="73">
        <f t="shared" si="3"/>
        <v>0</v>
      </c>
      <c r="P70" s="72"/>
      <c r="Q70" s="72"/>
      <c r="R70" s="72"/>
      <c r="S70" s="74">
        <f t="shared" si="0"/>
        <v>0</v>
      </c>
      <c r="T70" s="121" t="str">
        <f t="shared" si="4"/>
        <v>OK</v>
      </c>
      <c r="U70" s="247"/>
      <c r="V70" s="249"/>
      <c r="W70" s="249"/>
      <c r="X70" s="248"/>
      <c r="Y70" s="249"/>
      <c r="Z70" s="248"/>
      <c r="AA70" s="249"/>
      <c r="AB70" s="249"/>
      <c r="AC70" s="248"/>
      <c r="AD70" s="248"/>
      <c r="AE70" s="248"/>
      <c r="AF70" s="248"/>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c r="L71" s="70">
        <f t="shared" si="1"/>
        <v>0</v>
      </c>
      <c r="M71" s="71">
        <f t="shared" si="2"/>
        <v>0</v>
      </c>
      <c r="N71" s="72"/>
      <c r="O71" s="73">
        <f t="shared" si="3"/>
        <v>0</v>
      </c>
      <c r="P71" s="72"/>
      <c r="Q71" s="72"/>
      <c r="R71" s="72"/>
      <c r="S71" s="74">
        <f t="shared" si="0"/>
        <v>0</v>
      </c>
      <c r="T71" s="121" t="str">
        <f t="shared" si="4"/>
        <v>OK</v>
      </c>
      <c r="U71" s="247"/>
      <c r="V71" s="249"/>
      <c r="W71" s="249"/>
      <c r="X71" s="248"/>
      <c r="Y71" s="249"/>
      <c r="Z71" s="248"/>
      <c r="AA71" s="249"/>
      <c r="AB71" s="249"/>
      <c r="AC71" s="248"/>
      <c r="AD71" s="248"/>
      <c r="AE71" s="248"/>
      <c r="AF71" s="248"/>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247"/>
      <c r="V72" s="249"/>
      <c r="W72" s="249"/>
      <c r="X72" s="248"/>
      <c r="Y72" s="249"/>
      <c r="Z72" s="248"/>
      <c r="AA72" s="249"/>
      <c r="AB72" s="249"/>
      <c r="AC72" s="248"/>
      <c r="AD72" s="248"/>
      <c r="AE72" s="248"/>
      <c r="AF72" s="248"/>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v>2</v>
      </c>
      <c r="L73" s="70">
        <f t="shared" si="1"/>
        <v>0</v>
      </c>
      <c r="M73" s="71">
        <f t="shared" si="2"/>
        <v>0</v>
      </c>
      <c r="N73" s="72"/>
      <c r="O73" s="73">
        <f t="shared" si="3"/>
        <v>0</v>
      </c>
      <c r="P73" s="72"/>
      <c r="Q73" s="72"/>
      <c r="R73" s="72"/>
      <c r="S73" s="74">
        <f t="shared" si="0"/>
        <v>2</v>
      </c>
      <c r="T73" s="121" t="str">
        <f t="shared" si="4"/>
        <v>OK</v>
      </c>
      <c r="U73" s="247"/>
      <c r="V73" s="249"/>
      <c r="W73" s="249"/>
      <c r="X73" s="248"/>
      <c r="Y73" s="249"/>
      <c r="Z73" s="248"/>
      <c r="AA73" s="249"/>
      <c r="AB73" s="249"/>
      <c r="AC73" s="248"/>
      <c r="AD73" s="248"/>
      <c r="AE73" s="248"/>
      <c r="AF73" s="248"/>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1"/>
        <v>0</v>
      </c>
      <c r="M74" s="71">
        <f t="shared" si="2"/>
        <v>0</v>
      </c>
      <c r="N74" s="72"/>
      <c r="O74" s="73">
        <f t="shared" si="3"/>
        <v>0</v>
      </c>
      <c r="P74" s="72"/>
      <c r="Q74" s="72"/>
      <c r="R74" s="72"/>
      <c r="S74" s="74">
        <f t="shared" si="0"/>
        <v>0</v>
      </c>
      <c r="T74" s="121" t="str">
        <f t="shared" si="4"/>
        <v>OK</v>
      </c>
      <c r="U74" s="247"/>
      <c r="V74" s="249"/>
      <c r="W74" s="249"/>
      <c r="X74" s="248"/>
      <c r="Y74" s="249"/>
      <c r="Z74" s="248"/>
      <c r="AA74" s="249"/>
      <c r="AB74" s="249"/>
      <c r="AC74" s="248"/>
      <c r="AD74" s="248"/>
      <c r="AE74" s="248"/>
      <c r="AF74" s="248"/>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v>2</v>
      </c>
      <c r="L75" s="70">
        <f t="shared" si="1"/>
        <v>0</v>
      </c>
      <c r="M75" s="71">
        <f t="shared" si="2"/>
        <v>0</v>
      </c>
      <c r="N75" s="72"/>
      <c r="O75" s="73">
        <f t="shared" si="3"/>
        <v>0</v>
      </c>
      <c r="P75" s="72"/>
      <c r="Q75" s="72"/>
      <c r="R75" s="72"/>
      <c r="S75" s="74">
        <f t="shared" si="0"/>
        <v>2</v>
      </c>
      <c r="T75" s="121" t="str">
        <f t="shared" si="4"/>
        <v>OK</v>
      </c>
      <c r="U75" s="247"/>
      <c r="V75" s="249"/>
      <c r="W75" s="249"/>
      <c r="X75" s="248"/>
      <c r="Y75" s="249"/>
      <c r="Z75" s="248"/>
      <c r="AA75" s="249"/>
      <c r="AB75" s="249"/>
      <c r="AC75" s="248"/>
      <c r="AD75" s="248"/>
      <c r="AE75" s="248"/>
      <c r="AF75" s="248"/>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v>2</v>
      </c>
      <c r="L76" s="70">
        <f t="shared" si="1"/>
        <v>2</v>
      </c>
      <c r="M76" s="71">
        <f t="shared" si="2"/>
        <v>2</v>
      </c>
      <c r="N76" s="72"/>
      <c r="O76" s="73">
        <f t="shared" si="3"/>
        <v>0</v>
      </c>
      <c r="P76" s="72"/>
      <c r="Q76" s="72"/>
      <c r="R76" s="72"/>
      <c r="S76" s="74">
        <f t="shared" si="0"/>
        <v>0</v>
      </c>
      <c r="T76" s="121" t="str">
        <f t="shared" si="4"/>
        <v>OK</v>
      </c>
      <c r="U76" s="247"/>
      <c r="V76" s="249"/>
      <c r="W76" s="249"/>
      <c r="X76" s="248"/>
      <c r="Y76" s="249"/>
      <c r="Z76" s="248"/>
      <c r="AA76" s="252">
        <v>2</v>
      </c>
      <c r="AB76" s="249"/>
      <c r="AC76" s="248"/>
      <c r="AD76" s="248"/>
      <c r="AE76" s="248"/>
      <c r="AF76" s="248"/>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1"/>
        <v>0</v>
      </c>
      <c r="M77" s="71">
        <f t="shared" si="2"/>
        <v>0</v>
      </c>
      <c r="N77" s="72"/>
      <c r="O77" s="73">
        <f t="shared" si="3"/>
        <v>0</v>
      </c>
      <c r="P77" s="72"/>
      <c r="Q77" s="72"/>
      <c r="R77" s="72"/>
      <c r="S77" s="74">
        <f t="shared" si="0"/>
        <v>0</v>
      </c>
      <c r="T77" s="121" t="str">
        <f t="shared" si="4"/>
        <v>OK</v>
      </c>
      <c r="U77" s="247"/>
      <c r="V77" s="249"/>
      <c r="W77" s="249"/>
      <c r="X77" s="248"/>
      <c r="Y77" s="249"/>
      <c r="Z77" s="248"/>
      <c r="AA77" s="249"/>
      <c r="AB77" s="249"/>
      <c r="AC77" s="248"/>
      <c r="AD77" s="248"/>
      <c r="AE77" s="248"/>
      <c r="AF77" s="248"/>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1"/>
        <v>0</v>
      </c>
      <c r="M78" s="71">
        <f t="shared" si="2"/>
        <v>0</v>
      </c>
      <c r="N78" s="72"/>
      <c r="O78" s="73">
        <f t="shared" si="3"/>
        <v>0</v>
      </c>
      <c r="P78" s="72"/>
      <c r="Q78" s="72"/>
      <c r="R78" s="72"/>
      <c r="S78" s="74">
        <f t="shared" si="0"/>
        <v>0</v>
      </c>
      <c r="T78" s="121" t="str">
        <f t="shared" si="4"/>
        <v>OK</v>
      </c>
      <c r="U78" s="247"/>
      <c r="V78" s="249"/>
      <c r="W78" s="249"/>
      <c r="X78" s="248"/>
      <c r="Y78" s="249"/>
      <c r="Z78" s="248"/>
      <c r="AA78" s="249"/>
      <c r="AB78" s="249"/>
      <c r="AC78" s="248"/>
      <c r="AD78" s="248"/>
      <c r="AE78" s="248"/>
      <c r="AF78" s="248"/>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v>4</v>
      </c>
      <c r="L79" s="70">
        <f t="shared" si="1"/>
        <v>0</v>
      </c>
      <c r="M79" s="71">
        <f t="shared" si="2"/>
        <v>0</v>
      </c>
      <c r="N79" s="72"/>
      <c r="O79" s="73">
        <f t="shared" si="3"/>
        <v>1</v>
      </c>
      <c r="P79" s="72"/>
      <c r="Q79" s="72"/>
      <c r="R79" s="72"/>
      <c r="S79" s="74">
        <f t="shared" si="0"/>
        <v>4</v>
      </c>
      <c r="T79" s="121" t="str">
        <f t="shared" si="4"/>
        <v>OK</v>
      </c>
      <c r="U79" s="247"/>
      <c r="V79" s="249"/>
      <c r="W79" s="249"/>
      <c r="X79" s="248"/>
      <c r="Y79" s="249"/>
      <c r="Z79" s="248"/>
      <c r="AA79" s="249"/>
      <c r="AB79" s="249"/>
      <c r="AC79" s="248"/>
      <c r="AD79" s="248"/>
      <c r="AE79" s="248"/>
      <c r="AF79" s="248"/>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247"/>
      <c r="V80" s="249"/>
      <c r="W80" s="249"/>
      <c r="X80" s="248"/>
      <c r="Y80" s="249"/>
      <c r="Z80" s="248"/>
      <c r="AA80" s="249"/>
      <c r="AB80" s="249"/>
      <c r="AC80" s="248"/>
      <c r="AD80" s="248"/>
      <c r="AE80" s="248"/>
      <c r="AF80" s="248"/>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v>4</v>
      </c>
      <c r="L81" s="70">
        <f t="shared" si="1"/>
        <v>0</v>
      </c>
      <c r="M81" s="71">
        <f t="shared" si="2"/>
        <v>0</v>
      </c>
      <c r="N81" s="72"/>
      <c r="O81" s="73">
        <f t="shared" si="3"/>
        <v>1</v>
      </c>
      <c r="P81" s="72"/>
      <c r="Q81" s="72"/>
      <c r="R81" s="72"/>
      <c r="S81" s="74">
        <f t="shared" si="0"/>
        <v>4</v>
      </c>
      <c r="T81" s="121" t="str">
        <f t="shared" si="4"/>
        <v>OK</v>
      </c>
      <c r="U81" s="247"/>
      <c r="V81" s="249"/>
      <c r="W81" s="249"/>
      <c r="X81" s="248"/>
      <c r="Y81" s="249"/>
      <c r="Z81" s="248"/>
      <c r="AA81" s="249"/>
      <c r="AB81" s="249"/>
      <c r="AC81" s="248"/>
      <c r="AD81" s="248"/>
      <c r="AE81" s="248"/>
      <c r="AF81" s="248"/>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1"/>
        <v>0</v>
      </c>
      <c r="M82" s="71">
        <f t="shared" si="2"/>
        <v>0</v>
      </c>
      <c r="N82" s="72"/>
      <c r="O82" s="73">
        <f t="shared" si="3"/>
        <v>0</v>
      </c>
      <c r="P82" s="72"/>
      <c r="Q82" s="72"/>
      <c r="R82" s="72"/>
      <c r="S82" s="74">
        <f t="shared" si="0"/>
        <v>0</v>
      </c>
      <c r="T82" s="121" t="str">
        <f t="shared" si="4"/>
        <v>OK</v>
      </c>
      <c r="U82" s="247"/>
      <c r="V82" s="249"/>
      <c r="W82" s="249"/>
      <c r="X82" s="248"/>
      <c r="Y82" s="249"/>
      <c r="Z82" s="248"/>
      <c r="AA82" s="249"/>
      <c r="AB82" s="249"/>
      <c r="AC82" s="248"/>
      <c r="AD82" s="248"/>
      <c r="AE82" s="248"/>
      <c r="AF82" s="248"/>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v>4</v>
      </c>
      <c r="L83" s="70">
        <f t="shared" si="1"/>
        <v>2</v>
      </c>
      <c r="M83" s="71">
        <f t="shared" si="2"/>
        <v>2</v>
      </c>
      <c r="N83" s="72"/>
      <c r="O83" s="73">
        <f t="shared" si="3"/>
        <v>1</v>
      </c>
      <c r="P83" s="72"/>
      <c r="Q83" s="72"/>
      <c r="R83" s="72"/>
      <c r="S83" s="74">
        <f t="shared" si="0"/>
        <v>2</v>
      </c>
      <c r="T83" s="121" t="str">
        <f t="shared" si="4"/>
        <v>OK</v>
      </c>
      <c r="U83" s="247"/>
      <c r="V83" s="249"/>
      <c r="W83" s="249"/>
      <c r="X83" s="248"/>
      <c r="Y83" s="249"/>
      <c r="Z83" s="251">
        <v>2</v>
      </c>
      <c r="AA83" s="249"/>
      <c r="AB83" s="249"/>
      <c r="AC83" s="248"/>
      <c r="AD83" s="248"/>
      <c r="AE83" s="248"/>
      <c r="AF83" s="248"/>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v>5</v>
      </c>
      <c r="L84" s="70">
        <f t="shared" si="1"/>
        <v>1</v>
      </c>
      <c r="M84" s="71">
        <f t="shared" si="2"/>
        <v>1</v>
      </c>
      <c r="N84" s="72"/>
      <c r="O84" s="73">
        <f t="shared" si="3"/>
        <v>1</v>
      </c>
      <c r="P84" s="72"/>
      <c r="Q84" s="72"/>
      <c r="R84" s="72"/>
      <c r="S84" s="74">
        <f t="shared" si="0"/>
        <v>4</v>
      </c>
      <c r="T84" s="121" t="str">
        <f t="shared" si="4"/>
        <v>OK</v>
      </c>
      <c r="U84" s="247"/>
      <c r="V84" s="249"/>
      <c r="W84" s="249"/>
      <c r="X84" s="248"/>
      <c r="Y84" s="249"/>
      <c r="Z84" s="248"/>
      <c r="AA84" s="249"/>
      <c r="AB84" s="249"/>
      <c r="AC84" s="248"/>
      <c r="AD84" s="248"/>
      <c r="AE84" s="248"/>
      <c r="AF84" s="251">
        <v>1</v>
      </c>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v>5</v>
      </c>
      <c r="L85" s="70">
        <f t="shared" si="1"/>
        <v>2</v>
      </c>
      <c r="M85" s="71">
        <f t="shared" si="2"/>
        <v>2</v>
      </c>
      <c r="N85" s="72"/>
      <c r="O85" s="73">
        <f t="shared" si="3"/>
        <v>1</v>
      </c>
      <c r="P85" s="72"/>
      <c r="Q85" s="72"/>
      <c r="R85" s="72"/>
      <c r="S85" s="74">
        <f t="shared" si="0"/>
        <v>3</v>
      </c>
      <c r="T85" s="121" t="str">
        <f t="shared" si="4"/>
        <v>OK</v>
      </c>
      <c r="U85" s="247"/>
      <c r="V85" s="249"/>
      <c r="W85" s="249"/>
      <c r="X85" s="248"/>
      <c r="Y85" s="251">
        <v>1</v>
      </c>
      <c r="Z85" s="248"/>
      <c r="AA85" s="249"/>
      <c r="AB85" s="249"/>
      <c r="AC85" s="248"/>
      <c r="AD85" s="248"/>
      <c r="AE85" s="248"/>
      <c r="AF85" s="251">
        <v>1</v>
      </c>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v>5</v>
      </c>
      <c r="L86" s="70">
        <f t="shared" si="1"/>
        <v>2</v>
      </c>
      <c r="M86" s="71">
        <f t="shared" si="2"/>
        <v>2</v>
      </c>
      <c r="N86" s="72"/>
      <c r="O86" s="73">
        <f t="shared" si="3"/>
        <v>1</v>
      </c>
      <c r="P86" s="72"/>
      <c r="Q86" s="72"/>
      <c r="R86" s="72"/>
      <c r="S86" s="74">
        <f t="shared" si="0"/>
        <v>3</v>
      </c>
      <c r="T86" s="121" t="str">
        <f t="shared" si="4"/>
        <v>OK</v>
      </c>
      <c r="U86" s="247"/>
      <c r="V86" s="249"/>
      <c r="W86" s="249"/>
      <c r="X86" s="248"/>
      <c r="Y86" s="251">
        <v>1</v>
      </c>
      <c r="Z86" s="248"/>
      <c r="AA86" s="249"/>
      <c r="AB86" s="249"/>
      <c r="AC86" s="248"/>
      <c r="AD86" s="248"/>
      <c r="AE86" s="248"/>
      <c r="AF86" s="251">
        <v>1</v>
      </c>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v>5</v>
      </c>
      <c r="L87" s="70">
        <f t="shared" si="1"/>
        <v>2</v>
      </c>
      <c r="M87" s="71">
        <f t="shared" si="2"/>
        <v>2</v>
      </c>
      <c r="N87" s="72"/>
      <c r="O87" s="73">
        <f t="shared" si="3"/>
        <v>1</v>
      </c>
      <c r="P87" s="72"/>
      <c r="Q87" s="72"/>
      <c r="R87" s="72"/>
      <c r="S87" s="74">
        <f t="shared" si="0"/>
        <v>3</v>
      </c>
      <c r="T87" s="121" t="str">
        <f t="shared" si="4"/>
        <v>OK</v>
      </c>
      <c r="U87" s="247"/>
      <c r="V87" s="249"/>
      <c r="W87" s="249"/>
      <c r="X87" s="248"/>
      <c r="Y87" s="248"/>
      <c r="Z87" s="248"/>
      <c r="AA87" s="249"/>
      <c r="AB87" s="249"/>
      <c r="AC87" s="248"/>
      <c r="AD87" s="248"/>
      <c r="AE87" s="248"/>
      <c r="AF87" s="251">
        <v>2</v>
      </c>
      <c r="AG87" s="78"/>
      <c r="AH87" s="78"/>
      <c r="AI87" s="7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v>5</v>
      </c>
      <c r="L88" s="70">
        <f t="shared" si="1"/>
        <v>1</v>
      </c>
      <c r="M88" s="71">
        <f t="shared" si="2"/>
        <v>1</v>
      </c>
      <c r="N88" s="72"/>
      <c r="O88" s="73">
        <f t="shared" si="3"/>
        <v>1</v>
      </c>
      <c r="P88" s="72"/>
      <c r="Q88" s="72"/>
      <c r="R88" s="72"/>
      <c r="S88" s="74">
        <f t="shared" si="0"/>
        <v>4</v>
      </c>
      <c r="T88" s="121" t="str">
        <f t="shared" si="4"/>
        <v>OK</v>
      </c>
      <c r="U88" s="247"/>
      <c r="V88" s="249"/>
      <c r="W88" s="249"/>
      <c r="X88" s="248"/>
      <c r="Y88" s="248"/>
      <c r="Z88" s="248"/>
      <c r="AA88" s="249"/>
      <c r="AB88" s="249"/>
      <c r="AC88" s="248"/>
      <c r="AD88" s="248"/>
      <c r="AE88" s="248"/>
      <c r="AF88" s="251">
        <v>1</v>
      </c>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v>5</v>
      </c>
      <c r="L89" s="70">
        <f t="shared" si="1"/>
        <v>2</v>
      </c>
      <c r="M89" s="71">
        <f t="shared" si="2"/>
        <v>2</v>
      </c>
      <c r="N89" s="72"/>
      <c r="O89" s="73">
        <f t="shared" si="3"/>
        <v>1</v>
      </c>
      <c r="P89" s="72"/>
      <c r="Q89" s="72"/>
      <c r="R89" s="72"/>
      <c r="S89" s="74">
        <f t="shared" si="0"/>
        <v>3</v>
      </c>
      <c r="T89" s="121" t="str">
        <f t="shared" si="4"/>
        <v>OK</v>
      </c>
      <c r="U89" s="247"/>
      <c r="V89" s="249"/>
      <c r="W89" s="249"/>
      <c r="X89" s="248"/>
      <c r="Y89" s="251">
        <v>1</v>
      </c>
      <c r="Z89" s="248"/>
      <c r="AA89" s="249"/>
      <c r="AB89" s="249"/>
      <c r="AC89" s="248"/>
      <c r="AD89" s="248"/>
      <c r="AE89" s="248"/>
      <c r="AF89" s="251">
        <v>1</v>
      </c>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247"/>
      <c r="V90" s="249"/>
      <c r="W90" s="249"/>
      <c r="X90" s="248"/>
      <c r="Y90" s="249"/>
      <c r="Z90" s="248"/>
      <c r="AA90" s="249"/>
      <c r="AB90" s="249"/>
      <c r="AC90" s="248"/>
      <c r="AD90" s="248"/>
      <c r="AE90" s="248"/>
      <c r="AF90" s="248"/>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1"/>
        <v>0</v>
      </c>
      <c r="M91" s="71">
        <f t="shared" si="2"/>
        <v>0</v>
      </c>
      <c r="N91" s="72"/>
      <c r="O91" s="73">
        <f t="shared" si="3"/>
        <v>0</v>
      </c>
      <c r="P91" s="72"/>
      <c r="Q91" s="72"/>
      <c r="R91" s="72"/>
      <c r="S91" s="74">
        <f t="shared" si="0"/>
        <v>0</v>
      </c>
      <c r="T91" s="121" t="str">
        <f t="shared" si="4"/>
        <v>OK</v>
      </c>
      <c r="U91" s="247"/>
      <c r="V91" s="249"/>
      <c r="W91" s="249"/>
      <c r="X91" s="248"/>
      <c r="Y91" s="249"/>
      <c r="Z91" s="248"/>
      <c r="AA91" s="249"/>
      <c r="AB91" s="249"/>
      <c r="AC91" s="248"/>
      <c r="AD91" s="248"/>
      <c r="AE91" s="248"/>
      <c r="AF91" s="248"/>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247"/>
      <c r="V92" s="249"/>
      <c r="W92" s="249"/>
      <c r="X92" s="248"/>
      <c r="Y92" s="249"/>
      <c r="Z92" s="248"/>
      <c r="AA92" s="249"/>
      <c r="AB92" s="249"/>
      <c r="AC92" s="248"/>
      <c r="AD92" s="248"/>
      <c r="AE92" s="248"/>
      <c r="AF92" s="248"/>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c r="L93" s="70">
        <f t="shared" si="1"/>
        <v>0</v>
      </c>
      <c r="M93" s="71">
        <f t="shared" si="2"/>
        <v>0</v>
      </c>
      <c r="N93" s="72"/>
      <c r="O93" s="73">
        <f t="shared" si="3"/>
        <v>0</v>
      </c>
      <c r="P93" s="72"/>
      <c r="Q93" s="72"/>
      <c r="R93" s="72"/>
      <c r="S93" s="74">
        <f t="shared" si="0"/>
        <v>0</v>
      </c>
      <c r="T93" s="121" t="str">
        <f t="shared" si="4"/>
        <v>OK</v>
      </c>
      <c r="U93" s="247"/>
      <c r="V93" s="249"/>
      <c r="W93" s="249"/>
      <c r="X93" s="248"/>
      <c r="Y93" s="249"/>
      <c r="Z93" s="248"/>
      <c r="AA93" s="249"/>
      <c r="AB93" s="249"/>
      <c r="AC93" s="248"/>
      <c r="AD93" s="248"/>
      <c r="AE93" s="248"/>
      <c r="AF93" s="248"/>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v>4</v>
      </c>
      <c r="L94" s="70">
        <f t="shared" si="1"/>
        <v>0</v>
      </c>
      <c r="M94" s="71">
        <f t="shared" si="2"/>
        <v>0</v>
      </c>
      <c r="N94" s="72"/>
      <c r="O94" s="73">
        <f t="shared" si="3"/>
        <v>1</v>
      </c>
      <c r="P94" s="72"/>
      <c r="Q94" s="72"/>
      <c r="R94" s="72"/>
      <c r="S94" s="74">
        <f t="shared" si="0"/>
        <v>4</v>
      </c>
      <c r="T94" s="121" t="str">
        <f t="shared" si="4"/>
        <v>OK</v>
      </c>
      <c r="U94" s="247"/>
      <c r="V94" s="249"/>
      <c r="W94" s="249"/>
      <c r="X94" s="248"/>
      <c r="Y94" s="249"/>
      <c r="Z94" s="248"/>
      <c r="AA94" s="249"/>
      <c r="AB94" s="249"/>
      <c r="AC94" s="248"/>
      <c r="AD94" s="248"/>
      <c r="AE94" s="248"/>
      <c r="AF94" s="248"/>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247"/>
      <c r="V95" s="249"/>
      <c r="W95" s="249"/>
      <c r="X95" s="248"/>
      <c r="Y95" s="249"/>
      <c r="Z95" s="248"/>
      <c r="AA95" s="249"/>
      <c r="AB95" s="249"/>
      <c r="AC95" s="248"/>
      <c r="AD95" s="248"/>
      <c r="AE95" s="248"/>
      <c r="AF95" s="248"/>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247"/>
      <c r="V96" s="249"/>
      <c r="W96" s="249"/>
      <c r="X96" s="248"/>
      <c r="Y96" s="249"/>
      <c r="Z96" s="248"/>
      <c r="AA96" s="249"/>
      <c r="AB96" s="249"/>
      <c r="AC96" s="248"/>
      <c r="AD96" s="248"/>
      <c r="AE96" s="248"/>
      <c r="AF96" s="248"/>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247"/>
      <c r="V97" s="249"/>
      <c r="W97" s="249"/>
      <c r="X97" s="248"/>
      <c r="Y97" s="249"/>
      <c r="Z97" s="248"/>
      <c r="AA97" s="249"/>
      <c r="AB97" s="249"/>
      <c r="AC97" s="248"/>
      <c r="AD97" s="248"/>
      <c r="AE97" s="248"/>
      <c r="AF97" s="248"/>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v>4</v>
      </c>
      <c r="L98" s="70">
        <f t="shared" si="1"/>
        <v>1</v>
      </c>
      <c r="M98" s="71">
        <f t="shared" si="2"/>
        <v>1</v>
      </c>
      <c r="N98" s="72"/>
      <c r="O98" s="73">
        <f t="shared" si="3"/>
        <v>1</v>
      </c>
      <c r="P98" s="72"/>
      <c r="Q98" s="72"/>
      <c r="R98" s="72"/>
      <c r="S98" s="74">
        <f t="shared" si="0"/>
        <v>3</v>
      </c>
      <c r="T98" s="121" t="str">
        <f t="shared" si="4"/>
        <v>OK</v>
      </c>
      <c r="U98" s="247"/>
      <c r="V98" s="252">
        <v>1</v>
      </c>
      <c r="W98" s="249"/>
      <c r="X98" s="248"/>
      <c r="Y98" s="249"/>
      <c r="Z98" s="248"/>
      <c r="AA98" s="249"/>
      <c r="AB98" s="249"/>
      <c r="AC98" s="248"/>
      <c r="AD98" s="248"/>
      <c r="AE98" s="248"/>
      <c r="AF98" s="248"/>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c r="L99" s="70">
        <f t="shared" si="1"/>
        <v>0</v>
      </c>
      <c r="M99" s="71">
        <f t="shared" si="2"/>
        <v>0</v>
      </c>
      <c r="N99" s="72"/>
      <c r="O99" s="73">
        <f t="shared" si="3"/>
        <v>0</v>
      </c>
      <c r="P99" s="72"/>
      <c r="Q99" s="72"/>
      <c r="R99" s="72"/>
      <c r="S99" s="74">
        <f t="shared" si="0"/>
        <v>0</v>
      </c>
      <c r="T99" s="121" t="str">
        <f t="shared" si="4"/>
        <v>OK</v>
      </c>
      <c r="U99" s="247"/>
      <c r="V99" s="249"/>
      <c r="W99" s="249"/>
      <c r="X99" s="248"/>
      <c r="Y99" s="249"/>
      <c r="Z99" s="248"/>
      <c r="AA99" s="249"/>
      <c r="AB99" s="249"/>
      <c r="AC99" s="248"/>
      <c r="AD99" s="248"/>
      <c r="AE99" s="248"/>
      <c r="AF99" s="248"/>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v>16</v>
      </c>
      <c r="L100" s="70">
        <f t="shared" si="1"/>
        <v>0</v>
      </c>
      <c r="M100" s="71">
        <f t="shared" si="2"/>
        <v>0</v>
      </c>
      <c r="N100" s="72"/>
      <c r="O100" s="73">
        <f t="shared" si="3"/>
        <v>4</v>
      </c>
      <c r="P100" s="72"/>
      <c r="Q100" s="72"/>
      <c r="R100" s="72"/>
      <c r="S100" s="74">
        <f t="shared" si="0"/>
        <v>16</v>
      </c>
      <c r="T100" s="121" t="str">
        <f t="shared" si="4"/>
        <v>OK</v>
      </c>
      <c r="U100" s="247"/>
      <c r="V100" s="249"/>
      <c r="W100" s="249"/>
      <c r="X100" s="248"/>
      <c r="Y100" s="249"/>
      <c r="Z100" s="248"/>
      <c r="AA100" s="249"/>
      <c r="AB100" s="249"/>
      <c r="AC100" s="248"/>
      <c r="AD100" s="248"/>
      <c r="AE100" s="248"/>
      <c r="AF100" s="248"/>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247"/>
      <c r="V101" s="249"/>
      <c r="W101" s="249"/>
      <c r="X101" s="248"/>
      <c r="Y101" s="249"/>
      <c r="Z101" s="248"/>
      <c r="AA101" s="249"/>
      <c r="AB101" s="249"/>
      <c r="AC101" s="248"/>
      <c r="AD101" s="248"/>
      <c r="AE101" s="248"/>
      <c r="AF101" s="248"/>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247"/>
      <c r="V102" s="249"/>
      <c r="W102" s="249"/>
      <c r="X102" s="248"/>
      <c r="Y102" s="249"/>
      <c r="Z102" s="248"/>
      <c r="AA102" s="249"/>
      <c r="AB102" s="249"/>
      <c r="AC102" s="248"/>
      <c r="AD102" s="248"/>
      <c r="AE102" s="248"/>
      <c r="AF102" s="248"/>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v>40</v>
      </c>
      <c r="L103" s="70">
        <f t="shared" si="1"/>
        <v>0</v>
      </c>
      <c r="M103" s="71">
        <f t="shared" si="2"/>
        <v>0</v>
      </c>
      <c r="N103" s="72"/>
      <c r="O103" s="73">
        <f t="shared" si="3"/>
        <v>10</v>
      </c>
      <c r="P103" s="72"/>
      <c r="Q103" s="72"/>
      <c r="R103" s="72"/>
      <c r="S103" s="74">
        <f t="shared" si="0"/>
        <v>40</v>
      </c>
      <c r="T103" s="121" t="str">
        <f t="shared" si="4"/>
        <v>OK</v>
      </c>
      <c r="U103" s="247"/>
      <c r="V103" s="249"/>
      <c r="W103" s="249"/>
      <c r="X103" s="248"/>
      <c r="Y103" s="249"/>
      <c r="Z103" s="248"/>
      <c r="AA103" s="249"/>
      <c r="AB103" s="249"/>
      <c r="AC103" s="248"/>
      <c r="AD103" s="248"/>
      <c r="AE103" s="248"/>
      <c r="AF103" s="248"/>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247"/>
      <c r="V104" s="249"/>
      <c r="W104" s="249"/>
      <c r="X104" s="248"/>
      <c r="Y104" s="249"/>
      <c r="Z104" s="248"/>
      <c r="AA104" s="249"/>
      <c r="AB104" s="249"/>
      <c r="AC104" s="248"/>
      <c r="AD104" s="248"/>
      <c r="AE104" s="248"/>
      <c r="AF104" s="248"/>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247"/>
      <c r="V105" s="249"/>
      <c r="W105" s="249"/>
      <c r="X105" s="248"/>
      <c r="Y105" s="249"/>
      <c r="Z105" s="248"/>
      <c r="AA105" s="249"/>
      <c r="AB105" s="249"/>
      <c r="AC105" s="248"/>
      <c r="AD105" s="248"/>
      <c r="AE105" s="248"/>
      <c r="AF105" s="248"/>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247"/>
      <c r="V106" s="249"/>
      <c r="W106" s="249"/>
      <c r="X106" s="248"/>
      <c r="Y106" s="249"/>
      <c r="Z106" s="248"/>
      <c r="AA106" s="249"/>
      <c r="AB106" s="249"/>
      <c r="AC106" s="248"/>
      <c r="AD106" s="248"/>
      <c r="AE106" s="248"/>
      <c r="AF106" s="248"/>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c r="L107" s="70">
        <f t="shared" si="1"/>
        <v>0</v>
      </c>
      <c r="M107" s="71">
        <f t="shared" si="2"/>
        <v>0</v>
      </c>
      <c r="N107" s="72"/>
      <c r="O107" s="73">
        <f t="shared" si="3"/>
        <v>0</v>
      </c>
      <c r="P107" s="72"/>
      <c r="Q107" s="72"/>
      <c r="R107" s="72"/>
      <c r="S107" s="74">
        <f t="shared" si="0"/>
        <v>0</v>
      </c>
      <c r="T107" s="121" t="str">
        <f t="shared" si="4"/>
        <v>OK</v>
      </c>
      <c r="U107" s="247"/>
      <c r="V107" s="249"/>
      <c r="W107" s="249"/>
      <c r="X107" s="248"/>
      <c r="Y107" s="249"/>
      <c r="Z107" s="248"/>
      <c r="AA107" s="249"/>
      <c r="AB107" s="249"/>
      <c r="AC107" s="248"/>
      <c r="AD107" s="248"/>
      <c r="AE107" s="248"/>
      <c r="AF107" s="248"/>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c r="L108" s="70">
        <f t="shared" si="1"/>
        <v>0</v>
      </c>
      <c r="M108" s="71">
        <f t="shared" si="2"/>
        <v>0</v>
      </c>
      <c r="N108" s="72"/>
      <c r="O108" s="73">
        <f t="shared" si="3"/>
        <v>0</v>
      </c>
      <c r="P108" s="72"/>
      <c r="Q108" s="72"/>
      <c r="R108" s="72"/>
      <c r="S108" s="74">
        <f t="shared" si="0"/>
        <v>0</v>
      </c>
      <c r="T108" s="121" t="str">
        <f t="shared" si="4"/>
        <v>OK</v>
      </c>
      <c r="U108" s="247"/>
      <c r="V108" s="249"/>
      <c r="W108" s="249"/>
      <c r="X108" s="248"/>
      <c r="Y108" s="249"/>
      <c r="Z108" s="248"/>
      <c r="AA108" s="249"/>
      <c r="AB108" s="249"/>
      <c r="AC108" s="248"/>
      <c r="AD108" s="248"/>
      <c r="AE108" s="248"/>
      <c r="AF108" s="248"/>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v>8</v>
      </c>
      <c r="L109" s="70">
        <f t="shared" si="1"/>
        <v>1</v>
      </c>
      <c r="M109" s="71">
        <f t="shared" si="2"/>
        <v>1</v>
      </c>
      <c r="N109" s="72"/>
      <c r="O109" s="73">
        <f t="shared" si="3"/>
        <v>2</v>
      </c>
      <c r="P109" s="72"/>
      <c r="Q109" s="72"/>
      <c r="R109" s="72"/>
      <c r="S109" s="74">
        <f t="shared" si="0"/>
        <v>7</v>
      </c>
      <c r="T109" s="121" t="str">
        <f t="shared" si="4"/>
        <v>OK</v>
      </c>
      <c r="U109" s="247"/>
      <c r="V109" s="249"/>
      <c r="W109" s="249"/>
      <c r="X109" s="248"/>
      <c r="Y109" s="249"/>
      <c r="Z109" s="248"/>
      <c r="AA109" s="249"/>
      <c r="AB109" s="249"/>
      <c r="AC109" s="248"/>
      <c r="AD109" s="248"/>
      <c r="AE109" s="279">
        <v>1</v>
      </c>
      <c r="AF109" s="248"/>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
        <v>0</v>
      </c>
      <c r="M110" s="71">
        <f t="shared" si="2"/>
        <v>0</v>
      </c>
      <c r="N110" s="72"/>
      <c r="O110" s="73">
        <f t="shared" si="3"/>
        <v>0</v>
      </c>
      <c r="P110" s="72"/>
      <c r="Q110" s="72"/>
      <c r="R110" s="72"/>
      <c r="S110" s="74">
        <f t="shared" si="0"/>
        <v>0</v>
      </c>
      <c r="T110" s="121" t="str">
        <f t="shared" si="4"/>
        <v>OK</v>
      </c>
      <c r="U110" s="247"/>
      <c r="V110" s="249"/>
      <c r="W110" s="249"/>
      <c r="X110" s="248"/>
      <c r="Y110" s="249"/>
      <c r="Z110" s="248"/>
      <c r="AA110" s="249"/>
      <c r="AB110" s="249"/>
      <c r="AC110" s="248"/>
      <c r="AD110" s="248"/>
      <c r="AE110" s="248"/>
      <c r="AF110" s="248"/>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247"/>
      <c r="V111" s="249"/>
      <c r="W111" s="249"/>
      <c r="X111" s="248"/>
      <c r="Y111" s="249"/>
      <c r="Z111" s="248"/>
      <c r="AA111" s="249"/>
      <c r="AB111" s="249"/>
      <c r="AC111" s="248"/>
      <c r="AD111" s="248"/>
      <c r="AE111" s="248"/>
      <c r="AF111" s="248"/>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247"/>
      <c r="V112" s="249"/>
      <c r="W112" s="249"/>
      <c r="X112" s="248"/>
      <c r="Y112" s="249"/>
      <c r="Z112" s="248"/>
      <c r="AA112" s="249"/>
      <c r="AB112" s="249"/>
      <c r="AC112" s="248"/>
      <c r="AD112" s="248"/>
      <c r="AE112" s="248"/>
      <c r="AF112" s="248"/>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c r="L113" s="70">
        <f t="shared" si="1"/>
        <v>0</v>
      </c>
      <c r="M113" s="71">
        <f t="shared" si="2"/>
        <v>0</v>
      </c>
      <c r="N113" s="72"/>
      <c r="O113" s="73">
        <f t="shared" si="3"/>
        <v>0</v>
      </c>
      <c r="P113" s="72"/>
      <c r="Q113" s="72"/>
      <c r="R113" s="72"/>
      <c r="S113" s="74">
        <f t="shared" si="0"/>
        <v>0</v>
      </c>
      <c r="T113" s="121" t="str">
        <f t="shared" si="4"/>
        <v>OK</v>
      </c>
      <c r="U113" s="247"/>
      <c r="V113" s="249"/>
      <c r="W113" s="249"/>
      <c r="X113" s="248"/>
      <c r="Y113" s="249"/>
      <c r="Z113" s="248"/>
      <c r="AA113" s="249"/>
      <c r="AB113" s="249"/>
      <c r="AC113" s="248"/>
      <c r="AD113" s="248"/>
      <c r="AE113" s="248"/>
      <c r="AF113" s="248"/>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247"/>
      <c r="V114" s="249"/>
      <c r="W114" s="249"/>
      <c r="X114" s="248"/>
      <c r="Y114" s="249"/>
      <c r="Z114" s="248"/>
      <c r="AA114" s="249"/>
      <c r="AB114" s="249"/>
      <c r="AC114" s="248"/>
      <c r="AD114" s="248"/>
      <c r="AE114" s="248"/>
      <c r="AF114" s="248"/>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247"/>
      <c r="V115" s="249"/>
      <c r="W115" s="249"/>
      <c r="X115" s="248"/>
      <c r="Y115" s="249"/>
      <c r="Z115" s="248"/>
      <c r="AA115" s="249"/>
      <c r="AB115" s="249"/>
      <c r="AC115" s="248"/>
      <c r="AD115" s="248"/>
      <c r="AE115" s="248"/>
      <c r="AF115" s="248"/>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247"/>
      <c r="V116" s="249"/>
      <c r="W116" s="249"/>
      <c r="X116" s="248"/>
      <c r="Y116" s="249"/>
      <c r="Z116" s="248"/>
      <c r="AA116" s="249"/>
      <c r="AB116" s="249"/>
      <c r="AC116" s="248"/>
      <c r="AD116" s="248"/>
      <c r="AE116" s="248"/>
      <c r="AF116" s="248"/>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247"/>
      <c r="V117" s="249"/>
      <c r="W117" s="249"/>
      <c r="X117" s="248"/>
      <c r="Y117" s="249"/>
      <c r="Z117" s="248"/>
      <c r="AA117" s="249"/>
      <c r="AB117" s="249"/>
      <c r="AC117" s="248"/>
      <c r="AD117" s="248"/>
      <c r="AE117" s="248"/>
      <c r="AF117" s="248"/>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v>40</v>
      </c>
      <c r="L118" s="70">
        <f t="shared" si="1"/>
        <v>14</v>
      </c>
      <c r="M118" s="71">
        <f t="shared" si="2"/>
        <v>14</v>
      </c>
      <c r="N118" s="72"/>
      <c r="O118" s="73">
        <f t="shared" si="3"/>
        <v>10</v>
      </c>
      <c r="P118" s="72"/>
      <c r="Q118" s="72"/>
      <c r="R118" s="72"/>
      <c r="S118" s="74">
        <f t="shared" si="0"/>
        <v>26</v>
      </c>
      <c r="T118" s="121" t="str">
        <f t="shared" si="4"/>
        <v>OK</v>
      </c>
      <c r="U118" s="247"/>
      <c r="V118" s="249"/>
      <c r="W118" s="249"/>
      <c r="X118" s="248"/>
      <c r="Y118" s="249"/>
      <c r="Z118" s="248"/>
      <c r="AA118" s="249"/>
      <c r="AB118" s="249"/>
      <c r="AC118" s="248"/>
      <c r="AD118" s="248"/>
      <c r="AE118" s="279">
        <v>14</v>
      </c>
      <c r="AF118" s="248"/>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247"/>
      <c r="V119" s="249"/>
      <c r="W119" s="249"/>
      <c r="X119" s="248"/>
      <c r="Y119" s="249"/>
      <c r="Z119" s="248"/>
      <c r="AA119" s="249"/>
      <c r="AB119" s="249"/>
      <c r="AC119" s="248"/>
      <c r="AD119" s="248"/>
      <c r="AE119" s="248"/>
      <c r="AF119" s="248"/>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247"/>
      <c r="V120" s="249"/>
      <c r="W120" s="249"/>
      <c r="X120" s="248"/>
      <c r="Y120" s="249"/>
      <c r="Z120" s="248"/>
      <c r="AA120" s="249"/>
      <c r="AB120" s="249"/>
      <c r="AC120" s="248"/>
      <c r="AD120" s="248"/>
      <c r="AE120" s="248"/>
      <c r="AF120" s="248"/>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247"/>
      <c r="V121" s="249"/>
      <c r="W121" s="249"/>
      <c r="X121" s="248"/>
      <c r="Y121" s="249"/>
      <c r="Z121" s="248"/>
      <c r="AA121" s="249"/>
      <c r="AB121" s="249"/>
      <c r="AC121" s="248"/>
      <c r="AD121" s="248"/>
      <c r="AE121" s="248"/>
      <c r="AF121" s="248"/>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247"/>
      <c r="V122" s="249"/>
      <c r="W122" s="249"/>
      <c r="X122" s="248"/>
      <c r="Y122" s="249"/>
      <c r="Z122" s="248"/>
      <c r="AA122" s="249"/>
      <c r="AB122" s="249"/>
      <c r="AC122" s="248"/>
      <c r="AD122" s="248"/>
      <c r="AE122" s="248"/>
      <c r="AF122" s="248"/>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247"/>
      <c r="V123" s="249"/>
      <c r="W123" s="249"/>
      <c r="X123" s="248"/>
      <c r="Y123" s="249"/>
      <c r="Z123" s="248"/>
      <c r="AA123" s="249"/>
      <c r="AB123" s="249"/>
      <c r="AC123" s="248"/>
      <c r="AD123" s="248"/>
      <c r="AE123" s="248"/>
      <c r="AF123" s="248"/>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
        <v>0</v>
      </c>
      <c r="M124" s="71">
        <f t="shared" si="2"/>
        <v>0</v>
      </c>
      <c r="N124" s="72"/>
      <c r="O124" s="73">
        <f t="shared" si="3"/>
        <v>0</v>
      </c>
      <c r="P124" s="72"/>
      <c r="Q124" s="72"/>
      <c r="R124" s="72"/>
      <c r="S124" s="74">
        <f t="shared" si="0"/>
        <v>0</v>
      </c>
      <c r="T124" s="121" t="str">
        <f t="shared" si="4"/>
        <v>OK</v>
      </c>
      <c r="U124" s="247"/>
      <c r="V124" s="249"/>
      <c r="W124" s="249"/>
      <c r="X124" s="248"/>
      <c r="Y124" s="249"/>
      <c r="Z124" s="248"/>
      <c r="AA124" s="249"/>
      <c r="AB124" s="249"/>
      <c r="AC124" s="248"/>
      <c r="AD124" s="248"/>
      <c r="AE124" s="248"/>
      <c r="AF124" s="248"/>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247"/>
      <c r="V125" s="249"/>
      <c r="W125" s="249"/>
      <c r="X125" s="248"/>
      <c r="Y125" s="249"/>
      <c r="Z125" s="248"/>
      <c r="AA125" s="249"/>
      <c r="AB125" s="249"/>
      <c r="AC125" s="248"/>
      <c r="AD125" s="248"/>
      <c r="AE125" s="248"/>
      <c r="AF125" s="248"/>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247"/>
      <c r="V126" s="249"/>
      <c r="W126" s="249"/>
      <c r="X126" s="248"/>
      <c r="Y126" s="249"/>
      <c r="Z126" s="248"/>
      <c r="AA126" s="249"/>
      <c r="AB126" s="249"/>
      <c r="AC126" s="248"/>
      <c r="AD126" s="248"/>
      <c r="AE126" s="248"/>
      <c r="AF126" s="248"/>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247"/>
      <c r="V127" s="249"/>
      <c r="W127" s="249"/>
      <c r="X127" s="248"/>
      <c r="Y127" s="249"/>
      <c r="Z127" s="248"/>
      <c r="AA127" s="249"/>
      <c r="AB127" s="249"/>
      <c r="AC127" s="248"/>
      <c r="AD127" s="248"/>
      <c r="AE127" s="248"/>
      <c r="AF127" s="248"/>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
        <v>0</v>
      </c>
      <c r="M128" s="71">
        <f t="shared" si="2"/>
        <v>0</v>
      </c>
      <c r="N128" s="72"/>
      <c r="O128" s="73">
        <f t="shared" si="3"/>
        <v>0</v>
      </c>
      <c r="P128" s="72"/>
      <c r="Q128" s="72"/>
      <c r="R128" s="72"/>
      <c r="S128" s="74">
        <f t="shared" si="0"/>
        <v>0</v>
      </c>
      <c r="T128" s="121" t="str">
        <f t="shared" si="4"/>
        <v>OK</v>
      </c>
      <c r="U128" s="247"/>
      <c r="V128" s="249"/>
      <c r="W128" s="249"/>
      <c r="X128" s="248"/>
      <c r="Y128" s="249"/>
      <c r="Z128" s="248"/>
      <c r="AA128" s="249"/>
      <c r="AB128" s="249"/>
      <c r="AC128" s="248"/>
      <c r="AD128" s="248"/>
      <c r="AE128" s="248"/>
      <c r="AF128" s="248"/>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247"/>
      <c r="V129" s="249"/>
      <c r="W129" s="249"/>
      <c r="X129" s="248"/>
      <c r="Y129" s="249"/>
      <c r="Z129" s="248"/>
      <c r="AA129" s="249"/>
      <c r="AB129" s="249"/>
      <c r="AC129" s="248"/>
      <c r="AD129" s="248"/>
      <c r="AE129" s="248"/>
      <c r="AF129" s="248"/>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247"/>
      <c r="V130" s="249"/>
      <c r="W130" s="249"/>
      <c r="X130" s="248"/>
      <c r="Y130" s="249"/>
      <c r="Z130" s="248"/>
      <c r="AA130" s="249"/>
      <c r="AB130" s="249"/>
      <c r="AC130" s="248"/>
      <c r="AD130" s="248"/>
      <c r="AE130" s="248"/>
      <c r="AF130" s="248"/>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
        <v>0</v>
      </c>
      <c r="M131" s="71">
        <f t="shared" si="2"/>
        <v>0</v>
      </c>
      <c r="N131" s="72"/>
      <c r="O131" s="73">
        <f t="shared" si="3"/>
        <v>0</v>
      </c>
      <c r="P131" s="72"/>
      <c r="Q131" s="72"/>
      <c r="R131" s="72"/>
      <c r="S131" s="74">
        <f t="shared" si="0"/>
        <v>0</v>
      </c>
      <c r="T131" s="121" t="str">
        <f t="shared" si="4"/>
        <v>OK</v>
      </c>
      <c r="U131" s="247"/>
      <c r="V131" s="249"/>
      <c r="W131" s="249"/>
      <c r="X131" s="248"/>
      <c r="Y131" s="249"/>
      <c r="Z131" s="248"/>
      <c r="AA131" s="249"/>
      <c r="AB131" s="249"/>
      <c r="AC131" s="248"/>
      <c r="AD131" s="248"/>
      <c r="AE131" s="248"/>
      <c r="AF131" s="248"/>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v>4</v>
      </c>
      <c r="L132" s="70">
        <f t="shared" si="1"/>
        <v>0</v>
      </c>
      <c r="M132" s="71">
        <f t="shared" si="2"/>
        <v>0</v>
      </c>
      <c r="N132" s="72">
        <v>-1</v>
      </c>
      <c r="O132" s="73">
        <f t="shared" si="3"/>
        <v>1</v>
      </c>
      <c r="P132" s="72"/>
      <c r="Q132" s="72"/>
      <c r="R132" s="72"/>
      <c r="S132" s="74">
        <f t="shared" si="0"/>
        <v>3</v>
      </c>
      <c r="T132" s="121" t="str">
        <f t="shared" si="4"/>
        <v>OK</v>
      </c>
      <c r="U132" s="247"/>
      <c r="V132" s="249"/>
      <c r="W132" s="249"/>
      <c r="X132" s="248"/>
      <c r="Y132" s="249"/>
      <c r="Z132" s="248"/>
      <c r="AA132" s="249"/>
      <c r="AB132" s="249"/>
      <c r="AC132" s="248"/>
      <c r="AD132" s="248"/>
      <c r="AE132" s="248"/>
      <c r="AF132" s="248"/>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247"/>
      <c r="V133" s="249"/>
      <c r="W133" s="249"/>
      <c r="X133" s="248"/>
      <c r="Y133" s="249"/>
      <c r="Z133" s="248"/>
      <c r="AA133" s="249"/>
      <c r="AB133" s="249"/>
      <c r="AC133" s="248"/>
      <c r="AD133" s="248"/>
      <c r="AE133" s="248"/>
      <c r="AF133" s="248"/>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247"/>
      <c r="V134" s="249"/>
      <c r="W134" s="249"/>
      <c r="X134" s="248"/>
      <c r="Y134" s="249"/>
      <c r="Z134" s="248"/>
      <c r="AA134" s="249"/>
      <c r="AB134" s="249"/>
      <c r="AC134" s="248"/>
      <c r="AD134" s="248"/>
      <c r="AE134" s="248"/>
      <c r="AF134" s="248"/>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247"/>
      <c r="V135" s="249"/>
      <c r="W135" s="249"/>
      <c r="X135" s="248"/>
      <c r="Y135" s="249"/>
      <c r="Z135" s="248"/>
      <c r="AA135" s="249"/>
      <c r="AB135" s="249"/>
      <c r="AC135" s="248"/>
      <c r="AD135" s="248"/>
      <c r="AE135" s="248"/>
      <c r="AF135" s="248"/>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
        <v>0</v>
      </c>
      <c r="M136" s="71">
        <f t="shared" si="2"/>
        <v>0</v>
      </c>
      <c r="N136" s="72"/>
      <c r="O136" s="73">
        <f t="shared" si="3"/>
        <v>0</v>
      </c>
      <c r="P136" s="72"/>
      <c r="Q136" s="72"/>
      <c r="R136" s="72"/>
      <c r="S136" s="74">
        <f t="shared" si="0"/>
        <v>0</v>
      </c>
      <c r="T136" s="121" t="str">
        <f t="shared" si="4"/>
        <v>OK</v>
      </c>
      <c r="U136" s="247"/>
      <c r="V136" s="249"/>
      <c r="W136" s="249"/>
      <c r="X136" s="248"/>
      <c r="Y136" s="249"/>
      <c r="Z136" s="248"/>
      <c r="AA136" s="249"/>
      <c r="AB136" s="249"/>
      <c r="AC136" s="248"/>
      <c r="AD136" s="248"/>
      <c r="AE136" s="248"/>
      <c r="AF136" s="248"/>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247"/>
      <c r="V137" s="249"/>
      <c r="W137" s="249"/>
      <c r="X137" s="248"/>
      <c r="Y137" s="249"/>
      <c r="Z137" s="248"/>
      <c r="AA137" s="249"/>
      <c r="AB137" s="249"/>
      <c r="AC137" s="248"/>
      <c r="AD137" s="248"/>
      <c r="AE137" s="248"/>
      <c r="AF137" s="248"/>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247"/>
      <c r="V138" s="249"/>
      <c r="W138" s="249"/>
      <c r="X138" s="248"/>
      <c r="Y138" s="249"/>
      <c r="Z138" s="248"/>
      <c r="AA138" s="249"/>
      <c r="AB138" s="249"/>
      <c r="AC138" s="248"/>
      <c r="AD138" s="248"/>
      <c r="AE138" s="248"/>
      <c r="AF138" s="248"/>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247"/>
      <c r="V139" s="249"/>
      <c r="W139" s="249"/>
      <c r="X139" s="248"/>
      <c r="Y139" s="249"/>
      <c r="Z139" s="248"/>
      <c r="AA139" s="249"/>
      <c r="AB139" s="249"/>
      <c r="AC139" s="248"/>
      <c r="AD139" s="248"/>
      <c r="AE139" s="248"/>
      <c r="AF139" s="248"/>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247"/>
      <c r="V140" s="249"/>
      <c r="W140" s="249"/>
      <c r="X140" s="248"/>
      <c r="Y140" s="249"/>
      <c r="Z140" s="248"/>
      <c r="AA140" s="249"/>
      <c r="AB140" s="249"/>
      <c r="AC140" s="248"/>
      <c r="AD140" s="248"/>
      <c r="AE140" s="248"/>
      <c r="AF140" s="248"/>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247"/>
      <c r="V141" s="249"/>
      <c r="W141" s="249"/>
      <c r="X141" s="248"/>
      <c r="Y141" s="249"/>
      <c r="Z141" s="248"/>
      <c r="AA141" s="249"/>
      <c r="AB141" s="249"/>
      <c r="AC141" s="248"/>
      <c r="AD141" s="248"/>
      <c r="AE141" s="248"/>
      <c r="AF141" s="248"/>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247"/>
      <c r="V142" s="249"/>
      <c r="W142" s="249"/>
      <c r="X142" s="248"/>
      <c r="Y142" s="249"/>
      <c r="Z142" s="248"/>
      <c r="AA142" s="249"/>
      <c r="AB142" s="249"/>
      <c r="AC142" s="248"/>
      <c r="AD142" s="248"/>
      <c r="AE142" s="248"/>
      <c r="AF142" s="248"/>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247"/>
      <c r="V143" s="249"/>
      <c r="W143" s="249"/>
      <c r="X143" s="248"/>
      <c r="Y143" s="249"/>
      <c r="Z143" s="248"/>
      <c r="AA143" s="249"/>
      <c r="AB143" s="249"/>
      <c r="AC143" s="248"/>
      <c r="AD143" s="248"/>
      <c r="AE143" s="248"/>
      <c r="AF143" s="248"/>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247"/>
      <c r="V144" s="249"/>
      <c r="W144" s="249"/>
      <c r="X144" s="248"/>
      <c r="Y144" s="249"/>
      <c r="Z144" s="248"/>
      <c r="AA144" s="249"/>
      <c r="AB144" s="249"/>
      <c r="AC144" s="248"/>
      <c r="AD144" s="248"/>
      <c r="AE144" s="248"/>
      <c r="AF144" s="248"/>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247"/>
      <c r="V145" s="249"/>
      <c r="W145" s="249"/>
      <c r="X145" s="248"/>
      <c r="Y145" s="249"/>
      <c r="Z145" s="248"/>
      <c r="AA145" s="249"/>
      <c r="AB145" s="249"/>
      <c r="AC145" s="248"/>
      <c r="AD145" s="248"/>
      <c r="AE145" s="248"/>
      <c r="AF145" s="248"/>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v>4</v>
      </c>
      <c r="L146" s="70">
        <f t="shared" si="1"/>
        <v>0</v>
      </c>
      <c r="M146" s="71">
        <f t="shared" si="2"/>
        <v>0</v>
      </c>
      <c r="N146" s="72"/>
      <c r="O146" s="73">
        <f t="shared" si="3"/>
        <v>1</v>
      </c>
      <c r="P146" s="72"/>
      <c r="Q146" s="72"/>
      <c r="R146" s="72"/>
      <c r="S146" s="74">
        <f t="shared" si="0"/>
        <v>4</v>
      </c>
      <c r="T146" s="121" t="str">
        <f t="shared" si="4"/>
        <v>OK</v>
      </c>
      <c r="U146" s="247"/>
      <c r="V146" s="249"/>
      <c r="W146" s="249"/>
      <c r="X146" s="248"/>
      <c r="Y146" s="249"/>
      <c r="Z146" s="248"/>
      <c r="AA146" s="249"/>
      <c r="AB146" s="249"/>
      <c r="AC146" s="248"/>
      <c r="AD146" s="248"/>
      <c r="AE146" s="248"/>
      <c r="AF146" s="248"/>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247"/>
      <c r="V147" s="249"/>
      <c r="W147" s="249"/>
      <c r="X147" s="248"/>
      <c r="Y147" s="249"/>
      <c r="Z147" s="248"/>
      <c r="AA147" s="249"/>
      <c r="AB147" s="249"/>
      <c r="AC147" s="248"/>
      <c r="AD147" s="248"/>
      <c r="AE147" s="248"/>
      <c r="AF147" s="248"/>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247"/>
      <c r="V148" s="249"/>
      <c r="W148" s="249"/>
      <c r="X148" s="248"/>
      <c r="Y148" s="249"/>
      <c r="Z148" s="248"/>
      <c r="AA148" s="249"/>
      <c r="AB148" s="249"/>
      <c r="AC148" s="248"/>
      <c r="AD148" s="248"/>
      <c r="AE148" s="248"/>
      <c r="AF148" s="248"/>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c r="L149" s="70">
        <f t="shared" si="1"/>
        <v>0</v>
      </c>
      <c r="M149" s="71">
        <f t="shared" si="2"/>
        <v>0</v>
      </c>
      <c r="N149" s="72"/>
      <c r="O149" s="73">
        <f t="shared" si="3"/>
        <v>0</v>
      </c>
      <c r="P149" s="72"/>
      <c r="Q149" s="72"/>
      <c r="R149" s="72"/>
      <c r="S149" s="74">
        <f t="shared" si="0"/>
        <v>0</v>
      </c>
      <c r="T149" s="121" t="str">
        <f t="shared" si="4"/>
        <v>OK</v>
      </c>
      <c r="U149" s="247"/>
      <c r="V149" s="249"/>
      <c r="W149" s="249"/>
      <c r="X149" s="248"/>
      <c r="Y149" s="249"/>
      <c r="Z149" s="248"/>
      <c r="AA149" s="249"/>
      <c r="AB149" s="249"/>
      <c r="AC149" s="248"/>
      <c r="AD149" s="248"/>
      <c r="AE149" s="248"/>
      <c r="AF149" s="248"/>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247"/>
      <c r="V150" s="249"/>
      <c r="W150" s="249"/>
      <c r="X150" s="248"/>
      <c r="Y150" s="249"/>
      <c r="Z150" s="248"/>
      <c r="AA150" s="249"/>
      <c r="AB150" s="249"/>
      <c r="AC150" s="248"/>
      <c r="AD150" s="248"/>
      <c r="AE150" s="248"/>
      <c r="AF150" s="248"/>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
        <v>0</v>
      </c>
      <c r="M151" s="71">
        <f t="shared" si="2"/>
        <v>0</v>
      </c>
      <c r="N151" s="72"/>
      <c r="O151" s="73">
        <f t="shared" si="3"/>
        <v>0</v>
      </c>
      <c r="P151" s="72"/>
      <c r="Q151" s="72"/>
      <c r="R151" s="72"/>
      <c r="S151" s="74">
        <f t="shared" si="0"/>
        <v>0</v>
      </c>
      <c r="T151" s="121" t="str">
        <f t="shared" si="4"/>
        <v>OK</v>
      </c>
      <c r="U151" s="247"/>
      <c r="V151" s="249"/>
      <c r="W151" s="249"/>
      <c r="X151" s="248"/>
      <c r="Y151" s="249"/>
      <c r="Z151" s="248"/>
      <c r="AA151" s="249"/>
      <c r="AB151" s="249"/>
      <c r="AC151" s="248"/>
      <c r="AD151" s="248"/>
      <c r="AE151" s="248"/>
      <c r="AF151" s="248"/>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247"/>
      <c r="V152" s="249"/>
      <c r="W152" s="249"/>
      <c r="X152" s="248"/>
      <c r="Y152" s="249"/>
      <c r="Z152" s="248"/>
      <c r="AA152" s="249"/>
      <c r="AB152" s="249"/>
      <c r="AC152" s="248"/>
      <c r="AD152" s="248"/>
      <c r="AE152" s="248"/>
      <c r="AF152" s="248"/>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247"/>
      <c r="V153" s="249"/>
      <c r="W153" s="249"/>
      <c r="X153" s="248"/>
      <c r="Y153" s="249"/>
      <c r="Z153" s="248"/>
      <c r="AA153" s="249"/>
      <c r="AB153" s="249"/>
      <c r="AC153" s="248"/>
      <c r="AD153" s="248"/>
      <c r="AE153" s="248"/>
      <c r="AF153" s="248"/>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247"/>
      <c r="V154" s="249"/>
      <c r="W154" s="249"/>
      <c r="X154" s="248"/>
      <c r="Y154" s="249"/>
      <c r="Z154" s="248"/>
      <c r="AA154" s="249"/>
      <c r="AB154" s="249"/>
      <c r="AC154" s="248"/>
      <c r="AD154" s="248"/>
      <c r="AE154" s="248"/>
      <c r="AF154" s="248"/>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247"/>
      <c r="V155" s="249"/>
      <c r="W155" s="249"/>
      <c r="X155" s="248"/>
      <c r="Y155" s="249"/>
      <c r="Z155" s="248"/>
      <c r="AA155" s="249"/>
      <c r="AB155" s="249"/>
      <c r="AC155" s="248"/>
      <c r="AD155" s="248"/>
      <c r="AE155" s="248"/>
      <c r="AF155" s="248"/>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
        <v>0</v>
      </c>
      <c r="M156" s="71">
        <f t="shared" si="2"/>
        <v>0</v>
      </c>
      <c r="N156" s="72"/>
      <c r="O156" s="73">
        <f t="shared" si="3"/>
        <v>0</v>
      </c>
      <c r="P156" s="72"/>
      <c r="Q156" s="72"/>
      <c r="R156" s="72"/>
      <c r="S156" s="74">
        <f t="shared" si="0"/>
        <v>0</v>
      </c>
      <c r="T156" s="121" t="str">
        <f t="shared" si="4"/>
        <v>OK</v>
      </c>
      <c r="U156" s="247"/>
      <c r="V156" s="249"/>
      <c r="W156" s="249"/>
      <c r="X156" s="248"/>
      <c r="Y156" s="249"/>
      <c r="Z156" s="248"/>
      <c r="AA156" s="249"/>
      <c r="AB156" s="249"/>
      <c r="AC156" s="248"/>
      <c r="AD156" s="248"/>
      <c r="AE156" s="248"/>
      <c r="AF156" s="248"/>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v>2</v>
      </c>
      <c r="L157" s="70">
        <f t="shared" si="1"/>
        <v>2</v>
      </c>
      <c r="M157" s="71">
        <f t="shared" si="2"/>
        <v>2</v>
      </c>
      <c r="N157" s="72"/>
      <c r="O157" s="73">
        <f t="shared" si="3"/>
        <v>0</v>
      </c>
      <c r="P157" s="72"/>
      <c r="Q157" s="72"/>
      <c r="R157" s="72"/>
      <c r="S157" s="74">
        <f t="shared" si="0"/>
        <v>0</v>
      </c>
      <c r="T157" s="121" t="str">
        <f t="shared" si="4"/>
        <v>OK</v>
      </c>
      <c r="U157" s="247"/>
      <c r="V157" s="249"/>
      <c r="W157" s="249"/>
      <c r="X157" s="248"/>
      <c r="Y157" s="249"/>
      <c r="Z157" s="248"/>
      <c r="AA157" s="249"/>
      <c r="AB157" s="249"/>
      <c r="AC157" s="248"/>
      <c r="AD157" s="251">
        <v>2</v>
      </c>
      <c r="AE157" s="248"/>
      <c r="AF157" s="248"/>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v>2</v>
      </c>
      <c r="L158" s="70">
        <f t="shared" si="1"/>
        <v>2</v>
      </c>
      <c r="M158" s="71">
        <f t="shared" si="2"/>
        <v>2</v>
      </c>
      <c r="N158" s="72"/>
      <c r="O158" s="73">
        <f t="shared" si="3"/>
        <v>0</v>
      </c>
      <c r="P158" s="72"/>
      <c r="Q158" s="72"/>
      <c r="R158" s="72"/>
      <c r="S158" s="74">
        <f t="shared" si="0"/>
        <v>0</v>
      </c>
      <c r="T158" s="121" t="str">
        <f t="shared" si="4"/>
        <v>OK</v>
      </c>
      <c r="U158" s="247"/>
      <c r="V158" s="249"/>
      <c r="W158" s="249"/>
      <c r="X158" s="248"/>
      <c r="Y158" s="249"/>
      <c r="Z158" s="248"/>
      <c r="AA158" s="249"/>
      <c r="AB158" s="249"/>
      <c r="AC158" s="248"/>
      <c r="AD158" s="251">
        <v>2</v>
      </c>
      <c r="AE158" s="248"/>
      <c r="AF158" s="248"/>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
        <v>0</v>
      </c>
      <c r="M159" s="71">
        <f t="shared" si="2"/>
        <v>0</v>
      </c>
      <c r="N159" s="72"/>
      <c r="O159" s="73">
        <f t="shared" si="3"/>
        <v>0</v>
      </c>
      <c r="P159" s="72"/>
      <c r="Q159" s="72"/>
      <c r="R159" s="72"/>
      <c r="S159" s="74">
        <f t="shared" si="0"/>
        <v>0</v>
      </c>
      <c r="T159" s="121" t="str">
        <f t="shared" si="4"/>
        <v>OK</v>
      </c>
      <c r="U159" s="247"/>
      <c r="V159" s="249"/>
      <c r="W159" s="249"/>
      <c r="X159" s="248"/>
      <c r="Y159" s="249"/>
      <c r="Z159" s="248"/>
      <c r="AA159" s="249"/>
      <c r="AB159" s="249"/>
      <c r="AC159" s="248"/>
      <c r="AD159" s="248"/>
      <c r="AE159" s="248"/>
      <c r="AF159" s="248"/>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v>4</v>
      </c>
      <c r="L160" s="70">
        <f t="shared" si="1"/>
        <v>0</v>
      </c>
      <c r="M160" s="71">
        <f t="shared" si="2"/>
        <v>0</v>
      </c>
      <c r="N160" s="72"/>
      <c r="O160" s="73">
        <f t="shared" si="3"/>
        <v>1</v>
      </c>
      <c r="P160" s="72"/>
      <c r="Q160" s="72"/>
      <c r="R160" s="72"/>
      <c r="S160" s="74">
        <f t="shared" si="0"/>
        <v>4</v>
      </c>
      <c r="T160" s="121" t="str">
        <f t="shared" si="4"/>
        <v>OK</v>
      </c>
      <c r="U160" s="247"/>
      <c r="V160" s="249"/>
      <c r="W160" s="249"/>
      <c r="X160" s="248"/>
      <c r="Y160" s="249"/>
      <c r="Z160" s="248"/>
      <c r="AA160" s="249"/>
      <c r="AB160" s="249"/>
      <c r="AC160" s="248"/>
      <c r="AD160" s="248"/>
      <c r="AE160" s="248"/>
      <c r="AF160" s="248"/>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v>4</v>
      </c>
      <c r="L161" s="70">
        <f t="shared" si="1"/>
        <v>0</v>
      </c>
      <c r="M161" s="71">
        <f t="shared" si="2"/>
        <v>0</v>
      </c>
      <c r="N161" s="72">
        <v>-1</v>
      </c>
      <c r="O161" s="73">
        <f t="shared" si="3"/>
        <v>1</v>
      </c>
      <c r="P161" s="72"/>
      <c r="Q161" s="72"/>
      <c r="R161" s="72"/>
      <c r="S161" s="74">
        <f t="shared" si="0"/>
        <v>3</v>
      </c>
      <c r="T161" s="121" t="str">
        <f t="shared" si="4"/>
        <v>OK</v>
      </c>
      <c r="U161" s="247"/>
      <c r="V161" s="249"/>
      <c r="W161" s="249"/>
      <c r="X161" s="248"/>
      <c r="Y161" s="249"/>
      <c r="Z161" s="248"/>
      <c r="AA161" s="249"/>
      <c r="AB161" s="249"/>
      <c r="AC161" s="248"/>
      <c r="AD161" s="248"/>
      <c r="AE161" s="248"/>
      <c r="AF161" s="248"/>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247"/>
      <c r="V162" s="249"/>
      <c r="W162" s="249"/>
      <c r="X162" s="248"/>
      <c r="Y162" s="249"/>
      <c r="Z162" s="248"/>
      <c r="AA162" s="249"/>
      <c r="AB162" s="249"/>
      <c r="AC162" s="248"/>
      <c r="AD162" s="248"/>
      <c r="AE162" s="248"/>
      <c r="AF162" s="248"/>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247"/>
      <c r="V163" s="249"/>
      <c r="W163" s="249"/>
      <c r="X163" s="248"/>
      <c r="Y163" s="249"/>
      <c r="Z163" s="248"/>
      <c r="AA163" s="249"/>
      <c r="AB163" s="249"/>
      <c r="AC163" s="248"/>
      <c r="AD163" s="248"/>
      <c r="AE163" s="248"/>
      <c r="AF163" s="248"/>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247"/>
      <c r="V164" s="249"/>
      <c r="W164" s="249"/>
      <c r="X164" s="248"/>
      <c r="Y164" s="249"/>
      <c r="Z164" s="248"/>
      <c r="AA164" s="249"/>
      <c r="AB164" s="249"/>
      <c r="AC164" s="248"/>
      <c r="AD164" s="248"/>
      <c r="AE164" s="248"/>
      <c r="AF164" s="248"/>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v>12</v>
      </c>
      <c r="L165" s="70">
        <f t="shared" si="1"/>
        <v>0</v>
      </c>
      <c r="M165" s="71">
        <f t="shared" si="2"/>
        <v>0</v>
      </c>
      <c r="N165" s="72"/>
      <c r="O165" s="73">
        <f t="shared" si="3"/>
        <v>3</v>
      </c>
      <c r="P165" s="72"/>
      <c r="Q165" s="72"/>
      <c r="R165" s="72"/>
      <c r="S165" s="74">
        <f t="shared" si="0"/>
        <v>12</v>
      </c>
      <c r="T165" s="121" t="str">
        <f t="shared" si="4"/>
        <v>OK</v>
      </c>
      <c r="U165" s="247"/>
      <c r="V165" s="249"/>
      <c r="W165" s="249"/>
      <c r="X165" s="248"/>
      <c r="Y165" s="249"/>
      <c r="Z165" s="248"/>
      <c r="AA165" s="249"/>
      <c r="AB165" s="249"/>
      <c r="AC165" s="248"/>
      <c r="AD165" s="248"/>
      <c r="AE165" s="248"/>
      <c r="AF165" s="248"/>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247"/>
      <c r="V166" s="249"/>
      <c r="W166" s="249"/>
      <c r="X166" s="248"/>
      <c r="Y166" s="249"/>
      <c r="Z166" s="248"/>
      <c r="AA166" s="249"/>
      <c r="AB166" s="249"/>
      <c r="AC166" s="248"/>
      <c r="AD166" s="248"/>
      <c r="AE166" s="248"/>
      <c r="AF166" s="248"/>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v>8</v>
      </c>
      <c r="L167" s="70">
        <f t="shared" si="1"/>
        <v>1</v>
      </c>
      <c r="M167" s="71">
        <f t="shared" si="2"/>
        <v>1</v>
      </c>
      <c r="N167" s="72"/>
      <c r="O167" s="73">
        <f t="shared" si="3"/>
        <v>2</v>
      </c>
      <c r="P167" s="72"/>
      <c r="Q167" s="72"/>
      <c r="R167" s="72"/>
      <c r="S167" s="74">
        <f t="shared" si="0"/>
        <v>7</v>
      </c>
      <c r="T167" s="121" t="str">
        <f t="shared" si="4"/>
        <v>OK</v>
      </c>
      <c r="U167" s="250">
        <v>1</v>
      </c>
      <c r="V167" s="249"/>
      <c r="W167" s="249"/>
      <c r="X167" s="248"/>
      <c r="Y167" s="249"/>
      <c r="Z167" s="248"/>
      <c r="AA167" s="249"/>
      <c r="AB167" s="249"/>
      <c r="AC167" s="248"/>
      <c r="AD167" s="248"/>
      <c r="AE167" s="248"/>
      <c r="AF167" s="248"/>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247"/>
      <c r="V168" s="249"/>
      <c r="W168" s="249"/>
      <c r="X168" s="248"/>
      <c r="Y168" s="249"/>
      <c r="Z168" s="248"/>
      <c r="AA168" s="249"/>
      <c r="AB168" s="249"/>
      <c r="AC168" s="248"/>
      <c r="AD168" s="248"/>
      <c r="AE168" s="248"/>
      <c r="AF168" s="248"/>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247"/>
      <c r="V169" s="249"/>
      <c r="W169" s="249"/>
      <c r="X169" s="248"/>
      <c r="Y169" s="249"/>
      <c r="Z169" s="248"/>
      <c r="AA169" s="249"/>
      <c r="AB169" s="249"/>
      <c r="AC169" s="248"/>
      <c r="AD169" s="248"/>
      <c r="AE169" s="248"/>
      <c r="AF169" s="248"/>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247"/>
      <c r="V170" s="249"/>
      <c r="W170" s="249"/>
      <c r="X170" s="248"/>
      <c r="Y170" s="249"/>
      <c r="Z170" s="248"/>
      <c r="AA170" s="249"/>
      <c r="AB170" s="249"/>
      <c r="AC170" s="248"/>
      <c r="AD170" s="248"/>
      <c r="AE170" s="248"/>
      <c r="AF170" s="248"/>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247"/>
      <c r="V171" s="249"/>
      <c r="W171" s="249"/>
      <c r="X171" s="248"/>
      <c r="Y171" s="249"/>
      <c r="Z171" s="248"/>
      <c r="AA171" s="249"/>
      <c r="AB171" s="249"/>
      <c r="AC171" s="248"/>
      <c r="AD171" s="248"/>
      <c r="AE171" s="248"/>
      <c r="AF171" s="248"/>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247"/>
      <c r="V172" s="249"/>
      <c r="W172" s="249"/>
      <c r="X172" s="248"/>
      <c r="Y172" s="249"/>
      <c r="Z172" s="248"/>
      <c r="AA172" s="249"/>
      <c r="AB172" s="249"/>
      <c r="AC172" s="248"/>
      <c r="AD172" s="248"/>
      <c r="AE172" s="248"/>
      <c r="AF172" s="248"/>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247"/>
      <c r="V173" s="249"/>
      <c r="W173" s="249"/>
      <c r="X173" s="248"/>
      <c r="Y173" s="249"/>
      <c r="Z173" s="248"/>
      <c r="AA173" s="249"/>
      <c r="AB173" s="249"/>
      <c r="AC173" s="248"/>
      <c r="AD173" s="248"/>
      <c r="AE173" s="248"/>
      <c r="AF173" s="248"/>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v>20</v>
      </c>
      <c r="L174" s="70">
        <f t="shared" si="1"/>
        <v>4</v>
      </c>
      <c r="M174" s="71">
        <f t="shared" si="2"/>
        <v>4</v>
      </c>
      <c r="N174" s="72"/>
      <c r="O174" s="73">
        <f t="shared" si="3"/>
        <v>5</v>
      </c>
      <c r="P174" s="72"/>
      <c r="Q174" s="72"/>
      <c r="R174" s="72"/>
      <c r="S174" s="74">
        <f t="shared" si="0"/>
        <v>16</v>
      </c>
      <c r="T174" s="121" t="str">
        <f t="shared" si="4"/>
        <v>OK</v>
      </c>
      <c r="U174" s="247"/>
      <c r="V174" s="249"/>
      <c r="W174" s="249"/>
      <c r="X174" s="248"/>
      <c r="Y174" s="249"/>
      <c r="Z174" s="248"/>
      <c r="AA174" s="249"/>
      <c r="AB174" s="249"/>
      <c r="AC174" s="251">
        <v>4</v>
      </c>
      <c r="AD174" s="248"/>
      <c r="AE174" s="248"/>
      <c r="AF174" s="248"/>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247"/>
      <c r="V175" s="249"/>
      <c r="W175" s="249"/>
      <c r="X175" s="248"/>
      <c r="Y175" s="249"/>
      <c r="Z175" s="248"/>
      <c r="AA175" s="249"/>
      <c r="AB175" s="249"/>
      <c r="AC175" s="248"/>
      <c r="AD175" s="248"/>
      <c r="AE175" s="248"/>
      <c r="AF175" s="248"/>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247"/>
      <c r="V176" s="249"/>
      <c r="W176" s="249"/>
      <c r="X176" s="248"/>
      <c r="Y176" s="249"/>
      <c r="Z176" s="248"/>
      <c r="AA176" s="249"/>
      <c r="AB176" s="249"/>
      <c r="AC176" s="248"/>
      <c r="AD176" s="248"/>
      <c r="AE176" s="248"/>
      <c r="AF176" s="248"/>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v>8</v>
      </c>
      <c r="L177" s="70">
        <f t="shared" si="1"/>
        <v>8</v>
      </c>
      <c r="M177" s="71">
        <f t="shared" si="2"/>
        <v>8</v>
      </c>
      <c r="N177" s="72"/>
      <c r="O177" s="73">
        <f t="shared" si="3"/>
        <v>2</v>
      </c>
      <c r="P177" s="72"/>
      <c r="Q177" s="72"/>
      <c r="R177" s="72"/>
      <c r="S177" s="74">
        <f t="shared" si="0"/>
        <v>0</v>
      </c>
      <c r="T177" s="121" t="str">
        <f t="shared" si="4"/>
        <v>OK</v>
      </c>
      <c r="U177" s="247"/>
      <c r="V177" s="249"/>
      <c r="W177" s="249"/>
      <c r="X177" s="248"/>
      <c r="Y177" s="249"/>
      <c r="Z177" s="248"/>
      <c r="AA177" s="249"/>
      <c r="AB177" s="249"/>
      <c r="AC177" s="251">
        <v>8</v>
      </c>
      <c r="AD177" s="248"/>
      <c r="AE177" s="248"/>
      <c r="AF177" s="248"/>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v>8</v>
      </c>
      <c r="L178" s="70">
        <f t="shared" si="1"/>
        <v>0</v>
      </c>
      <c r="M178" s="71">
        <f t="shared" si="2"/>
        <v>0</v>
      </c>
      <c r="N178" s="72">
        <v>-1</v>
      </c>
      <c r="O178" s="73">
        <f t="shared" si="3"/>
        <v>2</v>
      </c>
      <c r="P178" s="72"/>
      <c r="Q178" s="72"/>
      <c r="R178" s="72"/>
      <c r="S178" s="74">
        <f t="shared" si="0"/>
        <v>7</v>
      </c>
      <c r="T178" s="121" t="str">
        <f t="shared" si="4"/>
        <v>OK</v>
      </c>
      <c r="U178" s="247"/>
      <c r="V178" s="249"/>
      <c r="W178" s="249"/>
      <c r="X178" s="248"/>
      <c r="Y178" s="249"/>
      <c r="Z178" s="248"/>
      <c r="AA178" s="249"/>
      <c r="AB178" s="249"/>
      <c r="AC178" s="248"/>
      <c r="AD178" s="248"/>
      <c r="AE178" s="248"/>
      <c r="AF178" s="248"/>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v>4</v>
      </c>
      <c r="L179" s="70">
        <f t="shared" si="1"/>
        <v>0</v>
      </c>
      <c r="M179" s="71">
        <f t="shared" si="2"/>
        <v>0</v>
      </c>
      <c r="N179" s="72"/>
      <c r="O179" s="73">
        <f t="shared" si="3"/>
        <v>1</v>
      </c>
      <c r="P179" s="72"/>
      <c r="Q179" s="72"/>
      <c r="R179" s="72"/>
      <c r="S179" s="74">
        <f t="shared" si="0"/>
        <v>4</v>
      </c>
      <c r="T179" s="121" t="str">
        <f t="shared" si="4"/>
        <v>OK</v>
      </c>
      <c r="U179" s="247"/>
      <c r="V179" s="249"/>
      <c r="W179" s="249"/>
      <c r="X179" s="248"/>
      <c r="Y179" s="249"/>
      <c r="Z179" s="248"/>
      <c r="AA179" s="249"/>
      <c r="AB179" s="249"/>
      <c r="AC179" s="248"/>
      <c r="AD179" s="248"/>
      <c r="AE179" s="248"/>
      <c r="AF179" s="248"/>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c r="L180" s="70">
        <f t="shared" si="1"/>
        <v>0</v>
      </c>
      <c r="M180" s="71">
        <f t="shared" si="2"/>
        <v>0</v>
      </c>
      <c r="N180" s="72"/>
      <c r="O180" s="73">
        <f t="shared" si="3"/>
        <v>0</v>
      </c>
      <c r="P180" s="72"/>
      <c r="Q180" s="72"/>
      <c r="R180" s="72"/>
      <c r="S180" s="74">
        <f t="shared" si="0"/>
        <v>0</v>
      </c>
      <c r="T180" s="121" t="str">
        <f t="shared" si="4"/>
        <v>OK</v>
      </c>
      <c r="U180" s="247"/>
      <c r="V180" s="249"/>
      <c r="W180" s="249"/>
      <c r="X180" s="248"/>
      <c r="Y180" s="249"/>
      <c r="Z180" s="248"/>
      <c r="AA180" s="249"/>
      <c r="AB180" s="249"/>
      <c r="AC180" s="248"/>
      <c r="AD180" s="248"/>
      <c r="AE180" s="248"/>
      <c r="AF180" s="248"/>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247"/>
      <c r="V181" s="249"/>
      <c r="W181" s="249"/>
      <c r="X181" s="248"/>
      <c r="Y181" s="249"/>
      <c r="Z181" s="248"/>
      <c r="AA181" s="249"/>
      <c r="AB181" s="249"/>
      <c r="AC181" s="248"/>
      <c r="AD181" s="248"/>
      <c r="AE181" s="248"/>
      <c r="AF181" s="248"/>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v>8</v>
      </c>
      <c r="L182" s="70">
        <f t="shared" si="1"/>
        <v>0</v>
      </c>
      <c r="M182" s="71">
        <f t="shared" si="2"/>
        <v>0</v>
      </c>
      <c r="N182" s="72"/>
      <c r="O182" s="73">
        <f t="shared" si="3"/>
        <v>2</v>
      </c>
      <c r="P182" s="72"/>
      <c r="Q182" s="72"/>
      <c r="R182" s="72"/>
      <c r="S182" s="74">
        <f t="shared" si="0"/>
        <v>8</v>
      </c>
      <c r="T182" s="121" t="str">
        <f t="shared" si="4"/>
        <v>OK</v>
      </c>
      <c r="U182" s="247"/>
      <c r="V182" s="249"/>
      <c r="W182" s="249"/>
      <c r="X182" s="248"/>
      <c r="Y182" s="249"/>
      <c r="Z182" s="248"/>
      <c r="AA182" s="249"/>
      <c r="AB182" s="249"/>
      <c r="AC182" s="248"/>
      <c r="AD182" s="248"/>
      <c r="AE182" s="248"/>
      <c r="AF182" s="248"/>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247"/>
      <c r="V183" s="249"/>
      <c r="W183" s="249"/>
      <c r="X183" s="248"/>
      <c r="Y183" s="249"/>
      <c r="Z183" s="248"/>
      <c r="AA183" s="249"/>
      <c r="AB183" s="249"/>
      <c r="AC183" s="248"/>
      <c r="AD183" s="248"/>
      <c r="AE183" s="248"/>
      <c r="AF183" s="248"/>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247"/>
      <c r="V184" s="249"/>
      <c r="W184" s="249"/>
      <c r="X184" s="248"/>
      <c r="Y184" s="249"/>
      <c r="Z184" s="248"/>
      <c r="AA184" s="249"/>
      <c r="AB184" s="249"/>
      <c r="AC184" s="248"/>
      <c r="AD184" s="248"/>
      <c r="AE184" s="248"/>
      <c r="AF184" s="248"/>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v>1</v>
      </c>
      <c r="L185" s="70">
        <f t="shared" si="1"/>
        <v>0</v>
      </c>
      <c r="M185" s="71">
        <f t="shared" si="2"/>
        <v>0</v>
      </c>
      <c r="N185" s="72"/>
      <c r="O185" s="73">
        <f t="shared" si="3"/>
        <v>0</v>
      </c>
      <c r="P185" s="72"/>
      <c r="Q185" s="72"/>
      <c r="R185" s="72"/>
      <c r="S185" s="74">
        <f t="shared" si="0"/>
        <v>1</v>
      </c>
      <c r="T185" s="121" t="str">
        <f t="shared" si="4"/>
        <v>OK</v>
      </c>
      <c r="U185" s="247"/>
      <c r="V185" s="249"/>
      <c r="W185" s="249"/>
      <c r="X185" s="248"/>
      <c r="Y185" s="249"/>
      <c r="Z185" s="248"/>
      <c r="AA185" s="249"/>
      <c r="AB185" s="249"/>
      <c r="AC185" s="248"/>
      <c r="AD185" s="248"/>
      <c r="AE185" s="248"/>
      <c r="AF185" s="248"/>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247"/>
      <c r="V186" s="248"/>
      <c r="W186" s="248"/>
      <c r="X186" s="248"/>
      <c r="Y186" s="248"/>
      <c r="Z186" s="248"/>
      <c r="AA186" s="248"/>
      <c r="AB186" s="248"/>
      <c r="AC186" s="248"/>
      <c r="AD186" s="248"/>
      <c r="AE186" s="248"/>
      <c r="AF186" s="248"/>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412</v>
      </c>
      <c r="N187" s="95"/>
      <c r="O187" s="95"/>
      <c r="P187" s="95"/>
      <c r="Q187" s="95"/>
      <c r="R187" s="95"/>
      <c r="S187" s="95">
        <f>SUM(S4:S186)</f>
        <v>351</v>
      </c>
      <c r="U187" s="253">
        <f>SUMPRODUCT($J$4:$J$186,U4:U186)</f>
        <v>1015.64</v>
      </c>
      <c r="V187" s="253">
        <f t="shared" ref="V187:AI187" si="5">SUMPRODUCT($J$4:$J$186,V4:V186)</f>
        <v>3950</v>
      </c>
      <c r="W187" s="253">
        <f t="shared" si="5"/>
        <v>1316.75</v>
      </c>
      <c r="X187" s="253">
        <f t="shared" si="5"/>
        <v>378.34</v>
      </c>
      <c r="Y187" s="253">
        <f t="shared" si="5"/>
        <v>590.76</v>
      </c>
      <c r="Z187" s="253">
        <f t="shared" si="5"/>
        <v>6733.5</v>
      </c>
      <c r="AA187" s="253">
        <f t="shared" si="5"/>
        <v>3842.44</v>
      </c>
      <c r="AB187" s="253">
        <f t="shared" si="5"/>
        <v>26716.400000000001</v>
      </c>
      <c r="AC187" s="253">
        <f t="shared" si="5"/>
        <v>14426.64</v>
      </c>
      <c r="AD187" s="253">
        <f t="shared" si="5"/>
        <v>45624.94</v>
      </c>
      <c r="AE187" s="253">
        <f t="shared" si="5"/>
        <v>6779.14</v>
      </c>
      <c r="AF187" s="253">
        <f t="shared" si="5"/>
        <v>7176.4</v>
      </c>
      <c r="AG187" s="253">
        <f t="shared" si="5"/>
        <v>0</v>
      </c>
      <c r="AH187" s="253">
        <f t="shared" si="5"/>
        <v>0</v>
      </c>
      <c r="AI187" s="253">
        <f t="shared" si="5"/>
        <v>0</v>
      </c>
      <c r="AJ187" s="97">
        <f t="shared" ref="AJ187:AT187" si="6">SUMPRODUCT($J$4:$J$186,AJ4:AJ186)</f>
        <v>0</v>
      </c>
      <c r="AK187" s="97">
        <f t="shared" si="6"/>
        <v>0</v>
      </c>
      <c r="AL187" s="97">
        <f t="shared" si="6"/>
        <v>0</v>
      </c>
      <c r="AM187" s="97">
        <f t="shared" si="6"/>
        <v>0</v>
      </c>
      <c r="AN187" s="97">
        <f t="shared" si="6"/>
        <v>0</v>
      </c>
      <c r="AO187" s="97">
        <f t="shared" si="6"/>
        <v>0</v>
      </c>
      <c r="AP187" s="97">
        <f t="shared" si="6"/>
        <v>0</v>
      </c>
      <c r="AQ187" s="97">
        <f t="shared" si="6"/>
        <v>0</v>
      </c>
      <c r="AR187" s="97">
        <f t="shared" si="6"/>
        <v>0</v>
      </c>
      <c r="AS187" s="97">
        <f t="shared" si="6"/>
        <v>0</v>
      </c>
      <c r="AT187" s="97">
        <f t="shared" si="6"/>
        <v>0</v>
      </c>
      <c r="AU187" s="79"/>
    </row>
    <row r="188" spans="1:47" ht="30" customHeight="1" x14ac:dyDescent="0.35">
      <c r="D188" s="87" t="s">
        <v>613</v>
      </c>
      <c r="K188" s="98">
        <f t="shared" ref="K188:S188" si="7">SUMPRODUCT($J$4:$J$186,K4:K186)</f>
        <v>441694.02999999997</v>
      </c>
      <c r="L188" s="98">
        <f t="shared" si="7"/>
        <v>118550.95000000001</v>
      </c>
      <c r="M188" s="98">
        <f t="shared" si="7"/>
        <v>118550.95000000001</v>
      </c>
      <c r="N188" s="98">
        <f t="shared" si="7"/>
        <v>-23744.11</v>
      </c>
      <c r="O188" s="98">
        <f t="shared" si="7"/>
        <v>72786.98</v>
      </c>
      <c r="P188" s="98">
        <f t="shared" si="7"/>
        <v>0</v>
      </c>
      <c r="Q188" s="98">
        <f t="shared" si="7"/>
        <v>0</v>
      </c>
      <c r="R188" s="98">
        <f t="shared" si="7"/>
        <v>0</v>
      </c>
      <c r="S188" s="98">
        <f t="shared" si="7"/>
        <v>299398.97000000003</v>
      </c>
      <c r="U188" s="100"/>
      <c r="V188" s="100"/>
      <c r="W188" s="100"/>
      <c r="X188" s="100"/>
      <c r="Y188" s="100"/>
      <c r="Z188" s="100"/>
      <c r="AA188" s="100"/>
      <c r="AB188" s="100"/>
      <c r="AC188" s="100"/>
      <c r="AD188" s="100"/>
      <c r="AE188" s="277"/>
      <c r="AF188" s="100"/>
    </row>
    <row r="189" spans="1:47" ht="30" customHeight="1" x14ac:dyDescent="0.35">
      <c r="U189" s="100"/>
      <c r="V189" s="100"/>
      <c r="W189" s="100"/>
      <c r="X189" s="100"/>
      <c r="Y189" s="100"/>
      <c r="Z189" s="100"/>
      <c r="AA189" s="100"/>
      <c r="AB189" s="100"/>
      <c r="AC189" s="100"/>
      <c r="AD189" s="100"/>
      <c r="AE189" s="100"/>
      <c r="AF189" s="100"/>
    </row>
    <row r="190" spans="1:47" ht="30" customHeight="1" x14ac:dyDescent="0.35">
      <c r="U190" s="100"/>
      <c r="V190" s="100"/>
      <c r="W190" s="100"/>
      <c r="X190" s="100"/>
      <c r="Y190" s="100"/>
      <c r="Z190" s="100"/>
      <c r="AA190" s="100"/>
      <c r="AB190" s="100"/>
      <c r="AC190" s="100"/>
      <c r="AD190" s="100"/>
      <c r="AE190" s="100"/>
      <c r="AF190" s="100"/>
      <c r="AL190" s="102"/>
      <c r="AN190" s="102"/>
    </row>
    <row r="191" spans="1:47" ht="30" customHeight="1" x14ac:dyDescent="0.35">
      <c r="U191" s="100"/>
      <c r="V191" s="100"/>
      <c r="W191" s="100"/>
      <c r="X191" s="100"/>
      <c r="Y191" s="100"/>
      <c r="Z191" s="100"/>
      <c r="AA191" s="100"/>
      <c r="AB191" s="100"/>
      <c r="AC191" s="100"/>
      <c r="AD191" s="100"/>
      <c r="AE191" s="100"/>
      <c r="AF191" s="100"/>
      <c r="AL191" s="102"/>
      <c r="AN191" s="102"/>
    </row>
    <row r="192" spans="1:47" ht="30" customHeight="1" x14ac:dyDescent="0.35">
      <c r="U192" s="100"/>
      <c r="V192" s="100"/>
      <c r="W192" s="100"/>
      <c r="X192" s="100"/>
      <c r="Y192" s="100"/>
      <c r="Z192" s="100"/>
      <c r="AA192" s="100"/>
      <c r="AB192" s="100"/>
      <c r="AC192" s="100"/>
      <c r="AD192" s="100"/>
      <c r="AE192" s="100"/>
      <c r="AF192" s="100"/>
      <c r="AL192" s="102"/>
      <c r="AN192" s="102"/>
    </row>
    <row r="193" spans="9:40" ht="30" customHeight="1" x14ac:dyDescent="0.35">
      <c r="U193" s="100"/>
      <c r="V193" s="100"/>
      <c r="W193" s="100"/>
      <c r="X193" s="100"/>
      <c r="Y193" s="100"/>
      <c r="Z193" s="100"/>
      <c r="AA193" s="100"/>
      <c r="AB193" s="100"/>
      <c r="AC193" s="100"/>
      <c r="AD193" s="100"/>
      <c r="AE193" s="100"/>
      <c r="AF193" s="100"/>
      <c r="AL193" s="102"/>
      <c r="AN193" s="102"/>
    </row>
    <row r="194" spans="9:40" ht="30" customHeight="1" x14ac:dyDescent="0.35">
      <c r="U194" s="100"/>
      <c r="V194" s="100"/>
      <c r="W194" s="100"/>
      <c r="X194" s="100"/>
      <c r="Y194" s="100"/>
      <c r="Z194" s="100"/>
      <c r="AA194" s="100"/>
      <c r="AB194" s="100"/>
      <c r="AC194" s="100"/>
      <c r="AD194" s="100"/>
      <c r="AE194" s="100"/>
      <c r="AF194" s="100"/>
      <c r="AL194" s="102"/>
      <c r="AN194" s="102"/>
    </row>
    <row r="195" spans="9:40" ht="30" customHeight="1" x14ac:dyDescent="0.35">
      <c r="I195" s="92" t="s">
        <v>615</v>
      </c>
      <c r="U195" s="100"/>
      <c r="V195" s="100"/>
      <c r="W195" s="100"/>
      <c r="X195" s="100"/>
      <c r="Y195" s="100"/>
      <c r="Z195" s="100"/>
      <c r="AA195" s="100"/>
      <c r="AB195" s="100"/>
      <c r="AC195" s="100"/>
      <c r="AD195" s="100"/>
      <c r="AE195" s="100"/>
      <c r="AF195" s="100"/>
      <c r="AL195" s="102"/>
      <c r="AN195" s="102"/>
    </row>
    <row r="196" spans="9:40" ht="30" customHeight="1" x14ac:dyDescent="0.35">
      <c r="U196" s="100"/>
      <c r="V196" s="100"/>
      <c r="W196" s="100"/>
      <c r="X196" s="100"/>
      <c r="Y196" s="100"/>
      <c r="Z196" s="100"/>
      <c r="AA196" s="100"/>
      <c r="AB196" s="100"/>
      <c r="AC196" s="100"/>
      <c r="AD196" s="100"/>
      <c r="AE196" s="100"/>
      <c r="AF196" s="100"/>
      <c r="AN196" s="102"/>
    </row>
    <row r="197" spans="9:40" ht="30" customHeight="1" x14ac:dyDescent="0.35">
      <c r="U197" s="100"/>
      <c r="V197" s="100"/>
      <c r="W197" s="100"/>
      <c r="X197" s="100"/>
      <c r="Y197" s="100"/>
      <c r="Z197" s="100"/>
      <c r="AA197" s="100"/>
      <c r="AB197" s="100"/>
      <c r="AC197" s="100"/>
      <c r="AD197" s="100"/>
      <c r="AE197" s="100"/>
      <c r="AF197" s="100"/>
      <c r="AN197" s="102"/>
    </row>
    <row r="198" spans="9:40" ht="30" customHeight="1" x14ac:dyDescent="0.35">
      <c r="U198" s="100"/>
      <c r="V198" s="100"/>
      <c r="W198" s="100"/>
      <c r="X198" s="100"/>
      <c r="Y198" s="100"/>
      <c r="Z198" s="100"/>
      <c r="AA198" s="100"/>
      <c r="AB198" s="100"/>
      <c r="AC198" s="100"/>
      <c r="AD198" s="100"/>
      <c r="AE198" s="100"/>
      <c r="AF198" s="100"/>
      <c r="AN198" s="102"/>
    </row>
    <row r="199" spans="9:40" ht="30" customHeight="1" x14ac:dyDescent="0.35">
      <c r="U199" s="100"/>
      <c r="V199" s="100"/>
      <c r="W199" s="100"/>
      <c r="X199" s="100"/>
      <c r="Y199" s="100"/>
      <c r="Z199" s="100"/>
      <c r="AA199" s="100"/>
      <c r="AB199" s="100"/>
      <c r="AC199" s="100"/>
      <c r="AD199" s="100"/>
      <c r="AE199" s="100"/>
      <c r="AF199" s="100"/>
    </row>
    <row r="200" spans="9:40" ht="30" customHeight="1" x14ac:dyDescent="0.35">
      <c r="U200" s="100"/>
      <c r="V200" s="100"/>
      <c r="W200" s="100"/>
      <c r="X200" s="100"/>
      <c r="Y200" s="100"/>
      <c r="Z200" s="100"/>
      <c r="AA200" s="100"/>
      <c r="AB200" s="100"/>
      <c r="AC200" s="100"/>
      <c r="AD200" s="100"/>
      <c r="AE200" s="100"/>
      <c r="AF200" s="100"/>
    </row>
    <row r="201" spans="9:40" ht="30" customHeight="1" x14ac:dyDescent="0.35">
      <c r="U201" s="100"/>
      <c r="V201" s="100"/>
      <c r="W201" s="100"/>
      <c r="X201" s="100"/>
      <c r="Y201" s="100"/>
      <c r="Z201" s="100"/>
      <c r="AA201" s="100"/>
      <c r="AB201" s="100"/>
      <c r="AC201" s="100"/>
      <c r="AD201" s="100"/>
      <c r="AE201" s="100"/>
      <c r="AF201" s="100"/>
    </row>
    <row r="202" spans="9:40" ht="30" customHeight="1" x14ac:dyDescent="0.35">
      <c r="U202" s="100"/>
      <c r="V202" s="100"/>
      <c r="W202" s="100"/>
      <c r="X202" s="100"/>
      <c r="Y202" s="100"/>
      <c r="Z202" s="100"/>
      <c r="AA202" s="100"/>
      <c r="AB202" s="100"/>
      <c r="AC202" s="100"/>
      <c r="AD202" s="100"/>
      <c r="AE202" s="100"/>
      <c r="AF202" s="100"/>
    </row>
    <row r="203" spans="9:40" ht="30" customHeight="1" x14ac:dyDescent="0.35">
      <c r="U203" s="100"/>
      <c r="V203" s="100"/>
      <c r="W203" s="100"/>
      <c r="X203" s="100"/>
      <c r="Y203" s="100"/>
      <c r="Z203" s="100"/>
      <c r="AA203" s="100"/>
      <c r="AB203" s="100"/>
      <c r="AC203" s="100"/>
      <c r="AD203" s="100"/>
      <c r="AE203" s="100"/>
      <c r="AF203" s="100"/>
    </row>
    <row r="204" spans="9:40" ht="30" customHeight="1" x14ac:dyDescent="0.35">
      <c r="U204" s="100"/>
      <c r="V204" s="100"/>
      <c r="W204" s="100"/>
      <c r="X204" s="100"/>
      <c r="Y204" s="100"/>
      <c r="Z204" s="100"/>
      <c r="AA204" s="100"/>
      <c r="AB204" s="100"/>
      <c r="AC204" s="100"/>
      <c r="AD204" s="100"/>
      <c r="AE204" s="100"/>
      <c r="AF204" s="100"/>
    </row>
    <row r="205" spans="9:40" ht="30" customHeight="1" x14ac:dyDescent="0.35">
      <c r="U205" s="100"/>
      <c r="V205" s="100"/>
      <c r="W205" s="100"/>
      <c r="X205" s="100"/>
      <c r="Y205" s="100"/>
      <c r="Z205" s="100"/>
      <c r="AA205" s="100"/>
      <c r="AB205" s="100"/>
      <c r="AC205" s="100"/>
      <c r="AD205" s="100"/>
      <c r="AE205" s="100"/>
      <c r="AF205" s="100"/>
    </row>
    <row r="206" spans="9:40" ht="30" customHeight="1" x14ac:dyDescent="0.35">
      <c r="U206" s="100"/>
      <c r="V206" s="100"/>
      <c r="W206" s="100"/>
      <c r="X206" s="100"/>
      <c r="Y206" s="100"/>
      <c r="Z206" s="100"/>
      <c r="AA206" s="100"/>
      <c r="AB206" s="100"/>
      <c r="AC206" s="100"/>
      <c r="AD206" s="100"/>
      <c r="AE206" s="100"/>
      <c r="AF206" s="100"/>
    </row>
    <row r="207" spans="9:40" ht="30" customHeight="1" x14ac:dyDescent="0.35">
      <c r="U207" s="100"/>
      <c r="V207" s="100"/>
      <c r="W207" s="100"/>
      <c r="X207" s="100"/>
      <c r="Y207" s="100"/>
      <c r="Z207" s="100"/>
      <c r="AA207" s="100"/>
      <c r="AB207" s="100"/>
      <c r="AC207" s="100"/>
      <c r="AD207" s="100"/>
      <c r="AE207" s="100"/>
      <c r="AF207" s="100"/>
    </row>
    <row r="208" spans="9:40" ht="30" customHeight="1" x14ac:dyDescent="0.35">
      <c r="U208" s="100"/>
      <c r="V208" s="100"/>
      <c r="W208" s="100"/>
      <c r="X208" s="100"/>
      <c r="Y208" s="100"/>
      <c r="Z208" s="100"/>
      <c r="AA208" s="100"/>
      <c r="AB208" s="100"/>
      <c r="AC208" s="100"/>
      <c r="AD208" s="100"/>
      <c r="AE208" s="100"/>
      <c r="AF208" s="100"/>
    </row>
    <row r="209" spans="21:32" ht="30" customHeight="1" x14ac:dyDescent="0.35">
      <c r="U209" s="100"/>
      <c r="V209" s="100"/>
      <c r="W209" s="100"/>
      <c r="X209" s="100"/>
      <c r="Y209" s="100"/>
      <c r="Z209" s="100"/>
      <c r="AA209" s="100"/>
      <c r="AB209" s="100"/>
      <c r="AC209" s="100"/>
      <c r="AD209" s="100"/>
      <c r="AE209" s="100"/>
      <c r="AF209" s="100"/>
    </row>
    <row r="210" spans="21:32" ht="30" customHeight="1" x14ac:dyDescent="0.35">
      <c r="U210" s="100"/>
      <c r="V210" s="100"/>
      <c r="W210" s="100"/>
      <c r="X210" s="100"/>
      <c r="Y210" s="100"/>
      <c r="Z210" s="100"/>
      <c r="AA210" s="100"/>
      <c r="AB210" s="100"/>
      <c r="AC210" s="100"/>
      <c r="AD210" s="100"/>
      <c r="AE210" s="100"/>
      <c r="AF210" s="100"/>
    </row>
    <row r="211" spans="21:32" ht="30" customHeight="1" x14ac:dyDescent="0.35">
      <c r="U211" s="100"/>
      <c r="V211" s="100"/>
      <c r="W211" s="100"/>
      <c r="X211" s="100"/>
      <c r="Y211" s="100"/>
      <c r="Z211" s="100"/>
      <c r="AA211" s="100"/>
      <c r="AB211" s="100"/>
      <c r="AC211" s="100"/>
      <c r="AD211" s="100"/>
      <c r="AE211" s="100"/>
      <c r="AF211" s="100"/>
    </row>
    <row r="212" spans="21:32" ht="30" customHeight="1" x14ac:dyDescent="0.35">
      <c r="U212" s="100"/>
      <c r="V212" s="100"/>
      <c r="W212" s="100"/>
      <c r="X212" s="100"/>
      <c r="Y212" s="100"/>
      <c r="Z212" s="100"/>
      <c r="AA212" s="100"/>
      <c r="AB212" s="100"/>
      <c r="AC212" s="100"/>
      <c r="AD212" s="100"/>
      <c r="AE212" s="100"/>
      <c r="AF212" s="100"/>
    </row>
    <row r="213" spans="21:32" ht="30" customHeight="1" x14ac:dyDescent="0.35">
      <c r="U213" s="100"/>
      <c r="V213" s="100"/>
      <c r="W213" s="100"/>
      <c r="X213" s="100"/>
      <c r="Y213" s="100"/>
      <c r="Z213" s="100"/>
      <c r="AA213" s="100"/>
      <c r="AB213" s="100"/>
      <c r="AC213" s="100"/>
      <c r="AD213" s="100"/>
      <c r="AE213" s="100"/>
      <c r="AF213" s="100"/>
    </row>
    <row r="214" spans="21:32" ht="30" customHeight="1" x14ac:dyDescent="0.35">
      <c r="U214" s="100"/>
      <c r="V214" s="100"/>
      <c r="W214" s="100"/>
      <c r="X214" s="100"/>
      <c r="Y214" s="100"/>
      <c r="Z214" s="100"/>
      <c r="AA214" s="100"/>
      <c r="AB214" s="100"/>
      <c r="AC214" s="100"/>
      <c r="AD214" s="100"/>
      <c r="AE214" s="100"/>
      <c r="AF214" s="100"/>
    </row>
    <row r="215" spans="21:32" ht="30" customHeight="1" x14ac:dyDescent="0.35">
      <c r="U215" s="100"/>
      <c r="V215" s="100"/>
      <c r="W215" s="100"/>
      <c r="X215" s="100"/>
      <c r="Y215" s="100"/>
      <c r="Z215" s="100"/>
      <c r="AA215" s="100"/>
      <c r="AB215" s="100"/>
      <c r="AC215" s="100"/>
      <c r="AD215" s="100"/>
      <c r="AE215" s="100"/>
      <c r="AF215" s="100"/>
    </row>
    <row r="216" spans="21:32" ht="30" customHeight="1" x14ac:dyDescent="0.35">
      <c r="U216" s="100"/>
      <c r="V216" s="100"/>
      <c r="W216" s="100"/>
      <c r="X216" s="100"/>
      <c r="Y216" s="100"/>
      <c r="Z216" s="100"/>
      <c r="AA216" s="100"/>
      <c r="AB216" s="100"/>
      <c r="AC216" s="100"/>
      <c r="AD216" s="100"/>
      <c r="AE216" s="100"/>
      <c r="AF216" s="100"/>
    </row>
    <row r="217" spans="21:32" ht="30" customHeight="1" x14ac:dyDescent="0.35">
      <c r="U217" s="100"/>
      <c r="V217" s="100"/>
      <c r="W217" s="100"/>
      <c r="X217" s="100"/>
      <c r="Y217" s="100"/>
      <c r="Z217" s="100"/>
      <c r="AA217" s="100"/>
      <c r="AB217" s="100"/>
      <c r="AC217" s="100"/>
      <c r="AD217" s="100"/>
      <c r="AE217" s="100"/>
      <c r="AF217" s="100"/>
    </row>
    <row r="218" spans="21:32" ht="30" customHeight="1" x14ac:dyDescent="0.35">
      <c r="U218" s="100"/>
      <c r="V218" s="100"/>
      <c r="W218" s="100"/>
      <c r="X218" s="100"/>
      <c r="Y218" s="100"/>
      <c r="Z218" s="100"/>
      <c r="AA218" s="100"/>
      <c r="AB218" s="100"/>
      <c r="AC218" s="100"/>
      <c r="AD218" s="100"/>
      <c r="AE218" s="100"/>
      <c r="AF218" s="100"/>
    </row>
    <row r="219" spans="21:32" ht="30" customHeight="1" x14ac:dyDescent="0.35">
      <c r="U219" s="100"/>
      <c r="V219" s="100"/>
      <c r="W219" s="100"/>
      <c r="X219" s="100"/>
      <c r="Y219" s="100"/>
      <c r="Z219" s="100"/>
      <c r="AA219" s="100"/>
      <c r="AB219" s="100"/>
      <c r="AC219" s="100"/>
      <c r="AD219" s="100"/>
      <c r="AE219" s="100"/>
      <c r="AF219" s="100"/>
    </row>
    <row r="220" spans="21:32" ht="30" customHeight="1" x14ac:dyDescent="0.35">
      <c r="U220" s="100"/>
      <c r="V220" s="100"/>
      <c r="W220" s="100"/>
      <c r="X220" s="100"/>
      <c r="Y220" s="100"/>
      <c r="Z220" s="100"/>
      <c r="AA220" s="100"/>
      <c r="AB220" s="100"/>
      <c r="AC220" s="100"/>
      <c r="AD220" s="100"/>
      <c r="AE220" s="100"/>
      <c r="AF220" s="100"/>
    </row>
    <row r="221" spans="21:32" ht="30" customHeight="1" x14ac:dyDescent="0.35">
      <c r="U221" s="100"/>
      <c r="V221" s="100"/>
      <c r="W221" s="100"/>
      <c r="X221" s="100"/>
      <c r="Y221" s="100"/>
      <c r="Z221" s="100"/>
      <c r="AA221" s="100"/>
      <c r="AB221" s="100"/>
      <c r="AC221" s="100"/>
      <c r="AD221" s="100"/>
      <c r="AE221" s="100"/>
      <c r="AF221" s="100"/>
    </row>
    <row r="222" spans="21:32" ht="30" customHeight="1" x14ac:dyDescent="0.35">
      <c r="U222" s="100"/>
      <c r="V222" s="100"/>
      <c r="W222" s="100"/>
      <c r="X222" s="100"/>
      <c r="Y222" s="100"/>
      <c r="Z222" s="100"/>
      <c r="AA222" s="100"/>
      <c r="AB222" s="100"/>
      <c r="AC222" s="100"/>
      <c r="AD222" s="100"/>
      <c r="AE222" s="100"/>
      <c r="AF222" s="100"/>
    </row>
    <row r="223" spans="21:32" ht="30" customHeight="1" x14ac:dyDescent="0.35">
      <c r="U223" s="100"/>
      <c r="V223" s="100"/>
      <c r="W223" s="100"/>
      <c r="X223" s="100"/>
      <c r="Y223" s="100"/>
      <c r="Z223" s="100"/>
      <c r="AA223" s="100"/>
      <c r="AB223" s="100"/>
      <c r="AC223" s="100"/>
      <c r="AD223" s="100"/>
      <c r="AE223" s="100"/>
      <c r="AF223" s="100"/>
    </row>
    <row r="224" spans="21:32" ht="30" customHeight="1" x14ac:dyDescent="0.35">
      <c r="U224" s="100"/>
      <c r="V224" s="100"/>
      <c r="W224" s="100"/>
      <c r="X224" s="100"/>
      <c r="Y224" s="100"/>
      <c r="Z224" s="100"/>
      <c r="AA224" s="100"/>
      <c r="AB224" s="100"/>
      <c r="AC224" s="100"/>
      <c r="AD224" s="100"/>
      <c r="AE224" s="100"/>
      <c r="AF224" s="100"/>
    </row>
    <row r="225" spans="21:32" ht="30" customHeight="1" x14ac:dyDescent="0.35">
      <c r="U225" s="100"/>
      <c r="V225" s="100"/>
      <c r="W225" s="100"/>
      <c r="X225" s="100"/>
      <c r="Y225" s="100"/>
      <c r="Z225" s="100"/>
      <c r="AA225" s="100"/>
      <c r="AB225" s="100"/>
      <c r="AC225" s="100"/>
      <c r="AD225" s="100"/>
      <c r="AE225" s="100"/>
      <c r="AF225" s="100"/>
    </row>
    <row r="226" spans="21:32" ht="30" customHeight="1" x14ac:dyDescent="0.35">
      <c r="U226" s="100"/>
      <c r="V226" s="100"/>
      <c r="W226" s="100"/>
      <c r="X226" s="100"/>
      <c r="Y226" s="100"/>
      <c r="Z226" s="100"/>
      <c r="AA226" s="100"/>
      <c r="AB226" s="100"/>
      <c r="AC226" s="100"/>
      <c r="AD226" s="100"/>
      <c r="AE226" s="100"/>
      <c r="AF226" s="100"/>
    </row>
    <row r="227" spans="21:32" ht="30" customHeight="1" x14ac:dyDescent="0.35">
      <c r="U227" s="100"/>
      <c r="V227" s="100"/>
      <c r="W227" s="100"/>
      <c r="X227" s="100"/>
      <c r="Y227" s="100"/>
      <c r="Z227" s="100"/>
      <c r="AA227" s="100"/>
      <c r="AB227" s="100"/>
      <c r="AC227" s="100"/>
      <c r="AD227" s="100"/>
      <c r="AE227" s="100"/>
      <c r="AF227" s="100"/>
    </row>
    <row r="228" spans="21:32" ht="30" customHeight="1" x14ac:dyDescent="0.35">
      <c r="U228" s="100"/>
      <c r="V228" s="100"/>
      <c r="W228" s="100"/>
      <c r="X228" s="100"/>
      <c r="Y228" s="100"/>
      <c r="Z228" s="100"/>
      <c r="AA228" s="100"/>
      <c r="AB228" s="100"/>
      <c r="AC228" s="100"/>
      <c r="AD228" s="100"/>
      <c r="AE228" s="100"/>
      <c r="AF228" s="100"/>
    </row>
    <row r="229" spans="21:32" ht="30" customHeight="1" x14ac:dyDescent="0.35">
      <c r="U229" s="100"/>
      <c r="V229" s="100"/>
      <c r="W229" s="100"/>
      <c r="X229" s="100"/>
      <c r="Y229" s="100"/>
      <c r="Z229" s="100"/>
      <c r="AA229" s="100"/>
      <c r="AB229" s="100"/>
      <c r="AC229" s="100"/>
      <c r="AD229" s="100"/>
      <c r="AE229" s="100"/>
      <c r="AF229" s="100"/>
    </row>
    <row r="230" spans="21:32" ht="30" customHeight="1" x14ac:dyDescent="0.35">
      <c r="U230" s="100"/>
      <c r="V230" s="100"/>
      <c r="W230" s="100"/>
      <c r="X230" s="100"/>
      <c r="Y230" s="100"/>
      <c r="Z230" s="100"/>
      <c r="AA230" s="100"/>
      <c r="AB230" s="100"/>
      <c r="AC230" s="100"/>
      <c r="AD230" s="100"/>
      <c r="AE230" s="100"/>
      <c r="AF230" s="100"/>
    </row>
    <row r="231" spans="21:32" ht="30" customHeight="1" x14ac:dyDescent="0.35">
      <c r="U231" s="100"/>
      <c r="V231" s="100"/>
      <c r="W231" s="100"/>
      <c r="X231" s="100"/>
      <c r="Y231" s="100"/>
      <c r="Z231" s="100"/>
      <c r="AA231" s="100"/>
      <c r="AB231" s="100"/>
      <c r="AC231" s="100"/>
      <c r="AD231" s="100"/>
      <c r="AE231" s="100"/>
      <c r="AF231" s="100"/>
    </row>
    <row r="232" spans="21:32" ht="30" customHeight="1" x14ac:dyDescent="0.35">
      <c r="U232" s="100"/>
      <c r="V232" s="100"/>
      <c r="W232" s="100"/>
      <c r="X232" s="100"/>
      <c r="Y232" s="100"/>
      <c r="Z232" s="100"/>
      <c r="AA232" s="100"/>
      <c r="AB232" s="100"/>
      <c r="AC232" s="100"/>
      <c r="AD232" s="100"/>
      <c r="AE232" s="100"/>
      <c r="AF232" s="100"/>
    </row>
    <row r="233" spans="21:32" ht="30" customHeight="1" x14ac:dyDescent="0.35">
      <c r="U233" s="100"/>
      <c r="V233" s="100"/>
      <c r="W233" s="100"/>
      <c r="X233" s="100"/>
      <c r="Y233" s="100"/>
      <c r="Z233" s="100"/>
      <c r="AA233" s="100"/>
      <c r="AB233" s="100"/>
      <c r="AC233" s="100"/>
      <c r="AD233" s="100"/>
      <c r="AE233" s="100"/>
      <c r="AF233" s="100"/>
    </row>
    <row r="234" spans="21:32" ht="30" customHeight="1" x14ac:dyDescent="0.35">
      <c r="U234" s="100"/>
      <c r="V234" s="100"/>
      <c r="W234" s="100"/>
      <c r="X234" s="100"/>
      <c r="Y234" s="100"/>
      <c r="Z234" s="100"/>
      <c r="AA234" s="100"/>
      <c r="AB234" s="100"/>
      <c r="AC234" s="100"/>
      <c r="AD234" s="100"/>
      <c r="AE234" s="100"/>
      <c r="AF234" s="100"/>
    </row>
    <row r="235" spans="21:32" ht="30" customHeight="1" x14ac:dyDescent="0.35">
      <c r="U235" s="100"/>
      <c r="V235" s="100"/>
      <c r="W235" s="100"/>
      <c r="X235" s="100"/>
      <c r="Y235" s="100"/>
      <c r="Z235" s="100"/>
      <c r="AA235" s="100"/>
      <c r="AB235" s="100"/>
      <c r="AC235" s="100"/>
      <c r="AD235" s="100"/>
      <c r="AE235" s="100"/>
      <c r="AF235" s="100"/>
    </row>
    <row r="236" spans="21:32" ht="30" customHeight="1" x14ac:dyDescent="0.35">
      <c r="U236" s="100"/>
      <c r="V236" s="100"/>
      <c r="W236" s="100"/>
      <c r="X236" s="100"/>
      <c r="Y236" s="100"/>
      <c r="Z236" s="100"/>
      <c r="AA236" s="100"/>
      <c r="AB236" s="100"/>
      <c r="AC236" s="100"/>
      <c r="AD236" s="100"/>
      <c r="AE236" s="100"/>
      <c r="AF236" s="100"/>
    </row>
    <row r="237" spans="21:32" ht="30" customHeight="1" x14ac:dyDescent="0.35">
      <c r="U237" s="100"/>
      <c r="V237" s="100"/>
      <c r="W237" s="100"/>
      <c r="X237" s="100"/>
      <c r="Y237" s="100"/>
      <c r="Z237" s="100"/>
      <c r="AA237" s="100"/>
      <c r="AB237" s="100"/>
      <c r="AC237" s="100"/>
      <c r="AD237" s="100"/>
      <c r="AE237" s="100"/>
      <c r="AF237" s="100"/>
    </row>
    <row r="238" spans="21:32" ht="30" customHeight="1" x14ac:dyDescent="0.35">
      <c r="U238" s="100"/>
      <c r="V238" s="100"/>
      <c r="W238" s="100"/>
      <c r="X238" s="100"/>
      <c r="Y238" s="100"/>
      <c r="Z238" s="100"/>
      <c r="AA238" s="100"/>
      <c r="AB238" s="100"/>
      <c r="AC238" s="100"/>
      <c r="AD238" s="100"/>
      <c r="AE238" s="100"/>
      <c r="AF238" s="100"/>
    </row>
    <row r="239" spans="21:32" ht="30" customHeight="1" x14ac:dyDescent="0.35">
      <c r="U239" s="100"/>
      <c r="V239" s="100"/>
      <c r="W239" s="100"/>
      <c r="X239" s="100"/>
      <c r="Y239" s="100"/>
      <c r="Z239" s="100"/>
      <c r="AA239" s="100"/>
      <c r="AB239" s="100"/>
      <c r="AC239" s="100"/>
      <c r="AD239" s="100"/>
      <c r="AE239" s="100"/>
      <c r="AF239" s="100"/>
    </row>
    <row r="240" spans="21:32" ht="30" customHeight="1" x14ac:dyDescent="0.35">
      <c r="U240" s="100"/>
      <c r="V240" s="100"/>
      <c r="W240" s="100"/>
      <c r="X240" s="100"/>
      <c r="Y240" s="100"/>
      <c r="Z240" s="100"/>
      <c r="AA240" s="100"/>
      <c r="AB240" s="100"/>
      <c r="AC240" s="100"/>
      <c r="AD240" s="100"/>
      <c r="AE240" s="100"/>
      <c r="AF240" s="100"/>
    </row>
    <row r="241" spans="21:32" ht="30" customHeight="1" x14ac:dyDescent="0.35">
      <c r="U241" s="100"/>
      <c r="V241" s="100"/>
      <c r="W241" s="100"/>
      <c r="X241" s="100"/>
      <c r="Y241" s="100"/>
      <c r="Z241" s="100"/>
      <c r="AA241" s="100"/>
      <c r="AB241" s="100"/>
      <c r="AC241" s="100"/>
      <c r="AD241" s="100"/>
      <c r="AE241" s="100"/>
      <c r="AF241" s="100"/>
    </row>
    <row r="242" spans="21:32" ht="30" customHeight="1" x14ac:dyDescent="0.35">
      <c r="U242" s="100"/>
      <c r="V242" s="100"/>
      <c r="W242" s="100"/>
      <c r="X242" s="100"/>
      <c r="Y242" s="100"/>
      <c r="Z242" s="100"/>
      <c r="AA242" s="100"/>
      <c r="AB242" s="100"/>
      <c r="AC242" s="100"/>
      <c r="AD242" s="100"/>
      <c r="AE242" s="100"/>
      <c r="AF242" s="100"/>
    </row>
    <row r="243" spans="21:32" ht="30" customHeight="1" x14ac:dyDescent="0.35">
      <c r="U243" s="100"/>
      <c r="V243" s="100"/>
      <c r="W243" s="100"/>
      <c r="X243" s="100"/>
      <c r="Y243" s="100"/>
      <c r="Z243" s="100"/>
      <c r="AA243" s="100"/>
      <c r="AB243" s="100"/>
      <c r="AC243" s="100"/>
      <c r="AD243" s="100"/>
      <c r="AE243" s="100"/>
      <c r="AF243" s="100"/>
    </row>
    <row r="244" spans="21:32" ht="30" customHeight="1" x14ac:dyDescent="0.35">
      <c r="U244" s="100"/>
      <c r="V244" s="100"/>
      <c r="W244" s="100"/>
      <c r="X244" s="100"/>
      <c r="Y244" s="100"/>
      <c r="Z244" s="100"/>
      <c r="AA244" s="100"/>
      <c r="AB244" s="100"/>
      <c r="AC244" s="100"/>
      <c r="AD244" s="100"/>
      <c r="AE244" s="100"/>
      <c r="AF244" s="100"/>
    </row>
    <row r="245" spans="21:32" ht="30" customHeight="1" x14ac:dyDescent="0.35">
      <c r="U245" s="100"/>
      <c r="V245" s="100"/>
      <c r="W245" s="100"/>
      <c r="X245" s="100"/>
      <c r="Y245" s="100"/>
      <c r="Z245" s="100"/>
      <c r="AA245" s="100"/>
      <c r="AB245" s="100"/>
      <c r="AC245" s="100"/>
      <c r="AD245" s="100"/>
      <c r="AE245" s="100"/>
      <c r="AF245" s="100"/>
    </row>
    <row r="246" spans="21:32" ht="30" customHeight="1" x14ac:dyDescent="0.35">
      <c r="U246" s="100"/>
      <c r="V246" s="100"/>
      <c r="W246" s="100"/>
      <c r="X246" s="100"/>
      <c r="Y246" s="100"/>
      <c r="Z246" s="100"/>
      <c r="AA246" s="100"/>
      <c r="AB246" s="100"/>
      <c r="AC246" s="100"/>
      <c r="AD246" s="100"/>
      <c r="AE246" s="100"/>
      <c r="AF246" s="100"/>
    </row>
    <row r="247" spans="21:32" ht="30" customHeight="1" x14ac:dyDescent="0.35">
      <c r="U247" s="100"/>
      <c r="V247" s="100"/>
      <c r="W247" s="100"/>
      <c r="X247" s="100"/>
      <c r="Y247" s="100"/>
      <c r="Z247" s="100"/>
      <c r="AA247" s="100"/>
      <c r="AB247" s="100"/>
      <c r="AC247" s="100"/>
      <c r="AD247" s="100"/>
      <c r="AE247" s="100"/>
      <c r="AF247" s="100"/>
    </row>
    <row r="248" spans="21:32" ht="30" customHeight="1" x14ac:dyDescent="0.35">
      <c r="U248" s="100"/>
      <c r="V248" s="100"/>
      <c r="W248" s="100"/>
      <c r="X248" s="100"/>
      <c r="Y248" s="100"/>
      <c r="Z248" s="100"/>
      <c r="AA248" s="100"/>
      <c r="AB248" s="100"/>
      <c r="AC248" s="100"/>
      <c r="AD248" s="100"/>
      <c r="AE248" s="100"/>
      <c r="AF248" s="100"/>
    </row>
    <row r="249" spans="21:32" ht="30" customHeight="1" x14ac:dyDescent="0.35">
      <c r="U249" s="100"/>
      <c r="V249" s="100"/>
      <c r="W249" s="100"/>
      <c r="X249" s="100"/>
      <c r="Y249" s="100"/>
      <c r="Z249" s="100"/>
      <c r="AA249" s="100"/>
      <c r="AB249" s="100"/>
      <c r="AC249" s="100"/>
      <c r="AD249" s="100"/>
      <c r="AE249" s="100"/>
      <c r="AF249" s="100"/>
    </row>
    <row r="250" spans="21:32" ht="30" customHeight="1" x14ac:dyDescent="0.35">
      <c r="U250" s="100"/>
      <c r="V250" s="100"/>
      <c r="W250" s="100"/>
      <c r="X250" s="100"/>
      <c r="Y250" s="100"/>
      <c r="Z250" s="100"/>
      <c r="AA250" s="100"/>
      <c r="AB250" s="100"/>
      <c r="AC250" s="100"/>
      <c r="AD250" s="100"/>
      <c r="AE250" s="100"/>
      <c r="AF250" s="100"/>
    </row>
    <row r="251" spans="21:32" ht="30" customHeight="1" x14ac:dyDescent="0.35">
      <c r="U251" s="100"/>
      <c r="V251" s="100"/>
      <c r="W251" s="100"/>
      <c r="X251" s="100"/>
      <c r="Y251" s="100"/>
      <c r="Z251" s="100"/>
      <c r="AA251" s="100"/>
      <c r="AB251" s="100"/>
      <c r="AC251" s="100"/>
      <c r="AD251" s="100"/>
      <c r="AE251" s="100"/>
      <c r="AF251" s="100"/>
    </row>
    <row r="252" spans="21:32" ht="30" customHeight="1" x14ac:dyDescent="0.35">
      <c r="U252" s="100"/>
      <c r="V252" s="100"/>
      <c r="W252" s="100"/>
      <c r="X252" s="100"/>
      <c r="Y252" s="100"/>
      <c r="Z252" s="100"/>
      <c r="AA252" s="100"/>
      <c r="AB252" s="100"/>
      <c r="AC252" s="100"/>
      <c r="AD252" s="100"/>
      <c r="AE252" s="100"/>
      <c r="AF252" s="100"/>
    </row>
    <row r="253" spans="21:32" ht="30" customHeight="1" x14ac:dyDescent="0.35">
      <c r="U253" s="100"/>
      <c r="V253" s="100"/>
      <c r="W253" s="100"/>
      <c r="X253" s="100"/>
      <c r="Y253" s="100"/>
      <c r="Z253" s="100"/>
      <c r="AA253" s="100"/>
      <c r="AB253" s="100"/>
      <c r="AC253" s="100"/>
      <c r="AD253" s="100"/>
      <c r="AE253" s="100"/>
      <c r="AF253" s="100"/>
    </row>
    <row r="254" spans="21:32" ht="30" customHeight="1" x14ac:dyDescent="0.35">
      <c r="U254" s="100"/>
      <c r="V254" s="100"/>
      <c r="W254" s="100"/>
      <c r="X254" s="100"/>
      <c r="Y254" s="100"/>
      <c r="Z254" s="100"/>
      <c r="AA254" s="100"/>
      <c r="AB254" s="100"/>
      <c r="AC254" s="100"/>
      <c r="AD254" s="100"/>
      <c r="AE254" s="100"/>
      <c r="AF254" s="100"/>
    </row>
    <row r="255" spans="21:32" ht="30" customHeight="1" x14ac:dyDescent="0.35">
      <c r="U255" s="100"/>
      <c r="V255" s="100"/>
      <c r="W255" s="100"/>
      <c r="X255" s="100"/>
      <c r="Y255" s="100"/>
      <c r="Z255" s="100"/>
      <c r="AA255" s="100"/>
      <c r="AB255" s="100"/>
      <c r="AC255" s="100"/>
      <c r="AD255" s="100"/>
      <c r="AE255" s="100"/>
      <c r="AF255" s="100"/>
    </row>
    <row r="256" spans="21:32" ht="30" customHeight="1" x14ac:dyDescent="0.35">
      <c r="U256" s="100"/>
      <c r="V256" s="100"/>
      <c r="W256" s="100"/>
      <c r="X256" s="100"/>
      <c r="Y256" s="100"/>
      <c r="Z256" s="100"/>
      <c r="AA256" s="100"/>
      <c r="AB256" s="100"/>
      <c r="AC256" s="100"/>
      <c r="AD256" s="100"/>
      <c r="AE256" s="100"/>
      <c r="AF256" s="100"/>
    </row>
    <row r="257" spans="21:32" ht="30" customHeight="1" x14ac:dyDescent="0.35">
      <c r="U257" s="100"/>
      <c r="V257" s="100"/>
      <c r="W257" s="100"/>
      <c r="X257" s="100"/>
      <c r="Y257" s="100"/>
      <c r="Z257" s="100"/>
      <c r="AA257" s="100"/>
      <c r="AB257" s="100"/>
      <c r="AC257" s="100"/>
      <c r="AD257" s="100"/>
      <c r="AE257" s="100"/>
      <c r="AF257" s="100"/>
    </row>
    <row r="258" spans="21:32" ht="30" customHeight="1" x14ac:dyDescent="0.35">
      <c r="U258" s="100"/>
      <c r="V258" s="100"/>
      <c r="W258" s="100"/>
      <c r="X258" s="100"/>
      <c r="Y258" s="100"/>
      <c r="Z258" s="100"/>
      <c r="AA258" s="100"/>
      <c r="AB258" s="100"/>
      <c r="AC258" s="100"/>
      <c r="AD258" s="100"/>
      <c r="AE258" s="100"/>
      <c r="AF258" s="100"/>
    </row>
    <row r="259" spans="21:32" ht="30" customHeight="1" x14ac:dyDescent="0.35">
      <c r="U259" s="100"/>
      <c r="V259" s="100"/>
      <c r="W259" s="100"/>
      <c r="X259" s="100"/>
      <c r="Y259" s="100"/>
      <c r="Z259" s="100"/>
      <c r="AA259" s="100"/>
      <c r="AB259" s="100"/>
      <c r="AC259" s="100"/>
      <c r="AD259" s="100"/>
      <c r="AE259" s="100"/>
      <c r="AF259" s="100"/>
    </row>
    <row r="260" spans="21:32" ht="30" customHeight="1" x14ac:dyDescent="0.35">
      <c r="U260" s="100"/>
      <c r="V260" s="100"/>
      <c r="W260" s="100"/>
      <c r="X260" s="100"/>
      <c r="Y260" s="100"/>
      <c r="Z260" s="100"/>
      <c r="AA260" s="100"/>
      <c r="AB260" s="100"/>
      <c r="AC260" s="100"/>
      <c r="AD260" s="100"/>
      <c r="AE260" s="100"/>
      <c r="AF260" s="100"/>
    </row>
    <row r="261" spans="21:32" ht="30" customHeight="1" x14ac:dyDescent="0.35">
      <c r="U261" s="100"/>
      <c r="V261" s="100"/>
      <c r="W261" s="100"/>
      <c r="X261" s="100"/>
      <c r="Y261" s="100"/>
      <c r="Z261" s="100"/>
      <c r="AA261" s="100"/>
      <c r="AB261" s="100"/>
      <c r="AC261" s="100"/>
      <c r="AD261" s="100"/>
      <c r="AE261" s="100"/>
      <c r="AF261" s="100"/>
    </row>
    <row r="262" spans="21:32" ht="30" customHeight="1" x14ac:dyDescent="0.35">
      <c r="U262" s="100"/>
      <c r="V262" s="100"/>
      <c r="W262" s="100"/>
      <c r="X262" s="100"/>
      <c r="Y262" s="100"/>
      <c r="Z262" s="100"/>
      <c r="AA262" s="100"/>
      <c r="AB262" s="100"/>
      <c r="AC262" s="100"/>
      <c r="AD262" s="100"/>
      <c r="AE262" s="100"/>
      <c r="AF262" s="100"/>
    </row>
    <row r="263" spans="21:32" ht="30" customHeight="1" x14ac:dyDescent="0.35">
      <c r="U263" s="100"/>
      <c r="V263" s="100"/>
      <c r="W263" s="100"/>
      <c r="X263" s="100"/>
      <c r="Y263" s="100"/>
      <c r="Z263" s="100"/>
      <c r="AA263" s="100"/>
      <c r="AB263" s="100"/>
      <c r="AC263" s="100"/>
      <c r="AD263" s="100"/>
      <c r="AE263" s="100"/>
      <c r="AF263" s="100"/>
    </row>
    <row r="264" spans="21:32" ht="30" customHeight="1" x14ac:dyDescent="0.35">
      <c r="U264" s="100"/>
      <c r="V264" s="100"/>
      <c r="W264" s="100"/>
      <c r="X264" s="100"/>
      <c r="Y264" s="100"/>
      <c r="Z264" s="100"/>
      <c r="AA264" s="100"/>
      <c r="AB264" s="100"/>
      <c r="AC264" s="100"/>
      <c r="AD264" s="100"/>
      <c r="AE264" s="100"/>
      <c r="AF264" s="100"/>
    </row>
    <row r="265" spans="21:32" ht="30" customHeight="1" x14ac:dyDescent="0.35">
      <c r="U265" s="100"/>
      <c r="V265" s="100"/>
      <c r="W265" s="100"/>
      <c r="X265" s="100"/>
      <c r="Y265" s="100"/>
      <c r="Z265" s="100"/>
      <c r="AA265" s="100"/>
      <c r="AB265" s="100"/>
      <c r="AC265" s="100"/>
      <c r="AD265" s="100"/>
      <c r="AE265" s="100"/>
      <c r="AF265" s="100"/>
    </row>
    <row r="266" spans="21:32" ht="30" customHeight="1" x14ac:dyDescent="0.35">
      <c r="U266" s="100"/>
      <c r="V266" s="100"/>
      <c r="W266" s="100"/>
      <c r="X266" s="100"/>
      <c r="Y266" s="100"/>
      <c r="Z266" s="100"/>
      <c r="AA266" s="100"/>
      <c r="AB266" s="100"/>
      <c r="AC266" s="100"/>
      <c r="AD266" s="100"/>
      <c r="AE266" s="100"/>
      <c r="AF266" s="100"/>
    </row>
    <row r="267" spans="21:32" ht="30" customHeight="1" x14ac:dyDescent="0.35">
      <c r="U267" s="100"/>
      <c r="V267" s="100"/>
      <c r="W267" s="100"/>
      <c r="X267" s="100"/>
      <c r="Y267" s="100"/>
      <c r="Z267" s="100"/>
      <c r="AA267" s="100"/>
      <c r="AB267" s="100"/>
      <c r="AC267" s="100"/>
      <c r="AD267" s="100"/>
      <c r="AE267" s="100"/>
      <c r="AF267" s="100"/>
    </row>
    <row r="268" spans="21:32" ht="30" customHeight="1" x14ac:dyDescent="0.35">
      <c r="U268" s="100"/>
      <c r="V268" s="100"/>
      <c r="W268" s="100"/>
      <c r="X268" s="100"/>
      <c r="Y268" s="100"/>
      <c r="Z268" s="100"/>
      <c r="AA268" s="100"/>
      <c r="AB268" s="100"/>
      <c r="AC268" s="100"/>
      <c r="AD268" s="100"/>
      <c r="AE268" s="100"/>
      <c r="AF268" s="100"/>
    </row>
    <row r="269" spans="21:32" ht="30" customHeight="1" x14ac:dyDescent="0.35">
      <c r="U269" s="100"/>
      <c r="V269" s="100"/>
      <c r="W269" s="100"/>
      <c r="X269" s="100"/>
      <c r="Y269" s="100"/>
      <c r="Z269" s="100"/>
      <c r="AA269" s="100"/>
      <c r="AB269" s="100"/>
      <c r="AC269" s="100"/>
      <c r="AD269" s="100"/>
      <c r="AE269" s="100"/>
      <c r="AF269" s="100"/>
    </row>
    <row r="270" spans="21:32" ht="30" customHeight="1" x14ac:dyDescent="0.35">
      <c r="U270" s="100"/>
      <c r="V270" s="100"/>
      <c r="W270" s="100"/>
      <c r="X270" s="100"/>
      <c r="Y270" s="100"/>
      <c r="Z270" s="100"/>
      <c r="AA270" s="100"/>
      <c r="AB270" s="100"/>
      <c r="AC270" s="100"/>
      <c r="AD270" s="100"/>
      <c r="AE270" s="100"/>
      <c r="AF270" s="100"/>
    </row>
    <row r="271" spans="21:32" ht="30" customHeight="1" x14ac:dyDescent="0.35">
      <c r="U271" s="100"/>
      <c r="V271" s="100"/>
      <c r="W271" s="100"/>
      <c r="X271" s="100"/>
      <c r="Y271" s="100"/>
      <c r="Z271" s="100"/>
      <c r="AA271" s="100"/>
      <c r="AB271" s="100"/>
      <c r="AC271" s="100"/>
      <c r="AD271" s="100"/>
      <c r="AE271" s="100"/>
      <c r="AF271" s="100"/>
    </row>
    <row r="272" spans="21:32" ht="30" customHeight="1" x14ac:dyDescent="0.35">
      <c r="U272" s="100"/>
      <c r="V272" s="100"/>
      <c r="W272" s="100"/>
      <c r="X272" s="100"/>
      <c r="Y272" s="100"/>
      <c r="Z272" s="100"/>
      <c r="AA272" s="100"/>
      <c r="AB272" s="100"/>
      <c r="AC272" s="100"/>
      <c r="AD272" s="100"/>
      <c r="AE272" s="100"/>
      <c r="AF272" s="100"/>
    </row>
    <row r="273" spans="21:32" ht="30" customHeight="1" x14ac:dyDescent="0.35">
      <c r="U273" s="100"/>
      <c r="V273" s="100"/>
      <c r="W273" s="100"/>
      <c r="X273" s="100"/>
      <c r="Y273" s="100"/>
      <c r="Z273" s="100"/>
      <c r="AA273" s="100"/>
      <c r="AB273" s="100"/>
      <c r="AC273" s="100"/>
      <c r="AD273" s="100"/>
      <c r="AE273" s="100"/>
      <c r="AF273" s="100"/>
    </row>
    <row r="274" spans="21:32" ht="30" customHeight="1" x14ac:dyDescent="0.35">
      <c r="U274" s="100"/>
      <c r="V274" s="100"/>
      <c r="W274" s="100"/>
      <c r="X274" s="100"/>
      <c r="Y274" s="100"/>
      <c r="Z274" s="100"/>
      <c r="AA274" s="100"/>
      <c r="AB274" s="100"/>
      <c r="AC274" s="100"/>
      <c r="AD274" s="100"/>
      <c r="AE274" s="100"/>
      <c r="AF274" s="100"/>
    </row>
    <row r="275" spans="21:32" ht="30" customHeight="1" x14ac:dyDescent="0.35">
      <c r="U275" s="100"/>
      <c r="V275" s="100"/>
      <c r="W275" s="100"/>
      <c r="X275" s="100"/>
      <c r="Y275" s="100"/>
      <c r="Z275" s="100"/>
      <c r="AA275" s="100"/>
      <c r="AB275" s="100"/>
      <c r="AC275" s="100"/>
      <c r="AD275" s="100"/>
      <c r="AE275" s="100"/>
      <c r="AF275" s="100"/>
    </row>
    <row r="276" spans="21:32" ht="30" customHeight="1" x14ac:dyDescent="0.35">
      <c r="U276" s="100"/>
      <c r="V276" s="100"/>
      <c r="W276" s="100"/>
      <c r="X276" s="100"/>
      <c r="Y276" s="100"/>
      <c r="Z276" s="100"/>
      <c r="AA276" s="100"/>
      <c r="AB276" s="100"/>
      <c r="AC276" s="100"/>
      <c r="AD276" s="100"/>
      <c r="AE276" s="100"/>
      <c r="AF276" s="100"/>
    </row>
    <row r="277" spans="21:32" ht="30" customHeight="1" x14ac:dyDescent="0.35">
      <c r="U277" s="100"/>
      <c r="V277" s="100"/>
      <c r="W277" s="100"/>
      <c r="X277" s="100"/>
      <c r="Y277" s="100"/>
      <c r="Z277" s="100"/>
      <c r="AA277" s="100"/>
      <c r="AB277" s="100"/>
      <c r="AC277" s="100"/>
      <c r="AD277" s="100"/>
      <c r="AE277" s="100"/>
      <c r="AF277" s="100"/>
    </row>
    <row r="278" spans="21:32" ht="30" customHeight="1" x14ac:dyDescent="0.35">
      <c r="U278" s="100"/>
      <c r="V278" s="100"/>
      <c r="W278" s="100"/>
      <c r="X278" s="100"/>
      <c r="Y278" s="100"/>
      <c r="Z278" s="100"/>
      <c r="AA278" s="100"/>
      <c r="AB278" s="100"/>
      <c r="AC278" s="100"/>
      <c r="AD278" s="100"/>
      <c r="AE278" s="100"/>
      <c r="AF278" s="100"/>
    </row>
    <row r="279" spans="21:32" ht="30" customHeight="1" x14ac:dyDescent="0.35">
      <c r="U279" s="100"/>
      <c r="V279" s="100"/>
      <c r="W279" s="100"/>
      <c r="X279" s="100"/>
      <c r="Y279" s="100"/>
      <c r="Z279" s="100"/>
      <c r="AA279" s="100"/>
      <c r="AB279" s="100"/>
      <c r="AC279" s="100"/>
      <c r="AD279" s="100"/>
      <c r="AE279" s="100"/>
      <c r="AF279" s="100"/>
    </row>
    <row r="280" spans="21:32" ht="30" customHeight="1" x14ac:dyDescent="0.35">
      <c r="U280" s="100"/>
      <c r="V280" s="100"/>
      <c r="W280" s="100"/>
      <c r="X280" s="100"/>
      <c r="Y280" s="100"/>
      <c r="Z280" s="100"/>
      <c r="AA280" s="100"/>
      <c r="AB280" s="100"/>
      <c r="AC280" s="100"/>
      <c r="AD280" s="100"/>
      <c r="AE280" s="100"/>
      <c r="AF280" s="100"/>
    </row>
    <row r="281" spans="21:32" ht="30" customHeight="1" x14ac:dyDescent="0.35">
      <c r="U281" s="100"/>
      <c r="V281" s="100"/>
      <c r="W281" s="100"/>
      <c r="X281" s="100"/>
      <c r="Y281" s="100"/>
      <c r="Z281" s="100"/>
      <c r="AA281" s="100"/>
      <c r="AB281" s="100"/>
      <c r="AC281" s="100"/>
      <c r="AD281" s="100"/>
      <c r="AE281" s="100"/>
      <c r="AF281" s="100"/>
    </row>
    <row r="282" spans="21:32" ht="30" customHeight="1" x14ac:dyDescent="0.35">
      <c r="U282" s="100"/>
      <c r="V282" s="100"/>
      <c r="W282" s="100"/>
      <c r="X282" s="100"/>
      <c r="Y282" s="100"/>
      <c r="Z282" s="100"/>
      <c r="AA282" s="100"/>
      <c r="AB282" s="100"/>
      <c r="AC282" s="100"/>
      <c r="AD282" s="100"/>
      <c r="AE282" s="100"/>
      <c r="AF282" s="100"/>
    </row>
    <row r="283" spans="21:32" ht="30" customHeight="1" x14ac:dyDescent="0.35">
      <c r="U283" s="100"/>
      <c r="V283" s="100"/>
      <c r="W283" s="100"/>
      <c r="X283" s="100"/>
      <c r="Y283" s="100"/>
      <c r="Z283" s="100"/>
      <c r="AA283" s="100"/>
      <c r="AB283" s="100"/>
      <c r="AC283" s="100"/>
      <c r="AD283" s="100"/>
      <c r="AE283" s="100"/>
      <c r="AF283" s="100"/>
    </row>
    <row r="284" spans="21:32" ht="30" customHeight="1" x14ac:dyDescent="0.35">
      <c r="U284" s="100"/>
      <c r="V284" s="100"/>
      <c r="W284" s="100"/>
      <c r="X284" s="100"/>
      <c r="Y284" s="100"/>
      <c r="Z284" s="100"/>
      <c r="AA284" s="100"/>
      <c r="AB284" s="100"/>
      <c r="AC284" s="100"/>
      <c r="AD284" s="100"/>
      <c r="AE284" s="100"/>
      <c r="AF284" s="100"/>
    </row>
    <row r="285" spans="21:32" ht="30" customHeight="1" x14ac:dyDescent="0.35">
      <c r="U285" s="100"/>
      <c r="V285" s="100"/>
      <c r="W285" s="100"/>
      <c r="X285" s="100"/>
      <c r="Y285" s="100"/>
      <c r="Z285" s="100"/>
      <c r="AA285" s="100"/>
      <c r="AB285" s="100"/>
      <c r="AC285" s="100"/>
      <c r="AD285" s="100"/>
      <c r="AE285" s="100"/>
      <c r="AF285" s="100"/>
    </row>
    <row r="286" spans="21:32" ht="30" customHeight="1" x14ac:dyDescent="0.35">
      <c r="U286" s="100"/>
      <c r="V286" s="100"/>
      <c r="W286" s="100"/>
      <c r="X286" s="100"/>
      <c r="Y286" s="100"/>
      <c r="Z286" s="100"/>
      <c r="AA286" s="100"/>
      <c r="AB286" s="100"/>
      <c r="AC286" s="100"/>
      <c r="AD286" s="100"/>
      <c r="AE286" s="100"/>
      <c r="AF286" s="100"/>
    </row>
    <row r="287" spans="21:32" ht="30" customHeight="1" x14ac:dyDescent="0.35">
      <c r="U287" s="100"/>
      <c r="V287" s="100"/>
      <c r="W287" s="100"/>
      <c r="X287" s="100"/>
      <c r="Y287" s="100"/>
      <c r="Z287" s="100"/>
      <c r="AA287" s="100"/>
      <c r="AB287" s="100"/>
      <c r="AC287" s="100"/>
      <c r="AD287" s="100"/>
      <c r="AE287" s="100"/>
      <c r="AF287" s="100"/>
    </row>
    <row r="288" spans="21:32" ht="30" customHeight="1" x14ac:dyDescent="0.35">
      <c r="U288" s="100"/>
      <c r="V288" s="100"/>
      <c r="W288" s="100"/>
      <c r="X288" s="100"/>
      <c r="Y288" s="100"/>
      <c r="Z288" s="100"/>
      <c r="AA288" s="100"/>
      <c r="AB288" s="100"/>
      <c r="AC288" s="100"/>
      <c r="AD288" s="100"/>
      <c r="AE288" s="100"/>
      <c r="AF288" s="100"/>
    </row>
    <row r="289" spans="21:32" ht="30" customHeight="1" x14ac:dyDescent="0.35">
      <c r="U289" s="100"/>
      <c r="V289" s="100"/>
      <c r="W289" s="100"/>
      <c r="X289" s="100"/>
      <c r="Y289" s="100"/>
      <c r="Z289" s="100"/>
      <c r="AA289" s="100"/>
      <c r="AB289" s="100"/>
      <c r="AC289" s="100"/>
      <c r="AD289" s="100"/>
      <c r="AE289" s="100"/>
      <c r="AF289" s="100"/>
    </row>
    <row r="290" spans="21:32" ht="30" customHeight="1" x14ac:dyDescent="0.35">
      <c r="U290" s="100"/>
      <c r="V290" s="100"/>
      <c r="W290" s="100"/>
      <c r="X290" s="100"/>
      <c r="Y290" s="100"/>
      <c r="Z290" s="100"/>
      <c r="AA290" s="100"/>
      <c r="AB290" s="100"/>
      <c r="AC290" s="100"/>
      <c r="AD290" s="100"/>
      <c r="AE290" s="100"/>
      <c r="AF290" s="100"/>
    </row>
    <row r="291" spans="21:32" ht="30" customHeight="1" x14ac:dyDescent="0.35">
      <c r="U291" s="100"/>
      <c r="V291" s="100"/>
      <c r="W291" s="100"/>
      <c r="X291" s="100"/>
      <c r="Y291" s="100"/>
      <c r="Z291" s="100"/>
      <c r="AA291" s="100"/>
      <c r="AB291" s="100"/>
      <c r="AC291" s="100"/>
      <c r="AD291" s="100"/>
      <c r="AE291" s="100"/>
      <c r="AF291" s="100"/>
    </row>
    <row r="292" spans="21:32" ht="30" customHeight="1" x14ac:dyDescent="0.35">
      <c r="U292" s="100"/>
      <c r="V292" s="100"/>
      <c r="W292" s="100"/>
      <c r="X292" s="100"/>
      <c r="Y292" s="100"/>
      <c r="Z292" s="100"/>
      <c r="AA292" s="100"/>
      <c r="AB292" s="100"/>
      <c r="AC292" s="100"/>
      <c r="AD292" s="100"/>
      <c r="AE292" s="100"/>
      <c r="AF292" s="100"/>
    </row>
    <row r="293" spans="21:32" ht="30" customHeight="1" x14ac:dyDescent="0.35">
      <c r="U293" s="100"/>
      <c r="V293" s="100"/>
      <c r="W293" s="100"/>
      <c r="X293" s="100"/>
      <c r="Y293" s="100"/>
      <c r="Z293" s="100"/>
      <c r="AA293" s="100"/>
      <c r="AB293" s="100"/>
      <c r="AC293" s="100"/>
      <c r="AD293" s="100"/>
      <c r="AE293" s="100"/>
      <c r="AF293" s="100"/>
    </row>
    <row r="294" spans="21:32" ht="30" customHeight="1" x14ac:dyDescent="0.35">
      <c r="U294" s="100"/>
      <c r="V294" s="100"/>
      <c r="W294" s="100"/>
      <c r="X294" s="100"/>
      <c r="Y294" s="100"/>
      <c r="Z294" s="100"/>
      <c r="AA294" s="100"/>
      <c r="AB294" s="100"/>
      <c r="AC294" s="100"/>
      <c r="AD294" s="100"/>
      <c r="AE294" s="100"/>
      <c r="AF294" s="100"/>
    </row>
    <row r="295" spans="21:32" ht="30" customHeight="1" x14ac:dyDescent="0.35">
      <c r="U295" s="100"/>
      <c r="V295" s="100"/>
      <c r="W295" s="100"/>
      <c r="X295" s="100"/>
      <c r="Y295" s="100"/>
      <c r="Z295" s="100"/>
      <c r="AA295" s="100"/>
      <c r="AB295" s="100"/>
      <c r="AC295" s="100"/>
      <c r="AD295" s="100"/>
      <c r="AE295" s="100"/>
      <c r="AF295" s="100"/>
    </row>
    <row r="296" spans="21:32" ht="30" customHeight="1" x14ac:dyDescent="0.35">
      <c r="U296" s="100"/>
      <c r="V296" s="100"/>
      <c r="W296" s="100"/>
      <c r="X296" s="100"/>
      <c r="Y296" s="100"/>
      <c r="Z296" s="100"/>
      <c r="AA296" s="100"/>
      <c r="AB296" s="100"/>
      <c r="AC296" s="100"/>
      <c r="AD296" s="100"/>
      <c r="AE296" s="100"/>
      <c r="AF296" s="100"/>
    </row>
    <row r="297" spans="21:32" ht="30" customHeight="1" x14ac:dyDescent="0.35">
      <c r="U297" s="100"/>
      <c r="V297" s="100"/>
      <c r="W297" s="100"/>
      <c r="X297" s="100"/>
      <c r="Y297" s="100"/>
      <c r="Z297" s="100"/>
      <c r="AA297" s="100"/>
      <c r="AB297" s="100"/>
      <c r="AC297" s="100"/>
      <c r="AD297" s="100"/>
      <c r="AE297" s="100"/>
      <c r="AF297" s="100"/>
    </row>
    <row r="298" spans="21:32" ht="30" customHeight="1" x14ac:dyDescent="0.35">
      <c r="U298" s="100"/>
      <c r="V298" s="100"/>
      <c r="W298" s="100"/>
      <c r="X298" s="100"/>
      <c r="Y298" s="100"/>
      <c r="Z298" s="100"/>
      <c r="AA298" s="100"/>
      <c r="AB298" s="100"/>
      <c r="AC298" s="100"/>
      <c r="AD298" s="100"/>
      <c r="AE298" s="100"/>
      <c r="AF298" s="100"/>
    </row>
    <row r="299" spans="21:32" ht="30" customHeight="1" x14ac:dyDescent="0.35">
      <c r="U299" s="100"/>
      <c r="V299" s="100"/>
      <c r="W299" s="100"/>
      <c r="X299" s="100"/>
      <c r="Y299" s="100"/>
      <c r="Z299" s="100"/>
      <c r="AA299" s="100"/>
      <c r="AB299" s="100"/>
      <c r="AC299" s="100"/>
      <c r="AD299" s="100"/>
      <c r="AE299" s="100"/>
      <c r="AF299" s="100"/>
    </row>
    <row r="300" spans="21:32" ht="30" customHeight="1" x14ac:dyDescent="0.35">
      <c r="U300" s="100"/>
      <c r="V300" s="100"/>
      <c r="W300" s="100"/>
      <c r="X300" s="100"/>
      <c r="Y300" s="100"/>
      <c r="Z300" s="100"/>
      <c r="AA300" s="100"/>
      <c r="AB300" s="100"/>
      <c r="AC300" s="100"/>
      <c r="AD300" s="100"/>
      <c r="AE300" s="100"/>
      <c r="AF300" s="100"/>
    </row>
    <row r="301" spans="21:32" ht="30" customHeight="1" x14ac:dyDescent="0.35">
      <c r="U301" s="100"/>
      <c r="V301" s="100"/>
      <c r="W301" s="100"/>
      <c r="X301" s="100"/>
      <c r="Y301" s="100"/>
      <c r="Z301" s="100"/>
      <c r="AA301" s="100"/>
      <c r="AB301" s="100"/>
      <c r="AC301" s="100"/>
      <c r="AD301" s="100"/>
      <c r="AE301" s="100"/>
      <c r="AF301" s="100"/>
    </row>
    <row r="302" spans="21:32" ht="30" customHeight="1" x14ac:dyDescent="0.35">
      <c r="U302" s="100"/>
      <c r="V302" s="100"/>
      <c r="W302" s="100"/>
      <c r="X302" s="100"/>
      <c r="Y302" s="100"/>
      <c r="Z302" s="100"/>
      <c r="AA302" s="100"/>
      <c r="AB302" s="100"/>
      <c r="AC302" s="100"/>
      <c r="AD302" s="100"/>
      <c r="AE302" s="100"/>
      <c r="AF302" s="100"/>
    </row>
    <row r="303" spans="21:32" ht="30" customHeight="1" x14ac:dyDescent="0.35">
      <c r="U303" s="100"/>
      <c r="V303" s="100"/>
      <c r="W303" s="100"/>
      <c r="X303" s="100"/>
      <c r="Y303" s="100"/>
      <c r="Z303" s="100"/>
      <c r="AA303" s="100"/>
      <c r="AB303" s="100"/>
      <c r="AC303" s="100"/>
      <c r="AD303" s="100"/>
      <c r="AE303" s="100"/>
      <c r="AF303" s="100"/>
    </row>
    <row r="304" spans="21:32" ht="30" customHeight="1" x14ac:dyDescent="0.35">
      <c r="U304" s="100"/>
      <c r="V304" s="100"/>
      <c r="W304" s="100"/>
      <c r="X304" s="100"/>
      <c r="Y304" s="100"/>
      <c r="Z304" s="100"/>
      <c r="AA304" s="100"/>
      <c r="AB304" s="100"/>
      <c r="AC304" s="100"/>
      <c r="AD304" s="100"/>
      <c r="AE304" s="100"/>
      <c r="AF304" s="100"/>
    </row>
    <row r="305" spans="21:32" ht="30" customHeight="1" x14ac:dyDescent="0.35">
      <c r="U305" s="100"/>
      <c r="V305" s="100"/>
      <c r="W305" s="100"/>
      <c r="X305" s="100"/>
      <c r="Y305" s="100"/>
      <c r="Z305" s="100"/>
      <c r="AA305" s="100"/>
      <c r="AB305" s="100"/>
      <c r="AC305" s="100"/>
      <c r="AD305" s="100"/>
      <c r="AE305" s="100"/>
      <c r="AF305" s="100"/>
    </row>
    <row r="306" spans="21:32" ht="30" customHeight="1" x14ac:dyDescent="0.35">
      <c r="U306" s="100"/>
      <c r="V306" s="100"/>
      <c r="W306" s="100"/>
      <c r="X306" s="100"/>
      <c r="Y306" s="100"/>
      <c r="Z306" s="100"/>
      <c r="AA306" s="100"/>
      <c r="AB306" s="100"/>
      <c r="AC306" s="100"/>
      <c r="AD306" s="100"/>
      <c r="AE306" s="100"/>
      <c r="AF306" s="100"/>
    </row>
    <row r="307" spans="21:32" ht="30" customHeight="1" x14ac:dyDescent="0.35">
      <c r="U307" s="100"/>
      <c r="V307" s="100"/>
      <c r="W307" s="100"/>
      <c r="X307" s="100"/>
      <c r="Y307" s="100"/>
      <c r="Z307" s="100"/>
      <c r="AA307" s="100"/>
      <c r="AB307" s="100"/>
      <c r="AC307" s="100"/>
      <c r="AD307" s="100"/>
      <c r="AE307" s="100"/>
      <c r="AF307" s="100"/>
    </row>
    <row r="308" spans="21:32" ht="30" customHeight="1" x14ac:dyDescent="0.35">
      <c r="U308" s="100"/>
      <c r="V308" s="100"/>
      <c r="W308" s="100"/>
      <c r="X308" s="100"/>
      <c r="Y308" s="100"/>
      <c r="Z308" s="100"/>
      <c r="AA308" s="100"/>
      <c r="AB308" s="100"/>
      <c r="AC308" s="100"/>
      <c r="AD308" s="100"/>
      <c r="AE308" s="100"/>
      <c r="AF308" s="100"/>
    </row>
    <row r="309" spans="21:32" ht="30" customHeight="1" x14ac:dyDescent="0.35">
      <c r="U309" s="100"/>
      <c r="V309" s="100"/>
      <c r="W309" s="100"/>
      <c r="X309" s="100"/>
      <c r="Y309" s="100"/>
      <c r="Z309" s="100"/>
      <c r="AA309" s="100"/>
      <c r="AB309" s="100"/>
      <c r="AC309" s="100"/>
      <c r="AD309" s="100"/>
      <c r="AE309" s="100"/>
      <c r="AF309" s="100"/>
    </row>
    <row r="310" spans="21:32" ht="30" customHeight="1" x14ac:dyDescent="0.35">
      <c r="U310" s="100"/>
      <c r="V310" s="100"/>
      <c r="W310" s="100"/>
      <c r="X310" s="100"/>
      <c r="Y310" s="100"/>
      <c r="Z310" s="100"/>
      <c r="AA310" s="100"/>
      <c r="AB310" s="100"/>
      <c r="AC310" s="100"/>
      <c r="AD310" s="100"/>
      <c r="AE310" s="100"/>
      <c r="AF310" s="100"/>
    </row>
    <row r="311" spans="21:32" ht="30" customHeight="1" x14ac:dyDescent="0.35">
      <c r="U311" s="100"/>
      <c r="V311" s="100"/>
      <c r="W311" s="100"/>
      <c r="X311" s="100"/>
      <c r="Y311" s="100"/>
      <c r="Z311" s="100"/>
      <c r="AA311" s="100"/>
      <c r="AB311" s="100"/>
      <c r="AC311" s="100"/>
      <c r="AD311" s="100"/>
      <c r="AE311" s="100"/>
      <c r="AF311" s="100"/>
    </row>
    <row r="312" spans="21:32" ht="30" customHeight="1" x14ac:dyDescent="0.35">
      <c r="U312" s="100"/>
      <c r="V312" s="100"/>
      <c r="W312" s="100"/>
      <c r="X312" s="100"/>
      <c r="Y312" s="100"/>
      <c r="Z312" s="100"/>
      <c r="AA312" s="100"/>
      <c r="AB312" s="100"/>
      <c r="AC312" s="100"/>
      <c r="AD312" s="100"/>
      <c r="AE312" s="100"/>
      <c r="AF312" s="100"/>
    </row>
    <row r="313" spans="21:32" ht="30" customHeight="1" x14ac:dyDescent="0.35">
      <c r="U313" s="100"/>
      <c r="V313" s="100"/>
      <c r="W313" s="100"/>
      <c r="X313" s="100"/>
      <c r="Y313" s="100"/>
      <c r="Z313" s="100"/>
      <c r="AA313" s="100"/>
      <c r="AB313" s="100"/>
      <c r="AC313" s="100"/>
      <c r="AD313" s="100"/>
      <c r="AE313" s="100"/>
      <c r="AF313" s="100"/>
    </row>
    <row r="314" spans="21:32" ht="30" customHeight="1" x14ac:dyDescent="0.35">
      <c r="U314" s="100"/>
      <c r="V314" s="100"/>
      <c r="W314" s="100"/>
      <c r="X314" s="100"/>
      <c r="Y314" s="100"/>
      <c r="Z314" s="100"/>
      <c r="AA314" s="100"/>
      <c r="AB314" s="100"/>
      <c r="AC314" s="100"/>
      <c r="AD314" s="100"/>
      <c r="AE314" s="100"/>
      <c r="AF314" s="100"/>
    </row>
    <row r="315" spans="21:32" ht="30" customHeight="1" x14ac:dyDescent="0.35">
      <c r="U315" s="100"/>
      <c r="V315" s="100"/>
      <c r="W315" s="100"/>
      <c r="X315" s="100"/>
      <c r="Y315" s="100"/>
      <c r="Z315" s="100"/>
      <c r="AA315" s="100"/>
      <c r="AB315" s="100"/>
      <c r="AC315" s="100"/>
      <c r="AD315" s="100"/>
      <c r="AE315" s="100"/>
      <c r="AF315" s="100"/>
    </row>
    <row r="316" spans="21:32" ht="30" customHeight="1" x14ac:dyDescent="0.35">
      <c r="U316" s="100"/>
      <c r="V316" s="100"/>
      <c r="W316" s="100"/>
      <c r="X316" s="100"/>
      <c r="Y316" s="100"/>
      <c r="Z316" s="100"/>
      <c r="AA316" s="100"/>
      <c r="AB316" s="100"/>
      <c r="AC316" s="100"/>
      <c r="AD316" s="100"/>
      <c r="AE316" s="100"/>
      <c r="AF316" s="100"/>
    </row>
    <row r="317" spans="21:32" ht="30" customHeight="1" x14ac:dyDescent="0.35">
      <c r="U317" s="100"/>
      <c r="V317" s="100"/>
      <c r="W317" s="100"/>
      <c r="X317" s="100"/>
      <c r="Y317" s="100"/>
      <c r="Z317" s="100"/>
      <c r="AA317" s="100"/>
      <c r="AB317" s="100"/>
      <c r="AC317" s="100"/>
      <c r="AD317" s="100"/>
      <c r="AE317" s="100"/>
      <c r="AF317" s="100"/>
    </row>
    <row r="318" spans="21:32" ht="30" customHeight="1" x14ac:dyDescent="0.35">
      <c r="U318" s="100"/>
      <c r="V318" s="100"/>
      <c r="W318" s="100"/>
      <c r="X318" s="100"/>
      <c r="Y318" s="100"/>
      <c r="Z318" s="100"/>
      <c r="AA318" s="100"/>
      <c r="AB318" s="100"/>
      <c r="AC318" s="100"/>
      <c r="AD318" s="100"/>
      <c r="AE318" s="100"/>
      <c r="AF318" s="100"/>
    </row>
    <row r="319" spans="21:32" ht="30" customHeight="1" x14ac:dyDescent="0.35">
      <c r="U319" s="100"/>
      <c r="V319" s="100"/>
      <c r="W319" s="100"/>
      <c r="X319" s="100"/>
      <c r="Y319" s="100"/>
      <c r="Z319" s="100"/>
      <c r="AA319" s="100"/>
      <c r="AB319" s="100"/>
      <c r="AC319" s="100"/>
      <c r="AD319" s="100"/>
      <c r="AE319" s="100"/>
      <c r="AF319" s="100"/>
    </row>
    <row r="320" spans="21:32" ht="30" customHeight="1" x14ac:dyDescent="0.35">
      <c r="U320" s="100"/>
      <c r="V320" s="100"/>
      <c r="W320" s="100"/>
      <c r="X320" s="100"/>
      <c r="Y320" s="100"/>
      <c r="Z320" s="100"/>
      <c r="AA320" s="100"/>
      <c r="AB320" s="100"/>
      <c r="AC320" s="100"/>
      <c r="AD320" s="100"/>
      <c r="AE320" s="100"/>
      <c r="AF320" s="100"/>
    </row>
    <row r="321" spans="21:32" ht="30" customHeight="1" x14ac:dyDescent="0.35">
      <c r="U321" s="100"/>
      <c r="V321" s="100"/>
      <c r="W321" s="100"/>
      <c r="X321" s="100"/>
      <c r="Y321" s="100"/>
      <c r="Z321" s="100"/>
      <c r="AA321" s="100"/>
      <c r="AB321" s="100"/>
      <c r="AC321" s="100"/>
      <c r="AD321" s="100"/>
      <c r="AE321" s="100"/>
      <c r="AF321" s="100"/>
    </row>
    <row r="322" spans="21:32" ht="30" customHeight="1" x14ac:dyDescent="0.35">
      <c r="U322" s="100"/>
      <c r="V322" s="100"/>
      <c r="W322" s="100"/>
      <c r="X322" s="100"/>
      <c r="Y322" s="100"/>
      <c r="Z322" s="100"/>
      <c r="AA322" s="100"/>
      <c r="AB322" s="100"/>
      <c r="AC322" s="100"/>
      <c r="AD322" s="100"/>
      <c r="AE322" s="100"/>
      <c r="AF322" s="100"/>
    </row>
    <row r="323" spans="21:32" ht="30" customHeight="1" x14ac:dyDescent="0.35">
      <c r="U323" s="100"/>
      <c r="V323" s="100"/>
      <c r="W323" s="100"/>
      <c r="X323" s="100"/>
      <c r="Y323" s="100"/>
      <c r="Z323" s="100"/>
      <c r="AA323" s="100"/>
      <c r="AB323" s="100"/>
      <c r="AC323" s="100"/>
      <c r="AD323" s="100"/>
      <c r="AE323" s="100"/>
      <c r="AF323" s="100"/>
    </row>
    <row r="324" spans="21:32" ht="30" customHeight="1" x14ac:dyDescent="0.35">
      <c r="U324" s="100"/>
      <c r="V324" s="100"/>
      <c r="W324" s="100"/>
      <c r="X324" s="100"/>
      <c r="Y324" s="100"/>
      <c r="Z324" s="100"/>
      <c r="AA324" s="100"/>
      <c r="AB324" s="100"/>
      <c r="AC324" s="100"/>
      <c r="AD324" s="100"/>
      <c r="AE324" s="100"/>
      <c r="AF324" s="100"/>
    </row>
    <row r="325" spans="21:32" ht="30" customHeight="1" x14ac:dyDescent="0.35">
      <c r="U325" s="100"/>
      <c r="V325" s="100"/>
      <c r="W325" s="100"/>
      <c r="X325" s="100"/>
      <c r="Y325" s="100"/>
      <c r="Z325" s="100"/>
      <c r="AA325" s="100"/>
      <c r="AB325" s="100"/>
      <c r="AC325" s="100"/>
      <c r="AD325" s="100"/>
      <c r="AE325" s="100"/>
      <c r="AF325" s="100"/>
    </row>
    <row r="326" spans="21:32" ht="30" customHeight="1" x14ac:dyDescent="0.35">
      <c r="U326" s="100"/>
      <c r="V326" s="100"/>
      <c r="W326" s="100"/>
      <c r="X326" s="100"/>
      <c r="Y326" s="100"/>
      <c r="Z326" s="100"/>
      <c r="AA326" s="100"/>
      <c r="AB326" s="100"/>
      <c r="AC326" s="100"/>
      <c r="AD326" s="100"/>
      <c r="AE326" s="100"/>
      <c r="AF326" s="100"/>
    </row>
    <row r="327" spans="21:32" ht="30" customHeight="1" x14ac:dyDescent="0.35">
      <c r="U327" s="100"/>
      <c r="V327" s="100"/>
      <c r="W327" s="100"/>
      <c r="X327" s="100"/>
      <c r="Y327" s="100"/>
      <c r="Z327" s="100"/>
      <c r="AA327" s="100"/>
      <c r="AB327" s="100"/>
      <c r="AC327" s="100"/>
      <c r="AD327" s="100"/>
      <c r="AE327" s="100"/>
      <c r="AF327" s="100"/>
    </row>
    <row r="328" spans="21:32" ht="30" customHeight="1" x14ac:dyDescent="0.35">
      <c r="U328" s="100"/>
      <c r="V328" s="100"/>
      <c r="W328" s="100"/>
      <c r="X328" s="100"/>
      <c r="Y328" s="100"/>
      <c r="Z328" s="100"/>
      <c r="AA328" s="100"/>
      <c r="AB328" s="100"/>
      <c r="AC328" s="100"/>
      <c r="AD328" s="100"/>
      <c r="AE328" s="100"/>
      <c r="AF328" s="100"/>
    </row>
    <row r="329" spans="21:32" ht="30" customHeight="1" x14ac:dyDescent="0.35">
      <c r="U329" s="100"/>
      <c r="V329" s="100"/>
      <c r="W329" s="100"/>
      <c r="X329" s="100"/>
      <c r="Y329" s="100"/>
      <c r="Z329" s="100"/>
      <c r="AA329" s="100"/>
      <c r="AB329" s="100"/>
      <c r="AC329" s="100"/>
      <c r="AD329" s="100"/>
      <c r="AE329" s="100"/>
      <c r="AF329" s="100"/>
    </row>
    <row r="330" spans="21:32" ht="30" customHeight="1" x14ac:dyDescent="0.35">
      <c r="U330" s="100"/>
      <c r="V330" s="100"/>
      <c r="W330" s="100"/>
      <c r="X330" s="100"/>
      <c r="Y330" s="100"/>
      <c r="Z330" s="100"/>
      <c r="AA330" s="100"/>
      <c r="AB330" s="100"/>
      <c r="AC330" s="100"/>
      <c r="AD330" s="100"/>
      <c r="AE330" s="100"/>
      <c r="AF330" s="100"/>
    </row>
    <row r="331" spans="21:32" ht="30" customHeight="1" x14ac:dyDescent="0.35">
      <c r="U331" s="100"/>
      <c r="V331" s="100"/>
      <c r="W331" s="100"/>
      <c r="X331" s="100"/>
      <c r="Y331" s="100"/>
      <c r="Z331" s="100"/>
      <c r="AA331" s="100"/>
      <c r="AB331" s="100"/>
      <c r="AC331" s="100"/>
      <c r="AD331" s="100"/>
      <c r="AE331" s="100"/>
      <c r="AF331" s="100"/>
    </row>
    <row r="332" spans="21:32" ht="30" customHeight="1" x14ac:dyDescent="0.35">
      <c r="U332" s="100"/>
      <c r="V332" s="100"/>
      <c r="W332" s="100"/>
      <c r="X332" s="100"/>
      <c r="Y332" s="100"/>
      <c r="Z332" s="100"/>
      <c r="AA332" s="100"/>
      <c r="AB332" s="100"/>
      <c r="AC332" s="100"/>
      <c r="AD332" s="100"/>
      <c r="AE332" s="100"/>
      <c r="AF332" s="100"/>
    </row>
    <row r="333" spans="21:32" ht="30" customHeight="1" x14ac:dyDescent="0.35">
      <c r="U333" s="100"/>
      <c r="V333" s="100"/>
      <c r="W333" s="100"/>
      <c r="X333" s="100"/>
      <c r="Y333" s="100"/>
      <c r="Z333" s="100"/>
      <c r="AA333" s="100"/>
      <c r="AB333" s="100"/>
      <c r="AC333" s="100"/>
      <c r="AD333" s="100"/>
      <c r="AE333" s="100"/>
      <c r="AF333" s="100"/>
    </row>
    <row r="334" spans="21:32" ht="30" customHeight="1" x14ac:dyDescent="0.35">
      <c r="U334" s="100"/>
      <c r="V334" s="100"/>
      <c r="W334" s="100"/>
      <c r="X334" s="100"/>
      <c r="Y334" s="100"/>
      <c r="Z334" s="100"/>
      <c r="AA334" s="100"/>
      <c r="AB334" s="100"/>
      <c r="AC334" s="100"/>
      <c r="AD334" s="100"/>
      <c r="AE334" s="100"/>
      <c r="AF334" s="100"/>
    </row>
    <row r="335" spans="21:32" ht="30" customHeight="1" x14ac:dyDescent="0.35">
      <c r="U335" s="100"/>
      <c r="V335" s="100"/>
      <c r="W335" s="100"/>
      <c r="X335" s="100"/>
      <c r="Y335" s="100"/>
      <c r="Z335" s="100"/>
      <c r="AA335" s="100"/>
      <c r="AB335" s="100"/>
      <c r="AC335" s="100"/>
      <c r="AD335" s="100"/>
      <c r="AE335" s="100"/>
      <c r="AF335" s="100"/>
    </row>
    <row r="336" spans="21:32" ht="30" customHeight="1" x14ac:dyDescent="0.35">
      <c r="U336" s="100"/>
      <c r="V336" s="100"/>
      <c r="W336" s="100"/>
      <c r="X336" s="100"/>
      <c r="Y336" s="100"/>
      <c r="Z336" s="100"/>
      <c r="AA336" s="100"/>
      <c r="AB336" s="100"/>
      <c r="AC336" s="100"/>
      <c r="AD336" s="100"/>
      <c r="AE336" s="100"/>
      <c r="AF336" s="100"/>
    </row>
    <row r="337" spans="21:32" ht="30" customHeight="1" x14ac:dyDescent="0.35">
      <c r="U337" s="100"/>
      <c r="V337" s="100"/>
      <c r="W337" s="100"/>
      <c r="X337" s="100"/>
      <c r="Y337" s="100"/>
      <c r="Z337" s="100"/>
      <c r="AA337" s="100"/>
      <c r="AB337" s="100"/>
      <c r="AC337" s="100"/>
      <c r="AD337" s="100"/>
      <c r="AE337" s="100"/>
      <c r="AF337" s="100"/>
    </row>
    <row r="338" spans="21:32" ht="30" customHeight="1" x14ac:dyDescent="0.35">
      <c r="U338" s="100"/>
      <c r="V338" s="100"/>
      <c r="W338" s="100"/>
      <c r="X338" s="100"/>
      <c r="Y338" s="100"/>
      <c r="Z338" s="100"/>
      <c r="AA338" s="100"/>
      <c r="AB338" s="100"/>
      <c r="AC338" s="100"/>
      <c r="AD338" s="100"/>
      <c r="AE338" s="100"/>
      <c r="AF338" s="100"/>
    </row>
    <row r="339" spans="21:32" ht="30" customHeight="1" x14ac:dyDescent="0.35">
      <c r="U339" s="100"/>
      <c r="V339" s="100"/>
      <c r="W339" s="100"/>
      <c r="X339" s="100"/>
      <c r="Y339" s="100"/>
      <c r="Z339" s="100"/>
      <c r="AA339" s="100"/>
      <c r="AB339" s="100"/>
      <c r="AC339" s="100"/>
      <c r="AD339" s="100"/>
      <c r="AE339" s="100"/>
      <c r="AF339" s="100"/>
    </row>
    <row r="340" spans="21:32" ht="30" customHeight="1" x14ac:dyDescent="0.35">
      <c r="U340" s="100"/>
      <c r="V340" s="100"/>
      <c r="W340" s="100"/>
      <c r="X340" s="100"/>
      <c r="Y340" s="100"/>
      <c r="Z340" s="100"/>
      <c r="AA340" s="100"/>
      <c r="AB340" s="100"/>
      <c r="AC340" s="100"/>
      <c r="AD340" s="100"/>
      <c r="AE340" s="100"/>
      <c r="AF340" s="100"/>
    </row>
    <row r="341" spans="21:32" ht="30" customHeight="1" x14ac:dyDescent="0.35">
      <c r="U341" s="100"/>
      <c r="V341" s="100"/>
      <c r="W341" s="100"/>
      <c r="X341" s="100"/>
      <c r="Y341" s="100"/>
      <c r="Z341" s="100"/>
      <c r="AA341" s="100"/>
      <c r="AB341" s="100"/>
      <c r="AC341" s="100"/>
      <c r="AD341" s="100"/>
      <c r="AE341" s="100"/>
      <c r="AF341" s="100"/>
    </row>
    <row r="342" spans="21:32" ht="30" customHeight="1" x14ac:dyDescent="0.35">
      <c r="U342" s="100"/>
      <c r="V342" s="100"/>
      <c r="W342" s="100"/>
      <c r="X342" s="100"/>
      <c r="Y342" s="100"/>
      <c r="Z342" s="100"/>
      <c r="AA342" s="100"/>
      <c r="AB342" s="100"/>
      <c r="AC342" s="100"/>
      <c r="AD342" s="100"/>
      <c r="AE342" s="100"/>
      <c r="AF342" s="100"/>
    </row>
    <row r="343" spans="21:32" ht="30" customHeight="1" x14ac:dyDescent="0.35">
      <c r="U343" s="100"/>
      <c r="V343" s="100"/>
      <c r="W343" s="100"/>
      <c r="X343" s="100"/>
      <c r="Y343" s="100"/>
      <c r="Z343" s="100"/>
      <c r="AA343" s="100"/>
      <c r="AB343" s="100"/>
      <c r="AC343" s="100"/>
      <c r="AD343" s="100"/>
      <c r="AE343" s="100"/>
      <c r="AF343" s="100"/>
    </row>
    <row r="344" spans="21:32" ht="30" customHeight="1" x14ac:dyDescent="0.35">
      <c r="U344" s="100"/>
      <c r="V344" s="100"/>
      <c r="W344" s="100"/>
      <c r="X344" s="100"/>
      <c r="Y344" s="100"/>
      <c r="Z344" s="100"/>
      <c r="AA344" s="100"/>
      <c r="AB344" s="100"/>
      <c r="AC344" s="100"/>
      <c r="AD344" s="100"/>
      <c r="AE344" s="100"/>
      <c r="AF344" s="100"/>
    </row>
    <row r="345" spans="21:32" ht="30" customHeight="1" x14ac:dyDescent="0.35">
      <c r="U345" s="100"/>
      <c r="V345" s="100"/>
      <c r="W345" s="100"/>
      <c r="X345" s="100"/>
      <c r="Y345" s="100"/>
      <c r="Z345" s="100"/>
      <c r="AA345" s="100"/>
      <c r="AB345" s="100"/>
      <c r="AC345" s="100"/>
      <c r="AD345" s="100"/>
      <c r="AE345" s="100"/>
      <c r="AF345" s="100"/>
    </row>
    <row r="346" spans="21:32" ht="30" customHeight="1" x14ac:dyDescent="0.35">
      <c r="U346" s="100"/>
      <c r="V346" s="100"/>
      <c r="W346" s="100"/>
      <c r="X346" s="100"/>
      <c r="Y346" s="100"/>
      <c r="Z346" s="100"/>
      <c r="AA346" s="100"/>
      <c r="AB346" s="100"/>
      <c r="AC346" s="100"/>
      <c r="AD346" s="100"/>
      <c r="AE346" s="100"/>
      <c r="AF346" s="100"/>
    </row>
    <row r="347" spans="21:32" ht="30" customHeight="1" x14ac:dyDescent="0.35">
      <c r="U347" s="100"/>
      <c r="V347" s="100"/>
      <c r="W347" s="100"/>
      <c r="X347" s="100"/>
      <c r="Y347" s="100"/>
      <c r="Z347" s="100"/>
      <c r="AA347" s="100"/>
      <c r="AB347" s="100"/>
      <c r="AC347" s="100"/>
      <c r="AD347" s="100"/>
      <c r="AE347" s="100"/>
      <c r="AF347" s="100"/>
    </row>
    <row r="348" spans="21:32" ht="30" customHeight="1" x14ac:dyDescent="0.35">
      <c r="U348" s="100"/>
      <c r="V348" s="100"/>
      <c r="W348" s="100"/>
      <c r="X348" s="100"/>
      <c r="Y348" s="100"/>
      <c r="Z348" s="100"/>
      <c r="AA348" s="100"/>
      <c r="AB348" s="100"/>
      <c r="AC348" s="100"/>
      <c r="AD348" s="100"/>
      <c r="AE348" s="100"/>
      <c r="AF348" s="100"/>
    </row>
    <row r="349" spans="21:32" ht="30" customHeight="1" x14ac:dyDescent="0.35">
      <c r="U349" s="100"/>
      <c r="V349" s="100"/>
      <c r="W349" s="100"/>
      <c r="X349" s="100"/>
      <c r="Y349" s="100"/>
      <c r="Z349" s="100"/>
      <c r="AA349" s="100"/>
      <c r="AB349" s="100"/>
      <c r="AC349" s="100"/>
      <c r="AD349" s="100"/>
      <c r="AE349" s="100"/>
      <c r="AF349" s="100"/>
    </row>
    <row r="350" spans="21:32" ht="30" customHeight="1" x14ac:dyDescent="0.35">
      <c r="U350" s="100"/>
      <c r="V350" s="100"/>
      <c r="W350" s="100"/>
      <c r="X350" s="100"/>
      <c r="Y350" s="100"/>
      <c r="Z350" s="100"/>
      <c r="AA350" s="100"/>
      <c r="AB350" s="100"/>
      <c r="AC350" s="100"/>
      <c r="AD350" s="100"/>
      <c r="AE350" s="100"/>
      <c r="AF350" s="100"/>
    </row>
    <row r="351" spans="21:32" ht="30" customHeight="1" x14ac:dyDescent="0.35">
      <c r="U351" s="100"/>
      <c r="V351" s="100"/>
      <c r="W351" s="100"/>
      <c r="X351" s="100"/>
      <c r="Y351" s="100"/>
      <c r="Z351" s="100"/>
      <c r="AA351" s="100"/>
      <c r="AB351" s="100"/>
      <c r="AC351" s="100"/>
      <c r="AD351" s="100"/>
      <c r="AE351" s="100"/>
      <c r="AF351" s="100"/>
    </row>
    <row r="352" spans="21:32" ht="30" customHeight="1" x14ac:dyDescent="0.35">
      <c r="U352" s="100"/>
      <c r="V352" s="100"/>
      <c r="W352" s="100"/>
      <c r="X352" s="100"/>
      <c r="Y352" s="100"/>
      <c r="Z352" s="100"/>
      <c r="AA352" s="100"/>
      <c r="AB352" s="100"/>
      <c r="AC352" s="100"/>
      <c r="AD352" s="100"/>
      <c r="AE352" s="100"/>
      <c r="AF352" s="100"/>
    </row>
    <row r="353" spans="21:32" ht="30" customHeight="1" x14ac:dyDescent="0.35">
      <c r="U353" s="100"/>
      <c r="V353" s="100"/>
      <c r="W353" s="100"/>
      <c r="X353" s="100"/>
      <c r="Y353" s="100"/>
      <c r="Z353" s="100"/>
      <c r="AA353" s="100"/>
      <c r="AB353" s="100"/>
      <c r="AC353" s="100"/>
      <c r="AD353" s="100"/>
      <c r="AE353" s="100"/>
      <c r="AF353" s="100"/>
    </row>
    <row r="354" spans="21:32" ht="30" customHeight="1" x14ac:dyDescent="0.35">
      <c r="U354" s="100"/>
      <c r="V354" s="100"/>
      <c r="W354" s="100"/>
      <c r="X354" s="100"/>
      <c r="Y354" s="100"/>
      <c r="Z354" s="100"/>
      <c r="AA354" s="100"/>
      <c r="AB354" s="100"/>
      <c r="AC354" s="100"/>
      <c r="AD354" s="100"/>
      <c r="AE354" s="100"/>
      <c r="AF354" s="100"/>
    </row>
    <row r="355" spans="21:32" ht="30" customHeight="1" x14ac:dyDescent="0.35">
      <c r="U355" s="100"/>
      <c r="V355" s="100"/>
      <c r="W355" s="100"/>
      <c r="X355" s="100"/>
      <c r="Y355" s="100"/>
      <c r="Z355" s="100"/>
      <c r="AA355" s="100"/>
      <c r="AB355" s="100"/>
      <c r="AC355" s="100"/>
      <c r="AD355" s="100"/>
      <c r="AE355" s="100"/>
      <c r="AF355" s="100"/>
    </row>
    <row r="356" spans="21:32" ht="30" customHeight="1" x14ac:dyDescent="0.35">
      <c r="U356" s="100"/>
      <c r="V356" s="100"/>
      <c r="W356" s="100"/>
      <c r="X356" s="100"/>
      <c r="Y356" s="100"/>
      <c r="Z356" s="100"/>
      <c r="AA356" s="100"/>
      <c r="AB356" s="100"/>
      <c r="AC356" s="100"/>
      <c r="AD356" s="100"/>
      <c r="AE356" s="100"/>
      <c r="AF356" s="100"/>
    </row>
    <row r="357" spans="21:32" ht="30" customHeight="1" x14ac:dyDescent="0.35">
      <c r="U357" s="100"/>
      <c r="V357" s="100"/>
      <c r="W357" s="100"/>
      <c r="X357" s="100"/>
      <c r="Y357" s="100"/>
      <c r="Z357" s="100"/>
      <c r="AA357" s="100"/>
      <c r="AB357" s="100"/>
      <c r="AC357" s="100"/>
      <c r="AD357" s="100"/>
      <c r="AE357" s="100"/>
      <c r="AF357" s="100"/>
    </row>
    <row r="358" spans="21:32" ht="30" customHeight="1" x14ac:dyDescent="0.35">
      <c r="U358" s="100"/>
      <c r="V358" s="100"/>
      <c r="W358" s="100"/>
      <c r="X358" s="100"/>
      <c r="Y358" s="100"/>
      <c r="Z358" s="100"/>
      <c r="AA358" s="100"/>
      <c r="AB358" s="100"/>
      <c r="AC358" s="100"/>
      <c r="AD358" s="100"/>
      <c r="AE358" s="100"/>
      <c r="AF358" s="100"/>
    </row>
    <row r="359" spans="21:32" ht="30" customHeight="1" x14ac:dyDescent="0.35">
      <c r="U359" s="100"/>
      <c r="V359" s="100"/>
      <c r="W359" s="100"/>
      <c r="X359" s="100"/>
      <c r="Y359" s="100"/>
      <c r="Z359" s="100"/>
      <c r="AA359" s="100"/>
      <c r="AB359" s="100"/>
      <c r="AC359" s="100"/>
      <c r="AD359" s="100"/>
      <c r="AE359" s="100"/>
      <c r="AF359" s="100"/>
    </row>
    <row r="360" spans="21:32" ht="30" customHeight="1" x14ac:dyDescent="0.35">
      <c r="U360" s="100"/>
      <c r="V360" s="100"/>
      <c r="W360" s="100"/>
      <c r="X360" s="100"/>
      <c r="Y360" s="100"/>
      <c r="Z360" s="100"/>
      <c r="AA360" s="100"/>
      <c r="AB360" s="100"/>
      <c r="AC360" s="100"/>
      <c r="AD360" s="100"/>
      <c r="AE360" s="100"/>
      <c r="AF360" s="100"/>
    </row>
    <row r="361" spans="21:32" ht="30" customHeight="1" x14ac:dyDescent="0.35">
      <c r="U361" s="100"/>
      <c r="V361" s="100"/>
      <c r="W361" s="100"/>
      <c r="X361" s="100"/>
      <c r="Y361" s="100"/>
      <c r="Z361" s="100"/>
      <c r="AA361" s="100"/>
      <c r="AB361" s="100"/>
      <c r="AC361" s="100"/>
      <c r="AD361" s="100"/>
      <c r="AE361" s="100"/>
      <c r="AF361" s="100"/>
    </row>
    <row r="362" spans="21:32" ht="30" customHeight="1" x14ac:dyDescent="0.35">
      <c r="U362" s="100"/>
      <c r="V362" s="100"/>
      <c r="W362" s="100"/>
      <c r="X362" s="100"/>
      <c r="Y362" s="100"/>
      <c r="Z362" s="100"/>
      <c r="AA362" s="100"/>
      <c r="AB362" s="100"/>
      <c r="AC362" s="100"/>
      <c r="AD362" s="100"/>
      <c r="AE362" s="100"/>
      <c r="AF362" s="100"/>
    </row>
    <row r="363" spans="21:32" ht="30" customHeight="1" x14ac:dyDescent="0.35">
      <c r="U363" s="100"/>
      <c r="V363" s="100"/>
      <c r="W363" s="100"/>
      <c r="X363" s="100"/>
      <c r="Y363" s="100"/>
      <c r="Z363" s="100"/>
      <c r="AA363" s="100"/>
      <c r="AB363" s="100"/>
      <c r="AC363" s="100"/>
      <c r="AD363" s="100"/>
      <c r="AE363" s="100"/>
      <c r="AF363" s="100"/>
    </row>
    <row r="364" spans="21:32" ht="30" customHeight="1" x14ac:dyDescent="0.35">
      <c r="U364" s="100"/>
      <c r="V364" s="100"/>
      <c r="W364" s="100"/>
      <c r="X364" s="100"/>
      <c r="Y364" s="100"/>
      <c r="Z364" s="100"/>
      <c r="AA364" s="100"/>
      <c r="AB364" s="100"/>
      <c r="AC364" s="100"/>
      <c r="AD364" s="100"/>
      <c r="AE364" s="100"/>
      <c r="AF364" s="100"/>
    </row>
    <row r="365" spans="21:32" ht="30" customHeight="1" x14ac:dyDescent="0.35">
      <c r="U365" s="100"/>
      <c r="V365" s="100"/>
      <c r="W365" s="100"/>
      <c r="X365" s="100"/>
      <c r="Y365" s="100"/>
      <c r="Z365" s="100"/>
      <c r="AA365" s="100"/>
      <c r="AB365" s="100"/>
      <c r="AC365" s="100"/>
      <c r="AD365" s="100"/>
      <c r="AE365" s="100"/>
      <c r="AF365" s="100"/>
    </row>
    <row r="366" spans="21:32" ht="30" customHeight="1" x14ac:dyDescent="0.35">
      <c r="U366" s="100"/>
      <c r="V366" s="100"/>
      <c r="W366" s="100"/>
      <c r="X366" s="100"/>
      <c r="Y366" s="100"/>
      <c r="Z366" s="100"/>
      <c r="AA366" s="100"/>
      <c r="AB366" s="100"/>
      <c r="AC366" s="100"/>
      <c r="AD366" s="100"/>
      <c r="AE366" s="100"/>
      <c r="AF366" s="100"/>
    </row>
    <row r="367" spans="21:32" ht="30" customHeight="1" x14ac:dyDescent="0.35">
      <c r="U367" s="100"/>
      <c r="V367" s="100"/>
      <c r="W367" s="100"/>
      <c r="X367" s="100"/>
      <c r="Y367" s="100"/>
      <c r="Z367" s="100"/>
      <c r="AA367" s="100"/>
      <c r="AB367" s="100"/>
      <c r="AC367" s="100"/>
      <c r="AD367" s="100"/>
      <c r="AE367" s="100"/>
      <c r="AF367" s="100"/>
    </row>
    <row r="368" spans="21:32" ht="30" customHeight="1" x14ac:dyDescent="0.35">
      <c r="U368" s="100"/>
      <c r="V368" s="100"/>
      <c r="W368" s="100"/>
      <c r="X368" s="100"/>
      <c r="Y368" s="100"/>
      <c r="Z368" s="100"/>
      <c r="AA368" s="100"/>
      <c r="AB368" s="100"/>
      <c r="AC368" s="100"/>
      <c r="AD368" s="100"/>
      <c r="AE368" s="100"/>
      <c r="AF368" s="100"/>
    </row>
    <row r="369" spans="21:32" ht="30" customHeight="1" x14ac:dyDescent="0.35">
      <c r="U369" s="100"/>
      <c r="V369" s="100"/>
      <c r="W369" s="100"/>
      <c r="X369" s="100"/>
      <c r="Y369" s="100"/>
      <c r="Z369" s="100"/>
      <c r="AA369" s="100"/>
      <c r="AB369" s="100"/>
      <c r="AC369" s="100"/>
      <c r="AD369" s="100"/>
      <c r="AE369" s="100"/>
      <c r="AF369" s="100"/>
    </row>
    <row r="370" spans="21:32" ht="30" customHeight="1" x14ac:dyDescent="0.35">
      <c r="U370" s="100"/>
      <c r="V370" s="100"/>
      <c r="W370" s="100"/>
      <c r="X370" s="100"/>
      <c r="Y370" s="100"/>
      <c r="Z370" s="100"/>
      <c r="AA370" s="100"/>
      <c r="AB370" s="100"/>
      <c r="AC370" s="100"/>
      <c r="AD370" s="100"/>
      <c r="AE370" s="100"/>
      <c r="AF370" s="100"/>
    </row>
    <row r="371" spans="21:32" ht="30" customHeight="1" x14ac:dyDescent="0.35">
      <c r="U371" s="100"/>
      <c r="V371" s="100"/>
      <c r="W371" s="100"/>
      <c r="X371" s="100"/>
      <c r="Y371" s="100"/>
      <c r="Z371" s="100"/>
      <c r="AA371" s="100"/>
      <c r="AB371" s="100"/>
      <c r="AC371" s="100"/>
      <c r="AD371" s="100"/>
      <c r="AE371" s="100"/>
      <c r="AF371" s="100"/>
    </row>
    <row r="372" spans="21:32" ht="30" customHeight="1" x14ac:dyDescent="0.35">
      <c r="U372" s="100"/>
      <c r="V372" s="100"/>
      <c r="W372" s="100"/>
      <c r="X372" s="100"/>
      <c r="Y372" s="100"/>
      <c r="Z372" s="100"/>
      <c r="AA372" s="100"/>
      <c r="AB372" s="100"/>
      <c r="AC372" s="100"/>
      <c r="AD372" s="100"/>
      <c r="AE372" s="100"/>
      <c r="AF372" s="100"/>
    </row>
    <row r="373" spans="21:32" ht="30" customHeight="1" x14ac:dyDescent="0.35">
      <c r="U373" s="100"/>
      <c r="V373" s="100"/>
      <c r="W373" s="100"/>
      <c r="X373" s="100"/>
      <c r="Y373" s="100"/>
      <c r="Z373" s="100"/>
      <c r="AA373" s="100"/>
      <c r="AB373" s="100"/>
      <c r="AC373" s="100"/>
      <c r="AD373" s="100"/>
      <c r="AE373" s="100"/>
      <c r="AF373" s="100"/>
    </row>
    <row r="374" spans="21:32" ht="30" customHeight="1" x14ac:dyDescent="0.35">
      <c r="U374" s="100"/>
      <c r="V374" s="100"/>
      <c r="W374" s="100"/>
      <c r="X374" s="100"/>
      <c r="Y374" s="100"/>
      <c r="Z374" s="100"/>
      <c r="AA374" s="100"/>
      <c r="AB374" s="100"/>
      <c r="AC374" s="100"/>
      <c r="AD374" s="100"/>
      <c r="AE374" s="100"/>
      <c r="AF374" s="100"/>
    </row>
    <row r="375" spans="21:32" ht="30" customHeight="1" x14ac:dyDescent="0.35">
      <c r="U375" s="100"/>
      <c r="V375" s="100"/>
      <c r="W375" s="100"/>
      <c r="X375" s="100"/>
      <c r="Y375" s="100"/>
      <c r="Z375" s="100"/>
      <c r="AA375" s="100"/>
      <c r="AB375" s="100"/>
      <c r="AC375" s="100"/>
      <c r="AD375" s="100"/>
      <c r="AE375" s="100"/>
      <c r="AF375" s="100"/>
    </row>
    <row r="376" spans="21:32" ht="30" customHeight="1" x14ac:dyDescent="0.35">
      <c r="U376" s="100"/>
      <c r="V376" s="100"/>
      <c r="W376" s="100"/>
      <c r="X376" s="100"/>
      <c r="Y376" s="100"/>
      <c r="Z376" s="100"/>
      <c r="AA376" s="100"/>
      <c r="AB376" s="100"/>
      <c r="AC376" s="100"/>
      <c r="AD376" s="100"/>
      <c r="AE376" s="100"/>
      <c r="AF376" s="100"/>
    </row>
    <row r="377" spans="21:32" ht="30" customHeight="1" x14ac:dyDescent="0.35">
      <c r="U377" s="100"/>
      <c r="V377" s="100"/>
      <c r="W377" s="100"/>
      <c r="X377" s="100"/>
      <c r="Y377" s="100"/>
      <c r="Z377" s="100"/>
      <c r="AA377" s="100"/>
      <c r="AB377" s="100"/>
      <c r="AC377" s="100"/>
      <c r="AD377" s="100"/>
      <c r="AE377" s="100"/>
      <c r="AF377" s="100"/>
    </row>
    <row r="378" spans="21:32" ht="30" customHeight="1" x14ac:dyDescent="0.35">
      <c r="U378" s="100"/>
      <c r="V378" s="100"/>
      <c r="W378" s="100"/>
      <c r="X378" s="100"/>
      <c r="Y378" s="100"/>
      <c r="Z378" s="100"/>
      <c r="AA378" s="100"/>
      <c r="AB378" s="100"/>
      <c r="AC378" s="100"/>
      <c r="AD378" s="100"/>
      <c r="AE378" s="100"/>
      <c r="AF378" s="100"/>
    </row>
    <row r="379" spans="21:32" ht="30" customHeight="1" x14ac:dyDescent="0.35">
      <c r="U379" s="100"/>
      <c r="V379" s="100"/>
      <c r="W379" s="100"/>
      <c r="X379" s="100"/>
      <c r="Y379" s="100"/>
      <c r="Z379" s="100"/>
      <c r="AA379" s="100"/>
      <c r="AB379" s="100"/>
      <c r="AC379" s="100"/>
      <c r="AD379" s="100"/>
      <c r="AE379" s="100"/>
      <c r="AF379" s="100"/>
    </row>
    <row r="380" spans="21:32" ht="30" customHeight="1" x14ac:dyDescent="0.35">
      <c r="U380" s="100"/>
      <c r="V380" s="100"/>
      <c r="W380" s="100"/>
      <c r="X380" s="100"/>
      <c r="Y380" s="100"/>
      <c r="Z380" s="100"/>
      <c r="AA380" s="100"/>
      <c r="AB380" s="100"/>
      <c r="AC380" s="100"/>
      <c r="AD380" s="100"/>
      <c r="AE380" s="100"/>
      <c r="AF380" s="100"/>
    </row>
    <row r="381" spans="21:32" ht="30" customHeight="1" x14ac:dyDescent="0.35">
      <c r="U381" s="100"/>
      <c r="V381" s="100"/>
      <c r="W381" s="100"/>
      <c r="X381" s="100"/>
      <c r="Y381" s="100"/>
      <c r="Z381" s="100"/>
      <c r="AA381" s="100"/>
      <c r="AB381" s="100"/>
      <c r="AC381" s="100"/>
      <c r="AD381" s="100"/>
      <c r="AE381" s="100"/>
      <c r="AF381" s="100"/>
    </row>
    <row r="382" spans="21:32" ht="30" customHeight="1" x14ac:dyDescent="0.35">
      <c r="U382" s="100"/>
      <c r="V382" s="100"/>
      <c r="W382" s="100"/>
      <c r="X382" s="100"/>
      <c r="Y382" s="100"/>
      <c r="Z382" s="100"/>
      <c r="AA382" s="100"/>
      <c r="AB382" s="100"/>
      <c r="AC382" s="100"/>
      <c r="AD382" s="100"/>
      <c r="AE382" s="100"/>
      <c r="AF382" s="100"/>
    </row>
    <row r="383" spans="21:32" ht="30" customHeight="1" x14ac:dyDescent="0.35">
      <c r="U383" s="100"/>
      <c r="V383" s="100"/>
      <c r="W383" s="100"/>
      <c r="X383" s="100"/>
      <c r="Y383" s="100"/>
      <c r="Z383" s="100"/>
      <c r="AA383" s="100"/>
      <c r="AB383" s="100"/>
      <c r="AC383" s="100"/>
      <c r="AD383" s="100"/>
      <c r="AE383" s="100"/>
      <c r="AF383" s="100"/>
    </row>
    <row r="384" spans="21:32" ht="30" customHeight="1" x14ac:dyDescent="0.35">
      <c r="U384" s="100"/>
      <c r="V384" s="100"/>
      <c r="W384" s="100"/>
      <c r="X384" s="100"/>
      <c r="Y384" s="100"/>
      <c r="Z384" s="100"/>
      <c r="AA384" s="100"/>
      <c r="AB384" s="100"/>
      <c r="AC384" s="100"/>
      <c r="AD384" s="100"/>
      <c r="AE384" s="100"/>
      <c r="AF384" s="100"/>
    </row>
    <row r="385" spans="21:32" ht="30" customHeight="1" x14ac:dyDescent="0.35">
      <c r="U385" s="100"/>
      <c r="V385" s="100"/>
      <c r="W385" s="100"/>
      <c r="X385" s="100"/>
      <c r="Y385" s="100"/>
      <c r="Z385" s="100"/>
      <c r="AA385" s="100"/>
      <c r="AB385" s="100"/>
      <c r="AC385" s="100"/>
      <c r="AD385" s="100"/>
      <c r="AE385" s="100"/>
      <c r="AF385" s="100"/>
    </row>
    <row r="386" spans="21:32" ht="30" customHeight="1" x14ac:dyDescent="0.35">
      <c r="U386" s="100"/>
      <c r="V386" s="100"/>
      <c r="W386" s="100"/>
      <c r="X386" s="100"/>
      <c r="Y386" s="100"/>
      <c r="Z386" s="100"/>
      <c r="AA386" s="100"/>
      <c r="AB386" s="100"/>
      <c r="AC386" s="100"/>
      <c r="AD386" s="100"/>
      <c r="AE386" s="100"/>
      <c r="AF386" s="100"/>
    </row>
    <row r="387" spans="21:32" ht="30" customHeight="1" x14ac:dyDescent="0.35">
      <c r="U387" s="100"/>
      <c r="V387" s="100"/>
      <c r="W387" s="100"/>
      <c r="X387" s="100"/>
      <c r="Y387" s="100"/>
      <c r="Z387" s="100"/>
      <c r="AA387" s="100"/>
      <c r="AB387" s="100"/>
      <c r="AC387" s="100"/>
      <c r="AD387" s="100"/>
      <c r="AE387" s="100"/>
      <c r="AF387" s="100"/>
    </row>
    <row r="388" spans="21:32" ht="30" customHeight="1" x14ac:dyDescent="0.35">
      <c r="U388" s="100"/>
      <c r="V388" s="100"/>
      <c r="W388" s="100"/>
      <c r="X388" s="100"/>
      <c r="Y388" s="100"/>
      <c r="Z388" s="100"/>
      <c r="AA388" s="100"/>
      <c r="AB388" s="100"/>
      <c r="AC388" s="100"/>
      <c r="AD388" s="100"/>
      <c r="AE388" s="100"/>
      <c r="AF388" s="100"/>
    </row>
    <row r="389" spans="21:32" ht="30" customHeight="1" x14ac:dyDescent="0.35">
      <c r="U389" s="100"/>
      <c r="V389" s="100"/>
      <c r="W389" s="100"/>
      <c r="X389" s="100"/>
      <c r="Y389" s="100"/>
      <c r="Z389" s="100"/>
      <c r="AA389" s="100"/>
      <c r="AB389" s="100"/>
      <c r="AC389" s="100"/>
      <c r="AD389" s="100"/>
      <c r="AE389" s="100"/>
      <c r="AF389" s="100"/>
    </row>
    <row r="390" spans="21:32" ht="30" customHeight="1" x14ac:dyDescent="0.35">
      <c r="U390" s="100"/>
      <c r="V390" s="100"/>
      <c r="W390" s="100"/>
      <c r="X390" s="100"/>
      <c r="Y390" s="100"/>
      <c r="Z390" s="100"/>
      <c r="AA390" s="100"/>
      <c r="AB390" s="100"/>
      <c r="AC390" s="100"/>
      <c r="AD390" s="100"/>
      <c r="AE390" s="100"/>
      <c r="AF390" s="100"/>
    </row>
    <row r="391" spans="21:32" ht="30" customHeight="1" x14ac:dyDescent="0.35">
      <c r="U391" s="100"/>
      <c r="V391" s="100"/>
      <c r="W391" s="100"/>
      <c r="X391" s="100"/>
      <c r="Y391" s="100"/>
      <c r="Z391" s="100"/>
      <c r="AA391" s="100"/>
      <c r="AB391" s="100"/>
      <c r="AC391" s="100"/>
      <c r="AD391" s="100"/>
      <c r="AE391" s="100"/>
      <c r="AF391" s="100"/>
    </row>
    <row r="392" spans="21:32" ht="30" customHeight="1" x14ac:dyDescent="0.35">
      <c r="U392" s="100"/>
      <c r="V392" s="100"/>
      <c r="W392" s="100"/>
      <c r="X392" s="100"/>
      <c r="Y392" s="100"/>
      <c r="Z392" s="100"/>
      <c r="AA392" s="100"/>
      <c r="AB392" s="100"/>
      <c r="AC392" s="100"/>
      <c r="AD392" s="100"/>
      <c r="AE392" s="100"/>
      <c r="AF392" s="100"/>
    </row>
    <row r="393" spans="21:32" ht="30" customHeight="1" x14ac:dyDescent="0.35">
      <c r="U393" s="100"/>
      <c r="V393" s="100"/>
      <c r="W393" s="100"/>
      <c r="X393" s="100"/>
      <c r="Y393" s="100"/>
      <c r="Z393" s="100"/>
      <c r="AA393" s="100"/>
      <c r="AB393" s="100"/>
      <c r="AC393" s="100"/>
      <c r="AD393" s="100"/>
      <c r="AE393" s="100"/>
      <c r="AF393" s="100"/>
    </row>
    <row r="394" spans="21:32" ht="30" customHeight="1" x14ac:dyDescent="0.35">
      <c r="U394" s="100"/>
      <c r="V394" s="100"/>
      <c r="W394" s="100"/>
      <c r="X394" s="100"/>
      <c r="Y394" s="100"/>
      <c r="Z394" s="100"/>
      <c r="AA394" s="100"/>
      <c r="AB394" s="100"/>
      <c r="AC394" s="100"/>
      <c r="AD394" s="100"/>
      <c r="AE394" s="100"/>
      <c r="AF394" s="100"/>
    </row>
    <row r="395" spans="21:32" ht="30" customHeight="1" x14ac:dyDescent="0.35">
      <c r="U395" s="100"/>
      <c r="V395" s="100"/>
      <c r="W395" s="100"/>
      <c r="X395" s="100"/>
      <c r="Y395" s="100"/>
      <c r="Z395" s="100"/>
      <c r="AA395" s="100"/>
      <c r="AB395" s="100"/>
      <c r="AC395" s="100"/>
      <c r="AD395" s="100"/>
      <c r="AE395" s="100"/>
      <c r="AF395" s="100"/>
    </row>
    <row r="396" spans="21:32" ht="30" customHeight="1" x14ac:dyDescent="0.35">
      <c r="U396" s="100"/>
      <c r="V396" s="100"/>
      <c r="W396" s="100"/>
      <c r="X396" s="100"/>
      <c r="Y396" s="100"/>
      <c r="Z396" s="100"/>
      <c r="AA396" s="100"/>
      <c r="AB396" s="100"/>
      <c r="AC396" s="100"/>
      <c r="AD396" s="100"/>
      <c r="AE396" s="100"/>
      <c r="AF396" s="100"/>
    </row>
    <row r="397" spans="21:32" ht="30" customHeight="1" x14ac:dyDescent="0.35">
      <c r="U397" s="100"/>
      <c r="V397" s="100"/>
      <c r="W397" s="100"/>
      <c r="X397" s="100"/>
      <c r="Y397" s="100"/>
      <c r="Z397" s="100"/>
      <c r="AA397" s="100"/>
      <c r="AB397" s="100"/>
      <c r="AC397" s="100"/>
      <c r="AD397" s="100"/>
      <c r="AE397" s="100"/>
      <c r="AF397" s="100"/>
    </row>
    <row r="398" spans="21:32" ht="30" customHeight="1" x14ac:dyDescent="0.35">
      <c r="U398" s="100"/>
      <c r="V398" s="100"/>
      <c r="W398" s="100"/>
      <c r="X398" s="100"/>
      <c r="Y398" s="100"/>
      <c r="Z398" s="100"/>
      <c r="AA398" s="100"/>
      <c r="AB398" s="100"/>
      <c r="AC398" s="100"/>
      <c r="AD398" s="100"/>
      <c r="AE398" s="100"/>
      <c r="AF398" s="100"/>
    </row>
    <row r="399" spans="21:32" ht="30" customHeight="1" x14ac:dyDescent="0.35">
      <c r="U399" s="100"/>
      <c r="V399" s="100"/>
      <c r="W399" s="100"/>
      <c r="X399" s="100"/>
      <c r="Y399" s="100"/>
      <c r="Z399" s="100"/>
      <c r="AA399" s="100"/>
      <c r="AB399" s="100"/>
      <c r="AC399" s="100"/>
      <c r="AD399" s="100"/>
      <c r="AE399" s="100"/>
      <c r="AF399" s="100"/>
    </row>
    <row r="400" spans="21:32" ht="30" customHeight="1" x14ac:dyDescent="0.35">
      <c r="U400" s="100"/>
      <c r="V400" s="100"/>
      <c r="W400" s="100"/>
      <c r="X400" s="100"/>
      <c r="Y400" s="100"/>
      <c r="Z400" s="100"/>
      <c r="AA400" s="100"/>
      <c r="AB400" s="100"/>
      <c r="AC400" s="100"/>
      <c r="AD400" s="100"/>
      <c r="AE400" s="100"/>
      <c r="AF400" s="100"/>
    </row>
    <row r="401" spans="21:32" ht="30" customHeight="1" x14ac:dyDescent="0.35">
      <c r="U401" s="100"/>
      <c r="V401" s="100"/>
      <c r="W401" s="100"/>
      <c r="X401" s="100"/>
      <c r="Y401" s="100"/>
      <c r="Z401" s="100"/>
      <c r="AA401" s="100"/>
      <c r="AB401" s="100"/>
      <c r="AC401" s="100"/>
      <c r="AD401" s="100"/>
      <c r="AE401" s="100"/>
      <c r="AF401" s="100"/>
    </row>
    <row r="402" spans="21:32" ht="30" customHeight="1" x14ac:dyDescent="0.35">
      <c r="U402" s="100"/>
      <c r="V402" s="100"/>
      <c r="W402" s="100"/>
      <c r="X402" s="100"/>
      <c r="Y402" s="100"/>
      <c r="Z402" s="100"/>
      <c r="AA402" s="100"/>
      <c r="AB402" s="100"/>
      <c r="AC402" s="100"/>
      <c r="AD402" s="100"/>
      <c r="AE402" s="100"/>
      <c r="AF402" s="100"/>
    </row>
    <row r="403" spans="21:32" ht="30" customHeight="1" x14ac:dyDescent="0.35">
      <c r="U403" s="100"/>
      <c r="V403" s="100"/>
      <c r="W403" s="100"/>
      <c r="X403" s="100"/>
      <c r="Y403" s="100"/>
      <c r="Z403" s="100"/>
      <c r="AA403" s="100"/>
      <c r="AB403" s="100"/>
      <c r="AC403" s="100"/>
      <c r="AD403" s="100"/>
      <c r="AE403" s="100"/>
      <c r="AF403" s="100"/>
    </row>
    <row r="404" spans="21:32" ht="30" customHeight="1" x14ac:dyDescent="0.35">
      <c r="U404" s="100"/>
      <c r="V404" s="100"/>
      <c r="W404" s="100"/>
      <c r="X404" s="100"/>
      <c r="Y404" s="100"/>
      <c r="Z404" s="100"/>
      <c r="AA404" s="100"/>
      <c r="AB404" s="100"/>
      <c r="AC404" s="100"/>
      <c r="AD404" s="100"/>
      <c r="AE404" s="100"/>
      <c r="AF404" s="100"/>
    </row>
    <row r="405" spans="21:32" ht="30" customHeight="1" x14ac:dyDescent="0.35">
      <c r="U405" s="100"/>
      <c r="V405" s="100"/>
      <c r="W405" s="100"/>
      <c r="X405" s="100"/>
      <c r="Y405" s="100"/>
      <c r="Z405" s="100"/>
      <c r="AA405" s="100"/>
      <c r="AB405" s="100"/>
      <c r="AC405" s="100"/>
      <c r="AD405" s="100"/>
      <c r="AE405" s="100"/>
      <c r="AF405" s="100"/>
    </row>
    <row r="406" spans="21:32" ht="30" customHeight="1" x14ac:dyDescent="0.35">
      <c r="U406" s="100"/>
      <c r="V406" s="100"/>
      <c r="W406" s="100"/>
      <c r="X406" s="100"/>
      <c r="Y406" s="100"/>
      <c r="Z406" s="100"/>
      <c r="AA406" s="100"/>
      <c r="AB406" s="100"/>
      <c r="AC406" s="100"/>
      <c r="AD406" s="100"/>
      <c r="AE406" s="100"/>
      <c r="AF406" s="100"/>
    </row>
    <row r="407" spans="21:32" ht="30" customHeight="1" x14ac:dyDescent="0.35">
      <c r="U407" s="100"/>
      <c r="V407" s="100"/>
      <c r="W407" s="100"/>
      <c r="X407" s="100"/>
      <c r="Y407" s="100"/>
      <c r="Z407" s="100"/>
      <c r="AA407" s="100"/>
      <c r="AB407" s="100"/>
      <c r="AC407" s="100"/>
      <c r="AD407" s="100"/>
      <c r="AE407" s="100"/>
      <c r="AF407" s="100"/>
    </row>
    <row r="408" spans="21:32" ht="30" customHeight="1" x14ac:dyDescent="0.35">
      <c r="U408" s="100"/>
      <c r="V408" s="100"/>
      <c r="W408" s="100"/>
      <c r="X408" s="100"/>
      <c r="Y408" s="100"/>
      <c r="Z408" s="100"/>
      <c r="AA408" s="100"/>
      <c r="AB408" s="100"/>
      <c r="AC408" s="100"/>
      <c r="AD408" s="100"/>
      <c r="AE408" s="100"/>
      <c r="AF408" s="100"/>
    </row>
    <row r="409" spans="21:32" ht="30" customHeight="1" x14ac:dyDescent="0.35">
      <c r="U409" s="100"/>
      <c r="V409" s="100"/>
      <c r="W409" s="100"/>
      <c r="X409" s="100"/>
      <c r="Y409" s="100"/>
      <c r="Z409" s="100"/>
      <c r="AA409" s="100"/>
      <c r="AB409" s="100"/>
      <c r="AC409" s="100"/>
      <c r="AD409" s="100"/>
      <c r="AE409" s="100"/>
      <c r="AF409" s="100"/>
    </row>
    <row r="410" spans="21:32" ht="30" customHeight="1" x14ac:dyDescent="0.35">
      <c r="U410" s="100"/>
      <c r="V410" s="100"/>
      <c r="W410" s="100"/>
      <c r="X410" s="100"/>
      <c r="Y410" s="100"/>
      <c r="Z410" s="100"/>
      <c r="AA410" s="100"/>
      <c r="AB410" s="100"/>
      <c r="AC410" s="100"/>
      <c r="AD410" s="100"/>
      <c r="AE410" s="100"/>
      <c r="AF410" s="100"/>
    </row>
    <row r="411" spans="21:32" ht="30" customHeight="1" x14ac:dyDescent="0.35">
      <c r="U411" s="100"/>
      <c r="V411" s="100"/>
      <c r="W411" s="100"/>
      <c r="X411" s="100"/>
      <c r="Y411" s="100"/>
      <c r="Z411" s="100"/>
      <c r="AA411" s="100"/>
      <c r="AB411" s="100"/>
      <c r="AC411" s="100"/>
      <c r="AD411" s="100"/>
      <c r="AE411" s="100"/>
      <c r="AF411" s="100"/>
    </row>
    <row r="412" spans="21:32" ht="30" customHeight="1" x14ac:dyDescent="0.35">
      <c r="U412" s="100"/>
      <c r="V412" s="100"/>
      <c r="W412" s="100"/>
      <c r="X412" s="100"/>
      <c r="Y412" s="100"/>
      <c r="Z412" s="100"/>
      <c r="AA412" s="100"/>
      <c r="AB412" s="100"/>
      <c r="AC412" s="100"/>
      <c r="AD412" s="100"/>
      <c r="AE412" s="100"/>
      <c r="AF412" s="100"/>
    </row>
    <row r="413" spans="21:32" ht="30" customHeight="1" x14ac:dyDescent="0.35">
      <c r="U413" s="100"/>
      <c r="V413" s="100"/>
      <c r="W413" s="100"/>
      <c r="X413" s="100"/>
      <c r="Y413" s="100"/>
      <c r="Z413" s="100"/>
      <c r="AA413" s="100"/>
      <c r="AB413" s="100"/>
      <c r="AC413" s="100"/>
      <c r="AD413" s="100"/>
      <c r="AE413" s="100"/>
      <c r="AF413" s="100"/>
    </row>
    <row r="414" spans="21:32" ht="30" customHeight="1" x14ac:dyDescent="0.35">
      <c r="U414" s="100"/>
      <c r="V414" s="100"/>
      <c r="W414" s="100"/>
      <c r="X414" s="100"/>
      <c r="Y414" s="100"/>
      <c r="Z414" s="100"/>
      <c r="AA414" s="100"/>
      <c r="AB414" s="100"/>
      <c r="AC414" s="100"/>
      <c r="AD414" s="100"/>
      <c r="AE414" s="100"/>
      <c r="AF414" s="100"/>
    </row>
    <row r="415" spans="21:32" ht="30" customHeight="1" x14ac:dyDescent="0.35">
      <c r="U415" s="100"/>
      <c r="V415" s="100"/>
      <c r="W415" s="100"/>
      <c r="X415" s="100"/>
      <c r="Y415" s="100"/>
      <c r="Z415" s="100"/>
      <c r="AA415" s="100"/>
      <c r="AB415" s="100"/>
      <c r="AC415" s="100"/>
      <c r="AD415" s="100"/>
      <c r="AE415" s="100"/>
      <c r="AF415" s="100"/>
    </row>
    <row r="416" spans="21:32" ht="30" customHeight="1" x14ac:dyDescent="0.35">
      <c r="U416" s="100"/>
      <c r="V416" s="100"/>
      <c r="W416" s="100"/>
      <c r="X416" s="100"/>
      <c r="Y416" s="100"/>
      <c r="Z416" s="100"/>
      <c r="AA416" s="100"/>
      <c r="AB416" s="100"/>
      <c r="AC416" s="100"/>
      <c r="AD416" s="100"/>
      <c r="AE416" s="100"/>
      <c r="AF416" s="100"/>
    </row>
    <row r="417" spans="21:32" ht="30" customHeight="1" x14ac:dyDescent="0.35">
      <c r="U417" s="100"/>
      <c r="V417" s="100"/>
      <c r="W417" s="100"/>
      <c r="X417" s="100"/>
      <c r="Y417" s="100"/>
      <c r="Z417" s="100"/>
      <c r="AA417" s="100"/>
      <c r="AB417" s="100"/>
      <c r="AC417" s="100"/>
      <c r="AD417" s="100"/>
      <c r="AE417" s="100"/>
      <c r="AF417" s="100"/>
    </row>
    <row r="418" spans="21:32" ht="30" customHeight="1" x14ac:dyDescent="0.35">
      <c r="U418" s="100"/>
      <c r="V418" s="100"/>
      <c r="W418" s="100"/>
      <c r="X418" s="100"/>
      <c r="Y418" s="100"/>
      <c r="Z418" s="100"/>
      <c r="AA418" s="100"/>
      <c r="AB418" s="100"/>
      <c r="AC418" s="100"/>
      <c r="AD418" s="100"/>
      <c r="AE418" s="100"/>
      <c r="AF418" s="100"/>
    </row>
    <row r="419" spans="21:32" ht="30" customHeight="1" x14ac:dyDescent="0.35">
      <c r="U419" s="100"/>
      <c r="V419" s="100"/>
      <c r="W419" s="100"/>
      <c r="X419" s="100"/>
      <c r="Y419" s="100"/>
      <c r="Z419" s="100"/>
      <c r="AA419" s="100"/>
      <c r="AB419" s="100"/>
      <c r="AC419" s="100"/>
      <c r="AD419" s="100"/>
      <c r="AE419" s="100"/>
      <c r="AF419" s="100"/>
    </row>
    <row r="420" spans="21:32" ht="30" customHeight="1" x14ac:dyDescent="0.35">
      <c r="U420" s="100"/>
      <c r="V420" s="100"/>
      <c r="W420" s="100"/>
      <c r="X420" s="100"/>
      <c r="Y420" s="100"/>
      <c r="Z420" s="100"/>
      <c r="AA420" s="100"/>
      <c r="AB420" s="100"/>
      <c r="AC420" s="100"/>
      <c r="AD420" s="100"/>
      <c r="AE420" s="100"/>
      <c r="AF420" s="100"/>
    </row>
    <row r="421" spans="21:32" ht="30" customHeight="1" x14ac:dyDescent="0.35">
      <c r="U421" s="100"/>
      <c r="V421" s="100"/>
      <c r="W421" s="100"/>
      <c r="X421" s="100"/>
      <c r="Y421" s="100"/>
      <c r="Z421" s="100"/>
      <c r="AA421" s="100"/>
      <c r="AB421" s="100"/>
      <c r="AC421" s="100"/>
      <c r="AD421" s="100"/>
      <c r="AE421" s="100"/>
      <c r="AF421" s="100"/>
    </row>
    <row r="422" spans="21:32" ht="30" customHeight="1" x14ac:dyDescent="0.35">
      <c r="U422" s="100"/>
      <c r="V422" s="100"/>
      <c r="W422" s="100"/>
      <c r="X422" s="100"/>
      <c r="Y422" s="100"/>
      <c r="Z422" s="100"/>
      <c r="AA422" s="100"/>
      <c r="AB422" s="100"/>
      <c r="AC422" s="100"/>
      <c r="AD422" s="100"/>
      <c r="AE422" s="100"/>
      <c r="AF422" s="100"/>
    </row>
    <row r="423" spans="21:32" ht="30" customHeight="1" x14ac:dyDescent="0.35">
      <c r="U423" s="100"/>
      <c r="V423" s="100"/>
      <c r="W423" s="100"/>
      <c r="X423" s="100"/>
      <c r="Y423" s="100"/>
      <c r="Z423" s="100"/>
      <c r="AA423" s="100"/>
      <c r="AB423" s="100"/>
      <c r="AC423" s="100"/>
      <c r="AD423" s="100"/>
      <c r="AE423" s="100"/>
      <c r="AF423" s="100"/>
    </row>
    <row r="424" spans="21:32" ht="30" customHeight="1" x14ac:dyDescent="0.35">
      <c r="U424" s="100"/>
      <c r="V424" s="100"/>
      <c r="W424" s="100"/>
      <c r="X424" s="100"/>
      <c r="Y424" s="100"/>
      <c r="Z424" s="100"/>
      <c r="AA424" s="100"/>
      <c r="AB424" s="100"/>
      <c r="AC424" s="100"/>
      <c r="AD424" s="100"/>
      <c r="AE424" s="100"/>
      <c r="AF424" s="100"/>
    </row>
    <row r="425" spans="21:32" ht="30" customHeight="1" x14ac:dyDescent="0.35">
      <c r="U425" s="100"/>
      <c r="V425" s="100"/>
      <c r="W425" s="100"/>
      <c r="X425" s="100"/>
      <c r="Y425" s="100"/>
      <c r="Z425" s="100"/>
      <c r="AA425" s="100"/>
      <c r="AB425" s="100"/>
      <c r="AC425" s="100"/>
      <c r="AD425" s="100"/>
      <c r="AE425" s="100"/>
      <c r="AF425" s="100"/>
    </row>
    <row r="426" spans="21:32" ht="30" customHeight="1" x14ac:dyDescent="0.35">
      <c r="U426" s="100"/>
      <c r="V426" s="100"/>
      <c r="W426" s="100"/>
      <c r="X426" s="100"/>
      <c r="Y426" s="100"/>
      <c r="Z426" s="100"/>
      <c r="AA426" s="100"/>
      <c r="AB426" s="100"/>
      <c r="AC426" s="100"/>
      <c r="AD426" s="100"/>
      <c r="AE426" s="100"/>
      <c r="AF426" s="100"/>
    </row>
    <row r="427" spans="21:32" ht="30" customHeight="1" x14ac:dyDescent="0.35">
      <c r="U427" s="100"/>
      <c r="V427" s="100"/>
      <c r="W427" s="100"/>
      <c r="X427" s="100"/>
      <c r="Y427" s="100"/>
      <c r="Z427" s="100"/>
      <c r="AA427" s="100"/>
      <c r="AB427" s="100"/>
      <c r="AC427" s="100"/>
      <c r="AD427" s="100"/>
      <c r="AE427" s="100"/>
      <c r="AF427" s="100"/>
    </row>
    <row r="428" spans="21:32" ht="30" customHeight="1" x14ac:dyDescent="0.35">
      <c r="U428" s="100"/>
      <c r="V428" s="100"/>
      <c r="W428" s="100"/>
      <c r="X428" s="100"/>
      <c r="Y428" s="100"/>
      <c r="Z428" s="100"/>
      <c r="AA428" s="100"/>
      <c r="AB428" s="100"/>
      <c r="AC428" s="100"/>
      <c r="AD428" s="100"/>
      <c r="AE428" s="100"/>
      <c r="AF428" s="100"/>
    </row>
    <row r="429" spans="21:32" ht="30" customHeight="1" x14ac:dyDescent="0.35">
      <c r="U429" s="100"/>
      <c r="V429" s="100"/>
      <c r="W429" s="100"/>
      <c r="X429" s="100"/>
      <c r="Y429" s="100"/>
      <c r="Z429" s="100"/>
      <c r="AA429" s="100"/>
      <c r="AB429" s="100"/>
      <c r="AC429" s="100"/>
      <c r="AD429" s="100"/>
      <c r="AE429" s="100"/>
      <c r="AF429" s="100"/>
    </row>
    <row r="430" spans="21:32" ht="30" customHeight="1" x14ac:dyDescent="0.35">
      <c r="U430" s="100"/>
      <c r="V430" s="100"/>
      <c r="W430" s="100"/>
      <c r="X430" s="100"/>
      <c r="Y430" s="100"/>
      <c r="Z430" s="100"/>
      <c r="AA430" s="100"/>
      <c r="AB430" s="100"/>
      <c r="AC430" s="100"/>
      <c r="AD430" s="100"/>
      <c r="AE430" s="100"/>
      <c r="AF430" s="100"/>
    </row>
    <row r="431" spans="21:32" ht="30" customHeight="1" x14ac:dyDescent="0.35">
      <c r="U431" s="100"/>
      <c r="V431" s="100"/>
      <c r="W431" s="100"/>
      <c r="X431" s="100"/>
      <c r="Y431" s="100"/>
      <c r="Z431" s="100"/>
      <c r="AA431" s="100"/>
      <c r="AB431" s="100"/>
      <c r="AC431" s="100"/>
      <c r="AD431" s="100"/>
      <c r="AE431" s="100"/>
      <c r="AF431" s="100"/>
    </row>
    <row r="432" spans="21:32" ht="30" customHeight="1" x14ac:dyDescent="0.35">
      <c r="U432" s="100"/>
      <c r="V432" s="100"/>
      <c r="W432" s="100"/>
      <c r="X432" s="100"/>
      <c r="Y432" s="100"/>
      <c r="Z432" s="100"/>
      <c r="AA432" s="100"/>
      <c r="AB432" s="100"/>
      <c r="AC432" s="100"/>
      <c r="AD432" s="100"/>
      <c r="AE432" s="100"/>
      <c r="AF432" s="100"/>
    </row>
    <row r="433" spans="21:32" ht="30" customHeight="1" x14ac:dyDescent="0.35">
      <c r="U433" s="100"/>
      <c r="V433" s="100"/>
      <c r="W433" s="100"/>
      <c r="X433" s="100"/>
      <c r="Y433" s="100"/>
      <c r="Z433" s="100"/>
      <c r="AA433" s="100"/>
      <c r="AB433" s="100"/>
      <c r="AC433" s="100"/>
      <c r="AD433" s="100"/>
      <c r="AE433" s="100"/>
      <c r="AF433" s="100"/>
    </row>
    <row r="434" spans="21:32" ht="30" customHeight="1" x14ac:dyDescent="0.35">
      <c r="U434" s="100"/>
      <c r="V434" s="100"/>
      <c r="W434" s="100"/>
      <c r="X434" s="100"/>
      <c r="Y434" s="100"/>
      <c r="Z434" s="100"/>
      <c r="AA434" s="100"/>
      <c r="AB434" s="100"/>
      <c r="AC434" s="100"/>
      <c r="AD434" s="100"/>
      <c r="AE434" s="100"/>
      <c r="AF434" s="100"/>
    </row>
    <row r="435" spans="21:32" ht="30" customHeight="1" x14ac:dyDescent="0.35">
      <c r="U435" s="100"/>
      <c r="V435" s="100"/>
      <c r="W435" s="100"/>
      <c r="X435" s="100"/>
      <c r="Y435" s="100"/>
      <c r="Z435" s="100"/>
      <c r="AA435" s="100"/>
      <c r="AB435" s="100"/>
      <c r="AC435" s="100"/>
      <c r="AD435" s="100"/>
      <c r="AE435" s="100"/>
      <c r="AF435" s="100"/>
    </row>
    <row r="436" spans="21:32" ht="30" customHeight="1" x14ac:dyDescent="0.35">
      <c r="U436" s="100"/>
      <c r="V436" s="100"/>
      <c r="W436" s="100"/>
      <c r="X436" s="100"/>
      <c r="Y436" s="100"/>
      <c r="Z436" s="100"/>
      <c r="AA436" s="100"/>
      <c r="AB436" s="100"/>
      <c r="AC436" s="100"/>
      <c r="AD436" s="100"/>
      <c r="AE436" s="100"/>
      <c r="AF436" s="100"/>
    </row>
    <row r="437" spans="21:32" ht="30" customHeight="1" x14ac:dyDescent="0.35">
      <c r="U437" s="100"/>
      <c r="V437" s="100"/>
      <c r="W437" s="100"/>
      <c r="X437" s="100"/>
      <c r="Y437" s="100"/>
      <c r="Z437" s="100"/>
      <c r="AA437" s="100"/>
      <c r="AB437" s="100"/>
      <c r="AC437" s="100"/>
      <c r="AD437" s="100"/>
      <c r="AE437" s="100"/>
      <c r="AF437" s="100"/>
    </row>
    <row r="438" spans="21:32" ht="30" customHeight="1" x14ac:dyDescent="0.35">
      <c r="U438" s="100"/>
      <c r="V438" s="100"/>
      <c r="W438" s="100"/>
      <c r="X438" s="100"/>
      <c r="Y438" s="100"/>
      <c r="Z438" s="100"/>
      <c r="AA438" s="100"/>
      <c r="AB438" s="100"/>
      <c r="AC438" s="100"/>
      <c r="AD438" s="100"/>
      <c r="AE438" s="100"/>
      <c r="AF438" s="100"/>
    </row>
    <row r="439" spans="21:32" ht="30" customHeight="1" x14ac:dyDescent="0.35">
      <c r="U439" s="100"/>
      <c r="V439" s="100"/>
      <c r="W439" s="100"/>
      <c r="X439" s="100"/>
      <c r="Y439" s="100"/>
      <c r="Z439" s="100"/>
      <c r="AA439" s="100"/>
      <c r="AB439" s="100"/>
      <c r="AC439" s="100"/>
      <c r="AD439" s="100"/>
      <c r="AE439" s="100"/>
      <c r="AF439" s="100"/>
    </row>
    <row r="440" spans="21:32" ht="30" customHeight="1" x14ac:dyDescent="0.35">
      <c r="U440" s="100"/>
      <c r="V440" s="100"/>
      <c r="W440" s="100"/>
      <c r="X440" s="100"/>
      <c r="Y440" s="100"/>
      <c r="Z440" s="100"/>
      <c r="AA440" s="100"/>
      <c r="AB440" s="100"/>
      <c r="AC440" s="100"/>
      <c r="AD440" s="100"/>
      <c r="AE440" s="100"/>
      <c r="AF440" s="100"/>
    </row>
    <row r="441" spans="21:32" ht="30" customHeight="1" x14ac:dyDescent="0.35">
      <c r="U441" s="100"/>
      <c r="V441" s="100"/>
      <c r="W441" s="100"/>
      <c r="X441" s="100"/>
      <c r="Y441" s="100"/>
      <c r="Z441" s="100"/>
      <c r="AA441" s="100"/>
      <c r="AB441" s="100"/>
      <c r="AC441" s="100"/>
      <c r="AD441" s="100"/>
      <c r="AE441" s="100"/>
      <c r="AF441" s="100"/>
    </row>
    <row r="442" spans="21:32" ht="30" customHeight="1" x14ac:dyDescent="0.35">
      <c r="U442" s="100"/>
      <c r="V442" s="100"/>
      <c r="W442" s="100"/>
      <c r="X442" s="100"/>
      <c r="Y442" s="100"/>
      <c r="Z442" s="100"/>
      <c r="AA442" s="100"/>
      <c r="AB442" s="100"/>
      <c r="AC442" s="100"/>
      <c r="AD442" s="100"/>
      <c r="AE442" s="100"/>
      <c r="AF442" s="100"/>
    </row>
    <row r="443" spans="21:32" ht="30" customHeight="1" x14ac:dyDescent="0.35">
      <c r="U443" s="100"/>
      <c r="V443" s="100"/>
      <c r="W443" s="100"/>
      <c r="X443" s="100"/>
      <c r="Y443" s="100"/>
      <c r="Z443" s="100"/>
      <c r="AA443" s="100"/>
      <c r="AB443" s="100"/>
      <c r="AC443" s="100"/>
      <c r="AD443" s="100"/>
      <c r="AE443" s="100"/>
      <c r="AF443" s="100"/>
    </row>
    <row r="444" spans="21:32" ht="30" customHeight="1" x14ac:dyDescent="0.35">
      <c r="U444" s="100"/>
      <c r="V444" s="100"/>
      <c r="W444" s="100"/>
      <c r="X444" s="100"/>
      <c r="Y444" s="100"/>
      <c r="Z444" s="100"/>
      <c r="AA444" s="100"/>
      <c r="AB444" s="100"/>
      <c r="AC444" s="100"/>
      <c r="AD444" s="100"/>
      <c r="AE444" s="100"/>
      <c r="AF444" s="100"/>
    </row>
    <row r="445" spans="21:32" ht="30" customHeight="1" x14ac:dyDescent="0.35">
      <c r="U445" s="100"/>
      <c r="V445" s="100"/>
      <c r="W445" s="100"/>
      <c r="X445" s="100"/>
      <c r="Y445" s="100"/>
      <c r="Z445" s="100"/>
      <c r="AA445" s="100"/>
      <c r="AB445" s="100"/>
      <c r="AC445" s="100"/>
      <c r="AD445" s="100"/>
      <c r="AE445" s="100"/>
      <c r="AF445" s="100"/>
    </row>
    <row r="446" spans="21:32" ht="30" customHeight="1" x14ac:dyDescent="0.35">
      <c r="U446" s="100"/>
      <c r="V446" s="100"/>
      <c r="W446" s="100"/>
      <c r="X446" s="100"/>
      <c r="Y446" s="100"/>
      <c r="Z446" s="100"/>
      <c r="AA446" s="100"/>
      <c r="AB446" s="100"/>
      <c r="AC446" s="100"/>
      <c r="AD446" s="100"/>
      <c r="AE446" s="100"/>
      <c r="AF446" s="100"/>
    </row>
    <row r="447" spans="21:32" ht="30" customHeight="1" x14ac:dyDescent="0.35">
      <c r="U447" s="100"/>
      <c r="V447" s="100"/>
      <c r="W447" s="100"/>
      <c r="X447" s="100"/>
      <c r="Y447" s="100"/>
      <c r="Z447" s="100"/>
      <c r="AA447" s="100"/>
      <c r="AB447" s="100"/>
      <c r="AC447" s="100"/>
      <c r="AD447" s="100"/>
      <c r="AE447" s="100"/>
      <c r="AF447" s="100"/>
    </row>
    <row r="448" spans="21:32" ht="30" customHeight="1" x14ac:dyDescent="0.35">
      <c r="U448" s="100"/>
      <c r="V448" s="100"/>
      <c r="W448" s="100"/>
      <c r="X448" s="100"/>
      <c r="Y448" s="100"/>
      <c r="Z448" s="100"/>
      <c r="AA448" s="100"/>
      <c r="AB448" s="100"/>
      <c r="AC448" s="100"/>
      <c r="AD448" s="100"/>
      <c r="AE448" s="100"/>
      <c r="AF448" s="100"/>
    </row>
    <row r="449" spans="21:32" ht="30" customHeight="1" x14ac:dyDescent="0.35">
      <c r="U449" s="100"/>
      <c r="V449" s="100"/>
      <c r="W449" s="100"/>
      <c r="X449" s="100"/>
      <c r="Y449" s="100"/>
      <c r="Z449" s="100"/>
      <c r="AA449" s="100"/>
      <c r="AB449" s="100"/>
      <c r="AC449" s="100"/>
      <c r="AD449" s="100"/>
      <c r="AE449" s="100"/>
      <c r="AF449" s="100"/>
    </row>
    <row r="450" spans="21:32" ht="30" customHeight="1" x14ac:dyDescent="0.35">
      <c r="U450" s="100"/>
      <c r="V450" s="100"/>
      <c r="W450" s="100"/>
      <c r="X450" s="100"/>
      <c r="Y450" s="100"/>
      <c r="Z450" s="100"/>
      <c r="AA450" s="100"/>
      <c r="AB450" s="100"/>
      <c r="AC450" s="100"/>
      <c r="AD450" s="100"/>
      <c r="AE450" s="100"/>
      <c r="AF450" s="100"/>
    </row>
    <row r="451" spans="21:32" ht="30" customHeight="1" x14ac:dyDescent="0.35">
      <c r="U451" s="100"/>
      <c r="V451" s="100"/>
      <c r="W451" s="100"/>
      <c r="X451" s="100"/>
      <c r="Y451" s="100"/>
      <c r="Z451" s="100"/>
      <c r="AA451" s="100"/>
      <c r="AB451" s="100"/>
      <c r="AC451" s="100"/>
      <c r="AD451" s="100"/>
      <c r="AE451" s="100"/>
      <c r="AF451" s="100"/>
    </row>
    <row r="452" spans="21:32" ht="30" customHeight="1" x14ac:dyDescent="0.35">
      <c r="U452" s="100"/>
      <c r="V452" s="100"/>
      <c r="W452" s="100"/>
      <c r="X452" s="100"/>
      <c r="Y452" s="100"/>
      <c r="Z452" s="100"/>
      <c r="AA452" s="100"/>
      <c r="AB452" s="100"/>
      <c r="AC452" s="100"/>
      <c r="AD452" s="100"/>
      <c r="AE452" s="100"/>
      <c r="AF452" s="100"/>
    </row>
    <row r="453" spans="21:32" ht="30" customHeight="1" x14ac:dyDescent="0.35">
      <c r="U453" s="100"/>
      <c r="V453" s="100"/>
      <c r="W453" s="100"/>
      <c r="X453" s="100"/>
      <c r="Y453" s="100"/>
      <c r="Z453" s="100"/>
      <c r="AA453" s="100"/>
      <c r="AB453" s="100"/>
      <c r="AC453" s="100"/>
      <c r="AD453" s="100"/>
      <c r="AE453" s="100"/>
      <c r="AF453" s="100"/>
    </row>
    <row r="454" spans="21:32" ht="30" customHeight="1" x14ac:dyDescent="0.35">
      <c r="U454" s="100"/>
      <c r="V454" s="100"/>
      <c r="W454" s="100"/>
      <c r="X454" s="100"/>
      <c r="Y454" s="100"/>
      <c r="Z454" s="100"/>
      <c r="AA454" s="100"/>
      <c r="AB454" s="100"/>
      <c r="AC454" s="100"/>
      <c r="AD454" s="100"/>
      <c r="AE454" s="100"/>
      <c r="AF454" s="100"/>
    </row>
    <row r="455" spans="21:32" ht="30" customHeight="1" x14ac:dyDescent="0.35">
      <c r="U455" s="100"/>
      <c r="V455" s="100"/>
      <c r="W455" s="100"/>
      <c r="X455" s="100"/>
      <c r="Y455" s="100"/>
      <c r="Z455" s="100"/>
      <c r="AA455" s="100"/>
      <c r="AB455" s="100"/>
      <c r="AC455" s="100"/>
      <c r="AD455" s="100"/>
      <c r="AE455" s="100"/>
      <c r="AF455" s="100"/>
    </row>
    <row r="456" spans="21:32" ht="30" customHeight="1" x14ac:dyDescent="0.35">
      <c r="U456" s="100"/>
      <c r="V456" s="100"/>
      <c r="W456" s="100"/>
      <c r="X456" s="100"/>
      <c r="Y456" s="100"/>
      <c r="Z456" s="100"/>
      <c r="AA456" s="100"/>
      <c r="AB456" s="100"/>
      <c r="AC456" s="100"/>
      <c r="AD456" s="100"/>
      <c r="AE456" s="100"/>
      <c r="AF456" s="100"/>
    </row>
    <row r="457" spans="21:32" ht="30" customHeight="1" x14ac:dyDescent="0.35">
      <c r="U457" s="100"/>
      <c r="V457" s="100"/>
      <c r="W457" s="100"/>
      <c r="X457" s="100"/>
      <c r="Y457" s="100"/>
      <c r="Z457" s="100"/>
      <c r="AA457" s="100"/>
      <c r="AB457" s="100"/>
      <c r="AC457" s="100"/>
      <c r="AD457" s="100"/>
      <c r="AE457" s="100"/>
      <c r="AF457" s="100"/>
    </row>
    <row r="458" spans="21:32" ht="30" customHeight="1" x14ac:dyDescent="0.35">
      <c r="U458" s="100"/>
      <c r="V458" s="100"/>
      <c r="W458" s="100"/>
      <c r="X458" s="100"/>
      <c r="Y458" s="100"/>
      <c r="Z458" s="100"/>
      <c r="AA458" s="100"/>
      <c r="AB458" s="100"/>
      <c r="AC458" s="100"/>
      <c r="AD458" s="100"/>
      <c r="AE458" s="100"/>
      <c r="AF458" s="100"/>
    </row>
    <row r="459" spans="21:32" ht="30" customHeight="1" x14ac:dyDescent="0.35">
      <c r="U459" s="100"/>
      <c r="V459" s="100"/>
      <c r="W459" s="100"/>
      <c r="X459" s="100"/>
      <c r="Y459" s="100"/>
      <c r="Z459" s="100"/>
      <c r="AA459" s="100"/>
      <c r="AB459" s="100"/>
      <c r="AC459" s="100"/>
      <c r="AD459" s="100"/>
      <c r="AE459" s="100"/>
      <c r="AF459" s="100"/>
    </row>
    <row r="460" spans="21:32" ht="30" customHeight="1" x14ac:dyDescent="0.35">
      <c r="U460" s="100"/>
      <c r="V460" s="100"/>
      <c r="W460" s="100"/>
      <c r="X460" s="100"/>
      <c r="Y460" s="100"/>
      <c r="Z460" s="100"/>
      <c r="AA460" s="100"/>
      <c r="AB460" s="100"/>
      <c r="AC460" s="100"/>
      <c r="AD460" s="100"/>
      <c r="AE460" s="100"/>
      <c r="AF460" s="100"/>
    </row>
    <row r="461" spans="21:32" ht="30" customHeight="1" x14ac:dyDescent="0.35">
      <c r="U461" s="100"/>
      <c r="V461" s="100"/>
      <c r="W461" s="100"/>
      <c r="X461" s="100"/>
      <c r="Y461" s="100"/>
      <c r="Z461" s="100"/>
      <c r="AA461" s="100"/>
      <c r="AB461" s="100"/>
      <c r="AC461" s="100"/>
      <c r="AD461" s="100"/>
      <c r="AE461" s="100"/>
      <c r="AF461" s="100"/>
    </row>
    <row r="462" spans="21:32" ht="30" customHeight="1" x14ac:dyDescent="0.35">
      <c r="U462" s="100"/>
      <c r="V462" s="100"/>
      <c r="W462" s="100"/>
      <c r="X462" s="100"/>
      <c r="Y462" s="100"/>
      <c r="Z462" s="100"/>
      <c r="AA462" s="100"/>
      <c r="AB462" s="100"/>
      <c r="AC462" s="100"/>
      <c r="AD462" s="100"/>
      <c r="AE462" s="100"/>
      <c r="AF462" s="100"/>
    </row>
    <row r="463" spans="21:32" ht="30" customHeight="1" x14ac:dyDescent="0.35">
      <c r="U463" s="100"/>
      <c r="V463" s="100"/>
      <c r="W463" s="100"/>
      <c r="X463" s="100"/>
      <c r="Y463" s="100"/>
      <c r="Z463" s="100"/>
      <c r="AA463" s="100"/>
      <c r="AB463" s="100"/>
      <c r="AC463" s="100"/>
      <c r="AD463" s="100"/>
      <c r="AE463" s="100"/>
      <c r="AF463" s="100"/>
    </row>
    <row r="464" spans="21:32" ht="30" customHeight="1" x14ac:dyDescent="0.35">
      <c r="U464" s="100"/>
      <c r="V464" s="100"/>
      <c r="W464" s="100"/>
      <c r="X464" s="100"/>
      <c r="Y464" s="100"/>
      <c r="Z464" s="100"/>
      <c r="AA464" s="100"/>
      <c r="AB464" s="100"/>
      <c r="AC464" s="100"/>
      <c r="AD464" s="100"/>
      <c r="AE464" s="100"/>
      <c r="AF464" s="100"/>
    </row>
    <row r="465" spans="21:32" ht="30" customHeight="1" x14ac:dyDescent="0.35">
      <c r="U465" s="100"/>
      <c r="V465" s="100"/>
      <c r="W465" s="100"/>
      <c r="X465" s="100"/>
      <c r="Y465" s="100"/>
      <c r="Z465" s="100"/>
      <c r="AA465" s="100"/>
      <c r="AB465" s="100"/>
      <c r="AC465" s="100"/>
      <c r="AD465" s="100"/>
      <c r="AE465" s="100"/>
      <c r="AF465" s="100"/>
    </row>
    <row r="466" spans="21:32" ht="30" customHeight="1" x14ac:dyDescent="0.35">
      <c r="U466" s="100"/>
      <c r="V466" s="100"/>
      <c r="W466" s="100"/>
      <c r="X466" s="100"/>
      <c r="Y466" s="100"/>
      <c r="Z466" s="100"/>
      <c r="AA466" s="100"/>
      <c r="AB466" s="100"/>
      <c r="AC466" s="100"/>
      <c r="AD466" s="100"/>
      <c r="AE466" s="100"/>
      <c r="AF466" s="100"/>
    </row>
    <row r="467" spans="21:32" ht="30" customHeight="1" x14ac:dyDescent="0.35">
      <c r="U467" s="100"/>
      <c r="V467" s="100"/>
      <c r="W467" s="100"/>
      <c r="X467" s="100"/>
      <c r="Y467" s="100"/>
      <c r="Z467" s="100"/>
      <c r="AA467" s="100"/>
      <c r="AB467" s="100"/>
      <c r="AC467" s="100"/>
      <c r="AD467" s="100"/>
      <c r="AE467" s="100"/>
      <c r="AF467" s="100"/>
    </row>
    <row r="468" spans="21:32" ht="30" customHeight="1" x14ac:dyDescent="0.35">
      <c r="U468" s="100"/>
      <c r="V468" s="100"/>
      <c r="W468" s="100"/>
      <c r="X468" s="100"/>
      <c r="Y468" s="100"/>
      <c r="Z468" s="100"/>
      <c r="AA468" s="100"/>
      <c r="AB468" s="100"/>
      <c r="AC468" s="100"/>
      <c r="AD468" s="100"/>
      <c r="AE468" s="100"/>
      <c r="AF468" s="100"/>
    </row>
    <row r="469" spans="21:32" ht="30" customHeight="1" x14ac:dyDescent="0.35">
      <c r="U469" s="100"/>
      <c r="V469" s="100"/>
      <c r="W469" s="100"/>
      <c r="X469" s="100"/>
      <c r="Y469" s="100"/>
      <c r="Z469" s="100"/>
      <c r="AA469" s="100"/>
      <c r="AB469" s="100"/>
      <c r="AC469" s="100"/>
      <c r="AD469" s="100"/>
      <c r="AE469" s="100"/>
      <c r="AF469" s="100"/>
    </row>
    <row r="470" spans="21:32" ht="30" customHeight="1" x14ac:dyDescent="0.35">
      <c r="U470" s="100"/>
      <c r="V470" s="100"/>
      <c r="W470" s="100"/>
      <c r="X470" s="100"/>
      <c r="Y470" s="100"/>
      <c r="Z470" s="100"/>
      <c r="AA470" s="100"/>
      <c r="AB470" s="100"/>
      <c r="AC470" s="100"/>
      <c r="AD470" s="100"/>
      <c r="AE470" s="100"/>
      <c r="AF470" s="100"/>
    </row>
    <row r="471" spans="21:32" ht="30" customHeight="1" x14ac:dyDescent="0.35">
      <c r="U471" s="100"/>
      <c r="V471" s="100"/>
      <c r="W471" s="100"/>
      <c r="X471" s="100"/>
      <c r="Y471" s="100"/>
      <c r="Z471" s="100"/>
      <c r="AA471" s="100"/>
      <c r="AB471" s="100"/>
      <c r="AC471" s="100"/>
      <c r="AD471" s="100"/>
      <c r="AE471" s="100"/>
      <c r="AF471" s="100"/>
    </row>
    <row r="472" spans="21:32" ht="30" customHeight="1" x14ac:dyDescent="0.35">
      <c r="U472" s="100"/>
      <c r="V472" s="100"/>
      <c r="W472" s="100"/>
      <c r="X472" s="100"/>
      <c r="Y472" s="100"/>
      <c r="Z472" s="100"/>
      <c r="AA472" s="100"/>
      <c r="AB472" s="100"/>
      <c r="AC472" s="100"/>
      <c r="AD472" s="100"/>
      <c r="AE472" s="100"/>
      <c r="AF472" s="100"/>
    </row>
    <row r="473" spans="21:32" ht="30" customHeight="1" x14ac:dyDescent="0.35">
      <c r="U473" s="100"/>
      <c r="V473" s="100"/>
      <c r="W473" s="100"/>
      <c r="X473" s="100"/>
      <c r="Y473" s="100"/>
      <c r="Z473" s="100"/>
      <c r="AA473" s="100"/>
      <c r="AB473" s="100"/>
      <c r="AC473" s="100"/>
      <c r="AD473" s="100"/>
      <c r="AE473" s="100"/>
      <c r="AF473" s="100"/>
    </row>
    <row r="474" spans="21:32" ht="30" customHeight="1" x14ac:dyDescent="0.35">
      <c r="U474" s="100"/>
      <c r="V474" s="100"/>
      <c r="W474" s="100"/>
      <c r="X474" s="100"/>
      <c r="Y474" s="100"/>
      <c r="Z474" s="100"/>
      <c r="AA474" s="100"/>
      <c r="AB474" s="100"/>
      <c r="AC474" s="100"/>
      <c r="AD474" s="100"/>
      <c r="AE474" s="100"/>
      <c r="AF474" s="100"/>
    </row>
    <row r="475" spans="21:32" ht="30" customHeight="1" x14ac:dyDescent="0.35">
      <c r="U475" s="100"/>
      <c r="V475" s="100"/>
      <c r="W475" s="100"/>
      <c r="X475" s="100"/>
      <c r="Y475" s="100"/>
      <c r="Z475" s="100"/>
      <c r="AA475" s="100"/>
      <c r="AB475" s="100"/>
      <c r="AC475" s="100"/>
      <c r="AD475" s="100"/>
      <c r="AE475" s="100"/>
      <c r="AF475" s="100"/>
    </row>
    <row r="476" spans="21:32" ht="30" customHeight="1" x14ac:dyDescent="0.35">
      <c r="U476" s="100"/>
      <c r="V476" s="100"/>
      <c r="W476" s="100"/>
      <c r="X476" s="100"/>
      <c r="Y476" s="100"/>
      <c r="Z476" s="100"/>
      <c r="AA476" s="100"/>
      <c r="AB476" s="100"/>
      <c r="AC476" s="100"/>
      <c r="AD476" s="100"/>
      <c r="AE476" s="100"/>
      <c r="AF476" s="100"/>
    </row>
    <row r="477" spans="21:32" ht="30" customHeight="1" x14ac:dyDescent="0.35">
      <c r="U477" s="100"/>
      <c r="V477" s="100"/>
      <c r="W477" s="100"/>
      <c r="X477" s="100"/>
      <c r="Y477" s="100"/>
      <c r="Z477" s="100"/>
      <c r="AA477" s="100"/>
      <c r="AB477" s="100"/>
      <c r="AC477" s="100"/>
      <c r="AD477" s="100"/>
      <c r="AE477" s="100"/>
      <c r="AF477" s="100"/>
    </row>
    <row r="478" spans="21:32" ht="30" customHeight="1" x14ac:dyDescent="0.35">
      <c r="U478" s="100"/>
      <c r="V478" s="100"/>
      <c r="W478" s="100"/>
      <c r="X478" s="100"/>
      <c r="Y478" s="100"/>
      <c r="Z478" s="100"/>
      <c r="AA478" s="100"/>
      <c r="AB478" s="100"/>
      <c r="AC478" s="100"/>
      <c r="AD478" s="100"/>
      <c r="AE478" s="100"/>
      <c r="AF478" s="100"/>
    </row>
    <row r="479" spans="21:32" ht="30" customHeight="1" x14ac:dyDescent="0.35">
      <c r="U479" s="100"/>
      <c r="V479" s="100"/>
      <c r="W479" s="100"/>
      <c r="X479" s="100"/>
      <c r="Y479" s="100"/>
      <c r="Z479" s="100"/>
      <c r="AA479" s="100"/>
      <c r="AB479" s="100"/>
      <c r="AC479" s="100"/>
      <c r="AD479" s="100"/>
      <c r="AE479" s="100"/>
      <c r="AF479" s="100"/>
    </row>
    <row r="480" spans="21:32" ht="30" customHeight="1" x14ac:dyDescent="0.35">
      <c r="U480" s="100"/>
      <c r="V480" s="100"/>
      <c r="W480" s="100"/>
      <c r="X480" s="100"/>
      <c r="Y480" s="100"/>
      <c r="Z480" s="100"/>
      <c r="AA480" s="100"/>
      <c r="AB480" s="100"/>
      <c r="AC480" s="100"/>
      <c r="AD480" s="100"/>
      <c r="AE480" s="100"/>
      <c r="AF480" s="100"/>
    </row>
    <row r="481" spans="21:32" ht="30" customHeight="1" x14ac:dyDescent="0.35">
      <c r="U481" s="100"/>
      <c r="V481" s="100"/>
      <c r="W481" s="100"/>
      <c r="X481" s="100"/>
      <c r="Y481" s="100"/>
      <c r="Z481" s="100"/>
      <c r="AA481" s="100"/>
      <c r="AB481" s="100"/>
      <c r="AC481" s="100"/>
      <c r="AD481" s="100"/>
      <c r="AE481" s="100"/>
      <c r="AF481" s="100"/>
    </row>
    <row r="482" spans="21:32" ht="30" customHeight="1" x14ac:dyDescent="0.35">
      <c r="U482" s="100"/>
      <c r="V482" s="100"/>
      <c r="W482" s="100"/>
      <c r="X482" s="100"/>
      <c r="Y482" s="100"/>
      <c r="Z482" s="100"/>
      <c r="AA482" s="100"/>
      <c r="AB482" s="100"/>
      <c r="AC482" s="100"/>
      <c r="AD482" s="100"/>
      <c r="AE482" s="100"/>
      <c r="AF482" s="100"/>
    </row>
    <row r="483" spans="21:32" ht="30" customHeight="1" x14ac:dyDescent="0.35">
      <c r="U483" s="100"/>
      <c r="V483" s="100"/>
      <c r="W483" s="100"/>
      <c r="X483" s="100"/>
      <c r="Y483" s="100"/>
      <c r="Z483" s="100"/>
      <c r="AA483" s="100"/>
      <c r="AB483" s="100"/>
      <c r="AC483" s="100"/>
      <c r="AD483" s="100"/>
      <c r="AE483" s="100"/>
      <c r="AF483" s="100"/>
    </row>
    <row r="484" spans="21:32" ht="30" customHeight="1" x14ac:dyDescent="0.35">
      <c r="U484" s="100"/>
      <c r="V484" s="100"/>
      <c r="W484" s="100"/>
      <c r="X484" s="100"/>
      <c r="Y484" s="100"/>
      <c r="Z484" s="100"/>
      <c r="AA484" s="100"/>
      <c r="AB484" s="100"/>
      <c r="AC484" s="100"/>
      <c r="AD484" s="100"/>
      <c r="AE484" s="100"/>
      <c r="AF484" s="100"/>
    </row>
    <row r="485" spans="21:32" ht="30" customHeight="1" x14ac:dyDescent="0.35">
      <c r="U485" s="100"/>
      <c r="V485" s="100"/>
      <c r="W485" s="100"/>
      <c r="X485" s="100"/>
      <c r="Y485" s="100"/>
      <c r="Z485" s="100"/>
      <c r="AA485" s="100"/>
      <c r="AB485" s="100"/>
      <c r="AC485" s="100"/>
      <c r="AD485" s="100"/>
      <c r="AE485" s="100"/>
      <c r="AF485" s="100"/>
    </row>
    <row r="486" spans="21:32" ht="30" customHeight="1" x14ac:dyDescent="0.35">
      <c r="U486" s="100"/>
      <c r="V486" s="100"/>
      <c r="W486" s="100"/>
      <c r="X486" s="100"/>
      <c r="Y486" s="100"/>
      <c r="Z486" s="100"/>
      <c r="AA486" s="100"/>
      <c r="AB486" s="100"/>
      <c r="AC486" s="100"/>
      <c r="AD486" s="100"/>
      <c r="AE486" s="100"/>
      <c r="AF486" s="100"/>
    </row>
    <row r="487" spans="21:32" ht="30" customHeight="1" x14ac:dyDescent="0.35">
      <c r="U487" s="100"/>
      <c r="V487" s="100"/>
      <c r="W487" s="100"/>
      <c r="X487" s="100"/>
      <c r="Y487" s="100"/>
      <c r="Z487" s="100"/>
      <c r="AA487" s="100"/>
      <c r="AB487" s="100"/>
      <c r="AC487" s="100"/>
      <c r="AD487" s="100"/>
      <c r="AE487" s="100"/>
      <c r="AF487" s="100"/>
    </row>
    <row r="488" spans="21:32" ht="30" customHeight="1" x14ac:dyDescent="0.35">
      <c r="U488" s="100"/>
      <c r="V488" s="100"/>
      <c r="W488" s="100"/>
      <c r="X488" s="100"/>
      <c r="Y488" s="100"/>
      <c r="Z488" s="100"/>
      <c r="AA488" s="100"/>
      <c r="AB488" s="100"/>
      <c r="AC488" s="100"/>
      <c r="AD488" s="100"/>
      <c r="AE488" s="100"/>
      <c r="AF488" s="100"/>
    </row>
    <row r="489" spans="21:32" ht="30" customHeight="1" x14ac:dyDescent="0.35">
      <c r="U489" s="100"/>
      <c r="V489" s="100"/>
      <c r="W489" s="100"/>
      <c r="X489" s="100"/>
      <c r="Y489" s="100"/>
      <c r="Z489" s="100"/>
      <c r="AA489" s="100"/>
      <c r="AB489" s="100"/>
      <c r="AC489" s="100"/>
      <c r="AD489" s="100"/>
      <c r="AE489" s="100"/>
      <c r="AF489" s="100"/>
    </row>
    <row r="490" spans="21:32" ht="30" customHeight="1" x14ac:dyDescent="0.35">
      <c r="U490" s="100"/>
      <c r="V490" s="100"/>
      <c r="W490" s="100"/>
      <c r="X490" s="100"/>
      <c r="Y490" s="100"/>
      <c r="Z490" s="100"/>
      <c r="AA490" s="100"/>
      <c r="AB490" s="100"/>
      <c r="AC490" s="100"/>
      <c r="AD490" s="100"/>
      <c r="AE490" s="100"/>
      <c r="AF490" s="100"/>
    </row>
    <row r="491" spans="21:32" ht="30" customHeight="1" x14ac:dyDescent="0.35">
      <c r="U491" s="100"/>
      <c r="V491" s="100"/>
      <c r="W491" s="100"/>
      <c r="X491" s="100"/>
      <c r="Y491" s="100"/>
      <c r="Z491" s="100"/>
      <c r="AA491" s="100"/>
      <c r="AB491" s="100"/>
      <c r="AC491" s="100"/>
      <c r="AD491" s="100"/>
      <c r="AE491" s="100"/>
      <c r="AF491" s="100"/>
    </row>
    <row r="492" spans="21:32" ht="30" customHeight="1" x14ac:dyDescent="0.35">
      <c r="U492" s="100"/>
      <c r="V492" s="100"/>
      <c r="W492" s="100"/>
      <c r="X492" s="100"/>
      <c r="Y492" s="100"/>
      <c r="Z492" s="100"/>
      <c r="AA492" s="100"/>
      <c r="AB492" s="100"/>
      <c r="AC492" s="100"/>
      <c r="AD492" s="100"/>
      <c r="AE492" s="100"/>
      <c r="AF492" s="100"/>
    </row>
    <row r="493" spans="21:32" ht="30" customHeight="1" x14ac:dyDescent="0.35">
      <c r="U493" s="100"/>
      <c r="V493" s="100"/>
      <c r="W493" s="100"/>
      <c r="X493" s="100"/>
      <c r="Y493" s="100"/>
      <c r="Z493" s="100"/>
      <c r="AA493" s="100"/>
      <c r="AB493" s="100"/>
      <c r="AC493" s="100"/>
      <c r="AD493" s="100"/>
      <c r="AE493" s="100"/>
      <c r="AF493" s="100"/>
    </row>
    <row r="494" spans="21:32" ht="30" customHeight="1" x14ac:dyDescent="0.35">
      <c r="U494" s="100"/>
      <c r="V494" s="100"/>
      <c r="W494" s="100"/>
      <c r="X494" s="100"/>
      <c r="Y494" s="100"/>
      <c r="Z494" s="100"/>
      <c r="AA494" s="100"/>
      <c r="AB494" s="100"/>
      <c r="AC494" s="100"/>
      <c r="AD494" s="100"/>
      <c r="AE494" s="100"/>
      <c r="AF494" s="100"/>
    </row>
    <row r="495" spans="21:32" ht="30" customHeight="1" x14ac:dyDescent="0.35">
      <c r="U495" s="100"/>
      <c r="V495" s="100"/>
      <c r="W495" s="100"/>
      <c r="X495" s="100"/>
      <c r="Y495" s="100"/>
      <c r="Z495" s="100"/>
      <c r="AA495" s="100"/>
      <c r="AB495" s="100"/>
      <c r="AC495" s="100"/>
      <c r="AD495" s="100"/>
      <c r="AE495" s="100"/>
      <c r="AF495" s="100"/>
    </row>
    <row r="496" spans="21:32" ht="30" customHeight="1" x14ac:dyDescent="0.35">
      <c r="U496" s="100"/>
      <c r="V496" s="100"/>
      <c r="W496" s="100"/>
      <c r="X496" s="100"/>
      <c r="Y496" s="100"/>
      <c r="Z496" s="100"/>
      <c r="AA496" s="100"/>
      <c r="AB496" s="100"/>
      <c r="AC496" s="100"/>
      <c r="AD496" s="100"/>
      <c r="AE496" s="100"/>
      <c r="AF496" s="100"/>
    </row>
    <row r="497" spans="21:32" ht="30" customHeight="1" x14ac:dyDescent="0.35">
      <c r="U497" s="100"/>
      <c r="V497" s="100"/>
      <c r="W497" s="100"/>
      <c r="X497" s="100"/>
      <c r="Y497" s="100"/>
      <c r="Z497" s="100"/>
      <c r="AA497" s="100"/>
      <c r="AB497" s="100"/>
      <c r="AC497" s="100"/>
      <c r="AD497" s="100"/>
      <c r="AE497" s="100"/>
      <c r="AF497" s="100"/>
    </row>
    <row r="498" spans="21:32" ht="30" customHeight="1" x14ac:dyDescent="0.35">
      <c r="U498" s="100"/>
      <c r="V498" s="100"/>
      <c r="W498" s="100"/>
      <c r="X498" s="100"/>
      <c r="Y498" s="100"/>
      <c r="Z498" s="100"/>
      <c r="AA498" s="100"/>
      <c r="AB498" s="100"/>
      <c r="AC498" s="100"/>
      <c r="AD498" s="100"/>
      <c r="AE498" s="100"/>
      <c r="AF498" s="100"/>
    </row>
    <row r="499" spans="21:32" ht="30" customHeight="1" x14ac:dyDescent="0.35">
      <c r="U499" s="100"/>
      <c r="V499" s="100"/>
      <c r="W499" s="100"/>
      <c r="X499" s="100"/>
      <c r="Y499" s="100"/>
      <c r="Z499" s="100"/>
      <c r="AA499" s="100"/>
      <c r="AB499" s="100"/>
      <c r="AC499" s="100"/>
      <c r="AD499" s="100"/>
      <c r="AE499" s="100"/>
      <c r="AF499" s="100"/>
    </row>
    <row r="500" spans="21:32" ht="30" customHeight="1" x14ac:dyDescent="0.35">
      <c r="U500" s="100"/>
      <c r="V500" s="100"/>
      <c r="W500" s="100"/>
      <c r="X500" s="100"/>
      <c r="Y500" s="100"/>
      <c r="Z500" s="100"/>
      <c r="AA500" s="100"/>
      <c r="AB500" s="100"/>
      <c r="AC500" s="100"/>
      <c r="AD500" s="100"/>
      <c r="AE500" s="100"/>
      <c r="AF500" s="100"/>
    </row>
    <row r="501" spans="21:32" ht="30" customHeight="1" x14ac:dyDescent="0.35">
      <c r="U501" s="100"/>
      <c r="V501" s="100"/>
      <c r="W501" s="100"/>
      <c r="X501" s="100"/>
      <c r="Y501" s="100"/>
      <c r="Z501" s="100"/>
      <c r="AA501" s="100"/>
      <c r="AB501" s="100"/>
      <c r="AC501" s="100"/>
      <c r="AD501" s="100"/>
      <c r="AE501" s="100"/>
      <c r="AF501" s="100"/>
    </row>
    <row r="502" spans="21:32" ht="30" customHeight="1" x14ac:dyDescent="0.35">
      <c r="U502" s="100"/>
      <c r="V502" s="100"/>
      <c r="W502" s="100"/>
      <c r="X502" s="100"/>
      <c r="Y502" s="100"/>
      <c r="Z502" s="100"/>
      <c r="AA502" s="100"/>
      <c r="AB502" s="100"/>
      <c r="AC502" s="100"/>
      <c r="AD502" s="100"/>
      <c r="AE502" s="100"/>
      <c r="AF502" s="100"/>
    </row>
    <row r="503" spans="21:32" ht="30" customHeight="1" x14ac:dyDescent="0.35">
      <c r="U503" s="100"/>
      <c r="V503" s="100"/>
      <c r="W503" s="100"/>
      <c r="X503" s="100"/>
      <c r="Y503" s="100"/>
      <c r="Z503" s="100"/>
      <c r="AA503" s="100"/>
      <c r="AB503" s="100"/>
      <c r="AC503" s="100"/>
      <c r="AD503" s="100"/>
      <c r="AE503" s="100"/>
      <c r="AF503" s="100"/>
    </row>
    <row r="504" spans="21:32" ht="30" customHeight="1" x14ac:dyDescent="0.35">
      <c r="U504" s="100"/>
      <c r="V504" s="100"/>
      <c r="W504" s="100"/>
      <c r="X504" s="100"/>
      <c r="Y504" s="100"/>
      <c r="Z504" s="100"/>
      <c r="AA504" s="100"/>
      <c r="AB504" s="100"/>
      <c r="AC504" s="100"/>
      <c r="AD504" s="100"/>
      <c r="AE504" s="100"/>
      <c r="AF504" s="100"/>
    </row>
    <row r="505" spans="21:32" ht="30" customHeight="1" x14ac:dyDescent="0.35">
      <c r="U505" s="100"/>
      <c r="V505" s="100"/>
      <c r="W505" s="100"/>
      <c r="X505" s="100"/>
      <c r="Y505" s="100"/>
      <c r="Z505" s="100"/>
      <c r="AA505" s="100"/>
      <c r="AB505" s="100"/>
      <c r="AC505" s="100"/>
      <c r="AD505" s="100"/>
      <c r="AE505" s="100"/>
      <c r="AF505" s="100"/>
    </row>
    <row r="506" spans="21:32" ht="30" customHeight="1" x14ac:dyDescent="0.35">
      <c r="U506" s="100"/>
      <c r="V506" s="100"/>
      <c r="W506" s="100"/>
      <c r="X506" s="100"/>
      <c r="Y506" s="100"/>
      <c r="Z506" s="100"/>
      <c r="AA506" s="100"/>
      <c r="AB506" s="100"/>
      <c r="AC506" s="100"/>
      <c r="AD506" s="100"/>
      <c r="AE506" s="100"/>
      <c r="AF506" s="100"/>
    </row>
    <row r="507" spans="21:32" ht="30" customHeight="1" x14ac:dyDescent="0.35">
      <c r="U507" s="100"/>
      <c r="V507" s="100"/>
      <c r="W507" s="100"/>
      <c r="X507" s="100"/>
      <c r="Y507" s="100"/>
      <c r="Z507" s="100"/>
      <c r="AA507" s="100"/>
      <c r="AB507" s="100"/>
      <c r="AC507" s="100"/>
      <c r="AD507" s="100"/>
      <c r="AE507" s="100"/>
      <c r="AF507" s="100"/>
    </row>
    <row r="508" spans="21:32" ht="30" customHeight="1" x14ac:dyDescent="0.35">
      <c r="U508" s="100"/>
      <c r="V508" s="100"/>
      <c r="W508" s="100"/>
      <c r="X508" s="100"/>
      <c r="Y508" s="100"/>
      <c r="Z508" s="100"/>
      <c r="AA508" s="100"/>
      <c r="AB508" s="100"/>
      <c r="AC508" s="100"/>
      <c r="AD508" s="100"/>
      <c r="AE508" s="100"/>
      <c r="AF508" s="100"/>
    </row>
    <row r="509" spans="21:32" ht="30" customHeight="1" x14ac:dyDescent="0.35">
      <c r="U509" s="100"/>
      <c r="V509" s="100"/>
      <c r="W509" s="100"/>
      <c r="X509" s="100"/>
      <c r="Y509" s="100"/>
      <c r="Z509" s="100"/>
      <c r="AA509" s="100"/>
      <c r="AB509" s="100"/>
      <c r="AC509" s="100"/>
      <c r="AD509" s="100"/>
      <c r="AE509" s="100"/>
      <c r="AF509" s="100"/>
    </row>
    <row r="510" spans="21:32" ht="30" customHeight="1" x14ac:dyDescent="0.35">
      <c r="U510" s="100"/>
      <c r="V510" s="100"/>
      <c r="W510" s="100"/>
      <c r="X510" s="100"/>
      <c r="Y510" s="100"/>
      <c r="Z510" s="100"/>
      <c r="AA510" s="100"/>
      <c r="AB510" s="100"/>
      <c r="AC510" s="100"/>
      <c r="AD510" s="100"/>
      <c r="AE510" s="100"/>
      <c r="AF510" s="100"/>
    </row>
    <row r="511" spans="21:32" ht="30" customHeight="1" x14ac:dyDescent="0.35">
      <c r="U511" s="100"/>
      <c r="V511" s="100"/>
      <c r="W511" s="100"/>
      <c r="X511" s="100"/>
      <c r="Y511" s="100"/>
      <c r="Z511" s="100"/>
      <c r="AA511" s="100"/>
      <c r="AB511" s="100"/>
      <c r="AC511" s="100"/>
      <c r="AD511" s="100"/>
      <c r="AE511" s="100"/>
      <c r="AF511" s="100"/>
    </row>
    <row r="512" spans="21:32" ht="30" customHeight="1" x14ac:dyDescent="0.35">
      <c r="U512" s="100"/>
      <c r="V512" s="100"/>
      <c r="W512" s="100"/>
      <c r="X512" s="100"/>
      <c r="Y512" s="100"/>
      <c r="Z512" s="100"/>
      <c r="AA512" s="100"/>
      <c r="AB512" s="100"/>
      <c r="AC512" s="100"/>
      <c r="AD512" s="100"/>
      <c r="AE512" s="100"/>
      <c r="AF512" s="100"/>
    </row>
    <row r="513" spans="21:32" ht="30" customHeight="1" x14ac:dyDescent="0.35">
      <c r="U513" s="100"/>
      <c r="V513" s="100"/>
      <c r="W513" s="100"/>
      <c r="X513" s="100"/>
      <c r="Y513" s="100"/>
      <c r="Z513" s="100"/>
      <c r="AA513" s="100"/>
      <c r="AB513" s="100"/>
      <c r="AC513" s="100"/>
      <c r="AD513" s="100"/>
      <c r="AE513" s="100"/>
      <c r="AF513" s="100"/>
    </row>
    <row r="514" spans="21:32" ht="30" customHeight="1" x14ac:dyDescent="0.35">
      <c r="U514" s="100"/>
      <c r="V514" s="100"/>
      <c r="W514" s="100"/>
      <c r="X514" s="100"/>
      <c r="Y514" s="100"/>
      <c r="Z514" s="100"/>
      <c r="AA514" s="100"/>
      <c r="AB514" s="100"/>
      <c r="AC514" s="100"/>
      <c r="AD514" s="100"/>
      <c r="AE514" s="100"/>
      <c r="AF514" s="100"/>
    </row>
    <row r="515" spans="21:32" ht="30" customHeight="1" x14ac:dyDescent="0.35">
      <c r="U515" s="100"/>
      <c r="V515" s="100"/>
      <c r="W515" s="100"/>
      <c r="X515" s="100"/>
      <c r="Y515" s="100"/>
      <c r="Z515" s="100"/>
      <c r="AA515" s="100"/>
      <c r="AB515" s="100"/>
      <c r="AC515" s="100"/>
      <c r="AD515" s="100"/>
      <c r="AE515" s="100"/>
      <c r="AF515" s="100"/>
    </row>
    <row r="516" spans="21:32" ht="30" customHeight="1" x14ac:dyDescent="0.35">
      <c r="U516" s="100"/>
      <c r="V516" s="100"/>
      <c r="W516" s="100"/>
      <c r="X516" s="100"/>
      <c r="Y516" s="100"/>
      <c r="Z516" s="100"/>
      <c r="AA516" s="100"/>
      <c r="AB516" s="100"/>
      <c r="AC516" s="100"/>
      <c r="AD516" s="100"/>
      <c r="AE516" s="100"/>
      <c r="AF516" s="100"/>
    </row>
    <row r="517" spans="21:32" ht="30" customHeight="1" x14ac:dyDescent="0.35">
      <c r="U517" s="100"/>
      <c r="V517" s="100"/>
      <c r="W517" s="100"/>
      <c r="X517" s="100"/>
      <c r="Y517" s="100"/>
      <c r="Z517" s="100"/>
      <c r="AA517" s="100"/>
      <c r="AB517" s="100"/>
      <c r="AC517" s="100"/>
      <c r="AD517" s="100"/>
      <c r="AE517" s="100"/>
      <c r="AF517" s="100"/>
    </row>
    <row r="518" spans="21:32" ht="30" customHeight="1" x14ac:dyDescent="0.35">
      <c r="U518" s="100"/>
      <c r="V518" s="100"/>
      <c r="W518" s="100"/>
      <c r="X518" s="100"/>
      <c r="Y518" s="100"/>
      <c r="Z518" s="100"/>
      <c r="AA518" s="100"/>
      <c r="AB518" s="100"/>
      <c r="AC518" s="100"/>
      <c r="AD518" s="100"/>
      <c r="AE518" s="100"/>
      <c r="AF518" s="100"/>
    </row>
    <row r="519" spans="21:32" ht="30" customHeight="1" x14ac:dyDescent="0.35">
      <c r="U519" s="100"/>
      <c r="V519" s="100"/>
      <c r="W519" s="100"/>
      <c r="X519" s="100"/>
      <c r="Y519" s="100"/>
      <c r="Z519" s="100"/>
      <c r="AA519" s="100"/>
      <c r="AB519" s="100"/>
      <c r="AC519" s="100"/>
      <c r="AD519" s="100"/>
      <c r="AE519" s="100"/>
      <c r="AF519" s="100"/>
    </row>
    <row r="520" spans="21:32" ht="30" customHeight="1" x14ac:dyDescent="0.35">
      <c r="U520" s="100"/>
      <c r="V520" s="100"/>
      <c r="W520" s="100"/>
      <c r="X520" s="100"/>
      <c r="Y520" s="100"/>
      <c r="Z520" s="100"/>
      <c r="AA520" s="100"/>
      <c r="AB520" s="100"/>
      <c r="AC520" s="100"/>
      <c r="AD520" s="100"/>
      <c r="AE520" s="100"/>
      <c r="AF520" s="100"/>
    </row>
    <row r="521" spans="21:32" ht="30" customHeight="1" x14ac:dyDescent="0.35">
      <c r="U521" s="100"/>
      <c r="V521" s="100"/>
      <c r="W521" s="100"/>
      <c r="X521" s="100"/>
      <c r="Y521" s="100"/>
      <c r="Z521" s="100"/>
      <c r="AA521" s="100"/>
      <c r="AB521" s="100"/>
      <c r="AC521" s="100"/>
      <c r="AD521" s="100"/>
      <c r="AE521" s="100"/>
      <c r="AF521" s="100"/>
    </row>
    <row r="522" spans="21:32" ht="30" customHeight="1" x14ac:dyDescent="0.35">
      <c r="U522" s="100"/>
      <c r="V522" s="100"/>
      <c r="W522" s="100"/>
      <c r="X522" s="100"/>
      <c r="Y522" s="100"/>
      <c r="Z522" s="100"/>
      <c r="AA522" s="100"/>
      <c r="AB522" s="100"/>
      <c r="AC522" s="100"/>
      <c r="AD522" s="100"/>
      <c r="AE522" s="100"/>
      <c r="AF522" s="100"/>
    </row>
    <row r="523" spans="21:32" ht="30" customHeight="1" x14ac:dyDescent="0.35">
      <c r="U523" s="100"/>
      <c r="V523" s="100"/>
      <c r="W523" s="100"/>
      <c r="X523" s="100"/>
      <c r="Y523" s="100"/>
      <c r="Z523" s="100"/>
      <c r="AA523" s="100"/>
      <c r="AB523" s="100"/>
      <c r="AC523" s="100"/>
      <c r="AD523" s="100"/>
      <c r="AE523" s="100"/>
      <c r="AF523" s="100"/>
    </row>
    <row r="524" spans="21:32" ht="30" customHeight="1" x14ac:dyDescent="0.35">
      <c r="U524" s="100"/>
      <c r="V524" s="100"/>
      <c r="W524" s="100"/>
      <c r="X524" s="100"/>
      <c r="Y524" s="100"/>
      <c r="Z524" s="100"/>
      <c r="AA524" s="100"/>
      <c r="AB524" s="100"/>
      <c r="AC524" s="100"/>
      <c r="AD524" s="100"/>
      <c r="AE524" s="100"/>
      <c r="AF524" s="100"/>
    </row>
    <row r="525" spans="21:32" ht="30" customHeight="1" x14ac:dyDescent="0.35">
      <c r="U525" s="100"/>
      <c r="V525" s="100"/>
      <c r="W525" s="100"/>
      <c r="X525" s="100"/>
      <c r="Y525" s="100"/>
      <c r="Z525" s="100"/>
      <c r="AA525" s="100"/>
      <c r="AB525" s="100"/>
      <c r="AC525" s="100"/>
      <c r="AD525" s="100"/>
      <c r="AE525" s="100"/>
      <c r="AF525" s="100"/>
    </row>
    <row r="526" spans="21:32" ht="30" customHeight="1" x14ac:dyDescent="0.35">
      <c r="U526" s="100"/>
      <c r="V526" s="100"/>
      <c r="W526" s="100"/>
      <c r="X526" s="100"/>
      <c r="Y526" s="100"/>
      <c r="Z526" s="100"/>
      <c r="AA526" s="100"/>
      <c r="AB526" s="100"/>
      <c r="AC526" s="100"/>
      <c r="AD526" s="100"/>
      <c r="AE526" s="100"/>
      <c r="AF526" s="100"/>
    </row>
    <row r="527" spans="21:32" ht="30" customHeight="1" x14ac:dyDescent="0.35">
      <c r="U527" s="100"/>
      <c r="V527" s="100"/>
      <c r="W527" s="100"/>
      <c r="X527" s="100"/>
      <c r="Y527" s="100"/>
      <c r="Z527" s="100"/>
      <c r="AA527" s="100"/>
      <c r="AB527" s="100"/>
      <c r="AC527" s="100"/>
      <c r="AD527" s="100"/>
      <c r="AE527" s="100"/>
      <c r="AF527" s="100"/>
    </row>
    <row r="528" spans="21:32" ht="30" customHeight="1" x14ac:dyDescent="0.35">
      <c r="U528" s="100"/>
      <c r="V528" s="100"/>
      <c r="W528" s="100"/>
      <c r="X528" s="100"/>
      <c r="Y528" s="100"/>
      <c r="Z528" s="100"/>
      <c r="AA528" s="100"/>
      <c r="AB528" s="100"/>
      <c r="AC528" s="100"/>
      <c r="AD528" s="100"/>
      <c r="AE528" s="100"/>
      <c r="AF528" s="100"/>
    </row>
    <row r="529" spans="21:32" ht="30" customHeight="1" x14ac:dyDescent="0.35">
      <c r="U529" s="100"/>
      <c r="V529" s="100"/>
      <c r="W529" s="100"/>
      <c r="X529" s="100"/>
      <c r="Y529" s="100"/>
      <c r="Z529" s="100"/>
      <c r="AA529" s="100"/>
      <c r="AB529" s="100"/>
      <c r="AC529" s="100"/>
      <c r="AD529" s="100"/>
      <c r="AE529" s="100"/>
      <c r="AF529" s="100"/>
    </row>
    <row r="530" spans="21:32" ht="30" customHeight="1" x14ac:dyDescent="0.35">
      <c r="U530" s="100"/>
      <c r="V530" s="100"/>
      <c r="W530" s="100"/>
      <c r="X530" s="100"/>
      <c r="Y530" s="100"/>
      <c r="Z530" s="100"/>
      <c r="AA530" s="100"/>
      <c r="AB530" s="100"/>
      <c r="AC530" s="100"/>
      <c r="AD530" s="100"/>
      <c r="AE530" s="100"/>
      <c r="AF530" s="100"/>
    </row>
    <row r="531" spans="21:32" ht="30" customHeight="1" x14ac:dyDescent="0.35">
      <c r="U531" s="100"/>
      <c r="V531" s="100"/>
      <c r="W531" s="100"/>
      <c r="X531" s="100"/>
      <c r="Y531" s="100"/>
      <c r="Z531" s="100"/>
      <c r="AA531" s="100"/>
      <c r="AB531" s="100"/>
      <c r="AC531" s="100"/>
      <c r="AD531" s="100"/>
      <c r="AE531" s="100"/>
      <c r="AF531" s="100"/>
    </row>
    <row r="532" spans="21:32" ht="30" customHeight="1" x14ac:dyDescent="0.35">
      <c r="U532" s="100"/>
      <c r="V532" s="100"/>
      <c r="W532" s="100"/>
      <c r="X532" s="100"/>
      <c r="Y532" s="100"/>
      <c r="Z532" s="100"/>
      <c r="AA532" s="100"/>
      <c r="AB532" s="100"/>
      <c r="AC532" s="100"/>
      <c r="AD532" s="100"/>
      <c r="AE532" s="100"/>
      <c r="AF532" s="100"/>
    </row>
    <row r="533" spans="21:32" ht="30" customHeight="1" x14ac:dyDescent="0.35">
      <c r="U533" s="100"/>
      <c r="V533" s="100"/>
      <c r="W533" s="100"/>
      <c r="X533" s="100"/>
      <c r="Y533" s="100"/>
      <c r="Z533" s="100"/>
      <c r="AA533" s="100"/>
      <c r="AB533" s="100"/>
      <c r="AC533" s="100"/>
      <c r="AD533" s="100"/>
      <c r="AE533" s="100"/>
      <c r="AF533" s="100"/>
    </row>
    <row r="534" spans="21:32" ht="30" customHeight="1" x14ac:dyDescent="0.35">
      <c r="U534" s="100"/>
      <c r="V534" s="100"/>
      <c r="W534" s="100"/>
      <c r="X534" s="100"/>
      <c r="Y534" s="100"/>
      <c r="Z534" s="100"/>
      <c r="AA534" s="100"/>
      <c r="AB534" s="100"/>
      <c r="AC534" s="100"/>
      <c r="AD534" s="100"/>
      <c r="AE534" s="100"/>
      <c r="AF534" s="100"/>
    </row>
    <row r="535" spans="21:32" ht="30" customHeight="1" x14ac:dyDescent="0.35">
      <c r="U535" s="100"/>
      <c r="V535" s="100"/>
      <c r="W535" s="100"/>
      <c r="X535" s="100"/>
      <c r="Y535" s="100"/>
      <c r="Z535" s="100"/>
      <c r="AA535" s="100"/>
      <c r="AB535" s="100"/>
      <c r="AC535" s="100"/>
      <c r="AD535" s="100"/>
      <c r="AE535" s="100"/>
      <c r="AF535" s="100"/>
    </row>
    <row r="536" spans="21:32" ht="30" customHeight="1" x14ac:dyDescent="0.35">
      <c r="U536" s="100"/>
      <c r="V536" s="100"/>
      <c r="W536" s="100"/>
      <c r="X536" s="100"/>
      <c r="Y536" s="100"/>
      <c r="Z536" s="100"/>
      <c r="AA536" s="100"/>
      <c r="AB536" s="100"/>
      <c r="AC536" s="100"/>
      <c r="AD536" s="100"/>
      <c r="AE536" s="100"/>
      <c r="AF536" s="100"/>
    </row>
    <row r="537" spans="21:32" ht="30" customHeight="1" x14ac:dyDescent="0.35">
      <c r="U537" s="100"/>
      <c r="V537" s="100"/>
      <c r="W537" s="100"/>
      <c r="X537" s="100"/>
      <c r="Y537" s="100"/>
      <c r="Z537" s="100"/>
      <c r="AA537" s="100"/>
      <c r="AB537" s="100"/>
      <c r="AC537" s="100"/>
      <c r="AD537" s="100"/>
      <c r="AE537" s="100"/>
      <c r="AF537" s="100"/>
    </row>
    <row r="538" spans="21:32" ht="30" customHeight="1" x14ac:dyDescent="0.35">
      <c r="U538" s="100"/>
      <c r="V538" s="100"/>
      <c r="W538" s="100"/>
      <c r="X538" s="100"/>
      <c r="Y538" s="100"/>
      <c r="Z538" s="100"/>
      <c r="AA538" s="100"/>
      <c r="AB538" s="100"/>
      <c r="AC538" s="100"/>
      <c r="AD538" s="100"/>
      <c r="AE538" s="100"/>
      <c r="AF538" s="100"/>
    </row>
    <row r="539" spans="21:32" ht="30" customHeight="1" x14ac:dyDescent="0.35">
      <c r="U539" s="100"/>
      <c r="V539" s="100"/>
      <c r="W539" s="100"/>
      <c r="X539" s="100"/>
      <c r="Y539" s="100"/>
      <c r="Z539" s="100"/>
      <c r="AA539" s="100"/>
      <c r="AB539" s="100"/>
      <c r="AC539" s="100"/>
      <c r="AD539" s="100"/>
      <c r="AE539" s="100"/>
      <c r="AF539" s="100"/>
    </row>
    <row r="540" spans="21:32" ht="30" customHeight="1" x14ac:dyDescent="0.35">
      <c r="U540" s="100"/>
      <c r="V540" s="100"/>
      <c r="W540" s="100"/>
      <c r="X540" s="100"/>
      <c r="Y540" s="100"/>
      <c r="Z540" s="100"/>
      <c r="AA540" s="100"/>
      <c r="AB540" s="100"/>
      <c r="AC540" s="100"/>
      <c r="AD540" s="100"/>
      <c r="AE540" s="100"/>
      <c r="AF540" s="100"/>
    </row>
    <row r="541" spans="21:32" ht="30" customHeight="1" x14ac:dyDescent="0.35">
      <c r="U541" s="100"/>
      <c r="V541" s="100"/>
      <c r="W541" s="100"/>
      <c r="X541" s="100"/>
      <c r="Y541" s="100"/>
      <c r="Z541" s="100"/>
      <c r="AA541" s="100"/>
      <c r="AB541" s="100"/>
      <c r="AC541" s="100"/>
      <c r="AD541" s="100"/>
      <c r="AE541" s="100"/>
      <c r="AF541" s="100"/>
    </row>
    <row r="542" spans="21:32" ht="30" customHeight="1" x14ac:dyDescent="0.35">
      <c r="U542" s="100"/>
      <c r="V542" s="100"/>
      <c r="W542" s="100"/>
      <c r="X542" s="100"/>
      <c r="Y542" s="100"/>
      <c r="Z542" s="100"/>
      <c r="AA542" s="100"/>
      <c r="AB542" s="100"/>
      <c r="AC542" s="100"/>
      <c r="AD542" s="100"/>
      <c r="AE542" s="100"/>
      <c r="AF542" s="100"/>
    </row>
    <row r="543" spans="21:32" ht="30" customHeight="1" x14ac:dyDescent="0.35">
      <c r="U543" s="100"/>
      <c r="V543" s="100"/>
      <c r="W543" s="100"/>
      <c r="X543" s="100"/>
      <c r="Y543" s="100"/>
      <c r="Z543" s="100"/>
      <c r="AA543" s="100"/>
      <c r="AB543" s="100"/>
      <c r="AC543" s="100"/>
      <c r="AD543" s="100"/>
      <c r="AE543" s="100"/>
      <c r="AF543" s="100"/>
    </row>
    <row r="544" spans="21:32" ht="30" customHeight="1" x14ac:dyDescent="0.35">
      <c r="U544" s="100"/>
      <c r="V544" s="100"/>
      <c r="W544" s="100"/>
      <c r="X544" s="100"/>
      <c r="Y544" s="100"/>
      <c r="Z544" s="100"/>
      <c r="AA544" s="100"/>
      <c r="AB544" s="100"/>
      <c r="AC544" s="100"/>
      <c r="AD544" s="100"/>
      <c r="AE544" s="100"/>
      <c r="AF544" s="100"/>
    </row>
    <row r="545" spans="21:32" ht="30" customHeight="1" x14ac:dyDescent="0.35">
      <c r="U545" s="100"/>
      <c r="V545" s="100"/>
      <c r="W545" s="100"/>
      <c r="X545" s="100"/>
      <c r="Y545" s="100"/>
      <c r="Z545" s="100"/>
      <c r="AA545" s="100"/>
      <c r="AB545" s="100"/>
      <c r="AC545" s="100"/>
      <c r="AD545" s="100"/>
      <c r="AE545" s="100"/>
      <c r="AF545" s="100"/>
    </row>
    <row r="546" spans="21:32" ht="30" customHeight="1" x14ac:dyDescent="0.35">
      <c r="U546" s="100"/>
      <c r="V546" s="100"/>
      <c r="W546" s="100"/>
      <c r="X546" s="100"/>
      <c r="Y546" s="100"/>
      <c r="Z546" s="100"/>
      <c r="AA546" s="100"/>
      <c r="AB546" s="100"/>
      <c r="AC546" s="100"/>
      <c r="AD546" s="100"/>
      <c r="AE546" s="100"/>
      <c r="AF546" s="100"/>
    </row>
    <row r="547" spans="21:32" ht="30" customHeight="1" x14ac:dyDescent="0.35">
      <c r="U547" s="100"/>
      <c r="V547" s="100"/>
      <c r="W547" s="100"/>
      <c r="X547" s="100"/>
      <c r="Y547" s="100"/>
      <c r="Z547" s="100"/>
      <c r="AA547" s="100"/>
      <c r="AB547" s="100"/>
      <c r="AC547" s="100"/>
      <c r="AD547" s="100"/>
      <c r="AE547" s="100"/>
      <c r="AF547" s="100"/>
    </row>
    <row r="548" spans="21:32" ht="30" customHeight="1" x14ac:dyDescent="0.35">
      <c r="U548" s="100"/>
      <c r="V548" s="100"/>
      <c r="W548" s="100"/>
      <c r="X548" s="100"/>
      <c r="Y548" s="100"/>
      <c r="Z548" s="100"/>
      <c r="AA548" s="100"/>
      <c r="AB548" s="100"/>
      <c r="AC548" s="100"/>
      <c r="AD548" s="100"/>
      <c r="AE548" s="100"/>
      <c r="AF548" s="100"/>
    </row>
    <row r="549" spans="21:32" ht="30" customHeight="1" x14ac:dyDescent="0.35">
      <c r="U549" s="100"/>
      <c r="V549" s="100"/>
      <c r="W549" s="100"/>
      <c r="X549" s="100"/>
      <c r="Y549" s="100"/>
      <c r="Z549" s="100"/>
      <c r="AA549" s="100"/>
      <c r="AB549" s="100"/>
      <c r="AC549" s="100"/>
      <c r="AD549" s="100"/>
      <c r="AE549" s="100"/>
      <c r="AF549" s="100"/>
    </row>
    <row r="550" spans="21:32" ht="30" customHeight="1" x14ac:dyDescent="0.35">
      <c r="U550" s="100"/>
      <c r="V550" s="100"/>
      <c r="W550" s="100"/>
      <c r="X550" s="100"/>
      <c r="Y550" s="100"/>
      <c r="Z550" s="100"/>
      <c r="AA550" s="100"/>
      <c r="AB550" s="100"/>
      <c r="AC550" s="100"/>
      <c r="AD550" s="100"/>
      <c r="AE550" s="100"/>
      <c r="AF550" s="100"/>
    </row>
    <row r="551" spans="21:32" ht="30" customHeight="1" x14ac:dyDescent="0.35">
      <c r="U551" s="100"/>
      <c r="V551" s="100"/>
      <c r="W551" s="100"/>
      <c r="X551" s="100"/>
      <c r="Y551" s="100"/>
      <c r="Z551" s="100"/>
      <c r="AA551" s="100"/>
      <c r="AB551" s="100"/>
      <c r="AC551" s="100"/>
      <c r="AD551" s="100"/>
      <c r="AE551" s="100"/>
      <c r="AF551" s="100"/>
    </row>
    <row r="552" spans="21:32" ht="30" customHeight="1" x14ac:dyDescent="0.35">
      <c r="U552" s="100"/>
      <c r="V552" s="100"/>
      <c r="W552" s="100"/>
      <c r="X552" s="100"/>
      <c r="Y552" s="100"/>
      <c r="Z552" s="100"/>
      <c r="AA552" s="100"/>
      <c r="AB552" s="100"/>
      <c r="AC552" s="100"/>
      <c r="AD552" s="100"/>
      <c r="AE552" s="100"/>
      <c r="AF552" s="100"/>
    </row>
    <row r="553" spans="21:32" ht="30" customHeight="1" x14ac:dyDescent="0.35">
      <c r="U553" s="100"/>
      <c r="V553" s="100"/>
      <c r="W553" s="100"/>
      <c r="X553" s="100"/>
      <c r="Y553" s="100"/>
      <c r="Z553" s="100"/>
      <c r="AA553" s="100"/>
      <c r="AB553" s="100"/>
      <c r="AC553" s="100"/>
      <c r="AD553" s="100"/>
      <c r="AE553" s="100"/>
      <c r="AF553" s="100"/>
    </row>
    <row r="554" spans="21:32" ht="30" customHeight="1" x14ac:dyDescent="0.35">
      <c r="U554" s="100"/>
      <c r="V554" s="100"/>
      <c r="W554" s="100"/>
      <c r="X554" s="100"/>
      <c r="Y554" s="100"/>
      <c r="Z554" s="100"/>
      <c r="AA554" s="100"/>
      <c r="AB554" s="100"/>
      <c r="AC554" s="100"/>
      <c r="AD554" s="100"/>
      <c r="AE554" s="100"/>
      <c r="AF554" s="100"/>
    </row>
    <row r="555" spans="21:32" ht="30" customHeight="1" x14ac:dyDescent="0.35">
      <c r="U555" s="100"/>
      <c r="V555" s="100"/>
      <c r="W555" s="100"/>
      <c r="X555" s="100"/>
      <c r="Y555" s="100"/>
      <c r="Z555" s="100"/>
      <c r="AA555" s="100"/>
      <c r="AB555" s="100"/>
      <c r="AC555" s="100"/>
      <c r="AD555" s="100"/>
      <c r="AE555" s="100"/>
      <c r="AF555" s="100"/>
    </row>
    <row r="556" spans="21:32" ht="30" customHeight="1" x14ac:dyDescent="0.35">
      <c r="U556" s="100"/>
      <c r="V556" s="100"/>
      <c r="W556" s="100"/>
      <c r="X556" s="100"/>
      <c r="Y556" s="100"/>
      <c r="Z556" s="100"/>
      <c r="AA556" s="100"/>
      <c r="AB556" s="100"/>
      <c r="AC556" s="100"/>
      <c r="AD556" s="100"/>
      <c r="AE556" s="100"/>
      <c r="AF556" s="100"/>
    </row>
    <row r="557" spans="21:32" ht="30" customHeight="1" x14ac:dyDescent="0.35">
      <c r="U557" s="100"/>
      <c r="V557" s="100"/>
      <c r="W557" s="100"/>
      <c r="X557" s="100"/>
      <c r="Y557" s="100"/>
      <c r="Z557" s="100"/>
      <c r="AA557" s="100"/>
      <c r="AB557" s="100"/>
      <c r="AC557" s="100"/>
      <c r="AD557" s="100"/>
      <c r="AE557" s="100"/>
      <c r="AF557" s="100"/>
    </row>
    <row r="558" spans="21:32" ht="30" customHeight="1" x14ac:dyDescent="0.35">
      <c r="U558" s="100"/>
      <c r="V558" s="100"/>
      <c r="W558" s="100"/>
      <c r="X558" s="100"/>
      <c r="Y558" s="100"/>
      <c r="Z558" s="100"/>
      <c r="AA558" s="100"/>
      <c r="AB558" s="100"/>
      <c r="AC558" s="100"/>
      <c r="AD558" s="100"/>
      <c r="AE558" s="100"/>
      <c r="AF558" s="100"/>
    </row>
    <row r="559" spans="21:32" ht="30" customHeight="1" x14ac:dyDescent="0.35">
      <c r="U559" s="100"/>
      <c r="V559" s="100"/>
      <c r="W559" s="100"/>
      <c r="X559" s="100"/>
      <c r="Y559" s="100"/>
      <c r="Z559" s="100"/>
      <c r="AA559" s="100"/>
      <c r="AB559" s="100"/>
      <c r="AC559" s="100"/>
      <c r="AD559" s="100"/>
      <c r="AE559" s="100"/>
      <c r="AF559" s="100"/>
    </row>
    <row r="560" spans="21:32" ht="30" customHeight="1" x14ac:dyDescent="0.35">
      <c r="U560" s="100"/>
      <c r="V560" s="100"/>
      <c r="W560" s="100"/>
      <c r="X560" s="100"/>
      <c r="Y560" s="100"/>
      <c r="Z560" s="100"/>
      <c r="AA560" s="100"/>
      <c r="AB560" s="100"/>
      <c r="AC560" s="100"/>
      <c r="AD560" s="100"/>
      <c r="AE560" s="100"/>
      <c r="AF560" s="100"/>
    </row>
    <row r="561" spans="21:32" ht="30" customHeight="1" x14ac:dyDescent="0.35">
      <c r="U561" s="100"/>
      <c r="V561" s="100"/>
      <c r="W561" s="100"/>
      <c r="X561" s="100"/>
      <c r="Y561" s="100"/>
      <c r="Z561" s="100"/>
      <c r="AA561" s="100"/>
      <c r="AB561" s="100"/>
      <c r="AC561" s="100"/>
      <c r="AD561" s="100"/>
      <c r="AE561" s="100"/>
      <c r="AF561" s="100"/>
    </row>
    <row r="562" spans="21:32" ht="30" customHeight="1" x14ac:dyDescent="0.35">
      <c r="U562" s="100"/>
      <c r="V562" s="100"/>
      <c r="W562" s="100"/>
      <c r="X562" s="100"/>
      <c r="Y562" s="100"/>
      <c r="Z562" s="100"/>
      <c r="AA562" s="100"/>
      <c r="AB562" s="100"/>
      <c r="AC562" s="100"/>
      <c r="AD562" s="100"/>
      <c r="AE562" s="100"/>
      <c r="AF562" s="100"/>
    </row>
    <row r="563" spans="21:32" ht="30" customHeight="1" x14ac:dyDescent="0.35">
      <c r="U563" s="100"/>
      <c r="V563" s="100"/>
      <c r="W563" s="100"/>
      <c r="X563" s="100"/>
      <c r="Y563" s="100"/>
      <c r="Z563" s="100"/>
      <c r="AA563" s="100"/>
      <c r="AB563" s="100"/>
      <c r="AC563" s="100"/>
      <c r="AD563" s="100"/>
      <c r="AE563" s="100"/>
      <c r="AF563" s="100"/>
    </row>
    <row r="564" spans="21:32" ht="30" customHeight="1" x14ac:dyDescent="0.35">
      <c r="U564" s="100"/>
      <c r="V564" s="100"/>
      <c r="W564" s="100"/>
      <c r="X564" s="100"/>
      <c r="Y564" s="100"/>
      <c r="Z564" s="100"/>
      <c r="AA564" s="100"/>
      <c r="AB564" s="100"/>
      <c r="AC564" s="100"/>
      <c r="AD564" s="100"/>
      <c r="AE564" s="100"/>
      <c r="AF564" s="100"/>
    </row>
    <row r="565" spans="21:32" ht="30" customHeight="1" x14ac:dyDescent="0.35">
      <c r="U565" s="100"/>
      <c r="V565" s="100"/>
      <c r="W565" s="100"/>
      <c r="X565" s="100"/>
      <c r="Y565" s="100"/>
      <c r="Z565" s="100"/>
      <c r="AA565" s="100"/>
      <c r="AB565" s="100"/>
      <c r="AC565" s="100"/>
      <c r="AD565" s="100"/>
      <c r="AE565" s="100"/>
      <c r="AF565" s="100"/>
    </row>
    <row r="566" spans="21:32" ht="30" customHeight="1" x14ac:dyDescent="0.35">
      <c r="U566" s="100"/>
      <c r="V566" s="100"/>
      <c r="W566" s="100"/>
      <c r="X566" s="100"/>
      <c r="Y566" s="100"/>
      <c r="Z566" s="100"/>
      <c r="AA566" s="100"/>
      <c r="AB566" s="100"/>
      <c r="AC566" s="100"/>
      <c r="AD566" s="100"/>
      <c r="AE566" s="100"/>
      <c r="AF566" s="100"/>
    </row>
    <row r="567" spans="21:32" ht="30" customHeight="1" x14ac:dyDescent="0.35">
      <c r="U567" s="100"/>
      <c r="V567" s="100"/>
      <c r="W567" s="100"/>
      <c r="X567" s="100"/>
      <c r="Y567" s="100"/>
      <c r="Z567" s="100"/>
      <c r="AA567" s="100"/>
      <c r="AB567" s="100"/>
      <c r="AC567" s="100"/>
      <c r="AD567" s="100"/>
      <c r="AE567" s="100"/>
      <c r="AF567" s="100"/>
    </row>
    <row r="568" spans="21:32" ht="30" customHeight="1" x14ac:dyDescent="0.35">
      <c r="U568" s="100"/>
      <c r="V568" s="100"/>
      <c r="W568" s="100"/>
      <c r="X568" s="100"/>
      <c r="Y568" s="100"/>
      <c r="Z568" s="100"/>
      <c r="AA568" s="100"/>
      <c r="AB568" s="100"/>
      <c r="AC568" s="100"/>
      <c r="AD568" s="100"/>
      <c r="AE568" s="100"/>
      <c r="AF568" s="100"/>
    </row>
    <row r="569" spans="21:32" ht="30" customHeight="1" x14ac:dyDescent="0.35">
      <c r="U569" s="100"/>
      <c r="V569" s="100"/>
      <c r="W569" s="100"/>
      <c r="X569" s="100"/>
      <c r="Y569" s="100"/>
      <c r="Z569" s="100"/>
      <c r="AA569" s="100"/>
      <c r="AB569" s="100"/>
      <c r="AC569" s="100"/>
      <c r="AD569" s="100"/>
      <c r="AE569" s="100"/>
      <c r="AF569" s="100"/>
    </row>
    <row r="570" spans="21:32" ht="30" customHeight="1" x14ac:dyDescent="0.35">
      <c r="U570" s="100"/>
      <c r="V570" s="100"/>
      <c r="W570" s="100"/>
      <c r="X570" s="100"/>
      <c r="Y570" s="100"/>
      <c r="Z570" s="100"/>
      <c r="AA570" s="100"/>
      <c r="AB570" s="100"/>
      <c r="AC570" s="100"/>
      <c r="AD570" s="100"/>
      <c r="AE570" s="100"/>
      <c r="AF570" s="100"/>
    </row>
    <row r="571" spans="21:32" ht="30" customHeight="1" x14ac:dyDescent="0.35">
      <c r="U571" s="100"/>
      <c r="V571" s="100"/>
      <c r="W571" s="100"/>
      <c r="X571" s="100"/>
      <c r="Y571" s="100"/>
      <c r="Z571" s="100"/>
      <c r="AA571" s="100"/>
      <c r="AB571" s="100"/>
      <c r="AC571" s="100"/>
      <c r="AD571" s="100"/>
      <c r="AE571" s="100"/>
      <c r="AF571" s="100"/>
    </row>
    <row r="572" spans="21:32" ht="30" customHeight="1" x14ac:dyDescent="0.35">
      <c r="U572" s="100"/>
      <c r="V572" s="100"/>
      <c r="W572" s="100"/>
      <c r="X572" s="100"/>
      <c r="Y572" s="100"/>
      <c r="Z572" s="100"/>
      <c r="AA572" s="100"/>
      <c r="AB572" s="100"/>
      <c r="AC572" s="100"/>
      <c r="AD572" s="100"/>
      <c r="AE572" s="100"/>
      <c r="AF572" s="100"/>
    </row>
    <row r="573" spans="21:32" ht="30" customHeight="1" x14ac:dyDescent="0.35">
      <c r="U573" s="100"/>
      <c r="V573" s="100"/>
      <c r="W573" s="100"/>
      <c r="X573" s="100"/>
      <c r="Y573" s="100"/>
      <c r="Z573" s="100"/>
      <c r="AA573" s="100"/>
      <c r="AB573" s="100"/>
      <c r="AC573" s="100"/>
      <c r="AD573" s="100"/>
      <c r="AE573" s="100"/>
      <c r="AF573" s="100"/>
    </row>
    <row r="574" spans="21:32" ht="30" customHeight="1" x14ac:dyDescent="0.35">
      <c r="U574" s="100"/>
      <c r="V574" s="100"/>
      <c r="W574" s="100"/>
      <c r="X574" s="100"/>
      <c r="Y574" s="100"/>
      <c r="Z574" s="100"/>
      <c r="AA574" s="100"/>
      <c r="AB574" s="100"/>
      <c r="AC574" s="100"/>
      <c r="AD574" s="100"/>
      <c r="AE574" s="100"/>
      <c r="AF574" s="100"/>
    </row>
    <row r="575" spans="21:32" ht="30" customHeight="1" x14ac:dyDescent="0.35">
      <c r="U575" s="100"/>
      <c r="V575" s="100"/>
      <c r="W575" s="100"/>
      <c r="X575" s="100"/>
      <c r="Y575" s="100"/>
      <c r="Z575" s="100"/>
      <c r="AA575" s="100"/>
      <c r="AB575" s="100"/>
      <c r="AC575" s="100"/>
      <c r="AD575" s="100"/>
      <c r="AE575" s="100"/>
      <c r="AF575" s="100"/>
    </row>
    <row r="576" spans="21:32" ht="30" customHeight="1" x14ac:dyDescent="0.35">
      <c r="U576" s="100"/>
      <c r="V576" s="100"/>
      <c r="W576" s="100"/>
      <c r="X576" s="100"/>
      <c r="Y576" s="100"/>
      <c r="Z576" s="100"/>
      <c r="AA576" s="100"/>
      <c r="AB576" s="100"/>
      <c r="AC576" s="100"/>
      <c r="AD576" s="100"/>
      <c r="AE576" s="100"/>
      <c r="AF576" s="100"/>
    </row>
    <row r="577" spans="21:32" ht="30" customHeight="1" x14ac:dyDescent="0.35">
      <c r="U577" s="100"/>
      <c r="V577" s="100"/>
      <c r="W577" s="100"/>
      <c r="X577" s="100"/>
      <c r="Y577" s="100"/>
      <c r="Z577" s="100"/>
      <c r="AA577" s="100"/>
      <c r="AB577" s="100"/>
      <c r="AC577" s="100"/>
      <c r="AD577" s="100"/>
      <c r="AE577" s="100"/>
      <c r="AF577" s="100"/>
    </row>
    <row r="578" spans="21:32" ht="30" customHeight="1" x14ac:dyDescent="0.35">
      <c r="U578" s="100"/>
      <c r="V578" s="100"/>
      <c r="W578" s="100"/>
      <c r="X578" s="100"/>
      <c r="Y578" s="100"/>
      <c r="Z578" s="100"/>
      <c r="AA578" s="100"/>
      <c r="AB578" s="100"/>
      <c r="AC578" s="100"/>
      <c r="AD578" s="100"/>
      <c r="AE578" s="100"/>
      <c r="AF578" s="100"/>
    </row>
    <row r="579" spans="21:32" ht="30" customHeight="1" x14ac:dyDescent="0.35">
      <c r="U579" s="100"/>
      <c r="V579" s="100"/>
      <c r="W579" s="100"/>
      <c r="X579" s="100"/>
      <c r="Y579" s="100"/>
      <c r="Z579" s="100"/>
      <c r="AA579" s="100"/>
      <c r="AB579" s="100"/>
      <c r="AC579" s="100"/>
      <c r="AD579" s="100"/>
      <c r="AE579" s="100"/>
      <c r="AF579" s="100"/>
    </row>
    <row r="580" spans="21:32" ht="30" customHeight="1" x14ac:dyDescent="0.35">
      <c r="U580" s="100"/>
      <c r="V580" s="100"/>
      <c r="W580" s="100"/>
      <c r="X580" s="100"/>
      <c r="Y580" s="100"/>
      <c r="Z580" s="100"/>
      <c r="AA580" s="100"/>
      <c r="AB580" s="100"/>
      <c r="AC580" s="100"/>
      <c r="AD580" s="100"/>
      <c r="AE580" s="100"/>
      <c r="AF580" s="100"/>
    </row>
    <row r="581" spans="21:32" ht="30" customHeight="1" x14ac:dyDescent="0.35">
      <c r="U581" s="100"/>
      <c r="V581" s="100"/>
      <c r="W581" s="100"/>
      <c r="X581" s="100"/>
      <c r="Y581" s="100"/>
      <c r="Z581" s="100"/>
      <c r="AA581" s="100"/>
      <c r="AB581" s="100"/>
      <c r="AC581" s="100"/>
      <c r="AD581" s="100"/>
      <c r="AE581" s="100"/>
      <c r="AF581" s="100"/>
    </row>
    <row r="582" spans="21:32" ht="30" customHeight="1" x14ac:dyDescent="0.35">
      <c r="U582" s="100"/>
      <c r="V582" s="100"/>
      <c r="W582" s="100"/>
      <c r="X582" s="100"/>
      <c r="Y582" s="100"/>
      <c r="Z582" s="100"/>
      <c r="AA582" s="100"/>
      <c r="AB582" s="100"/>
      <c r="AC582" s="100"/>
      <c r="AD582" s="100"/>
      <c r="AE582" s="100"/>
      <c r="AF582" s="100"/>
    </row>
    <row r="583" spans="21:32" ht="30" customHeight="1" x14ac:dyDescent="0.35">
      <c r="U583" s="100"/>
      <c r="V583" s="100"/>
      <c r="W583" s="100"/>
      <c r="X583" s="100"/>
      <c r="Y583" s="100"/>
      <c r="Z583" s="100"/>
      <c r="AA583" s="100"/>
      <c r="AB583" s="100"/>
      <c r="AC583" s="100"/>
      <c r="AD583" s="100"/>
      <c r="AE583" s="100"/>
      <c r="AF583" s="100"/>
    </row>
    <row r="584" spans="21:32" ht="30" customHeight="1" x14ac:dyDescent="0.35">
      <c r="U584" s="100"/>
      <c r="V584" s="100"/>
      <c r="W584" s="100"/>
      <c r="X584" s="100"/>
      <c r="Y584" s="100"/>
      <c r="Z584" s="100"/>
      <c r="AA584" s="100"/>
      <c r="AB584" s="100"/>
      <c r="AC584" s="100"/>
      <c r="AD584" s="100"/>
      <c r="AE584" s="100"/>
      <c r="AF584" s="100"/>
    </row>
    <row r="585" spans="21:32" ht="30" customHeight="1" x14ac:dyDescent="0.35">
      <c r="U585" s="100"/>
      <c r="V585" s="100"/>
      <c r="W585" s="100"/>
      <c r="X585" s="100"/>
      <c r="Y585" s="100"/>
      <c r="Z585" s="100"/>
      <c r="AA585" s="100"/>
      <c r="AB585" s="100"/>
      <c r="AC585" s="100"/>
      <c r="AD585" s="100"/>
      <c r="AE585" s="100"/>
      <c r="AF585" s="100"/>
    </row>
    <row r="586" spans="21:32" ht="30" customHeight="1" x14ac:dyDescent="0.35">
      <c r="U586" s="100"/>
      <c r="V586" s="100"/>
      <c r="W586" s="100"/>
      <c r="X586" s="100"/>
      <c r="Y586" s="100"/>
      <c r="Z586" s="100"/>
      <c r="AA586" s="100"/>
      <c r="AB586" s="100"/>
      <c r="AC586" s="100"/>
      <c r="AD586" s="100"/>
      <c r="AE586" s="100"/>
      <c r="AF586" s="100"/>
    </row>
    <row r="587" spans="21:32" ht="30" customHeight="1" x14ac:dyDescent="0.35">
      <c r="U587" s="100"/>
      <c r="V587" s="100"/>
      <c r="W587" s="100"/>
      <c r="X587" s="100"/>
      <c r="Y587" s="100"/>
      <c r="Z587" s="100"/>
      <c r="AA587" s="100"/>
      <c r="AB587" s="100"/>
      <c r="AC587" s="100"/>
      <c r="AD587" s="100"/>
      <c r="AE587" s="100"/>
      <c r="AF587" s="100"/>
    </row>
    <row r="588" spans="21:32" ht="30" customHeight="1" x14ac:dyDescent="0.35">
      <c r="U588" s="100"/>
      <c r="V588" s="100"/>
      <c r="W588" s="100"/>
      <c r="X588" s="100"/>
      <c r="Y588" s="100"/>
      <c r="Z588" s="100"/>
      <c r="AA588" s="100"/>
      <c r="AB588" s="100"/>
      <c r="AC588" s="100"/>
      <c r="AD588" s="100"/>
      <c r="AE588" s="100"/>
      <c r="AF588" s="100"/>
    </row>
    <row r="589" spans="21:32" ht="30" customHeight="1" x14ac:dyDescent="0.35">
      <c r="U589" s="100"/>
      <c r="V589" s="100"/>
      <c r="W589" s="100"/>
      <c r="X589" s="100"/>
      <c r="Y589" s="100"/>
      <c r="Z589" s="100"/>
      <c r="AA589" s="100"/>
      <c r="AB589" s="100"/>
      <c r="AC589" s="100"/>
      <c r="AD589" s="100"/>
      <c r="AE589" s="100"/>
      <c r="AF589" s="100"/>
    </row>
    <row r="590" spans="21:32" ht="30" customHeight="1" x14ac:dyDescent="0.35">
      <c r="U590" s="100"/>
      <c r="V590" s="100"/>
      <c r="W590" s="100"/>
      <c r="X590" s="100"/>
      <c r="Y590" s="100"/>
      <c r="Z590" s="100"/>
      <c r="AA590" s="100"/>
      <c r="AB590" s="100"/>
      <c r="AC590" s="100"/>
      <c r="AD590" s="100"/>
      <c r="AE590" s="100"/>
      <c r="AF590" s="100"/>
    </row>
    <row r="591" spans="21:32" ht="30" customHeight="1" x14ac:dyDescent="0.35">
      <c r="U591" s="100"/>
      <c r="V591" s="100"/>
      <c r="W591" s="100"/>
      <c r="X591" s="100"/>
      <c r="Y591" s="100"/>
      <c r="Z591" s="100"/>
      <c r="AA591" s="100"/>
      <c r="AB591" s="100"/>
      <c r="AC591" s="100"/>
      <c r="AD591" s="100"/>
      <c r="AE591" s="100"/>
      <c r="AF591" s="100"/>
    </row>
    <row r="592" spans="21:32" ht="30" customHeight="1" x14ac:dyDescent="0.35">
      <c r="U592" s="100"/>
      <c r="V592" s="100"/>
      <c r="W592" s="100"/>
      <c r="X592" s="100"/>
      <c r="Y592" s="100"/>
      <c r="Z592" s="100"/>
      <c r="AA592" s="100"/>
      <c r="AB592" s="100"/>
      <c r="AC592" s="100"/>
      <c r="AD592" s="100"/>
      <c r="AE592" s="100"/>
      <c r="AF592" s="100"/>
    </row>
    <row r="593" spans="21:32" ht="30" customHeight="1" x14ac:dyDescent="0.35">
      <c r="U593" s="100"/>
      <c r="V593" s="100"/>
      <c r="W593" s="100"/>
      <c r="X593" s="100"/>
      <c r="Y593" s="100"/>
      <c r="Z593" s="100"/>
      <c r="AA593" s="100"/>
      <c r="AB593" s="100"/>
      <c r="AC593" s="100"/>
      <c r="AD593" s="100"/>
      <c r="AE593" s="100"/>
      <c r="AF593" s="100"/>
    </row>
    <row r="594" spans="21:32" ht="30" customHeight="1" x14ac:dyDescent="0.35">
      <c r="U594" s="100"/>
      <c r="V594" s="100"/>
      <c r="W594" s="100"/>
      <c r="X594" s="100"/>
      <c r="Y594" s="100"/>
      <c r="Z594" s="100"/>
      <c r="AA594" s="100"/>
      <c r="AB594" s="100"/>
      <c r="AC594" s="100"/>
      <c r="AD594" s="100"/>
      <c r="AE594" s="100"/>
      <c r="AF594" s="100"/>
    </row>
    <row r="595" spans="21:32" ht="30" customHeight="1" x14ac:dyDescent="0.35">
      <c r="U595" s="100"/>
      <c r="V595" s="100"/>
      <c r="W595" s="100"/>
      <c r="X595" s="100"/>
      <c r="Y595" s="100"/>
      <c r="Z595" s="100"/>
      <c r="AA595" s="100"/>
      <c r="AB595" s="100"/>
      <c r="AC595" s="100"/>
      <c r="AD595" s="100"/>
      <c r="AE595" s="100"/>
      <c r="AF595" s="100"/>
    </row>
    <row r="596" spans="21:32" ht="30" customHeight="1" x14ac:dyDescent="0.35">
      <c r="U596" s="100"/>
      <c r="V596" s="100"/>
      <c r="W596" s="100"/>
      <c r="X596" s="100"/>
      <c r="Y596" s="100"/>
      <c r="Z596" s="100"/>
      <c r="AA596" s="100"/>
      <c r="AB596" s="100"/>
      <c r="AC596" s="100"/>
      <c r="AD596" s="100"/>
      <c r="AE596" s="100"/>
      <c r="AF596" s="100"/>
    </row>
    <row r="597" spans="21:32" ht="30" customHeight="1" x14ac:dyDescent="0.35">
      <c r="U597" s="100"/>
      <c r="V597" s="100"/>
      <c r="W597" s="100"/>
      <c r="X597" s="100"/>
      <c r="Y597" s="100"/>
      <c r="Z597" s="100"/>
      <c r="AA597" s="100"/>
      <c r="AB597" s="100"/>
      <c r="AC597" s="100"/>
      <c r="AD597" s="100"/>
      <c r="AE597" s="100"/>
      <c r="AF597" s="100"/>
    </row>
    <row r="598" spans="21:32" ht="30" customHeight="1" x14ac:dyDescent="0.35">
      <c r="U598" s="100"/>
      <c r="V598" s="100"/>
      <c r="W598" s="100"/>
      <c r="X598" s="100"/>
      <c r="Y598" s="100"/>
      <c r="Z598" s="100"/>
      <c r="AA598" s="100"/>
      <c r="AB598" s="100"/>
      <c r="AC598" s="100"/>
      <c r="AD598" s="100"/>
      <c r="AE598" s="100"/>
      <c r="AF598" s="100"/>
    </row>
    <row r="599" spans="21:32" ht="30" customHeight="1" x14ac:dyDescent="0.35">
      <c r="U599" s="100"/>
      <c r="V599" s="100"/>
      <c r="W599" s="100"/>
      <c r="X599" s="100"/>
      <c r="Y599" s="100"/>
      <c r="Z599" s="100"/>
      <c r="AA599" s="100"/>
      <c r="AB599" s="100"/>
      <c r="AC599" s="100"/>
      <c r="AD599" s="100"/>
      <c r="AE599" s="100"/>
      <c r="AF599" s="100"/>
    </row>
    <row r="600" spans="21:32" ht="30" customHeight="1" x14ac:dyDescent="0.35">
      <c r="U600" s="100"/>
      <c r="V600" s="100"/>
      <c r="W600" s="100"/>
      <c r="X600" s="100"/>
      <c r="Y600" s="100"/>
      <c r="Z600" s="100"/>
      <c r="AA600" s="100"/>
      <c r="AB600" s="100"/>
      <c r="AC600" s="100"/>
      <c r="AD600" s="100"/>
      <c r="AE600" s="100"/>
      <c r="AF600" s="100"/>
    </row>
    <row r="601" spans="21:32" ht="30" customHeight="1" x14ac:dyDescent="0.35">
      <c r="U601" s="100"/>
      <c r="V601" s="100"/>
      <c r="W601" s="100"/>
      <c r="X601" s="100"/>
      <c r="Y601" s="100"/>
      <c r="Z601" s="100"/>
      <c r="AA601" s="100"/>
      <c r="AB601" s="100"/>
      <c r="AC601" s="100"/>
      <c r="AD601" s="100"/>
      <c r="AE601" s="100"/>
      <c r="AF601" s="100"/>
    </row>
    <row r="602" spans="21:32" ht="30" customHeight="1" x14ac:dyDescent="0.35">
      <c r="U602" s="100"/>
      <c r="V602" s="100"/>
      <c r="W602" s="100"/>
      <c r="X602" s="100"/>
      <c r="Y602" s="100"/>
      <c r="Z602" s="100"/>
      <c r="AA602" s="100"/>
      <c r="AB602" s="100"/>
      <c r="AC602" s="100"/>
      <c r="AD602" s="100"/>
      <c r="AE602" s="100"/>
      <c r="AF602" s="100"/>
    </row>
    <row r="603" spans="21:32" ht="30" customHeight="1" x14ac:dyDescent="0.35">
      <c r="U603" s="100"/>
      <c r="V603" s="100"/>
      <c r="W603" s="100"/>
      <c r="X603" s="100"/>
      <c r="Y603" s="100"/>
      <c r="Z603" s="100"/>
      <c r="AA603" s="100"/>
      <c r="AB603" s="100"/>
      <c r="AC603" s="100"/>
      <c r="AD603" s="100"/>
      <c r="AE603" s="100"/>
      <c r="AF603" s="100"/>
    </row>
    <row r="604" spans="21:32" ht="30" customHeight="1" x14ac:dyDescent="0.35">
      <c r="U604" s="100"/>
      <c r="V604" s="100"/>
      <c r="W604" s="100"/>
      <c r="X604" s="100"/>
      <c r="Y604" s="100"/>
      <c r="Z604" s="100"/>
      <c r="AA604" s="100"/>
      <c r="AB604" s="100"/>
      <c r="AC604" s="100"/>
      <c r="AD604" s="100"/>
      <c r="AE604" s="100"/>
      <c r="AF604" s="100"/>
    </row>
    <row r="605" spans="21:32" ht="30" customHeight="1" x14ac:dyDescent="0.35">
      <c r="U605" s="100"/>
      <c r="V605" s="100"/>
      <c r="W605" s="100"/>
      <c r="X605" s="100"/>
      <c r="Y605" s="100"/>
      <c r="Z605" s="100"/>
      <c r="AA605" s="100"/>
      <c r="AB605" s="100"/>
      <c r="AC605" s="100"/>
      <c r="AD605" s="100"/>
      <c r="AE605" s="100"/>
      <c r="AF605" s="100"/>
    </row>
    <row r="606" spans="21:32" ht="30" customHeight="1" x14ac:dyDescent="0.35">
      <c r="U606" s="100"/>
      <c r="V606" s="100"/>
      <c r="W606" s="100"/>
      <c r="X606" s="100"/>
      <c r="Y606" s="100"/>
      <c r="Z606" s="100"/>
      <c r="AA606" s="100"/>
      <c r="AB606" s="100"/>
      <c r="AC606" s="100"/>
      <c r="AD606" s="100"/>
      <c r="AE606" s="100"/>
      <c r="AF606" s="100"/>
    </row>
    <row r="607" spans="21:32" ht="30" customHeight="1" x14ac:dyDescent="0.35">
      <c r="U607" s="100"/>
      <c r="V607" s="100"/>
      <c r="W607" s="100"/>
      <c r="X607" s="100"/>
      <c r="Y607" s="100"/>
      <c r="Z607" s="100"/>
      <c r="AA607" s="100"/>
      <c r="AB607" s="100"/>
      <c r="AC607" s="100"/>
      <c r="AD607" s="100"/>
      <c r="AE607" s="100"/>
      <c r="AF607" s="100"/>
    </row>
    <row r="608" spans="21:32" ht="30" customHeight="1" x14ac:dyDescent="0.35">
      <c r="U608" s="100"/>
      <c r="V608" s="100"/>
      <c r="W608" s="100"/>
      <c r="X608" s="100"/>
      <c r="Y608" s="100"/>
      <c r="Z608" s="100"/>
      <c r="AA608" s="100"/>
      <c r="AB608" s="100"/>
      <c r="AC608" s="100"/>
      <c r="AD608" s="100"/>
      <c r="AE608" s="100"/>
      <c r="AF608" s="100"/>
    </row>
    <row r="609" spans="21:32" ht="30" customHeight="1" x14ac:dyDescent="0.35">
      <c r="U609" s="100"/>
      <c r="V609" s="100"/>
      <c r="W609" s="100"/>
      <c r="X609" s="100"/>
      <c r="Y609" s="100"/>
      <c r="Z609" s="100"/>
      <c r="AA609" s="100"/>
      <c r="AB609" s="100"/>
      <c r="AC609" s="100"/>
      <c r="AD609" s="100"/>
      <c r="AE609" s="100"/>
      <c r="AF609" s="100"/>
    </row>
    <row r="610" spans="21:32" ht="30" customHeight="1" x14ac:dyDescent="0.35">
      <c r="U610" s="100"/>
      <c r="V610" s="100"/>
      <c r="W610" s="100"/>
      <c r="X610" s="100"/>
      <c r="Y610" s="100"/>
      <c r="Z610" s="100"/>
      <c r="AA610" s="100"/>
      <c r="AB610" s="100"/>
      <c r="AC610" s="100"/>
      <c r="AD610" s="100"/>
      <c r="AE610" s="100"/>
      <c r="AF610" s="100"/>
    </row>
    <row r="611" spans="21:32" ht="30" customHeight="1" x14ac:dyDescent="0.35">
      <c r="U611" s="100"/>
      <c r="V611" s="100"/>
      <c r="W611" s="100"/>
      <c r="X611" s="100"/>
      <c r="Y611" s="100"/>
      <c r="Z611" s="100"/>
      <c r="AA611" s="100"/>
      <c r="AB611" s="100"/>
      <c r="AC611" s="100"/>
      <c r="AD611" s="100"/>
      <c r="AE611" s="100"/>
      <c r="AF611" s="100"/>
    </row>
    <row r="612" spans="21:32" ht="30" customHeight="1" x14ac:dyDescent="0.35">
      <c r="U612" s="100"/>
      <c r="V612" s="100"/>
      <c r="W612" s="100"/>
      <c r="X612" s="100"/>
      <c r="Y612" s="100"/>
      <c r="Z612" s="100"/>
      <c r="AA612" s="100"/>
      <c r="AB612" s="100"/>
      <c r="AC612" s="100"/>
      <c r="AD612" s="100"/>
      <c r="AE612" s="100"/>
      <c r="AF612" s="100"/>
    </row>
    <row r="613" spans="21:32" ht="30" customHeight="1" x14ac:dyDescent="0.35">
      <c r="U613" s="100"/>
      <c r="V613" s="100"/>
      <c r="W613" s="100"/>
      <c r="X613" s="100"/>
      <c r="Y613" s="100"/>
      <c r="Z613" s="100"/>
      <c r="AA613" s="100"/>
      <c r="AB613" s="100"/>
      <c r="AC613" s="100"/>
      <c r="AD613" s="100"/>
      <c r="AE613" s="100"/>
      <c r="AF613" s="100"/>
    </row>
    <row r="614" spans="21:32" ht="30" customHeight="1" x14ac:dyDescent="0.35">
      <c r="U614" s="100"/>
      <c r="V614" s="100"/>
      <c r="W614" s="100"/>
      <c r="X614" s="100"/>
      <c r="Y614" s="100"/>
      <c r="Z614" s="100"/>
      <c r="AA614" s="100"/>
      <c r="AB614" s="100"/>
      <c r="AC614" s="100"/>
      <c r="AD614" s="100"/>
      <c r="AE614" s="100"/>
      <c r="AF614" s="100"/>
    </row>
    <row r="615" spans="21:32" ht="30" customHeight="1" x14ac:dyDescent="0.35">
      <c r="U615" s="100"/>
      <c r="V615" s="100"/>
      <c r="W615" s="100"/>
      <c r="X615" s="100"/>
      <c r="Y615" s="100"/>
      <c r="Z615" s="100"/>
      <c r="AA615" s="100"/>
      <c r="AB615" s="100"/>
      <c r="AC615" s="100"/>
      <c r="AD615" s="100"/>
      <c r="AE615" s="100"/>
      <c r="AF615" s="100"/>
    </row>
    <row r="616" spans="21:32" ht="30" customHeight="1" x14ac:dyDescent="0.35">
      <c r="U616" s="100"/>
      <c r="V616" s="100"/>
      <c r="W616" s="100"/>
      <c r="X616" s="100"/>
      <c r="Y616" s="100"/>
      <c r="Z616" s="100"/>
      <c r="AA616" s="100"/>
      <c r="AB616" s="100"/>
      <c r="AC616" s="100"/>
      <c r="AD616" s="100"/>
      <c r="AE616" s="100"/>
      <c r="AF616" s="100"/>
    </row>
    <row r="617" spans="21:32" ht="30" customHeight="1" x14ac:dyDescent="0.35">
      <c r="U617" s="100"/>
      <c r="V617" s="100"/>
      <c r="W617" s="100"/>
      <c r="X617" s="100"/>
      <c r="Y617" s="100"/>
      <c r="Z617" s="100"/>
      <c r="AA617" s="100"/>
      <c r="AB617" s="100"/>
      <c r="AC617" s="100"/>
      <c r="AD617" s="100"/>
      <c r="AE617" s="100"/>
      <c r="AF617" s="100"/>
    </row>
    <row r="618" spans="21:32" ht="30" customHeight="1" x14ac:dyDescent="0.35">
      <c r="U618" s="100"/>
      <c r="V618" s="100"/>
      <c r="W618" s="100"/>
      <c r="X618" s="100"/>
      <c r="Y618" s="100"/>
      <c r="Z618" s="100"/>
      <c r="AA618" s="100"/>
      <c r="AB618" s="100"/>
      <c r="AC618" s="100"/>
      <c r="AD618" s="100"/>
      <c r="AE618" s="100"/>
      <c r="AF618" s="100"/>
    </row>
    <row r="619" spans="21:32" ht="30" customHeight="1" x14ac:dyDescent="0.35">
      <c r="U619" s="100"/>
      <c r="V619" s="100"/>
      <c r="W619" s="100"/>
      <c r="X619" s="100"/>
      <c r="Y619" s="100"/>
      <c r="Z619" s="100"/>
      <c r="AA619" s="100"/>
      <c r="AB619" s="100"/>
      <c r="AC619" s="100"/>
      <c r="AD619" s="100"/>
      <c r="AE619" s="100"/>
      <c r="AF619" s="100"/>
    </row>
    <row r="620" spans="21:32" ht="30" customHeight="1" x14ac:dyDescent="0.35">
      <c r="U620" s="100"/>
      <c r="V620" s="100"/>
      <c r="W620" s="100"/>
      <c r="X620" s="100"/>
      <c r="Y620" s="100"/>
      <c r="Z620" s="100"/>
      <c r="AA620" s="100"/>
      <c r="AB620" s="100"/>
      <c r="AC620" s="100"/>
      <c r="AD620" s="100"/>
      <c r="AE620" s="100"/>
      <c r="AF620" s="100"/>
    </row>
    <row r="621" spans="21:32" ht="30" customHeight="1" x14ac:dyDescent="0.35">
      <c r="U621" s="100"/>
      <c r="V621" s="100"/>
      <c r="W621" s="100"/>
      <c r="X621" s="100"/>
      <c r="Y621" s="100"/>
      <c r="Z621" s="100"/>
      <c r="AA621" s="100"/>
      <c r="AB621" s="100"/>
      <c r="AC621" s="100"/>
      <c r="AD621" s="100"/>
      <c r="AE621" s="100"/>
      <c r="AF621" s="100"/>
    </row>
    <row r="622" spans="21:32" ht="30" customHeight="1" x14ac:dyDescent="0.35">
      <c r="U622" s="100"/>
      <c r="V622" s="100"/>
      <c r="W622" s="100"/>
      <c r="X622" s="100"/>
      <c r="Y622" s="100"/>
      <c r="Z622" s="100"/>
      <c r="AA622" s="100"/>
      <c r="AB622" s="100"/>
      <c r="AC622" s="100"/>
      <c r="AD622" s="100"/>
      <c r="AE622" s="100"/>
      <c r="AF622" s="100"/>
    </row>
    <row r="623" spans="21:32" ht="30" customHeight="1" x14ac:dyDescent="0.35">
      <c r="U623" s="100"/>
      <c r="V623" s="100"/>
      <c r="W623" s="100"/>
      <c r="X623" s="100"/>
      <c r="Y623" s="100"/>
      <c r="Z623" s="100"/>
      <c r="AA623" s="100"/>
      <c r="AB623" s="100"/>
      <c r="AC623" s="100"/>
      <c r="AD623" s="100"/>
      <c r="AE623" s="100"/>
      <c r="AF623" s="100"/>
    </row>
    <row r="624" spans="21:32" ht="30" customHeight="1" x14ac:dyDescent="0.35">
      <c r="U624" s="100"/>
      <c r="V624" s="100"/>
      <c r="W624" s="100"/>
      <c r="X624" s="100"/>
      <c r="Y624" s="100"/>
      <c r="Z624" s="100"/>
      <c r="AA624" s="100"/>
      <c r="AB624" s="100"/>
      <c r="AC624" s="100"/>
      <c r="AD624" s="100"/>
      <c r="AE624" s="100"/>
      <c r="AF624" s="100"/>
    </row>
    <row r="625" spans="21:32" ht="30" customHeight="1" x14ac:dyDescent="0.35">
      <c r="U625" s="100"/>
      <c r="V625" s="100"/>
      <c r="W625" s="100"/>
      <c r="X625" s="100"/>
      <c r="Y625" s="100"/>
      <c r="Z625" s="100"/>
      <c r="AA625" s="100"/>
      <c r="AB625" s="100"/>
      <c r="AC625" s="100"/>
      <c r="AD625" s="100"/>
      <c r="AE625" s="100"/>
      <c r="AF625" s="100"/>
    </row>
    <row r="626" spans="21:32" ht="30" customHeight="1" x14ac:dyDescent="0.35">
      <c r="U626" s="100"/>
      <c r="V626" s="100"/>
      <c r="W626" s="100"/>
      <c r="X626" s="100"/>
      <c r="Y626" s="100"/>
      <c r="Z626" s="100"/>
      <c r="AA626" s="100"/>
      <c r="AB626" s="100"/>
      <c r="AC626" s="100"/>
      <c r="AD626" s="100"/>
      <c r="AE626" s="100"/>
      <c r="AF626" s="100"/>
    </row>
    <row r="627" spans="21:32" ht="30" customHeight="1" x14ac:dyDescent="0.35">
      <c r="U627" s="100"/>
      <c r="V627" s="100"/>
      <c r="W627" s="100"/>
      <c r="X627" s="100"/>
      <c r="Y627" s="100"/>
      <c r="Z627" s="100"/>
      <c r="AA627" s="100"/>
      <c r="AB627" s="100"/>
      <c r="AC627" s="100"/>
      <c r="AD627" s="100"/>
      <c r="AE627" s="100"/>
      <c r="AF627" s="100"/>
    </row>
    <row r="628" spans="21:32" ht="30" customHeight="1" x14ac:dyDescent="0.35">
      <c r="U628" s="100"/>
      <c r="V628" s="100"/>
      <c r="W628" s="100"/>
      <c r="X628" s="100"/>
      <c r="Y628" s="100"/>
      <c r="Z628" s="100"/>
      <c r="AA628" s="100"/>
      <c r="AB628" s="100"/>
      <c r="AC628" s="100"/>
      <c r="AD628" s="100"/>
      <c r="AE628" s="100"/>
      <c r="AF628" s="100"/>
    </row>
    <row r="629" spans="21:32" ht="30" customHeight="1" x14ac:dyDescent="0.35">
      <c r="U629" s="100"/>
      <c r="V629" s="100"/>
      <c r="W629" s="100"/>
      <c r="X629" s="100"/>
      <c r="Y629" s="100"/>
      <c r="Z629" s="100"/>
      <c r="AA629" s="100"/>
      <c r="AB629" s="100"/>
      <c r="AC629" s="100"/>
      <c r="AD629" s="100"/>
      <c r="AE629" s="100"/>
      <c r="AF629" s="100"/>
    </row>
    <row r="630" spans="21:32" ht="30" customHeight="1" x14ac:dyDescent="0.35">
      <c r="U630" s="100"/>
      <c r="V630" s="100"/>
      <c r="W630" s="100"/>
      <c r="X630" s="100"/>
      <c r="Y630" s="100"/>
      <c r="Z630" s="100"/>
      <c r="AA630" s="100"/>
      <c r="AB630" s="100"/>
      <c r="AC630" s="100"/>
      <c r="AD630" s="100"/>
      <c r="AE630" s="100"/>
      <c r="AF630" s="100"/>
    </row>
    <row r="631" spans="21:32" ht="30" customHeight="1" x14ac:dyDescent="0.35">
      <c r="U631" s="100"/>
      <c r="V631" s="100"/>
      <c r="W631" s="100"/>
      <c r="X631" s="100"/>
      <c r="Y631" s="100"/>
      <c r="Z631" s="100"/>
      <c r="AA631" s="100"/>
      <c r="AB631" s="100"/>
      <c r="AC631" s="100"/>
      <c r="AD631" s="100"/>
      <c r="AE631" s="100"/>
      <c r="AF631" s="100"/>
    </row>
    <row r="632" spans="21:32" ht="30" customHeight="1" x14ac:dyDescent="0.35">
      <c r="U632" s="100"/>
      <c r="V632" s="100"/>
      <c r="W632" s="100"/>
      <c r="X632" s="100"/>
      <c r="Y632" s="100"/>
      <c r="Z632" s="100"/>
      <c r="AA632" s="100"/>
      <c r="AB632" s="100"/>
      <c r="AC632" s="100"/>
      <c r="AD632" s="100"/>
      <c r="AE632" s="100"/>
      <c r="AF632" s="100"/>
    </row>
    <row r="633" spans="21:32" ht="30" customHeight="1" x14ac:dyDescent="0.35">
      <c r="U633" s="100"/>
      <c r="V633" s="100"/>
      <c r="W633" s="100"/>
      <c r="X633" s="100"/>
      <c r="Y633" s="100"/>
      <c r="Z633" s="100"/>
      <c r="AA633" s="100"/>
      <c r="AB633" s="100"/>
      <c r="AC633" s="100"/>
      <c r="AD633" s="100"/>
      <c r="AE633" s="100"/>
      <c r="AF633" s="100"/>
    </row>
    <row r="634" spans="21:32" ht="30" customHeight="1" x14ac:dyDescent="0.35">
      <c r="U634" s="100"/>
      <c r="V634" s="100"/>
      <c r="W634" s="100"/>
      <c r="X634" s="100"/>
      <c r="Y634" s="100"/>
      <c r="Z634" s="100"/>
      <c r="AA634" s="100"/>
      <c r="AB634" s="100"/>
      <c r="AC634" s="100"/>
      <c r="AD634" s="100"/>
      <c r="AE634" s="100"/>
      <c r="AF634" s="100"/>
    </row>
    <row r="635" spans="21:32" ht="30" customHeight="1" x14ac:dyDescent="0.35">
      <c r="U635" s="100"/>
      <c r="V635" s="100"/>
      <c r="W635" s="100"/>
      <c r="X635" s="100"/>
      <c r="Y635" s="100"/>
      <c r="Z635" s="100"/>
      <c r="AA635" s="100"/>
      <c r="AB635" s="100"/>
      <c r="AC635" s="100"/>
      <c r="AD635" s="100"/>
      <c r="AE635" s="100"/>
      <c r="AF635" s="100"/>
    </row>
    <row r="636" spans="21:32" ht="30" customHeight="1" x14ac:dyDescent="0.35">
      <c r="U636" s="100"/>
      <c r="V636" s="100"/>
      <c r="W636" s="100"/>
      <c r="X636" s="100"/>
      <c r="Y636" s="100"/>
      <c r="Z636" s="100"/>
      <c r="AA636" s="100"/>
      <c r="AB636" s="100"/>
      <c r="AC636" s="100"/>
      <c r="AD636" s="100"/>
      <c r="AE636" s="100"/>
      <c r="AF636" s="100"/>
    </row>
    <row r="637" spans="21:32" ht="30" customHeight="1" x14ac:dyDescent="0.35">
      <c r="U637" s="100"/>
      <c r="V637" s="100"/>
      <c r="W637" s="100"/>
      <c r="X637" s="100"/>
      <c r="Y637" s="100"/>
      <c r="Z637" s="100"/>
      <c r="AA637" s="100"/>
      <c r="AB637" s="100"/>
      <c r="AC637" s="100"/>
      <c r="AD637" s="100"/>
      <c r="AE637" s="100"/>
      <c r="AF637" s="100"/>
    </row>
    <row r="638" spans="21:32" ht="30" customHeight="1" x14ac:dyDescent="0.35">
      <c r="U638" s="100"/>
      <c r="V638" s="100"/>
      <c r="W638" s="100"/>
      <c r="X638" s="100"/>
      <c r="Y638" s="100"/>
      <c r="Z638" s="100"/>
      <c r="AA638" s="100"/>
      <c r="AB638" s="100"/>
      <c r="AC638" s="100"/>
      <c r="AD638" s="100"/>
      <c r="AE638" s="100"/>
      <c r="AF638" s="100"/>
    </row>
    <row r="639" spans="21:32" ht="30" customHeight="1" x14ac:dyDescent="0.35">
      <c r="U639" s="100"/>
      <c r="V639" s="100"/>
      <c r="W639" s="100"/>
      <c r="X639" s="100"/>
      <c r="Y639" s="100"/>
      <c r="Z639" s="100"/>
      <c r="AA639" s="100"/>
      <c r="AB639" s="100"/>
      <c r="AC639" s="100"/>
      <c r="AD639" s="100"/>
      <c r="AE639" s="100"/>
      <c r="AF639" s="100"/>
    </row>
    <row r="640" spans="21:32" ht="30" customHeight="1" x14ac:dyDescent="0.35">
      <c r="U640" s="100"/>
      <c r="V640" s="100"/>
      <c r="W640" s="100"/>
      <c r="X640" s="100"/>
      <c r="Y640" s="100"/>
      <c r="Z640" s="100"/>
      <c r="AA640" s="100"/>
      <c r="AB640" s="100"/>
      <c r="AC640" s="100"/>
      <c r="AD640" s="100"/>
      <c r="AE640" s="100"/>
      <c r="AF640" s="100"/>
    </row>
    <row r="641" spans="21:32" ht="30" customHeight="1" x14ac:dyDescent="0.35">
      <c r="U641" s="100"/>
      <c r="V641" s="100"/>
      <c r="W641" s="100"/>
      <c r="X641" s="100"/>
      <c r="Y641" s="100"/>
      <c r="Z641" s="100"/>
      <c r="AA641" s="100"/>
      <c r="AB641" s="100"/>
      <c r="AC641" s="100"/>
      <c r="AD641" s="100"/>
      <c r="AE641" s="100"/>
      <c r="AF641" s="100"/>
    </row>
    <row r="642" spans="21:32" ht="30" customHeight="1" x14ac:dyDescent="0.35">
      <c r="U642" s="100"/>
      <c r="V642" s="100"/>
      <c r="W642" s="100"/>
      <c r="X642" s="100"/>
      <c r="Y642" s="100"/>
      <c r="Z642" s="100"/>
      <c r="AA642" s="100"/>
      <c r="AB642" s="100"/>
      <c r="AC642" s="100"/>
      <c r="AD642" s="100"/>
      <c r="AE642" s="100"/>
      <c r="AF642" s="100"/>
    </row>
    <row r="643" spans="21:32" ht="30" customHeight="1" x14ac:dyDescent="0.35">
      <c r="U643" s="100"/>
      <c r="V643" s="100"/>
      <c r="W643" s="100"/>
      <c r="X643" s="100"/>
      <c r="Y643" s="100"/>
      <c r="Z643" s="100"/>
      <c r="AA643" s="100"/>
      <c r="AB643" s="100"/>
      <c r="AC643" s="100"/>
      <c r="AD643" s="100"/>
      <c r="AE643" s="100"/>
      <c r="AF643" s="100"/>
    </row>
    <row r="644" spans="21:32" ht="30" customHeight="1" x14ac:dyDescent="0.35">
      <c r="U644" s="100"/>
      <c r="V644" s="100"/>
      <c r="W644" s="100"/>
      <c r="X644" s="100"/>
      <c r="Y644" s="100"/>
      <c r="Z644" s="100"/>
      <c r="AA644" s="100"/>
      <c r="AB644" s="100"/>
      <c r="AC644" s="100"/>
      <c r="AD644" s="100"/>
      <c r="AE644" s="100"/>
      <c r="AF644" s="100"/>
    </row>
    <row r="645" spans="21:32" ht="30" customHeight="1" x14ac:dyDescent="0.35">
      <c r="U645" s="100"/>
      <c r="V645" s="100"/>
      <c r="W645" s="100"/>
      <c r="X645" s="100"/>
      <c r="Y645" s="100"/>
      <c r="Z645" s="100"/>
      <c r="AA645" s="100"/>
      <c r="AB645" s="100"/>
      <c r="AC645" s="100"/>
      <c r="AD645" s="100"/>
      <c r="AE645" s="100"/>
      <c r="AF645" s="100"/>
    </row>
    <row r="646" spans="21:32" ht="30" customHeight="1" x14ac:dyDescent="0.35">
      <c r="U646" s="100"/>
      <c r="V646" s="100"/>
      <c r="W646" s="100"/>
      <c r="X646" s="100"/>
      <c r="Y646" s="100"/>
      <c r="Z646" s="100"/>
      <c r="AA646" s="100"/>
      <c r="AB646" s="100"/>
      <c r="AC646" s="100"/>
      <c r="AD646" s="100"/>
      <c r="AE646" s="100"/>
      <c r="AF646" s="100"/>
    </row>
    <row r="647" spans="21:32" ht="30" customHeight="1" x14ac:dyDescent="0.35">
      <c r="U647" s="100"/>
      <c r="V647" s="100"/>
      <c r="W647" s="100"/>
      <c r="X647" s="100"/>
      <c r="Y647" s="100"/>
      <c r="Z647" s="100"/>
      <c r="AA647" s="100"/>
      <c r="AB647" s="100"/>
      <c r="AC647" s="100"/>
      <c r="AD647" s="100"/>
      <c r="AE647" s="100"/>
      <c r="AF647" s="100"/>
    </row>
    <row r="648" spans="21:32" ht="30" customHeight="1" x14ac:dyDescent="0.35">
      <c r="U648" s="100"/>
      <c r="V648" s="100"/>
      <c r="W648" s="100"/>
      <c r="X648" s="100"/>
      <c r="Y648" s="100"/>
      <c r="Z648" s="100"/>
      <c r="AA648" s="100"/>
      <c r="AB648" s="100"/>
      <c r="AC648" s="100"/>
      <c r="AD648" s="100"/>
      <c r="AE648" s="100"/>
      <c r="AF648" s="100"/>
    </row>
    <row r="649" spans="21:32" ht="30" customHeight="1" x14ac:dyDescent="0.35">
      <c r="U649" s="100"/>
      <c r="V649" s="100"/>
      <c r="W649" s="100"/>
      <c r="X649" s="100"/>
      <c r="Y649" s="100"/>
      <c r="Z649" s="100"/>
      <c r="AA649" s="100"/>
      <c r="AB649" s="100"/>
      <c r="AC649" s="100"/>
      <c r="AD649" s="100"/>
      <c r="AE649" s="100"/>
      <c r="AF649" s="100"/>
    </row>
    <row r="650" spans="21:32" ht="30" customHeight="1" x14ac:dyDescent="0.35">
      <c r="U650" s="100"/>
      <c r="V650" s="100"/>
      <c r="W650" s="100"/>
      <c r="X650" s="100"/>
      <c r="Y650" s="100"/>
      <c r="Z650" s="100"/>
      <c r="AA650" s="100"/>
      <c r="AB650" s="100"/>
      <c r="AC650" s="100"/>
      <c r="AD650" s="100"/>
      <c r="AE650" s="100"/>
      <c r="AF650" s="100"/>
    </row>
    <row r="651" spans="21:32" ht="30" customHeight="1" x14ac:dyDescent="0.35">
      <c r="U651" s="100"/>
      <c r="V651" s="100"/>
      <c r="W651" s="100"/>
      <c r="X651" s="100"/>
      <c r="Y651" s="100"/>
      <c r="Z651" s="100"/>
      <c r="AA651" s="100"/>
      <c r="AB651" s="100"/>
      <c r="AC651" s="100"/>
      <c r="AD651" s="100"/>
      <c r="AE651" s="100"/>
      <c r="AF651" s="100"/>
    </row>
    <row r="652" spans="21:32" ht="30" customHeight="1" x14ac:dyDescent="0.35">
      <c r="U652" s="100"/>
      <c r="V652" s="100"/>
      <c r="W652" s="100"/>
      <c r="X652" s="100"/>
      <c r="Y652" s="100"/>
      <c r="Z652" s="100"/>
      <c r="AA652" s="100"/>
      <c r="AB652" s="100"/>
      <c r="AC652" s="100"/>
      <c r="AD652" s="100"/>
      <c r="AE652" s="100"/>
      <c r="AF652" s="100"/>
    </row>
    <row r="653" spans="21:32" ht="30" customHeight="1" x14ac:dyDescent="0.35">
      <c r="U653" s="100"/>
      <c r="V653" s="100"/>
      <c r="W653" s="100"/>
      <c r="X653" s="100"/>
      <c r="Y653" s="100"/>
      <c r="Z653" s="100"/>
      <c r="AA653" s="100"/>
      <c r="AB653" s="100"/>
      <c r="AC653" s="100"/>
      <c r="AD653" s="100"/>
      <c r="AE653" s="100"/>
      <c r="AF653" s="100"/>
    </row>
    <row r="654" spans="21:32" ht="30" customHeight="1" x14ac:dyDescent="0.35">
      <c r="U654" s="100"/>
      <c r="V654" s="100"/>
      <c r="W654" s="100"/>
      <c r="X654" s="100"/>
      <c r="Y654" s="100"/>
      <c r="Z654" s="100"/>
      <c r="AA654" s="100"/>
      <c r="AB654" s="100"/>
      <c r="AC654" s="100"/>
      <c r="AD654" s="100"/>
      <c r="AE654" s="100"/>
      <c r="AF654" s="100"/>
    </row>
    <row r="655" spans="21:32" ht="30" customHeight="1" x14ac:dyDescent="0.35">
      <c r="U655" s="100"/>
      <c r="V655" s="100"/>
      <c r="W655" s="100"/>
      <c r="X655" s="100"/>
      <c r="Y655" s="100"/>
      <c r="Z655" s="100"/>
      <c r="AA655" s="100"/>
      <c r="AB655" s="100"/>
      <c r="AC655" s="100"/>
      <c r="AD655" s="100"/>
      <c r="AE655" s="100"/>
      <c r="AF655" s="100"/>
    </row>
    <row r="656" spans="21:32" ht="30" customHeight="1" x14ac:dyDescent="0.35">
      <c r="U656" s="100"/>
      <c r="V656" s="100"/>
      <c r="W656" s="100"/>
      <c r="X656" s="100"/>
      <c r="Y656" s="100"/>
      <c r="Z656" s="100"/>
      <c r="AA656" s="100"/>
      <c r="AB656" s="100"/>
      <c r="AC656" s="100"/>
      <c r="AD656" s="100"/>
      <c r="AE656" s="100"/>
      <c r="AF656" s="100"/>
    </row>
    <row r="657" spans="21:32" ht="30" customHeight="1" x14ac:dyDescent="0.35">
      <c r="U657" s="100"/>
      <c r="V657" s="100"/>
      <c r="W657" s="100"/>
      <c r="X657" s="100"/>
      <c r="Y657" s="100"/>
      <c r="Z657" s="100"/>
      <c r="AA657" s="100"/>
      <c r="AB657" s="100"/>
      <c r="AC657" s="100"/>
      <c r="AD657" s="100"/>
      <c r="AE657" s="100"/>
      <c r="AF657" s="100"/>
    </row>
    <row r="658" spans="21:32" ht="30" customHeight="1" x14ac:dyDescent="0.35">
      <c r="U658" s="100"/>
      <c r="V658" s="100"/>
      <c r="W658" s="100"/>
      <c r="X658" s="100"/>
      <c r="Y658" s="100"/>
      <c r="Z658" s="100"/>
      <c r="AA658" s="100"/>
      <c r="AB658" s="100"/>
      <c r="AC658" s="100"/>
      <c r="AD658" s="100"/>
      <c r="AE658" s="100"/>
      <c r="AF658" s="100"/>
    </row>
    <row r="659" spans="21:32" ht="30" customHeight="1" x14ac:dyDescent="0.35">
      <c r="U659" s="100"/>
      <c r="V659" s="100"/>
      <c r="W659" s="100"/>
      <c r="X659" s="100"/>
      <c r="Y659" s="100"/>
      <c r="Z659" s="100"/>
      <c r="AA659" s="100"/>
      <c r="AB659" s="100"/>
      <c r="AC659" s="100"/>
      <c r="AD659" s="100"/>
      <c r="AE659" s="100"/>
      <c r="AF659" s="100"/>
    </row>
    <row r="660" spans="21:32" ht="30" customHeight="1" x14ac:dyDescent="0.35">
      <c r="U660" s="100"/>
      <c r="V660" s="100"/>
      <c r="W660" s="100"/>
      <c r="X660" s="100"/>
      <c r="Y660" s="100"/>
      <c r="Z660" s="100"/>
      <c r="AA660" s="100"/>
      <c r="AB660" s="100"/>
      <c r="AC660" s="100"/>
      <c r="AD660" s="100"/>
      <c r="AE660" s="100"/>
      <c r="AF660" s="100"/>
    </row>
    <row r="661" spans="21:32" ht="30" customHeight="1" x14ac:dyDescent="0.35">
      <c r="U661" s="100"/>
      <c r="V661" s="100"/>
      <c r="W661" s="100"/>
      <c r="X661" s="100"/>
      <c r="Y661" s="100"/>
      <c r="Z661" s="100"/>
      <c r="AA661" s="100"/>
      <c r="AB661" s="100"/>
      <c r="AC661" s="100"/>
      <c r="AD661" s="100"/>
      <c r="AE661" s="100"/>
      <c r="AF661" s="100"/>
    </row>
    <row r="662" spans="21:32" ht="30" customHeight="1" x14ac:dyDescent="0.35">
      <c r="U662" s="100"/>
      <c r="V662" s="100"/>
      <c r="W662" s="100"/>
      <c r="X662" s="100"/>
      <c r="Y662" s="100"/>
      <c r="Z662" s="100"/>
      <c r="AA662" s="100"/>
      <c r="AB662" s="100"/>
      <c r="AC662" s="100"/>
      <c r="AD662" s="100"/>
      <c r="AE662" s="100"/>
      <c r="AF662" s="100"/>
    </row>
    <row r="663" spans="21:32" ht="30" customHeight="1" x14ac:dyDescent="0.35">
      <c r="U663" s="100"/>
      <c r="V663" s="100"/>
      <c r="W663" s="100"/>
      <c r="X663" s="100"/>
      <c r="Y663" s="100"/>
      <c r="Z663" s="100"/>
      <c r="AA663" s="100"/>
      <c r="AB663" s="100"/>
      <c r="AC663" s="100"/>
      <c r="AD663" s="100"/>
      <c r="AE663" s="100"/>
      <c r="AF663" s="100"/>
    </row>
    <row r="664" spans="21:32" ht="30" customHeight="1" x14ac:dyDescent="0.35">
      <c r="U664" s="100"/>
      <c r="V664" s="100"/>
      <c r="W664" s="100"/>
      <c r="X664" s="100"/>
      <c r="Y664" s="100"/>
      <c r="Z664" s="100"/>
      <c r="AA664" s="100"/>
      <c r="AB664" s="100"/>
      <c r="AC664" s="100"/>
      <c r="AD664" s="100"/>
      <c r="AE664" s="100"/>
      <c r="AF664" s="100"/>
    </row>
    <row r="665" spans="21:32" ht="30" customHeight="1" x14ac:dyDescent="0.35">
      <c r="U665" s="100"/>
      <c r="V665" s="100"/>
      <c r="W665" s="100"/>
      <c r="X665" s="100"/>
      <c r="Y665" s="100"/>
      <c r="Z665" s="100"/>
      <c r="AA665" s="100"/>
      <c r="AB665" s="100"/>
      <c r="AC665" s="100"/>
      <c r="AD665" s="100"/>
      <c r="AE665" s="100"/>
      <c r="AF665" s="100"/>
    </row>
    <row r="666" spans="21:32" ht="30" customHeight="1" x14ac:dyDescent="0.35">
      <c r="U666" s="100"/>
      <c r="V666" s="100"/>
      <c r="W666" s="100"/>
      <c r="X666" s="100"/>
      <c r="Y666" s="100"/>
      <c r="Z666" s="100"/>
      <c r="AA666" s="100"/>
      <c r="AB666" s="100"/>
      <c r="AC666" s="100"/>
      <c r="AD666" s="100"/>
      <c r="AE666" s="100"/>
      <c r="AF666" s="100"/>
    </row>
    <row r="667" spans="21:32" ht="30" customHeight="1" x14ac:dyDescent="0.35">
      <c r="U667" s="100"/>
      <c r="V667" s="100"/>
      <c r="W667" s="100"/>
      <c r="X667" s="100"/>
      <c r="Y667" s="100"/>
      <c r="Z667" s="100"/>
      <c r="AA667" s="100"/>
      <c r="AB667" s="100"/>
      <c r="AC667" s="100"/>
      <c r="AD667" s="100"/>
      <c r="AE667" s="100"/>
      <c r="AF667" s="100"/>
    </row>
    <row r="668" spans="21:32" ht="30" customHeight="1" x14ac:dyDescent="0.35">
      <c r="U668" s="100"/>
      <c r="V668" s="100"/>
      <c r="W668" s="100"/>
      <c r="X668" s="100"/>
      <c r="Y668" s="100"/>
      <c r="Z668" s="100"/>
      <c r="AA668" s="100"/>
      <c r="AB668" s="100"/>
      <c r="AC668" s="100"/>
      <c r="AD668" s="100"/>
      <c r="AE668" s="100"/>
      <c r="AF668" s="100"/>
    </row>
    <row r="669" spans="21:32" ht="30" customHeight="1" x14ac:dyDescent="0.35">
      <c r="U669" s="100"/>
      <c r="V669" s="100"/>
      <c r="W669" s="100"/>
      <c r="X669" s="100"/>
      <c r="Y669" s="100"/>
      <c r="Z669" s="100"/>
      <c r="AA669" s="100"/>
      <c r="AB669" s="100"/>
      <c r="AC669" s="100"/>
      <c r="AD669" s="100"/>
      <c r="AE669" s="100"/>
      <c r="AF669" s="100"/>
    </row>
    <row r="670" spans="21:32" ht="30" customHeight="1" x14ac:dyDescent="0.35">
      <c r="U670" s="100"/>
      <c r="V670" s="100"/>
      <c r="W670" s="100"/>
      <c r="X670" s="100"/>
      <c r="Y670" s="100"/>
      <c r="Z670" s="100"/>
      <c r="AA670" s="100"/>
      <c r="AB670" s="100"/>
      <c r="AC670" s="100"/>
      <c r="AD670" s="100"/>
      <c r="AE670" s="100"/>
      <c r="AF670" s="100"/>
    </row>
    <row r="671" spans="21:32" ht="30" customHeight="1" x14ac:dyDescent="0.35">
      <c r="U671" s="100"/>
      <c r="V671" s="100"/>
      <c r="W671" s="100"/>
      <c r="X671" s="100"/>
      <c r="Y671" s="100"/>
      <c r="Z671" s="100"/>
      <c r="AA671" s="100"/>
      <c r="AB671" s="100"/>
      <c r="AC671" s="100"/>
      <c r="AD671" s="100"/>
      <c r="AE671" s="100"/>
      <c r="AF671" s="100"/>
    </row>
    <row r="672" spans="21:32" ht="30" customHeight="1" x14ac:dyDescent="0.35">
      <c r="U672" s="100"/>
      <c r="V672" s="100"/>
      <c r="W672" s="100"/>
      <c r="X672" s="100"/>
      <c r="Y672" s="100"/>
      <c r="Z672" s="100"/>
      <c r="AA672" s="100"/>
      <c r="AB672" s="100"/>
      <c r="AC672" s="100"/>
      <c r="AD672" s="100"/>
      <c r="AE672" s="100"/>
      <c r="AF672" s="100"/>
    </row>
    <row r="673" spans="21:32" ht="30" customHeight="1" x14ac:dyDescent="0.35">
      <c r="U673" s="100"/>
      <c r="V673" s="100"/>
      <c r="W673" s="100"/>
      <c r="X673" s="100"/>
      <c r="Y673" s="100"/>
      <c r="Z673" s="100"/>
      <c r="AA673" s="100"/>
      <c r="AB673" s="100"/>
      <c r="AC673" s="100"/>
      <c r="AD673" s="100"/>
      <c r="AE673" s="100"/>
      <c r="AF673" s="100"/>
    </row>
    <row r="674" spans="21:32" ht="30" customHeight="1" x14ac:dyDescent="0.35">
      <c r="U674" s="100"/>
      <c r="V674" s="100"/>
      <c r="W674" s="100"/>
      <c r="X674" s="100"/>
      <c r="Y674" s="100"/>
      <c r="Z674" s="100"/>
      <c r="AA674" s="100"/>
      <c r="AB674" s="100"/>
      <c r="AC674" s="100"/>
      <c r="AD674" s="100"/>
      <c r="AE674" s="100"/>
      <c r="AF674" s="100"/>
    </row>
    <row r="675" spans="21:32" ht="30" customHeight="1" x14ac:dyDescent="0.35">
      <c r="U675" s="100"/>
      <c r="V675" s="100"/>
      <c r="W675" s="100"/>
      <c r="X675" s="100"/>
      <c r="Y675" s="100"/>
      <c r="Z675" s="100"/>
      <c r="AA675" s="100"/>
      <c r="AB675" s="100"/>
      <c r="AC675" s="100"/>
      <c r="AD675" s="100"/>
      <c r="AE675" s="100"/>
      <c r="AF675" s="100"/>
    </row>
    <row r="676" spans="21:32" ht="30" customHeight="1" x14ac:dyDescent="0.35">
      <c r="U676" s="100"/>
      <c r="V676" s="100"/>
      <c r="W676" s="100"/>
      <c r="X676" s="100"/>
      <c r="Y676" s="100"/>
      <c r="Z676" s="100"/>
      <c r="AA676" s="100"/>
      <c r="AB676" s="100"/>
      <c r="AC676" s="100"/>
      <c r="AD676" s="100"/>
      <c r="AE676" s="100"/>
      <c r="AF676" s="100"/>
    </row>
    <row r="677" spans="21:32" ht="30" customHeight="1" x14ac:dyDescent="0.35">
      <c r="U677" s="100"/>
      <c r="V677" s="100"/>
      <c r="W677" s="100"/>
      <c r="X677" s="100"/>
      <c r="Y677" s="100"/>
      <c r="Z677" s="100"/>
      <c r="AA677" s="100"/>
      <c r="AB677" s="100"/>
      <c r="AC677" s="100"/>
      <c r="AD677" s="100"/>
      <c r="AE677" s="100"/>
      <c r="AF677" s="100"/>
    </row>
    <row r="678" spans="21:32" ht="30" customHeight="1" x14ac:dyDescent="0.35">
      <c r="U678" s="100"/>
      <c r="V678" s="100"/>
      <c r="W678" s="100"/>
      <c r="X678" s="100"/>
      <c r="Y678" s="100"/>
      <c r="Z678" s="100"/>
      <c r="AA678" s="100"/>
      <c r="AB678" s="100"/>
      <c r="AC678" s="100"/>
      <c r="AD678" s="100"/>
      <c r="AE678" s="100"/>
      <c r="AF678" s="100"/>
    </row>
    <row r="679" spans="21:32" ht="30" customHeight="1" x14ac:dyDescent="0.35">
      <c r="U679" s="100"/>
      <c r="V679" s="100"/>
      <c r="W679" s="100"/>
      <c r="X679" s="100"/>
      <c r="Y679" s="100"/>
      <c r="Z679" s="100"/>
      <c r="AA679" s="100"/>
      <c r="AB679" s="100"/>
      <c r="AC679" s="100"/>
      <c r="AD679" s="100"/>
      <c r="AE679" s="100"/>
      <c r="AF679" s="100"/>
    </row>
    <row r="680" spans="21:32" ht="30" customHeight="1" x14ac:dyDescent="0.35">
      <c r="U680" s="100"/>
      <c r="V680" s="100"/>
      <c r="W680" s="100"/>
      <c r="X680" s="100"/>
      <c r="Y680" s="100"/>
      <c r="Z680" s="100"/>
      <c r="AA680" s="100"/>
      <c r="AB680" s="100"/>
      <c r="AC680" s="100"/>
      <c r="AD680" s="100"/>
      <c r="AE680" s="100"/>
      <c r="AF680" s="100"/>
    </row>
    <row r="681" spans="21:32" ht="30" customHeight="1" x14ac:dyDescent="0.35">
      <c r="U681" s="100"/>
      <c r="V681" s="100"/>
      <c r="W681" s="100"/>
      <c r="X681" s="100"/>
      <c r="Y681" s="100"/>
      <c r="Z681" s="100"/>
      <c r="AA681" s="100"/>
      <c r="AB681" s="100"/>
      <c r="AC681" s="100"/>
      <c r="AD681" s="100"/>
      <c r="AE681" s="100"/>
      <c r="AF681" s="100"/>
    </row>
    <row r="682" spans="21:32" ht="30" customHeight="1" x14ac:dyDescent="0.35">
      <c r="U682" s="100"/>
      <c r="V682" s="100"/>
      <c r="W682" s="100"/>
      <c r="X682" s="100"/>
      <c r="Y682" s="100"/>
      <c r="Z682" s="100"/>
      <c r="AA682" s="100"/>
      <c r="AB682" s="100"/>
      <c r="AC682" s="100"/>
      <c r="AD682" s="100"/>
      <c r="AE682" s="100"/>
      <c r="AF682" s="100"/>
    </row>
    <row r="683" spans="21:32" ht="30" customHeight="1" x14ac:dyDescent="0.35">
      <c r="U683" s="100"/>
      <c r="V683" s="100"/>
      <c r="W683" s="100"/>
      <c r="X683" s="100"/>
      <c r="Y683" s="100"/>
      <c r="Z683" s="100"/>
      <c r="AA683" s="100"/>
      <c r="AB683" s="100"/>
      <c r="AC683" s="100"/>
      <c r="AD683" s="100"/>
      <c r="AE683" s="100"/>
      <c r="AF683" s="100"/>
    </row>
    <row r="684" spans="21:32" ht="30" customHeight="1" x14ac:dyDescent="0.35">
      <c r="U684" s="100"/>
      <c r="V684" s="100"/>
      <c r="W684" s="100"/>
      <c r="X684" s="100"/>
      <c r="Y684" s="100"/>
      <c r="Z684" s="100"/>
      <c r="AA684" s="100"/>
      <c r="AB684" s="100"/>
      <c r="AC684" s="100"/>
      <c r="AD684" s="100"/>
      <c r="AE684" s="100"/>
      <c r="AF684" s="100"/>
    </row>
    <row r="685" spans="21:32" ht="30" customHeight="1" x14ac:dyDescent="0.35">
      <c r="U685" s="100"/>
      <c r="V685" s="100"/>
      <c r="W685" s="100"/>
      <c r="X685" s="100"/>
      <c r="Y685" s="100"/>
      <c r="Z685" s="100"/>
      <c r="AA685" s="100"/>
      <c r="AB685" s="100"/>
      <c r="AC685" s="100"/>
      <c r="AD685" s="100"/>
      <c r="AE685" s="100"/>
      <c r="AF685" s="100"/>
    </row>
    <row r="686" spans="21:32" ht="30" customHeight="1" x14ac:dyDescent="0.35">
      <c r="U686" s="100"/>
      <c r="V686" s="100"/>
      <c r="W686" s="100"/>
      <c r="X686" s="100"/>
      <c r="Y686" s="100"/>
      <c r="Z686" s="100"/>
      <c r="AA686" s="100"/>
      <c r="AB686" s="100"/>
      <c r="AC686" s="100"/>
      <c r="AD686" s="100"/>
      <c r="AE686" s="100"/>
      <c r="AF686" s="100"/>
    </row>
    <row r="687" spans="21:32" ht="30" customHeight="1" x14ac:dyDescent="0.35">
      <c r="U687" s="100"/>
      <c r="V687" s="100"/>
      <c r="W687" s="100"/>
      <c r="X687" s="100"/>
      <c r="Y687" s="100"/>
      <c r="Z687" s="100"/>
      <c r="AA687" s="100"/>
      <c r="AB687" s="100"/>
      <c r="AC687" s="100"/>
      <c r="AD687" s="100"/>
      <c r="AE687" s="100"/>
      <c r="AF687" s="100"/>
    </row>
    <row r="688" spans="21:32" ht="30" customHeight="1" x14ac:dyDescent="0.35">
      <c r="U688" s="100"/>
      <c r="V688" s="100"/>
      <c r="W688" s="100"/>
      <c r="X688" s="100"/>
      <c r="Y688" s="100"/>
      <c r="Z688" s="100"/>
      <c r="AA688" s="100"/>
      <c r="AB688" s="100"/>
      <c r="AC688" s="100"/>
      <c r="AD688" s="100"/>
      <c r="AE688" s="100"/>
      <c r="AF688" s="100"/>
    </row>
    <row r="689" spans="21:32" ht="30" customHeight="1" x14ac:dyDescent="0.35">
      <c r="U689" s="100"/>
      <c r="V689" s="100"/>
      <c r="W689" s="100"/>
      <c r="X689" s="100"/>
      <c r="Y689" s="100"/>
      <c r="Z689" s="100"/>
      <c r="AA689" s="100"/>
      <c r="AB689" s="100"/>
      <c r="AC689" s="100"/>
      <c r="AD689" s="100"/>
      <c r="AE689" s="100"/>
      <c r="AF689" s="100"/>
    </row>
    <row r="690" spans="21:32" ht="30" customHeight="1" x14ac:dyDescent="0.35">
      <c r="U690" s="100"/>
      <c r="V690" s="100"/>
      <c r="W690" s="100"/>
      <c r="X690" s="100"/>
      <c r="Y690" s="100"/>
      <c r="Z690" s="100"/>
      <c r="AA690" s="100"/>
      <c r="AB690" s="100"/>
      <c r="AC690" s="100"/>
      <c r="AD690" s="100"/>
      <c r="AE690" s="100"/>
      <c r="AF690" s="100"/>
    </row>
    <row r="691" spans="21:32" ht="30" customHeight="1" x14ac:dyDescent="0.35">
      <c r="U691" s="100"/>
      <c r="V691" s="100"/>
      <c r="W691" s="100"/>
      <c r="X691" s="100"/>
      <c r="Y691" s="100"/>
      <c r="Z691" s="100"/>
      <c r="AA691" s="100"/>
      <c r="AB691" s="100"/>
      <c r="AC691" s="100"/>
      <c r="AD691" s="100"/>
      <c r="AE691" s="100"/>
      <c r="AF691" s="100"/>
    </row>
    <row r="692" spans="21:32" ht="30" customHeight="1" x14ac:dyDescent="0.35">
      <c r="U692" s="100"/>
      <c r="V692" s="100"/>
      <c r="W692" s="100"/>
      <c r="X692" s="100"/>
      <c r="Y692" s="100"/>
      <c r="Z692" s="100"/>
      <c r="AA692" s="100"/>
      <c r="AB692" s="100"/>
      <c r="AC692" s="100"/>
      <c r="AD692" s="100"/>
      <c r="AE692" s="100"/>
      <c r="AF692" s="100"/>
    </row>
    <row r="693" spans="21:32" ht="30" customHeight="1" x14ac:dyDescent="0.35">
      <c r="U693" s="100"/>
      <c r="V693" s="100"/>
      <c r="W693" s="100"/>
      <c r="X693" s="100"/>
      <c r="Y693" s="100"/>
      <c r="Z693" s="100"/>
      <c r="AA693" s="100"/>
      <c r="AB693" s="100"/>
      <c r="AC693" s="100"/>
      <c r="AD693" s="100"/>
      <c r="AE693" s="100"/>
      <c r="AF693" s="100"/>
    </row>
    <row r="694" spans="21:32" ht="30" customHeight="1" x14ac:dyDescent="0.35">
      <c r="U694" s="100"/>
      <c r="V694" s="100"/>
      <c r="W694" s="100"/>
      <c r="X694" s="100"/>
      <c r="Y694" s="100"/>
      <c r="Z694" s="100"/>
      <c r="AA694" s="100"/>
      <c r="AB694" s="100"/>
      <c r="AC694" s="100"/>
      <c r="AD694" s="100"/>
      <c r="AE694" s="100"/>
      <c r="AF694" s="100"/>
    </row>
    <row r="695" spans="21:32" ht="30" customHeight="1" x14ac:dyDescent="0.35">
      <c r="U695" s="100"/>
      <c r="V695" s="100"/>
      <c r="W695" s="100"/>
      <c r="X695" s="100"/>
      <c r="Y695" s="100"/>
      <c r="Z695" s="100"/>
      <c r="AA695" s="100"/>
      <c r="AB695" s="100"/>
      <c r="AC695" s="100"/>
      <c r="AD695" s="100"/>
      <c r="AE695" s="100"/>
      <c r="AF695" s="100"/>
    </row>
    <row r="696" spans="21:32" ht="30" customHeight="1" x14ac:dyDescent="0.35">
      <c r="U696" s="100"/>
      <c r="V696" s="100"/>
      <c r="W696" s="100"/>
      <c r="X696" s="100"/>
      <c r="Y696" s="100"/>
      <c r="Z696" s="100"/>
      <c r="AA696" s="100"/>
      <c r="AB696" s="100"/>
      <c r="AC696" s="100"/>
      <c r="AD696" s="100"/>
      <c r="AE696" s="100"/>
      <c r="AF696" s="100"/>
    </row>
    <row r="697" spans="21:32" ht="30" customHeight="1" x14ac:dyDescent="0.35">
      <c r="U697" s="100"/>
      <c r="V697" s="100"/>
      <c r="W697" s="100"/>
      <c r="X697" s="100"/>
      <c r="Y697" s="100"/>
      <c r="Z697" s="100"/>
      <c r="AA697" s="100"/>
      <c r="AB697" s="100"/>
      <c r="AC697" s="100"/>
      <c r="AD697" s="100"/>
      <c r="AE697" s="100"/>
      <c r="AF697" s="100"/>
    </row>
    <row r="698" spans="21:32" ht="30" customHeight="1" x14ac:dyDescent="0.35">
      <c r="U698" s="100"/>
      <c r="V698" s="100"/>
      <c r="W698" s="100"/>
      <c r="X698" s="100"/>
      <c r="Y698" s="100"/>
      <c r="Z698" s="100"/>
      <c r="AA698" s="100"/>
      <c r="AB698" s="100"/>
      <c r="AC698" s="100"/>
      <c r="AD698" s="100"/>
      <c r="AE698" s="100"/>
      <c r="AF698" s="100"/>
    </row>
    <row r="699" spans="21:32" ht="30" customHeight="1" x14ac:dyDescent="0.35">
      <c r="U699" s="100"/>
      <c r="V699" s="100"/>
      <c r="W699" s="100"/>
      <c r="X699" s="100"/>
      <c r="Y699" s="100"/>
      <c r="Z699" s="100"/>
      <c r="AA699" s="100"/>
      <c r="AB699" s="100"/>
      <c r="AC699" s="100"/>
      <c r="AD699" s="100"/>
      <c r="AE699" s="100"/>
      <c r="AF699" s="100"/>
    </row>
    <row r="700" spans="21:32" ht="30" customHeight="1" x14ac:dyDescent="0.35">
      <c r="U700" s="100"/>
      <c r="V700" s="100"/>
      <c r="W700" s="100"/>
      <c r="X700" s="100"/>
      <c r="Y700" s="100"/>
      <c r="Z700" s="100"/>
      <c r="AA700" s="100"/>
      <c r="AB700" s="100"/>
      <c r="AC700" s="100"/>
      <c r="AD700" s="100"/>
      <c r="AE700" s="100"/>
      <c r="AF700" s="100"/>
    </row>
    <row r="701" spans="21:32" ht="30" customHeight="1" x14ac:dyDescent="0.35">
      <c r="U701" s="100"/>
      <c r="V701" s="100"/>
      <c r="W701" s="100"/>
      <c r="X701" s="100"/>
      <c r="Y701" s="100"/>
      <c r="Z701" s="100"/>
      <c r="AA701" s="100"/>
      <c r="AB701" s="100"/>
      <c r="AC701" s="100"/>
      <c r="AD701" s="100"/>
      <c r="AE701" s="100"/>
      <c r="AF701" s="100"/>
    </row>
    <row r="702" spans="21:32" ht="30" customHeight="1" x14ac:dyDescent="0.35">
      <c r="U702" s="100"/>
      <c r="V702" s="100"/>
      <c r="W702" s="100"/>
      <c r="X702" s="100"/>
      <c r="Y702" s="100"/>
      <c r="Z702" s="100"/>
      <c r="AA702" s="100"/>
      <c r="AB702" s="100"/>
      <c r="AC702" s="100"/>
      <c r="AD702" s="100"/>
      <c r="AE702" s="100"/>
      <c r="AF702" s="100"/>
    </row>
    <row r="703" spans="21:32" ht="30" customHeight="1" x14ac:dyDescent="0.35">
      <c r="U703" s="100"/>
      <c r="V703" s="100"/>
      <c r="W703" s="100"/>
      <c r="X703" s="100"/>
      <c r="Y703" s="100"/>
      <c r="Z703" s="100"/>
      <c r="AA703" s="100"/>
      <c r="AB703" s="100"/>
      <c r="AC703" s="100"/>
      <c r="AD703" s="100"/>
      <c r="AE703" s="100"/>
      <c r="AF703" s="100"/>
    </row>
    <row r="704" spans="21:32" ht="30" customHeight="1" x14ac:dyDescent="0.35">
      <c r="U704" s="100"/>
      <c r="V704" s="100"/>
      <c r="W704" s="100"/>
      <c r="X704" s="100"/>
      <c r="Y704" s="100"/>
      <c r="Z704" s="100"/>
      <c r="AA704" s="100"/>
      <c r="AB704" s="100"/>
      <c r="AC704" s="100"/>
      <c r="AD704" s="100"/>
      <c r="AE704" s="100"/>
      <c r="AF704" s="100"/>
    </row>
    <row r="705" spans="21:32" ht="30" customHeight="1" x14ac:dyDescent="0.35">
      <c r="U705" s="100"/>
      <c r="V705" s="100"/>
      <c r="W705" s="100"/>
      <c r="X705" s="100"/>
      <c r="Y705" s="100"/>
      <c r="Z705" s="100"/>
      <c r="AA705" s="100"/>
      <c r="AB705" s="100"/>
      <c r="AC705" s="100"/>
      <c r="AD705" s="100"/>
      <c r="AE705" s="100"/>
      <c r="AF705" s="100"/>
    </row>
    <row r="706" spans="21:32" ht="30" customHeight="1" x14ac:dyDescent="0.35">
      <c r="U706" s="100"/>
      <c r="V706" s="100"/>
      <c r="W706" s="100"/>
      <c r="X706" s="100"/>
      <c r="Y706" s="100"/>
      <c r="Z706" s="100"/>
      <c r="AA706" s="100"/>
      <c r="AB706" s="100"/>
      <c r="AC706" s="100"/>
      <c r="AD706" s="100"/>
      <c r="AE706" s="100"/>
      <c r="AF706" s="100"/>
    </row>
    <row r="707" spans="21:32" ht="30" customHeight="1" x14ac:dyDescent="0.35">
      <c r="U707" s="100"/>
      <c r="V707" s="100"/>
      <c r="W707" s="100"/>
      <c r="X707" s="100"/>
      <c r="Y707" s="100"/>
      <c r="Z707" s="100"/>
      <c r="AA707" s="100"/>
      <c r="AB707" s="100"/>
      <c r="AC707" s="100"/>
      <c r="AD707" s="100"/>
      <c r="AE707" s="100"/>
      <c r="AF707" s="100"/>
    </row>
    <row r="708" spans="21:32" ht="30" customHeight="1" x14ac:dyDescent="0.35">
      <c r="U708" s="100"/>
      <c r="V708" s="100"/>
      <c r="W708" s="100"/>
      <c r="X708" s="100"/>
      <c r="Y708" s="100"/>
      <c r="Z708" s="100"/>
      <c r="AA708" s="100"/>
      <c r="AB708" s="100"/>
      <c r="AC708" s="100"/>
      <c r="AD708" s="100"/>
      <c r="AE708" s="100"/>
      <c r="AF708" s="100"/>
    </row>
    <row r="709" spans="21:32" ht="30" customHeight="1" x14ac:dyDescent="0.35">
      <c r="U709" s="100"/>
      <c r="V709" s="100"/>
      <c r="W709" s="100"/>
      <c r="X709" s="100"/>
      <c r="Y709" s="100"/>
      <c r="Z709" s="100"/>
      <c r="AA709" s="100"/>
      <c r="AB709" s="100"/>
      <c r="AC709" s="100"/>
      <c r="AD709" s="100"/>
      <c r="AE709" s="100"/>
      <c r="AF709" s="100"/>
    </row>
    <row r="710" spans="21:32" ht="30" customHeight="1" x14ac:dyDescent="0.35">
      <c r="U710" s="100"/>
      <c r="V710" s="100"/>
      <c r="W710" s="100"/>
      <c r="X710" s="100"/>
      <c r="Y710" s="100"/>
      <c r="Z710" s="100"/>
      <c r="AA710" s="100"/>
      <c r="AB710" s="100"/>
      <c r="AC710" s="100"/>
      <c r="AD710" s="100"/>
      <c r="AE710" s="100"/>
      <c r="AF710" s="100"/>
    </row>
    <row r="711" spans="21:32" ht="30" customHeight="1" x14ac:dyDescent="0.35">
      <c r="U711" s="100"/>
      <c r="V711" s="100"/>
      <c r="W711" s="100"/>
      <c r="X711" s="100"/>
      <c r="Y711" s="100"/>
      <c r="Z711" s="100"/>
      <c r="AA711" s="100"/>
      <c r="AB711" s="100"/>
      <c r="AC711" s="100"/>
      <c r="AD711" s="100"/>
      <c r="AE711" s="100"/>
      <c r="AF711" s="100"/>
    </row>
    <row r="712" spans="21:32" ht="30" customHeight="1" x14ac:dyDescent="0.35">
      <c r="U712" s="100"/>
      <c r="V712" s="100"/>
      <c r="W712" s="100"/>
      <c r="X712" s="100"/>
      <c r="Y712" s="100"/>
      <c r="Z712" s="100"/>
      <c r="AA712" s="100"/>
      <c r="AB712" s="100"/>
      <c r="AC712" s="100"/>
      <c r="AD712" s="100"/>
      <c r="AE712" s="100"/>
      <c r="AF712" s="100"/>
    </row>
    <row r="713" spans="21:32" ht="30" customHeight="1" x14ac:dyDescent="0.35">
      <c r="U713" s="100"/>
      <c r="V713" s="100"/>
      <c r="W713" s="100"/>
      <c r="X713" s="100"/>
      <c r="Y713" s="100"/>
      <c r="Z713" s="100"/>
      <c r="AA713" s="100"/>
      <c r="AB713" s="100"/>
      <c r="AC713" s="100"/>
      <c r="AD713" s="100"/>
      <c r="AE713" s="100"/>
      <c r="AF713" s="100"/>
    </row>
    <row r="714" spans="21:32" ht="30" customHeight="1" x14ac:dyDescent="0.35">
      <c r="U714" s="100"/>
      <c r="V714" s="100"/>
      <c r="W714" s="100"/>
      <c r="X714" s="100"/>
      <c r="Y714" s="100"/>
      <c r="Z714" s="100"/>
      <c r="AA714" s="100"/>
      <c r="AB714" s="100"/>
      <c r="AC714" s="100"/>
      <c r="AD714" s="100"/>
      <c r="AE714" s="100"/>
      <c r="AF714" s="100"/>
    </row>
    <row r="715" spans="21:32" ht="30" customHeight="1" x14ac:dyDescent="0.35">
      <c r="U715" s="100"/>
      <c r="V715" s="100"/>
      <c r="W715" s="100"/>
      <c r="X715" s="100"/>
      <c r="Y715" s="100"/>
      <c r="Z715" s="100"/>
      <c r="AA715" s="100"/>
      <c r="AB715" s="100"/>
      <c r="AC715" s="100"/>
      <c r="AD715" s="100"/>
      <c r="AE715" s="100"/>
      <c r="AF715" s="100"/>
    </row>
    <row r="716" spans="21:32" ht="30" customHeight="1" x14ac:dyDescent="0.35">
      <c r="U716" s="100"/>
      <c r="V716" s="100"/>
      <c r="W716" s="100"/>
      <c r="X716" s="100"/>
      <c r="Y716" s="100"/>
      <c r="Z716" s="100"/>
      <c r="AA716" s="100"/>
      <c r="AB716" s="100"/>
      <c r="AC716" s="100"/>
      <c r="AD716" s="100"/>
      <c r="AE716" s="100"/>
      <c r="AF716" s="100"/>
    </row>
    <row r="717" spans="21:32" ht="30" customHeight="1" x14ac:dyDescent="0.35">
      <c r="U717" s="100"/>
      <c r="V717" s="100"/>
      <c r="W717" s="100"/>
      <c r="X717" s="100"/>
      <c r="Y717" s="100"/>
      <c r="Z717" s="100"/>
      <c r="AA717" s="100"/>
      <c r="AB717" s="100"/>
      <c r="AC717" s="100"/>
      <c r="AD717" s="100"/>
      <c r="AE717" s="100"/>
      <c r="AF717" s="100"/>
    </row>
    <row r="718" spans="21:32" ht="30" customHeight="1" x14ac:dyDescent="0.35">
      <c r="U718" s="100"/>
      <c r="V718" s="100"/>
      <c r="W718" s="100"/>
      <c r="X718" s="100"/>
      <c r="Y718" s="100"/>
      <c r="Z718" s="100"/>
      <c r="AA718" s="100"/>
      <c r="AB718" s="100"/>
      <c r="AC718" s="100"/>
      <c r="AD718" s="100"/>
      <c r="AE718" s="100"/>
      <c r="AF718" s="100"/>
    </row>
    <row r="719" spans="21:32" ht="30" customHeight="1" x14ac:dyDescent="0.35">
      <c r="U719" s="100"/>
      <c r="V719" s="100"/>
      <c r="W719" s="100"/>
      <c r="X719" s="100"/>
      <c r="Y719" s="100"/>
      <c r="Z719" s="100"/>
      <c r="AA719" s="100"/>
      <c r="AB719" s="100"/>
      <c r="AC719" s="100"/>
      <c r="AD719" s="100"/>
      <c r="AE719" s="100"/>
      <c r="AF719" s="100"/>
    </row>
    <row r="720" spans="21:32" ht="30" customHeight="1" x14ac:dyDescent="0.35">
      <c r="U720" s="100"/>
      <c r="V720" s="100"/>
      <c r="W720" s="100"/>
      <c r="X720" s="100"/>
      <c r="Y720" s="100"/>
      <c r="Z720" s="100"/>
      <c r="AA720" s="100"/>
      <c r="AB720" s="100"/>
      <c r="AC720" s="100"/>
      <c r="AD720" s="100"/>
      <c r="AE720" s="100"/>
      <c r="AF720" s="100"/>
    </row>
    <row r="721" spans="21:32" ht="30" customHeight="1" x14ac:dyDescent="0.35">
      <c r="U721" s="100"/>
      <c r="V721" s="100"/>
      <c r="W721" s="100"/>
      <c r="X721" s="100"/>
      <c r="Y721" s="100"/>
      <c r="Z721" s="100"/>
      <c r="AA721" s="100"/>
      <c r="AB721" s="100"/>
      <c r="AC721" s="100"/>
      <c r="AD721" s="100"/>
      <c r="AE721" s="100"/>
      <c r="AF721" s="100"/>
    </row>
    <row r="722" spans="21:32" ht="30" customHeight="1" x14ac:dyDescent="0.35">
      <c r="U722" s="100"/>
      <c r="V722" s="100"/>
      <c r="W722" s="100"/>
      <c r="X722" s="100"/>
      <c r="Y722" s="100"/>
      <c r="Z722" s="100"/>
      <c r="AA722" s="100"/>
      <c r="AB722" s="100"/>
      <c r="AC722" s="100"/>
      <c r="AD722" s="100"/>
      <c r="AE722" s="100"/>
      <c r="AF722" s="100"/>
    </row>
    <row r="723" spans="21:32" ht="30" customHeight="1" x14ac:dyDescent="0.35">
      <c r="U723" s="100"/>
      <c r="V723" s="100"/>
      <c r="W723" s="100"/>
      <c r="X723" s="100"/>
      <c r="Y723" s="100"/>
      <c r="Z723" s="100"/>
      <c r="AA723" s="100"/>
      <c r="AB723" s="100"/>
      <c r="AC723" s="100"/>
      <c r="AD723" s="100"/>
      <c r="AE723" s="100"/>
      <c r="AF723" s="100"/>
    </row>
    <row r="724" spans="21:32" ht="30" customHeight="1" x14ac:dyDescent="0.35">
      <c r="U724" s="100"/>
      <c r="V724" s="100"/>
      <c r="W724" s="100"/>
      <c r="X724" s="100"/>
      <c r="Y724" s="100"/>
      <c r="Z724" s="100"/>
      <c r="AA724" s="100"/>
      <c r="AB724" s="100"/>
      <c r="AC724" s="100"/>
      <c r="AD724" s="100"/>
      <c r="AE724" s="100"/>
      <c r="AF724" s="100"/>
    </row>
    <row r="725" spans="21:32" ht="30" customHeight="1" x14ac:dyDescent="0.35">
      <c r="U725" s="100"/>
      <c r="V725" s="100"/>
      <c r="W725" s="100"/>
      <c r="X725" s="100"/>
      <c r="Y725" s="100"/>
      <c r="Z725" s="100"/>
      <c r="AA725" s="100"/>
      <c r="AB725" s="100"/>
      <c r="AC725" s="100"/>
      <c r="AD725" s="100"/>
      <c r="AE725" s="100"/>
      <c r="AF725" s="100"/>
    </row>
    <row r="726" spans="21:32" ht="30" customHeight="1" x14ac:dyDescent="0.35">
      <c r="U726" s="100"/>
      <c r="V726" s="100"/>
      <c r="W726" s="100"/>
      <c r="X726" s="100"/>
      <c r="Y726" s="100"/>
      <c r="Z726" s="100"/>
      <c r="AA726" s="100"/>
      <c r="AB726" s="100"/>
      <c r="AC726" s="100"/>
      <c r="AD726" s="100"/>
      <c r="AE726" s="100"/>
      <c r="AF726" s="100"/>
    </row>
    <row r="727" spans="21:32" ht="30" customHeight="1" x14ac:dyDescent="0.35">
      <c r="U727" s="100"/>
      <c r="V727" s="100"/>
      <c r="W727" s="100"/>
      <c r="X727" s="100"/>
      <c r="Y727" s="100"/>
      <c r="Z727" s="100"/>
      <c r="AA727" s="100"/>
      <c r="AB727" s="100"/>
      <c r="AC727" s="100"/>
      <c r="AD727" s="100"/>
      <c r="AE727" s="100"/>
      <c r="AF727" s="100"/>
    </row>
    <row r="728" spans="21:32" ht="30" customHeight="1" x14ac:dyDescent="0.35">
      <c r="U728" s="100"/>
      <c r="V728" s="100"/>
      <c r="W728" s="100"/>
      <c r="X728" s="100"/>
      <c r="Y728" s="100"/>
      <c r="Z728" s="100"/>
      <c r="AA728" s="100"/>
      <c r="AB728" s="100"/>
      <c r="AC728" s="100"/>
      <c r="AD728" s="100"/>
      <c r="AE728" s="100"/>
      <c r="AF728" s="100"/>
    </row>
    <row r="729" spans="21:32" ht="30" customHeight="1" x14ac:dyDescent="0.35">
      <c r="U729" s="100"/>
      <c r="V729" s="100"/>
      <c r="W729" s="100"/>
      <c r="X729" s="100"/>
      <c r="Y729" s="100"/>
      <c r="Z729" s="100"/>
      <c r="AA729" s="100"/>
      <c r="AB729" s="100"/>
      <c r="AC729" s="100"/>
      <c r="AD729" s="100"/>
      <c r="AE729" s="100"/>
      <c r="AF729" s="100"/>
    </row>
    <row r="730" spans="21:32" ht="30" customHeight="1" x14ac:dyDescent="0.35">
      <c r="U730" s="100"/>
      <c r="V730" s="100"/>
      <c r="W730" s="100"/>
      <c r="X730" s="100"/>
      <c r="Y730" s="100"/>
      <c r="Z730" s="100"/>
      <c r="AA730" s="100"/>
      <c r="AB730" s="100"/>
      <c r="AC730" s="100"/>
      <c r="AD730" s="100"/>
      <c r="AE730" s="100"/>
      <c r="AF730" s="100"/>
    </row>
    <row r="731" spans="21:32" ht="30" customHeight="1" x14ac:dyDescent="0.35">
      <c r="U731" s="100"/>
      <c r="V731" s="100"/>
      <c r="W731" s="100"/>
      <c r="X731" s="100"/>
      <c r="Y731" s="100"/>
      <c r="Z731" s="100"/>
      <c r="AA731" s="100"/>
      <c r="AB731" s="100"/>
      <c r="AC731" s="100"/>
      <c r="AD731" s="100"/>
      <c r="AE731" s="100"/>
      <c r="AF731" s="100"/>
    </row>
    <row r="732" spans="21:32" ht="30" customHeight="1" x14ac:dyDescent="0.35">
      <c r="U732" s="100"/>
      <c r="V732" s="100"/>
      <c r="W732" s="100"/>
      <c r="X732" s="100"/>
      <c r="Y732" s="100"/>
      <c r="Z732" s="100"/>
      <c r="AA732" s="100"/>
      <c r="AB732" s="100"/>
      <c r="AC732" s="100"/>
      <c r="AD732" s="100"/>
      <c r="AE732" s="100"/>
      <c r="AF732" s="100"/>
    </row>
    <row r="733" spans="21:32" ht="30" customHeight="1" x14ac:dyDescent="0.35">
      <c r="U733" s="100"/>
      <c r="V733" s="100"/>
      <c r="W733" s="100"/>
      <c r="X733" s="100"/>
      <c r="Y733" s="100"/>
      <c r="Z733" s="100"/>
      <c r="AA733" s="100"/>
      <c r="AB733" s="100"/>
      <c r="AC733" s="100"/>
      <c r="AD733" s="100"/>
      <c r="AE733" s="100"/>
      <c r="AF733" s="100"/>
    </row>
    <row r="734" spans="21:32" ht="30" customHeight="1" x14ac:dyDescent="0.35">
      <c r="U734" s="100"/>
      <c r="V734" s="100"/>
      <c r="W734" s="100"/>
      <c r="X734" s="100"/>
      <c r="Y734" s="100"/>
      <c r="Z734" s="100"/>
      <c r="AA734" s="100"/>
      <c r="AB734" s="100"/>
      <c r="AC734" s="100"/>
      <c r="AD734" s="100"/>
      <c r="AE734" s="100"/>
      <c r="AF734" s="100"/>
    </row>
    <row r="735" spans="21:32" ht="30" customHeight="1" x14ac:dyDescent="0.35">
      <c r="U735" s="100"/>
      <c r="V735" s="100"/>
      <c r="W735" s="100"/>
      <c r="X735" s="100"/>
      <c r="Y735" s="100"/>
      <c r="Z735" s="100"/>
      <c r="AA735" s="100"/>
      <c r="AB735" s="100"/>
      <c r="AC735" s="100"/>
      <c r="AD735" s="100"/>
      <c r="AE735" s="100"/>
      <c r="AF735" s="100"/>
    </row>
    <row r="736" spans="21:32" ht="30" customHeight="1" x14ac:dyDescent="0.35">
      <c r="U736" s="100"/>
      <c r="V736" s="100"/>
      <c r="W736" s="100"/>
      <c r="X736" s="100"/>
      <c r="Y736" s="100"/>
      <c r="Z736" s="100"/>
      <c r="AA736" s="100"/>
      <c r="AB736" s="100"/>
      <c r="AC736" s="100"/>
      <c r="AD736" s="100"/>
      <c r="AE736" s="100"/>
      <c r="AF736" s="100"/>
    </row>
    <row r="737" spans="21:32" ht="30" customHeight="1" x14ac:dyDescent="0.35">
      <c r="U737" s="100"/>
      <c r="V737" s="100"/>
      <c r="W737" s="100"/>
      <c r="X737" s="100"/>
      <c r="Y737" s="100"/>
      <c r="Z737" s="100"/>
      <c r="AA737" s="100"/>
      <c r="AB737" s="100"/>
      <c r="AC737" s="100"/>
      <c r="AD737" s="100"/>
      <c r="AE737" s="100"/>
      <c r="AF737" s="100"/>
    </row>
    <row r="738" spans="21:32" ht="30" customHeight="1" x14ac:dyDescent="0.35">
      <c r="U738" s="100"/>
      <c r="V738" s="100"/>
      <c r="W738" s="100"/>
      <c r="X738" s="100"/>
      <c r="Y738" s="100"/>
      <c r="Z738" s="100"/>
      <c r="AA738" s="100"/>
      <c r="AB738" s="100"/>
      <c r="AC738" s="100"/>
      <c r="AD738" s="100"/>
      <c r="AE738" s="100"/>
      <c r="AF738" s="100"/>
    </row>
    <row r="739" spans="21:32" ht="30" customHeight="1" x14ac:dyDescent="0.35">
      <c r="U739" s="100"/>
      <c r="V739" s="100"/>
      <c r="W739" s="100"/>
      <c r="X739" s="100"/>
      <c r="Y739" s="100"/>
      <c r="Z739" s="100"/>
      <c r="AA739" s="100"/>
      <c r="AB739" s="100"/>
      <c r="AC739" s="100"/>
      <c r="AD739" s="100"/>
      <c r="AE739" s="100"/>
      <c r="AF739" s="100"/>
    </row>
    <row r="740" spans="21:32" ht="30" customHeight="1" x14ac:dyDescent="0.35">
      <c r="U740" s="100"/>
      <c r="V740" s="100"/>
      <c r="W740" s="100"/>
      <c r="X740" s="100"/>
      <c r="Y740" s="100"/>
      <c r="Z740" s="100"/>
      <c r="AA740" s="100"/>
      <c r="AB740" s="100"/>
      <c r="AC740" s="100"/>
      <c r="AD740" s="100"/>
      <c r="AE740" s="100"/>
      <c r="AF740" s="100"/>
    </row>
    <row r="741" spans="21:32" ht="30" customHeight="1" x14ac:dyDescent="0.35">
      <c r="U741" s="100"/>
      <c r="V741" s="100"/>
      <c r="W741" s="100"/>
      <c r="X741" s="100"/>
      <c r="Y741" s="100"/>
      <c r="Z741" s="100"/>
      <c r="AA741" s="100"/>
      <c r="AB741" s="100"/>
      <c r="AC741" s="100"/>
      <c r="AD741" s="100"/>
      <c r="AE741" s="100"/>
      <c r="AF741" s="100"/>
    </row>
    <row r="742" spans="21:32" ht="30" customHeight="1" x14ac:dyDescent="0.35">
      <c r="U742" s="100"/>
      <c r="V742" s="100"/>
      <c r="W742" s="100"/>
      <c r="X742" s="100"/>
      <c r="Y742" s="100"/>
      <c r="Z742" s="100"/>
      <c r="AA742" s="100"/>
      <c r="AB742" s="100"/>
      <c r="AC742" s="100"/>
      <c r="AD742" s="100"/>
      <c r="AE742" s="100"/>
      <c r="AF742" s="100"/>
    </row>
    <row r="743" spans="21:32" ht="30" customHeight="1" x14ac:dyDescent="0.35">
      <c r="U743" s="100"/>
      <c r="V743" s="100"/>
      <c r="W743" s="100"/>
      <c r="X743" s="100"/>
      <c r="Y743" s="100"/>
      <c r="Z743" s="100"/>
      <c r="AA743" s="100"/>
      <c r="AB743" s="100"/>
      <c r="AC743" s="100"/>
      <c r="AD743" s="100"/>
      <c r="AE743" s="100"/>
      <c r="AF743" s="100"/>
    </row>
    <row r="744" spans="21:32" ht="30" customHeight="1" x14ac:dyDescent="0.35">
      <c r="U744" s="100"/>
      <c r="V744" s="100"/>
      <c r="W744" s="100"/>
      <c r="X744" s="100"/>
      <c r="Y744" s="100"/>
      <c r="Z744" s="100"/>
      <c r="AA744" s="100"/>
      <c r="AB744" s="100"/>
      <c r="AC744" s="100"/>
      <c r="AD744" s="100"/>
      <c r="AE744" s="100"/>
      <c r="AF744" s="100"/>
    </row>
    <row r="745" spans="21:32" ht="30" customHeight="1" x14ac:dyDescent="0.35">
      <c r="U745" s="100"/>
      <c r="V745" s="100"/>
      <c r="W745" s="100"/>
      <c r="X745" s="100"/>
      <c r="Y745" s="100"/>
      <c r="Z745" s="100"/>
      <c r="AA745" s="100"/>
      <c r="AB745" s="100"/>
      <c r="AC745" s="100"/>
      <c r="AD745" s="100"/>
      <c r="AE745" s="100"/>
      <c r="AF745" s="100"/>
    </row>
    <row r="746" spans="21:32" ht="30" customHeight="1" x14ac:dyDescent="0.35">
      <c r="U746" s="100"/>
      <c r="V746" s="100"/>
      <c r="W746" s="100"/>
      <c r="X746" s="100"/>
      <c r="Y746" s="100"/>
      <c r="Z746" s="100"/>
      <c r="AA746" s="100"/>
      <c r="AB746" s="100"/>
      <c r="AC746" s="100"/>
      <c r="AD746" s="100"/>
      <c r="AE746" s="100"/>
      <c r="AF746" s="100"/>
    </row>
    <row r="747" spans="21:32" ht="30" customHeight="1" x14ac:dyDescent="0.35">
      <c r="U747" s="100"/>
      <c r="V747" s="100"/>
      <c r="W747" s="100"/>
      <c r="X747" s="100"/>
      <c r="Y747" s="100"/>
      <c r="Z747" s="100"/>
      <c r="AA747" s="100"/>
      <c r="AB747" s="100"/>
      <c r="AC747" s="100"/>
      <c r="AD747" s="100"/>
      <c r="AE747" s="100"/>
      <c r="AF747" s="100"/>
    </row>
    <row r="748" spans="21:32" ht="30" customHeight="1" x14ac:dyDescent="0.35">
      <c r="U748" s="100"/>
      <c r="V748" s="100"/>
      <c r="W748" s="100"/>
      <c r="X748" s="100"/>
      <c r="Y748" s="100"/>
      <c r="Z748" s="100"/>
      <c r="AA748" s="100"/>
      <c r="AB748" s="100"/>
      <c r="AC748" s="100"/>
      <c r="AD748" s="100"/>
      <c r="AE748" s="100"/>
      <c r="AF748" s="100"/>
    </row>
    <row r="749" spans="21:32" ht="30" customHeight="1" x14ac:dyDescent="0.35">
      <c r="U749" s="100"/>
      <c r="V749" s="100"/>
      <c r="W749" s="100"/>
      <c r="X749" s="100"/>
      <c r="Y749" s="100"/>
      <c r="Z749" s="100"/>
      <c r="AA749" s="100"/>
      <c r="AB749" s="100"/>
      <c r="AC749" s="100"/>
      <c r="AD749" s="100"/>
      <c r="AE749" s="100"/>
      <c r="AF749" s="100"/>
    </row>
    <row r="750" spans="21:32" ht="30" customHeight="1" x14ac:dyDescent="0.35">
      <c r="U750" s="100"/>
      <c r="V750" s="100"/>
      <c r="W750" s="100"/>
      <c r="X750" s="100"/>
      <c r="Y750" s="100"/>
      <c r="Z750" s="100"/>
      <c r="AA750" s="100"/>
      <c r="AB750" s="100"/>
      <c r="AC750" s="100"/>
      <c r="AD750" s="100"/>
      <c r="AE750" s="100"/>
      <c r="AF750" s="100"/>
    </row>
    <row r="751" spans="21:32" ht="30" customHeight="1" x14ac:dyDescent="0.35">
      <c r="U751" s="100"/>
      <c r="V751" s="100"/>
      <c r="W751" s="100"/>
      <c r="X751" s="100"/>
      <c r="Y751" s="100"/>
      <c r="Z751" s="100"/>
      <c r="AA751" s="100"/>
      <c r="AB751" s="100"/>
      <c r="AC751" s="100"/>
      <c r="AD751" s="100"/>
      <c r="AE751" s="100"/>
      <c r="AF751" s="100"/>
    </row>
    <row r="752" spans="21:32" ht="30" customHeight="1" x14ac:dyDescent="0.35">
      <c r="U752" s="100"/>
      <c r="V752" s="100"/>
      <c r="W752" s="100"/>
      <c r="X752" s="100"/>
      <c r="Y752" s="100"/>
      <c r="Z752" s="100"/>
      <c r="AA752" s="100"/>
      <c r="AB752" s="100"/>
      <c r="AC752" s="100"/>
      <c r="AD752" s="100"/>
      <c r="AE752" s="100"/>
      <c r="AF752" s="100"/>
    </row>
    <row r="753" spans="21:32" ht="30" customHeight="1" x14ac:dyDescent="0.35">
      <c r="U753" s="100"/>
      <c r="V753" s="100"/>
      <c r="W753" s="100"/>
      <c r="X753" s="100"/>
      <c r="Y753" s="100"/>
      <c r="Z753" s="100"/>
      <c r="AA753" s="100"/>
      <c r="AB753" s="100"/>
      <c r="AC753" s="100"/>
      <c r="AD753" s="100"/>
      <c r="AE753" s="100"/>
      <c r="AF753" s="100"/>
    </row>
    <row r="754" spans="21:32" ht="30" customHeight="1" x14ac:dyDescent="0.35">
      <c r="U754" s="100"/>
      <c r="V754" s="100"/>
      <c r="W754" s="100"/>
      <c r="X754" s="100"/>
      <c r="Y754" s="100"/>
      <c r="Z754" s="100"/>
      <c r="AA754" s="100"/>
      <c r="AB754" s="100"/>
      <c r="AC754" s="100"/>
      <c r="AD754" s="100"/>
      <c r="AE754" s="100"/>
      <c r="AF754" s="100"/>
    </row>
    <row r="755" spans="21:32" ht="30" customHeight="1" x14ac:dyDescent="0.35">
      <c r="U755" s="100"/>
      <c r="V755" s="100"/>
      <c r="W755" s="100"/>
      <c r="X755" s="100"/>
      <c r="Y755" s="100"/>
      <c r="Z755" s="100"/>
      <c r="AA755" s="100"/>
      <c r="AB755" s="100"/>
      <c r="AC755" s="100"/>
      <c r="AD755" s="100"/>
      <c r="AE755" s="100"/>
      <c r="AF755" s="100"/>
    </row>
    <row r="756" spans="21:32" ht="30" customHeight="1" x14ac:dyDescent="0.35">
      <c r="U756" s="100"/>
      <c r="V756" s="100"/>
      <c r="W756" s="100"/>
      <c r="X756" s="100"/>
      <c r="Y756" s="100"/>
      <c r="Z756" s="100"/>
      <c r="AA756" s="100"/>
      <c r="AB756" s="100"/>
      <c r="AC756" s="100"/>
      <c r="AD756" s="100"/>
      <c r="AE756" s="100"/>
      <c r="AF756" s="100"/>
    </row>
    <row r="757" spans="21:32" ht="30" customHeight="1" x14ac:dyDescent="0.35">
      <c r="U757" s="100"/>
      <c r="V757" s="100"/>
      <c r="W757" s="100"/>
      <c r="X757" s="100"/>
      <c r="Y757" s="100"/>
      <c r="Z757" s="100"/>
      <c r="AA757" s="100"/>
      <c r="AB757" s="100"/>
      <c r="AC757" s="100"/>
      <c r="AD757" s="100"/>
      <c r="AE757" s="100"/>
      <c r="AF757" s="100"/>
    </row>
    <row r="758" spans="21:32" ht="30" customHeight="1" x14ac:dyDescent="0.35">
      <c r="U758" s="100"/>
      <c r="V758" s="100"/>
      <c r="W758" s="100"/>
      <c r="X758" s="100"/>
      <c r="Y758" s="100"/>
      <c r="Z758" s="100"/>
      <c r="AA758" s="100"/>
      <c r="AB758" s="100"/>
      <c r="AC758" s="100"/>
      <c r="AD758" s="100"/>
      <c r="AE758" s="100"/>
      <c r="AF758" s="100"/>
    </row>
    <row r="759" spans="21:32" ht="30" customHeight="1" x14ac:dyDescent="0.35">
      <c r="U759" s="100"/>
      <c r="V759" s="100"/>
      <c r="W759" s="100"/>
      <c r="X759" s="100"/>
      <c r="Y759" s="100"/>
      <c r="Z759" s="100"/>
      <c r="AA759" s="100"/>
      <c r="AB759" s="100"/>
      <c r="AC759" s="100"/>
      <c r="AD759" s="100"/>
      <c r="AE759" s="100"/>
      <c r="AF759" s="100"/>
    </row>
    <row r="760" spans="21:32" ht="30" customHeight="1" x14ac:dyDescent="0.35">
      <c r="U760" s="100"/>
      <c r="V760" s="100"/>
      <c r="W760" s="100"/>
      <c r="X760" s="100"/>
      <c r="Y760" s="100"/>
      <c r="Z760" s="100"/>
      <c r="AA760" s="100"/>
      <c r="AB760" s="100"/>
      <c r="AC760" s="100"/>
      <c r="AD760" s="100"/>
      <c r="AE760" s="100"/>
      <c r="AF760" s="100"/>
    </row>
    <row r="761" spans="21:32" ht="30" customHeight="1" x14ac:dyDescent="0.35">
      <c r="U761" s="100"/>
      <c r="V761" s="100"/>
      <c r="W761" s="100"/>
      <c r="X761" s="100"/>
      <c r="Y761" s="100"/>
      <c r="Z761" s="100"/>
      <c r="AA761" s="100"/>
      <c r="AB761" s="100"/>
      <c r="AC761" s="100"/>
      <c r="AD761" s="100"/>
      <c r="AE761" s="100"/>
      <c r="AF761" s="100"/>
    </row>
    <row r="762" spans="21:32" ht="30" customHeight="1" x14ac:dyDescent="0.35">
      <c r="U762" s="100"/>
      <c r="V762" s="100"/>
      <c r="W762" s="100"/>
      <c r="X762" s="100"/>
      <c r="Y762" s="100"/>
      <c r="Z762" s="100"/>
      <c r="AA762" s="100"/>
      <c r="AB762" s="100"/>
      <c r="AC762" s="100"/>
      <c r="AD762" s="100"/>
      <c r="AE762" s="100"/>
      <c r="AF762" s="100"/>
    </row>
    <row r="763" spans="21:32" ht="30" customHeight="1" x14ac:dyDescent="0.35">
      <c r="U763" s="100"/>
      <c r="V763" s="100"/>
      <c r="W763" s="100"/>
      <c r="X763" s="100"/>
      <c r="Y763" s="100"/>
      <c r="Z763" s="100"/>
      <c r="AA763" s="100"/>
      <c r="AB763" s="100"/>
      <c r="AC763" s="100"/>
      <c r="AD763" s="100"/>
      <c r="AE763" s="100"/>
      <c r="AF763" s="100"/>
    </row>
    <row r="764" spans="21:32" ht="30" customHeight="1" x14ac:dyDescent="0.35">
      <c r="U764" s="100"/>
      <c r="V764" s="100"/>
      <c r="W764" s="100"/>
      <c r="X764" s="100"/>
      <c r="Y764" s="100"/>
      <c r="Z764" s="100"/>
      <c r="AA764" s="100"/>
      <c r="AB764" s="100"/>
      <c r="AC764" s="100"/>
      <c r="AD764" s="100"/>
      <c r="AE764" s="100"/>
      <c r="AF764" s="100"/>
    </row>
    <row r="765" spans="21:32" ht="30" customHeight="1" x14ac:dyDescent="0.35">
      <c r="U765" s="100"/>
      <c r="V765" s="100"/>
      <c r="W765" s="100"/>
      <c r="X765" s="100"/>
      <c r="Y765" s="100"/>
      <c r="Z765" s="100"/>
      <c r="AA765" s="100"/>
      <c r="AB765" s="100"/>
      <c r="AC765" s="100"/>
      <c r="AD765" s="100"/>
      <c r="AE765" s="100"/>
      <c r="AF765" s="100"/>
    </row>
    <row r="766" spans="21:32" ht="30" customHeight="1" x14ac:dyDescent="0.35">
      <c r="U766" s="100"/>
      <c r="V766" s="100"/>
      <c r="W766" s="100"/>
      <c r="X766" s="100"/>
      <c r="Y766" s="100"/>
      <c r="Z766" s="100"/>
      <c r="AA766" s="100"/>
      <c r="AB766" s="100"/>
      <c r="AC766" s="100"/>
      <c r="AD766" s="100"/>
      <c r="AE766" s="100"/>
      <c r="AF766" s="100"/>
    </row>
    <row r="767" spans="21:32" ht="30" customHeight="1" x14ac:dyDescent="0.35">
      <c r="U767" s="100"/>
      <c r="V767" s="100"/>
      <c r="W767" s="100"/>
      <c r="X767" s="100"/>
      <c r="Y767" s="100"/>
      <c r="Z767" s="100"/>
      <c r="AA767" s="100"/>
      <c r="AB767" s="100"/>
      <c r="AC767" s="100"/>
      <c r="AD767" s="100"/>
      <c r="AE767" s="100"/>
      <c r="AF767" s="100"/>
    </row>
    <row r="768" spans="21:32" ht="30" customHeight="1" x14ac:dyDescent="0.35">
      <c r="U768" s="100"/>
      <c r="V768" s="100"/>
      <c r="W768" s="100"/>
      <c r="X768" s="100"/>
      <c r="Y768" s="100"/>
      <c r="Z768" s="100"/>
      <c r="AA768" s="100"/>
      <c r="AB768" s="100"/>
      <c r="AC768" s="100"/>
      <c r="AD768" s="100"/>
      <c r="AE768" s="100"/>
      <c r="AF768" s="100"/>
    </row>
    <row r="769" spans="21:32" ht="30" customHeight="1" x14ac:dyDescent="0.35">
      <c r="U769" s="100"/>
      <c r="V769" s="100"/>
      <c r="W769" s="100"/>
      <c r="X769" s="100"/>
      <c r="Y769" s="100"/>
      <c r="Z769" s="100"/>
      <c r="AA769" s="100"/>
      <c r="AB769" s="100"/>
      <c r="AC769" s="100"/>
      <c r="AD769" s="100"/>
      <c r="AE769" s="100"/>
      <c r="AF769" s="100"/>
    </row>
    <row r="770" spans="21:32" ht="30" customHeight="1" x14ac:dyDescent="0.35">
      <c r="U770" s="100"/>
      <c r="V770" s="100"/>
      <c r="W770" s="100"/>
      <c r="X770" s="100"/>
      <c r="Y770" s="100"/>
      <c r="Z770" s="100"/>
      <c r="AA770" s="100"/>
      <c r="AB770" s="100"/>
      <c r="AC770" s="100"/>
      <c r="AD770" s="100"/>
      <c r="AE770" s="100"/>
      <c r="AF770" s="100"/>
    </row>
    <row r="771" spans="21:32" ht="30" customHeight="1" x14ac:dyDescent="0.35">
      <c r="U771" s="100"/>
      <c r="V771" s="100"/>
      <c r="W771" s="100"/>
      <c r="X771" s="100"/>
      <c r="Y771" s="100"/>
      <c r="Z771" s="100"/>
      <c r="AA771" s="100"/>
      <c r="AB771" s="100"/>
      <c r="AC771" s="100"/>
      <c r="AD771" s="100"/>
      <c r="AE771" s="100"/>
      <c r="AF771" s="100"/>
    </row>
    <row r="772" spans="21:32" ht="30" customHeight="1" x14ac:dyDescent="0.35">
      <c r="U772" s="100"/>
      <c r="V772" s="100"/>
      <c r="W772" s="100"/>
      <c r="X772" s="100"/>
      <c r="Y772" s="100"/>
      <c r="Z772" s="100"/>
      <c r="AA772" s="100"/>
      <c r="AB772" s="100"/>
      <c r="AC772" s="100"/>
      <c r="AD772" s="100"/>
      <c r="AE772" s="100"/>
      <c r="AF772" s="100"/>
    </row>
    <row r="773" spans="21:32" ht="30" customHeight="1" x14ac:dyDescent="0.35">
      <c r="U773" s="100"/>
      <c r="V773" s="100"/>
      <c r="W773" s="100"/>
      <c r="X773" s="100"/>
      <c r="Y773" s="100"/>
      <c r="Z773" s="100"/>
      <c r="AA773" s="100"/>
      <c r="AB773" s="100"/>
      <c r="AC773" s="100"/>
      <c r="AD773" s="100"/>
      <c r="AE773" s="100"/>
      <c r="AF773" s="100"/>
    </row>
    <row r="774" spans="21:32" ht="30" customHeight="1" x14ac:dyDescent="0.35">
      <c r="U774" s="100"/>
      <c r="V774" s="100"/>
      <c r="W774" s="100"/>
      <c r="X774" s="100"/>
      <c r="Y774" s="100"/>
      <c r="Z774" s="100"/>
      <c r="AA774" s="100"/>
      <c r="AB774" s="100"/>
      <c r="AC774" s="100"/>
      <c r="AD774" s="100"/>
      <c r="AE774" s="100"/>
      <c r="AF774" s="100"/>
    </row>
    <row r="775" spans="21:32" ht="30" customHeight="1" x14ac:dyDescent="0.35">
      <c r="U775" s="100"/>
      <c r="V775" s="100"/>
      <c r="W775" s="100"/>
      <c r="X775" s="100"/>
      <c r="Y775" s="100"/>
      <c r="Z775" s="100"/>
      <c r="AA775" s="100"/>
      <c r="AB775" s="100"/>
      <c r="AC775" s="100"/>
      <c r="AD775" s="100"/>
      <c r="AE775" s="100"/>
      <c r="AF775" s="100"/>
    </row>
    <row r="776" spans="21:32" ht="30" customHeight="1" x14ac:dyDescent="0.35">
      <c r="U776" s="100"/>
      <c r="V776" s="100"/>
      <c r="W776" s="100"/>
      <c r="X776" s="100"/>
      <c r="Y776" s="100"/>
      <c r="Z776" s="100"/>
      <c r="AA776" s="100"/>
      <c r="AB776" s="100"/>
      <c r="AC776" s="100"/>
      <c r="AD776" s="100"/>
      <c r="AE776" s="100"/>
      <c r="AF776" s="100"/>
    </row>
    <row r="777" spans="21:32" ht="30" customHeight="1" x14ac:dyDescent="0.35">
      <c r="U777" s="100"/>
      <c r="V777" s="100"/>
      <c r="W777" s="100"/>
      <c r="X777" s="100"/>
      <c r="Y777" s="100"/>
      <c r="Z777" s="100"/>
      <c r="AA777" s="100"/>
      <c r="AB777" s="100"/>
      <c r="AC777" s="100"/>
      <c r="AD777" s="100"/>
      <c r="AE777" s="100"/>
      <c r="AF777" s="100"/>
    </row>
    <row r="778" spans="21:32" ht="30" customHeight="1" x14ac:dyDescent="0.35">
      <c r="U778" s="100"/>
      <c r="V778" s="100"/>
      <c r="W778" s="100"/>
      <c r="X778" s="100"/>
      <c r="Y778" s="100"/>
      <c r="Z778" s="100"/>
      <c r="AA778" s="100"/>
      <c r="AB778" s="100"/>
      <c r="AC778" s="100"/>
      <c r="AD778" s="100"/>
      <c r="AE778" s="100"/>
      <c r="AF778" s="100"/>
    </row>
    <row r="779" spans="21:32" ht="30" customHeight="1" x14ac:dyDescent="0.35">
      <c r="U779" s="100"/>
      <c r="V779" s="100"/>
      <c r="W779" s="100"/>
      <c r="X779" s="100"/>
      <c r="Y779" s="100"/>
      <c r="Z779" s="100"/>
      <c r="AA779" s="100"/>
      <c r="AB779" s="100"/>
      <c r="AC779" s="100"/>
      <c r="AD779" s="100"/>
      <c r="AE779" s="100"/>
      <c r="AF779" s="100"/>
    </row>
    <row r="780" spans="21:32" ht="30" customHeight="1" x14ac:dyDescent="0.35">
      <c r="U780" s="100"/>
      <c r="V780" s="100"/>
      <c r="W780" s="100"/>
      <c r="X780" s="100"/>
      <c r="Y780" s="100"/>
      <c r="Z780" s="100"/>
      <c r="AA780" s="100"/>
      <c r="AB780" s="100"/>
      <c r="AC780" s="100"/>
      <c r="AD780" s="100"/>
      <c r="AE780" s="100"/>
      <c r="AF780" s="100"/>
    </row>
    <row r="781" spans="21:32" ht="30" customHeight="1" x14ac:dyDescent="0.35">
      <c r="U781" s="100"/>
      <c r="V781" s="100"/>
      <c r="W781" s="100"/>
      <c r="X781" s="100"/>
      <c r="Y781" s="100"/>
      <c r="Z781" s="100"/>
      <c r="AA781" s="100"/>
      <c r="AB781" s="100"/>
      <c r="AC781" s="100"/>
      <c r="AD781" s="100"/>
      <c r="AE781" s="100"/>
      <c r="AF781" s="100"/>
    </row>
    <row r="782" spans="21:32" ht="30" customHeight="1" x14ac:dyDescent="0.35">
      <c r="U782" s="100"/>
      <c r="V782" s="100"/>
      <c r="W782" s="100"/>
      <c r="X782" s="100"/>
      <c r="Y782" s="100"/>
      <c r="Z782" s="100"/>
      <c r="AA782" s="100"/>
      <c r="AB782" s="100"/>
      <c r="AC782" s="100"/>
      <c r="AD782" s="100"/>
      <c r="AE782" s="100"/>
      <c r="AF782" s="100"/>
    </row>
    <row r="783" spans="21:32" ht="30" customHeight="1" x14ac:dyDescent="0.35">
      <c r="U783" s="100"/>
      <c r="V783" s="100"/>
      <c r="W783" s="100"/>
      <c r="X783" s="100"/>
      <c r="Y783" s="100"/>
      <c r="Z783" s="100"/>
      <c r="AA783" s="100"/>
      <c r="AB783" s="100"/>
      <c r="AC783" s="100"/>
      <c r="AD783" s="100"/>
      <c r="AE783" s="100"/>
      <c r="AF783" s="100"/>
    </row>
    <row r="784" spans="21:32" ht="30" customHeight="1" x14ac:dyDescent="0.35">
      <c r="U784" s="100"/>
      <c r="V784" s="100"/>
      <c r="W784" s="100"/>
      <c r="X784" s="100"/>
      <c r="Y784" s="100"/>
      <c r="Z784" s="100"/>
      <c r="AA784" s="100"/>
      <c r="AB784" s="100"/>
      <c r="AC784" s="100"/>
      <c r="AD784" s="100"/>
      <c r="AE784" s="100"/>
      <c r="AF784" s="100"/>
    </row>
    <row r="785" spans="21:32" ht="30" customHeight="1" x14ac:dyDescent="0.35">
      <c r="U785" s="100"/>
      <c r="V785" s="100"/>
      <c r="W785" s="100"/>
      <c r="X785" s="100"/>
      <c r="Y785" s="100"/>
      <c r="Z785" s="100"/>
      <c r="AA785" s="100"/>
      <c r="AB785" s="100"/>
      <c r="AC785" s="100"/>
      <c r="AD785" s="100"/>
      <c r="AE785" s="100"/>
      <c r="AF785" s="100"/>
    </row>
    <row r="786" spans="21:32" ht="30" customHeight="1" x14ac:dyDescent="0.35">
      <c r="U786" s="100"/>
      <c r="V786" s="100"/>
      <c r="W786" s="100"/>
      <c r="X786" s="100"/>
      <c r="Y786" s="100"/>
      <c r="Z786" s="100"/>
      <c r="AA786" s="100"/>
      <c r="AB786" s="100"/>
      <c r="AC786" s="100"/>
      <c r="AD786" s="100"/>
      <c r="AE786" s="100"/>
      <c r="AF786" s="100"/>
    </row>
    <row r="787" spans="21:32" ht="30" customHeight="1" x14ac:dyDescent="0.35">
      <c r="U787" s="100"/>
      <c r="V787" s="100"/>
      <c r="W787" s="100"/>
      <c r="X787" s="100"/>
      <c r="Y787" s="100"/>
      <c r="Z787" s="100"/>
      <c r="AA787" s="100"/>
      <c r="AB787" s="100"/>
      <c r="AC787" s="100"/>
      <c r="AD787" s="100"/>
      <c r="AE787" s="100"/>
      <c r="AF787" s="100"/>
    </row>
    <row r="788" spans="21:32" ht="30" customHeight="1" x14ac:dyDescent="0.35">
      <c r="U788" s="100"/>
      <c r="V788" s="100"/>
      <c r="W788" s="100"/>
      <c r="X788" s="100"/>
      <c r="Y788" s="100"/>
      <c r="Z788" s="100"/>
      <c r="AA788" s="100"/>
      <c r="AB788" s="100"/>
      <c r="AC788" s="100"/>
      <c r="AD788" s="100"/>
      <c r="AE788" s="100"/>
      <c r="AF788" s="100"/>
    </row>
    <row r="789" spans="21:32" ht="30" customHeight="1" x14ac:dyDescent="0.35">
      <c r="U789" s="100"/>
      <c r="V789" s="100"/>
      <c r="W789" s="100"/>
      <c r="X789" s="100"/>
      <c r="Y789" s="100"/>
      <c r="Z789" s="100"/>
      <c r="AA789" s="100"/>
      <c r="AB789" s="100"/>
      <c r="AC789" s="100"/>
      <c r="AD789" s="100"/>
      <c r="AE789" s="100"/>
      <c r="AF789" s="100"/>
    </row>
    <row r="790" spans="21:32" ht="30" customHeight="1" x14ac:dyDescent="0.35">
      <c r="U790" s="100"/>
      <c r="V790" s="100"/>
      <c r="W790" s="100"/>
      <c r="X790" s="100"/>
      <c r="Y790" s="100"/>
      <c r="Z790" s="100"/>
      <c r="AA790" s="100"/>
      <c r="AB790" s="100"/>
      <c r="AC790" s="100"/>
      <c r="AD790" s="100"/>
      <c r="AE790" s="100"/>
      <c r="AF790" s="100"/>
    </row>
    <row r="791" spans="21:32" ht="30" customHeight="1" x14ac:dyDescent="0.35">
      <c r="U791" s="100"/>
      <c r="V791" s="100"/>
      <c r="W791" s="100"/>
      <c r="X791" s="100"/>
      <c r="Y791" s="100"/>
      <c r="Z791" s="100"/>
      <c r="AA791" s="100"/>
      <c r="AB791" s="100"/>
      <c r="AC791" s="100"/>
      <c r="AD791" s="100"/>
      <c r="AE791" s="100"/>
      <c r="AF791" s="100"/>
    </row>
    <row r="792" spans="21:32" ht="30" customHeight="1" x14ac:dyDescent="0.35">
      <c r="U792" s="100"/>
      <c r="V792" s="100"/>
      <c r="W792" s="100"/>
      <c r="X792" s="100"/>
      <c r="Y792" s="100"/>
      <c r="Z792" s="100"/>
      <c r="AA792" s="100"/>
      <c r="AB792" s="100"/>
      <c r="AC792" s="100"/>
      <c r="AD792" s="100"/>
      <c r="AE792" s="100"/>
      <c r="AF792" s="100"/>
    </row>
    <row r="793" spans="21:32" ht="30" customHeight="1" x14ac:dyDescent="0.35">
      <c r="U793" s="100"/>
      <c r="V793" s="100"/>
      <c r="W793" s="100"/>
      <c r="X793" s="100"/>
      <c r="Y793" s="100"/>
      <c r="Z793" s="100"/>
      <c r="AA793" s="100"/>
      <c r="AB793" s="100"/>
      <c r="AC793" s="100"/>
      <c r="AD793" s="100"/>
      <c r="AE793" s="100"/>
      <c r="AF793" s="100"/>
    </row>
    <row r="794" spans="21:32" ht="30" customHeight="1" x14ac:dyDescent="0.35">
      <c r="U794" s="100"/>
      <c r="V794" s="100"/>
      <c r="W794" s="100"/>
      <c r="X794" s="100"/>
      <c r="Y794" s="100"/>
      <c r="Z794" s="100"/>
      <c r="AA794" s="100"/>
      <c r="AB794" s="100"/>
      <c r="AC794" s="100"/>
      <c r="AD794" s="100"/>
      <c r="AE794" s="100"/>
      <c r="AF794" s="100"/>
    </row>
    <row r="795" spans="21:32" ht="30" customHeight="1" x14ac:dyDescent="0.35">
      <c r="U795" s="100"/>
      <c r="V795" s="100"/>
      <c r="W795" s="100"/>
      <c r="X795" s="100"/>
      <c r="Y795" s="100"/>
      <c r="Z795" s="100"/>
      <c r="AA795" s="100"/>
      <c r="AB795" s="100"/>
      <c r="AC795" s="100"/>
      <c r="AD795" s="100"/>
      <c r="AE795" s="100"/>
      <c r="AF795" s="100"/>
    </row>
    <row r="796" spans="21:32" ht="30" customHeight="1" x14ac:dyDescent="0.35">
      <c r="U796" s="100"/>
      <c r="V796" s="100"/>
      <c r="W796" s="100"/>
      <c r="X796" s="100"/>
      <c r="Y796" s="100"/>
      <c r="Z796" s="100"/>
      <c r="AA796" s="100"/>
      <c r="AB796" s="100"/>
      <c r="AC796" s="100"/>
      <c r="AD796" s="100"/>
      <c r="AE796" s="100"/>
      <c r="AF796" s="100"/>
    </row>
    <row r="797" spans="21:32" ht="30" customHeight="1" x14ac:dyDescent="0.35">
      <c r="U797" s="100"/>
      <c r="V797" s="100"/>
      <c r="W797" s="100"/>
      <c r="X797" s="100"/>
      <c r="Y797" s="100"/>
      <c r="Z797" s="100"/>
      <c r="AA797" s="100"/>
      <c r="AB797" s="100"/>
      <c r="AC797" s="100"/>
      <c r="AD797" s="100"/>
      <c r="AE797" s="100"/>
      <c r="AF797" s="100"/>
    </row>
    <row r="798" spans="21:32" ht="30" customHeight="1" x14ac:dyDescent="0.35">
      <c r="U798" s="100"/>
      <c r="V798" s="100"/>
      <c r="W798" s="100"/>
      <c r="X798" s="100"/>
      <c r="Y798" s="100"/>
      <c r="Z798" s="100"/>
      <c r="AA798" s="100"/>
      <c r="AB798" s="100"/>
      <c r="AC798" s="100"/>
      <c r="AD798" s="100"/>
      <c r="AE798" s="100"/>
      <c r="AF798" s="100"/>
    </row>
    <row r="799" spans="21:32" ht="30" customHeight="1" x14ac:dyDescent="0.35">
      <c r="U799" s="100"/>
      <c r="V799" s="100"/>
      <c r="W799" s="100"/>
      <c r="X799" s="100"/>
      <c r="Y799" s="100"/>
      <c r="Z799" s="100"/>
      <c r="AA799" s="100"/>
      <c r="AB799" s="100"/>
      <c r="AC799" s="100"/>
      <c r="AD799" s="100"/>
      <c r="AE799" s="100"/>
      <c r="AF799" s="100"/>
    </row>
    <row r="800" spans="21:32" ht="30" customHeight="1" x14ac:dyDescent="0.35">
      <c r="U800" s="100"/>
      <c r="V800" s="100"/>
      <c r="W800" s="100"/>
      <c r="X800" s="100"/>
      <c r="Y800" s="100"/>
      <c r="Z800" s="100"/>
      <c r="AA800" s="100"/>
      <c r="AB800" s="100"/>
      <c r="AC800" s="100"/>
      <c r="AD800" s="100"/>
      <c r="AE800" s="100"/>
      <c r="AF800" s="100"/>
    </row>
    <row r="801" spans="21:32" ht="30" customHeight="1" x14ac:dyDescent="0.35">
      <c r="U801" s="100"/>
      <c r="V801" s="100"/>
      <c r="W801" s="100"/>
      <c r="X801" s="100"/>
      <c r="Y801" s="100"/>
      <c r="Z801" s="100"/>
      <c r="AA801" s="100"/>
      <c r="AB801" s="100"/>
      <c r="AC801" s="100"/>
      <c r="AD801" s="100"/>
      <c r="AE801" s="100"/>
      <c r="AF801" s="100"/>
    </row>
    <row r="802" spans="21:32" ht="30" customHeight="1" x14ac:dyDescent="0.35">
      <c r="U802" s="100"/>
      <c r="V802" s="100"/>
      <c r="W802" s="100"/>
      <c r="X802" s="100"/>
      <c r="Y802" s="100"/>
      <c r="Z802" s="100"/>
      <c r="AA802" s="100"/>
      <c r="AB802" s="100"/>
      <c r="AC802" s="100"/>
      <c r="AD802" s="100"/>
      <c r="AE802" s="100"/>
      <c r="AF802" s="100"/>
    </row>
    <row r="803" spans="21:32" ht="30" customHeight="1" x14ac:dyDescent="0.35">
      <c r="U803" s="100"/>
      <c r="V803" s="100"/>
      <c r="W803" s="100"/>
      <c r="X803" s="100"/>
      <c r="Y803" s="100"/>
      <c r="Z803" s="100"/>
      <c r="AA803" s="100"/>
      <c r="AB803" s="100"/>
      <c r="AC803" s="100"/>
      <c r="AD803" s="100"/>
      <c r="AE803" s="100"/>
      <c r="AF803" s="100"/>
    </row>
    <row r="804" spans="21:32" ht="30" customHeight="1" x14ac:dyDescent="0.35">
      <c r="U804" s="100"/>
      <c r="V804" s="100"/>
      <c r="W804" s="100"/>
      <c r="X804" s="100"/>
      <c r="Y804" s="100"/>
      <c r="Z804" s="100"/>
      <c r="AA804" s="100"/>
      <c r="AB804" s="100"/>
      <c r="AC804" s="100"/>
      <c r="AD804" s="100"/>
      <c r="AE804" s="100"/>
      <c r="AF804" s="100"/>
    </row>
    <row r="805" spans="21:32" ht="30" customHeight="1" x14ac:dyDescent="0.35">
      <c r="U805" s="100"/>
      <c r="V805" s="100"/>
      <c r="W805" s="100"/>
      <c r="X805" s="100"/>
      <c r="Y805" s="100"/>
      <c r="Z805" s="100"/>
      <c r="AA805" s="100"/>
      <c r="AB805" s="100"/>
      <c r="AC805" s="100"/>
      <c r="AD805" s="100"/>
      <c r="AE805" s="100"/>
      <c r="AF805" s="100"/>
    </row>
    <row r="806" spans="21:32" ht="30" customHeight="1" x14ac:dyDescent="0.35">
      <c r="U806" s="100"/>
      <c r="V806" s="100"/>
      <c r="W806" s="100"/>
      <c r="X806" s="100"/>
      <c r="Y806" s="100"/>
      <c r="Z806" s="100"/>
      <c r="AA806" s="100"/>
      <c r="AB806" s="100"/>
      <c r="AC806" s="100"/>
      <c r="AD806" s="100"/>
      <c r="AE806" s="100"/>
      <c r="AF806" s="100"/>
    </row>
    <row r="807" spans="21:32" ht="30" customHeight="1" x14ac:dyDescent="0.35">
      <c r="U807" s="100"/>
      <c r="V807" s="100"/>
      <c r="W807" s="100"/>
      <c r="X807" s="100"/>
      <c r="Y807" s="100"/>
      <c r="Z807" s="100"/>
      <c r="AA807" s="100"/>
      <c r="AB807" s="100"/>
      <c r="AC807" s="100"/>
      <c r="AD807" s="100"/>
      <c r="AE807" s="100"/>
      <c r="AF807" s="100"/>
    </row>
    <row r="808" spans="21:32" ht="30" customHeight="1" x14ac:dyDescent="0.35">
      <c r="U808" s="100"/>
      <c r="V808" s="100"/>
      <c r="W808" s="100"/>
      <c r="X808" s="100"/>
      <c r="Y808" s="100"/>
      <c r="Z808" s="100"/>
      <c r="AA808" s="100"/>
      <c r="AB808" s="100"/>
      <c r="AC808" s="100"/>
      <c r="AD808" s="100"/>
      <c r="AE808" s="100"/>
      <c r="AF808" s="100"/>
    </row>
    <row r="809" spans="21:32" ht="30" customHeight="1" x14ac:dyDescent="0.35">
      <c r="U809" s="100"/>
      <c r="V809" s="100"/>
      <c r="W809" s="100"/>
      <c r="X809" s="100"/>
      <c r="Y809" s="100"/>
      <c r="Z809" s="100"/>
      <c r="AA809" s="100"/>
      <c r="AB809" s="100"/>
      <c r="AC809" s="100"/>
      <c r="AD809" s="100"/>
      <c r="AE809" s="100"/>
      <c r="AF809" s="100"/>
    </row>
    <row r="810" spans="21:32" ht="30" customHeight="1" x14ac:dyDescent="0.35">
      <c r="U810" s="100"/>
      <c r="V810" s="100"/>
      <c r="W810" s="100"/>
      <c r="X810" s="100"/>
      <c r="Y810" s="100"/>
      <c r="Z810" s="100"/>
      <c r="AA810" s="100"/>
      <c r="AB810" s="100"/>
      <c r="AC810" s="100"/>
      <c r="AD810" s="100"/>
      <c r="AE810" s="100"/>
      <c r="AF810" s="100"/>
    </row>
    <row r="811" spans="21:32" ht="30" customHeight="1" x14ac:dyDescent="0.35">
      <c r="U811" s="100"/>
      <c r="V811" s="100"/>
      <c r="W811" s="100"/>
      <c r="X811" s="100"/>
      <c r="Y811" s="100"/>
      <c r="Z811" s="100"/>
      <c r="AA811" s="100"/>
      <c r="AB811" s="100"/>
      <c r="AC811" s="100"/>
      <c r="AD811" s="100"/>
      <c r="AE811" s="100"/>
      <c r="AF811" s="100"/>
    </row>
    <row r="812" spans="21:32" ht="30" customHeight="1" x14ac:dyDescent="0.35">
      <c r="U812" s="100"/>
      <c r="V812" s="100"/>
      <c r="W812" s="100"/>
      <c r="X812" s="100"/>
      <c r="Y812" s="100"/>
      <c r="Z812" s="100"/>
      <c r="AA812" s="100"/>
      <c r="AB812" s="100"/>
      <c r="AC812" s="100"/>
      <c r="AD812" s="100"/>
      <c r="AE812" s="100"/>
      <c r="AF812" s="100"/>
    </row>
    <row r="813" spans="21:32" ht="30" customHeight="1" x14ac:dyDescent="0.35">
      <c r="U813" s="100"/>
      <c r="V813" s="100"/>
      <c r="W813" s="100"/>
      <c r="X813" s="100"/>
      <c r="Y813" s="100"/>
      <c r="Z813" s="100"/>
      <c r="AA813" s="100"/>
      <c r="AB813" s="100"/>
      <c r="AC813" s="100"/>
      <c r="AD813" s="100"/>
      <c r="AE813" s="100"/>
      <c r="AF813" s="100"/>
    </row>
    <row r="814" spans="21:32" ht="30" customHeight="1" x14ac:dyDescent="0.35">
      <c r="U814" s="100"/>
      <c r="V814" s="100"/>
      <c r="W814" s="100"/>
      <c r="X814" s="100"/>
      <c r="Y814" s="100"/>
      <c r="Z814" s="100"/>
      <c r="AA814" s="100"/>
      <c r="AB814" s="100"/>
      <c r="AC814" s="100"/>
      <c r="AD814" s="100"/>
      <c r="AE814" s="100"/>
      <c r="AF814" s="100"/>
    </row>
    <row r="815" spans="21:32" ht="30" customHeight="1" x14ac:dyDescent="0.35">
      <c r="U815" s="100"/>
      <c r="V815" s="100"/>
      <c r="W815" s="100"/>
      <c r="X815" s="100"/>
      <c r="Y815" s="100"/>
      <c r="Z815" s="100"/>
      <c r="AA815" s="100"/>
      <c r="AB815" s="100"/>
      <c r="AC815" s="100"/>
      <c r="AD815" s="100"/>
      <c r="AE815" s="100"/>
      <c r="AF815" s="100"/>
    </row>
    <row r="816" spans="21:32" ht="30" customHeight="1" x14ac:dyDescent="0.35">
      <c r="U816" s="100"/>
      <c r="V816" s="100"/>
      <c r="W816" s="100"/>
      <c r="X816" s="100"/>
      <c r="Y816" s="100"/>
      <c r="Z816" s="100"/>
      <c r="AA816" s="100"/>
      <c r="AB816" s="100"/>
      <c r="AC816" s="100"/>
      <c r="AD816" s="100"/>
      <c r="AE816" s="100"/>
      <c r="AF816" s="100"/>
    </row>
    <row r="817" spans="21:32" ht="30" customHeight="1" x14ac:dyDescent="0.35">
      <c r="U817" s="100"/>
      <c r="V817" s="100"/>
      <c r="W817" s="100"/>
      <c r="X817" s="100"/>
      <c r="Y817" s="100"/>
      <c r="Z817" s="100"/>
      <c r="AA817" s="100"/>
      <c r="AB817" s="100"/>
      <c r="AC817" s="100"/>
      <c r="AD817" s="100"/>
      <c r="AE817" s="100"/>
      <c r="AF817" s="100"/>
    </row>
    <row r="818" spans="21:32" ht="30" customHeight="1" x14ac:dyDescent="0.35">
      <c r="U818" s="100"/>
      <c r="V818" s="100"/>
      <c r="W818" s="100"/>
      <c r="X818" s="100"/>
      <c r="Y818" s="100"/>
      <c r="Z818" s="100"/>
      <c r="AA818" s="100"/>
      <c r="AB818" s="100"/>
      <c r="AC818" s="100"/>
      <c r="AD818" s="100"/>
      <c r="AE818" s="100"/>
      <c r="AF818" s="100"/>
    </row>
    <row r="819" spans="21:32" ht="30" customHeight="1" x14ac:dyDescent="0.35">
      <c r="U819" s="100"/>
      <c r="V819" s="100"/>
      <c r="W819" s="100"/>
      <c r="X819" s="100"/>
      <c r="Y819" s="100"/>
      <c r="Z819" s="100"/>
      <c r="AA819" s="100"/>
      <c r="AB819" s="100"/>
      <c r="AC819" s="100"/>
      <c r="AD819" s="100"/>
      <c r="AE819" s="100"/>
      <c r="AF819" s="100"/>
    </row>
    <row r="820" spans="21:32" ht="30" customHeight="1" x14ac:dyDescent="0.35">
      <c r="U820" s="100"/>
      <c r="V820" s="100"/>
      <c r="W820" s="100"/>
      <c r="X820" s="100"/>
      <c r="Y820" s="100"/>
      <c r="Z820" s="100"/>
      <c r="AA820" s="100"/>
      <c r="AB820" s="100"/>
      <c r="AC820" s="100"/>
      <c r="AD820" s="100"/>
      <c r="AE820" s="100"/>
      <c r="AF820" s="100"/>
    </row>
    <row r="821" spans="21:32" ht="30" customHeight="1" x14ac:dyDescent="0.35">
      <c r="U821" s="100"/>
      <c r="V821" s="100"/>
      <c r="W821" s="100"/>
      <c r="X821" s="100"/>
      <c r="Y821" s="100"/>
      <c r="Z821" s="100"/>
      <c r="AA821" s="100"/>
      <c r="AB821" s="100"/>
      <c r="AC821" s="100"/>
      <c r="AD821" s="100"/>
      <c r="AE821" s="100"/>
      <c r="AF821" s="100"/>
    </row>
    <row r="822" spans="21:32" ht="30" customHeight="1" x14ac:dyDescent="0.35">
      <c r="U822" s="100"/>
      <c r="V822" s="100"/>
      <c r="W822" s="100"/>
      <c r="X822" s="100"/>
      <c r="Y822" s="100"/>
      <c r="Z822" s="100"/>
      <c r="AA822" s="100"/>
      <c r="AB822" s="100"/>
      <c r="AC822" s="100"/>
      <c r="AD822" s="100"/>
      <c r="AE822" s="100"/>
      <c r="AF822" s="100"/>
    </row>
    <row r="823" spans="21:32" ht="30" customHeight="1" x14ac:dyDescent="0.35">
      <c r="U823" s="100"/>
      <c r="V823" s="100"/>
      <c r="W823" s="100"/>
      <c r="X823" s="100"/>
      <c r="Y823" s="100"/>
      <c r="Z823" s="100"/>
      <c r="AA823" s="100"/>
      <c r="AB823" s="100"/>
      <c r="AC823" s="100"/>
      <c r="AD823" s="100"/>
      <c r="AE823" s="100"/>
      <c r="AF823" s="100"/>
    </row>
    <row r="824" spans="21:32" ht="30" customHeight="1" x14ac:dyDescent="0.35">
      <c r="U824" s="100"/>
      <c r="V824" s="100"/>
      <c r="W824" s="100"/>
      <c r="X824" s="100"/>
      <c r="Y824" s="100"/>
      <c r="Z824" s="100"/>
      <c r="AA824" s="100"/>
      <c r="AB824" s="100"/>
      <c r="AC824" s="100"/>
      <c r="AD824" s="100"/>
      <c r="AE824" s="100"/>
      <c r="AF824" s="100"/>
    </row>
    <row r="825" spans="21:32" ht="30" customHeight="1" x14ac:dyDescent="0.35">
      <c r="U825" s="100"/>
      <c r="V825" s="100"/>
      <c r="W825" s="100"/>
      <c r="X825" s="100"/>
      <c r="Y825" s="100"/>
      <c r="Z825" s="100"/>
      <c r="AA825" s="100"/>
      <c r="AB825" s="100"/>
      <c r="AC825" s="100"/>
      <c r="AD825" s="100"/>
      <c r="AE825" s="100"/>
      <c r="AF825" s="100"/>
    </row>
    <row r="826" spans="21:32" ht="30" customHeight="1" x14ac:dyDescent="0.35">
      <c r="U826" s="100"/>
      <c r="V826" s="100"/>
      <c r="W826" s="100"/>
      <c r="X826" s="100"/>
      <c r="Y826" s="100"/>
      <c r="Z826" s="100"/>
      <c r="AA826" s="100"/>
      <c r="AB826" s="100"/>
      <c r="AC826" s="100"/>
      <c r="AD826" s="100"/>
      <c r="AE826" s="100"/>
      <c r="AF826" s="100"/>
    </row>
    <row r="827" spans="21:32" ht="30" customHeight="1" x14ac:dyDescent="0.35">
      <c r="U827" s="100"/>
      <c r="V827" s="100"/>
      <c r="W827" s="100"/>
      <c r="X827" s="100"/>
      <c r="Y827" s="100"/>
      <c r="Z827" s="100"/>
      <c r="AA827" s="100"/>
      <c r="AB827" s="100"/>
      <c r="AC827" s="100"/>
      <c r="AD827" s="100"/>
      <c r="AE827" s="100"/>
      <c r="AF827" s="100"/>
    </row>
    <row r="828" spans="21:32" ht="30" customHeight="1" x14ac:dyDescent="0.35">
      <c r="U828" s="100"/>
      <c r="V828" s="100"/>
      <c r="W828" s="100"/>
      <c r="X828" s="100"/>
      <c r="Y828" s="100"/>
      <c r="Z828" s="100"/>
      <c r="AA828" s="100"/>
      <c r="AB828" s="100"/>
      <c r="AC828" s="100"/>
      <c r="AD828" s="100"/>
      <c r="AE828" s="100"/>
      <c r="AF828" s="100"/>
    </row>
    <row r="829" spans="21:32" ht="30" customHeight="1" x14ac:dyDescent="0.35">
      <c r="U829" s="100"/>
      <c r="V829" s="100"/>
      <c r="W829" s="100"/>
      <c r="X829" s="100"/>
      <c r="Y829" s="100"/>
      <c r="Z829" s="100"/>
      <c r="AA829" s="100"/>
      <c r="AB829" s="100"/>
      <c r="AC829" s="100"/>
      <c r="AD829" s="100"/>
      <c r="AE829" s="100"/>
      <c r="AF829" s="100"/>
    </row>
    <row r="830" spans="21:32" ht="30" customHeight="1" x14ac:dyDescent="0.35">
      <c r="U830" s="100"/>
      <c r="V830" s="100"/>
      <c r="W830" s="100"/>
      <c r="X830" s="100"/>
      <c r="Y830" s="100"/>
      <c r="Z830" s="100"/>
      <c r="AA830" s="100"/>
      <c r="AB830" s="100"/>
      <c r="AC830" s="100"/>
      <c r="AD830" s="100"/>
      <c r="AE830" s="100"/>
      <c r="AF830" s="100"/>
    </row>
    <row r="831" spans="21:32" ht="30" customHeight="1" x14ac:dyDescent="0.35">
      <c r="U831" s="100"/>
      <c r="V831" s="100"/>
      <c r="W831" s="100"/>
      <c r="X831" s="100"/>
      <c r="Y831" s="100"/>
      <c r="Z831" s="100"/>
      <c r="AA831" s="100"/>
      <c r="AB831" s="100"/>
      <c r="AC831" s="100"/>
      <c r="AD831" s="100"/>
      <c r="AE831" s="100"/>
      <c r="AF831" s="100"/>
    </row>
    <row r="832" spans="21:32" ht="30" customHeight="1" x14ac:dyDescent="0.35">
      <c r="U832" s="100"/>
      <c r="V832" s="100"/>
      <c r="W832" s="100"/>
      <c r="X832" s="100"/>
      <c r="Y832" s="100"/>
      <c r="Z832" s="100"/>
      <c r="AA832" s="100"/>
      <c r="AB832" s="100"/>
      <c r="AC832" s="100"/>
      <c r="AD832" s="100"/>
      <c r="AE832" s="100"/>
      <c r="AF832" s="100"/>
    </row>
    <row r="833" spans="21:32" ht="30" customHeight="1" x14ac:dyDescent="0.35">
      <c r="U833" s="100"/>
      <c r="V833" s="100"/>
      <c r="W833" s="100"/>
      <c r="X833" s="100"/>
      <c r="Y833" s="100"/>
      <c r="Z833" s="100"/>
      <c r="AA833" s="100"/>
      <c r="AB833" s="100"/>
      <c r="AC833" s="100"/>
      <c r="AD833" s="100"/>
      <c r="AE833" s="100"/>
      <c r="AF833" s="100"/>
    </row>
    <row r="834" spans="21:32" ht="30" customHeight="1" x14ac:dyDescent="0.35">
      <c r="U834" s="100"/>
      <c r="V834" s="100"/>
      <c r="W834" s="100"/>
      <c r="X834" s="100"/>
      <c r="Y834" s="100"/>
      <c r="Z834" s="100"/>
      <c r="AA834" s="100"/>
      <c r="AB834" s="100"/>
      <c r="AC834" s="100"/>
      <c r="AD834" s="100"/>
      <c r="AE834" s="100"/>
      <c r="AF834" s="100"/>
    </row>
    <row r="835" spans="21:32" ht="30" customHeight="1" x14ac:dyDescent="0.35">
      <c r="U835" s="100"/>
      <c r="V835" s="100"/>
      <c r="W835" s="100"/>
      <c r="X835" s="100"/>
      <c r="Y835" s="100"/>
      <c r="Z835" s="100"/>
      <c r="AA835" s="100"/>
      <c r="AB835" s="100"/>
      <c r="AC835" s="100"/>
      <c r="AD835" s="100"/>
      <c r="AE835" s="100"/>
      <c r="AF835" s="100"/>
    </row>
    <row r="836" spans="21:32" ht="30" customHeight="1" x14ac:dyDescent="0.35">
      <c r="U836" s="100"/>
      <c r="V836" s="100"/>
      <c r="W836" s="100"/>
      <c r="X836" s="100"/>
      <c r="Y836" s="100"/>
      <c r="Z836" s="100"/>
      <c r="AA836" s="100"/>
      <c r="AB836" s="100"/>
      <c r="AC836" s="100"/>
      <c r="AD836" s="100"/>
      <c r="AE836" s="100"/>
      <c r="AF836" s="100"/>
    </row>
    <row r="837" spans="21:32" ht="30" customHeight="1" x14ac:dyDescent="0.35">
      <c r="U837" s="100"/>
      <c r="V837" s="100"/>
      <c r="W837" s="100"/>
      <c r="X837" s="100"/>
      <c r="Y837" s="100"/>
      <c r="Z837" s="100"/>
      <c r="AA837" s="100"/>
      <c r="AB837" s="100"/>
      <c r="AC837" s="100"/>
      <c r="AD837" s="100"/>
      <c r="AE837" s="100"/>
      <c r="AF837" s="100"/>
    </row>
    <row r="838" spans="21:32" ht="30" customHeight="1" x14ac:dyDescent="0.35">
      <c r="U838" s="100"/>
      <c r="V838" s="100"/>
      <c r="W838" s="100"/>
      <c r="X838" s="100"/>
      <c r="Y838" s="100"/>
      <c r="Z838" s="100"/>
      <c r="AA838" s="100"/>
      <c r="AB838" s="100"/>
      <c r="AC838" s="100"/>
      <c r="AD838" s="100"/>
      <c r="AE838" s="100"/>
      <c r="AF838" s="100"/>
    </row>
    <row r="839" spans="21:32" ht="30" customHeight="1" x14ac:dyDescent="0.35">
      <c r="U839" s="100"/>
      <c r="V839" s="100"/>
      <c r="W839" s="100"/>
      <c r="X839" s="100"/>
      <c r="Y839" s="100"/>
      <c r="Z839" s="100"/>
      <c r="AA839" s="100"/>
      <c r="AB839" s="100"/>
      <c r="AC839" s="100"/>
      <c r="AD839" s="100"/>
      <c r="AE839" s="100"/>
      <c r="AF839" s="100"/>
    </row>
    <row r="840" spans="21:32" ht="30" customHeight="1" x14ac:dyDescent="0.35">
      <c r="U840" s="100"/>
      <c r="V840" s="100"/>
      <c r="W840" s="100"/>
      <c r="X840" s="100"/>
      <c r="Y840" s="100"/>
      <c r="Z840" s="100"/>
      <c r="AA840" s="100"/>
      <c r="AB840" s="100"/>
      <c r="AC840" s="100"/>
      <c r="AD840" s="100"/>
      <c r="AE840" s="100"/>
      <c r="AF840" s="100"/>
    </row>
    <row r="841" spans="21:32" ht="30" customHeight="1" x14ac:dyDescent="0.35">
      <c r="U841" s="100"/>
      <c r="V841" s="100"/>
      <c r="W841" s="100"/>
      <c r="X841" s="100"/>
      <c r="Y841" s="100"/>
      <c r="Z841" s="100"/>
      <c r="AA841" s="100"/>
      <c r="AB841" s="100"/>
      <c r="AC841" s="100"/>
      <c r="AD841" s="100"/>
      <c r="AE841" s="100"/>
      <c r="AF841" s="100"/>
    </row>
    <row r="842" spans="21:32" ht="30" customHeight="1" x14ac:dyDescent="0.35">
      <c r="U842" s="100"/>
      <c r="V842" s="100"/>
      <c r="W842" s="100"/>
      <c r="X842" s="100"/>
      <c r="Y842" s="100"/>
      <c r="Z842" s="100"/>
      <c r="AA842" s="100"/>
      <c r="AB842" s="100"/>
      <c r="AC842" s="100"/>
      <c r="AD842" s="100"/>
      <c r="AE842" s="100"/>
      <c r="AF842" s="100"/>
    </row>
    <row r="843" spans="21:32" ht="30" customHeight="1" x14ac:dyDescent="0.35">
      <c r="U843" s="100"/>
      <c r="V843" s="100"/>
      <c r="W843" s="100"/>
      <c r="X843" s="100"/>
      <c r="Y843" s="100"/>
      <c r="Z843" s="100"/>
      <c r="AA843" s="100"/>
      <c r="AB843" s="100"/>
      <c r="AC843" s="100"/>
      <c r="AD843" s="100"/>
      <c r="AE843" s="100"/>
      <c r="AF843" s="100"/>
    </row>
    <row r="844" spans="21:32" ht="30" customHeight="1" x14ac:dyDescent="0.35">
      <c r="U844" s="100"/>
      <c r="V844" s="100"/>
      <c r="W844" s="100"/>
      <c r="X844" s="100"/>
      <c r="Y844" s="100"/>
      <c r="Z844" s="100"/>
      <c r="AA844" s="100"/>
      <c r="AB844" s="100"/>
      <c r="AC844" s="100"/>
      <c r="AD844" s="100"/>
      <c r="AE844" s="100"/>
      <c r="AF844" s="100"/>
    </row>
    <row r="845" spans="21:32" ht="30" customHeight="1" x14ac:dyDescent="0.35">
      <c r="U845" s="100"/>
      <c r="V845" s="100"/>
      <c r="W845" s="100"/>
      <c r="X845" s="100"/>
      <c r="Y845" s="100"/>
      <c r="Z845" s="100"/>
      <c r="AA845" s="100"/>
      <c r="AB845" s="100"/>
      <c r="AC845" s="100"/>
      <c r="AD845" s="100"/>
      <c r="AE845" s="100"/>
      <c r="AF845" s="100"/>
    </row>
    <row r="846" spans="21:32" ht="30" customHeight="1" x14ac:dyDescent="0.35">
      <c r="U846" s="100"/>
      <c r="V846" s="100"/>
      <c r="W846" s="100"/>
      <c r="X846" s="100"/>
      <c r="Y846" s="100"/>
      <c r="Z846" s="100"/>
      <c r="AA846" s="100"/>
      <c r="AB846" s="100"/>
      <c r="AC846" s="100"/>
      <c r="AD846" s="100"/>
      <c r="AE846" s="100"/>
      <c r="AF846" s="100"/>
    </row>
    <row r="847" spans="21:32" ht="30" customHeight="1" x14ac:dyDescent="0.35">
      <c r="U847" s="100"/>
      <c r="V847" s="100"/>
      <c r="W847" s="100"/>
      <c r="X847" s="100"/>
      <c r="Y847" s="100"/>
      <c r="Z847" s="100"/>
      <c r="AA847" s="100"/>
      <c r="AB847" s="100"/>
      <c r="AC847" s="100"/>
      <c r="AD847" s="100"/>
      <c r="AE847" s="100"/>
      <c r="AF847" s="100"/>
    </row>
    <row r="848" spans="21:32" ht="30" customHeight="1" x14ac:dyDescent="0.35">
      <c r="U848" s="100"/>
      <c r="V848" s="100"/>
      <c r="W848" s="100"/>
      <c r="X848" s="100"/>
      <c r="Y848" s="100"/>
      <c r="Z848" s="100"/>
      <c r="AA848" s="100"/>
      <c r="AB848" s="100"/>
      <c r="AC848" s="100"/>
      <c r="AD848" s="100"/>
      <c r="AE848" s="100"/>
      <c r="AF848" s="100"/>
    </row>
    <row r="849" spans="21:32" ht="30" customHeight="1" x14ac:dyDescent="0.35">
      <c r="U849" s="100"/>
      <c r="V849" s="100"/>
      <c r="W849" s="100"/>
      <c r="X849" s="100"/>
      <c r="Y849" s="100"/>
      <c r="Z849" s="100"/>
      <c r="AA849" s="100"/>
      <c r="AB849" s="100"/>
      <c r="AC849" s="100"/>
      <c r="AD849" s="100"/>
      <c r="AE849" s="100"/>
      <c r="AF849" s="100"/>
    </row>
    <row r="850" spans="21:32" ht="30" customHeight="1" x14ac:dyDescent="0.35">
      <c r="U850" s="100"/>
      <c r="V850" s="100"/>
      <c r="W850" s="100"/>
      <c r="X850" s="100"/>
      <c r="Y850" s="100"/>
      <c r="Z850" s="100"/>
      <c r="AA850" s="100"/>
      <c r="AB850" s="100"/>
      <c r="AC850" s="100"/>
      <c r="AD850" s="100"/>
      <c r="AE850" s="100"/>
      <c r="AF850" s="100"/>
    </row>
    <row r="851" spans="21:32" ht="30" customHeight="1" x14ac:dyDescent="0.35">
      <c r="U851" s="100"/>
      <c r="V851" s="100"/>
      <c r="W851" s="100"/>
      <c r="X851" s="100"/>
      <c r="Y851" s="100"/>
      <c r="Z851" s="100"/>
      <c r="AA851" s="100"/>
      <c r="AB851" s="100"/>
      <c r="AC851" s="100"/>
      <c r="AD851" s="100"/>
      <c r="AE851" s="100"/>
      <c r="AF851" s="100"/>
    </row>
    <row r="852" spans="21:32" ht="30" customHeight="1" x14ac:dyDescent="0.35">
      <c r="U852" s="100"/>
      <c r="V852" s="100"/>
      <c r="W852" s="100"/>
      <c r="X852" s="100"/>
      <c r="Y852" s="100"/>
      <c r="Z852" s="100"/>
      <c r="AA852" s="100"/>
      <c r="AB852" s="100"/>
      <c r="AC852" s="100"/>
      <c r="AD852" s="100"/>
      <c r="AE852" s="100"/>
      <c r="AF852" s="100"/>
    </row>
    <row r="853" spans="21:32" ht="30" customHeight="1" x14ac:dyDescent="0.35">
      <c r="U853" s="100"/>
      <c r="V853" s="100"/>
      <c r="W853" s="100"/>
      <c r="X853" s="100"/>
      <c r="Y853" s="100"/>
      <c r="Z853" s="100"/>
      <c r="AA853" s="100"/>
      <c r="AB853" s="100"/>
      <c r="AC853" s="100"/>
      <c r="AD853" s="100"/>
      <c r="AE853" s="100"/>
      <c r="AF853" s="100"/>
    </row>
    <row r="854" spans="21:32" ht="30" customHeight="1" x14ac:dyDescent="0.35">
      <c r="U854" s="100"/>
      <c r="V854" s="100"/>
      <c r="W854" s="100"/>
      <c r="X854" s="100"/>
      <c r="Y854" s="100"/>
      <c r="Z854" s="100"/>
      <c r="AA854" s="100"/>
      <c r="AB854" s="100"/>
      <c r="AC854" s="100"/>
      <c r="AD854" s="100"/>
      <c r="AE854" s="100"/>
      <c r="AF854" s="100"/>
    </row>
    <row r="855" spans="21:32" ht="30" customHeight="1" x14ac:dyDescent="0.35">
      <c r="U855" s="100"/>
      <c r="V855" s="100"/>
      <c r="W855" s="100"/>
      <c r="X855" s="100"/>
      <c r="Y855" s="100"/>
      <c r="Z855" s="100"/>
      <c r="AA855" s="100"/>
      <c r="AB855" s="100"/>
      <c r="AC855" s="100"/>
      <c r="AD855" s="100"/>
      <c r="AE855" s="100"/>
      <c r="AF855" s="100"/>
    </row>
    <row r="856" spans="21:32" ht="30" customHeight="1" x14ac:dyDescent="0.35">
      <c r="U856" s="100"/>
      <c r="V856" s="100"/>
      <c r="W856" s="100"/>
      <c r="X856" s="100"/>
      <c r="Y856" s="100"/>
      <c r="Z856" s="100"/>
      <c r="AA856" s="100"/>
      <c r="AB856" s="100"/>
      <c r="AC856" s="100"/>
      <c r="AD856" s="100"/>
      <c r="AE856" s="100"/>
      <c r="AF856" s="100"/>
    </row>
    <row r="857" spans="21:32" ht="30" customHeight="1" x14ac:dyDescent="0.35">
      <c r="U857" s="100"/>
      <c r="V857" s="100"/>
      <c r="W857" s="100"/>
      <c r="X857" s="100"/>
      <c r="Y857" s="100"/>
      <c r="Z857" s="100"/>
      <c r="AA857" s="100"/>
      <c r="AB857" s="100"/>
      <c r="AC857" s="100"/>
      <c r="AD857" s="100"/>
      <c r="AE857" s="100"/>
      <c r="AF857" s="100"/>
    </row>
    <row r="858" spans="21:32" ht="30" customHeight="1" x14ac:dyDescent="0.35">
      <c r="U858" s="100"/>
      <c r="V858" s="100"/>
      <c r="W858" s="100"/>
      <c r="X858" s="100"/>
      <c r="Y858" s="100"/>
      <c r="Z858" s="100"/>
      <c r="AA858" s="100"/>
      <c r="AB858" s="100"/>
      <c r="AC858" s="100"/>
      <c r="AD858" s="100"/>
      <c r="AE858" s="100"/>
      <c r="AF858" s="100"/>
    </row>
    <row r="859" spans="21:32" ht="30" customHeight="1" x14ac:dyDescent="0.35">
      <c r="U859" s="100"/>
      <c r="V859" s="100"/>
      <c r="W859" s="100"/>
      <c r="X859" s="100"/>
      <c r="Y859" s="100"/>
      <c r="Z859" s="100"/>
      <c r="AA859" s="100"/>
      <c r="AB859" s="100"/>
      <c r="AC859" s="100"/>
      <c r="AD859" s="100"/>
      <c r="AE859" s="100"/>
      <c r="AF859" s="100"/>
    </row>
    <row r="860" spans="21:32" ht="30" customHeight="1" x14ac:dyDescent="0.35">
      <c r="U860" s="100"/>
      <c r="V860" s="100"/>
      <c r="W860" s="100"/>
      <c r="X860" s="100"/>
      <c r="Y860" s="100"/>
      <c r="Z860" s="100"/>
      <c r="AA860" s="100"/>
      <c r="AB860" s="100"/>
      <c r="AC860" s="100"/>
      <c r="AD860" s="100"/>
      <c r="AE860" s="100"/>
      <c r="AF860" s="100"/>
    </row>
    <row r="861" spans="21:32" ht="30" customHeight="1" x14ac:dyDescent="0.35">
      <c r="U861" s="100"/>
      <c r="V861" s="100"/>
      <c r="W861" s="100"/>
      <c r="X861" s="100"/>
      <c r="Y861" s="100"/>
      <c r="Z861" s="100"/>
      <c r="AA861" s="100"/>
      <c r="AB861" s="100"/>
      <c r="AC861" s="100"/>
      <c r="AD861" s="100"/>
      <c r="AE861" s="100"/>
      <c r="AF861" s="100"/>
    </row>
    <row r="862" spans="21:32" ht="30" customHeight="1" x14ac:dyDescent="0.35">
      <c r="U862" s="100"/>
      <c r="V862" s="100"/>
      <c r="W862" s="100"/>
      <c r="X862" s="100"/>
      <c r="Y862" s="100"/>
      <c r="Z862" s="100"/>
      <c r="AA862" s="100"/>
      <c r="AB862" s="100"/>
      <c r="AC862" s="100"/>
      <c r="AD862" s="100"/>
      <c r="AE862" s="100"/>
      <c r="AF862" s="100"/>
    </row>
    <row r="863" spans="21:32" ht="30" customHeight="1" x14ac:dyDescent="0.35">
      <c r="U863" s="100"/>
      <c r="V863" s="100"/>
      <c r="W863" s="100"/>
      <c r="X863" s="100"/>
      <c r="Y863" s="100"/>
      <c r="Z863" s="100"/>
      <c r="AA863" s="100"/>
      <c r="AB863" s="100"/>
      <c r="AC863" s="100"/>
      <c r="AD863" s="100"/>
      <c r="AE863" s="100"/>
      <c r="AF863" s="100"/>
    </row>
    <row r="864" spans="21:32" ht="30" customHeight="1" x14ac:dyDescent="0.35">
      <c r="U864" s="100"/>
      <c r="V864" s="100"/>
      <c r="W864" s="100"/>
      <c r="X864" s="100"/>
      <c r="Y864" s="100"/>
      <c r="Z864" s="100"/>
      <c r="AA864" s="100"/>
      <c r="AB864" s="100"/>
      <c r="AC864" s="100"/>
      <c r="AD864" s="100"/>
      <c r="AE864" s="100"/>
      <c r="AF864" s="100"/>
    </row>
    <row r="865" spans="21:32" ht="30" customHeight="1" x14ac:dyDescent="0.35">
      <c r="U865" s="100"/>
      <c r="V865" s="100"/>
      <c r="W865" s="100"/>
      <c r="X865" s="100"/>
      <c r="Y865" s="100"/>
      <c r="Z865" s="100"/>
      <c r="AA865" s="100"/>
      <c r="AB865" s="100"/>
      <c r="AC865" s="100"/>
      <c r="AD865" s="100"/>
      <c r="AE865" s="100"/>
      <c r="AF865" s="100"/>
    </row>
    <row r="866" spans="21:32" ht="30" customHeight="1" x14ac:dyDescent="0.35">
      <c r="U866" s="100"/>
      <c r="V866" s="100"/>
      <c r="W866" s="100"/>
      <c r="X866" s="100"/>
      <c r="Y866" s="100"/>
      <c r="Z866" s="100"/>
      <c r="AA866" s="100"/>
      <c r="AB866" s="100"/>
      <c r="AC866" s="100"/>
      <c r="AD866" s="100"/>
      <c r="AE866" s="100"/>
      <c r="AF866" s="100"/>
    </row>
    <row r="867" spans="21:32" ht="30" customHeight="1" x14ac:dyDescent="0.35">
      <c r="U867" s="100"/>
      <c r="V867" s="100"/>
      <c r="W867" s="100"/>
      <c r="X867" s="100"/>
      <c r="Y867" s="100"/>
      <c r="Z867" s="100"/>
      <c r="AA867" s="100"/>
      <c r="AB867" s="100"/>
      <c r="AC867" s="100"/>
      <c r="AD867" s="100"/>
      <c r="AE867" s="100"/>
      <c r="AF867" s="100"/>
    </row>
    <row r="868" spans="21:32" ht="30" customHeight="1" x14ac:dyDescent="0.35">
      <c r="U868" s="100"/>
      <c r="V868" s="100"/>
      <c r="W868" s="100"/>
      <c r="X868" s="100"/>
      <c r="Y868" s="100"/>
      <c r="Z868" s="100"/>
      <c r="AA868" s="100"/>
      <c r="AB868" s="100"/>
      <c r="AC868" s="100"/>
      <c r="AD868" s="100"/>
      <c r="AE868" s="100"/>
      <c r="AF868" s="100"/>
    </row>
    <row r="869" spans="21:32" ht="30" customHeight="1" x14ac:dyDescent="0.35">
      <c r="U869" s="100"/>
      <c r="V869" s="100"/>
      <c r="W869" s="100"/>
      <c r="X869" s="100"/>
      <c r="Y869" s="100"/>
      <c r="Z869" s="100"/>
      <c r="AA869" s="100"/>
      <c r="AB869" s="100"/>
      <c r="AC869" s="100"/>
      <c r="AD869" s="100"/>
      <c r="AE869" s="100"/>
      <c r="AF869" s="100"/>
    </row>
    <row r="870" spans="21:32" ht="30" customHeight="1" x14ac:dyDescent="0.35">
      <c r="U870" s="100"/>
      <c r="V870" s="100"/>
      <c r="W870" s="100"/>
      <c r="X870" s="100"/>
      <c r="Y870" s="100"/>
      <c r="Z870" s="100"/>
      <c r="AA870" s="100"/>
      <c r="AB870" s="100"/>
      <c r="AC870" s="100"/>
      <c r="AD870" s="100"/>
      <c r="AE870" s="100"/>
      <c r="AF870" s="100"/>
    </row>
    <row r="871" spans="21:32" ht="30" customHeight="1" x14ac:dyDescent="0.35">
      <c r="U871" s="100"/>
      <c r="V871" s="100"/>
      <c r="W871" s="100"/>
      <c r="X871" s="100"/>
      <c r="Y871" s="100"/>
      <c r="Z871" s="100"/>
      <c r="AA871" s="100"/>
      <c r="AB871" s="100"/>
      <c r="AC871" s="100"/>
      <c r="AD871" s="100"/>
      <c r="AE871" s="100"/>
      <c r="AF871" s="100"/>
    </row>
    <row r="872" spans="21:32" ht="30" customHeight="1" x14ac:dyDescent="0.35">
      <c r="U872" s="100"/>
      <c r="V872" s="100"/>
      <c r="W872" s="100"/>
      <c r="X872" s="100"/>
      <c r="Y872" s="100"/>
      <c r="Z872" s="100"/>
      <c r="AA872" s="100"/>
      <c r="AB872" s="100"/>
      <c r="AC872" s="100"/>
      <c r="AD872" s="100"/>
      <c r="AE872" s="100"/>
      <c r="AF872" s="100"/>
    </row>
    <row r="873" spans="21:32" ht="30" customHeight="1" x14ac:dyDescent="0.35">
      <c r="U873" s="100"/>
      <c r="V873" s="100"/>
      <c r="W873" s="100"/>
      <c r="X873" s="100"/>
      <c r="Y873" s="100"/>
      <c r="Z873" s="100"/>
      <c r="AA873" s="100"/>
      <c r="AB873" s="100"/>
      <c r="AC873" s="100"/>
      <c r="AD873" s="100"/>
      <c r="AE873" s="100"/>
      <c r="AF873" s="100"/>
    </row>
    <row r="874" spans="21:32" ht="30" customHeight="1" x14ac:dyDescent="0.35">
      <c r="U874" s="100"/>
      <c r="V874" s="100"/>
      <c r="W874" s="100"/>
      <c r="X874" s="100"/>
      <c r="Y874" s="100"/>
      <c r="Z874" s="100"/>
      <c r="AA874" s="100"/>
      <c r="AB874" s="100"/>
      <c r="AC874" s="100"/>
      <c r="AD874" s="100"/>
      <c r="AE874" s="100"/>
      <c r="AF874" s="100"/>
    </row>
    <row r="875" spans="21:32" ht="30" customHeight="1" x14ac:dyDescent="0.35">
      <c r="U875" s="100"/>
      <c r="V875" s="100"/>
      <c r="W875" s="100"/>
      <c r="X875" s="100"/>
      <c r="Y875" s="100"/>
      <c r="Z875" s="100"/>
      <c r="AA875" s="100"/>
      <c r="AB875" s="100"/>
      <c r="AC875" s="100"/>
      <c r="AD875" s="100"/>
      <c r="AE875" s="100"/>
      <c r="AF875" s="100"/>
    </row>
    <row r="876" spans="21:32" ht="30" customHeight="1" x14ac:dyDescent="0.35">
      <c r="U876" s="100"/>
      <c r="V876" s="100"/>
      <c r="W876" s="100"/>
      <c r="X876" s="100"/>
      <c r="Y876" s="100"/>
      <c r="Z876" s="100"/>
      <c r="AA876" s="100"/>
      <c r="AB876" s="100"/>
      <c r="AC876" s="100"/>
      <c r="AD876" s="100"/>
      <c r="AE876" s="100"/>
      <c r="AF876" s="100"/>
    </row>
    <row r="877" spans="21:32" ht="30" customHeight="1" x14ac:dyDescent="0.35">
      <c r="U877" s="100"/>
      <c r="V877" s="100"/>
      <c r="W877" s="100"/>
      <c r="X877" s="100"/>
      <c r="Y877" s="100"/>
      <c r="Z877" s="100"/>
      <c r="AA877" s="100"/>
      <c r="AB877" s="100"/>
      <c r="AC877" s="100"/>
      <c r="AD877" s="100"/>
      <c r="AE877" s="100"/>
      <c r="AF877" s="100"/>
    </row>
    <row r="878" spans="21:32" ht="30" customHeight="1" x14ac:dyDescent="0.35">
      <c r="U878" s="100"/>
      <c r="V878" s="100"/>
      <c r="W878" s="100"/>
      <c r="X878" s="100"/>
      <c r="Y878" s="100"/>
      <c r="Z878" s="100"/>
      <c r="AA878" s="100"/>
      <c r="AB878" s="100"/>
      <c r="AC878" s="100"/>
      <c r="AD878" s="100"/>
      <c r="AE878" s="100"/>
      <c r="AF878" s="100"/>
    </row>
    <row r="879" spans="21:32" ht="30" customHeight="1" x14ac:dyDescent="0.35">
      <c r="U879" s="100"/>
      <c r="V879" s="100"/>
      <c r="W879" s="100"/>
      <c r="X879" s="100"/>
      <c r="Y879" s="100"/>
      <c r="Z879" s="100"/>
      <c r="AA879" s="100"/>
      <c r="AB879" s="100"/>
      <c r="AC879" s="100"/>
      <c r="AD879" s="100"/>
      <c r="AE879" s="100"/>
      <c r="AF879" s="100"/>
    </row>
    <row r="880" spans="21:32" ht="30" customHeight="1" x14ac:dyDescent="0.35">
      <c r="U880" s="100"/>
      <c r="V880" s="100"/>
      <c r="W880" s="100"/>
      <c r="X880" s="100"/>
      <c r="Y880" s="100"/>
      <c r="Z880" s="100"/>
      <c r="AA880" s="100"/>
      <c r="AB880" s="100"/>
      <c r="AC880" s="100"/>
      <c r="AD880" s="100"/>
      <c r="AE880" s="100"/>
      <c r="AF880" s="100"/>
    </row>
    <row r="881" spans="21:32" ht="30" customHeight="1" x14ac:dyDescent="0.35">
      <c r="U881" s="100"/>
      <c r="V881" s="100"/>
      <c r="W881" s="100"/>
      <c r="X881" s="100"/>
      <c r="Y881" s="100"/>
      <c r="Z881" s="100"/>
      <c r="AA881" s="100"/>
      <c r="AB881" s="100"/>
      <c r="AC881" s="100"/>
      <c r="AD881" s="100"/>
      <c r="AE881" s="100"/>
      <c r="AF881" s="100"/>
    </row>
    <row r="882" spans="21:32" ht="30" customHeight="1" x14ac:dyDescent="0.35">
      <c r="U882" s="100"/>
      <c r="V882" s="100"/>
      <c r="W882" s="100"/>
      <c r="X882" s="100"/>
      <c r="Y882" s="100"/>
      <c r="Z882" s="100"/>
      <c r="AA882" s="100"/>
      <c r="AB882" s="100"/>
      <c r="AC882" s="100"/>
      <c r="AD882" s="100"/>
      <c r="AE882" s="100"/>
      <c r="AF882" s="100"/>
    </row>
    <row r="883" spans="21:32" ht="30" customHeight="1" x14ac:dyDescent="0.35">
      <c r="U883" s="100"/>
      <c r="V883" s="100"/>
      <c r="W883" s="100"/>
      <c r="X883" s="100"/>
      <c r="Y883" s="100"/>
      <c r="Z883" s="100"/>
      <c r="AA883" s="100"/>
      <c r="AB883" s="100"/>
      <c r="AC883" s="100"/>
      <c r="AD883" s="100"/>
      <c r="AE883" s="100"/>
      <c r="AF883" s="100"/>
    </row>
    <row r="884" spans="21:32" ht="30" customHeight="1" x14ac:dyDescent="0.35">
      <c r="U884" s="100"/>
      <c r="V884" s="100"/>
      <c r="W884" s="100"/>
      <c r="X884" s="100"/>
      <c r="Y884" s="100"/>
      <c r="Z884" s="100"/>
      <c r="AA884" s="100"/>
      <c r="AB884" s="100"/>
      <c r="AC884" s="100"/>
      <c r="AD884" s="100"/>
      <c r="AE884" s="100"/>
      <c r="AF884" s="100"/>
    </row>
    <row r="885" spans="21:32" ht="30" customHeight="1" x14ac:dyDescent="0.35">
      <c r="U885" s="100"/>
      <c r="V885" s="100"/>
      <c r="W885" s="100"/>
      <c r="X885" s="100"/>
      <c r="Y885" s="100"/>
      <c r="Z885" s="100"/>
      <c r="AA885" s="100"/>
      <c r="AB885" s="100"/>
      <c r="AC885" s="100"/>
      <c r="AD885" s="100"/>
      <c r="AE885" s="100"/>
      <c r="AF885" s="100"/>
    </row>
    <row r="886" spans="21:32" ht="30" customHeight="1" x14ac:dyDescent="0.35">
      <c r="U886" s="100"/>
      <c r="V886" s="100"/>
      <c r="W886" s="100"/>
      <c r="X886" s="100"/>
      <c r="Y886" s="100"/>
      <c r="Z886" s="100"/>
      <c r="AA886" s="100"/>
      <c r="AB886" s="100"/>
      <c r="AC886" s="100"/>
      <c r="AD886" s="100"/>
      <c r="AE886" s="100"/>
      <c r="AF886" s="100"/>
    </row>
    <row r="887" spans="21:32" ht="30" customHeight="1" x14ac:dyDescent="0.35">
      <c r="U887" s="100"/>
      <c r="V887" s="100"/>
      <c r="W887" s="100"/>
      <c r="X887" s="100"/>
      <c r="Y887" s="100"/>
      <c r="Z887" s="100"/>
      <c r="AA887" s="100"/>
      <c r="AB887" s="100"/>
      <c r="AC887" s="100"/>
      <c r="AD887" s="100"/>
      <c r="AE887" s="100"/>
      <c r="AF887" s="100"/>
    </row>
    <row r="888" spans="21:32" ht="30" customHeight="1" x14ac:dyDescent="0.35">
      <c r="U888" s="100"/>
      <c r="V888" s="100"/>
      <c r="W888" s="100"/>
      <c r="X888" s="100"/>
      <c r="Y888" s="100"/>
      <c r="Z888" s="100"/>
      <c r="AA888" s="100"/>
      <c r="AB888" s="100"/>
      <c r="AC888" s="100"/>
      <c r="AD888" s="100"/>
      <c r="AE888" s="100"/>
      <c r="AF888" s="100"/>
    </row>
    <row r="889" spans="21:32" ht="30" customHeight="1" x14ac:dyDescent="0.35">
      <c r="U889" s="100"/>
      <c r="V889" s="100"/>
      <c r="W889" s="100"/>
      <c r="X889" s="100"/>
      <c r="Y889" s="100"/>
      <c r="Z889" s="100"/>
      <c r="AA889" s="100"/>
      <c r="AB889" s="100"/>
      <c r="AC889" s="100"/>
      <c r="AD889" s="100"/>
      <c r="AE889" s="100"/>
      <c r="AF889" s="100"/>
    </row>
    <row r="890" spans="21:32" ht="30" customHeight="1" x14ac:dyDescent="0.35">
      <c r="U890" s="100"/>
      <c r="V890" s="100"/>
      <c r="W890" s="100"/>
      <c r="X890" s="100"/>
      <c r="Y890" s="100"/>
      <c r="Z890" s="100"/>
      <c r="AA890" s="100"/>
      <c r="AB890" s="100"/>
      <c r="AC890" s="100"/>
      <c r="AD890" s="100"/>
      <c r="AE890" s="100"/>
      <c r="AF890" s="100"/>
    </row>
    <row r="891" spans="21:32" ht="30" customHeight="1" x14ac:dyDescent="0.35">
      <c r="U891" s="100"/>
      <c r="V891" s="100"/>
      <c r="W891" s="100"/>
      <c r="X891" s="100"/>
      <c r="Y891" s="100"/>
      <c r="Z891" s="100"/>
      <c r="AA891" s="100"/>
      <c r="AB891" s="100"/>
      <c r="AC891" s="100"/>
      <c r="AD891" s="100"/>
      <c r="AE891" s="100"/>
      <c r="AF891" s="100"/>
    </row>
    <row r="892" spans="21:32" ht="30" customHeight="1" x14ac:dyDescent="0.35">
      <c r="U892" s="100"/>
      <c r="V892" s="100"/>
      <c r="W892" s="100"/>
      <c r="X892" s="100"/>
      <c r="Y892" s="100"/>
      <c r="Z892" s="100"/>
      <c r="AA892" s="100"/>
      <c r="AB892" s="100"/>
      <c r="AC892" s="100"/>
      <c r="AD892" s="100"/>
      <c r="AE892" s="100"/>
      <c r="AF892" s="100"/>
    </row>
    <row r="893" spans="21:32" ht="30" customHeight="1" x14ac:dyDescent="0.35">
      <c r="U893" s="100"/>
      <c r="V893" s="100"/>
      <c r="W893" s="100"/>
      <c r="X893" s="100"/>
      <c r="Y893" s="100"/>
      <c r="Z893" s="100"/>
      <c r="AA893" s="100"/>
      <c r="AB893" s="100"/>
      <c r="AC893" s="100"/>
      <c r="AD893" s="100"/>
      <c r="AE893" s="100"/>
      <c r="AF893" s="100"/>
    </row>
    <row r="894" spans="21:32" ht="30" customHeight="1" x14ac:dyDescent="0.35">
      <c r="U894" s="100"/>
      <c r="V894" s="100"/>
      <c r="W894" s="100"/>
      <c r="X894" s="100"/>
      <c r="Y894" s="100"/>
      <c r="Z894" s="100"/>
      <c r="AA894" s="100"/>
      <c r="AB894" s="100"/>
      <c r="AC894" s="100"/>
      <c r="AD894" s="100"/>
      <c r="AE894" s="100"/>
      <c r="AF894" s="100"/>
    </row>
    <row r="895" spans="21:32" ht="30" customHeight="1" x14ac:dyDescent="0.35">
      <c r="U895" s="100"/>
      <c r="V895" s="100"/>
      <c r="W895" s="100"/>
      <c r="X895" s="100"/>
      <c r="Y895" s="100"/>
      <c r="Z895" s="100"/>
      <c r="AA895" s="100"/>
      <c r="AB895" s="100"/>
      <c r="AC895" s="100"/>
      <c r="AD895" s="100"/>
      <c r="AE895" s="100"/>
      <c r="AF895" s="100"/>
    </row>
    <row r="896" spans="21:32" ht="30" customHeight="1" x14ac:dyDescent="0.35">
      <c r="U896" s="100"/>
      <c r="V896" s="100"/>
      <c r="W896" s="100"/>
      <c r="X896" s="100"/>
      <c r="Y896" s="100"/>
      <c r="Z896" s="100"/>
      <c r="AA896" s="100"/>
      <c r="AB896" s="100"/>
      <c r="AC896" s="100"/>
      <c r="AD896" s="100"/>
      <c r="AE896" s="100"/>
      <c r="AF896" s="100"/>
    </row>
    <row r="897" spans="21:32" ht="30" customHeight="1" x14ac:dyDescent="0.35">
      <c r="U897" s="100"/>
      <c r="V897" s="100"/>
      <c r="W897" s="100"/>
      <c r="X897" s="100"/>
      <c r="Y897" s="100"/>
      <c r="Z897" s="100"/>
      <c r="AA897" s="100"/>
      <c r="AB897" s="100"/>
      <c r="AC897" s="100"/>
      <c r="AD897" s="100"/>
      <c r="AE897" s="100"/>
      <c r="AF897" s="100"/>
    </row>
    <row r="898" spans="21:32" ht="30" customHeight="1" x14ac:dyDescent="0.35">
      <c r="U898" s="100"/>
      <c r="V898" s="100"/>
      <c r="W898" s="100"/>
      <c r="X898" s="100"/>
      <c r="Y898" s="100"/>
      <c r="Z898" s="100"/>
      <c r="AA898" s="100"/>
      <c r="AB898" s="100"/>
      <c r="AC898" s="100"/>
      <c r="AD898" s="100"/>
      <c r="AE898" s="100"/>
      <c r="AF898" s="100"/>
    </row>
    <row r="899" spans="21:32" ht="30" customHeight="1" x14ac:dyDescent="0.35">
      <c r="U899" s="100"/>
      <c r="V899" s="100"/>
      <c r="W899" s="100"/>
      <c r="X899" s="100"/>
      <c r="Y899" s="100"/>
      <c r="Z899" s="100"/>
      <c r="AA899" s="100"/>
      <c r="AB899" s="100"/>
      <c r="AC899" s="100"/>
      <c r="AD899" s="100"/>
      <c r="AE899" s="100"/>
      <c r="AF899" s="100"/>
    </row>
    <row r="900" spans="21:32" ht="30" customHeight="1" x14ac:dyDescent="0.35">
      <c r="U900" s="100"/>
      <c r="V900" s="100"/>
      <c r="W900" s="100"/>
      <c r="X900" s="100"/>
      <c r="Y900" s="100"/>
      <c r="Z900" s="100"/>
      <c r="AA900" s="100"/>
      <c r="AB900" s="100"/>
      <c r="AC900" s="100"/>
      <c r="AD900" s="100"/>
      <c r="AE900" s="100"/>
      <c r="AF900" s="100"/>
    </row>
    <row r="901" spans="21:32" ht="30" customHeight="1" x14ac:dyDescent="0.35">
      <c r="U901" s="100"/>
      <c r="V901" s="100"/>
      <c r="W901" s="100"/>
      <c r="X901" s="100"/>
      <c r="Y901" s="100"/>
      <c r="Z901" s="100"/>
      <c r="AA901" s="100"/>
      <c r="AB901" s="100"/>
      <c r="AC901" s="100"/>
      <c r="AD901" s="100"/>
      <c r="AE901" s="100"/>
      <c r="AF901" s="100"/>
    </row>
    <row r="902" spans="21:32" ht="30" customHeight="1" x14ac:dyDescent="0.35">
      <c r="U902" s="100"/>
      <c r="V902" s="100"/>
      <c r="W902" s="100"/>
      <c r="X902" s="100"/>
      <c r="Y902" s="100"/>
      <c r="Z902" s="100"/>
      <c r="AA902" s="100"/>
      <c r="AB902" s="100"/>
      <c r="AC902" s="100"/>
      <c r="AD902" s="100"/>
      <c r="AE902" s="100"/>
      <c r="AF902" s="100"/>
    </row>
    <row r="903" spans="21:32" ht="30" customHeight="1" x14ac:dyDescent="0.35">
      <c r="U903" s="100"/>
      <c r="V903" s="100"/>
      <c r="W903" s="100"/>
      <c r="X903" s="100"/>
      <c r="Y903" s="100"/>
      <c r="Z903" s="100"/>
      <c r="AA903" s="100"/>
      <c r="AB903" s="100"/>
      <c r="AC903" s="100"/>
      <c r="AD903" s="100"/>
      <c r="AE903" s="100"/>
      <c r="AF903" s="100"/>
    </row>
    <row r="904" spans="21:32" ht="30" customHeight="1" x14ac:dyDescent="0.35">
      <c r="U904" s="100"/>
      <c r="V904" s="100"/>
      <c r="W904" s="100"/>
      <c r="X904" s="100"/>
      <c r="Y904" s="100"/>
      <c r="Z904" s="100"/>
      <c r="AA904" s="100"/>
      <c r="AB904" s="100"/>
      <c r="AC904" s="100"/>
      <c r="AD904" s="100"/>
      <c r="AE904" s="100"/>
      <c r="AF904" s="100"/>
    </row>
    <row r="905" spans="21:32" ht="30" customHeight="1" x14ac:dyDescent="0.35">
      <c r="U905" s="100"/>
      <c r="V905" s="100"/>
      <c r="W905" s="100"/>
      <c r="X905" s="100"/>
      <c r="Y905" s="100"/>
      <c r="Z905" s="100"/>
      <c r="AA905" s="100"/>
      <c r="AB905" s="100"/>
      <c r="AC905" s="100"/>
      <c r="AD905" s="100"/>
      <c r="AE905" s="100"/>
      <c r="AF905" s="100"/>
    </row>
    <row r="906" spans="21:32" ht="30" customHeight="1" x14ac:dyDescent="0.35">
      <c r="U906" s="100"/>
      <c r="V906" s="100"/>
      <c r="W906" s="100"/>
      <c r="X906" s="100"/>
      <c r="Y906" s="100"/>
      <c r="Z906" s="100"/>
      <c r="AA906" s="100"/>
      <c r="AB906" s="100"/>
      <c r="AC906" s="100"/>
      <c r="AD906" s="100"/>
      <c r="AE906" s="100"/>
      <c r="AF906" s="100"/>
    </row>
    <row r="907" spans="21:32" ht="30" customHeight="1" x14ac:dyDescent="0.35">
      <c r="U907" s="100"/>
      <c r="V907" s="100"/>
      <c r="W907" s="100"/>
      <c r="X907" s="100"/>
      <c r="Y907" s="100"/>
      <c r="Z907" s="100"/>
      <c r="AA907" s="100"/>
      <c r="AB907" s="100"/>
      <c r="AC907" s="100"/>
      <c r="AD907" s="100"/>
      <c r="AE907" s="100"/>
      <c r="AF907" s="100"/>
    </row>
    <row r="908" spans="21:32" ht="30" customHeight="1" x14ac:dyDescent="0.35">
      <c r="U908" s="100"/>
      <c r="V908" s="100"/>
      <c r="W908" s="100"/>
      <c r="X908" s="100"/>
      <c r="Y908" s="100"/>
      <c r="Z908" s="100"/>
      <c r="AA908" s="100"/>
      <c r="AB908" s="100"/>
      <c r="AC908" s="100"/>
      <c r="AD908" s="100"/>
      <c r="AE908" s="100"/>
      <c r="AF908" s="100"/>
    </row>
    <row r="909" spans="21:32" ht="30" customHeight="1" x14ac:dyDescent="0.35">
      <c r="U909" s="100"/>
      <c r="V909" s="100"/>
      <c r="W909" s="100"/>
      <c r="X909" s="100"/>
      <c r="Y909" s="100"/>
      <c r="Z909" s="100"/>
      <c r="AA909" s="100"/>
      <c r="AB909" s="100"/>
      <c r="AC909" s="100"/>
      <c r="AD909" s="100"/>
      <c r="AE909" s="100"/>
      <c r="AF909" s="100"/>
    </row>
    <row r="910" spans="21:32" ht="30" customHeight="1" x14ac:dyDescent="0.35">
      <c r="U910" s="100"/>
      <c r="V910" s="100"/>
      <c r="W910" s="100"/>
      <c r="X910" s="100"/>
      <c r="Y910" s="100"/>
      <c r="Z910" s="100"/>
      <c r="AA910" s="100"/>
      <c r="AB910" s="100"/>
      <c r="AC910" s="100"/>
      <c r="AD910" s="100"/>
      <c r="AE910" s="100"/>
      <c r="AF910" s="100"/>
    </row>
    <row r="911" spans="21:32" ht="30" customHeight="1" x14ac:dyDescent="0.35">
      <c r="U911" s="100"/>
      <c r="V911" s="100"/>
      <c r="W911" s="100"/>
      <c r="X911" s="100"/>
      <c r="Y911" s="100"/>
      <c r="Z911" s="100"/>
      <c r="AA911" s="100"/>
      <c r="AB911" s="100"/>
      <c r="AC911" s="100"/>
      <c r="AD911" s="100"/>
      <c r="AE911" s="100"/>
      <c r="AF911" s="100"/>
    </row>
    <row r="912" spans="21:32" ht="30" customHeight="1" x14ac:dyDescent="0.35">
      <c r="U912" s="100"/>
      <c r="V912" s="100"/>
      <c r="W912" s="100"/>
      <c r="X912" s="100"/>
      <c r="Y912" s="100"/>
      <c r="Z912" s="100"/>
      <c r="AA912" s="100"/>
      <c r="AB912" s="100"/>
      <c r="AC912" s="100"/>
      <c r="AD912" s="100"/>
      <c r="AE912" s="100"/>
      <c r="AF912" s="100"/>
    </row>
    <row r="913" spans="21:32" ht="30" customHeight="1" x14ac:dyDescent="0.35">
      <c r="U913" s="100"/>
      <c r="V913" s="100"/>
      <c r="W913" s="100"/>
      <c r="X913" s="100"/>
      <c r="Y913" s="100"/>
      <c r="Z913" s="100"/>
      <c r="AA913" s="100"/>
      <c r="AB913" s="100"/>
      <c r="AC913" s="100"/>
      <c r="AD913" s="100"/>
      <c r="AE913" s="100"/>
      <c r="AF913" s="100"/>
    </row>
    <row r="914" spans="21:32" ht="30" customHeight="1" x14ac:dyDescent="0.35">
      <c r="U914" s="100"/>
      <c r="V914" s="100"/>
      <c r="W914" s="100"/>
      <c r="X914" s="100"/>
      <c r="Y914" s="100"/>
      <c r="Z914" s="100"/>
      <c r="AA914" s="100"/>
      <c r="AB914" s="100"/>
      <c r="AC914" s="100"/>
      <c r="AD914" s="100"/>
      <c r="AE914" s="100"/>
      <c r="AF914" s="100"/>
    </row>
    <row r="915" spans="21:32" ht="30" customHeight="1" x14ac:dyDescent="0.35">
      <c r="U915" s="100"/>
      <c r="V915" s="100"/>
      <c r="W915" s="100"/>
      <c r="X915" s="100"/>
      <c r="Y915" s="100"/>
      <c r="Z915" s="100"/>
      <c r="AA915" s="100"/>
      <c r="AB915" s="100"/>
      <c r="AC915" s="100"/>
      <c r="AD915" s="100"/>
      <c r="AE915" s="100"/>
      <c r="AF915" s="100"/>
    </row>
    <row r="916" spans="21:32" ht="30" customHeight="1" x14ac:dyDescent="0.35">
      <c r="U916" s="100"/>
      <c r="V916" s="100"/>
      <c r="W916" s="100"/>
      <c r="X916" s="100"/>
      <c r="Y916" s="100"/>
      <c r="Z916" s="100"/>
      <c r="AA916" s="100"/>
      <c r="AB916" s="100"/>
      <c r="AC916" s="100"/>
      <c r="AD916" s="100"/>
      <c r="AE916" s="100"/>
      <c r="AF916" s="100"/>
    </row>
    <row r="917" spans="21:32" ht="30" customHeight="1" x14ac:dyDescent="0.35">
      <c r="U917" s="100"/>
      <c r="V917" s="100"/>
      <c r="W917" s="100"/>
      <c r="X917" s="100"/>
      <c r="Y917" s="100"/>
      <c r="Z917" s="100"/>
      <c r="AA917" s="100"/>
      <c r="AB917" s="100"/>
      <c r="AC917" s="100"/>
      <c r="AD917" s="100"/>
      <c r="AE917" s="100"/>
      <c r="AF917" s="100"/>
    </row>
    <row r="918" spans="21:32" ht="30" customHeight="1" x14ac:dyDescent="0.35">
      <c r="U918" s="100"/>
      <c r="V918" s="100"/>
      <c r="W918" s="100"/>
      <c r="X918" s="100"/>
      <c r="Y918" s="100"/>
      <c r="Z918" s="100"/>
      <c r="AA918" s="100"/>
      <c r="AB918" s="100"/>
      <c r="AC918" s="100"/>
      <c r="AD918" s="100"/>
      <c r="AE918" s="100"/>
      <c r="AF918" s="100"/>
    </row>
    <row r="919" spans="21:32" ht="30" customHeight="1" x14ac:dyDescent="0.35">
      <c r="U919" s="100"/>
      <c r="V919" s="100"/>
      <c r="W919" s="100"/>
      <c r="X919" s="100"/>
      <c r="Y919" s="100"/>
      <c r="Z919" s="100"/>
      <c r="AA919" s="100"/>
      <c r="AB919" s="100"/>
      <c r="AC919" s="100"/>
      <c r="AD919" s="100"/>
      <c r="AE919" s="100"/>
      <c r="AF919" s="100"/>
    </row>
    <row r="920" spans="21:32" ht="30" customHeight="1" x14ac:dyDescent="0.35">
      <c r="U920" s="100"/>
      <c r="V920" s="100"/>
      <c r="W920" s="100"/>
      <c r="X920" s="100"/>
      <c r="Y920" s="100"/>
      <c r="Z920" s="100"/>
      <c r="AA920" s="100"/>
      <c r="AB920" s="100"/>
      <c r="AC920" s="100"/>
      <c r="AD920" s="100"/>
      <c r="AE920" s="100"/>
      <c r="AF920" s="100"/>
    </row>
    <row r="921" spans="21:32" ht="30" customHeight="1" x14ac:dyDescent="0.35">
      <c r="U921" s="100"/>
      <c r="V921" s="100"/>
      <c r="W921" s="100"/>
      <c r="X921" s="100"/>
      <c r="Y921" s="100"/>
      <c r="Z921" s="100"/>
      <c r="AA921" s="100"/>
      <c r="AB921" s="100"/>
      <c r="AC921" s="100"/>
      <c r="AD921" s="100"/>
      <c r="AE921" s="100"/>
      <c r="AF921" s="100"/>
    </row>
    <row r="922" spans="21:32" ht="30" customHeight="1" x14ac:dyDescent="0.35">
      <c r="U922" s="100"/>
      <c r="V922" s="100"/>
      <c r="W922" s="100"/>
      <c r="X922" s="100"/>
      <c r="Y922" s="100"/>
      <c r="Z922" s="100"/>
      <c r="AA922" s="100"/>
      <c r="AB922" s="100"/>
      <c r="AC922" s="100"/>
      <c r="AD922" s="100"/>
      <c r="AE922" s="100"/>
      <c r="AF922" s="100"/>
    </row>
    <row r="923" spans="21:32" ht="30" customHeight="1" x14ac:dyDescent="0.35">
      <c r="U923" s="100"/>
      <c r="V923" s="100"/>
      <c r="W923" s="100"/>
      <c r="X923" s="100"/>
      <c r="Y923" s="100"/>
      <c r="Z923" s="100"/>
      <c r="AA923" s="100"/>
      <c r="AB923" s="100"/>
      <c r="AC923" s="100"/>
      <c r="AD923" s="100"/>
      <c r="AE923" s="100"/>
      <c r="AF923" s="100"/>
    </row>
    <row r="924" spans="21:32" ht="30" customHeight="1" x14ac:dyDescent="0.35">
      <c r="U924" s="100"/>
      <c r="V924" s="100"/>
      <c r="W924" s="100"/>
      <c r="X924" s="100"/>
      <c r="Y924" s="100"/>
      <c r="Z924" s="100"/>
      <c r="AA924" s="100"/>
      <c r="AB924" s="100"/>
      <c r="AC924" s="100"/>
      <c r="AD924" s="100"/>
      <c r="AE924" s="100"/>
      <c r="AF924" s="100"/>
    </row>
    <row r="925" spans="21:32" ht="30" customHeight="1" x14ac:dyDescent="0.35">
      <c r="U925" s="100"/>
      <c r="V925" s="100"/>
      <c r="W925" s="100"/>
      <c r="X925" s="100"/>
      <c r="Y925" s="100"/>
      <c r="Z925" s="100"/>
      <c r="AA925" s="100"/>
      <c r="AB925" s="100"/>
      <c r="AC925" s="100"/>
      <c r="AD925" s="100"/>
      <c r="AE925" s="100"/>
      <c r="AF925" s="100"/>
    </row>
    <row r="926" spans="21:32" ht="30" customHeight="1" x14ac:dyDescent="0.35">
      <c r="U926" s="100"/>
      <c r="V926" s="100"/>
      <c r="W926" s="100"/>
      <c r="X926" s="100"/>
      <c r="Y926" s="100"/>
      <c r="Z926" s="100"/>
      <c r="AA926" s="100"/>
      <c r="AB926" s="100"/>
      <c r="AC926" s="100"/>
      <c r="AD926" s="100"/>
      <c r="AE926" s="100"/>
      <c r="AF926" s="100"/>
    </row>
    <row r="927" spans="21:32" ht="30" customHeight="1" x14ac:dyDescent="0.35">
      <c r="U927" s="100"/>
      <c r="V927" s="100"/>
      <c r="W927" s="100"/>
      <c r="X927" s="100"/>
      <c r="Y927" s="100"/>
      <c r="Z927" s="100"/>
      <c r="AA927" s="100"/>
      <c r="AB927" s="100"/>
      <c r="AC927" s="100"/>
      <c r="AD927" s="100"/>
      <c r="AE927" s="100"/>
      <c r="AF927" s="100"/>
    </row>
    <row r="928" spans="21:32" ht="30" customHeight="1" x14ac:dyDescent="0.35">
      <c r="U928" s="100"/>
      <c r="V928" s="100"/>
      <c r="W928" s="100"/>
      <c r="X928" s="100"/>
      <c r="Y928" s="100"/>
      <c r="Z928" s="100"/>
      <c r="AA928" s="100"/>
      <c r="AB928" s="100"/>
      <c r="AC928" s="100"/>
      <c r="AD928" s="100"/>
      <c r="AE928" s="100"/>
      <c r="AF928" s="100"/>
    </row>
    <row r="929" spans="21:32" ht="30" customHeight="1" x14ac:dyDescent="0.35">
      <c r="U929" s="100"/>
      <c r="V929" s="100"/>
      <c r="W929" s="100"/>
      <c r="X929" s="100"/>
      <c r="Y929" s="100"/>
      <c r="Z929" s="100"/>
      <c r="AA929" s="100"/>
      <c r="AB929" s="100"/>
      <c r="AC929" s="100"/>
      <c r="AD929" s="100"/>
      <c r="AE929" s="100"/>
      <c r="AF929" s="100"/>
    </row>
    <row r="930" spans="21:32" ht="30" customHeight="1" x14ac:dyDescent="0.35">
      <c r="U930" s="100"/>
      <c r="V930" s="100"/>
      <c r="W930" s="100"/>
      <c r="X930" s="100"/>
      <c r="Y930" s="100"/>
      <c r="Z930" s="100"/>
      <c r="AA930" s="100"/>
      <c r="AB930" s="100"/>
      <c r="AC930" s="100"/>
      <c r="AD930" s="100"/>
      <c r="AE930" s="100"/>
      <c r="AF930" s="100"/>
    </row>
    <row r="931" spans="21:32" ht="30" customHeight="1" x14ac:dyDescent="0.35">
      <c r="U931" s="100"/>
      <c r="V931" s="100"/>
      <c r="W931" s="100"/>
      <c r="X931" s="100"/>
      <c r="Y931" s="100"/>
      <c r="Z931" s="100"/>
      <c r="AA931" s="100"/>
      <c r="AB931" s="100"/>
      <c r="AC931" s="100"/>
      <c r="AD931" s="100"/>
      <c r="AE931" s="100"/>
      <c r="AF931" s="100"/>
    </row>
    <row r="932" spans="21:32" ht="30" customHeight="1" x14ac:dyDescent="0.35">
      <c r="U932" s="100"/>
      <c r="V932" s="100"/>
      <c r="W932" s="100"/>
      <c r="X932" s="100"/>
      <c r="Y932" s="100"/>
      <c r="Z932" s="100"/>
      <c r="AA932" s="100"/>
      <c r="AB932" s="100"/>
      <c r="AC932" s="100"/>
      <c r="AD932" s="100"/>
      <c r="AE932" s="100"/>
      <c r="AF932" s="100"/>
    </row>
    <row r="933" spans="21:32" ht="30" customHeight="1" x14ac:dyDescent="0.35">
      <c r="U933" s="100"/>
      <c r="V933" s="100"/>
      <c r="W933" s="100"/>
      <c r="X933" s="100"/>
      <c r="Y933" s="100"/>
      <c r="Z933" s="100"/>
      <c r="AA933" s="100"/>
      <c r="AB933" s="100"/>
      <c r="AC933" s="100"/>
      <c r="AD933" s="100"/>
      <c r="AE933" s="100"/>
      <c r="AF933" s="100"/>
    </row>
    <row r="934" spans="21:32" ht="30" customHeight="1" x14ac:dyDescent="0.35">
      <c r="U934" s="100"/>
      <c r="V934" s="100"/>
      <c r="W934" s="100"/>
      <c r="X934" s="100"/>
      <c r="Y934" s="100"/>
      <c r="Z934" s="100"/>
      <c r="AA934" s="100"/>
      <c r="AB934" s="100"/>
      <c r="AC934" s="100"/>
      <c r="AD934" s="100"/>
      <c r="AE934" s="100"/>
      <c r="AF934" s="100"/>
    </row>
    <row r="935" spans="21:32" ht="30" customHeight="1" x14ac:dyDescent="0.35">
      <c r="U935" s="100"/>
      <c r="V935" s="100"/>
      <c r="W935" s="100"/>
      <c r="X935" s="100"/>
      <c r="Y935" s="100"/>
      <c r="Z935" s="100"/>
      <c r="AA935" s="100"/>
      <c r="AB935" s="100"/>
      <c r="AC935" s="100"/>
      <c r="AD935" s="100"/>
      <c r="AE935" s="100"/>
      <c r="AF935" s="100"/>
    </row>
    <row r="936" spans="21:32" ht="30" customHeight="1" x14ac:dyDescent="0.35">
      <c r="U936" s="100"/>
      <c r="V936" s="100"/>
      <c r="W936" s="100"/>
      <c r="X936" s="100"/>
      <c r="Y936" s="100"/>
      <c r="Z936" s="100"/>
      <c r="AA936" s="100"/>
      <c r="AB936" s="100"/>
      <c r="AC936" s="100"/>
      <c r="AD936" s="100"/>
      <c r="AE936" s="100"/>
      <c r="AF936" s="100"/>
    </row>
    <row r="937" spans="21:32" ht="30" customHeight="1" x14ac:dyDescent="0.35">
      <c r="U937" s="100"/>
      <c r="V937" s="100"/>
      <c r="W937" s="100"/>
      <c r="X937" s="100"/>
      <c r="Y937" s="100"/>
      <c r="Z937" s="100"/>
      <c r="AA937" s="100"/>
      <c r="AB937" s="100"/>
      <c r="AC937" s="100"/>
      <c r="AD937" s="100"/>
      <c r="AE937" s="100"/>
      <c r="AF937" s="100"/>
    </row>
    <row r="938" spans="21:32" ht="30" customHeight="1" x14ac:dyDescent="0.35">
      <c r="U938" s="100"/>
      <c r="V938" s="100"/>
      <c r="W938" s="100"/>
      <c r="X938" s="100"/>
      <c r="Y938" s="100"/>
      <c r="Z938" s="100"/>
      <c r="AA938" s="100"/>
      <c r="AB938" s="100"/>
      <c r="AC938" s="100"/>
      <c r="AD938" s="100"/>
      <c r="AE938" s="100"/>
      <c r="AF938" s="100"/>
    </row>
    <row r="939" spans="21:32" ht="30" customHeight="1" x14ac:dyDescent="0.35">
      <c r="U939" s="100"/>
      <c r="V939" s="100"/>
      <c r="W939" s="100"/>
      <c r="X939" s="100"/>
      <c r="Y939" s="100"/>
      <c r="Z939" s="100"/>
      <c r="AA939" s="100"/>
      <c r="AB939" s="100"/>
      <c r="AC939" s="100"/>
      <c r="AD939" s="100"/>
      <c r="AE939" s="100"/>
      <c r="AF939" s="100"/>
    </row>
    <row r="940" spans="21:32" ht="30" customHeight="1" x14ac:dyDescent="0.35">
      <c r="U940" s="100"/>
      <c r="V940" s="100"/>
      <c r="W940" s="100"/>
      <c r="X940" s="100"/>
      <c r="Y940" s="100"/>
      <c r="Z940" s="100"/>
      <c r="AA940" s="100"/>
      <c r="AB940" s="100"/>
      <c r="AC940" s="100"/>
      <c r="AD940" s="100"/>
      <c r="AE940" s="100"/>
      <c r="AF940" s="100"/>
    </row>
    <row r="941" spans="21:32" ht="30" customHeight="1" x14ac:dyDescent="0.35">
      <c r="U941" s="100"/>
      <c r="V941" s="100"/>
      <c r="W941" s="100"/>
      <c r="X941" s="100"/>
      <c r="Y941" s="100"/>
      <c r="Z941" s="100"/>
      <c r="AA941" s="100"/>
      <c r="AB941" s="100"/>
      <c r="AC941" s="100"/>
      <c r="AD941" s="100"/>
      <c r="AE941" s="100"/>
      <c r="AF941" s="100"/>
    </row>
    <row r="942" spans="21:32" ht="30" customHeight="1" x14ac:dyDescent="0.35">
      <c r="U942" s="100"/>
      <c r="V942" s="100"/>
      <c r="W942" s="100"/>
      <c r="X942" s="100"/>
      <c r="Y942" s="100"/>
      <c r="Z942" s="100"/>
      <c r="AA942" s="100"/>
      <c r="AB942" s="100"/>
      <c r="AC942" s="100"/>
      <c r="AD942" s="100"/>
      <c r="AE942" s="100"/>
      <c r="AF942" s="100"/>
    </row>
    <row r="943" spans="21:32" ht="30" customHeight="1" x14ac:dyDescent="0.35">
      <c r="U943" s="100"/>
      <c r="V943" s="100"/>
      <c r="W943" s="100"/>
      <c r="X943" s="100"/>
      <c r="Y943" s="100"/>
      <c r="Z943" s="100"/>
      <c r="AA943" s="100"/>
      <c r="AB943" s="100"/>
      <c r="AC943" s="100"/>
      <c r="AD943" s="100"/>
      <c r="AE943" s="100"/>
      <c r="AF943" s="100"/>
    </row>
    <row r="944" spans="21:32" ht="30" customHeight="1" x14ac:dyDescent="0.35">
      <c r="U944" s="100"/>
      <c r="V944" s="100"/>
      <c r="W944" s="100"/>
      <c r="X944" s="100"/>
      <c r="Y944" s="100"/>
      <c r="Z944" s="100"/>
      <c r="AA944" s="100"/>
      <c r="AB944" s="100"/>
      <c r="AC944" s="100"/>
      <c r="AD944" s="100"/>
      <c r="AE944" s="100"/>
      <c r="AF944" s="100"/>
    </row>
    <row r="945" spans="21:32" ht="30" customHeight="1" x14ac:dyDescent="0.35">
      <c r="U945" s="100"/>
      <c r="V945" s="100"/>
      <c r="W945" s="100"/>
      <c r="X945" s="100"/>
      <c r="Y945" s="100"/>
      <c r="Z945" s="100"/>
      <c r="AA945" s="100"/>
      <c r="AB945" s="100"/>
      <c r="AC945" s="100"/>
      <c r="AD945" s="100"/>
      <c r="AE945" s="100"/>
      <c r="AF945" s="100"/>
    </row>
    <row r="946" spans="21:32" ht="30" customHeight="1" x14ac:dyDescent="0.35">
      <c r="U946" s="100"/>
      <c r="V946" s="100"/>
      <c r="W946" s="100"/>
      <c r="X946" s="100"/>
      <c r="Y946" s="100"/>
      <c r="Z946" s="100"/>
      <c r="AA946" s="100"/>
      <c r="AB946" s="100"/>
      <c r="AC946" s="100"/>
      <c r="AD946" s="100"/>
      <c r="AE946" s="100"/>
      <c r="AF946" s="100"/>
    </row>
    <row r="947" spans="21:32" ht="30" customHeight="1" x14ac:dyDescent="0.35">
      <c r="U947" s="100"/>
      <c r="V947" s="100"/>
      <c r="W947" s="100"/>
      <c r="X947" s="100"/>
      <c r="Y947" s="100"/>
      <c r="Z947" s="100"/>
      <c r="AA947" s="100"/>
      <c r="AB947" s="100"/>
      <c r="AC947" s="100"/>
      <c r="AD947" s="100"/>
      <c r="AE947" s="100"/>
      <c r="AF947" s="100"/>
    </row>
    <row r="948" spans="21:32" ht="30" customHeight="1" x14ac:dyDescent="0.35">
      <c r="U948" s="100"/>
      <c r="V948" s="100"/>
      <c r="W948" s="100"/>
      <c r="X948" s="100"/>
      <c r="Y948" s="100"/>
      <c r="Z948" s="100"/>
      <c r="AA948" s="100"/>
      <c r="AB948" s="100"/>
      <c r="AC948" s="100"/>
      <c r="AD948" s="100"/>
      <c r="AE948" s="100"/>
      <c r="AF948" s="100"/>
    </row>
    <row r="949" spans="21:32" ht="30" customHeight="1" x14ac:dyDescent="0.35">
      <c r="U949" s="100"/>
      <c r="V949" s="100"/>
      <c r="W949" s="100"/>
      <c r="X949" s="100"/>
      <c r="Y949" s="100"/>
      <c r="Z949" s="100"/>
      <c r="AA949" s="100"/>
      <c r="AB949" s="100"/>
      <c r="AC949" s="100"/>
      <c r="AD949" s="100"/>
      <c r="AE949" s="100"/>
      <c r="AF949" s="100"/>
    </row>
    <row r="950" spans="21:32" ht="30" customHeight="1" x14ac:dyDescent="0.35">
      <c r="U950" s="100"/>
      <c r="V950" s="100"/>
      <c r="W950" s="100"/>
      <c r="X950" s="100"/>
      <c r="Y950" s="100"/>
      <c r="Z950" s="100"/>
      <c r="AA950" s="100"/>
      <c r="AB950" s="100"/>
      <c r="AC950" s="100"/>
      <c r="AD950" s="100"/>
      <c r="AE950" s="100"/>
      <c r="AF950" s="100"/>
    </row>
    <row r="951" spans="21:32" ht="30" customHeight="1" x14ac:dyDescent="0.35">
      <c r="U951" s="100"/>
      <c r="V951" s="100"/>
      <c r="W951" s="100"/>
      <c r="X951" s="100"/>
      <c r="Y951" s="100"/>
      <c r="Z951" s="100"/>
      <c r="AA951" s="100"/>
      <c r="AB951" s="100"/>
      <c r="AC951" s="100"/>
      <c r="AD951" s="100"/>
      <c r="AE951" s="100"/>
      <c r="AF951" s="100"/>
    </row>
    <row r="952" spans="21:32" ht="30" customHeight="1" x14ac:dyDescent="0.35">
      <c r="U952" s="100"/>
      <c r="V952" s="100"/>
      <c r="W952" s="100"/>
      <c r="X952" s="100"/>
      <c r="Y952" s="100"/>
      <c r="Z952" s="100"/>
      <c r="AA952" s="100"/>
      <c r="AB952" s="100"/>
      <c r="AC952" s="100"/>
      <c r="AD952" s="100"/>
      <c r="AE952" s="100"/>
      <c r="AF952" s="100"/>
    </row>
    <row r="953" spans="21:32" ht="30" customHeight="1" x14ac:dyDescent="0.35">
      <c r="U953" s="100"/>
      <c r="V953" s="100"/>
      <c r="W953" s="100"/>
      <c r="X953" s="100"/>
      <c r="Y953" s="100"/>
      <c r="Z953" s="100"/>
      <c r="AA953" s="100"/>
      <c r="AB953" s="100"/>
      <c r="AC953" s="100"/>
      <c r="AD953" s="100"/>
      <c r="AE953" s="100"/>
      <c r="AF953" s="100"/>
    </row>
    <row r="954" spans="21:32" ht="30" customHeight="1" x14ac:dyDescent="0.35">
      <c r="U954" s="100"/>
      <c r="V954" s="100"/>
      <c r="W954" s="100"/>
      <c r="X954" s="100"/>
      <c r="Y954" s="100"/>
      <c r="Z954" s="100"/>
      <c r="AA954" s="100"/>
      <c r="AB954" s="100"/>
      <c r="AC954" s="100"/>
      <c r="AD954" s="100"/>
      <c r="AE954" s="100"/>
      <c r="AF954" s="100"/>
    </row>
    <row r="955" spans="21:32" ht="30" customHeight="1" x14ac:dyDescent="0.35">
      <c r="U955" s="100"/>
      <c r="V955" s="100"/>
      <c r="W955" s="100"/>
      <c r="X955" s="100"/>
      <c r="Y955" s="100"/>
      <c r="Z955" s="100"/>
      <c r="AA955" s="100"/>
      <c r="AB955" s="100"/>
      <c r="AC955" s="100"/>
      <c r="AD955" s="100"/>
      <c r="AE955" s="100"/>
      <c r="AF955" s="100"/>
    </row>
    <row r="956" spans="21:32" ht="30" customHeight="1" x14ac:dyDescent="0.35">
      <c r="U956" s="100"/>
      <c r="V956" s="100"/>
      <c r="W956" s="100"/>
      <c r="X956" s="100"/>
      <c r="Y956" s="100"/>
      <c r="Z956" s="100"/>
      <c r="AA956" s="100"/>
      <c r="AB956" s="100"/>
      <c r="AC956" s="100"/>
      <c r="AD956" s="100"/>
      <c r="AE956" s="100"/>
      <c r="AF956" s="100"/>
    </row>
    <row r="957" spans="21:32" ht="30" customHeight="1" x14ac:dyDescent="0.35">
      <c r="U957" s="100"/>
      <c r="V957" s="100"/>
      <c r="W957" s="100"/>
      <c r="X957" s="100"/>
      <c r="Y957" s="100"/>
      <c r="Z957" s="100"/>
      <c r="AA957" s="100"/>
      <c r="AB957" s="100"/>
      <c r="AC957" s="100"/>
      <c r="AD957" s="100"/>
      <c r="AE957" s="100"/>
      <c r="AF957" s="100"/>
    </row>
    <row r="958" spans="21:32" ht="30" customHeight="1" x14ac:dyDescent="0.35">
      <c r="U958" s="100"/>
      <c r="V958" s="100"/>
      <c r="W958" s="100"/>
      <c r="X958" s="100"/>
      <c r="Y958" s="100"/>
      <c r="Z958" s="100"/>
      <c r="AA958" s="100"/>
      <c r="AB958" s="100"/>
      <c r="AC958" s="100"/>
      <c r="AD958" s="100"/>
      <c r="AE958" s="100"/>
      <c r="AF958" s="100"/>
    </row>
    <row r="959" spans="21:32" ht="30" customHeight="1" x14ac:dyDescent="0.35">
      <c r="U959" s="100"/>
      <c r="V959" s="100"/>
      <c r="W959" s="100"/>
      <c r="X959" s="100"/>
      <c r="Y959" s="100"/>
      <c r="Z959" s="100"/>
      <c r="AA959" s="100"/>
      <c r="AB959" s="100"/>
      <c r="AC959" s="100"/>
      <c r="AD959" s="100"/>
      <c r="AE959" s="100"/>
      <c r="AF959" s="100"/>
    </row>
    <row r="960" spans="21:32" ht="30" customHeight="1" x14ac:dyDescent="0.35">
      <c r="U960" s="100"/>
      <c r="V960" s="100"/>
      <c r="W960" s="100"/>
      <c r="X960" s="100"/>
      <c r="Y960" s="100"/>
      <c r="Z960" s="100"/>
      <c r="AA960" s="100"/>
      <c r="AB960" s="100"/>
      <c r="AC960" s="100"/>
      <c r="AD960" s="100"/>
      <c r="AE960" s="100"/>
      <c r="AF960" s="100"/>
    </row>
    <row r="961" spans="21:32" ht="30" customHeight="1" x14ac:dyDescent="0.35">
      <c r="U961" s="100"/>
      <c r="V961" s="100"/>
      <c r="W961" s="100"/>
      <c r="X961" s="100"/>
      <c r="Y961" s="100"/>
      <c r="Z961" s="100"/>
      <c r="AA961" s="100"/>
      <c r="AB961" s="100"/>
      <c r="AC961" s="100"/>
      <c r="AD961" s="100"/>
      <c r="AE961" s="100"/>
      <c r="AF961" s="100"/>
    </row>
    <row r="962" spans="21:32" ht="30" customHeight="1" x14ac:dyDescent="0.35">
      <c r="U962" s="100"/>
      <c r="V962" s="100"/>
      <c r="W962" s="100"/>
      <c r="X962" s="100"/>
      <c r="Y962" s="100"/>
      <c r="Z962" s="100"/>
      <c r="AA962" s="100"/>
      <c r="AB962" s="100"/>
      <c r="AC962" s="100"/>
      <c r="AD962" s="100"/>
      <c r="AE962" s="100"/>
      <c r="AF962" s="100"/>
    </row>
    <row r="963" spans="21:32" ht="30" customHeight="1" x14ac:dyDescent="0.35">
      <c r="U963" s="100"/>
      <c r="V963" s="100"/>
      <c r="W963" s="100"/>
      <c r="X963" s="100"/>
      <c r="Y963" s="100"/>
      <c r="Z963" s="100"/>
      <c r="AA963" s="100"/>
      <c r="AB963" s="100"/>
      <c r="AC963" s="100"/>
      <c r="AD963" s="100"/>
      <c r="AE963" s="100"/>
      <c r="AF963" s="100"/>
    </row>
    <row r="964" spans="21:32" ht="30" customHeight="1" x14ac:dyDescent="0.35">
      <c r="U964" s="100"/>
      <c r="V964" s="100"/>
      <c r="W964" s="100"/>
      <c r="X964" s="100"/>
      <c r="Y964" s="100"/>
      <c r="Z964" s="100"/>
      <c r="AA964" s="100"/>
      <c r="AB964" s="100"/>
      <c r="AC964" s="100"/>
      <c r="AD964" s="100"/>
      <c r="AE964" s="100"/>
      <c r="AF964" s="100"/>
    </row>
    <row r="965" spans="21:32" ht="30" customHeight="1" x14ac:dyDescent="0.35">
      <c r="U965" s="100"/>
      <c r="V965" s="100"/>
      <c r="W965" s="100"/>
      <c r="X965" s="100"/>
      <c r="Y965" s="100"/>
      <c r="Z965" s="100"/>
      <c r="AA965" s="100"/>
      <c r="AB965" s="100"/>
      <c r="AC965" s="100"/>
      <c r="AD965" s="100"/>
      <c r="AE965" s="100"/>
      <c r="AF965" s="100"/>
    </row>
    <row r="966" spans="21:32" ht="30" customHeight="1" x14ac:dyDescent="0.35">
      <c r="U966" s="100"/>
      <c r="V966" s="100"/>
      <c r="W966" s="100"/>
      <c r="X966" s="100"/>
      <c r="Y966" s="100"/>
      <c r="Z966" s="100"/>
      <c r="AA966" s="100"/>
      <c r="AB966" s="100"/>
      <c r="AC966" s="100"/>
      <c r="AD966" s="100"/>
      <c r="AE966" s="100"/>
      <c r="AF966" s="100"/>
    </row>
    <row r="967" spans="21:32" ht="30" customHeight="1" x14ac:dyDescent="0.35">
      <c r="U967" s="100"/>
      <c r="V967" s="100"/>
      <c r="W967" s="100"/>
      <c r="X967" s="100"/>
      <c r="Y967" s="100"/>
      <c r="Z967" s="100"/>
      <c r="AA967" s="100"/>
      <c r="AB967" s="100"/>
      <c r="AC967" s="100"/>
      <c r="AD967" s="100"/>
      <c r="AE967" s="100"/>
      <c r="AF967" s="100"/>
    </row>
    <row r="968" spans="21:32" ht="30" customHeight="1" x14ac:dyDescent="0.35">
      <c r="U968" s="100"/>
      <c r="V968" s="100"/>
      <c r="W968" s="100"/>
      <c r="X968" s="100"/>
      <c r="Y968" s="100"/>
      <c r="Z968" s="100"/>
      <c r="AA968" s="100"/>
      <c r="AB968" s="100"/>
      <c r="AC968" s="100"/>
      <c r="AD968" s="100"/>
      <c r="AE968" s="100"/>
      <c r="AF968" s="100"/>
    </row>
    <row r="969" spans="21:32" ht="30" customHeight="1" x14ac:dyDescent="0.35">
      <c r="U969" s="100"/>
      <c r="V969" s="100"/>
      <c r="W969" s="100"/>
      <c r="X969" s="100"/>
      <c r="Y969" s="100"/>
      <c r="Z969" s="100"/>
      <c r="AA969" s="100"/>
      <c r="AB969" s="100"/>
      <c r="AC969" s="100"/>
      <c r="AD969" s="100"/>
      <c r="AE969" s="100"/>
      <c r="AF969" s="100"/>
    </row>
    <row r="970" spans="21:32" ht="30" customHeight="1" x14ac:dyDescent="0.35">
      <c r="U970" s="100"/>
      <c r="V970" s="100"/>
      <c r="W970" s="100"/>
      <c r="X970" s="100"/>
      <c r="Y970" s="100"/>
      <c r="Z970" s="100"/>
      <c r="AA970" s="100"/>
      <c r="AB970" s="100"/>
      <c r="AC970" s="100"/>
      <c r="AD970" s="100"/>
      <c r="AE970" s="100"/>
      <c r="AF970" s="100"/>
    </row>
    <row r="971" spans="21:32" ht="30" customHeight="1" x14ac:dyDescent="0.35">
      <c r="U971" s="100"/>
      <c r="V971" s="100"/>
      <c r="W971" s="100"/>
      <c r="X971" s="100"/>
      <c r="Y971" s="100"/>
      <c r="Z971" s="100"/>
      <c r="AA971" s="100"/>
      <c r="AB971" s="100"/>
      <c r="AC971" s="100"/>
      <c r="AD971" s="100"/>
      <c r="AE971" s="100"/>
      <c r="AF971" s="100"/>
    </row>
    <row r="972" spans="21:32" ht="30" customHeight="1" x14ac:dyDescent="0.35">
      <c r="U972" s="100"/>
      <c r="V972" s="100"/>
      <c r="W972" s="100"/>
      <c r="X972" s="100"/>
      <c r="Y972" s="100"/>
      <c r="Z972" s="100"/>
      <c r="AA972" s="100"/>
      <c r="AB972" s="100"/>
      <c r="AC972" s="100"/>
      <c r="AD972" s="100"/>
      <c r="AE972" s="100"/>
      <c r="AF972" s="100"/>
    </row>
    <row r="973" spans="21:32" ht="30" customHeight="1" x14ac:dyDescent="0.35">
      <c r="U973" s="100"/>
      <c r="V973" s="100"/>
      <c r="W973" s="100"/>
      <c r="X973" s="100"/>
      <c r="Y973" s="100"/>
      <c r="Z973" s="100"/>
      <c r="AA973" s="100"/>
      <c r="AB973" s="100"/>
      <c r="AC973" s="100"/>
      <c r="AD973" s="100"/>
      <c r="AE973" s="100"/>
      <c r="AF973" s="100"/>
    </row>
    <row r="974" spans="21:32" ht="30" customHeight="1" x14ac:dyDescent="0.35">
      <c r="U974" s="100"/>
      <c r="V974" s="100"/>
      <c r="W974" s="100"/>
      <c r="X974" s="100"/>
      <c r="Y974" s="100"/>
      <c r="Z974" s="100"/>
      <c r="AA974" s="100"/>
      <c r="AB974" s="100"/>
      <c r="AC974" s="100"/>
      <c r="AD974" s="100"/>
      <c r="AE974" s="100"/>
      <c r="AF974" s="100"/>
    </row>
  </sheetData>
  <autoFilter ref="A3:AU3"/>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24" priority="1" operator="lessThan">
      <formula>0</formula>
    </cfRule>
  </conditionalFormatting>
  <conditionalFormatting sqref="AG4:AT186">
    <cfRule type="cellIs" dxfId="23" priority="2" operator="greaterThan">
      <formula>0</formula>
    </cfRule>
  </conditionalFormatting>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5">
    <tabColor rgb="FF92D050"/>
  </sheetPr>
  <dimension ref="A1:AU974"/>
  <sheetViews>
    <sheetView topLeftCell="A49" zoomScale="80" zoomScaleNormal="80" workbookViewId="0">
      <selection activeCell="J182" sqref="J182"/>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35.81640625" style="92" customWidth="1"/>
    <col min="5" max="5" width="10" style="92" customWidth="1"/>
    <col min="6" max="6" width="9.7265625" style="92" customWidth="1"/>
    <col min="7" max="7" width="14.453125" style="92" customWidth="1"/>
    <col min="8" max="8" width="9.1796875" style="92" customWidth="1"/>
    <col min="9" max="9" width="17.26953125" style="224" customWidth="1"/>
    <col min="10" max="10" width="15.7265625" style="92" customWidth="1"/>
    <col min="11" max="18" width="8.7265625" style="94" customWidth="1"/>
    <col min="19" max="19" width="8.7265625" style="101" customWidth="1"/>
    <col min="20" max="20" width="8.7265625" style="96" customWidth="1"/>
    <col min="21" max="21" width="16.1796875" style="99" customWidth="1"/>
    <col min="22" max="22" width="15.1796875" style="99" customWidth="1"/>
    <col min="23" max="23" width="16" style="99" customWidth="1"/>
    <col min="24" max="25" width="16.1796875" style="99" customWidth="1"/>
    <col min="26" max="26" width="15.542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9" t="s">
        <v>835</v>
      </c>
      <c r="V1" s="309" t="s">
        <v>836</v>
      </c>
      <c r="W1" s="309" t="s">
        <v>837</v>
      </c>
      <c r="X1" s="309" t="s">
        <v>838</v>
      </c>
      <c r="Y1" s="309" t="s">
        <v>839</v>
      </c>
      <c r="Z1" s="309" t="s">
        <v>840</v>
      </c>
      <c r="AA1" s="302" t="s">
        <v>821</v>
      </c>
      <c r="AB1" s="302" t="s">
        <v>821</v>
      </c>
      <c r="AC1" s="302" t="s">
        <v>821</v>
      </c>
      <c r="AD1" s="302" t="s">
        <v>821</v>
      </c>
      <c r="AE1" s="302" t="s">
        <v>821</v>
      </c>
      <c r="AF1" s="302" t="s">
        <v>821</v>
      </c>
      <c r="AG1" s="302" t="s">
        <v>821</v>
      </c>
      <c r="AH1" s="302" t="s">
        <v>821</v>
      </c>
      <c r="AI1" s="302" t="s">
        <v>821</v>
      </c>
      <c r="AJ1" s="302" t="s">
        <v>821</v>
      </c>
      <c r="AK1" s="302" t="s">
        <v>821</v>
      </c>
      <c r="AL1" s="302" t="s">
        <v>821</v>
      </c>
      <c r="AM1" s="302" t="s">
        <v>821</v>
      </c>
      <c r="AN1" s="302" t="s">
        <v>821</v>
      </c>
      <c r="AO1" s="302" t="s">
        <v>821</v>
      </c>
      <c r="AP1" s="302" t="s">
        <v>821</v>
      </c>
      <c r="AQ1" s="302" t="s">
        <v>821</v>
      </c>
      <c r="AR1" s="302" t="s">
        <v>821</v>
      </c>
      <c r="AS1" s="302" t="s">
        <v>821</v>
      </c>
      <c r="AT1" s="302" t="s">
        <v>821</v>
      </c>
    </row>
    <row r="2" spans="1:47" ht="30" customHeight="1" x14ac:dyDescent="0.35">
      <c r="A2" s="299" t="s">
        <v>18</v>
      </c>
      <c r="B2" s="300"/>
      <c r="C2" s="300"/>
      <c r="D2" s="122" t="str">
        <f t="array" aca="1" ref="D2" ca="1">MID(CELL("nome.arquivo",A1),SEARCH("]",CELL("nome.arquivo"))+1,100)</f>
        <v>SECOM</v>
      </c>
      <c r="E2" s="299"/>
      <c r="F2" s="300"/>
      <c r="G2" s="300"/>
      <c r="H2" s="300"/>
      <c r="I2" s="300"/>
      <c r="J2" s="300"/>
      <c r="K2" s="300"/>
      <c r="L2" s="300"/>
      <c r="M2" s="300"/>
      <c r="N2" s="300"/>
      <c r="O2" s="300"/>
      <c r="P2" s="300"/>
      <c r="Q2" s="300"/>
      <c r="R2" s="300"/>
      <c r="S2" s="300"/>
      <c r="T2" s="301"/>
      <c r="U2" s="309"/>
      <c r="V2" s="309"/>
      <c r="W2" s="309"/>
      <c r="X2" s="309"/>
      <c r="Y2" s="309"/>
      <c r="Z2" s="309"/>
      <c r="AA2" s="302"/>
      <c r="AB2" s="302"/>
      <c r="AC2" s="302"/>
      <c r="AD2" s="302"/>
      <c r="AE2" s="302"/>
      <c r="AF2" s="302"/>
      <c r="AG2" s="302"/>
      <c r="AH2" s="302"/>
      <c r="AI2" s="302"/>
      <c r="AJ2" s="302"/>
      <c r="AK2" s="302"/>
      <c r="AL2" s="302"/>
      <c r="AM2" s="302"/>
      <c r="AN2" s="302"/>
      <c r="AO2" s="302"/>
      <c r="AP2" s="302"/>
      <c r="AQ2" s="302"/>
      <c r="AR2" s="302"/>
      <c r="AS2" s="302"/>
      <c r="AT2" s="302"/>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159">
        <v>46063</v>
      </c>
      <c r="V3" s="162">
        <v>46063</v>
      </c>
      <c r="W3" s="162">
        <v>46063</v>
      </c>
      <c r="X3" s="162">
        <v>46063</v>
      </c>
      <c r="Y3" s="162">
        <v>46063</v>
      </c>
      <c r="Z3" s="162">
        <v>46063</v>
      </c>
      <c r="AA3" s="68" t="s">
        <v>16</v>
      </c>
      <c r="AB3" s="68" t="s">
        <v>16</v>
      </c>
      <c r="AC3" s="68" t="s">
        <v>16</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IF(SUM(U4:AT4)&gt;K4+N4,K4+N4,SUM(U4:AT4))</f>
        <v>0</v>
      </c>
      <c r="M4" s="71">
        <f>(SUM(U4:AT4))</f>
        <v>0</v>
      </c>
      <c r="N4" s="72"/>
      <c r="O4" s="73">
        <f>ROUND(IF(K4*0.25-0.5&lt;0,0,K4*0.25-0.5),0)-R4-P4</f>
        <v>0</v>
      </c>
      <c r="P4" s="72"/>
      <c r="Q4" s="72"/>
      <c r="R4" s="72"/>
      <c r="S4" s="74">
        <f t="shared" ref="S4:S186" si="0">K4-(SUM(U4:AT4))+N4+P4+Q4-R4</f>
        <v>0</v>
      </c>
      <c r="T4" s="121" t="str">
        <f>IF(S4&lt;0,"ATENÇÃO","OK")</f>
        <v>OK</v>
      </c>
      <c r="U4" s="75"/>
      <c r="V4" s="76"/>
      <c r="W4" s="76"/>
      <c r="X4" s="76"/>
      <c r="Y4" s="76"/>
      <c r="Z4" s="76"/>
      <c r="AA4" s="76"/>
      <c r="AB4" s="77"/>
      <c r="AC4" s="78"/>
      <c r="AD4" s="77"/>
      <c r="AE4" s="77"/>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c r="L5" s="70">
        <f t="shared" ref="L5:L186" si="1">IF(SUM(U5:AT5)&gt;K5+N5,K5+N5,SUM(U5:AT5))</f>
        <v>0</v>
      </c>
      <c r="M5" s="71">
        <f t="shared" ref="M5:M186" si="2">(SUM(U5:AT5))</f>
        <v>0</v>
      </c>
      <c r="N5" s="72"/>
      <c r="O5" s="73">
        <f t="shared" ref="O5:O186" si="3">ROUND(IF(K5*0.25-0.5&lt;0,0,K5*0.25-0.5),0)-R5-P5</f>
        <v>0</v>
      </c>
      <c r="P5" s="72"/>
      <c r="Q5" s="72"/>
      <c r="R5" s="72"/>
      <c r="S5" s="74">
        <f t="shared" si="0"/>
        <v>0</v>
      </c>
      <c r="T5" s="121" t="str">
        <f t="shared" ref="T5:T186" si="4">IF(S5&lt;0,"ATENÇÃO","OK")</f>
        <v>OK</v>
      </c>
      <c r="U5" s="75"/>
      <c r="V5" s="76"/>
      <c r="W5" s="76"/>
      <c r="X5" s="76"/>
      <c r="Y5" s="76"/>
      <c r="Z5" s="76"/>
      <c r="AA5" s="76"/>
      <c r="AB5" s="77"/>
      <c r="AC5" s="78"/>
      <c r="AD5" s="80"/>
      <c r="AE5" s="80"/>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75"/>
      <c r="V6" s="76"/>
      <c r="W6" s="76"/>
      <c r="X6" s="76"/>
      <c r="Y6" s="76"/>
      <c r="Z6" s="76"/>
      <c r="AA6" s="76"/>
      <c r="AB6" s="80"/>
      <c r="AC6" s="78"/>
      <c r="AD6" s="80"/>
      <c r="AE6" s="80"/>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c r="L7" s="70">
        <f t="shared" si="1"/>
        <v>0</v>
      </c>
      <c r="M7" s="71">
        <f t="shared" si="2"/>
        <v>0</v>
      </c>
      <c r="N7" s="72"/>
      <c r="O7" s="73">
        <f t="shared" si="3"/>
        <v>0</v>
      </c>
      <c r="P7" s="72"/>
      <c r="Q7" s="72"/>
      <c r="R7" s="72"/>
      <c r="S7" s="74">
        <f t="shared" si="0"/>
        <v>0</v>
      </c>
      <c r="T7" s="121" t="str">
        <f t="shared" si="4"/>
        <v>OK</v>
      </c>
      <c r="U7" s="75"/>
      <c r="V7" s="76"/>
      <c r="W7" s="76"/>
      <c r="X7" s="76"/>
      <c r="Y7" s="76"/>
      <c r="Z7" s="76"/>
      <c r="AA7" s="76"/>
      <c r="AB7" s="77"/>
      <c r="AC7" s="78"/>
      <c r="AD7" s="77"/>
      <c r="AE7" s="77"/>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75"/>
      <c r="V8" s="76"/>
      <c r="W8" s="76"/>
      <c r="X8" s="76"/>
      <c r="Y8" s="76"/>
      <c r="Z8" s="76"/>
      <c r="AA8" s="76"/>
      <c r="AB8" s="77"/>
      <c r="AC8" s="78"/>
      <c r="AD8" s="80"/>
      <c r="AE8" s="82"/>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75"/>
      <c r="V9" s="76"/>
      <c r="W9" s="76"/>
      <c r="X9" s="76"/>
      <c r="Y9" s="76"/>
      <c r="Z9" s="76"/>
      <c r="AA9" s="76"/>
      <c r="AB9" s="80"/>
      <c r="AC9" s="78"/>
      <c r="AD9" s="77"/>
      <c r="AE9" s="80"/>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75"/>
      <c r="V10" s="76"/>
      <c r="W10" s="76"/>
      <c r="X10" s="76"/>
      <c r="Y10" s="76"/>
      <c r="Z10" s="76"/>
      <c r="AA10" s="76"/>
      <c r="AB10" s="77"/>
      <c r="AC10" s="78"/>
      <c r="AD10" s="77"/>
      <c r="AE10" s="80"/>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842</v>
      </c>
      <c r="D11" s="110" t="s">
        <v>107</v>
      </c>
      <c r="E11" s="111" t="s">
        <v>108</v>
      </c>
      <c r="F11" s="112" t="s">
        <v>109</v>
      </c>
      <c r="G11" s="111" t="s">
        <v>110</v>
      </c>
      <c r="H11" s="113" t="s">
        <v>79</v>
      </c>
      <c r="I11" s="225" t="s">
        <v>827</v>
      </c>
      <c r="J11" s="109">
        <v>856.05</v>
      </c>
      <c r="K11" s="69">
        <v>1</v>
      </c>
      <c r="L11" s="70">
        <f t="shared" si="1"/>
        <v>1</v>
      </c>
      <c r="M11" s="71">
        <f t="shared" si="2"/>
        <v>1</v>
      </c>
      <c r="N11" s="72"/>
      <c r="O11" s="73">
        <f t="shared" si="3"/>
        <v>0</v>
      </c>
      <c r="P11" s="72"/>
      <c r="Q11" s="72"/>
      <c r="R11" s="72"/>
      <c r="S11" s="74">
        <f t="shared" si="0"/>
        <v>0</v>
      </c>
      <c r="T11" s="121" t="str">
        <f t="shared" si="4"/>
        <v>OK</v>
      </c>
      <c r="U11" s="75">
        <v>1</v>
      </c>
      <c r="V11" s="76"/>
      <c r="W11" s="76"/>
      <c r="X11" s="76"/>
      <c r="Y11" s="76"/>
      <c r="Z11" s="76"/>
      <c r="AA11" s="76"/>
      <c r="AB11" s="77"/>
      <c r="AC11" s="78"/>
      <c r="AD11" s="77"/>
      <c r="AE11" s="77"/>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75"/>
      <c r="V12" s="76"/>
      <c r="W12" s="76"/>
      <c r="X12" s="76"/>
      <c r="Y12" s="76"/>
      <c r="Z12" s="76"/>
      <c r="AA12" s="76"/>
      <c r="AB12" s="77"/>
      <c r="AC12" s="78"/>
      <c r="AD12" s="77"/>
      <c r="AE12" s="77"/>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1"/>
        <v>0</v>
      </c>
      <c r="M13" s="71">
        <f t="shared" si="2"/>
        <v>0</v>
      </c>
      <c r="N13" s="72"/>
      <c r="O13" s="73">
        <f t="shared" si="3"/>
        <v>0</v>
      </c>
      <c r="P13" s="72"/>
      <c r="Q13" s="72"/>
      <c r="R13" s="72"/>
      <c r="S13" s="74">
        <f t="shared" si="0"/>
        <v>0</v>
      </c>
      <c r="T13" s="121" t="str">
        <f t="shared" si="4"/>
        <v>OK</v>
      </c>
      <c r="U13" s="75"/>
      <c r="V13" s="83"/>
      <c r="W13" s="83"/>
      <c r="X13" s="76"/>
      <c r="Y13" s="83"/>
      <c r="Z13" s="76"/>
      <c r="AA13" s="83"/>
      <c r="AB13" s="84"/>
      <c r="AC13" s="78"/>
      <c r="AD13" s="77"/>
      <c r="AE13" s="77"/>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75"/>
      <c r="V14" s="76"/>
      <c r="W14" s="76"/>
      <c r="X14" s="76"/>
      <c r="Y14" s="76"/>
      <c r="Z14" s="76"/>
      <c r="AA14" s="76"/>
      <c r="AB14" s="77"/>
      <c r="AC14" s="78"/>
      <c r="AD14" s="77"/>
      <c r="AE14" s="77"/>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75"/>
      <c r="V15" s="83"/>
      <c r="W15" s="76"/>
      <c r="X15" s="76"/>
      <c r="Y15" s="83"/>
      <c r="Z15" s="76"/>
      <c r="AA15" s="83"/>
      <c r="AB15" s="84"/>
      <c r="AC15" s="78"/>
      <c r="AD15" s="77"/>
      <c r="AE15" s="77"/>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842</v>
      </c>
      <c r="D16" s="105" t="s">
        <v>121</v>
      </c>
      <c r="E16" s="106" t="s">
        <v>122</v>
      </c>
      <c r="F16" s="107" t="s">
        <v>123</v>
      </c>
      <c r="G16" s="106" t="s">
        <v>124</v>
      </c>
      <c r="H16" s="108" t="s">
        <v>79</v>
      </c>
      <c r="I16" s="225" t="s">
        <v>841</v>
      </c>
      <c r="J16" s="109">
        <v>253.38</v>
      </c>
      <c r="K16" s="69">
        <v>1</v>
      </c>
      <c r="L16" s="70">
        <f t="shared" si="1"/>
        <v>1</v>
      </c>
      <c r="M16" s="71">
        <f t="shared" si="2"/>
        <v>1</v>
      </c>
      <c r="N16" s="72"/>
      <c r="O16" s="73">
        <f t="shared" si="3"/>
        <v>0</v>
      </c>
      <c r="P16" s="72"/>
      <c r="Q16" s="72"/>
      <c r="R16" s="72"/>
      <c r="S16" s="74">
        <f t="shared" si="0"/>
        <v>0</v>
      </c>
      <c r="T16" s="121" t="str">
        <f t="shared" si="4"/>
        <v>OK</v>
      </c>
      <c r="U16" s="75">
        <v>1</v>
      </c>
      <c r="V16" s="76"/>
      <c r="W16" s="76"/>
      <c r="X16" s="76"/>
      <c r="Y16" s="76"/>
      <c r="Z16" s="76"/>
      <c r="AA16" s="76"/>
      <c r="AB16" s="77"/>
      <c r="AC16" s="78"/>
      <c r="AD16" s="77"/>
      <c r="AE16" s="77"/>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75"/>
      <c r="V17" s="76"/>
      <c r="W17" s="76"/>
      <c r="X17" s="76"/>
      <c r="Y17" s="76"/>
      <c r="Z17" s="76"/>
      <c r="AA17" s="76"/>
      <c r="AB17" s="77"/>
      <c r="AC17" s="78"/>
      <c r="AD17" s="77"/>
      <c r="AE17" s="77"/>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75"/>
      <c r="V18" s="76"/>
      <c r="W18" s="76"/>
      <c r="X18" s="76"/>
      <c r="Y18" s="76"/>
      <c r="Z18" s="76"/>
      <c r="AA18" s="76"/>
      <c r="AB18" s="77"/>
      <c r="AC18" s="78"/>
      <c r="AD18" s="77"/>
      <c r="AE18" s="77"/>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c r="L19" s="70">
        <f t="shared" si="1"/>
        <v>0</v>
      </c>
      <c r="M19" s="71">
        <f t="shared" si="2"/>
        <v>0</v>
      </c>
      <c r="N19" s="72"/>
      <c r="O19" s="73">
        <f t="shared" si="3"/>
        <v>0</v>
      </c>
      <c r="P19" s="72"/>
      <c r="Q19" s="72"/>
      <c r="R19" s="72"/>
      <c r="S19" s="74">
        <f t="shared" si="0"/>
        <v>0</v>
      </c>
      <c r="T19" s="121" t="str">
        <f t="shared" si="4"/>
        <v>OK</v>
      </c>
      <c r="U19" s="75"/>
      <c r="V19" s="76"/>
      <c r="W19" s="76"/>
      <c r="X19" s="76"/>
      <c r="Y19" s="76"/>
      <c r="Z19" s="76"/>
      <c r="AA19" s="76"/>
      <c r="AB19" s="80"/>
      <c r="AC19" s="78"/>
      <c r="AD19" s="77"/>
      <c r="AE19" s="77"/>
      <c r="AF19" s="76"/>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223" t="s">
        <v>827</v>
      </c>
      <c r="J20" s="109">
        <v>64</v>
      </c>
      <c r="K20" s="69"/>
      <c r="L20" s="70">
        <f t="shared" si="1"/>
        <v>0</v>
      </c>
      <c r="M20" s="71">
        <f t="shared" si="2"/>
        <v>0</v>
      </c>
      <c r="N20" s="72"/>
      <c r="O20" s="73">
        <f t="shared" si="3"/>
        <v>0</v>
      </c>
      <c r="P20" s="72"/>
      <c r="Q20" s="72"/>
      <c r="R20" s="72"/>
      <c r="S20" s="74">
        <f t="shared" si="0"/>
        <v>0</v>
      </c>
      <c r="T20" s="121" t="str">
        <f t="shared" si="4"/>
        <v>OK</v>
      </c>
      <c r="U20" s="75"/>
      <c r="V20" s="83"/>
      <c r="W20" s="83"/>
      <c r="X20" s="76"/>
      <c r="Y20" s="83"/>
      <c r="Z20" s="76"/>
      <c r="AA20" s="76"/>
      <c r="AB20" s="86"/>
      <c r="AC20" s="78"/>
      <c r="AD20" s="77"/>
      <c r="AE20" s="77"/>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c r="L21" s="70">
        <f t="shared" si="1"/>
        <v>0</v>
      </c>
      <c r="M21" s="71">
        <f t="shared" si="2"/>
        <v>0</v>
      </c>
      <c r="N21" s="72"/>
      <c r="O21" s="73">
        <f t="shared" si="3"/>
        <v>0</v>
      </c>
      <c r="P21" s="72"/>
      <c r="Q21" s="72"/>
      <c r="R21" s="72"/>
      <c r="S21" s="74">
        <f t="shared" si="0"/>
        <v>0</v>
      </c>
      <c r="T21" s="121" t="str">
        <f t="shared" si="4"/>
        <v>OK</v>
      </c>
      <c r="U21" s="75"/>
      <c r="V21" s="76"/>
      <c r="W21" s="76"/>
      <c r="X21" s="76"/>
      <c r="Y21" s="76"/>
      <c r="Z21" s="76"/>
      <c r="AA21" s="76"/>
      <c r="AB21" s="80"/>
      <c r="AC21" s="78"/>
      <c r="AD21" s="80"/>
      <c r="AE21" s="77"/>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223" t="s">
        <v>827</v>
      </c>
      <c r="J22" s="109">
        <v>554</v>
      </c>
      <c r="K22" s="87"/>
      <c r="L22" s="70">
        <f t="shared" si="1"/>
        <v>0</v>
      </c>
      <c r="M22" s="71">
        <f t="shared" si="2"/>
        <v>0</v>
      </c>
      <c r="N22" s="72"/>
      <c r="O22" s="73">
        <f t="shared" si="3"/>
        <v>0</v>
      </c>
      <c r="P22" s="72"/>
      <c r="Q22" s="72"/>
      <c r="R22" s="72"/>
      <c r="S22" s="74">
        <f t="shared" si="0"/>
        <v>0</v>
      </c>
      <c r="T22" s="121" t="str">
        <f t="shared" si="4"/>
        <v>OK</v>
      </c>
      <c r="U22" s="75"/>
      <c r="V22" s="76"/>
      <c r="W22" s="76"/>
      <c r="X22" s="76"/>
      <c r="Y22" s="76"/>
      <c r="Z22" s="76"/>
      <c r="AA22" s="76"/>
      <c r="AB22" s="80"/>
      <c r="AC22" s="78"/>
      <c r="AD22" s="80"/>
      <c r="AE22" s="77"/>
      <c r="AF22" s="76"/>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c r="L23" s="70">
        <f t="shared" si="1"/>
        <v>0</v>
      </c>
      <c r="M23" s="71">
        <f t="shared" si="2"/>
        <v>0</v>
      </c>
      <c r="N23" s="72"/>
      <c r="O23" s="73">
        <f t="shared" si="3"/>
        <v>0</v>
      </c>
      <c r="P23" s="72"/>
      <c r="Q23" s="72"/>
      <c r="R23" s="72"/>
      <c r="S23" s="74">
        <f t="shared" si="0"/>
        <v>0</v>
      </c>
      <c r="T23" s="121" t="str">
        <f t="shared" si="4"/>
        <v>OK</v>
      </c>
      <c r="U23" s="75"/>
      <c r="V23" s="76"/>
      <c r="W23" s="76"/>
      <c r="X23" s="76"/>
      <c r="Y23" s="76"/>
      <c r="Z23" s="76"/>
      <c r="AA23" s="76"/>
      <c r="AB23" s="77"/>
      <c r="AC23" s="78"/>
      <c r="AD23" s="77"/>
      <c r="AE23" s="77"/>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75"/>
      <c r="V24" s="88"/>
      <c r="W24" s="88"/>
      <c r="X24" s="76"/>
      <c r="Y24" s="88"/>
      <c r="Z24" s="76"/>
      <c r="AA24" s="76"/>
      <c r="AB24" s="77"/>
      <c r="AC24" s="78"/>
      <c r="AD24" s="80"/>
      <c r="AE24" s="77"/>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c r="L25" s="70">
        <f t="shared" si="1"/>
        <v>0</v>
      </c>
      <c r="M25" s="71">
        <f t="shared" si="2"/>
        <v>0</v>
      </c>
      <c r="N25" s="72"/>
      <c r="O25" s="73">
        <f t="shared" si="3"/>
        <v>0</v>
      </c>
      <c r="P25" s="72"/>
      <c r="Q25" s="72"/>
      <c r="R25" s="72"/>
      <c r="S25" s="74">
        <f t="shared" si="0"/>
        <v>0</v>
      </c>
      <c r="T25" s="121" t="str">
        <f t="shared" si="4"/>
        <v>OK</v>
      </c>
      <c r="U25" s="75"/>
      <c r="V25" s="89"/>
      <c r="W25" s="88"/>
      <c r="X25" s="76"/>
      <c r="Y25" s="89"/>
      <c r="Z25" s="76"/>
      <c r="AA25" s="83"/>
      <c r="AB25" s="80"/>
      <c r="AC25" s="78"/>
      <c r="AD25" s="80"/>
      <c r="AE25" s="77"/>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75"/>
      <c r="V26" s="88"/>
      <c r="W26" s="88"/>
      <c r="X26" s="76"/>
      <c r="Y26" s="88"/>
      <c r="Z26" s="76"/>
      <c r="AA26" s="76"/>
      <c r="AB26" s="80"/>
      <c r="AC26" s="78"/>
      <c r="AD26" s="77"/>
      <c r="AE26" s="77"/>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c r="L27" s="70">
        <f t="shared" si="1"/>
        <v>0</v>
      </c>
      <c r="M27" s="71">
        <f t="shared" si="2"/>
        <v>0</v>
      </c>
      <c r="N27" s="72"/>
      <c r="O27" s="73">
        <f t="shared" si="3"/>
        <v>0</v>
      </c>
      <c r="P27" s="72"/>
      <c r="Q27" s="72"/>
      <c r="R27" s="72"/>
      <c r="S27" s="74">
        <f t="shared" si="0"/>
        <v>0</v>
      </c>
      <c r="T27" s="121" t="str">
        <f t="shared" si="4"/>
        <v>OK</v>
      </c>
      <c r="U27" s="75"/>
      <c r="V27" s="88"/>
      <c r="W27" s="88"/>
      <c r="X27" s="76"/>
      <c r="Y27" s="88"/>
      <c r="Z27" s="76"/>
      <c r="AA27" s="76"/>
      <c r="AB27" s="80"/>
      <c r="AC27" s="78"/>
      <c r="AD27" s="77"/>
      <c r="AE27" s="77"/>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75"/>
      <c r="V28" s="89"/>
      <c r="W28" s="89"/>
      <c r="X28" s="76"/>
      <c r="Y28" s="89"/>
      <c r="Z28" s="76"/>
      <c r="AA28" s="76"/>
      <c r="AB28" s="84"/>
      <c r="AC28" s="78"/>
      <c r="AD28" s="77"/>
      <c r="AE28" s="77"/>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75"/>
      <c r="V29" s="89"/>
      <c r="W29" s="89"/>
      <c r="X29" s="76"/>
      <c r="Y29" s="89"/>
      <c r="Z29" s="76"/>
      <c r="AA29" s="83"/>
      <c r="AB29" s="84"/>
      <c r="AC29" s="78"/>
      <c r="AD29" s="77"/>
      <c r="AE29" s="77"/>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75"/>
      <c r="V30" s="89"/>
      <c r="W30" s="89"/>
      <c r="X30" s="76"/>
      <c r="Y30" s="89"/>
      <c r="Z30" s="76"/>
      <c r="AA30" s="83"/>
      <c r="AB30" s="84"/>
      <c r="AC30" s="78"/>
      <c r="AD30" s="77"/>
      <c r="AE30" s="77"/>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75"/>
      <c r="V31" s="89"/>
      <c r="W31" s="89"/>
      <c r="X31" s="76"/>
      <c r="Y31" s="89"/>
      <c r="Z31" s="76"/>
      <c r="AA31" s="83"/>
      <c r="AB31" s="84"/>
      <c r="AC31" s="78"/>
      <c r="AD31" s="77"/>
      <c r="AE31" s="77"/>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c r="L32" s="70">
        <f t="shared" si="1"/>
        <v>0</v>
      </c>
      <c r="M32" s="71">
        <f t="shared" si="2"/>
        <v>0</v>
      </c>
      <c r="N32" s="72"/>
      <c r="O32" s="73">
        <f t="shared" si="3"/>
        <v>0</v>
      </c>
      <c r="P32" s="72"/>
      <c r="Q32" s="72"/>
      <c r="R32" s="72"/>
      <c r="S32" s="74">
        <f t="shared" si="0"/>
        <v>0</v>
      </c>
      <c r="T32" s="121" t="str">
        <f t="shared" si="4"/>
        <v>OK</v>
      </c>
      <c r="U32" s="75"/>
      <c r="V32" s="89"/>
      <c r="W32" s="89"/>
      <c r="X32" s="76"/>
      <c r="Y32" s="89"/>
      <c r="Z32" s="76"/>
      <c r="AA32" s="83"/>
      <c r="AB32" s="84"/>
      <c r="AC32" s="78"/>
      <c r="AD32" s="77"/>
      <c r="AE32" s="77"/>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75"/>
      <c r="V33" s="89"/>
      <c r="W33" s="89"/>
      <c r="X33" s="76"/>
      <c r="Y33" s="89"/>
      <c r="Z33" s="76"/>
      <c r="AA33" s="83"/>
      <c r="AB33" s="84"/>
      <c r="AC33" s="78"/>
      <c r="AD33" s="77"/>
      <c r="AE33" s="77"/>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75"/>
      <c r="V34" s="89"/>
      <c r="W34" s="89"/>
      <c r="X34" s="76"/>
      <c r="Y34" s="89"/>
      <c r="Z34" s="76"/>
      <c r="AA34" s="83"/>
      <c r="AB34" s="84"/>
      <c r="AC34" s="78"/>
      <c r="AD34" s="77"/>
      <c r="AE34" s="77"/>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c r="L35" s="70">
        <f t="shared" si="1"/>
        <v>0</v>
      </c>
      <c r="M35" s="71">
        <f t="shared" si="2"/>
        <v>0</v>
      </c>
      <c r="N35" s="72"/>
      <c r="O35" s="73">
        <f t="shared" si="3"/>
        <v>0</v>
      </c>
      <c r="P35" s="72"/>
      <c r="Q35" s="72"/>
      <c r="R35" s="72"/>
      <c r="S35" s="74">
        <f t="shared" si="0"/>
        <v>0</v>
      </c>
      <c r="T35" s="121" t="str">
        <f t="shared" si="4"/>
        <v>OK</v>
      </c>
      <c r="U35" s="75"/>
      <c r="V35" s="89"/>
      <c r="W35" s="89"/>
      <c r="X35" s="76"/>
      <c r="Y35" s="89"/>
      <c r="Z35" s="76"/>
      <c r="AA35" s="83"/>
      <c r="AB35" s="84"/>
      <c r="AC35" s="78"/>
      <c r="AD35" s="77"/>
      <c r="AE35" s="77"/>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75"/>
      <c r="V36" s="89"/>
      <c r="W36" s="89"/>
      <c r="X36" s="76"/>
      <c r="Y36" s="89"/>
      <c r="Z36" s="76"/>
      <c r="AA36" s="83"/>
      <c r="AB36" s="84"/>
      <c r="AC36" s="78"/>
      <c r="AD36" s="77"/>
      <c r="AE36" s="77"/>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c r="L37" s="70">
        <f t="shared" si="1"/>
        <v>0</v>
      </c>
      <c r="M37" s="71">
        <f t="shared" si="2"/>
        <v>0</v>
      </c>
      <c r="N37" s="72"/>
      <c r="O37" s="73">
        <f t="shared" si="3"/>
        <v>0</v>
      </c>
      <c r="P37" s="72"/>
      <c r="Q37" s="72"/>
      <c r="R37" s="72"/>
      <c r="S37" s="74">
        <f t="shared" si="0"/>
        <v>0</v>
      </c>
      <c r="T37" s="121" t="str">
        <f t="shared" si="4"/>
        <v>OK</v>
      </c>
      <c r="U37" s="75"/>
      <c r="V37" s="89"/>
      <c r="W37" s="89"/>
      <c r="X37" s="76"/>
      <c r="Y37" s="89"/>
      <c r="Z37" s="76"/>
      <c r="AA37" s="83"/>
      <c r="AB37" s="84"/>
      <c r="AC37" s="78"/>
      <c r="AD37" s="77"/>
      <c r="AE37" s="77"/>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c r="L38" s="70">
        <f t="shared" si="1"/>
        <v>0</v>
      </c>
      <c r="M38" s="71">
        <f t="shared" si="2"/>
        <v>0</v>
      </c>
      <c r="N38" s="72"/>
      <c r="O38" s="73">
        <f t="shared" si="3"/>
        <v>0</v>
      </c>
      <c r="P38" s="72"/>
      <c r="Q38" s="72"/>
      <c r="R38" s="72"/>
      <c r="S38" s="74">
        <f t="shared" si="0"/>
        <v>0</v>
      </c>
      <c r="T38" s="121" t="str">
        <f t="shared" si="4"/>
        <v>OK</v>
      </c>
      <c r="U38" s="75"/>
      <c r="V38" s="89"/>
      <c r="W38" s="89"/>
      <c r="X38" s="76"/>
      <c r="Y38" s="89"/>
      <c r="Z38" s="76"/>
      <c r="AA38" s="83"/>
      <c r="AB38" s="84"/>
      <c r="AC38" s="78"/>
      <c r="AD38" s="77"/>
      <c r="AE38" s="77"/>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1"/>
        <v>0</v>
      </c>
      <c r="M39" s="71">
        <f t="shared" si="2"/>
        <v>0</v>
      </c>
      <c r="N39" s="72"/>
      <c r="O39" s="73">
        <f t="shared" si="3"/>
        <v>0</v>
      </c>
      <c r="P39" s="72"/>
      <c r="Q39" s="72"/>
      <c r="R39" s="72"/>
      <c r="S39" s="74">
        <f t="shared" si="0"/>
        <v>0</v>
      </c>
      <c r="T39" s="121" t="str">
        <f t="shared" si="4"/>
        <v>OK</v>
      </c>
      <c r="U39" s="75"/>
      <c r="V39" s="89"/>
      <c r="W39" s="89"/>
      <c r="X39" s="76"/>
      <c r="Y39" s="89"/>
      <c r="Z39" s="76"/>
      <c r="AA39" s="83"/>
      <c r="AB39" s="84"/>
      <c r="AC39" s="78"/>
      <c r="AD39" s="77"/>
      <c r="AE39" s="77"/>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c r="L40" s="70">
        <f t="shared" si="1"/>
        <v>0</v>
      </c>
      <c r="M40" s="71">
        <f t="shared" si="2"/>
        <v>0</v>
      </c>
      <c r="N40" s="72"/>
      <c r="O40" s="73">
        <f t="shared" si="3"/>
        <v>0</v>
      </c>
      <c r="P40" s="72"/>
      <c r="Q40" s="72"/>
      <c r="R40" s="72"/>
      <c r="S40" s="74">
        <f t="shared" si="0"/>
        <v>0</v>
      </c>
      <c r="T40" s="121" t="str">
        <f t="shared" si="4"/>
        <v>OK</v>
      </c>
      <c r="U40" s="75"/>
      <c r="V40" s="89"/>
      <c r="W40" s="89"/>
      <c r="X40" s="76"/>
      <c r="Y40" s="89"/>
      <c r="Z40" s="76"/>
      <c r="AA40" s="83"/>
      <c r="AB40" s="84"/>
      <c r="AC40" s="78"/>
      <c r="AD40" s="77"/>
      <c r="AE40" s="77"/>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v>12645027</v>
      </c>
      <c r="H41" s="108" t="s">
        <v>188</v>
      </c>
      <c r="I41" s="108" t="s">
        <v>94</v>
      </c>
      <c r="J41" s="109">
        <v>12259</v>
      </c>
      <c r="K41" s="87">
        <v>1</v>
      </c>
      <c r="L41" s="70">
        <f t="shared" si="1"/>
        <v>1</v>
      </c>
      <c r="M41" s="71">
        <f t="shared" si="2"/>
        <v>1</v>
      </c>
      <c r="N41" s="72"/>
      <c r="O41" s="73">
        <f t="shared" si="3"/>
        <v>0</v>
      </c>
      <c r="P41" s="72"/>
      <c r="Q41" s="72"/>
      <c r="R41" s="72"/>
      <c r="S41" s="74">
        <f t="shared" si="0"/>
        <v>0</v>
      </c>
      <c r="T41" s="121" t="str">
        <f t="shared" si="4"/>
        <v>OK</v>
      </c>
      <c r="U41" s="75"/>
      <c r="V41" s="88">
        <v>1</v>
      </c>
      <c r="W41" s="88"/>
      <c r="X41" s="76"/>
      <c r="Y41" s="88"/>
      <c r="Z41" s="76"/>
      <c r="AA41" s="83"/>
      <c r="AB41" s="84"/>
      <c r="AC41" s="78"/>
      <c r="AD41" s="77"/>
      <c r="AE41" s="77"/>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1"/>
        <v>0</v>
      </c>
      <c r="M42" s="71">
        <f t="shared" si="2"/>
        <v>0</v>
      </c>
      <c r="N42" s="72"/>
      <c r="O42" s="73">
        <f t="shared" si="3"/>
        <v>0</v>
      </c>
      <c r="P42" s="72"/>
      <c r="Q42" s="72"/>
      <c r="R42" s="72"/>
      <c r="S42" s="74">
        <f t="shared" si="0"/>
        <v>0</v>
      </c>
      <c r="T42" s="121" t="str">
        <f t="shared" si="4"/>
        <v>OK</v>
      </c>
      <c r="U42" s="75"/>
      <c r="V42" s="89"/>
      <c r="W42" s="89"/>
      <c r="X42" s="76"/>
      <c r="Y42" s="89"/>
      <c r="Z42" s="76"/>
      <c r="AA42" s="83"/>
      <c r="AB42" s="84"/>
      <c r="AC42" s="78"/>
      <c r="AD42" s="77"/>
      <c r="AE42" s="77"/>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75"/>
      <c r="V43" s="89"/>
      <c r="W43" s="89"/>
      <c r="X43" s="76"/>
      <c r="Y43" s="89"/>
      <c r="Z43" s="76"/>
      <c r="AA43" s="83"/>
      <c r="AB43" s="84"/>
      <c r="AC43" s="78"/>
      <c r="AD43" s="77"/>
      <c r="AE43" s="77"/>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c r="L44" s="70">
        <f t="shared" si="1"/>
        <v>0</v>
      </c>
      <c r="M44" s="71">
        <f t="shared" si="2"/>
        <v>0</v>
      </c>
      <c r="N44" s="72"/>
      <c r="O44" s="73">
        <f t="shared" si="3"/>
        <v>0</v>
      </c>
      <c r="P44" s="72"/>
      <c r="Q44" s="72"/>
      <c r="R44" s="72"/>
      <c r="S44" s="74">
        <f t="shared" si="0"/>
        <v>0</v>
      </c>
      <c r="T44" s="121" t="str">
        <f t="shared" si="4"/>
        <v>OK</v>
      </c>
      <c r="U44" s="75"/>
      <c r="V44" s="89"/>
      <c r="W44" s="89"/>
      <c r="X44" s="76"/>
      <c r="Y44" s="89"/>
      <c r="Z44" s="76"/>
      <c r="AA44" s="83"/>
      <c r="AB44" s="84"/>
      <c r="AC44" s="78"/>
      <c r="AD44" s="77"/>
      <c r="AE44" s="77"/>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1"/>
        <v>0</v>
      </c>
      <c r="M45" s="71">
        <f t="shared" si="2"/>
        <v>0</v>
      </c>
      <c r="N45" s="72"/>
      <c r="O45" s="73">
        <f t="shared" si="3"/>
        <v>0</v>
      </c>
      <c r="P45" s="72"/>
      <c r="Q45" s="72"/>
      <c r="R45" s="72"/>
      <c r="S45" s="74">
        <f t="shared" si="0"/>
        <v>0</v>
      </c>
      <c r="T45" s="121" t="str">
        <f t="shared" si="4"/>
        <v>OK</v>
      </c>
      <c r="U45" s="75"/>
      <c r="V45" s="89"/>
      <c r="W45" s="89"/>
      <c r="X45" s="76"/>
      <c r="Y45" s="89"/>
      <c r="Z45" s="76"/>
      <c r="AA45" s="83"/>
      <c r="AB45" s="84"/>
      <c r="AC45" s="78"/>
      <c r="AD45" s="77"/>
      <c r="AE45" s="77"/>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1"/>
        <v>0</v>
      </c>
      <c r="M46" s="71">
        <f t="shared" si="2"/>
        <v>0</v>
      </c>
      <c r="N46" s="72"/>
      <c r="O46" s="73">
        <f t="shared" si="3"/>
        <v>0</v>
      </c>
      <c r="P46" s="72"/>
      <c r="Q46" s="72"/>
      <c r="R46" s="72"/>
      <c r="S46" s="74">
        <f t="shared" si="0"/>
        <v>0</v>
      </c>
      <c r="T46" s="121" t="str">
        <f t="shared" si="4"/>
        <v>OK</v>
      </c>
      <c r="U46" s="75"/>
      <c r="V46" s="89"/>
      <c r="W46" s="89"/>
      <c r="X46" s="76"/>
      <c r="Y46" s="89"/>
      <c r="Z46" s="76"/>
      <c r="AA46" s="83"/>
      <c r="AB46" s="84"/>
      <c r="AC46" s="78"/>
      <c r="AD46" s="77"/>
      <c r="AE46" s="77"/>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75"/>
      <c r="V47" s="89"/>
      <c r="W47" s="89"/>
      <c r="X47" s="76"/>
      <c r="Y47" s="89"/>
      <c r="Z47" s="76"/>
      <c r="AA47" s="83"/>
      <c r="AB47" s="84"/>
      <c r="AC47" s="78"/>
      <c r="AD47" s="77"/>
      <c r="AE47" s="77"/>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75"/>
      <c r="V48" s="89"/>
      <c r="W48" s="89"/>
      <c r="X48" s="76"/>
      <c r="Y48" s="89"/>
      <c r="Z48" s="76"/>
      <c r="AA48" s="83"/>
      <c r="AB48" s="84"/>
      <c r="AC48" s="78"/>
      <c r="AD48" s="77"/>
      <c r="AE48" s="77"/>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c r="L49" s="70">
        <f t="shared" si="1"/>
        <v>0</v>
      </c>
      <c r="M49" s="71">
        <f t="shared" si="2"/>
        <v>0</v>
      </c>
      <c r="N49" s="72"/>
      <c r="O49" s="73">
        <f t="shared" si="3"/>
        <v>0</v>
      </c>
      <c r="P49" s="72"/>
      <c r="Q49" s="72"/>
      <c r="R49" s="72"/>
      <c r="S49" s="74">
        <f t="shared" si="0"/>
        <v>0</v>
      </c>
      <c r="T49" s="121" t="str">
        <f t="shared" si="4"/>
        <v>OK</v>
      </c>
      <c r="U49" s="75"/>
      <c r="V49" s="89"/>
      <c r="W49" s="89"/>
      <c r="X49" s="76"/>
      <c r="Y49" s="89"/>
      <c r="Z49" s="76"/>
      <c r="AA49" s="83"/>
      <c r="AB49" s="84"/>
      <c r="AC49" s="78"/>
      <c r="AD49" s="77"/>
      <c r="AE49" s="77"/>
      <c r="AF49" s="76"/>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c r="L50" s="70">
        <f t="shared" si="1"/>
        <v>0</v>
      </c>
      <c r="M50" s="71">
        <f t="shared" si="2"/>
        <v>0</v>
      </c>
      <c r="N50" s="72"/>
      <c r="O50" s="73">
        <f t="shared" si="3"/>
        <v>0</v>
      </c>
      <c r="P50" s="72"/>
      <c r="Q50" s="72"/>
      <c r="R50" s="72"/>
      <c r="S50" s="74">
        <f t="shared" si="0"/>
        <v>0</v>
      </c>
      <c r="T50" s="121" t="str">
        <f t="shared" si="4"/>
        <v>OK</v>
      </c>
      <c r="U50" s="75"/>
      <c r="V50" s="89"/>
      <c r="W50" s="89"/>
      <c r="X50" s="76"/>
      <c r="Y50" s="89"/>
      <c r="Z50" s="76"/>
      <c r="AA50" s="83"/>
      <c r="AB50" s="84"/>
      <c r="AC50" s="78"/>
      <c r="AD50" s="77"/>
      <c r="AE50" s="77"/>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c r="L51" s="70">
        <f t="shared" si="1"/>
        <v>0</v>
      </c>
      <c r="M51" s="71">
        <f t="shared" si="2"/>
        <v>0</v>
      </c>
      <c r="N51" s="72"/>
      <c r="O51" s="73">
        <f t="shared" si="3"/>
        <v>0</v>
      </c>
      <c r="P51" s="72"/>
      <c r="Q51" s="72"/>
      <c r="R51" s="72"/>
      <c r="S51" s="74">
        <f t="shared" si="0"/>
        <v>0</v>
      </c>
      <c r="T51" s="121" t="str">
        <f t="shared" si="4"/>
        <v>OK</v>
      </c>
      <c r="U51" s="75"/>
      <c r="V51" s="89"/>
      <c r="W51" s="89"/>
      <c r="X51" s="76"/>
      <c r="Y51" s="89"/>
      <c r="Z51" s="76"/>
      <c r="AA51" s="83"/>
      <c r="AB51" s="84"/>
      <c r="AC51" s="78"/>
      <c r="AD51" s="77"/>
      <c r="AE51" s="77"/>
      <c r="AF51" s="76"/>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227" t="s">
        <v>814</v>
      </c>
      <c r="J52" s="109">
        <v>140.56</v>
      </c>
      <c r="K52" s="87">
        <v>2</v>
      </c>
      <c r="L52" s="70">
        <f t="shared" si="1"/>
        <v>2</v>
      </c>
      <c r="M52" s="71">
        <f t="shared" si="2"/>
        <v>2</v>
      </c>
      <c r="N52" s="72"/>
      <c r="O52" s="73">
        <f t="shared" si="3"/>
        <v>0</v>
      </c>
      <c r="P52" s="72"/>
      <c r="Q52" s="72"/>
      <c r="R52" s="72"/>
      <c r="S52" s="74">
        <f t="shared" si="0"/>
        <v>0</v>
      </c>
      <c r="T52" s="121" t="str">
        <f t="shared" si="4"/>
        <v>OK</v>
      </c>
      <c r="U52" s="75"/>
      <c r="V52" s="88"/>
      <c r="W52" s="88">
        <v>2</v>
      </c>
      <c r="X52" s="76"/>
      <c r="Y52" s="88"/>
      <c r="Z52" s="76"/>
      <c r="AA52" s="83"/>
      <c r="AB52" s="84"/>
      <c r="AC52" s="78"/>
      <c r="AD52" s="77"/>
      <c r="AE52" s="77"/>
      <c r="AF52" s="76"/>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c r="L53" s="70">
        <f t="shared" si="1"/>
        <v>0</v>
      </c>
      <c r="M53" s="71">
        <f t="shared" si="2"/>
        <v>0</v>
      </c>
      <c r="N53" s="72"/>
      <c r="O53" s="73">
        <f t="shared" si="3"/>
        <v>0</v>
      </c>
      <c r="P53" s="72"/>
      <c r="Q53" s="72"/>
      <c r="R53" s="72"/>
      <c r="S53" s="74">
        <f t="shared" si="0"/>
        <v>0</v>
      </c>
      <c r="T53" s="121" t="str">
        <f t="shared" si="4"/>
        <v>OK</v>
      </c>
      <c r="U53" s="75"/>
      <c r="V53" s="89"/>
      <c r="W53" s="89"/>
      <c r="X53" s="76"/>
      <c r="Y53" s="89"/>
      <c r="Z53" s="76"/>
      <c r="AA53" s="83"/>
      <c r="AB53" s="84"/>
      <c r="AC53" s="78"/>
      <c r="AD53" s="77"/>
      <c r="AE53" s="77"/>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c r="L54" s="70">
        <f t="shared" si="1"/>
        <v>0</v>
      </c>
      <c r="M54" s="71">
        <f t="shared" si="2"/>
        <v>0</v>
      </c>
      <c r="N54" s="72"/>
      <c r="O54" s="73">
        <f t="shared" si="3"/>
        <v>0</v>
      </c>
      <c r="P54" s="72"/>
      <c r="Q54" s="72"/>
      <c r="R54" s="72"/>
      <c r="S54" s="74">
        <f t="shared" si="0"/>
        <v>0</v>
      </c>
      <c r="T54" s="121" t="str">
        <f t="shared" si="4"/>
        <v>OK</v>
      </c>
      <c r="U54" s="75"/>
      <c r="V54" s="89"/>
      <c r="W54" s="89"/>
      <c r="X54" s="76"/>
      <c r="Y54" s="89"/>
      <c r="Z54" s="76"/>
      <c r="AA54" s="83"/>
      <c r="AB54" s="84"/>
      <c r="AC54" s="78"/>
      <c r="AD54" s="77"/>
      <c r="AE54" s="77"/>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75"/>
      <c r="V55" s="89"/>
      <c r="W55" s="89"/>
      <c r="X55" s="76"/>
      <c r="Y55" s="89"/>
      <c r="Z55" s="76"/>
      <c r="AA55" s="83"/>
      <c r="AB55" s="84"/>
      <c r="AC55" s="78"/>
      <c r="AD55" s="77"/>
      <c r="AE55" s="77"/>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c r="L56" s="70">
        <f t="shared" si="1"/>
        <v>0</v>
      </c>
      <c r="M56" s="71">
        <f t="shared" si="2"/>
        <v>0</v>
      </c>
      <c r="N56" s="72"/>
      <c r="O56" s="73">
        <f t="shared" si="3"/>
        <v>0</v>
      </c>
      <c r="P56" s="72"/>
      <c r="Q56" s="72"/>
      <c r="R56" s="72"/>
      <c r="S56" s="74">
        <f t="shared" si="0"/>
        <v>0</v>
      </c>
      <c r="T56" s="121" t="str">
        <f t="shared" si="4"/>
        <v>OK</v>
      </c>
      <c r="U56" s="75"/>
      <c r="V56" s="89"/>
      <c r="W56" s="89"/>
      <c r="X56" s="76"/>
      <c r="Y56" s="89"/>
      <c r="Z56" s="76"/>
      <c r="AA56" s="83"/>
      <c r="AB56" s="84"/>
      <c r="AC56" s="78"/>
      <c r="AD56" s="77"/>
      <c r="AE56" s="77"/>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c r="L57" s="70">
        <f t="shared" si="1"/>
        <v>0</v>
      </c>
      <c r="M57" s="71">
        <f t="shared" si="2"/>
        <v>0</v>
      </c>
      <c r="N57" s="72"/>
      <c r="O57" s="73">
        <f t="shared" si="3"/>
        <v>0</v>
      </c>
      <c r="P57" s="72"/>
      <c r="Q57" s="72"/>
      <c r="R57" s="72"/>
      <c r="S57" s="74">
        <f t="shared" si="0"/>
        <v>0</v>
      </c>
      <c r="T57" s="121" t="str">
        <f t="shared" si="4"/>
        <v>OK</v>
      </c>
      <c r="U57" s="75"/>
      <c r="V57" s="89"/>
      <c r="W57" s="89"/>
      <c r="X57" s="76"/>
      <c r="Y57" s="89"/>
      <c r="Z57" s="76"/>
      <c r="AA57" s="83"/>
      <c r="AB57" s="84"/>
      <c r="AC57" s="78"/>
      <c r="AD57" s="77"/>
      <c r="AE57" s="77"/>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75"/>
      <c r="V58" s="89"/>
      <c r="W58" s="89"/>
      <c r="X58" s="76"/>
      <c r="Y58" s="89"/>
      <c r="Z58" s="76"/>
      <c r="AA58" s="83"/>
      <c r="AB58" s="84"/>
      <c r="AC58" s="78"/>
      <c r="AD58" s="77"/>
      <c r="AE58" s="77"/>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75"/>
      <c r="V59" s="89"/>
      <c r="W59" s="89"/>
      <c r="X59" s="76"/>
      <c r="Y59" s="89"/>
      <c r="Z59" s="76"/>
      <c r="AA59" s="83"/>
      <c r="AB59" s="84"/>
      <c r="AC59" s="78"/>
      <c r="AD59" s="77"/>
      <c r="AE59" s="77"/>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75"/>
      <c r="V60" s="89"/>
      <c r="W60" s="89"/>
      <c r="X60" s="76"/>
      <c r="Y60" s="89"/>
      <c r="Z60" s="76"/>
      <c r="AA60" s="83"/>
      <c r="AB60" s="84"/>
      <c r="AC60" s="78"/>
      <c r="AD60" s="77"/>
      <c r="AE60" s="77"/>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75"/>
      <c r="V61" s="89"/>
      <c r="W61" s="89"/>
      <c r="X61" s="76"/>
      <c r="Y61" s="89"/>
      <c r="Z61" s="76"/>
      <c r="AA61" s="83"/>
      <c r="AB61" s="84"/>
      <c r="AC61" s="78"/>
      <c r="AD61" s="77"/>
      <c r="AE61" s="77"/>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75"/>
      <c r="V62" s="89"/>
      <c r="W62" s="89"/>
      <c r="X62" s="76"/>
      <c r="Y62" s="89"/>
      <c r="Z62" s="76"/>
      <c r="AA62" s="83"/>
      <c r="AB62" s="84"/>
      <c r="AC62" s="78"/>
      <c r="AD62" s="77"/>
      <c r="AE62" s="77"/>
      <c r="AF62" s="76"/>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c r="L63" s="70">
        <f t="shared" si="1"/>
        <v>0</v>
      </c>
      <c r="M63" s="71">
        <f t="shared" si="2"/>
        <v>0</v>
      </c>
      <c r="N63" s="72"/>
      <c r="O63" s="73">
        <f t="shared" si="3"/>
        <v>0</v>
      </c>
      <c r="P63" s="72"/>
      <c r="Q63" s="72"/>
      <c r="R63" s="72"/>
      <c r="S63" s="74">
        <f t="shared" si="0"/>
        <v>0</v>
      </c>
      <c r="T63" s="121" t="str">
        <f t="shared" si="4"/>
        <v>OK</v>
      </c>
      <c r="U63" s="75"/>
      <c r="V63" s="89"/>
      <c r="W63" s="89"/>
      <c r="X63" s="76"/>
      <c r="Y63" s="89"/>
      <c r="Z63" s="76"/>
      <c r="AA63" s="83"/>
      <c r="AB63" s="84"/>
      <c r="AC63" s="78"/>
      <c r="AD63" s="77"/>
      <c r="AE63" s="77"/>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1"/>
        <v>0</v>
      </c>
      <c r="M64" s="71">
        <f t="shared" si="2"/>
        <v>0</v>
      </c>
      <c r="N64" s="72"/>
      <c r="O64" s="73">
        <f t="shared" si="3"/>
        <v>0</v>
      </c>
      <c r="P64" s="72"/>
      <c r="Q64" s="72"/>
      <c r="R64" s="72"/>
      <c r="S64" s="74">
        <f t="shared" si="0"/>
        <v>0</v>
      </c>
      <c r="T64" s="121" t="str">
        <f t="shared" si="4"/>
        <v>OK</v>
      </c>
      <c r="U64" s="75"/>
      <c r="V64" s="89"/>
      <c r="W64" s="89"/>
      <c r="X64" s="76"/>
      <c r="Y64" s="89"/>
      <c r="Z64" s="76"/>
      <c r="AA64" s="83"/>
      <c r="AB64" s="84"/>
      <c r="AC64" s="78"/>
      <c r="AD64" s="77"/>
      <c r="AE64" s="77"/>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1"/>
        <v>0</v>
      </c>
      <c r="M65" s="71">
        <f t="shared" si="2"/>
        <v>0</v>
      </c>
      <c r="N65" s="72"/>
      <c r="O65" s="73">
        <f t="shared" si="3"/>
        <v>0</v>
      </c>
      <c r="P65" s="72"/>
      <c r="Q65" s="72"/>
      <c r="R65" s="72"/>
      <c r="S65" s="74">
        <f t="shared" si="0"/>
        <v>0</v>
      </c>
      <c r="T65" s="121" t="str">
        <f t="shared" si="4"/>
        <v>OK</v>
      </c>
      <c r="U65" s="75"/>
      <c r="V65" s="89"/>
      <c r="W65" s="89"/>
      <c r="X65" s="76"/>
      <c r="Y65" s="89"/>
      <c r="Z65" s="76"/>
      <c r="AA65" s="83"/>
      <c r="AB65" s="84"/>
      <c r="AC65" s="78"/>
      <c r="AD65" s="77"/>
      <c r="AE65" s="77"/>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c r="L66" s="70">
        <f t="shared" si="1"/>
        <v>0</v>
      </c>
      <c r="M66" s="71">
        <f t="shared" si="2"/>
        <v>0</v>
      </c>
      <c r="N66" s="72"/>
      <c r="O66" s="73">
        <f t="shared" si="3"/>
        <v>0</v>
      </c>
      <c r="P66" s="72"/>
      <c r="Q66" s="72"/>
      <c r="R66" s="72"/>
      <c r="S66" s="74">
        <f t="shared" si="0"/>
        <v>0</v>
      </c>
      <c r="T66" s="121" t="str">
        <f t="shared" si="4"/>
        <v>OK</v>
      </c>
      <c r="U66" s="75"/>
      <c r="V66" s="89"/>
      <c r="W66" s="89"/>
      <c r="X66" s="76"/>
      <c r="Y66" s="89"/>
      <c r="Z66" s="76"/>
      <c r="AA66" s="83"/>
      <c r="AB66" s="84"/>
      <c r="AC66" s="78"/>
      <c r="AD66" s="77"/>
      <c r="AE66" s="77"/>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1"/>
        <v>0</v>
      </c>
      <c r="M67" s="71">
        <f t="shared" si="2"/>
        <v>0</v>
      </c>
      <c r="N67" s="72"/>
      <c r="O67" s="73">
        <f t="shared" si="3"/>
        <v>0</v>
      </c>
      <c r="P67" s="72"/>
      <c r="Q67" s="72"/>
      <c r="R67" s="72"/>
      <c r="S67" s="74">
        <f t="shared" si="0"/>
        <v>0</v>
      </c>
      <c r="T67" s="121" t="str">
        <f t="shared" si="4"/>
        <v>OK</v>
      </c>
      <c r="U67" s="75"/>
      <c r="V67" s="89"/>
      <c r="W67" s="89"/>
      <c r="X67" s="76"/>
      <c r="Y67" s="89"/>
      <c r="Z67" s="76"/>
      <c r="AA67" s="83"/>
      <c r="AB67" s="84"/>
      <c r="AC67" s="78"/>
      <c r="AD67" s="77"/>
      <c r="AE67" s="77"/>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si="1"/>
        <v>0</v>
      </c>
      <c r="M68" s="71">
        <f t="shared" si="2"/>
        <v>0</v>
      </c>
      <c r="N68" s="72"/>
      <c r="O68" s="73">
        <f t="shared" si="3"/>
        <v>0</v>
      </c>
      <c r="P68" s="72"/>
      <c r="Q68" s="72"/>
      <c r="R68" s="72"/>
      <c r="S68" s="74">
        <f t="shared" si="0"/>
        <v>0</v>
      </c>
      <c r="T68" s="121" t="str">
        <f t="shared" si="4"/>
        <v>OK</v>
      </c>
      <c r="U68" s="75"/>
      <c r="V68" s="89"/>
      <c r="W68" s="89"/>
      <c r="X68" s="76"/>
      <c r="Y68" s="89"/>
      <c r="Z68" s="76"/>
      <c r="AA68" s="83"/>
      <c r="AB68" s="84"/>
      <c r="AC68" s="78"/>
      <c r="AD68" s="77"/>
      <c r="AE68" s="77"/>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75"/>
      <c r="V69" s="89"/>
      <c r="W69" s="89"/>
      <c r="X69" s="76"/>
      <c r="Y69" s="89"/>
      <c r="Z69" s="76"/>
      <c r="AA69" s="83"/>
      <c r="AB69" s="84"/>
      <c r="AC69" s="78"/>
      <c r="AD69" s="77"/>
      <c r="AE69" s="77"/>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c r="L70" s="70">
        <f t="shared" si="1"/>
        <v>0</v>
      </c>
      <c r="M70" s="71">
        <f t="shared" si="2"/>
        <v>0</v>
      </c>
      <c r="N70" s="72"/>
      <c r="O70" s="73">
        <f t="shared" si="3"/>
        <v>0</v>
      </c>
      <c r="P70" s="72"/>
      <c r="Q70" s="72"/>
      <c r="R70" s="72"/>
      <c r="S70" s="74">
        <f t="shared" si="0"/>
        <v>0</v>
      </c>
      <c r="T70" s="121" t="str">
        <f t="shared" si="4"/>
        <v>OK</v>
      </c>
      <c r="U70" s="75"/>
      <c r="V70" s="89"/>
      <c r="W70" s="89"/>
      <c r="X70" s="76"/>
      <c r="Y70" s="89"/>
      <c r="Z70" s="76"/>
      <c r="AA70" s="83"/>
      <c r="AB70" s="84"/>
      <c r="AC70" s="78"/>
      <c r="AD70" s="77"/>
      <c r="AE70" s="77"/>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c r="L71" s="70">
        <f t="shared" si="1"/>
        <v>0</v>
      </c>
      <c r="M71" s="71">
        <f t="shared" si="2"/>
        <v>0</v>
      </c>
      <c r="N71" s="72"/>
      <c r="O71" s="73">
        <f t="shared" si="3"/>
        <v>0</v>
      </c>
      <c r="P71" s="72"/>
      <c r="Q71" s="72"/>
      <c r="R71" s="72"/>
      <c r="S71" s="74">
        <f t="shared" si="0"/>
        <v>0</v>
      </c>
      <c r="T71" s="121" t="str">
        <f t="shared" si="4"/>
        <v>OK</v>
      </c>
      <c r="U71" s="75"/>
      <c r="V71" s="89"/>
      <c r="W71" s="89"/>
      <c r="X71" s="76"/>
      <c r="Y71" s="89"/>
      <c r="Z71" s="76"/>
      <c r="AA71" s="83"/>
      <c r="AB71" s="84"/>
      <c r="AC71" s="78"/>
      <c r="AD71" s="77"/>
      <c r="AE71" s="77"/>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75"/>
      <c r="V72" s="89"/>
      <c r="W72" s="89"/>
      <c r="X72" s="76"/>
      <c r="Y72" s="89"/>
      <c r="Z72" s="76"/>
      <c r="AA72" s="83"/>
      <c r="AB72" s="84"/>
      <c r="AC72" s="78"/>
      <c r="AD72" s="77"/>
      <c r="AE72" s="77"/>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1"/>
        <v>0</v>
      </c>
      <c r="M73" s="71">
        <f t="shared" si="2"/>
        <v>0</v>
      </c>
      <c r="N73" s="72"/>
      <c r="O73" s="73">
        <f t="shared" si="3"/>
        <v>0</v>
      </c>
      <c r="P73" s="72"/>
      <c r="Q73" s="72"/>
      <c r="R73" s="72"/>
      <c r="S73" s="74">
        <f t="shared" si="0"/>
        <v>0</v>
      </c>
      <c r="T73" s="121" t="str">
        <f t="shared" si="4"/>
        <v>OK</v>
      </c>
      <c r="U73" s="75"/>
      <c r="V73" s="89"/>
      <c r="W73" s="89"/>
      <c r="X73" s="76"/>
      <c r="Y73" s="89"/>
      <c r="Z73" s="76"/>
      <c r="AA73" s="83"/>
      <c r="AB73" s="84"/>
      <c r="AC73" s="78"/>
      <c r="AD73" s="77"/>
      <c r="AE73" s="77"/>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1"/>
        <v>0</v>
      </c>
      <c r="M74" s="71">
        <f t="shared" si="2"/>
        <v>0</v>
      </c>
      <c r="N74" s="72"/>
      <c r="O74" s="73">
        <f t="shared" si="3"/>
        <v>0</v>
      </c>
      <c r="P74" s="72"/>
      <c r="Q74" s="72"/>
      <c r="R74" s="72"/>
      <c r="S74" s="74">
        <f t="shared" si="0"/>
        <v>0</v>
      </c>
      <c r="T74" s="121" t="str">
        <f t="shared" si="4"/>
        <v>OK</v>
      </c>
      <c r="U74" s="75"/>
      <c r="V74" s="89"/>
      <c r="W74" s="89"/>
      <c r="X74" s="76"/>
      <c r="Y74" s="89"/>
      <c r="Z74" s="76"/>
      <c r="AA74" s="83"/>
      <c r="AB74" s="84"/>
      <c r="AC74" s="78"/>
      <c r="AD74" s="77"/>
      <c r="AE74" s="77"/>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c r="L75" s="70">
        <f t="shared" si="1"/>
        <v>0</v>
      </c>
      <c r="M75" s="71">
        <f t="shared" si="2"/>
        <v>0</v>
      </c>
      <c r="N75" s="72"/>
      <c r="O75" s="73">
        <f t="shared" si="3"/>
        <v>0</v>
      </c>
      <c r="P75" s="72"/>
      <c r="Q75" s="72"/>
      <c r="R75" s="72"/>
      <c r="S75" s="74">
        <f t="shared" si="0"/>
        <v>0</v>
      </c>
      <c r="T75" s="121" t="str">
        <f t="shared" si="4"/>
        <v>OK</v>
      </c>
      <c r="U75" s="75"/>
      <c r="V75" s="89"/>
      <c r="W75" s="89"/>
      <c r="X75" s="76"/>
      <c r="Y75" s="89"/>
      <c r="Z75" s="76"/>
      <c r="AA75" s="83"/>
      <c r="AB75" s="84"/>
      <c r="AC75" s="78"/>
      <c r="AD75" s="77"/>
      <c r="AE75" s="77"/>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c r="L76" s="70">
        <f t="shared" si="1"/>
        <v>0</v>
      </c>
      <c r="M76" s="71">
        <f t="shared" si="2"/>
        <v>0</v>
      </c>
      <c r="N76" s="72"/>
      <c r="O76" s="73">
        <f t="shared" si="3"/>
        <v>0</v>
      </c>
      <c r="P76" s="72"/>
      <c r="Q76" s="72"/>
      <c r="R76" s="72"/>
      <c r="S76" s="74">
        <f t="shared" si="0"/>
        <v>0</v>
      </c>
      <c r="T76" s="121" t="str">
        <f t="shared" si="4"/>
        <v>OK</v>
      </c>
      <c r="U76" s="75"/>
      <c r="V76" s="89"/>
      <c r="W76" s="89"/>
      <c r="X76" s="76"/>
      <c r="Y76" s="89"/>
      <c r="Z76" s="76"/>
      <c r="AA76" s="83"/>
      <c r="AB76" s="84"/>
      <c r="AC76" s="78"/>
      <c r="AD76" s="77"/>
      <c r="AE76" s="77"/>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1"/>
        <v>0</v>
      </c>
      <c r="M77" s="71">
        <f t="shared" si="2"/>
        <v>0</v>
      </c>
      <c r="N77" s="72"/>
      <c r="O77" s="73">
        <f t="shared" si="3"/>
        <v>0</v>
      </c>
      <c r="P77" s="72"/>
      <c r="Q77" s="72"/>
      <c r="R77" s="72"/>
      <c r="S77" s="74">
        <f t="shared" si="0"/>
        <v>0</v>
      </c>
      <c r="T77" s="121" t="str">
        <f t="shared" si="4"/>
        <v>OK</v>
      </c>
      <c r="U77" s="75"/>
      <c r="V77" s="89"/>
      <c r="W77" s="89"/>
      <c r="X77" s="76"/>
      <c r="Y77" s="89"/>
      <c r="Z77" s="76"/>
      <c r="AA77" s="83"/>
      <c r="AB77" s="84"/>
      <c r="AC77" s="78"/>
      <c r="AD77" s="77"/>
      <c r="AE77" s="77"/>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1"/>
        <v>0</v>
      </c>
      <c r="M78" s="71">
        <f t="shared" si="2"/>
        <v>0</v>
      </c>
      <c r="N78" s="72"/>
      <c r="O78" s="73">
        <f t="shared" si="3"/>
        <v>0</v>
      </c>
      <c r="P78" s="72"/>
      <c r="Q78" s="72"/>
      <c r="R78" s="72"/>
      <c r="S78" s="74">
        <f t="shared" si="0"/>
        <v>0</v>
      </c>
      <c r="T78" s="121" t="str">
        <f t="shared" si="4"/>
        <v>OK</v>
      </c>
      <c r="U78" s="75"/>
      <c r="V78" s="89"/>
      <c r="W78" s="89"/>
      <c r="X78" s="76"/>
      <c r="Y78" s="89"/>
      <c r="Z78" s="76"/>
      <c r="AA78" s="83"/>
      <c r="AB78" s="84"/>
      <c r="AC78" s="78"/>
      <c r="AD78" s="77"/>
      <c r="AE78" s="77"/>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c r="L79" s="70">
        <f t="shared" si="1"/>
        <v>0</v>
      </c>
      <c r="M79" s="71">
        <f t="shared" si="2"/>
        <v>0</v>
      </c>
      <c r="N79" s="72"/>
      <c r="O79" s="73">
        <f t="shared" si="3"/>
        <v>0</v>
      </c>
      <c r="P79" s="72"/>
      <c r="Q79" s="72"/>
      <c r="R79" s="72"/>
      <c r="S79" s="74">
        <f t="shared" si="0"/>
        <v>0</v>
      </c>
      <c r="T79" s="121" t="str">
        <f t="shared" si="4"/>
        <v>OK</v>
      </c>
      <c r="U79" s="75"/>
      <c r="V79" s="89"/>
      <c r="W79" s="89"/>
      <c r="X79" s="76"/>
      <c r="Y79" s="89"/>
      <c r="Z79" s="76"/>
      <c r="AA79" s="83"/>
      <c r="AB79" s="84"/>
      <c r="AC79" s="78"/>
      <c r="AD79" s="77"/>
      <c r="AE79" s="77"/>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75"/>
      <c r="V80" s="89"/>
      <c r="W80" s="89"/>
      <c r="X80" s="76"/>
      <c r="Y80" s="89"/>
      <c r="Z80" s="76"/>
      <c r="AA80" s="83"/>
      <c r="AB80" s="84"/>
      <c r="AC80" s="78"/>
      <c r="AD80" s="77"/>
      <c r="AE80" s="77"/>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c r="L81" s="70">
        <f t="shared" si="1"/>
        <v>0</v>
      </c>
      <c r="M81" s="71">
        <f t="shared" si="2"/>
        <v>0</v>
      </c>
      <c r="N81" s="72"/>
      <c r="O81" s="73">
        <f t="shared" si="3"/>
        <v>0</v>
      </c>
      <c r="P81" s="72"/>
      <c r="Q81" s="72"/>
      <c r="R81" s="72"/>
      <c r="S81" s="74">
        <f t="shared" si="0"/>
        <v>0</v>
      </c>
      <c r="T81" s="121" t="str">
        <f t="shared" si="4"/>
        <v>OK</v>
      </c>
      <c r="U81" s="75"/>
      <c r="V81" s="89"/>
      <c r="W81" s="89"/>
      <c r="X81" s="76"/>
      <c r="Y81" s="89"/>
      <c r="Z81" s="76"/>
      <c r="AA81" s="83"/>
      <c r="AB81" s="84"/>
      <c r="AC81" s="78"/>
      <c r="AD81" s="77"/>
      <c r="AE81" s="77"/>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1"/>
        <v>0</v>
      </c>
      <c r="M82" s="71">
        <f t="shared" si="2"/>
        <v>0</v>
      </c>
      <c r="N82" s="72"/>
      <c r="O82" s="73">
        <f t="shared" si="3"/>
        <v>0</v>
      </c>
      <c r="P82" s="72"/>
      <c r="Q82" s="72"/>
      <c r="R82" s="72"/>
      <c r="S82" s="74">
        <f t="shared" si="0"/>
        <v>0</v>
      </c>
      <c r="T82" s="121" t="str">
        <f t="shared" si="4"/>
        <v>OK</v>
      </c>
      <c r="U82" s="75"/>
      <c r="V82" s="89"/>
      <c r="W82" s="89"/>
      <c r="X82" s="76"/>
      <c r="Y82" s="89"/>
      <c r="Z82" s="76"/>
      <c r="AA82" s="83"/>
      <c r="AB82" s="84"/>
      <c r="AC82" s="78"/>
      <c r="AD82" s="77"/>
      <c r="AE82" s="77"/>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c r="L83" s="70">
        <f t="shared" si="1"/>
        <v>0</v>
      </c>
      <c r="M83" s="71">
        <f t="shared" si="2"/>
        <v>0</v>
      </c>
      <c r="N83" s="72"/>
      <c r="O83" s="73">
        <f t="shared" si="3"/>
        <v>0</v>
      </c>
      <c r="P83" s="72"/>
      <c r="Q83" s="72"/>
      <c r="R83" s="72"/>
      <c r="S83" s="74">
        <f t="shared" si="0"/>
        <v>0</v>
      </c>
      <c r="T83" s="121" t="str">
        <f t="shared" si="4"/>
        <v>OK</v>
      </c>
      <c r="U83" s="75"/>
      <c r="V83" s="89"/>
      <c r="W83" s="89"/>
      <c r="X83" s="76"/>
      <c r="Y83" s="89"/>
      <c r="Z83" s="76"/>
      <c r="AA83" s="83"/>
      <c r="AB83" s="84"/>
      <c r="AC83" s="78"/>
      <c r="AD83" s="77"/>
      <c r="AE83" s="77"/>
      <c r="AF83" s="76"/>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218" t="s">
        <v>832</v>
      </c>
      <c r="J84" s="109">
        <v>35.76</v>
      </c>
      <c r="K84" s="87"/>
      <c r="L84" s="70">
        <f t="shared" si="1"/>
        <v>0</v>
      </c>
      <c r="M84" s="71">
        <f t="shared" si="2"/>
        <v>0</v>
      </c>
      <c r="N84" s="72"/>
      <c r="O84" s="73">
        <f t="shared" si="3"/>
        <v>0</v>
      </c>
      <c r="P84" s="72"/>
      <c r="Q84" s="72"/>
      <c r="R84" s="72"/>
      <c r="S84" s="74">
        <f t="shared" si="0"/>
        <v>0</v>
      </c>
      <c r="T84" s="121" t="str">
        <f t="shared" si="4"/>
        <v>OK</v>
      </c>
      <c r="U84" s="75"/>
      <c r="V84" s="89"/>
      <c r="W84" s="89"/>
      <c r="X84" s="76"/>
      <c r="Y84" s="89"/>
      <c r="Z84" s="76"/>
      <c r="AA84" s="83"/>
      <c r="AB84" s="84"/>
      <c r="AC84" s="78"/>
      <c r="AD84" s="77"/>
      <c r="AE84" s="77"/>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75"/>
      <c r="V85" s="89"/>
      <c r="W85" s="89"/>
      <c r="X85" s="76"/>
      <c r="Y85" s="89"/>
      <c r="Z85" s="76"/>
      <c r="AA85" s="83"/>
      <c r="AB85" s="84"/>
      <c r="AC85" s="78"/>
      <c r="AD85" s="77"/>
      <c r="AE85" s="77"/>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75"/>
      <c r="V86" s="89"/>
      <c r="W86" s="89"/>
      <c r="X86" s="76"/>
      <c r="Y86" s="89"/>
      <c r="Z86" s="76"/>
      <c r="AA86" s="83"/>
      <c r="AB86" s="84"/>
      <c r="AC86" s="78"/>
      <c r="AD86" s="77"/>
      <c r="AE86" s="77"/>
      <c r="AF86" s="76"/>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c r="L87" s="70">
        <f t="shared" si="1"/>
        <v>0</v>
      </c>
      <c r="M87" s="71">
        <f t="shared" si="2"/>
        <v>0</v>
      </c>
      <c r="N87" s="72"/>
      <c r="O87" s="73">
        <f t="shared" si="3"/>
        <v>0</v>
      </c>
      <c r="P87" s="72"/>
      <c r="Q87" s="72"/>
      <c r="R87" s="72"/>
      <c r="S87" s="74">
        <f t="shared" si="0"/>
        <v>0</v>
      </c>
      <c r="T87" s="121" t="str">
        <f t="shared" si="4"/>
        <v>OK</v>
      </c>
      <c r="U87" s="75"/>
      <c r="V87" s="89"/>
      <c r="W87" s="89"/>
      <c r="X87" s="76"/>
      <c r="Y87" s="89"/>
      <c r="Z87" s="76"/>
      <c r="AA87" s="83"/>
      <c r="AB87" s="84"/>
      <c r="AC87" s="78"/>
      <c r="AD87" s="77"/>
      <c r="AE87" s="77"/>
      <c r="AF87" s="76"/>
      <c r="AG87" s="78"/>
      <c r="AH87" s="78"/>
      <c r="AI87" s="7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218" t="s">
        <v>833</v>
      </c>
      <c r="J88" s="109">
        <v>796.3</v>
      </c>
      <c r="K88" s="87"/>
      <c r="L88" s="70">
        <f t="shared" si="1"/>
        <v>0</v>
      </c>
      <c r="M88" s="71">
        <f t="shared" si="2"/>
        <v>0</v>
      </c>
      <c r="N88" s="72"/>
      <c r="O88" s="73">
        <f t="shared" si="3"/>
        <v>0</v>
      </c>
      <c r="P88" s="72"/>
      <c r="Q88" s="72"/>
      <c r="R88" s="72"/>
      <c r="S88" s="74">
        <f t="shared" si="0"/>
        <v>0</v>
      </c>
      <c r="T88" s="121" t="str">
        <f t="shared" si="4"/>
        <v>OK</v>
      </c>
      <c r="U88" s="75"/>
      <c r="V88" s="89"/>
      <c r="W88" s="89"/>
      <c r="X88" s="76"/>
      <c r="Y88" s="89"/>
      <c r="Z88" s="76"/>
      <c r="AA88" s="83"/>
      <c r="AB88" s="84"/>
      <c r="AC88" s="78"/>
      <c r="AD88" s="77"/>
      <c r="AE88" s="77"/>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75"/>
      <c r="V89" s="89"/>
      <c r="W89" s="89"/>
      <c r="X89" s="76"/>
      <c r="Y89" s="89"/>
      <c r="Z89" s="76"/>
      <c r="AA89" s="83"/>
      <c r="AB89" s="84"/>
      <c r="AC89" s="78"/>
      <c r="AD89" s="77"/>
      <c r="AE89" s="77"/>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75"/>
      <c r="V90" s="89"/>
      <c r="W90" s="89"/>
      <c r="X90" s="76"/>
      <c r="Y90" s="89"/>
      <c r="Z90" s="76"/>
      <c r="AA90" s="83"/>
      <c r="AB90" s="84"/>
      <c r="AC90" s="78"/>
      <c r="AD90" s="77"/>
      <c r="AE90" s="77"/>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1"/>
        <v>0</v>
      </c>
      <c r="M91" s="71">
        <f t="shared" si="2"/>
        <v>0</v>
      </c>
      <c r="N91" s="72"/>
      <c r="O91" s="73">
        <f t="shared" si="3"/>
        <v>0</v>
      </c>
      <c r="P91" s="72"/>
      <c r="Q91" s="72"/>
      <c r="R91" s="72"/>
      <c r="S91" s="74">
        <f t="shared" si="0"/>
        <v>0</v>
      </c>
      <c r="T91" s="121" t="str">
        <f t="shared" si="4"/>
        <v>OK</v>
      </c>
      <c r="U91" s="75"/>
      <c r="V91" s="89"/>
      <c r="W91" s="89"/>
      <c r="X91" s="76"/>
      <c r="Y91" s="89"/>
      <c r="Z91" s="76"/>
      <c r="AA91" s="83"/>
      <c r="AB91" s="84"/>
      <c r="AC91" s="78"/>
      <c r="AD91" s="77"/>
      <c r="AE91" s="77"/>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75"/>
      <c r="V92" s="89"/>
      <c r="W92" s="89"/>
      <c r="X92" s="76"/>
      <c r="Y92" s="89"/>
      <c r="Z92" s="76"/>
      <c r="AA92" s="83"/>
      <c r="AB92" s="84"/>
      <c r="AC92" s="78"/>
      <c r="AD92" s="77"/>
      <c r="AE92" s="77"/>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c r="L93" s="70">
        <f t="shared" si="1"/>
        <v>0</v>
      </c>
      <c r="M93" s="71">
        <f t="shared" si="2"/>
        <v>0</v>
      </c>
      <c r="N93" s="72"/>
      <c r="O93" s="73">
        <f t="shared" si="3"/>
        <v>0</v>
      </c>
      <c r="P93" s="72"/>
      <c r="Q93" s="72"/>
      <c r="R93" s="72"/>
      <c r="S93" s="74">
        <f t="shared" si="0"/>
        <v>0</v>
      </c>
      <c r="T93" s="121" t="str">
        <f t="shared" si="4"/>
        <v>OK</v>
      </c>
      <c r="U93" s="75"/>
      <c r="V93" s="89"/>
      <c r="W93" s="89"/>
      <c r="X93" s="76"/>
      <c r="Y93" s="89"/>
      <c r="Z93" s="76"/>
      <c r="AA93" s="83"/>
      <c r="AB93" s="84"/>
      <c r="AC93" s="78"/>
      <c r="AD93" s="77"/>
      <c r="AE93" s="77"/>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75"/>
      <c r="V94" s="89"/>
      <c r="W94" s="89"/>
      <c r="X94" s="76"/>
      <c r="Y94" s="89"/>
      <c r="Z94" s="76"/>
      <c r="AA94" s="83"/>
      <c r="AB94" s="84"/>
      <c r="AC94" s="78"/>
      <c r="AD94" s="77"/>
      <c r="AE94" s="77"/>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826</v>
      </c>
      <c r="J95" s="109">
        <v>364.4</v>
      </c>
      <c r="K95" s="87"/>
      <c r="L95" s="70">
        <f t="shared" si="1"/>
        <v>0</v>
      </c>
      <c r="M95" s="71">
        <f t="shared" si="2"/>
        <v>0</v>
      </c>
      <c r="N95" s="72"/>
      <c r="O95" s="73">
        <f t="shared" si="3"/>
        <v>0</v>
      </c>
      <c r="P95" s="72"/>
      <c r="Q95" s="72"/>
      <c r="R95" s="72"/>
      <c r="S95" s="74">
        <f t="shared" si="0"/>
        <v>0</v>
      </c>
      <c r="T95" s="121" t="str">
        <f t="shared" si="4"/>
        <v>OK</v>
      </c>
      <c r="U95" s="75"/>
      <c r="V95" s="89"/>
      <c r="W95" s="89"/>
      <c r="X95" s="76"/>
      <c r="Y95" s="89"/>
      <c r="Z95" s="76"/>
      <c r="AA95" s="83"/>
      <c r="AB95" s="84"/>
      <c r="AC95" s="78"/>
      <c r="AD95" s="77"/>
      <c r="AE95" s="77"/>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75"/>
      <c r="V96" s="89"/>
      <c r="W96" s="89"/>
      <c r="X96" s="76"/>
      <c r="Y96" s="89"/>
      <c r="Z96" s="76"/>
      <c r="AA96" s="83"/>
      <c r="AB96" s="84"/>
      <c r="AC96" s="78"/>
      <c r="AD96" s="77"/>
      <c r="AE96" s="77"/>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75"/>
      <c r="V97" s="89"/>
      <c r="W97" s="89"/>
      <c r="X97" s="76"/>
      <c r="Y97" s="89"/>
      <c r="Z97" s="76"/>
      <c r="AA97" s="83"/>
      <c r="AB97" s="84"/>
      <c r="AC97" s="78"/>
      <c r="AD97" s="77"/>
      <c r="AE97" s="77"/>
      <c r="AF97" s="76"/>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c r="L98" s="70">
        <f t="shared" si="1"/>
        <v>0</v>
      </c>
      <c r="M98" s="71">
        <f t="shared" si="2"/>
        <v>0</v>
      </c>
      <c r="N98" s="72"/>
      <c r="O98" s="73">
        <f t="shared" si="3"/>
        <v>0</v>
      </c>
      <c r="P98" s="72"/>
      <c r="Q98" s="72"/>
      <c r="R98" s="72"/>
      <c r="S98" s="74">
        <f t="shared" si="0"/>
        <v>0</v>
      </c>
      <c r="T98" s="121" t="str">
        <f t="shared" si="4"/>
        <v>OK</v>
      </c>
      <c r="U98" s="75"/>
      <c r="V98" s="89"/>
      <c r="W98" s="89"/>
      <c r="X98" s="76"/>
      <c r="Y98" s="89"/>
      <c r="Z98" s="76"/>
      <c r="AA98" s="83"/>
      <c r="AB98" s="84"/>
      <c r="AC98" s="78"/>
      <c r="AD98" s="77"/>
      <c r="AE98" s="77"/>
      <c r="AF98" s="76"/>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228" t="s">
        <v>88</v>
      </c>
      <c r="J99" s="109">
        <v>82.79</v>
      </c>
      <c r="K99" s="87">
        <v>2</v>
      </c>
      <c r="L99" s="70">
        <f t="shared" si="1"/>
        <v>2</v>
      </c>
      <c r="M99" s="71">
        <f t="shared" si="2"/>
        <v>2</v>
      </c>
      <c r="N99" s="72"/>
      <c r="O99" s="73">
        <f t="shared" si="3"/>
        <v>0</v>
      </c>
      <c r="P99" s="72"/>
      <c r="Q99" s="72"/>
      <c r="R99" s="72"/>
      <c r="S99" s="74">
        <f t="shared" si="0"/>
        <v>0</v>
      </c>
      <c r="T99" s="121" t="str">
        <f t="shared" si="4"/>
        <v>OK</v>
      </c>
      <c r="U99" s="75"/>
      <c r="V99" s="88"/>
      <c r="W99" s="88"/>
      <c r="X99" s="76">
        <v>2</v>
      </c>
      <c r="Y99" s="88"/>
      <c r="Z99" s="76"/>
      <c r="AA99" s="83"/>
      <c r="AB99" s="84"/>
      <c r="AC99" s="78"/>
      <c r="AD99" s="77"/>
      <c r="AE99" s="77"/>
      <c r="AF99" s="76"/>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c r="L100" s="70">
        <f t="shared" si="1"/>
        <v>0</v>
      </c>
      <c r="M100" s="71">
        <f t="shared" si="2"/>
        <v>0</v>
      </c>
      <c r="N100" s="72"/>
      <c r="O100" s="73">
        <f t="shared" si="3"/>
        <v>0</v>
      </c>
      <c r="P100" s="72"/>
      <c r="Q100" s="72"/>
      <c r="R100" s="72"/>
      <c r="S100" s="74">
        <f t="shared" si="0"/>
        <v>0</v>
      </c>
      <c r="T100" s="121" t="str">
        <f t="shared" si="4"/>
        <v>OK</v>
      </c>
      <c r="U100" s="75"/>
      <c r="V100" s="89"/>
      <c r="W100" s="89"/>
      <c r="X100" s="76"/>
      <c r="Y100" s="89"/>
      <c r="Z100" s="76"/>
      <c r="AA100" s="83"/>
      <c r="AB100" s="84"/>
      <c r="AC100" s="78"/>
      <c r="AD100" s="77"/>
      <c r="AE100" s="77"/>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75"/>
      <c r="V101" s="89"/>
      <c r="W101" s="89"/>
      <c r="X101" s="76"/>
      <c r="Y101" s="89"/>
      <c r="Z101" s="76"/>
      <c r="AA101" s="83"/>
      <c r="AB101" s="84"/>
      <c r="AC101" s="78"/>
      <c r="AD101" s="77"/>
      <c r="AE101" s="77"/>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75"/>
      <c r="V102" s="89"/>
      <c r="W102" s="89"/>
      <c r="X102" s="76"/>
      <c r="Y102" s="89"/>
      <c r="Z102" s="76"/>
      <c r="AA102" s="83"/>
      <c r="AB102" s="84"/>
      <c r="AC102" s="78"/>
      <c r="AD102" s="77"/>
      <c r="AE102" s="77"/>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75"/>
      <c r="V103" s="89"/>
      <c r="W103" s="89"/>
      <c r="X103" s="76"/>
      <c r="Y103" s="89"/>
      <c r="Z103" s="76"/>
      <c r="AA103" s="83"/>
      <c r="AB103" s="84"/>
      <c r="AC103" s="78"/>
      <c r="AD103" s="77"/>
      <c r="AE103" s="77"/>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75"/>
      <c r="V104" s="89"/>
      <c r="W104" s="89"/>
      <c r="X104" s="76"/>
      <c r="Y104" s="89"/>
      <c r="Z104" s="76"/>
      <c r="AA104" s="83"/>
      <c r="AB104" s="84"/>
      <c r="AC104" s="78"/>
      <c r="AD104" s="77"/>
      <c r="AE104" s="77"/>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75"/>
      <c r="V105" s="89"/>
      <c r="W105" s="89"/>
      <c r="X105" s="76"/>
      <c r="Y105" s="89"/>
      <c r="Z105" s="76"/>
      <c r="AA105" s="83"/>
      <c r="AB105" s="84"/>
      <c r="AC105" s="78"/>
      <c r="AD105" s="77"/>
      <c r="AE105" s="77"/>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75"/>
      <c r="V106" s="89"/>
      <c r="W106" s="89"/>
      <c r="X106" s="76"/>
      <c r="Y106" s="89"/>
      <c r="Z106" s="76"/>
      <c r="AA106" s="83"/>
      <c r="AB106" s="84"/>
      <c r="AC106" s="78"/>
      <c r="AD106" s="77"/>
      <c r="AE106" s="77"/>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226" t="s">
        <v>84</v>
      </c>
      <c r="J107" s="109">
        <v>1572.77</v>
      </c>
      <c r="K107" s="87">
        <v>2</v>
      </c>
      <c r="L107" s="70">
        <f t="shared" si="1"/>
        <v>1</v>
      </c>
      <c r="M107" s="71">
        <f t="shared" si="2"/>
        <v>1</v>
      </c>
      <c r="N107" s="72"/>
      <c r="O107" s="73">
        <f t="shared" si="3"/>
        <v>0</v>
      </c>
      <c r="P107" s="72"/>
      <c r="Q107" s="72"/>
      <c r="R107" s="72"/>
      <c r="S107" s="74">
        <f t="shared" si="0"/>
        <v>1</v>
      </c>
      <c r="T107" s="121" t="str">
        <f t="shared" si="4"/>
        <v>OK</v>
      </c>
      <c r="U107" s="75"/>
      <c r="V107" s="88"/>
      <c r="W107" s="88"/>
      <c r="X107" s="76"/>
      <c r="Y107" s="88">
        <v>1</v>
      </c>
      <c r="Z107" s="76"/>
      <c r="AA107" s="83"/>
      <c r="AB107" s="84"/>
      <c r="AC107" s="78"/>
      <c r="AD107" s="77"/>
      <c r="AE107" s="77"/>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c r="L108" s="70">
        <f t="shared" si="1"/>
        <v>0</v>
      </c>
      <c r="M108" s="71">
        <f t="shared" si="2"/>
        <v>0</v>
      </c>
      <c r="N108" s="72"/>
      <c r="O108" s="73">
        <f t="shared" si="3"/>
        <v>0</v>
      </c>
      <c r="P108" s="72"/>
      <c r="Q108" s="72"/>
      <c r="R108" s="72"/>
      <c r="S108" s="74">
        <f t="shared" si="0"/>
        <v>0</v>
      </c>
      <c r="T108" s="121" t="str">
        <f t="shared" si="4"/>
        <v>OK</v>
      </c>
      <c r="U108" s="75"/>
      <c r="V108" s="89"/>
      <c r="W108" s="89"/>
      <c r="X108" s="76"/>
      <c r="Y108" s="89"/>
      <c r="Z108" s="76"/>
      <c r="AA108" s="83"/>
      <c r="AB108" s="84"/>
      <c r="AC108" s="78"/>
      <c r="AD108" s="77"/>
      <c r="AE108" s="77"/>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75"/>
      <c r="V109" s="89"/>
      <c r="W109" s="89"/>
      <c r="X109" s="76"/>
      <c r="Y109" s="89"/>
      <c r="Z109" s="76"/>
      <c r="AA109" s="83"/>
      <c r="AB109" s="84"/>
      <c r="AC109" s="78"/>
      <c r="AD109" s="77"/>
      <c r="AE109" s="77"/>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
        <v>0</v>
      </c>
      <c r="M110" s="71">
        <f t="shared" si="2"/>
        <v>0</v>
      </c>
      <c r="N110" s="72"/>
      <c r="O110" s="73">
        <f t="shared" si="3"/>
        <v>0</v>
      </c>
      <c r="P110" s="72"/>
      <c r="Q110" s="72"/>
      <c r="R110" s="72"/>
      <c r="S110" s="74">
        <f t="shared" si="0"/>
        <v>0</v>
      </c>
      <c r="T110" s="121" t="str">
        <f t="shared" si="4"/>
        <v>OK</v>
      </c>
      <c r="U110" s="75"/>
      <c r="V110" s="89"/>
      <c r="W110" s="89"/>
      <c r="X110" s="76"/>
      <c r="Y110" s="89"/>
      <c r="Z110" s="76"/>
      <c r="AA110" s="83"/>
      <c r="AB110" s="84"/>
      <c r="AC110" s="78"/>
      <c r="AD110" s="77"/>
      <c r="AE110" s="77"/>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75"/>
      <c r="V111" s="89"/>
      <c r="W111" s="89"/>
      <c r="X111" s="76"/>
      <c r="Y111" s="89"/>
      <c r="Z111" s="76"/>
      <c r="AA111" s="83"/>
      <c r="AB111" s="84"/>
      <c r="AC111" s="78"/>
      <c r="AD111" s="77"/>
      <c r="AE111" s="77"/>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75"/>
      <c r="V112" s="89"/>
      <c r="W112" s="89"/>
      <c r="X112" s="76"/>
      <c r="Y112" s="89"/>
      <c r="Z112" s="76"/>
      <c r="AA112" s="83"/>
      <c r="AB112" s="84"/>
      <c r="AC112" s="78"/>
      <c r="AD112" s="77"/>
      <c r="AE112" s="77"/>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c r="L113" s="70">
        <f t="shared" si="1"/>
        <v>0</v>
      </c>
      <c r="M113" s="71">
        <f t="shared" si="2"/>
        <v>0</v>
      </c>
      <c r="N113" s="72"/>
      <c r="O113" s="73">
        <f t="shared" si="3"/>
        <v>0</v>
      </c>
      <c r="P113" s="72"/>
      <c r="Q113" s="72"/>
      <c r="R113" s="72"/>
      <c r="S113" s="74">
        <f t="shared" si="0"/>
        <v>0</v>
      </c>
      <c r="T113" s="121" t="str">
        <f t="shared" si="4"/>
        <v>OK</v>
      </c>
      <c r="U113" s="75"/>
      <c r="V113" s="89"/>
      <c r="W113" s="89"/>
      <c r="X113" s="76"/>
      <c r="Y113" s="89"/>
      <c r="Z113" s="76"/>
      <c r="AA113" s="83"/>
      <c r="AB113" s="84"/>
      <c r="AC113" s="78"/>
      <c r="AD113" s="77"/>
      <c r="AE113" s="77"/>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75"/>
      <c r="V114" s="89"/>
      <c r="W114" s="89"/>
      <c r="X114" s="76"/>
      <c r="Y114" s="89"/>
      <c r="Z114" s="76"/>
      <c r="AA114" s="83"/>
      <c r="AB114" s="84"/>
      <c r="AC114" s="78"/>
      <c r="AD114" s="77"/>
      <c r="AE114" s="77"/>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75"/>
      <c r="V115" s="89"/>
      <c r="W115" s="89"/>
      <c r="X115" s="76"/>
      <c r="Y115" s="89"/>
      <c r="Z115" s="76"/>
      <c r="AA115" s="83"/>
      <c r="AB115" s="84"/>
      <c r="AC115" s="78"/>
      <c r="AD115" s="77"/>
      <c r="AE115" s="77"/>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75"/>
      <c r="V116" s="89"/>
      <c r="W116" s="89"/>
      <c r="X116" s="76"/>
      <c r="Y116" s="89"/>
      <c r="Z116" s="76"/>
      <c r="AA116" s="83"/>
      <c r="AB116" s="84"/>
      <c r="AC116" s="78"/>
      <c r="AD116" s="77"/>
      <c r="AE116" s="77"/>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75"/>
      <c r="V117" s="89"/>
      <c r="W117" s="89"/>
      <c r="X117" s="76"/>
      <c r="Y117" s="89"/>
      <c r="Z117" s="76"/>
      <c r="AA117" s="83"/>
      <c r="AB117" s="84"/>
      <c r="AC117" s="78"/>
      <c r="AD117" s="77"/>
      <c r="AE117" s="77"/>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75"/>
      <c r="V118" s="89"/>
      <c r="W118" s="89"/>
      <c r="X118" s="76"/>
      <c r="Y118" s="89"/>
      <c r="Z118" s="76"/>
      <c r="AA118" s="83"/>
      <c r="AB118" s="84"/>
      <c r="AC118" s="78"/>
      <c r="AD118" s="77"/>
      <c r="AE118" s="77"/>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75"/>
      <c r="V119" s="89"/>
      <c r="W119" s="89"/>
      <c r="X119" s="76"/>
      <c r="Y119" s="89"/>
      <c r="Z119" s="76"/>
      <c r="AA119" s="83"/>
      <c r="AB119" s="84"/>
      <c r="AC119" s="78"/>
      <c r="AD119" s="77"/>
      <c r="AE119" s="77"/>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75"/>
      <c r="V120" s="89"/>
      <c r="W120" s="89"/>
      <c r="X120" s="76"/>
      <c r="Y120" s="89"/>
      <c r="Z120" s="76"/>
      <c r="AA120" s="83"/>
      <c r="AB120" s="84"/>
      <c r="AC120" s="78"/>
      <c r="AD120" s="77"/>
      <c r="AE120" s="77"/>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75"/>
      <c r="V121" s="89"/>
      <c r="W121" s="89"/>
      <c r="X121" s="76"/>
      <c r="Y121" s="89"/>
      <c r="Z121" s="76"/>
      <c r="AA121" s="83"/>
      <c r="AB121" s="84"/>
      <c r="AC121" s="78"/>
      <c r="AD121" s="77"/>
      <c r="AE121" s="77"/>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75"/>
      <c r="V122" s="89"/>
      <c r="W122" s="89"/>
      <c r="X122" s="76"/>
      <c r="Y122" s="89"/>
      <c r="Z122" s="76"/>
      <c r="AA122" s="83"/>
      <c r="AB122" s="84"/>
      <c r="AC122" s="78"/>
      <c r="AD122" s="77"/>
      <c r="AE122" s="77"/>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75"/>
      <c r="V123" s="89"/>
      <c r="W123" s="89"/>
      <c r="X123" s="76"/>
      <c r="Y123" s="89"/>
      <c r="Z123" s="76"/>
      <c r="AA123" s="83"/>
      <c r="AB123" s="84"/>
      <c r="AC123" s="78"/>
      <c r="AD123" s="77"/>
      <c r="AE123" s="77"/>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
        <v>0</v>
      </c>
      <c r="M124" s="71">
        <f t="shared" si="2"/>
        <v>0</v>
      </c>
      <c r="N124" s="72"/>
      <c r="O124" s="73">
        <f t="shared" si="3"/>
        <v>0</v>
      </c>
      <c r="P124" s="72"/>
      <c r="Q124" s="72"/>
      <c r="R124" s="72"/>
      <c r="S124" s="74">
        <f t="shared" si="0"/>
        <v>0</v>
      </c>
      <c r="T124" s="121" t="str">
        <f t="shared" si="4"/>
        <v>OK</v>
      </c>
      <c r="U124" s="75"/>
      <c r="V124" s="89"/>
      <c r="W124" s="89"/>
      <c r="X124" s="76"/>
      <c r="Y124" s="89"/>
      <c r="Z124" s="76"/>
      <c r="AA124" s="83"/>
      <c r="AB124" s="84"/>
      <c r="AC124" s="78"/>
      <c r="AD124" s="77"/>
      <c r="AE124" s="77"/>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75"/>
      <c r="V125" s="89"/>
      <c r="W125" s="89"/>
      <c r="X125" s="76"/>
      <c r="Y125" s="89"/>
      <c r="Z125" s="76"/>
      <c r="AA125" s="83"/>
      <c r="AB125" s="84"/>
      <c r="AC125" s="78"/>
      <c r="AD125" s="77"/>
      <c r="AE125" s="77"/>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75"/>
      <c r="V126" s="89"/>
      <c r="W126" s="89"/>
      <c r="X126" s="76"/>
      <c r="Y126" s="89"/>
      <c r="Z126" s="76"/>
      <c r="AA126" s="83"/>
      <c r="AB126" s="84"/>
      <c r="AC126" s="78"/>
      <c r="AD126" s="77"/>
      <c r="AE126" s="77"/>
      <c r="AF126" s="76"/>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218" t="s">
        <v>834</v>
      </c>
      <c r="J127" s="109">
        <v>4154.1099999999997</v>
      </c>
      <c r="K127" s="87"/>
      <c r="L127" s="70">
        <f t="shared" si="1"/>
        <v>0</v>
      </c>
      <c r="M127" s="71">
        <f t="shared" si="2"/>
        <v>0</v>
      </c>
      <c r="N127" s="72"/>
      <c r="O127" s="73">
        <f t="shared" si="3"/>
        <v>0</v>
      </c>
      <c r="P127" s="72"/>
      <c r="Q127" s="72"/>
      <c r="R127" s="72"/>
      <c r="S127" s="74">
        <f t="shared" si="0"/>
        <v>0</v>
      </c>
      <c r="T127" s="121" t="str">
        <f t="shared" si="4"/>
        <v>OK</v>
      </c>
      <c r="U127" s="75"/>
      <c r="V127" s="89"/>
      <c r="W127" s="89"/>
      <c r="X127" s="76"/>
      <c r="Y127" s="89"/>
      <c r="Z127" s="76"/>
      <c r="AA127" s="83"/>
      <c r="AB127" s="84"/>
      <c r="AC127" s="78"/>
      <c r="AD127" s="77"/>
      <c r="AE127" s="77"/>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
        <v>0</v>
      </c>
      <c r="M128" s="71">
        <f t="shared" si="2"/>
        <v>0</v>
      </c>
      <c r="N128" s="72"/>
      <c r="O128" s="73">
        <f t="shared" si="3"/>
        <v>0</v>
      </c>
      <c r="P128" s="72"/>
      <c r="Q128" s="72"/>
      <c r="R128" s="72"/>
      <c r="S128" s="74">
        <f t="shared" si="0"/>
        <v>0</v>
      </c>
      <c r="T128" s="121" t="str">
        <f t="shared" si="4"/>
        <v>OK</v>
      </c>
      <c r="U128" s="75"/>
      <c r="V128" s="89"/>
      <c r="W128" s="89"/>
      <c r="X128" s="76"/>
      <c r="Y128" s="89"/>
      <c r="Z128" s="76"/>
      <c r="AA128" s="83"/>
      <c r="AB128" s="84"/>
      <c r="AC128" s="78"/>
      <c r="AD128" s="77"/>
      <c r="AE128" s="77"/>
      <c r="AF128" s="76"/>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75"/>
      <c r="V129" s="89"/>
      <c r="W129" s="89"/>
      <c r="X129" s="76"/>
      <c r="Y129" s="89"/>
      <c r="Z129" s="76"/>
      <c r="AA129" s="83"/>
      <c r="AB129" s="84"/>
      <c r="AC129" s="78"/>
      <c r="AD129" s="77"/>
      <c r="AE129" s="77"/>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75"/>
      <c r="V130" s="89"/>
      <c r="W130" s="89"/>
      <c r="X130" s="76"/>
      <c r="Y130" s="89"/>
      <c r="Z130" s="76"/>
      <c r="AA130" s="83"/>
      <c r="AB130" s="84"/>
      <c r="AC130" s="78"/>
      <c r="AD130" s="77"/>
      <c r="AE130" s="77"/>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
        <v>0</v>
      </c>
      <c r="M131" s="71">
        <f t="shared" si="2"/>
        <v>0</v>
      </c>
      <c r="N131" s="72"/>
      <c r="O131" s="73">
        <f t="shared" si="3"/>
        <v>0</v>
      </c>
      <c r="P131" s="72"/>
      <c r="Q131" s="72"/>
      <c r="R131" s="72"/>
      <c r="S131" s="74">
        <f t="shared" si="0"/>
        <v>0</v>
      </c>
      <c r="T131" s="121" t="str">
        <f t="shared" si="4"/>
        <v>OK</v>
      </c>
      <c r="U131" s="75"/>
      <c r="V131" s="89"/>
      <c r="W131" s="89"/>
      <c r="X131" s="76"/>
      <c r="Y131" s="89"/>
      <c r="Z131" s="76"/>
      <c r="AA131" s="83"/>
      <c r="AB131" s="84"/>
      <c r="AC131" s="78"/>
      <c r="AD131" s="77"/>
      <c r="AE131" s="77"/>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si="1"/>
        <v>0</v>
      </c>
      <c r="M132" s="71">
        <f t="shared" si="2"/>
        <v>0</v>
      </c>
      <c r="N132" s="72"/>
      <c r="O132" s="73">
        <f t="shared" si="3"/>
        <v>0</v>
      </c>
      <c r="P132" s="72"/>
      <c r="Q132" s="72"/>
      <c r="R132" s="72"/>
      <c r="S132" s="74">
        <f t="shared" si="0"/>
        <v>0</v>
      </c>
      <c r="T132" s="121" t="str">
        <f t="shared" si="4"/>
        <v>OK</v>
      </c>
      <c r="U132" s="75"/>
      <c r="V132" s="89"/>
      <c r="W132" s="89"/>
      <c r="X132" s="76"/>
      <c r="Y132" s="89"/>
      <c r="Z132" s="76"/>
      <c r="AA132" s="83"/>
      <c r="AB132" s="84"/>
      <c r="AC132" s="78"/>
      <c r="AD132" s="77"/>
      <c r="AE132" s="77"/>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75"/>
      <c r="V133" s="89"/>
      <c r="W133" s="89"/>
      <c r="X133" s="76"/>
      <c r="Y133" s="89"/>
      <c r="Z133" s="76"/>
      <c r="AA133" s="83"/>
      <c r="AB133" s="84"/>
      <c r="AC133" s="78"/>
      <c r="AD133" s="77"/>
      <c r="AE133" s="77"/>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75"/>
      <c r="V134" s="89"/>
      <c r="W134" s="89"/>
      <c r="X134" s="76"/>
      <c r="Y134" s="89"/>
      <c r="Z134" s="76"/>
      <c r="AA134" s="83"/>
      <c r="AB134" s="84"/>
      <c r="AC134" s="78"/>
      <c r="AD134" s="77"/>
      <c r="AE134" s="77"/>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75"/>
      <c r="V135" s="89"/>
      <c r="W135" s="89"/>
      <c r="X135" s="76"/>
      <c r="Y135" s="89"/>
      <c r="Z135" s="76"/>
      <c r="AA135" s="83"/>
      <c r="AB135" s="84"/>
      <c r="AC135" s="78"/>
      <c r="AD135" s="77"/>
      <c r="AE135" s="77"/>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
        <v>0</v>
      </c>
      <c r="M136" s="71">
        <f t="shared" si="2"/>
        <v>0</v>
      </c>
      <c r="N136" s="72"/>
      <c r="O136" s="73">
        <f t="shared" si="3"/>
        <v>0</v>
      </c>
      <c r="P136" s="72"/>
      <c r="Q136" s="72"/>
      <c r="R136" s="72"/>
      <c r="S136" s="74">
        <f t="shared" si="0"/>
        <v>0</v>
      </c>
      <c r="T136" s="121" t="str">
        <f t="shared" si="4"/>
        <v>OK</v>
      </c>
      <c r="U136" s="75"/>
      <c r="V136" s="89"/>
      <c r="W136" s="89"/>
      <c r="X136" s="76"/>
      <c r="Y136" s="89"/>
      <c r="Z136" s="76"/>
      <c r="AA136" s="83"/>
      <c r="AB136" s="84"/>
      <c r="AC136" s="78"/>
      <c r="AD136" s="77"/>
      <c r="AE136" s="77"/>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75"/>
      <c r="V137" s="89"/>
      <c r="W137" s="89"/>
      <c r="X137" s="76"/>
      <c r="Y137" s="89"/>
      <c r="Z137" s="76"/>
      <c r="AA137" s="83"/>
      <c r="AB137" s="84"/>
      <c r="AC137" s="78"/>
      <c r="AD137" s="77"/>
      <c r="AE137" s="77"/>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75"/>
      <c r="V138" s="89"/>
      <c r="W138" s="89"/>
      <c r="X138" s="76"/>
      <c r="Y138" s="89"/>
      <c r="Z138" s="76"/>
      <c r="AA138" s="83"/>
      <c r="AB138" s="84"/>
      <c r="AC138" s="78"/>
      <c r="AD138" s="77"/>
      <c r="AE138" s="77"/>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75"/>
      <c r="V139" s="89"/>
      <c r="W139" s="89"/>
      <c r="X139" s="76"/>
      <c r="Y139" s="89"/>
      <c r="Z139" s="76"/>
      <c r="AA139" s="83"/>
      <c r="AB139" s="84"/>
      <c r="AC139" s="78"/>
      <c r="AD139" s="77"/>
      <c r="AE139" s="77"/>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75"/>
      <c r="V140" s="89"/>
      <c r="W140" s="89"/>
      <c r="X140" s="76"/>
      <c r="Y140" s="89"/>
      <c r="Z140" s="76"/>
      <c r="AA140" s="83"/>
      <c r="AB140" s="84"/>
      <c r="AC140" s="78"/>
      <c r="AD140" s="77"/>
      <c r="AE140" s="77"/>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75"/>
      <c r="V141" s="89"/>
      <c r="W141" s="89"/>
      <c r="X141" s="76"/>
      <c r="Y141" s="89"/>
      <c r="Z141" s="76"/>
      <c r="AA141" s="83"/>
      <c r="AB141" s="84"/>
      <c r="AC141" s="78"/>
      <c r="AD141" s="77"/>
      <c r="AE141" s="77"/>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75"/>
      <c r="V142" s="89"/>
      <c r="W142" s="89"/>
      <c r="X142" s="76"/>
      <c r="Y142" s="89"/>
      <c r="Z142" s="76"/>
      <c r="AA142" s="83"/>
      <c r="AB142" s="84"/>
      <c r="AC142" s="78"/>
      <c r="AD142" s="77"/>
      <c r="AE142" s="77"/>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75"/>
      <c r="V143" s="89"/>
      <c r="W143" s="89"/>
      <c r="X143" s="76"/>
      <c r="Y143" s="89"/>
      <c r="Z143" s="76"/>
      <c r="AA143" s="83"/>
      <c r="AB143" s="84"/>
      <c r="AC143" s="78"/>
      <c r="AD143" s="77"/>
      <c r="AE143" s="77"/>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75"/>
      <c r="V144" s="89"/>
      <c r="W144" s="89"/>
      <c r="X144" s="76"/>
      <c r="Y144" s="89"/>
      <c r="Z144" s="76"/>
      <c r="AA144" s="83"/>
      <c r="AB144" s="84"/>
      <c r="AC144" s="78"/>
      <c r="AD144" s="77"/>
      <c r="AE144" s="77"/>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75"/>
      <c r="V145" s="89"/>
      <c r="W145" s="89"/>
      <c r="X145" s="76"/>
      <c r="Y145" s="89"/>
      <c r="Z145" s="76"/>
      <c r="AA145" s="83"/>
      <c r="AB145" s="84"/>
      <c r="AC145" s="78"/>
      <c r="AD145" s="77"/>
      <c r="AE145" s="77"/>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
        <v>0</v>
      </c>
      <c r="M146" s="71">
        <f t="shared" si="2"/>
        <v>0</v>
      </c>
      <c r="N146" s="72"/>
      <c r="O146" s="73">
        <f t="shared" si="3"/>
        <v>0</v>
      </c>
      <c r="P146" s="72"/>
      <c r="Q146" s="72"/>
      <c r="R146" s="72"/>
      <c r="S146" s="74">
        <f t="shared" si="0"/>
        <v>0</v>
      </c>
      <c r="T146" s="121" t="str">
        <f t="shared" si="4"/>
        <v>OK</v>
      </c>
      <c r="U146" s="75"/>
      <c r="V146" s="89"/>
      <c r="W146" s="89"/>
      <c r="X146" s="76"/>
      <c r="Y146" s="89"/>
      <c r="Z146" s="76"/>
      <c r="AA146" s="83"/>
      <c r="AB146" s="84"/>
      <c r="AC146" s="78"/>
      <c r="AD146" s="77"/>
      <c r="AE146" s="77"/>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75"/>
      <c r="V147" s="89"/>
      <c r="W147" s="89"/>
      <c r="X147" s="76"/>
      <c r="Y147" s="89"/>
      <c r="Z147" s="76"/>
      <c r="AA147" s="83"/>
      <c r="AB147" s="84"/>
      <c r="AC147" s="78"/>
      <c r="AD147" s="77"/>
      <c r="AE147" s="77"/>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75"/>
      <c r="V148" s="89"/>
      <c r="W148" s="89"/>
      <c r="X148" s="76"/>
      <c r="Y148" s="89"/>
      <c r="Z148" s="76"/>
      <c r="AA148" s="83"/>
      <c r="AB148" s="84"/>
      <c r="AC148" s="78"/>
      <c r="AD148" s="77"/>
      <c r="AE148" s="77"/>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c r="L149" s="70">
        <f t="shared" si="1"/>
        <v>0</v>
      </c>
      <c r="M149" s="71">
        <f t="shared" si="2"/>
        <v>0</v>
      </c>
      <c r="N149" s="72"/>
      <c r="O149" s="73">
        <f t="shared" si="3"/>
        <v>0</v>
      </c>
      <c r="P149" s="72"/>
      <c r="Q149" s="72"/>
      <c r="R149" s="72"/>
      <c r="S149" s="74">
        <f t="shared" si="0"/>
        <v>0</v>
      </c>
      <c r="T149" s="121" t="str">
        <f t="shared" si="4"/>
        <v>OK</v>
      </c>
      <c r="U149" s="75"/>
      <c r="V149" s="89"/>
      <c r="W149" s="89"/>
      <c r="X149" s="76"/>
      <c r="Y149" s="89"/>
      <c r="Z149" s="76"/>
      <c r="AA149" s="83"/>
      <c r="AB149" s="84"/>
      <c r="AC149" s="78"/>
      <c r="AD149" s="77"/>
      <c r="AE149" s="77"/>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75"/>
      <c r="V150" s="89"/>
      <c r="W150" s="89"/>
      <c r="X150" s="76"/>
      <c r="Y150" s="89"/>
      <c r="Z150" s="76"/>
      <c r="AA150" s="83"/>
      <c r="AB150" s="84"/>
      <c r="AC150" s="78"/>
      <c r="AD150" s="77"/>
      <c r="AE150" s="77"/>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
        <v>0</v>
      </c>
      <c r="M151" s="71">
        <f t="shared" si="2"/>
        <v>0</v>
      </c>
      <c r="N151" s="72"/>
      <c r="O151" s="73">
        <f t="shared" si="3"/>
        <v>0</v>
      </c>
      <c r="P151" s="72"/>
      <c r="Q151" s="72"/>
      <c r="R151" s="72"/>
      <c r="S151" s="74">
        <f t="shared" si="0"/>
        <v>0</v>
      </c>
      <c r="T151" s="121" t="str">
        <f t="shared" si="4"/>
        <v>OK</v>
      </c>
      <c r="U151" s="75"/>
      <c r="V151" s="89"/>
      <c r="W151" s="89"/>
      <c r="X151" s="76"/>
      <c r="Y151" s="89"/>
      <c r="Z151" s="76"/>
      <c r="AA151" s="83"/>
      <c r="AB151" s="84"/>
      <c r="AC151" s="78"/>
      <c r="AD151" s="77"/>
      <c r="AE151" s="77"/>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75"/>
      <c r="V152" s="89"/>
      <c r="W152" s="89"/>
      <c r="X152" s="76"/>
      <c r="Y152" s="89"/>
      <c r="Z152" s="76"/>
      <c r="AA152" s="83"/>
      <c r="AB152" s="84"/>
      <c r="AC152" s="78"/>
      <c r="AD152" s="77"/>
      <c r="AE152" s="77"/>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75"/>
      <c r="V153" s="89"/>
      <c r="W153" s="89"/>
      <c r="X153" s="76"/>
      <c r="Y153" s="89"/>
      <c r="Z153" s="76"/>
      <c r="AA153" s="83"/>
      <c r="AB153" s="84"/>
      <c r="AC153" s="78"/>
      <c r="AD153" s="77"/>
      <c r="AE153" s="77"/>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75"/>
      <c r="V154" s="89"/>
      <c r="W154" s="89"/>
      <c r="X154" s="76"/>
      <c r="Y154" s="89"/>
      <c r="Z154" s="76"/>
      <c r="AA154" s="83"/>
      <c r="AB154" s="84"/>
      <c r="AC154" s="78"/>
      <c r="AD154" s="77"/>
      <c r="AE154" s="77"/>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75"/>
      <c r="V155" s="89"/>
      <c r="W155" s="89"/>
      <c r="X155" s="76"/>
      <c r="Y155" s="89"/>
      <c r="Z155" s="76"/>
      <c r="AA155" s="83"/>
      <c r="AB155" s="84"/>
      <c r="AC155" s="78"/>
      <c r="AD155" s="77"/>
      <c r="AE155" s="77"/>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
        <v>0</v>
      </c>
      <c r="M156" s="71">
        <f t="shared" si="2"/>
        <v>0</v>
      </c>
      <c r="N156" s="72"/>
      <c r="O156" s="73">
        <f t="shared" si="3"/>
        <v>0</v>
      </c>
      <c r="P156" s="72"/>
      <c r="Q156" s="72"/>
      <c r="R156" s="72"/>
      <c r="S156" s="74">
        <f t="shared" si="0"/>
        <v>0</v>
      </c>
      <c r="T156" s="121" t="str">
        <f t="shared" si="4"/>
        <v>OK</v>
      </c>
      <c r="U156" s="75"/>
      <c r="V156" s="89"/>
      <c r="W156" s="89"/>
      <c r="X156" s="76"/>
      <c r="Y156" s="89"/>
      <c r="Z156" s="76"/>
      <c r="AA156" s="83"/>
      <c r="AB156" s="84"/>
      <c r="AC156" s="78"/>
      <c r="AD156" s="77"/>
      <c r="AE156" s="77"/>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75"/>
      <c r="V157" s="89"/>
      <c r="W157" s="89"/>
      <c r="X157" s="76"/>
      <c r="Y157" s="89"/>
      <c r="Z157" s="76"/>
      <c r="AA157" s="83"/>
      <c r="AB157" s="84"/>
      <c r="AC157" s="78"/>
      <c r="AD157" s="77"/>
      <c r="AE157" s="77"/>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75"/>
      <c r="V158" s="89"/>
      <c r="W158" s="89"/>
      <c r="X158" s="76"/>
      <c r="Y158" s="89"/>
      <c r="Z158" s="76"/>
      <c r="AA158" s="83"/>
      <c r="AB158" s="84"/>
      <c r="AC158" s="78"/>
      <c r="AD158" s="77"/>
      <c r="AE158" s="77"/>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
        <v>0</v>
      </c>
      <c r="M159" s="71">
        <f t="shared" si="2"/>
        <v>0</v>
      </c>
      <c r="N159" s="72"/>
      <c r="O159" s="73">
        <f t="shared" si="3"/>
        <v>0</v>
      </c>
      <c r="P159" s="72"/>
      <c r="Q159" s="72"/>
      <c r="R159" s="72"/>
      <c r="S159" s="74">
        <f t="shared" si="0"/>
        <v>0</v>
      </c>
      <c r="T159" s="121" t="str">
        <f t="shared" si="4"/>
        <v>OK</v>
      </c>
      <c r="U159" s="75"/>
      <c r="V159" s="89"/>
      <c r="W159" s="89"/>
      <c r="X159" s="76"/>
      <c r="Y159" s="89"/>
      <c r="Z159" s="76"/>
      <c r="AA159" s="83"/>
      <c r="AB159" s="84"/>
      <c r="AC159" s="78"/>
      <c r="AD159" s="77"/>
      <c r="AE159" s="77"/>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c r="L160" s="70">
        <f t="shared" si="1"/>
        <v>0</v>
      </c>
      <c r="M160" s="71">
        <f t="shared" si="2"/>
        <v>0</v>
      </c>
      <c r="N160" s="72"/>
      <c r="O160" s="73">
        <f t="shared" si="3"/>
        <v>0</v>
      </c>
      <c r="P160" s="72"/>
      <c r="Q160" s="72"/>
      <c r="R160" s="72"/>
      <c r="S160" s="74">
        <f t="shared" si="0"/>
        <v>0</v>
      </c>
      <c r="T160" s="121" t="str">
        <f t="shared" si="4"/>
        <v>OK</v>
      </c>
      <c r="U160" s="75"/>
      <c r="V160" s="89"/>
      <c r="W160" s="89"/>
      <c r="X160" s="76"/>
      <c r="Y160" s="89"/>
      <c r="Z160" s="76"/>
      <c r="AA160" s="83"/>
      <c r="AB160" s="84"/>
      <c r="AC160" s="78"/>
      <c r="AD160" s="77"/>
      <c r="AE160" s="77"/>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c r="L161" s="70">
        <f t="shared" si="1"/>
        <v>0</v>
      </c>
      <c r="M161" s="71">
        <f t="shared" si="2"/>
        <v>0</v>
      </c>
      <c r="N161" s="72"/>
      <c r="O161" s="73">
        <f t="shared" si="3"/>
        <v>0</v>
      </c>
      <c r="P161" s="72"/>
      <c r="Q161" s="72"/>
      <c r="R161" s="72"/>
      <c r="S161" s="74">
        <f t="shared" si="0"/>
        <v>0</v>
      </c>
      <c r="T161" s="121" t="str">
        <f t="shared" si="4"/>
        <v>OK</v>
      </c>
      <c r="U161" s="75"/>
      <c r="V161" s="89"/>
      <c r="W161" s="89"/>
      <c r="X161" s="76"/>
      <c r="Y161" s="89"/>
      <c r="Z161" s="76"/>
      <c r="AA161" s="83"/>
      <c r="AB161" s="84"/>
      <c r="AC161" s="78"/>
      <c r="AD161" s="77"/>
      <c r="AE161" s="77"/>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75"/>
      <c r="V162" s="89"/>
      <c r="W162" s="89"/>
      <c r="X162" s="76"/>
      <c r="Y162" s="89"/>
      <c r="Z162" s="76"/>
      <c r="AA162" s="83"/>
      <c r="AB162" s="84"/>
      <c r="AC162" s="78"/>
      <c r="AD162" s="77"/>
      <c r="AE162" s="77"/>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75"/>
      <c r="V163" s="89"/>
      <c r="W163" s="89"/>
      <c r="X163" s="76"/>
      <c r="Y163" s="89"/>
      <c r="Z163" s="76"/>
      <c r="AA163" s="83"/>
      <c r="AB163" s="84"/>
      <c r="AC163" s="78"/>
      <c r="AD163" s="77"/>
      <c r="AE163" s="77"/>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75"/>
      <c r="V164" s="89"/>
      <c r="W164" s="89"/>
      <c r="X164" s="76"/>
      <c r="Y164" s="89"/>
      <c r="Z164" s="76"/>
      <c r="AA164" s="83"/>
      <c r="AB164" s="84"/>
      <c r="AC164" s="78"/>
      <c r="AD164" s="77"/>
      <c r="AE164" s="77"/>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c r="L165" s="70">
        <f t="shared" si="1"/>
        <v>0</v>
      </c>
      <c r="M165" s="71">
        <f t="shared" si="2"/>
        <v>0</v>
      </c>
      <c r="N165" s="72"/>
      <c r="O165" s="73">
        <f t="shared" si="3"/>
        <v>0</v>
      </c>
      <c r="P165" s="72"/>
      <c r="Q165" s="72"/>
      <c r="R165" s="72"/>
      <c r="S165" s="74">
        <f t="shared" si="0"/>
        <v>0</v>
      </c>
      <c r="T165" s="121" t="str">
        <f t="shared" si="4"/>
        <v>OK</v>
      </c>
      <c r="U165" s="75"/>
      <c r="V165" s="89"/>
      <c r="W165" s="89"/>
      <c r="X165" s="76"/>
      <c r="Y165" s="89"/>
      <c r="Z165" s="76"/>
      <c r="AA165" s="83"/>
      <c r="AB165" s="84"/>
      <c r="AC165" s="78"/>
      <c r="AD165" s="77"/>
      <c r="AE165" s="77"/>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75"/>
      <c r="V166" s="89"/>
      <c r="W166" s="89"/>
      <c r="X166" s="76"/>
      <c r="Y166" s="89"/>
      <c r="Z166" s="76"/>
      <c r="AA166" s="83"/>
      <c r="AB166" s="84"/>
      <c r="AC166" s="78"/>
      <c r="AD166" s="77"/>
      <c r="AE166" s="77"/>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c r="O167" s="73">
        <f t="shared" si="3"/>
        <v>0</v>
      </c>
      <c r="P167" s="72"/>
      <c r="Q167" s="72"/>
      <c r="R167" s="72"/>
      <c r="S167" s="74">
        <f t="shared" si="0"/>
        <v>0</v>
      </c>
      <c r="T167" s="121" t="str">
        <f t="shared" si="4"/>
        <v>OK</v>
      </c>
      <c r="U167" s="75"/>
      <c r="V167" s="89"/>
      <c r="W167" s="89"/>
      <c r="X167" s="76"/>
      <c r="Y167" s="89"/>
      <c r="Z167" s="76"/>
      <c r="AA167" s="83"/>
      <c r="AB167" s="84"/>
      <c r="AC167" s="78"/>
      <c r="AD167" s="77"/>
      <c r="AE167" s="77"/>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75"/>
      <c r="V168" s="89"/>
      <c r="W168" s="89"/>
      <c r="X168" s="76"/>
      <c r="Y168" s="89"/>
      <c r="Z168" s="76"/>
      <c r="AA168" s="83"/>
      <c r="AB168" s="84"/>
      <c r="AC168" s="78"/>
      <c r="AD168" s="77"/>
      <c r="AE168" s="77"/>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75"/>
      <c r="V169" s="89"/>
      <c r="W169" s="89"/>
      <c r="X169" s="76"/>
      <c r="Y169" s="89"/>
      <c r="Z169" s="76"/>
      <c r="AA169" s="83"/>
      <c r="AB169" s="84"/>
      <c r="AC169" s="78"/>
      <c r="AD169" s="77"/>
      <c r="AE169" s="77"/>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75"/>
      <c r="V170" s="89"/>
      <c r="W170" s="89"/>
      <c r="X170" s="76"/>
      <c r="Y170" s="89"/>
      <c r="Z170" s="76"/>
      <c r="AA170" s="83"/>
      <c r="AB170" s="84"/>
      <c r="AC170" s="78"/>
      <c r="AD170" s="77"/>
      <c r="AE170" s="77"/>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75"/>
      <c r="V171" s="89"/>
      <c r="W171" s="89"/>
      <c r="X171" s="76"/>
      <c r="Y171" s="89"/>
      <c r="Z171" s="76"/>
      <c r="AA171" s="83"/>
      <c r="AB171" s="84"/>
      <c r="AC171" s="78"/>
      <c r="AD171" s="77"/>
      <c r="AE171" s="77"/>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75"/>
      <c r="V172" s="89"/>
      <c r="W172" s="89"/>
      <c r="X172" s="76"/>
      <c r="Y172" s="89"/>
      <c r="Z172" s="76"/>
      <c r="AA172" s="83"/>
      <c r="AB172" s="84"/>
      <c r="AC172" s="78"/>
      <c r="AD172" s="77"/>
      <c r="AE172" s="77"/>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75"/>
      <c r="V173" s="89"/>
      <c r="W173" s="89"/>
      <c r="X173" s="76"/>
      <c r="Y173" s="89"/>
      <c r="Z173" s="76"/>
      <c r="AA173" s="83"/>
      <c r="AB173" s="84"/>
      <c r="AC173" s="78"/>
      <c r="AD173" s="77"/>
      <c r="AE173" s="77"/>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c r="L174" s="70">
        <f t="shared" si="1"/>
        <v>0</v>
      </c>
      <c r="M174" s="71">
        <f t="shared" si="2"/>
        <v>0</v>
      </c>
      <c r="N174" s="72"/>
      <c r="O174" s="73">
        <f t="shared" si="3"/>
        <v>0</v>
      </c>
      <c r="P174" s="72"/>
      <c r="Q174" s="72"/>
      <c r="R174" s="72"/>
      <c r="S174" s="74">
        <f t="shared" si="0"/>
        <v>0</v>
      </c>
      <c r="T174" s="121" t="str">
        <f t="shared" si="4"/>
        <v>OK</v>
      </c>
      <c r="U174" s="75"/>
      <c r="V174" s="89"/>
      <c r="W174" s="89"/>
      <c r="X174" s="76"/>
      <c r="Y174" s="89"/>
      <c r="Z174" s="76"/>
      <c r="AA174" s="83"/>
      <c r="AB174" s="84"/>
      <c r="AC174" s="78"/>
      <c r="AD174" s="77"/>
      <c r="AE174" s="77"/>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75"/>
      <c r="V175" s="89"/>
      <c r="W175" s="89"/>
      <c r="X175" s="76"/>
      <c r="Y175" s="89"/>
      <c r="Z175" s="76"/>
      <c r="AA175" s="83"/>
      <c r="AB175" s="84"/>
      <c r="AC175" s="78"/>
      <c r="AD175" s="77"/>
      <c r="AE175" s="77"/>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75"/>
      <c r="V176" s="89"/>
      <c r="W176" s="89"/>
      <c r="X176" s="76"/>
      <c r="Y176" s="89"/>
      <c r="Z176" s="76"/>
      <c r="AA176" s="83"/>
      <c r="AB176" s="84"/>
      <c r="AC176" s="78"/>
      <c r="AD176" s="77"/>
      <c r="AE176" s="77"/>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75"/>
      <c r="V177" s="89"/>
      <c r="W177" s="89"/>
      <c r="X177" s="76"/>
      <c r="Y177" s="89"/>
      <c r="Z177" s="76"/>
      <c r="AA177" s="83"/>
      <c r="AB177" s="84"/>
      <c r="AC177" s="78"/>
      <c r="AD177" s="77"/>
      <c r="AE177" s="77"/>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
        <v>0</v>
      </c>
      <c r="M178" s="71">
        <f t="shared" si="2"/>
        <v>0</v>
      </c>
      <c r="N178" s="72"/>
      <c r="O178" s="73">
        <f t="shared" si="3"/>
        <v>0</v>
      </c>
      <c r="P178" s="72"/>
      <c r="Q178" s="72"/>
      <c r="R178" s="72"/>
      <c r="S178" s="74">
        <f t="shared" si="0"/>
        <v>0</v>
      </c>
      <c r="T178" s="121" t="str">
        <f t="shared" si="4"/>
        <v>OK</v>
      </c>
      <c r="U178" s="75"/>
      <c r="V178" s="89"/>
      <c r="W178" s="89"/>
      <c r="X178" s="76"/>
      <c r="Y178" s="89"/>
      <c r="Z178" s="76"/>
      <c r="AA178" s="83"/>
      <c r="AB178" s="84"/>
      <c r="AC178" s="78"/>
      <c r="AD178" s="77"/>
      <c r="AE178" s="77"/>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c r="L179" s="70">
        <f t="shared" si="1"/>
        <v>0</v>
      </c>
      <c r="M179" s="71">
        <f t="shared" si="2"/>
        <v>0</v>
      </c>
      <c r="N179" s="72"/>
      <c r="O179" s="73">
        <f t="shared" si="3"/>
        <v>0</v>
      </c>
      <c r="P179" s="72"/>
      <c r="Q179" s="72"/>
      <c r="R179" s="72"/>
      <c r="S179" s="74">
        <f t="shared" si="0"/>
        <v>0</v>
      </c>
      <c r="T179" s="121" t="str">
        <f t="shared" si="4"/>
        <v>OK</v>
      </c>
      <c r="U179" s="75"/>
      <c r="V179" s="89"/>
      <c r="W179" s="89"/>
      <c r="X179" s="76"/>
      <c r="Y179" s="89"/>
      <c r="Z179" s="76"/>
      <c r="AA179" s="83"/>
      <c r="AB179" s="84"/>
      <c r="AC179" s="78"/>
      <c r="AD179" s="77"/>
      <c r="AE179" s="77"/>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c r="L180" s="70">
        <f t="shared" si="1"/>
        <v>0</v>
      </c>
      <c r="M180" s="71">
        <f t="shared" si="2"/>
        <v>0</v>
      </c>
      <c r="N180" s="72"/>
      <c r="O180" s="73">
        <f t="shared" si="3"/>
        <v>0</v>
      </c>
      <c r="P180" s="72"/>
      <c r="Q180" s="72"/>
      <c r="R180" s="72"/>
      <c r="S180" s="74">
        <f t="shared" si="0"/>
        <v>0</v>
      </c>
      <c r="T180" s="121" t="str">
        <f t="shared" si="4"/>
        <v>OK</v>
      </c>
      <c r="U180" s="75"/>
      <c r="V180" s="89"/>
      <c r="W180" s="89"/>
      <c r="X180" s="76"/>
      <c r="Y180" s="89"/>
      <c r="Z180" s="76"/>
      <c r="AA180" s="83"/>
      <c r="AB180" s="84"/>
      <c r="AC180" s="78"/>
      <c r="AD180" s="77"/>
      <c r="AE180" s="77"/>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75"/>
      <c r="V181" s="89"/>
      <c r="W181" s="89"/>
      <c r="X181" s="76"/>
      <c r="Y181" s="89"/>
      <c r="Z181" s="76"/>
      <c r="AA181" s="83"/>
      <c r="AB181" s="84"/>
      <c r="AC181" s="78"/>
      <c r="AD181" s="77"/>
      <c r="AE181" s="77"/>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217" t="s">
        <v>831</v>
      </c>
      <c r="J182" s="109">
        <v>540.30999999999995</v>
      </c>
      <c r="K182" s="87">
        <v>1</v>
      </c>
      <c r="L182" s="70">
        <f t="shared" si="1"/>
        <v>1</v>
      </c>
      <c r="M182" s="71">
        <f t="shared" si="2"/>
        <v>1</v>
      </c>
      <c r="N182" s="72"/>
      <c r="O182" s="73">
        <f t="shared" si="3"/>
        <v>0</v>
      </c>
      <c r="P182" s="72"/>
      <c r="Q182" s="72"/>
      <c r="R182" s="72"/>
      <c r="S182" s="74">
        <f t="shared" si="0"/>
        <v>0</v>
      </c>
      <c r="T182" s="121" t="str">
        <f t="shared" si="4"/>
        <v>OK</v>
      </c>
      <c r="U182" s="75"/>
      <c r="V182" s="88"/>
      <c r="W182" s="88"/>
      <c r="X182" s="76"/>
      <c r="Y182" s="88"/>
      <c r="Z182" s="76">
        <v>1</v>
      </c>
      <c r="AA182" s="83"/>
      <c r="AB182" s="84"/>
      <c r="AC182" s="78"/>
      <c r="AD182" s="77"/>
      <c r="AE182" s="77"/>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217" t="s">
        <v>831</v>
      </c>
      <c r="J183" s="109">
        <v>164.99</v>
      </c>
      <c r="K183" s="87"/>
      <c r="L183" s="70">
        <f t="shared" si="1"/>
        <v>0</v>
      </c>
      <c r="M183" s="71">
        <f t="shared" si="2"/>
        <v>0</v>
      </c>
      <c r="N183" s="72"/>
      <c r="O183" s="73">
        <f t="shared" si="3"/>
        <v>0</v>
      </c>
      <c r="P183" s="72"/>
      <c r="Q183" s="72"/>
      <c r="R183" s="72"/>
      <c r="S183" s="74">
        <f t="shared" si="0"/>
        <v>0</v>
      </c>
      <c r="T183" s="121" t="str">
        <f t="shared" si="4"/>
        <v>OK</v>
      </c>
      <c r="U183" s="75"/>
      <c r="V183" s="89"/>
      <c r="W183" s="89"/>
      <c r="X183" s="76"/>
      <c r="Y183" s="89"/>
      <c r="Z183" s="76"/>
      <c r="AA183" s="83"/>
      <c r="AB183" s="84"/>
      <c r="AC183" s="78"/>
      <c r="AD183" s="77"/>
      <c r="AE183" s="77"/>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75"/>
      <c r="V184" s="89"/>
      <c r="W184" s="89"/>
      <c r="X184" s="76"/>
      <c r="Y184" s="89"/>
      <c r="Z184" s="76"/>
      <c r="AA184" s="83"/>
      <c r="AB184" s="84"/>
      <c r="AC184" s="78"/>
      <c r="AD184" s="77"/>
      <c r="AE184" s="77"/>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75"/>
      <c r="V185" s="89"/>
      <c r="W185" s="89"/>
      <c r="X185" s="76"/>
      <c r="Y185" s="89"/>
      <c r="Z185" s="76"/>
      <c r="AA185" s="83"/>
      <c r="AB185" s="84"/>
      <c r="AC185" s="78"/>
      <c r="AD185" s="77"/>
      <c r="AE185" s="77"/>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75"/>
      <c r="V186" s="88"/>
      <c r="W186" s="88"/>
      <c r="X186" s="76"/>
      <c r="Y186" s="88"/>
      <c r="Z186" s="76"/>
      <c r="AA186" s="76"/>
      <c r="AB186" s="80"/>
      <c r="AC186" s="78"/>
      <c r="AD186" s="80"/>
      <c r="AE186" s="77"/>
      <c r="AF186" s="76"/>
      <c r="AG186" s="78"/>
      <c r="AH186" s="78"/>
      <c r="AI186" s="78"/>
      <c r="AJ186" s="78"/>
      <c r="AK186" s="78"/>
      <c r="AL186" s="78"/>
      <c r="AM186" s="78"/>
      <c r="AN186" s="78"/>
      <c r="AO186" s="78"/>
      <c r="AP186" s="78"/>
      <c r="AQ186" s="78"/>
      <c r="AR186" s="78"/>
      <c r="AS186" s="78"/>
      <c r="AT186" s="78"/>
      <c r="AU186" s="90"/>
    </row>
    <row r="187" spans="1:47" ht="30" customHeight="1" x14ac:dyDescent="0.35">
      <c r="I187" s="92"/>
      <c r="K187" s="94">
        <f>SUM(K4:K186)</f>
        <v>10</v>
      </c>
      <c r="N187" s="95"/>
      <c r="O187" s="95"/>
      <c r="P187" s="95"/>
      <c r="Q187" s="95"/>
      <c r="R187" s="95"/>
      <c r="S187" s="95">
        <f>SUM(S4:S186)</f>
        <v>1</v>
      </c>
      <c r="U187" s="97">
        <f t="shared" ref="U187:AT187" si="5">SUMPRODUCT($J$4:$J$186,U4:U186)</f>
        <v>1109.4299999999998</v>
      </c>
      <c r="V187" s="97">
        <f t="shared" si="5"/>
        <v>12259</v>
      </c>
      <c r="W187" s="97">
        <f t="shared" si="5"/>
        <v>281.12</v>
      </c>
      <c r="X187" s="97">
        <f t="shared" si="5"/>
        <v>165.58</v>
      </c>
      <c r="Y187" s="97">
        <f t="shared" si="5"/>
        <v>1572.77</v>
      </c>
      <c r="Z187" s="97">
        <f t="shared" si="5"/>
        <v>540.30999999999995</v>
      </c>
      <c r="AA187" s="97">
        <f t="shared" si="5"/>
        <v>0</v>
      </c>
      <c r="AB187" s="97">
        <f t="shared" si="5"/>
        <v>0</v>
      </c>
      <c r="AC187" s="97">
        <f t="shared" si="5"/>
        <v>0</v>
      </c>
      <c r="AD187" s="97">
        <f t="shared" si="5"/>
        <v>0</v>
      </c>
      <c r="AE187" s="97">
        <f t="shared" si="5"/>
        <v>0</v>
      </c>
      <c r="AF187" s="97">
        <f t="shared" si="5"/>
        <v>0</v>
      </c>
      <c r="AG187" s="97">
        <f t="shared" si="5"/>
        <v>0</v>
      </c>
      <c r="AH187" s="97">
        <f t="shared" si="5"/>
        <v>0</v>
      </c>
      <c r="AI187" s="97">
        <f t="shared" si="5"/>
        <v>0</v>
      </c>
      <c r="AJ187" s="97">
        <f t="shared" si="5"/>
        <v>0</v>
      </c>
      <c r="AK187" s="97">
        <f t="shared" si="5"/>
        <v>0</v>
      </c>
      <c r="AL187" s="97">
        <f t="shared" si="5"/>
        <v>0</v>
      </c>
      <c r="AM187" s="97">
        <f t="shared" si="5"/>
        <v>0</v>
      </c>
      <c r="AN187" s="97">
        <f t="shared" si="5"/>
        <v>0</v>
      </c>
      <c r="AO187" s="97">
        <f t="shared" si="5"/>
        <v>0</v>
      </c>
      <c r="AP187" s="97">
        <f t="shared" si="5"/>
        <v>0</v>
      </c>
      <c r="AQ187" s="97">
        <f t="shared" si="5"/>
        <v>0</v>
      </c>
      <c r="AR187" s="97">
        <f t="shared" si="5"/>
        <v>0</v>
      </c>
      <c r="AS187" s="97">
        <f t="shared" si="5"/>
        <v>0</v>
      </c>
      <c r="AT187" s="97">
        <f t="shared" si="5"/>
        <v>0</v>
      </c>
      <c r="AU187" s="79"/>
    </row>
    <row r="188" spans="1:47" ht="30" customHeight="1" x14ac:dyDescent="0.35">
      <c r="D188" s="87" t="s">
        <v>613</v>
      </c>
      <c r="I188" s="92"/>
      <c r="K188" s="98">
        <f t="shared" ref="K188:S188" si="6">SUMPRODUCT($J$4:$J$186,K4:K186)</f>
        <v>17500.980000000003</v>
      </c>
      <c r="L188" s="98">
        <f t="shared" si="6"/>
        <v>15928.210000000001</v>
      </c>
      <c r="M188" s="98">
        <f t="shared" si="6"/>
        <v>15928.210000000001</v>
      </c>
      <c r="N188" s="98">
        <f t="shared" si="6"/>
        <v>0</v>
      </c>
      <c r="O188" s="98">
        <f t="shared" si="6"/>
        <v>0</v>
      </c>
      <c r="P188" s="98">
        <f t="shared" si="6"/>
        <v>0</v>
      </c>
      <c r="Q188" s="98">
        <f t="shared" si="6"/>
        <v>0</v>
      </c>
      <c r="R188" s="98">
        <f t="shared" si="6"/>
        <v>0</v>
      </c>
      <c r="S188" s="98">
        <f t="shared" si="6"/>
        <v>1572.77</v>
      </c>
      <c r="AB188" s="100"/>
      <c r="AD188" s="100"/>
      <c r="AE188" s="82"/>
    </row>
    <row r="189" spans="1:47" ht="30" customHeight="1" x14ac:dyDescent="0.35">
      <c r="I189" s="92"/>
      <c r="AE189" s="99"/>
    </row>
    <row r="190" spans="1:47" ht="30" customHeight="1" x14ac:dyDescent="0.35">
      <c r="I190" s="92"/>
      <c r="AE190" s="99"/>
      <c r="AL190" s="102"/>
      <c r="AN190" s="102"/>
    </row>
    <row r="191" spans="1:47" ht="30" customHeight="1" x14ac:dyDescent="0.35">
      <c r="I191" s="92"/>
      <c r="AE191" s="99"/>
      <c r="AL191" s="102"/>
      <c r="AN191" s="102"/>
    </row>
    <row r="192" spans="1:47" ht="30" customHeight="1" x14ac:dyDescent="0.35">
      <c r="I192" s="92"/>
      <c r="AE192" s="99"/>
      <c r="AL192" s="102"/>
      <c r="AN192" s="102"/>
    </row>
    <row r="193" spans="9:40" ht="30" customHeight="1" x14ac:dyDescent="0.35">
      <c r="I193" s="92"/>
      <c r="AE193" s="99"/>
      <c r="AL193" s="102"/>
      <c r="AN193" s="102"/>
    </row>
    <row r="194" spans="9:40" ht="30" customHeight="1" x14ac:dyDescent="0.35">
      <c r="I194" s="92"/>
      <c r="AE194" s="99"/>
      <c r="AL194" s="102"/>
      <c r="AN194" s="102"/>
    </row>
    <row r="195" spans="9:40" ht="30" customHeight="1" x14ac:dyDescent="0.35">
      <c r="I195" s="92"/>
      <c r="AE195" s="99"/>
      <c r="AL195" s="102"/>
      <c r="AN195" s="102"/>
    </row>
    <row r="196" spans="9:40" ht="30" customHeight="1" x14ac:dyDescent="0.35">
      <c r="I196" s="92"/>
      <c r="AE196" s="99"/>
      <c r="AN196" s="102"/>
    </row>
    <row r="197" spans="9:40" ht="30" customHeight="1" x14ac:dyDescent="0.35">
      <c r="I197" s="92"/>
      <c r="AE197" s="99"/>
      <c r="AN197" s="102"/>
    </row>
    <row r="198" spans="9:40" ht="30" customHeight="1" x14ac:dyDescent="0.35">
      <c r="I198" s="92"/>
      <c r="AE198" s="99"/>
      <c r="AN198" s="102"/>
    </row>
    <row r="199" spans="9:40" ht="30" customHeight="1" x14ac:dyDescent="0.35">
      <c r="I199" s="92"/>
      <c r="AE199" s="99"/>
    </row>
    <row r="200" spans="9:40" ht="30" customHeight="1" x14ac:dyDescent="0.35">
      <c r="I200" s="92"/>
      <c r="AE200" s="99"/>
    </row>
    <row r="201" spans="9:40" ht="30" customHeight="1" x14ac:dyDescent="0.35">
      <c r="I201" s="92"/>
      <c r="AE201" s="99"/>
    </row>
    <row r="202" spans="9:40" ht="30" customHeight="1" x14ac:dyDescent="0.35">
      <c r="I202" s="92"/>
      <c r="AE202" s="99"/>
    </row>
    <row r="203" spans="9:40" ht="30" customHeight="1" x14ac:dyDescent="0.35">
      <c r="I203" s="92"/>
      <c r="AE203" s="99"/>
    </row>
    <row r="204" spans="9:40" ht="30" customHeight="1" x14ac:dyDescent="0.35">
      <c r="I204" s="92"/>
      <c r="AE204" s="99"/>
    </row>
    <row r="205" spans="9:40" ht="30" customHeight="1" x14ac:dyDescent="0.35">
      <c r="I205" s="92"/>
      <c r="AE205" s="99"/>
    </row>
    <row r="206" spans="9:40" ht="30" customHeight="1" x14ac:dyDescent="0.35">
      <c r="I206" s="92"/>
      <c r="AE206" s="99"/>
    </row>
    <row r="207" spans="9:40" ht="30" customHeight="1" x14ac:dyDescent="0.35">
      <c r="I207" s="92"/>
      <c r="AE207" s="99"/>
    </row>
    <row r="208" spans="9:40" ht="30" customHeight="1" x14ac:dyDescent="0.35">
      <c r="I208" s="92"/>
      <c r="AE208" s="99"/>
    </row>
    <row r="209" spans="9:31" ht="30" customHeight="1" x14ac:dyDescent="0.35">
      <c r="I209" s="92"/>
      <c r="AE209" s="99"/>
    </row>
    <row r="210" spans="9:31" ht="30" customHeight="1" x14ac:dyDescent="0.35">
      <c r="I210" s="92"/>
      <c r="AE210" s="99"/>
    </row>
    <row r="211" spans="9:31" ht="30" customHeight="1" x14ac:dyDescent="0.35">
      <c r="I211" s="92"/>
      <c r="AE211" s="99"/>
    </row>
    <row r="212" spans="9:31" ht="30" customHeight="1" x14ac:dyDescent="0.35">
      <c r="I212" s="92"/>
      <c r="AE212" s="99"/>
    </row>
    <row r="213" spans="9:31" ht="30" customHeight="1" x14ac:dyDescent="0.35">
      <c r="I213" s="92"/>
      <c r="AE213" s="99"/>
    </row>
    <row r="214" spans="9:31" ht="30" customHeight="1" x14ac:dyDescent="0.35">
      <c r="I214" s="92"/>
      <c r="AE214" s="99"/>
    </row>
    <row r="215" spans="9:31" ht="30" customHeight="1" x14ac:dyDescent="0.35">
      <c r="I215" s="92"/>
      <c r="AE215" s="99"/>
    </row>
    <row r="216" spans="9:31" ht="30" customHeight="1" x14ac:dyDescent="0.35">
      <c r="I216" s="92"/>
      <c r="AE216" s="99"/>
    </row>
    <row r="217" spans="9:31" ht="30" customHeight="1" x14ac:dyDescent="0.35">
      <c r="I217" s="92"/>
      <c r="AE217" s="99"/>
    </row>
    <row r="218" spans="9:31" ht="30" customHeight="1" x14ac:dyDescent="0.35">
      <c r="I218" s="92"/>
      <c r="AE218" s="99"/>
    </row>
    <row r="219" spans="9:31" ht="30" customHeight="1" x14ac:dyDescent="0.35">
      <c r="I219" s="92"/>
      <c r="AE219" s="99"/>
    </row>
    <row r="220" spans="9:31" ht="30" customHeight="1" x14ac:dyDescent="0.35">
      <c r="I220" s="92"/>
      <c r="AE220" s="99"/>
    </row>
    <row r="221" spans="9:31" ht="30" customHeight="1" x14ac:dyDescent="0.35">
      <c r="I221" s="92"/>
      <c r="AE221" s="99"/>
    </row>
    <row r="222" spans="9:31" ht="30" customHeight="1" x14ac:dyDescent="0.35">
      <c r="I222" s="92"/>
      <c r="AE222" s="99"/>
    </row>
    <row r="223" spans="9:31" ht="30" customHeight="1" x14ac:dyDescent="0.35">
      <c r="I223" s="92"/>
      <c r="AE223" s="99"/>
    </row>
    <row r="224" spans="9:31" ht="30" customHeight="1" x14ac:dyDescent="0.35">
      <c r="I224" s="92"/>
      <c r="AE224" s="99"/>
    </row>
    <row r="225" spans="9:31" ht="30" customHeight="1" x14ac:dyDescent="0.35">
      <c r="I225" s="92"/>
      <c r="AE225" s="99"/>
    </row>
    <row r="226" spans="9:31" ht="30" customHeight="1" x14ac:dyDescent="0.35">
      <c r="I226" s="92"/>
      <c r="AE226" s="99"/>
    </row>
    <row r="227" spans="9:31" ht="30" customHeight="1" x14ac:dyDescent="0.35">
      <c r="I227" s="92"/>
      <c r="AE227" s="99"/>
    </row>
    <row r="228" spans="9:31" ht="30" customHeight="1" x14ac:dyDescent="0.35">
      <c r="I228" s="92"/>
      <c r="AE228" s="99"/>
    </row>
    <row r="229" spans="9:31" ht="30" customHeight="1" x14ac:dyDescent="0.35">
      <c r="I229" s="92"/>
      <c r="AE229" s="99"/>
    </row>
    <row r="230" spans="9:31" ht="30" customHeight="1" x14ac:dyDescent="0.35">
      <c r="I230" s="92"/>
      <c r="AE230" s="99"/>
    </row>
    <row r="231" spans="9:31" ht="30" customHeight="1" x14ac:dyDescent="0.35">
      <c r="I231" s="92"/>
      <c r="AE231" s="99"/>
    </row>
    <row r="232" spans="9:31" ht="30" customHeight="1" x14ac:dyDescent="0.35">
      <c r="I232" s="92"/>
      <c r="AE232" s="99"/>
    </row>
    <row r="233" spans="9:31" ht="30" customHeight="1" x14ac:dyDescent="0.35">
      <c r="I233" s="92"/>
      <c r="AE233" s="99"/>
    </row>
    <row r="234" spans="9:31" ht="30" customHeight="1" x14ac:dyDescent="0.35">
      <c r="I234" s="92"/>
      <c r="AE234" s="99"/>
    </row>
    <row r="235" spans="9:31" ht="30" customHeight="1" x14ac:dyDescent="0.35">
      <c r="I235" s="92"/>
      <c r="AE235" s="99"/>
    </row>
    <row r="236" spans="9:31" ht="30" customHeight="1" x14ac:dyDescent="0.35">
      <c r="I236" s="92"/>
      <c r="AE236" s="99"/>
    </row>
    <row r="237" spans="9:31" ht="30" customHeight="1" x14ac:dyDescent="0.35">
      <c r="I237" s="92"/>
      <c r="AE237" s="99"/>
    </row>
    <row r="238" spans="9:31" ht="30" customHeight="1" x14ac:dyDescent="0.35">
      <c r="I238" s="92"/>
      <c r="AE238" s="99"/>
    </row>
    <row r="239" spans="9:31" ht="30" customHeight="1" x14ac:dyDescent="0.35">
      <c r="I239" s="92"/>
      <c r="AE239" s="99"/>
    </row>
    <row r="240" spans="9:31" ht="30" customHeight="1" x14ac:dyDescent="0.35">
      <c r="I240" s="92"/>
      <c r="AE240" s="99"/>
    </row>
    <row r="241" spans="9:31" ht="30" customHeight="1" x14ac:dyDescent="0.35">
      <c r="I241" s="92"/>
      <c r="AE241" s="99"/>
    </row>
    <row r="242" spans="9:31" ht="30" customHeight="1" x14ac:dyDescent="0.35">
      <c r="I242" s="92"/>
      <c r="AE242" s="99"/>
    </row>
    <row r="243" spans="9:31" ht="30" customHeight="1" x14ac:dyDescent="0.35">
      <c r="I243" s="92"/>
      <c r="AE243" s="99"/>
    </row>
    <row r="244" spans="9:31" ht="30" customHeight="1" x14ac:dyDescent="0.35">
      <c r="I244" s="92"/>
      <c r="AE244" s="99"/>
    </row>
    <row r="245" spans="9:31" ht="30" customHeight="1" x14ac:dyDescent="0.35">
      <c r="I245" s="92"/>
      <c r="AE245" s="99"/>
    </row>
    <row r="246" spans="9:31" ht="30" customHeight="1" x14ac:dyDescent="0.35">
      <c r="I246" s="92"/>
      <c r="AE246" s="99"/>
    </row>
    <row r="247" spans="9:31" ht="30" customHeight="1" x14ac:dyDescent="0.35">
      <c r="I247" s="92"/>
      <c r="AE247" s="99"/>
    </row>
    <row r="248" spans="9:31" ht="30" customHeight="1" x14ac:dyDescent="0.35">
      <c r="I248" s="92"/>
      <c r="AE248" s="99"/>
    </row>
    <row r="249" spans="9:31" ht="30" customHeight="1" x14ac:dyDescent="0.35">
      <c r="I249" s="92"/>
      <c r="AE249" s="99"/>
    </row>
    <row r="250" spans="9:31" ht="30" customHeight="1" x14ac:dyDescent="0.35">
      <c r="I250" s="92"/>
      <c r="AE250" s="99"/>
    </row>
    <row r="251" spans="9:31" ht="30" customHeight="1" x14ac:dyDescent="0.35">
      <c r="I251" s="92"/>
      <c r="AE251" s="99"/>
    </row>
    <row r="252" spans="9:31" ht="30" customHeight="1" x14ac:dyDescent="0.35">
      <c r="I252" s="92"/>
      <c r="AE252" s="99"/>
    </row>
    <row r="253" spans="9:31" ht="30" customHeight="1" x14ac:dyDescent="0.35">
      <c r="I253" s="92"/>
      <c r="AE253" s="99"/>
    </row>
    <row r="254" spans="9:31" ht="30" customHeight="1" x14ac:dyDescent="0.35">
      <c r="I254" s="92"/>
      <c r="AE254" s="99"/>
    </row>
    <row r="255" spans="9:31" ht="30" customHeight="1" x14ac:dyDescent="0.35">
      <c r="I255" s="92"/>
      <c r="AE255" s="99"/>
    </row>
    <row r="256" spans="9:31" ht="30" customHeight="1" x14ac:dyDescent="0.35">
      <c r="I256" s="92"/>
      <c r="AE256" s="99"/>
    </row>
    <row r="257" spans="9:31" ht="30" customHeight="1" x14ac:dyDescent="0.35">
      <c r="I257" s="92"/>
      <c r="AE257" s="99"/>
    </row>
    <row r="258" spans="9:31" ht="30" customHeight="1" x14ac:dyDescent="0.35">
      <c r="I258" s="92"/>
      <c r="AE258" s="99"/>
    </row>
    <row r="259" spans="9:31" ht="30" customHeight="1" x14ac:dyDescent="0.35">
      <c r="I259" s="92"/>
      <c r="AE259" s="99"/>
    </row>
    <row r="260" spans="9:31" ht="30" customHeight="1" x14ac:dyDescent="0.35">
      <c r="I260" s="92"/>
      <c r="AE260" s="99"/>
    </row>
    <row r="261" spans="9:31" ht="30" customHeight="1" x14ac:dyDescent="0.35">
      <c r="I261" s="92"/>
      <c r="AE261" s="99"/>
    </row>
    <row r="262" spans="9:31" ht="30" customHeight="1" x14ac:dyDescent="0.35">
      <c r="I262" s="92"/>
      <c r="AE262" s="99"/>
    </row>
    <row r="263" spans="9:31" ht="30" customHeight="1" x14ac:dyDescent="0.35">
      <c r="I263" s="92"/>
      <c r="AE263" s="99"/>
    </row>
    <row r="264" spans="9:31" ht="30" customHeight="1" x14ac:dyDescent="0.35">
      <c r="I264" s="92"/>
      <c r="AE264" s="99"/>
    </row>
    <row r="265" spans="9:31" ht="30" customHeight="1" x14ac:dyDescent="0.35">
      <c r="I265" s="92"/>
      <c r="AE265" s="99"/>
    </row>
    <row r="266" spans="9:31" ht="30" customHeight="1" x14ac:dyDescent="0.35">
      <c r="I266" s="92"/>
      <c r="AE266" s="99"/>
    </row>
    <row r="267" spans="9:31" ht="30" customHeight="1" x14ac:dyDescent="0.35">
      <c r="I267" s="92"/>
      <c r="AE267" s="99"/>
    </row>
    <row r="268" spans="9:31" ht="30" customHeight="1" x14ac:dyDescent="0.35">
      <c r="I268" s="92"/>
      <c r="AE268" s="99"/>
    </row>
    <row r="269" spans="9:31" ht="30" customHeight="1" x14ac:dyDescent="0.35">
      <c r="I269" s="92"/>
      <c r="AE269" s="99"/>
    </row>
    <row r="270" spans="9:31" ht="30" customHeight="1" x14ac:dyDescent="0.35">
      <c r="I270" s="92"/>
      <c r="AE270" s="99"/>
    </row>
    <row r="271" spans="9:31" ht="30" customHeight="1" x14ac:dyDescent="0.35">
      <c r="I271" s="92"/>
      <c r="AE271" s="99"/>
    </row>
    <row r="272" spans="9:31" ht="30" customHeight="1" x14ac:dyDescent="0.35">
      <c r="I272" s="92"/>
      <c r="AE272" s="99"/>
    </row>
    <row r="273" spans="9:31" ht="30" customHeight="1" x14ac:dyDescent="0.35">
      <c r="I273" s="92"/>
      <c r="AE273" s="99"/>
    </row>
    <row r="274" spans="9:31" ht="30" customHeight="1" x14ac:dyDescent="0.35">
      <c r="I274" s="92"/>
      <c r="AE274" s="99"/>
    </row>
    <row r="275" spans="9:31" ht="30" customHeight="1" x14ac:dyDescent="0.35">
      <c r="I275" s="92"/>
      <c r="AE275" s="99"/>
    </row>
    <row r="276" spans="9:31" ht="30" customHeight="1" x14ac:dyDescent="0.35">
      <c r="I276" s="92"/>
      <c r="AE276" s="99"/>
    </row>
    <row r="277" spans="9:31" ht="30" customHeight="1" x14ac:dyDescent="0.35">
      <c r="I277" s="92"/>
      <c r="AE277" s="99"/>
    </row>
    <row r="278" spans="9:31" ht="30" customHeight="1" x14ac:dyDescent="0.35">
      <c r="I278" s="92"/>
      <c r="AE278" s="99"/>
    </row>
    <row r="279" spans="9:31" ht="30" customHeight="1" x14ac:dyDescent="0.35">
      <c r="I279" s="92"/>
      <c r="AE279" s="99"/>
    </row>
    <row r="280" spans="9:31" ht="30" customHeight="1" x14ac:dyDescent="0.35">
      <c r="I280" s="92"/>
      <c r="AE280" s="99"/>
    </row>
    <row r="281" spans="9:31" ht="30" customHeight="1" x14ac:dyDescent="0.35">
      <c r="I281" s="92"/>
      <c r="AE281" s="99"/>
    </row>
    <row r="282" spans="9:31" ht="30" customHeight="1" x14ac:dyDescent="0.35">
      <c r="I282" s="92"/>
      <c r="AE282" s="99"/>
    </row>
    <row r="283" spans="9:31" ht="30" customHeight="1" x14ac:dyDescent="0.35">
      <c r="I283" s="92"/>
      <c r="AE283" s="99"/>
    </row>
    <row r="284" spans="9:31" ht="30" customHeight="1" x14ac:dyDescent="0.35">
      <c r="I284" s="92"/>
      <c r="AE284" s="99"/>
    </row>
    <row r="285" spans="9:31" ht="30" customHeight="1" x14ac:dyDescent="0.35">
      <c r="I285" s="92"/>
      <c r="AE285" s="99"/>
    </row>
    <row r="286" spans="9:31" ht="30" customHeight="1" x14ac:dyDescent="0.35">
      <c r="I286" s="92"/>
      <c r="AE286" s="99"/>
    </row>
    <row r="287" spans="9:31" ht="30" customHeight="1" x14ac:dyDescent="0.35">
      <c r="I287" s="92"/>
      <c r="AE287" s="99"/>
    </row>
    <row r="288" spans="9:31" ht="30" customHeight="1" x14ac:dyDescent="0.35">
      <c r="I288" s="92"/>
      <c r="AE288" s="99"/>
    </row>
    <row r="289" spans="9:31" ht="30" customHeight="1" x14ac:dyDescent="0.35">
      <c r="I289" s="92"/>
      <c r="AE289" s="99"/>
    </row>
    <row r="290" spans="9:31" ht="30" customHeight="1" x14ac:dyDescent="0.35">
      <c r="I290" s="92"/>
      <c r="AE290" s="99"/>
    </row>
    <row r="291" spans="9:31" ht="30" customHeight="1" x14ac:dyDescent="0.35">
      <c r="I291" s="92"/>
      <c r="AE291" s="99"/>
    </row>
    <row r="292" spans="9:31" ht="30" customHeight="1" x14ac:dyDescent="0.35">
      <c r="I292" s="92"/>
      <c r="AE292" s="99"/>
    </row>
    <row r="293" spans="9:31" ht="30" customHeight="1" x14ac:dyDescent="0.35">
      <c r="I293" s="92"/>
      <c r="AE293" s="99"/>
    </row>
    <row r="294" spans="9:31" ht="30" customHeight="1" x14ac:dyDescent="0.35">
      <c r="I294" s="92"/>
      <c r="AE294" s="99"/>
    </row>
    <row r="295" spans="9:31" ht="30" customHeight="1" x14ac:dyDescent="0.35">
      <c r="I295" s="92"/>
      <c r="AE295" s="99"/>
    </row>
    <row r="296" spans="9:31" ht="30" customHeight="1" x14ac:dyDescent="0.35">
      <c r="I296" s="92"/>
      <c r="AE296" s="99"/>
    </row>
    <row r="297" spans="9:31" ht="30" customHeight="1" x14ac:dyDescent="0.35">
      <c r="I297" s="92"/>
      <c r="AE297" s="99"/>
    </row>
    <row r="298" spans="9:31" ht="30" customHeight="1" x14ac:dyDescent="0.35">
      <c r="I298" s="92"/>
      <c r="AE298" s="99"/>
    </row>
    <row r="299" spans="9:31" ht="30" customHeight="1" x14ac:dyDescent="0.35">
      <c r="I299" s="92"/>
      <c r="AE299" s="99"/>
    </row>
    <row r="300" spans="9:31" ht="30" customHeight="1" x14ac:dyDescent="0.35">
      <c r="I300" s="92"/>
      <c r="AE300" s="99"/>
    </row>
    <row r="301" spans="9:31" ht="30" customHeight="1" x14ac:dyDescent="0.35">
      <c r="I301" s="92"/>
      <c r="AE301" s="99"/>
    </row>
    <row r="302" spans="9:31" ht="30" customHeight="1" x14ac:dyDescent="0.35">
      <c r="I302" s="92"/>
      <c r="AE302" s="99"/>
    </row>
    <row r="303" spans="9:31" ht="30" customHeight="1" x14ac:dyDescent="0.35">
      <c r="I303" s="92"/>
      <c r="AE303" s="99"/>
    </row>
    <row r="304" spans="9:31" ht="30" customHeight="1" x14ac:dyDescent="0.35">
      <c r="I304" s="92"/>
      <c r="AE304" s="99"/>
    </row>
    <row r="305" spans="9:31" ht="30" customHeight="1" x14ac:dyDescent="0.35">
      <c r="I305" s="92"/>
      <c r="AE305" s="99"/>
    </row>
    <row r="306" spans="9:31" ht="30" customHeight="1" x14ac:dyDescent="0.35">
      <c r="I306" s="92"/>
      <c r="AE306" s="99"/>
    </row>
    <row r="307" spans="9:31" ht="30" customHeight="1" x14ac:dyDescent="0.35">
      <c r="I307" s="92"/>
      <c r="AE307" s="99"/>
    </row>
    <row r="308" spans="9:31" ht="30" customHeight="1" x14ac:dyDescent="0.35">
      <c r="I308" s="92"/>
      <c r="AE308" s="99"/>
    </row>
    <row r="309" spans="9:31" ht="30" customHeight="1" x14ac:dyDescent="0.35">
      <c r="I309" s="92"/>
      <c r="AE309" s="99"/>
    </row>
    <row r="310" spans="9:31" ht="30" customHeight="1" x14ac:dyDescent="0.35">
      <c r="I310" s="92"/>
      <c r="AE310" s="99"/>
    </row>
    <row r="311" spans="9:31" ht="30" customHeight="1" x14ac:dyDescent="0.35">
      <c r="I311" s="92"/>
      <c r="AE311" s="99"/>
    </row>
    <row r="312" spans="9:31" ht="30" customHeight="1" x14ac:dyDescent="0.35">
      <c r="I312" s="92"/>
      <c r="AE312" s="99"/>
    </row>
    <row r="313" spans="9:31" ht="30" customHeight="1" x14ac:dyDescent="0.35">
      <c r="I313" s="92"/>
      <c r="AE313" s="99"/>
    </row>
    <row r="314" spans="9:31" ht="30" customHeight="1" x14ac:dyDescent="0.35">
      <c r="I314" s="92"/>
      <c r="AE314" s="99"/>
    </row>
    <row r="315" spans="9:31" ht="30" customHeight="1" x14ac:dyDescent="0.35">
      <c r="I315" s="92"/>
      <c r="AE315" s="99"/>
    </row>
    <row r="316" spans="9:31" ht="30" customHeight="1" x14ac:dyDescent="0.35">
      <c r="I316" s="92"/>
      <c r="AE316" s="99"/>
    </row>
    <row r="317" spans="9:31" ht="30" customHeight="1" x14ac:dyDescent="0.35">
      <c r="I317" s="92"/>
      <c r="AE317" s="99"/>
    </row>
    <row r="318" spans="9:31" ht="30" customHeight="1" x14ac:dyDescent="0.35">
      <c r="I318" s="92"/>
      <c r="AE318" s="99"/>
    </row>
    <row r="319" spans="9:31" ht="30" customHeight="1" x14ac:dyDescent="0.35">
      <c r="I319" s="92"/>
      <c r="AE319" s="99"/>
    </row>
    <row r="320" spans="9:31" ht="30" customHeight="1" x14ac:dyDescent="0.35">
      <c r="I320" s="92"/>
      <c r="AE320" s="99"/>
    </row>
    <row r="321" spans="9:31" ht="30" customHeight="1" x14ac:dyDescent="0.35">
      <c r="I321" s="92"/>
      <c r="AE321" s="99"/>
    </row>
    <row r="322" spans="9:31" ht="30" customHeight="1" x14ac:dyDescent="0.35">
      <c r="I322" s="92"/>
      <c r="AE322" s="99"/>
    </row>
    <row r="323" spans="9:31" ht="30" customHeight="1" x14ac:dyDescent="0.35">
      <c r="I323" s="92"/>
      <c r="AE323" s="99"/>
    </row>
    <row r="324" spans="9:31" ht="30" customHeight="1" x14ac:dyDescent="0.35">
      <c r="I324" s="92"/>
      <c r="AE324" s="99"/>
    </row>
    <row r="325" spans="9:31" ht="30" customHeight="1" x14ac:dyDescent="0.35">
      <c r="I325" s="92"/>
      <c r="AE325" s="99"/>
    </row>
    <row r="326" spans="9:31" ht="30" customHeight="1" x14ac:dyDescent="0.35">
      <c r="I326" s="92"/>
      <c r="AE326" s="99"/>
    </row>
    <row r="327" spans="9:31" ht="30" customHeight="1" x14ac:dyDescent="0.35">
      <c r="I327" s="92"/>
      <c r="AE327" s="99"/>
    </row>
    <row r="328" spans="9:31" ht="30" customHeight="1" x14ac:dyDescent="0.35">
      <c r="I328" s="92"/>
      <c r="AE328" s="99"/>
    </row>
    <row r="329" spans="9:31" ht="30" customHeight="1" x14ac:dyDescent="0.35">
      <c r="I329" s="92"/>
      <c r="AE329" s="99"/>
    </row>
    <row r="330" spans="9:31" ht="30" customHeight="1" x14ac:dyDescent="0.35">
      <c r="I330" s="92"/>
      <c r="AE330" s="99"/>
    </row>
    <row r="331" spans="9:31" ht="30" customHeight="1" x14ac:dyDescent="0.35">
      <c r="I331" s="92"/>
      <c r="AE331" s="99"/>
    </row>
    <row r="332" spans="9:31" ht="30" customHeight="1" x14ac:dyDescent="0.35">
      <c r="I332" s="92"/>
      <c r="AE332" s="99"/>
    </row>
    <row r="333" spans="9:31" ht="30" customHeight="1" x14ac:dyDescent="0.35">
      <c r="I333" s="92"/>
      <c r="AE333" s="99"/>
    </row>
    <row r="334" spans="9:31" ht="30" customHeight="1" x14ac:dyDescent="0.35">
      <c r="I334" s="92"/>
      <c r="AE334" s="99"/>
    </row>
    <row r="335" spans="9:31" ht="30" customHeight="1" x14ac:dyDescent="0.35">
      <c r="I335" s="92"/>
      <c r="AE335" s="99"/>
    </row>
    <row r="336" spans="9:31" ht="30" customHeight="1" x14ac:dyDescent="0.35">
      <c r="I336" s="92"/>
      <c r="AE336" s="99"/>
    </row>
    <row r="337" spans="9:31" ht="30" customHeight="1" x14ac:dyDescent="0.35">
      <c r="I337" s="92"/>
      <c r="AE337" s="99"/>
    </row>
    <row r="338" spans="9:31" ht="30" customHeight="1" x14ac:dyDescent="0.35">
      <c r="I338" s="92"/>
      <c r="AE338" s="99"/>
    </row>
    <row r="339" spans="9:31" ht="30" customHeight="1" x14ac:dyDescent="0.35">
      <c r="I339" s="92"/>
      <c r="AE339" s="99"/>
    </row>
    <row r="340" spans="9:31" ht="30" customHeight="1" x14ac:dyDescent="0.35">
      <c r="I340" s="92"/>
      <c r="AE340" s="99"/>
    </row>
    <row r="341" spans="9:31" ht="30" customHeight="1" x14ac:dyDescent="0.35">
      <c r="I341" s="92"/>
      <c r="AE341" s="99"/>
    </row>
    <row r="342" spans="9:31" ht="30" customHeight="1" x14ac:dyDescent="0.35">
      <c r="I342" s="92"/>
      <c r="AE342" s="99"/>
    </row>
    <row r="343" spans="9:31" ht="30" customHeight="1" x14ac:dyDescent="0.35">
      <c r="I343" s="92"/>
      <c r="AE343" s="99"/>
    </row>
    <row r="344" spans="9:31" ht="30" customHeight="1" x14ac:dyDescent="0.35">
      <c r="I344" s="92"/>
      <c r="AE344" s="99"/>
    </row>
    <row r="345" spans="9:31" ht="30" customHeight="1" x14ac:dyDescent="0.35">
      <c r="I345" s="92"/>
      <c r="AE345" s="99"/>
    </row>
    <row r="346" spans="9:31" ht="30" customHeight="1" x14ac:dyDescent="0.35">
      <c r="I346" s="92"/>
      <c r="AE346" s="99"/>
    </row>
    <row r="347" spans="9:31" ht="30" customHeight="1" x14ac:dyDescent="0.35">
      <c r="I347" s="92"/>
      <c r="AE347" s="99"/>
    </row>
    <row r="348" spans="9:31" ht="30" customHeight="1" x14ac:dyDescent="0.35">
      <c r="I348" s="92"/>
      <c r="AE348" s="99"/>
    </row>
    <row r="349" spans="9:31" ht="30" customHeight="1" x14ac:dyDescent="0.35">
      <c r="I349" s="92"/>
      <c r="AE349" s="99"/>
    </row>
    <row r="350" spans="9:31" ht="30" customHeight="1" x14ac:dyDescent="0.35">
      <c r="I350" s="92"/>
      <c r="AE350" s="99"/>
    </row>
    <row r="351" spans="9:31" ht="30" customHeight="1" x14ac:dyDescent="0.35">
      <c r="I351" s="92"/>
      <c r="AE351" s="99"/>
    </row>
    <row r="352" spans="9:31" ht="30" customHeight="1" x14ac:dyDescent="0.35">
      <c r="I352" s="92"/>
      <c r="AE352" s="99"/>
    </row>
    <row r="353" spans="9:31" ht="30" customHeight="1" x14ac:dyDescent="0.35">
      <c r="I353" s="92"/>
      <c r="AE353" s="99"/>
    </row>
    <row r="354" spans="9:31" ht="30" customHeight="1" x14ac:dyDescent="0.35">
      <c r="I354" s="92"/>
      <c r="AE354" s="99"/>
    </row>
    <row r="355" spans="9:31" ht="30" customHeight="1" x14ac:dyDescent="0.35">
      <c r="I355" s="92"/>
      <c r="AE355" s="99"/>
    </row>
    <row r="356" spans="9:31" ht="30" customHeight="1" x14ac:dyDescent="0.35">
      <c r="I356" s="92"/>
      <c r="AE356" s="99"/>
    </row>
    <row r="357" spans="9:31" ht="30" customHeight="1" x14ac:dyDescent="0.35">
      <c r="I357" s="92"/>
      <c r="AE357" s="99"/>
    </row>
    <row r="358" spans="9:31" ht="30" customHeight="1" x14ac:dyDescent="0.35">
      <c r="I358" s="92"/>
      <c r="AE358" s="99"/>
    </row>
    <row r="359" spans="9:31" ht="30" customHeight="1" x14ac:dyDescent="0.35">
      <c r="I359" s="92"/>
      <c r="AE359" s="99"/>
    </row>
    <row r="360" spans="9:31" ht="30" customHeight="1" x14ac:dyDescent="0.35">
      <c r="I360" s="92"/>
      <c r="AE360" s="99"/>
    </row>
    <row r="361" spans="9:31" ht="30" customHeight="1" x14ac:dyDescent="0.35">
      <c r="I361" s="92"/>
      <c r="AE361" s="99"/>
    </row>
    <row r="362" spans="9:31" ht="30" customHeight="1" x14ac:dyDescent="0.35">
      <c r="I362" s="92"/>
      <c r="AE362" s="99"/>
    </row>
    <row r="363" spans="9:31" ht="30" customHeight="1" x14ac:dyDescent="0.35">
      <c r="I363" s="92"/>
      <c r="AE363" s="99"/>
    </row>
    <row r="364" spans="9:31" ht="30" customHeight="1" x14ac:dyDescent="0.35">
      <c r="I364" s="92"/>
      <c r="AE364" s="99"/>
    </row>
    <row r="365" spans="9:31" ht="30" customHeight="1" x14ac:dyDescent="0.35">
      <c r="I365" s="92"/>
      <c r="AE365" s="99"/>
    </row>
    <row r="366" spans="9:31" ht="30" customHeight="1" x14ac:dyDescent="0.35">
      <c r="I366" s="92"/>
      <c r="AE366" s="99"/>
    </row>
    <row r="367" spans="9:31" ht="30" customHeight="1" x14ac:dyDescent="0.35">
      <c r="I367" s="92"/>
      <c r="AE367" s="99"/>
    </row>
    <row r="368" spans="9:31" ht="30" customHeight="1" x14ac:dyDescent="0.35">
      <c r="I368" s="92"/>
      <c r="AE368" s="99"/>
    </row>
    <row r="369" spans="9:31" ht="30" customHeight="1" x14ac:dyDescent="0.35">
      <c r="I369" s="92"/>
      <c r="AE369" s="99"/>
    </row>
    <row r="370" spans="9:31" ht="30" customHeight="1" x14ac:dyDescent="0.35">
      <c r="I370" s="92"/>
      <c r="AE370" s="99"/>
    </row>
    <row r="371" spans="9:31" ht="30" customHeight="1" x14ac:dyDescent="0.35">
      <c r="I371" s="92"/>
      <c r="AE371" s="99"/>
    </row>
    <row r="372" spans="9:31" ht="30" customHeight="1" x14ac:dyDescent="0.35">
      <c r="I372" s="92"/>
      <c r="AE372" s="99"/>
    </row>
    <row r="373" spans="9:31" ht="30" customHeight="1" x14ac:dyDescent="0.35">
      <c r="I373" s="92"/>
      <c r="AE373" s="99"/>
    </row>
    <row r="374" spans="9:31" ht="30" customHeight="1" x14ac:dyDescent="0.35">
      <c r="I374" s="92"/>
      <c r="AE374" s="99"/>
    </row>
    <row r="375" spans="9:31" ht="30" customHeight="1" x14ac:dyDescent="0.35">
      <c r="I375" s="92"/>
      <c r="AE375" s="99"/>
    </row>
    <row r="376" spans="9:31" ht="30" customHeight="1" x14ac:dyDescent="0.35">
      <c r="I376" s="92"/>
      <c r="AE376" s="99"/>
    </row>
    <row r="377" spans="9:31" ht="30" customHeight="1" x14ac:dyDescent="0.35">
      <c r="I377" s="92"/>
      <c r="AE377" s="99"/>
    </row>
    <row r="378" spans="9:31" ht="30" customHeight="1" x14ac:dyDescent="0.35">
      <c r="I378" s="92"/>
      <c r="AE378" s="99"/>
    </row>
    <row r="379" spans="9:31" ht="30" customHeight="1" x14ac:dyDescent="0.35">
      <c r="I379" s="92"/>
      <c r="AE379" s="99"/>
    </row>
    <row r="380" spans="9:31" ht="30" customHeight="1" x14ac:dyDescent="0.35">
      <c r="I380" s="92"/>
      <c r="AE380" s="99"/>
    </row>
    <row r="381" spans="9:31" ht="30" customHeight="1" x14ac:dyDescent="0.35">
      <c r="I381" s="92"/>
      <c r="AE381" s="99"/>
    </row>
    <row r="382" spans="9:31" ht="30" customHeight="1" x14ac:dyDescent="0.35">
      <c r="I382" s="92"/>
      <c r="AE382" s="99"/>
    </row>
    <row r="383" spans="9:31" ht="30" customHeight="1" x14ac:dyDescent="0.35">
      <c r="I383" s="92"/>
      <c r="AE383" s="99"/>
    </row>
    <row r="384" spans="9:31" ht="30" customHeight="1" x14ac:dyDescent="0.35">
      <c r="I384" s="92"/>
      <c r="AE384" s="99"/>
    </row>
    <row r="385" spans="9:31" ht="30" customHeight="1" x14ac:dyDescent="0.35">
      <c r="I385" s="92"/>
      <c r="AE385" s="99"/>
    </row>
    <row r="386" spans="9:31" ht="30" customHeight="1" x14ac:dyDescent="0.35">
      <c r="I386" s="92"/>
      <c r="AE386" s="99"/>
    </row>
    <row r="387" spans="9:31" ht="30" customHeight="1" x14ac:dyDescent="0.35">
      <c r="I387" s="92"/>
      <c r="AE387" s="99"/>
    </row>
    <row r="388" spans="9:31" ht="30" customHeight="1" x14ac:dyDescent="0.35">
      <c r="I388" s="92"/>
      <c r="AE388" s="99"/>
    </row>
    <row r="389" spans="9:31" ht="30" customHeight="1" x14ac:dyDescent="0.35">
      <c r="I389" s="92"/>
      <c r="AE389" s="99"/>
    </row>
    <row r="390" spans="9:31" ht="30" customHeight="1" x14ac:dyDescent="0.35">
      <c r="I390" s="92"/>
      <c r="AE390" s="99"/>
    </row>
    <row r="391" spans="9:31" ht="30" customHeight="1" x14ac:dyDescent="0.35">
      <c r="I391" s="92"/>
      <c r="AE391" s="99"/>
    </row>
    <row r="392" spans="9:31" ht="30" customHeight="1" x14ac:dyDescent="0.35">
      <c r="I392" s="92"/>
      <c r="AE392" s="99"/>
    </row>
    <row r="393" spans="9:31" ht="30" customHeight="1" x14ac:dyDescent="0.35">
      <c r="I393" s="92"/>
      <c r="AE393" s="99"/>
    </row>
    <row r="394" spans="9:31" ht="30" customHeight="1" x14ac:dyDescent="0.35">
      <c r="I394" s="92"/>
      <c r="AE394" s="99"/>
    </row>
    <row r="395" spans="9:31" ht="30" customHeight="1" x14ac:dyDescent="0.35">
      <c r="I395" s="92"/>
      <c r="AE395" s="99"/>
    </row>
    <row r="396" spans="9:31" ht="30" customHeight="1" x14ac:dyDescent="0.35">
      <c r="I396" s="92"/>
      <c r="AE396" s="99"/>
    </row>
    <row r="397" spans="9:31" ht="30" customHeight="1" x14ac:dyDescent="0.35">
      <c r="I397" s="92"/>
      <c r="AE397" s="99"/>
    </row>
    <row r="398" spans="9:31" ht="30" customHeight="1" x14ac:dyDescent="0.35">
      <c r="I398" s="92"/>
      <c r="AE398" s="99"/>
    </row>
    <row r="399" spans="9:31" ht="30" customHeight="1" x14ac:dyDescent="0.35">
      <c r="I399" s="92"/>
      <c r="AE399" s="99"/>
    </row>
    <row r="400" spans="9:31" ht="30" customHeight="1" x14ac:dyDescent="0.35">
      <c r="I400" s="92"/>
      <c r="AE400" s="99"/>
    </row>
    <row r="401" spans="9:31" ht="30" customHeight="1" x14ac:dyDescent="0.35">
      <c r="I401" s="92"/>
      <c r="AE401" s="99"/>
    </row>
    <row r="402" spans="9:31" ht="30" customHeight="1" x14ac:dyDescent="0.35">
      <c r="I402" s="92"/>
      <c r="AE402" s="99"/>
    </row>
    <row r="403" spans="9:31" ht="30" customHeight="1" x14ac:dyDescent="0.35">
      <c r="I403" s="92"/>
      <c r="AE403" s="99"/>
    </row>
    <row r="404" spans="9:31" ht="30" customHeight="1" x14ac:dyDescent="0.35">
      <c r="I404" s="92"/>
      <c r="AE404" s="99"/>
    </row>
    <row r="405" spans="9:31" ht="30" customHeight="1" x14ac:dyDescent="0.35">
      <c r="I405" s="92"/>
      <c r="AE405" s="99"/>
    </row>
    <row r="406" spans="9:31" ht="30" customHeight="1" x14ac:dyDescent="0.35">
      <c r="I406" s="92"/>
      <c r="AE406" s="99"/>
    </row>
    <row r="407" spans="9:31" ht="30" customHeight="1" x14ac:dyDescent="0.35">
      <c r="I407" s="92"/>
      <c r="AE407" s="99"/>
    </row>
    <row r="408" spans="9:31" ht="30" customHeight="1" x14ac:dyDescent="0.35">
      <c r="I408" s="92"/>
      <c r="AE408" s="99"/>
    </row>
    <row r="409" spans="9:31" ht="30" customHeight="1" x14ac:dyDescent="0.35">
      <c r="I409" s="92"/>
      <c r="AE409" s="99"/>
    </row>
    <row r="410" spans="9:31" ht="30" customHeight="1" x14ac:dyDescent="0.35">
      <c r="I410" s="92"/>
      <c r="AE410" s="99"/>
    </row>
    <row r="411" spans="9:31" ht="30" customHeight="1" x14ac:dyDescent="0.35">
      <c r="I411" s="92"/>
      <c r="AE411" s="99"/>
    </row>
    <row r="412" spans="9:31" ht="30" customHeight="1" x14ac:dyDescent="0.35">
      <c r="I412" s="92"/>
      <c r="AE412" s="99"/>
    </row>
    <row r="413" spans="9:31" ht="30" customHeight="1" x14ac:dyDescent="0.35">
      <c r="I413" s="92"/>
      <c r="AE413" s="99"/>
    </row>
    <row r="414" spans="9:31" ht="30" customHeight="1" x14ac:dyDescent="0.35">
      <c r="I414" s="92"/>
      <c r="AE414" s="99"/>
    </row>
    <row r="415" spans="9:31" ht="30" customHeight="1" x14ac:dyDescent="0.35">
      <c r="I415" s="92"/>
      <c r="AE415" s="99"/>
    </row>
    <row r="416" spans="9:31" ht="30" customHeight="1" x14ac:dyDescent="0.35">
      <c r="I416" s="92"/>
      <c r="AE416" s="99"/>
    </row>
    <row r="417" spans="9:31" ht="30" customHeight="1" x14ac:dyDescent="0.35">
      <c r="I417" s="92"/>
      <c r="AE417" s="99"/>
    </row>
    <row r="418" spans="9:31" ht="30" customHeight="1" x14ac:dyDescent="0.35">
      <c r="I418" s="92"/>
      <c r="AE418" s="99"/>
    </row>
    <row r="419" spans="9:31" ht="30" customHeight="1" x14ac:dyDescent="0.35">
      <c r="I419" s="92"/>
      <c r="AE419" s="99"/>
    </row>
    <row r="420" spans="9:31" ht="30" customHeight="1" x14ac:dyDescent="0.35">
      <c r="I420" s="92"/>
      <c r="AE420" s="99"/>
    </row>
    <row r="421" spans="9:31" ht="30" customHeight="1" x14ac:dyDescent="0.35">
      <c r="I421" s="92"/>
      <c r="AE421" s="99"/>
    </row>
    <row r="422" spans="9:31" ht="30" customHeight="1" x14ac:dyDescent="0.35">
      <c r="I422" s="92"/>
      <c r="AE422" s="99"/>
    </row>
    <row r="423" spans="9:31" ht="30" customHeight="1" x14ac:dyDescent="0.35">
      <c r="I423" s="92"/>
      <c r="AE423" s="99"/>
    </row>
    <row r="424" spans="9:31" ht="30" customHeight="1" x14ac:dyDescent="0.35">
      <c r="I424" s="92"/>
      <c r="AE424" s="99"/>
    </row>
    <row r="425" spans="9:31" ht="30" customHeight="1" x14ac:dyDescent="0.35">
      <c r="I425" s="92"/>
      <c r="AE425" s="99"/>
    </row>
    <row r="426" spans="9:31" ht="30" customHeight="1" x14ac:dyDescent="0.35">
      <c r="I426" s="92"/>
      <c r="AE426" s="99"/>
    </row>
    <row r="427" spans="9:31" ht="30" customHeight="1" x14ac:dyDescent="0.35">
      <c r="I427" s="92"/>
      <c r="AE427" s="99"/>
    </row>
    <row r="428" spans="9:31" ht="30" customHeight="1" x14ac:dyDescent="0.35">
      <c r="I428" s="92"/>
      <c r="AE428" s="99"/>
    </row>
    <row r="429" spans="9:31" ht="30" customHeight="1" x14ac:dyDescent="0.35">
      <c r="I429" s="92"/>
      <c r="AE429" s="99"/>
    </row>
    <row r="430" spans="9:31" ht="30" customHeight="1" x14ac:dyDescent="0.35">
      <c r="I430" s="92"/>
      <c r="AE430" s="99"/>
    </row>
    <row r="431" spans="9:31" ht="30" customHeight="1" x14ac:dyDescent="0.35">
      <c r="I431" s="92"/>
      <c r="AE431" s="99"/>
    </row>
    <row r="432" spans="9:31" ht="30" customHeight="1" x14ac:dyDescent="0.35">
      <c r="I432" s="92"/>
      <c r="AE432" s="99"/>
    </row>
    <row r="433" spans="9:31" ht="30" customHeight="1" x14ac:dyDescent="0.35">
      <c r="I433" s="92"/>
      <c r="AE433" s="99"/>
    </row>
    <row r="434" spans="9:31" ht="30" customHeight="1" x14ac:dyDescent="0.35">
      <c r="I434" s="92"/>
      <c r="AE434" s="99"/>
    </row>
    <row r="435" spans="9:31" ht="30" customHeight="1" x14ac:dyDescent="0.35">
      <c r="I435" s="92"/>
      <c r="AE435" s="99"/>
    </row>
    <row r="436" spans="9:31" ht="30" customHeight="1" x14ac:dyDescent="0.35">
      <c r="I436" s="92"/>
      <c r="AE436" s="99"/>
    </row>
    <row r="437" spans="9:31" ht="30" customHeight="1" x14ac:dyDescent="0.35">
      <c r="I437" s="92"/>
      <c r="AE437" s="99"/>
    </row>
    <row r="438" spans="9:31" ht="30" customHeight="1" x14ac:dyDescent="0.35">
      <c r="I438" s="92"/>
      <c r="AE438" s="99"/>
    </row>
    <row r="439" spans="9:31" ht="30" customHeight="1" x14ac:dyDescent="0.35">
      <c r="I439" s="92"/>
      <c r="AE439" s="99"/>
    </row>
    <row r="440" spans="9:31" ht="30" customHeight="1" x14ac:dyDescent="0.35">
      <c r="I440" s="92"/>
      <c r="AE440" s="99"/>
    </row>
    <row r="441" spans="9:31" ht="30" customHeight="1" x14ac:dyDescent="0.35">
      <c r="I441" s="92"/>
      <c r="AE441" s="99"/>
    </row>
    <row r="442" spans="9:31" ht="30" customHeight="1" x14ac:dyDescent="0.35">
      <c r="I442" s="92"/>
      <c r="AE442" s="99"/>
    </row>
    <row r="443" spans="9:31" ht="30" customHeight="1" x14ac:dyDescent="0.35">
      <c r="I443" s="92"/>
      <c r="AE443" s="99"/>
    </row>
    <row r="444" spans="9:31" ht="30" customHeight="1" x14ac:dyDescent="0.35">
      <c r="I444" s="92"/>
      <c r="AE444" s="99"/>
    </row>
    <row r="445" spans="9:31" ht="30" customHeight="1" x14ac:dyDescent="0.35">
      <c r="I445" s="92"/>
      <c r="AE445" s="99"/>
    </row>
    <row r="446" spans="9:31" ht="30" customHeight="1" x14ac:dyDescent="0.35">
      <c r="I446" s="92"/>
      <c r="AE446" s="99"/>
    </row>
    <row r="447" spans="9:31" ht="30" customHeight="1" x14ac:dyDescent="0.35">
      <c r="I447" s="92"/>
      <c r="AE447" s="99"/>
    </row>
    <row r="448" spans="9:31" ht="30" customHeight="1" x14ac:dyDescent="0.35">
      <c r="I448" s="92"/>
      <c r="AE448" s="99"/>
    </row>
    <row r="449" spans="9:31" ht="30" customHeight="1" x14ac:dyDescent="0.35">
      <c r="I449" s="92"/>
      <c r="AE449" s="99"/>
    </row>
    <row r="450" spans="9:31" ht="30" customHeight="1" x14ac:dyDescent="0.35">
      <c r="I450" s="92"/>
      <c r="AE450" s="99"/>
    </row>
    <row r="451" spans="9:31" ht="30" customHeight="1" x14ac:dyDescent="0.35">
      <c r="I451" s="92"/>
      <c r="AE451" s="99"/>
    </row>
    <row r="452" spans="9:31" ht="30" customHeight="1" x14ac:dyDescent="0.35">
      <c r="I452" s="92"/>
      <c r="AE452" s="99"/>
    </row>
    <row r="453" spans="9:31" ht="30" customHeight="1" x14ac:dyDescent="0.35">
      <c r="I453" s="92"/>
      <c r="AE453" s="99"/>
    </row>
    <row r="454" spans="9:31" ht="30" customHeight="1" x14ac:dyDescent="0.35">
      <c r="I454" s="92"/>
      <c r="AE454" s="99"/>
    </row>
    <row r="455" spans="9:31" ht="30" customHeight="1" x14ac:dyDescent="0.35">
      <c r="I455" s="92"/>
      <c r="AE455" s="99"/>
    </row>
    <row r="456" spans="9:31" ht="30" customHeight="1" x14ac:dyDescent="0.35">
      <c r="I456" s="92"/>
      <c r="AE456" s="99"/>
    </row>
    <row r="457" spans="9:31" ht="30" customHeight="1" x14ac:dyDescent="0.35">
      <c r="I457" s="92"/>
      <c r="AE457" s="99"/>
    </row>
    <row r="458" spans="9:31" ht="30" customHeight="1" x14ac:dyDescent="0.35">
      <c r="I458" s="92"/>
      <c r="AE458" s="99"/>
    </row>
    <row r="459" spans="9:31" ht="30" customHeight="1" x14ac:dyDescent="0.35">
      <c r="I459" s="92"/>
      <c r="AE459" s="99"/>
    </row>
    <row r="460" spans="9:31" ht="30" customHeight="1" x14ac:dyDescent="0.35">
      <c r="I460" s="92"/>
      <c r="AE460" s="99"/>
    </row>
    <row r="461" spans="9:31" ht="30" customHeight="1" x14ac:dyDescent="0.35">
      <c r="I461" s="92"/>
      <c r="AE461" s="99"/>
    </row>
    <row r="462" spans="9:31" ht="30" customHeight="1" x14ac:dyDescent="0.35">
      <c r="I462" s="92"/>
      <c r="AE462" s="99"/>
    </row>
    <row r="463" spans="9:31" ht="30" customHeight="1" x14ac:dyDescent="0.35">
      <c r="I463" s="92"/>
      <c r="AE463" s="99"/>
    </row>
    <row r="464" spans="9:31" ht="30" customHeight="1" x14ac:dyDescent="0.35">
      <c r="I464" s="92"/>
      <c r="AE464" s="99"/>
    </row>
    <row r="465" spans="31:31" ht="30" customHeight="1" x14ac:dyDescent="0.35">
      <c r="AE465" s="99"/>
    </row>
    <row r="466" spans="31:31" ht="30" customHeight="1" x14ac:dyDescent="0.35">
      <c r="AE466" s="99"/>
    </row>
    <row r="467" spans="31:31" ht="30" customHeight="1" x14ac:dyDescent="0.35">
      <c r="AE467" s="99"/>
    </row>
    <row r="468" spans="31:31" ht="30" customHeight="1" x14ac:dyDescent="0.35">
      <c r="AE468" s="99"/>
    </row>
    <row r="469" spans="31:31" ht="30" customHeight="1" x14ac:dyDescent="0.35">
      <c r="AE469" s="99"/>
    </row>
    <row r="470" spans="31:31" ht="30" customHeight="1" x14ac:dyDescent="0.35">
      <c r="AE470" s="99"/>
    </row>
    <row r="471" spans="31:31" ht="30" customHeight="1" x14ac:dyDescent="0.35">
      <c r="AE471" s="99"/>
    </row>
    <row r="472" spans="31:31" ht="30" customHeight="1" x14ac:dyDescent="0.35">
      <c r="AE472" s="99"/>
    </row>
    <row r="473" spans="31:31" ht="30" customHeight="1" x14ac:dyDescent="0.35">
      <c r="AE473" s="99"/>
    </row>
    <row r="474" spans="31:31" ht="30" customHeight="1" x14ac:dyDescent="0.35">
      <c r="AE474" s="99"/>
    </row>
    <row r="475" spans="31:31" ht="30" customHeight="1" x14ac:dyDescent="0.35">
      <c r="AE475" s="99"/>
    </row>
    <row r="476" spans="31:31" ht="30" customHeight="1" x14ac:dyDescent="0.35">
      <c r="AE476" s="99"/>
    </row>
    <row r="477" spans="31:31" ht="30" customHeight="1" x14ac:dyDescent="0.35">
      <c r="AE477" s="99"/>
    </row>
    <row r="478" spans="31:31" ht="30" customHeight="1" x14ac:dyDescent="0.35">
      <c r="AE478" s="99"/>
    </row>
    <row r="479" spans="31:31" ht="30" customHeight="1" x14ac:dyDescent="0.35">
      <c r="AE479" s="99"/>
    </row>
    <row r="480" spans="31:31" ht="30" customHeight="1" x14ac:dyDescent="0.35">
      <c r="AE480" s="99"/>
    </row>
    <row r="481" spans="31:31" ht="30" customHeight="1" x14ac:dyDescent="0.35">
      <c r="AE481" s="99"/>
    </row>
    <row r="482" spans="31:31" ht="30" customHeight="1" x14ac:dyDescent="0.35">
      <c r="AE482" s="99"/>
    </row>
    <row r="483" spans="31:31" ht="30" customHeight="1" x14ac:dyDescent="0.35">
      <c r="AE483" s="99"/>
    </row>
    <row r="484" spans="31:31" ht="30" customHeight="1" x14ac:dyDescent="0.35">
      <c r="AE484" s="99"/>
    </row>
    <row r="485" spans="31:31" ht="30" customHeight="1" x14ac:dyDescent="0.35">
      <c r="AE485" s="99"/>
    </row>
    <row r="486" spans="31:31" ht="30" customHeight="1" x14ac:dyDescent="0.35">
      <c r="AE486" s="99"/>
    </row>
    <row r="487" spans="31:31" ht="30" customHeight="1" x14ac:dyDescent="0.35">
      <c r="AE487" s="99"/>
    </row>
    <row r="488" spans="31:31" ht="30" customHeight="1" x14ac:dyDescent="0.35">
      <c r="AE488" s="99"/>
    </row>
    <row r="489" spans="31:31" ht="30" customHeight="1" x14ac:dyDescent="0.35">
      <c r="AE489" s="99"/>
    </row>
    <row r="490" spans="31:31" ht="30" customHeight="1" x14ac:dyDescent="0.35">
      <c r="AE490" s="99"/>
    </row>
    <row r="491" spans="31:31" ht="30" customHeight="1" x14ac:dyDescent="0.35">
      <c r="AE491" s="99"/>
    </row>
    <row r="492" spans="31:31" ht="30" customHeight="1" x14ac:dyDescent="0.35">
      <c r="AE492" s="99"/>
    </row>
    <row r="493" spans="31:31" ht="30" customHeight="1" x14ac:dyDescent="0.35">
      <c r="AE493" s="99"/>
    </row>
    <row r="494" spans="31:31" ht="30" customHeight="1" x14ac:dyDescent="0.35">
      <c r="AE494" s="99"/>
    </row>
    <row r="495" spans="31:31" ht="30" customHeight="1" x14ac:dyDescent="0.35">
      <c r="AE495" s="99"/>
    </row>
    <row r="496" spans="31:31" ht="30" customHeight="1" x14ac:dyDescent="0.35">
      <c r="AE496" s="99"/>
    </row>
    <row r="497" spans="31:31" ht="30" customHeight="1" x14ac:dyDescent="0.35">
      <c r="AE497" s="99"/>
    </row>
    <row r="498" spans="31:31" ht="30" customHeight="1" x14ac:dyDescent="0.35">
      <c r="AE498" s="99"/>
    </row>
    <row r="499" spans="31:31" ht="30" customHeight="1" x14ac:dyDescent="0.35">
      <c r="AE499" s="99"/>
    </row>
    <row r="500" spans="31:31" ht="30" customHeight="1" x14ac:dyDescent="0.35">
      <c r="AE500" s="99"/>
    </row>
    <row r="501" spans="31:31" ht="30" customHeight="1" x14ac:dyDescent="0.35">
      <c r="AE501" s="99"/>
    </row>
    <row r="502" spans="31:31" ht="30" customHeight="1" x14ac:dyDescent="0.35">
      <c r="AE502" s="99"/>
    </row>
    <row r="503" spans="31:31" ht="30" customHeight="1" x14ac:dyDescent="0.35">
      <c r="AE503" s="99"/>
    </row>
    <row r="504" spans="31:31" ht="30" customHeight="1" x14ac:dyDescent="0.35">
      <c r="AE504" s="99"/>
    </row>
    <row r="505" spans="31:31" ht="30" customHeight="1" x14ac:dyDescent="0.35">
      <c r="AE505" s="99"/>
    </row>
    <row r="506" spans="31:31" ht="30" customHeight="1" x14ac:dyDescent="0.35">
      <c r="AE506" s="99"/>
    </row>
    <row r="507" spans="31:31" ht="30" customHeight="1" x14ac:dyDescent="0.35">
      <c r="AE507" s="99"/>
    </row>
    <row r="508" spans="31:31" ht="30" customHeight="1" x14ac:dyDescent="0.35">
      <c r="AE508" s="99"/>
    </row>
    <row r="509" spans="31:31" ht="30" customHeight="1" x14ac:dyDescent="0.35">
      <c r="AE509" s="99"/>
    </row>
    <row r="510" spans="31:31" ht="30" customHeight="1" x14ac:dyDescent="0.35">
      <c r="AE510" s="99"/>
    </row>
    <row r="511" spans="31:31" ht="30" customHeight="1" x14ac:dyDescent="0.35">
      <c r="AE511" s="99"/>
    </row>
    <row r="512" spans="31:31" ht="30" customHeight="1" x14ac:dyDescent="0.35">
      <c r="AE512" s="99"/>
    </row>
    <row r="513" spans="31:31" ht="30" customHeight="1" x14ac:dyDescent="0.35">
      <c r="AE513" s="99"/>
    </row>
    <row r="514" spans="31:31" ht="30" customHeight="1" x14ac:dyDescent="0.35">
      <c r="AE514" s="99"/>
    </row>
    <row r="515" spans="31:31" ht="30" customHeight="1" x14ac:dyDescent="0.35">
      <c r="AE515" s="99"/>
    </row>
    <row r="516" spans="31:31" ht="30" customHeight="1" x14ac:dyDescent="0.35">
      <c r="AE516" s="99"/>
    </row>
    <row r="517" spans="31:31" ht="30" customHeight="1" x14ac:dyDescent="0.35">
      <c r="AE517" s="99"/>
    </row>
    <row r="518" spans="31:31" ht="30" customHeight="1" x14ac:dyDescent="0.35">
      <c r="AE518" s="99"/>
    </row>
    <row r="519" spans="31:31" ht="30" customHeight="1" x14ac:dyDescent="0.35">
      <c r="AE519" s="99"/>
    </row>
    <row r="520" spans="31:31" ht="30" customHeight="1" x14ac:dyDescent="0.35">
      <c r="AE520" s="99"/>
    </row>
    <row r="521" spans="31:31" ht="30" customHeight="1" x14ac:dyDescent="0.35">
      <c r="AE521" s="99"/>
    </row>
    <row r="522" spans="31:31" ht="30" customHeight="1" x14ac:dyDescent="0.35">
      <c r="AE522" s="99"/>
    </row>
    <row r="523" spans="31:31" ht="30" customHeight="1" x14ac:dyDescent="0.35">
      <c r="AE523" s="99"/>
    </row>
    <row r="524" spans="31:31" ht="30" customHeight="1" x14ac:dyDescent="0.35">
      <c r="AE524" s="99"/>
    </row>
    <row r="525" spans="31:31" ht="30" customHeight="1" x14ac:dyDescent="0.35">
      <c r="AE525" s="99"/>
    </row>
    <row r="526" spans="31:31" ht="30" customHeight="1" x14ac:dyDescent="0.35">
      <c r="AE526" s="99"/>
    </row>
    <row r="527" spans="31:31" ht="30" customHeight="1" x14ac:dyDescent="0.35">
      <c r="AE527" s="99"/>
    </row>
    <row r="528" spans="31:31" ht="30" customHeight="1" x14ac:dyDescent="0.35">
      <c r="AE528" s="99"/>
    </row>
    <row r="529" spans="31:31" ht="30" customHeight="1" x14ac:dyDescent="0.35">
      <c r="AE529" s="99"/>
    </row>
    <row r="530" spans="31:31" ht="30" customHeight="1" x14ac:dyDescent="0.35">
      <c r="AE530" s="99"/>
    </row>
    <row r="531" spans="31:31" ht="30" customHeight="1" x14ac:dyDescent="0.35">
      <c r="AE531" s="99"/>
    </row>
    <row r="532" spans="31:31" ht="30" customHeight="1" x14ac:dyDescent="0.35">
      <c r="AE532" s="99"/>
    </row>
    <row r="533" spans="31:31" ht="30" customHeight="1" x14ac:dyDescent="0.35">
      <c r="AE533" s="99"/>
    </row>
    <row r="534" spans="31:31" ht="30" customHeight="1" x14ac:dyDescent="0.35">
      <c r="AE534" s="99"/>
    </row>
    <row r="535" spans="31:31" ht="30" customHeight="1" x14ac:dyDescent="0.35">
      <c r="AE535" s="99"/>
    </row>
    <row r="536" spans="31:31" ht="30" customHeight="1" x14ac:dyDescent="0.35">
      <c r="AE536" s="99"/>
    </row>
    <row r="537" spans="31:31" ht="30" customHeight="1" x14ac:dyDescent="0.35">
      <c r="AE537" s="99"/>
    </row>
    <row r="538" spans="31:31" ht="30" customHeight="1" x14ac:dyDescent="0.35">
      <c r="AE538" s="99"/>
    </row>
    <row r="539" spans="31:31" ht="30" customHeight="1" x14ac:dyDescent="0.35">
      <c r="AE539" s="99"/>
    </row>
    <row r="540" spans="31:31" ht="30" customHeight="1" x14ac:dyDescent="0.35">
      <c r="AE540" s="99"/>
    </row>
    <row r="541" spans="31:31" ht="30" customHeight="1" x14ac:dyDescent="0.35">
      <c r="AE541" s="99"/>
    </row>
    <row r="542" spans="31:31" ht="30" customHeight="1" x14ac:dyDescent="0.35">
      <c r="AE542" s="99"/>
    </row>
    <row r="543" spans="31:31" ht="30" customHeight="1" x14ac:dyDescent="0.35">
      <c r="AE543" s="99"/>
    </row>
    <row r="544" spans="31:31" ht="30" customHeight="1" x14ac:dyDescent="0.35">
      <c r="AE544" s="99"/>
    </row>
    <row r="545" spans="31:31" ht="30" customHeight="1" x14ac:dyDescent="0.35">
      <c r="AE545" s="99"/>
    </row>
    <row r="546" spans="31:31" ht="30" customHeight="1" x14ac:dyDescent="0.35">
      <c r="AE546" s="99"/>
    </row>
    <row r="547" spans="31:31" ht="30" customHeight="1" x14ac:dyDescent="0.35">
      <c r="AE547" s="99"/>
    </row>
    <row r="548" spans="31:31" ht="30" customHeight="1" x14ac:dyDescent="0.35">
      <c r="AE548" s="99"/>
    </row>
    <row r="549" spans="31:31" ht="30" customHeight="1" x14ac:dyDescent="0.35">
      <c r="AE549" s="99"/>
    </row>
    <row r="550" spans="31:31" ht="30" customHeight="1" x14ac:dyDescent="0.35">
      <c r="AE550" s="99"/>
    </row>
    <row r="551" spans="31:31" ht="30" customHeight="1" x14ac:dyDescent="0.35">
      <c r="AE551" s="99"/>
    </row>
    <row r="552" spans="31:31" ht="30" customHeight="1" x14ac:dyDescent="0.35">
      <c r="AE552" s="99"/>
    </row>
    <row r="553" spans="31:31" ht="30" customHeight="1" x14ac:dyDescent="0.35">
      <c r="AE553" s="99"/>
    </row>
    <row r="554" spans="31:31" ht="30" customHeight="1" x14ac:dyDescent="0.35">
      <c r="AE554" s="99"/>
    </row>
    <row r="555" spans="31:31" ht="30" customHeight="1" x14ac:dyDescent="0.35">
      <c r="AE555" s="99"/>
    </row>
    <row r="556" spans="31:31" ht="30" customHeight="1" x14ac:dyDescent="0.35">
      <c r="AE556" s="99"/>
    </row>
    <row r="557" spans="31:31" ht="30" customHeight="1" x14ac:dyDescent="0.35">
      <c r="AE557" s="99"/>
    </row>
    <row r="558" spans="31:31" ht="30" customHeight="1" x14ac:dyDescent="0.35">
      <c r="AE558" s="99"/>
    </row>
    <row r="559" spans="31:31" ht="30" customHeight="1" x14ac:dyDescent="0.35">
      <c r="AE559" s="99"/>
    </row>
    <row r="560" spans="31:31" ht="30" customHeight="1" x14ac:dyDescent="0.35">
      <c r="AE560" s="99"/>
    </row>
    <row r="561" spans="31:31" ht="30" customHeight="1" x14ac:dyDescent="0.35">
      <c r="AE561" s="99"/>
    </row>
    <row r="562" spans="31:31" ht="30" customHeight="1" x14ac:dyDescent="0.35">
      <c r="AE562" s="99"/>
    </row>
    <row r="563" spans="31:31" ht="30" customHeight="1" x14ac:dyDescent="0.35">
      <c r="AE563" s="99"/>
    </row>
    <row r="564" spans="31:31" ht="30" customHeight="1" x14ac:dyDescent="0.35">
      <c r="AE564" s="99"/>
    </row>
    <row r="565" spans="31:31" ht="30" customHeight="1" x14ac:dyDescent="0.35">
      <c r="AE565" s="99"/>
    </row>
    <row r="566" spans="31:31" ht="30" customHeight="1" x14ac:dyDescent="0.35">
      <c r="AE566" s="99"/>
    </row>
    <row r="567" spans="31:31" ht="30" customHeight="1" x14ac:dyDescent="0.35">
      <c r="AE567" s="99"/>
    </row>
    <row r="568" spans="31:31" ht="30" customHeight="1" x14ac:dyDescent="0.35">
      <c r="AE568" s="99"/>
    </row>
    <row r="569" spans="31:31" ht="30" customHeight="1" x14ac:dyDescent="0.35">
      <c r="AE569" s="99"/>
    </row>
    <row r="570" spans="31:31" ht="30" customHeight="1" x14ac:dyDescent="0.35">
      <c r="AE570" s="99"/>
    </row>
    <row r="571" spans="31:31" ht="30" customHeight="1" x14ac:dyDescent="0.35">
      <c r="AE571" s="99"/>
    </row>
    <row r="572" spans="31:31" ht="30" customHeight="1" x14ac:dyDescent="0.35">
      <c r="AE572" s="99"/>
    </row>
    <row r="573" spans="31:31" ht="30" customHeight="1" x14ac:dyDescent="0.35">
      <c r="AE573" s="99"/>
    </row>
    <row r="574" spans="31:31" ht="30" customHeight="1" x14ac:dyDescent="0.35">
      <c r="AE574" s="99"/>
    </row>
    <row r="575" spans="31:31" ht="30" customHeight="1" x14ac:dyDescent="0.35">
      <c r="AE575" s="99"/>
    </row>
    <row r="576" spans="31:31" ht="30" customHeight="1" x14ac:dyDescent="0.35">
      <c r="AE576" s="99"/>
    </row>
    <row r="577" spans="31:31" ht="30" customHeight="1" x14ac:dyDescent="0.35">
      <c r="AE577" s="99"/>
    </row>
    <row r="578" spans="31:31" ht="30" customHeight="1" x14ac:dyDescent="0.35">
      <c r="AE578" s="99"/>
    </row>
    <row r="579" spans="31:31" ht="30" customHeight="1" x14ac:dyDescent="0.35">
      <c r="AE579" s="99"/>
    </row>
    <row r="580" spans="31:31" ht="30" customHeight="1" x14ac:dyDescent="0.35">
      <c r="AE580" s="99"/>
    </row>
    <row r="581" spans="31:31" ht="30" customHeight="1" x14ac:dyDescent="0.35">
      <c r="AE581" s="99"/>
    </row>
    <row r="582" spans="31:31" ht="30" customHeight="1" x14ac:dyDescent="0.35">
      <c r="AE582" s="99"/>
    </row>
    <row r="583" spans="31:31" ht="30" customHeight="1" x14ac:dyDescent="0.35">
      <c r="AE583" s="99"/>
    </row>
    <row r="584" spans="31:31" ht="30" customHeight="1" x14ac:dyDescent="0.35">
      <c r="AE584" s="99"/>
    </row>
    <row r="585" spans="31:31" ht="30" customHeight="1" x14ac:dyDescent="0.35">
      <c r="AE585" s="99"/>
    </row>
    <row r="586" spans="31:31" ht="30" customHeight="1" x14ac:dyDescent="0.35">
      <c r="AE586" s="99"/>
    </row>
    <row r="587" spans="31:31" ht="30" customHeight="1" x14ac:dyDescent="0.35">
      <c r="AE587" s="99"/>
    </row>
    <row r="588" spans="31:31" ht="30" customHeight="1" x14ac:dyDescent="0.35">
      <c r="AE588" s="99"/>
    </row>
    <row r="589" spans="31:31" ht="30" customHeight="1" x14ac:dyDescent="0.35">
      <c r="AE589" s="99"/>
    </row>
    <row r="590" spans="31:31" ht="30" customHeight="1" x14ac:dyDescent="0.35">
      <c r="AE590" s="99"/>
    </row>
    <row r="591" spans="31:31" ht="30" customHeight="1" x14ac:dyDescent="0.35">
      <c r="AE591" s="99"/>
    </row>
    <row r="592" spans="31:31" ht="30" customHeight="1" x14ac:dyDescent="0.35">
      <c r="AE592" s="99"/>
    </row>
    <row r="593" spans="31:31" ht="30" customHeight="1" x14ac:dyDescent="0.35">
      <c r="AE593" s="99"/>
    </row>
    <row r="594" spans="31:31" ht="30" customHeight="1" x14ac:dyDescent="0.35">
      <c r="AE594" s="99"/>
    </row>
    <row r="595" spans="31:31" ht="30" customHeight="1" x14ac:dyDescent="0.35">
      <c r="AE595" s="99"/>
    </row>
    <row r="596" spans="31:31" ht="30" customHeight="1" x14ac:dyDescent="0.35">
      <c r="AE596" s="99"/>
    </row>
    <row r="597" spans="31:31" ht="30" customHeight="1" x14ac:dyDescent="0.35">
      <c r="AE597" s="99"/>
    </row>
    <row r="598" spans="31:31" ht="30" customHeight="1" x14ac:dyDescent="0.35">
      <c r="AE598" s="99"/>
    </row>
    <row r="599" spans="31:31" ht="30" customHeight="1" x14ac:dyDescent="0.35">
      <c r="AE599" s="99"/>
    </row>
    <row r="600" spans="31:31" ht="30" customHeight="1" x14ac:dyDescent="0.35">
      <c r="AE600" s="99"/>
    </row>
    <row r="601" spans="31:31" ht="30" customHeight="1" x14ac:dyDescent="0.35">
      <c r="AE601" s="99"/>
    </row>
    <row r="602" spans="31:31" ht="30" customHeight="1" x14ac:dyDescent="0.35">
      <c r="AE602" s="99"/>
    </row>
    <row r="603" spans="31:31" ht="30" customHeight="1" x14ac:dyDescent="0.35">
      <c r="AE603" s="99"/>
    </row>
    <row r="604" spans="31:31" ht="30" customHeight="1" x14ac:dyDescent="0.35">
      <c r="AE604" s="99"/>
    </row>
    <row r="605" spans="31:31" ht="30" customHeight="1" x14ac:dyDescent="0.35">
      <c r="AE605" s="99"/>
    </row>
    <row r="606" spans="31:31" ht="30" customHeight="1" x14ac:dyDescent="0.35">
      <c r="AE606" s="99"/>
    </row>
    <row r="607" spans="31:31" ht="30" customHeight="1" x14ac:dyDescent="0.35">
      <c r="AE607" s="99"/>
    </row>
    <row r="608" spans="31:31" ht="30" customHeight="1" x14ac:dyDescent="0.35">
      <c r="AE608" s="99"/>
    </row>
    <row r="609" spans="31:31" ht="30" customHeight="1" x14ac:dyDescent="0.35">
      <c r="AE609" s="99"/>
    </row>
    <row r="610" spans="31:31" ht="30" customHeight="1" x14ac:dyDescent="0.35">
      <c r="AE610" s="99"/>
    </row>
    <row r="611" spans="31:31" ht="30" customHeight="1" x14ac:dyDescent="0.35">
      <c r="AE611" s="99"/>
    </row>
    <row r="612" spans="31:31" ht="30" customHeight="1" x14ac:dyDescent="0.35">
      <c r="AE612" s="99"/>
    </row>
    <row r="613" spans="31:31" ht="30" customHeight="1" x14ac:dyDescent="0.35">
      <c r="AE613" s="99"/>
    </row>
    <row r="614" spans="31:31" ht="30" customHeight="1" x14ac:dyDescent="0.35">
      <c r="AE614" s="99"/>
    </row>
    <row r="615" spans="31:31" ht="30" customHeight="1" x14ac:dyDescent="0.35">
      <c r="AE615" s="99"/>
    </row>
    <row r="616" spans="31:31" ht="30" customHeight="1" x14ac:dyDescent="0.35">
      <c r="AE616" s="99"/>
    </row>
    <row r="617" spans="31:31" ht="30" customHeight="1" x14ac:dyDescent="0.35">
      <c r="AE617" s="99"/>
    </row>
    <row r="618" spans="31:31" ht="30" customHeight="1" x14ac:dyDescent="0.35">
      <c r="AE618" s="99"/>
    </row>
    <row r="619" spans="31:31" ht="30" customHeight="1" x14ac:dyDescent="0.35">
      <c r="AE619" s="99"/>
    </row>
    <row r="620" spans="31:31" ht="30" customHeight="1" x14ac:dyDescent="0.35">
      <c r="AE620" s="99"/>
    </row>
    <row r="621" spans="31:31" ht="30" customHeight="1" x14ac:dyDescent="0.35">
      <c r="AE621" s="99"/>
    </row>
    <row r="622" spans="31:31" ht="30" customHeight="1" x14ac:dyDescent="0.35">
      <c r="AE622" s="99"/>
    </row>
    <row r="623" spans="31:31" ht="30" customHeight="1" x14ac:dyDescent="0.35">
      <c r="AE623" s="99"/>
    </row>
    <row r="624" spans="31:31" ht="30" customHeight="1" x14ac:dyDescent="0.35">
      <c r="AE624" s="99"/>
    </row>
    <row r="625" spans="31:31" ht="30" customHeight="1" x14ac:dyDescent="0.35">
      <c r="AE625" s="99"/>
    </row>
    <row r="626" spans="31:31" ht="30" customHeight="1" x14ac:dyDescent="0.35">
      <c r="AE626" s="99"/>
    </row>
    <row r="627" spans="31:31" ht="30" customHeight="1" x14ac:dyDescent="0.35">
      <c r="AE627" s="99"/>
    </row>
    <row r="628" spans="31:31" ht="30" customHeight="1" x14ac:dyDescent="0.35">
      <c r="AE628" s="99"/>
    </row>
    <row r="629" spans="31:31" ht="30" customHeight="1" x14ac:dyDescent="0.35">
      <c r="AE629" s="99"/>
    </row>
    <row r="630" spans="31:31" ht="30" customHeight="1" x14ac:dyDescent="0.35">
      <c r="AE630" s="99"/>
    </row>
    <row r="631" spans="31:31" ht="30" customHeight="1" x14ac:dyDescent="0.35">
      <c r="AE631" s="99"/>
    </row>
    <row r="632" spans="31:31" ht="30" customHeight="1" x14ac:dyDescent="0.35">
      <c r="AE632" s="99"/>
    </row>
    <row r="633" spans="31:31" ht="30" customHeight="1" x14ac:dyDescent="0.35">
      <c r="AE633" s="99"/>
    </row>
    <row r="634" spans="31:31" ht="30" customHeight="1" x14ac:dyDescent="0.35">
      <c r="AE634" s="99"/>
    </row>
    <row r="635" spans="31:31" ht="30" customHeight="1" x14ac:dyDescent="0.35">
      <c r="AE635" s="99"/>
    </row>
    <row r="636" spans="31:31" ht="30" customHeight="1" x14ac:dyDescent="0.35">
      <c r="AE636" s="99"/>
    </row>
    <row r="637" spans="31:31" ht="30" customHeight="1" x14ac:dyDescent="0.35">
      <c r="AE637" s="99"/>
    </row>
    <row r="638" spans="31:31" ht="30" customHeight="1" x14ac:dyDescent="0.35">
      <c r="AE638" s="99"/>
    </row>
    <row r="639" spans="31:31" ht="30" customHeight="1" x14ac:dyDescent="0.35">
      <c r="AE639" s="99"/>
    </row>
    <row r="640" spans="31:31" ht="30" customHeight="1" x14ac:dyDescent="0.35">
      <c r="AE640" s="99"/>
    </row>
    <row r="641" spans="31:31" ht="30" customHeight="1" x14ac:dyDescent="0.35">
      <c r="AE641" s="99"/>
    </row>
    <row r="642" spans="31:31" ht="30" customHeight="1" x14ac:dyDescent="0.35">
      <c r="AE642" s="99"/>
    </row>
    <row r="643" spans="31:31" ht="30" customHeight="1" x14ac:dyDescent="0.35">
      <c r="AE643" s="99"/>
    </row>
    <row r="644" spans="31:31" ht="30" customHeight="1" x14ac:dyDescent="0.35">
      <c r="AE644" s="99"/>
    </row>
    <row r="645" spans="31:31" ht="30" customHeight="1" x14ac:dyDescent="0.35">
      <c r="AE645" s="99"/>
    </row>
    <row r="646" spans="31:31" ht="30" customHeight="1" x14ac:dyDescent="0.35">
      <c r="AE646" s="99"/>
    </row>
    <row r="647" spans="31:31" ht="30" customHeight="1" x14ac:dyDescent="0.35">
      <c r="AE647" s="99"/>
    </row>
    <row r="648" spans="31:31" ht="30" customHeight="1" x14ac:dyDescent="0.35">
      <c r="AE648" s="99"/>
    </row>
    <row r="649" spans="31:31" ht="30" customHeight="1" x14ac:dyDescent="0.35">
      <c r="AE649" s="99"/>
    </row>
    <row r="650" spans="31:31" ht="30" customHeight="1" x14ac:dyDescent="0.35">
      <c r="AE650" s="99"/>
    </row>
    <row r="651" spans="31:31" ht="30" customHeight="1" x14ac:dyDescent="0.35">
      <c r="AE651" s="99"/>
    </row>
    <row r="652" spans="31:31" ht="30" customHeight="1" x14ac:dyDescent="0.35">
      <c r="AE652" s="99"/>
    </row>
    <row r="653" spans="31:31" ht="30" customHeight="1" x14ac:dyDescent="0.35">
      <c r="AE653" s="99"/>
    </row>
    <row r="654" spans="31:31" ht="30" customHeight="1" x14ac:dyDescent="0.35">
      <c r="AE654" s="99"/>
    </row>
    <row r="655" spans="31:31" ht="30" customHeight="1" x14ac:dyDescent="0.35">
      <c r="AE655" s="99"/>
    </row>
    <row r="656" spans="31:31" ht="30" customHeight="1" x14ac:dyDescent="0.35">
      <c r="AE656" s="99"/>
    </row>
    <row r="657" spans="31:31" ht="30" customHeight="1" x14ac:dyDescent="0.35">
      <c r="AE657" s="99"/>
    </row>
    <row r="658" spans="31:31" ht="30" customHeight="1" x14ac:dyDescent="0.35">
      <c r="AE658" s="99"/>
    </row>
    <row r="659" spans="31:31" ht="30" customHeight="1" x14ac:dyDescent="0.35">
      <c r="AE659" s="99"/>
    </row>
    <row r="660" spans="31:31" ht="30" customHeight="1" x14ac:dyDescent="0.35">
      <c r="AE660" s="99"/>
    </row>
    <row r="661" spans="31:31" ht="30" customHeight="1" x14ac:dyDescent="0.35">
      <c r="AE661" s="99"/>
    </row>
    <row r="662" spans="31:31" ht="30" customHeight="1" x14ac:dyDescent="0.35">
      <c r="AE662" s="99"/>
    </row>
    <row r="663" spans="31:31" ht="30" customHeight="1" x14ac:dyDescent="0.35">
      <c r="AE663" s="99"/>
    </row>
    <row r="664" spans="31:31" ht="30" customHeight="1" x14ac:dyDescent="0.35">
      <c r="AE664" s="99"/>
    </row>
    <row r="665" spans="31:31" ht="30" customHeight="1" x14ac:dyDescent="0.35">
      <c r="AE665" s="99"/>
    </row>
    <row r="666" spans="31:31" ht="30" customHeight="1" x14ac:dyDescent="0.35">
      <c r="AE666" s="99"/>
    </row>
    <row r="667" spans="31:31" ht="30" customHeight="1" x14ac:dyDescent="0.35">
      <c r="AE667" s="99"/>
    </row>
    <row r="668" spans="31:31" ht="30" customHeight="1" x14ac:dyDescent="0.35">
      <c r="AE668" s="99"/>
    </row>
    <row r="669" spans="31:31" ht="30" customHeight="1" x14ac:dyDescent="0.35">
      <c r="AE669" s="99"/>
    </row>
    <row r="670" spans="31:31" ht="30" customHeight="1" x14ac:dyDescent="0.35">
      <c r="AE670" s="99"/>
    </row>
    <row r="671" spans="31:31" ht="30" customHeight="1" x14ac:dyDescent="0.35">
      <c r="AE671" s="99"/>
    </row>
    <row r="672" spans="31:31" ht="30" customHeight="1" x14ac:dyDescent="0.35">
      <c r="AE672" s="99"/>
    </row>
    <row r="673" spans="31:31" ht="30" customHeight="1" x14ac:dyDescent="0.35">
      <c r="AE673" s="99"/>
    </row>
    <row r="674" spans="31:31" ht="30" customHeight="1" x14ac:dyDescent="0.35">
      <c r="AE674" s="99"/>
    </row>
    <row r="675" spans="31:31" ht="30" customHeight="1" x14ac:dyDescent="0.35">
      <c r="AE675" s="99"/>
    </row>
    <row r="676" spans="31:31" ht="30" customHeight="1" x14ac:dyDescent="0.35">
      <c r="AE676" s="99"/>
    </row>
    <row r="677" spans="31:31" ht="30" customHeight="1" x14ac:dyDescent="0.35">
      <c r="AE677" s="99"/>
    </row>
    <row r="678" spans="31:31" ht="30" customHeight="1" x14ac:dyDescent="0.35">
      <c r="AE678" s="99"/>
    </row>
    <row r="679" spans="31:31" ht="30" customHeight="1" x14ac:dyDescent="0.35">
      <c r="AE679" s="99"/>
    </row>
    <row r="680" spans="31:31" ht="30" customHeight="1" x14ac:dyDescent="0.35">
      <c r="AE680" s="99"/>
    </row>
    <row r="681" spans="31:31" ht="30" customHeight="1" x14ac:dyDescent="0.35">
      <c r="AE681" s="99"/>
    </row>
    <row r="682" spans="31:31" ht="30" customHeight="1" x14ac:dyDescent="0.35">
      <c r="AE682" s="99"/>
    </row>
    <row r="683" spans="31:31" ht="30" customHeight="1" x14ac:dyDescent="0.35">
      <c r="AE683" s="99"/>
    </row>
    <row r="684" spans="31:31" ht="30" customHeight="1" x14ac:dyDescent="0.35">
      <c r="AE684" s="99"/>
    </row>
    <row r="685" spans="31:31" ht="30" customHeight="1" x14ac:dyDescent="0.35">
      <c r="AE685" s="99"/>
    </row>
    <row r="686" spans="31:31" ht="30" customHeight="1" x14ac:dyDescent="0.35">
      <c r="AE686" s="99"/>
    </row>
    <row r="687" spans="31:31" ht="30" customHeight="1" x14ac:dyDescent="0.35">
      <c r="AE687" s="99"/>
    </row>
    <row r="688" spans="31:31" ht="30" customHeight="1" x14ac:dyDescent="0.35">
      <c r="AE688" s="99"/>
    </row>
    <row r="689" spans="31:31" ht="30" customHeight="1" x14ac:dyDescent="0.35">
      <c r="AE689" s="99"/>
    </row>
    <row r="690" spans="31:31" ht="30" customHeight="1" x14ac:dyDescent="0.35">
      <c r="AE690" s="99"/>
    </row>
    <row r="691" spans="31:31" ht="30" customHeight="1" x14ac:dyDescent="0.35">
      <c r="AE691" s="99"/>
    </row>
    <row r="692" spans="31:31" ht="30" customHeight="1" x14ac:dyDescent="0.35">
      <c r="AE692" s="99"/>
    </row>
    <row r="693" spans="31:31" ht="30" customHeight="1" x14ac:dyDescent="0.35">
      <c r="AE693" s="99"/>
    </row>
    <row r="694" spans="31:31" ht="30" customHeight="1" x14ac:dyDescent="0.35">
      <c r="AE694" s="99"/>
    </row>
    <row r="695" spans="31:31" ht="30" customHeight="1" x14ac:dyDescent="0.35">
      <c r="AE695" s="99"/>
    </row>
    <row r="696" spans="31:31" ht="30" customHeight="1" x14ac:dyDescent="0.35">
      <c r="AE696" s="99"/>
    </row>
    <row r="697" spans="31:31" ht="30" customHeight="1" x14ac:dyDescent="0.35">
      <c r="AE697" s="99"/>
    </row>
    <row r="698" spans="31:31" ht="30" customHeight="1" x14ac:dyDescent="0.35">
      <c r="AE698" s="99"/>
    </row>
    <row r="699" spans="31:31" ht="30" customHeight="1" x14ac:dyDescent="0.35">
      <c r="AE699" s="99"/>
    </row>
    <row r="700" spans="31:31" ht="30" customHeight="1" x14ac:dyDescent="0.35">
      <c r="AE700" s="99"/>
    </row>
    <row r="701" spans="31:31" ht="30" customHeight="1" x14ac:dyDescent="0.35">
      <c r="AE701" s="99"/>
    </row>
    <row r="702" spans="31:31" ht="30" customHeight="1" x14ac:dyDescent="0.35">
      <c r="AE702" s="99"/>
    </row>
    <row r="703" spans="31:31" ht="30" customHeight="1" x14ac:dyDescent="0.35">
      <c r="AE703" s="99"/>
    </row>
    <row r="704" spans="31:31" ht="30" customHeight="1" x14ac:dyDescent="0.35">
      <c r="AE704" s="99"/>
    </row>
    <row r="705" spans="31:31" ht="30" customHeight="1" x14ac:dyDescent="0.35">
      <c r="AE705" s="99"/>
    </row>
    <row r="706" spans="31:31" ht="30" customHeight="1" x14ac:dyDescent="0.35">
      <c r="AE706" s="99"/>
    </row>
    <row r="707" spans="31:31" ht="30" customHeight="1" x14ac:dyDescent="0.35">
      <c r="AE707" s="99"/>
    </row>
    <row r="708" spans="31:31" ht="30" customHeight="1" x14ac:dyDescent="0.35">
      <c r="AE708" s="99"/>
    </row>
    <row r="709" spans="31:31" ht="30" customHeight="1" x14ac:dyDescent="0.35">
      <c r="AE709" s="99"/>
    </row>
    <row r="710" spans="31:31" ht="30" customHeight="1" x14ac:dyDescent="0.35">
      <c r="AE710" s="99"/>
    </row>
    <row r="711" spans="31:31" ht="30" customHeight="1" x14ac:dyDescent="0.35">
      <c r="AE711" s="99"/>
    </row>
    <row r="712" spans="31:31" ht="30" customHeight="1" x14ac:dyDescent="0.35">
      <c r="AE712" s="99"/>
    </row>
    <row r="713" spans="31:31" ht="30" customHeight="1" x14ac:dyDescent="0.35">
      <c r="AE713" s="99"/>
    </row>
    <row r="714" spans="31:31" ht="30" customHeight="1" x14ac:dyDescent="0.35">
      <c r="AE714" s="99"/>
    </row>
    <row r="715" spans="31:31" ht="30" customHeight="1" x14ac:dyDescent="0.35">
      <c r="AE715" s="99"/>
    </row>
    <row r="716" spans="31:31" ht="30" customHeight="1" x14ac:dyDescent="0.35">
      <c r="AE716" s="99"/>
    </row>
    <row r="717" spans="31:31" ht="30" customHeight="1" x14ac:dyDescent="0.35">
      <c r="AE717" s="99"/>
    </row>
    <row r="718" spans="31:31" ht="30" customHeight="1" x14ac:dyDescent="0.35">
      <c r="AE718" s="99"/>
    </row>
    <row r="719" spans="31:31" ht="30" customHeight="1" x14ac:dyDescent="0.35">
      <c r="AE719" s="99"/>
    </row>
    <row r="720" spans="31:31" ht="30" customHeight="1" x14ac:dyDescent="0.35">
      <c r="AE720" s="99"/>
    </row>
    <row r="721" spans="31:31" ht="30" customHeight="1" x14ac:dyDescent="0.35">
      <c r="AE721" s="99"/>
    </row>
    <row r="722" spans="31:31" ht="30" customHeight="1" x14ac:dyDescent="0.35">
      <c r="AE722" s="99"/>
    </row>
    <row r="723" spans="31:31" ht="30" customHeight="1" x14ac:dyDescent="0.35">
      <c r="AE723" s="99"/>
    </row>
    <row r="724" spans="31:31" ht="30" customHeight="1" x14ac:dyDescent="0.35">
      <c r="AE724" s="99"/>
    </row>
    <row r="725" spans="31:31" ht="30" customHeight="1" x14ac:dyDescent="0.35">
      <c r="AE725" s="99"/>
    </row>
    <row r="726" spans="31:31" ht="30" customHeight="1" x14ac:dyDescent="0.35">
      <c r="AE726" s="99"/>
    </row>
    <row r="727" spans="31:31" ht="30" customHeight="1" x14ac:dyDescent="0.35">
      <c r="AE727" s="99"/>
    </row>
    <row r="728" spans="31:31" ht="30" customHeight="1" x14ac:dyDescent="0.35">
      <c r="AE728" s="99"/>
    </row>
    <row r="729" spans="31:31" ht="30" customHeight="1" x14ac:dyDescent="0.35">
      <c r="AE729" s="99"/>
    </row>
    <row r="730" spans="31:31" ht="30" customHeight="1" x14ac:dyDescent="0.35">
      <c r="AE730" s="99"/>
    </row>
    <row r="731" spans="31:31" ht="30" customHeight="1" x14ac:dyDescent="0.35">
      <c r="AE731" s="99"/>
    </row>
    <row r="732" spans="31:31" ht="30" customHeight="1" x14ac:dyDescent="0.35">
      <c r="AE732" s="99"/>
    </row>
    <row r="733" spans="31:31" ht="30" customHeight="1" x14ac:dyDescent="0.35">
      <c r="AE733" s="99"/>
    </row>
    <row r="734" spans="31:31" ht="30" customHeight="1" x14ac:dyDescent="0.35">
      <c r="AE734" s="99"/>
    </row>
    <row r="735" spans="31:31" ht="30" customHeight="1" x14ac:dyDescent="0.35">
      <c r="AE735" s="99"/>
    </row>
    <row r="736" spans="31:31" ht="30" customHeight="1" x14ac:dyDescent="0.35">
      <c r="AE736" s="99"/>
    </row>
    <row r="737" spans="31:31" ht="30" customHeight="1" x14ac:dyDescent="0.35">
      <c r="AE737" s="99"/>
    </row>
    <row r="738" spans="31:31" ht="30" customHeight="1" x14ac:dyDescent="0.35">
      <c r="AE738" s="99"/>
    </row>
    <row r="739" spans="31:31" ht="30" customHeight="1" x14ac:dyDescent="0.35">
      <c r="AE739" s="99"/>
    </row>
    <row r="740" spans="31:31" ht="30" customHeight="1" x14ac:dyDescent="0.35">
      <c r="AE740" s="99"/>
    </row>
    <row r="741" spans="31:31" ht="30" customHeight="1" x14ac:dyDescent="0.35">
      <c r="AE741" s="99"/>
    </row>
    <row r="742" spans="31:31" ht="30" customHeight="1" x14ac:dyDescent="0.35">
      <c r="AE742" s="99"/>
    </row>
    <row r="743" spans="31:31" ht="30" customHeight="1" x14ac:dyDescent="0.35">
      <c r="AE743" s="99"/>
    </row>
    <row r="744" spans="31:31" ht="30" customHeight="1" x14ac:dyDescent="0.35">
      <c r="AE744" s="99"/>
    </row>
    <row r="745" spans="31:31" ht="30" customHeight="1" x14ac:dyDescent="0.35">
      <c r="AE745" s="99"/>
    </row>
    <row r="746" spans="31:31" ht="30" customHeight="1" x14ac:dyDescent="0.35">
      <c r="AE746" s="99"/>
    </row>
    <row r="747" spans="31:31" ht="30" customHeight="1" x14ac:dyDescent="0.35">
      <c r="AE747" s="99"/>
    </row>
    <row r="748" spans="31:31" ht="30" customHeight="1" x14ac:dyDescent="0.35">
      <c r="AE748" s="99"/>
    </row>
    <row r="749" spans="31:31" ht="30" customHeight="1" x14ac:dyDescent="0.35">
      <c r="AE749" s="99"/>
    </row>
    <row r="750" spans="31:31" ht="30" customHeight="1" x14ac:dyDescent="0.35">
      <c r="AE750" s="99"/>
    </row>
    <row r="751" spans="31:31" ht="30" customHeight="1" x14ac:dyDescent="0.35">
      <c r="AE751" s="99"/>
    </row>
    <row r="752" spans="31:31" ht="30" customHeight="1" x14ac:dyDescent="0.35">
      <c r="AE752" s="99"/>
    </row>
    <row r="753" spans="31:31" ht="30" customHeight="1" x14ac:dyDescent="0.35">
      <c r="AE753" s="99"/>
    </row>
    <row r="754" spans="31:31" ht="30" customHeight="1" x14ac:dyDescent="0.35">
      <c r="AE754" s="99"/>
    </row>
    <row r="755" spans="31:31" ht="30" customHeight="1" x14ac:dyDescent="0.35">
      <c r="AE755" s="99"/>
    </row>
    <row r="756" spans="31:31" ht="30" customHeight="1" x14ac:dyDescent="0.35">
      <c r="AE756" s="99"/>
    </row>
    <row r="757" spans="31:31" ht="30" customHeight="1" x14ac:dyDescent="0.35">
      <c r="AE757" s="99"/>
    </row>
    <row r="758" spans="31:31" ht="30" customHeight="1" x14ac:dyDescent="0.35">
      <c r="AE758" s="99"/>
    </row>
    <row r="759" spans="31:31" ht="30" customHeight="1" x14ac:dyDescent="0.35">
      <c r="AE759" s="99"/>
    </row>
    <row r="760" spans="31:31" ht="30" customHeight="1" x14ac:dyDescent="0.35">
      <c r="AE760" s="99"/>
    </row>
    <row r="761" spans="31:31" ht="30" customHeight="1" x14ac:dyDescent="0.35">
      <c r="AE761" s="99"/>
    </row>
    <row r="762" spans="31:31" ht="30" customHeight="1" x14ac:dyDescent="0.35">
      <c r="AE762" s="99"/>
    </row>
    <row r="763" spans="31:31" ht="30" customHeight="1" x14ac:dyDescent="0.35">
      <c r="AE763" s="99"/>
    </row>
    <row r="764" spans="31:31" ht="30" customHeight="1" x14ac:dyDescent="0.35">
      <c r="AE764" s="99"/>
    </row>
    <row r="765" spans="31:31" ht="30" customHeight="1" x14ac:dyDescent="0.35">
      <c r="AE765" s="99"/>
    </row>
    <row r="766" spans="31:31" ht="30" customHeight="1" x14ac:dyDescent="0.35">
      <c r="AE766" s="99"/>
    </row>
    <row r="767" spans="31:31" ht="30" customHeight="1" x14ac:dyDescent="0.35">
      <c r="AE767" s="99"/>
    </row>
    <row r="768" spans="31:31" ht="30" customHeight="1" x14ac:dyDescent="0.35">
      <c r="AE768" s="99"/>
    </row>
    <row r="769" spans="31:31" ht="30" customHeight="1" x14ac:dyDescent="0.35">
      <c r="AE769" s="99"/>
    </row>
    <row r="770" spans="31:31" ht="30" customHeight="1" x14ac:dyDescent="0.35">
      <c r="AE770" s="99"/>
    </row>
    <row r="771" spans="31:31" ht="30" customHeight="1" x14ac:dyDescent="0.35">
      <c r="AE771" s="99"/>
    </row>
    <row r="772" spans="31:31" ht="30" customHeight="1" x14ac:dyDescent="0.35">
      <c r="AE772" s="99"/>
    </row>
    <row r="773" spans="31:31" ht="30" customHeight="1" x14ac:dyDescent="0.35">
      <c r="AE773" s="99"/>
    </row>
    <row r="774" spans="31:31" ht="30" customHeight="1" x14ac:dyDescent="0.35">
      <c r="AE774" s="99"/>
    </row>
    <row r="775" spans="31:31" ht="30" customHeight="1" x14ac:dyDescent="0.35">
      <c r="AE775" s="99"/>
    </row>
    <row r="776" spans="31:31" ht="30" customHeight="1" x14ac:dyDescent="0.35">
      <c r="AE776" s="99"/>
    </row>
    <row r="777" spans="31:31" ht="30" customHeight="1" x14ac:dyDescent="0.35">
      <c r="AE777" s="99"/>
    </row>
    <row r="778" spans="31:31" ht="30" customHeight="1" x14ac:dyDescent="0.35">
      <c r="AE778" s="99"/>
    </row>
    <row r="779" spans="31:31" ht="30" customHeight="1" x14ac:dyDescent="0.35">
      <c r="AE779" s="99"/>
    </row>
    <row r="780" spans="31:31" ht="30" customHeight="1" x14ac:dyDescent="0.35">
      <c r="AE780" s="99"/>
    </row>
    <row r="781" spans="31:31" ht="30" customHeight="1" x14ac:dyDescent="0.35">
      <c r="AE781" s="99"/>
    </row>
    <row r="782" spans="31:31" ht="30" customHeight="1" x14ac:dyDescent="0.35">
      <c r="AE782" s="99"/>
    </row>
    <row r="783" spans="31:31" ht="30" customHeight="1" x14ac:dyDescent="0.35">
      <c r="AE783" s="99"/>
    </row>
    <row r="784" spans="31:31" ht="30" customHeight="1" x14ac:dyDescent="0.35">
      <c r="AE784" s="99"/>
    </row>
    <row r="785" spans="31:31" ht="30" customHeight="1" x14ac:dyDescent="0.35">
      <c r="AE785" s="99"/>
    </row>
    <row r="786" spans="31:31" ht="30" customHeight="1" x14ac:dyDescent="0.35">
      <c r="AE786" s="99"/>
    </row>
    <row r="787" spans="31:31" ht="30" customHeight="1" x14ac:dyDescent="0.35">
      <c r="AE787" s="99"/>
    </row>
    <row r="788" spans="31:31" ht="30" customHeight="1" x14ac:dyDescent="0.35">
      <c r="AE788" s="99"/>
    </row>
    <row r="789" spans="31:31" ht="30" customHeight="1" x14ac:dyDescent="0.35">
      <c r="AE789" s="99"/>
    </row>
    <row r="790" spans="31:31" ht="30" customHeight="1" x14ac:dyDescent="0.35">
      <c r="AE790" s="99"/>
    </row>
    <row r="791" spans="31:31" ht="30" customHeight="1" x14ac:dyDescent="0.35">
      <c r="AE791" s="99"/>
    </row>
    <row r="792" spans="31:31" ht="30" customHeight="1" x14ac:dyDescent="0.35">
      <c r="AE792" s="99"/>
    </row>
    <row r="793" spans="31:31" ht="30" customHeight="1" x14ac:dyDescent="0.35">
      <c r="AE793" s="99"/>
    </row>
    <row r="794" spans="31:31" ht="30" customHeight="1" x14ac:dyDescent="0.35">
      <c r="AE794" s="99"/>
    </row>
    <row r="795" spans="31:31" ht="30" customHeight="1" x14ac:dyDescent="0.35">
      <c r="AE795" s="99"/>
    </row>
    <row r="796" spans="31:31" ht="30" customHeight="1" x14ac:dyDescent="0.35">
      <c r="AE796" s="99"/>
    </row>
    <row r="797" spans="31:31" ht="30" customHeight="1" x14ac:dyDescent="0.35">
      <c r="AE797" s="99"/>
    </row>
    <row r="798" spans="31:31" ht="30" customHeight="1" x14ac:dyDescent="0.35">
      <c r="AE798" s="99"/>
    </row>
    <row r="799" spans="31:31" ht="30" customHeight="1" x14ac:dyDescent="0.35">
      <c r="AE799" s="99"/>
    </row>
    <row r="800" spans="31:31" ht="30" customHeight="1" x14ac:dyDescent="0.35">
      <c r="AE800" s="99"/>
    </row>
    <row r="801" spans="31:31" ht="30" customHeight="1" x14ac:dyDescent="0.35">
      <c r="AE801" s="99"/>
    </row>
    <row r="802" spans="31:31" ht="30" customHeight="1" x14ac:dyDescent="0.35">
      <c r="AE802" s="99"/>
    </row>
    <row r="803" spans="31:31" ht="30" customHeight="1" x14ac:dyDescent="0.35">
      <c r="AE803" s="99"/>
    </row>
    <row r="804" spans="31:31" ht="30" customHeight="1" x14ac:dyDescent="0.35">
      <c r="AE804" s="99"/>
    </row>
    <row r="805" spans="31:31" ht="30" customHeight="1" x14ac:dyDescent="0.35">
      <c r="AE805" s="99"/>
    </row>
    <row r="806" spans="31:31" ht="30" customHeight="1" x14ac:dyDescent="0.35">
      <c r="AE806" s="99"/>
    </row>
    <row r="807" spans="31:31" ht="30" customHeight="1" x14ac:dyDescent="0.35">
      <c r="AE807" s="99"/>
    </row>
    <row r="808" spans="31:31" ht="30" customHeight="1" x14ac:dyDescent="0.35">
      <c r="AE808" s="99"/>
    </row>
    <row r="809" spans="31:31" ht="30" customHeight="1" x14ac:dyDescent="0.35">
      <c r="AE809" s="99"/>
    </row>
    <row r="810" spans="31:31" ht="30" customHeight="1" x14ac:dyDescent="0.35">
      <c r="AE810" s="99"/>
    </row>
    <row r="811" spans="31:31" ht="30" customHeight="1" x14ac:dyDescent="0.35">
      <c r="AE811" s="99"/>
    </row>
    <row r="812" spans="31:31" ht="30" customHeight="1" x14ac:dyDescent="0.35">
      <c r="AE812" s="99"/>
    </row>
    <row r="813" spans="31:31" ht="30" customHeight="1" x14ac:dyDescent="0.35">
      <c r="AE813" s="99"/>
    </row>
    <row r="814" spans="31:31" ht="30" customHeight="1" x14ac:dyDescent="0.35">
      <c r="AE814" s="99"/>
    </row>
    <row r="815" spans="31:31" ht="30" customHeight="1" x14ac:dyDescent="0.35">
      <c r="AE815" s="99"/>
    </row>
    <row r="816" spans="31:31" ht="30" customHeight="1" x14ac:dyDescent="0.35">
      <c r="AE816" s="99"/>
    </row>
    <row r="817" spans="31:31" ht="30" customHeight="1" x14ac:dyDescent="0.35">
      <c r="AE817" s="99"/>
    </row>
    <row r="818" spans="31:31" ht="30" customHeight="1" x14ac:dyDescent="0.35">
      <c r="AE818" s="99"/>
    </row>
    <row r="819" spans="31:31" ht="30" customHeight="1" x14ac:dyDescent="0.35">
      <c r="AE819" s="99"/>
    </row>
    <row r="820" spans="31:31" ht="30" customHeight="1" x14ac:dyDescent="0.35">
      <c r="AE820" s="99"/>
    </row>
    <row r="821" spans="31:31" ht="30" customHeight="1" x14ac:dyDescent="0.35">
      <c r="AE821" s="99"/>
    </row>
    <row r="822" spans="31:31" ht="30" customHeight="1" x14ac:dyDescent="0.35">
      <c r="AE822" s="99"/>
    </row>
    <row r="823" spans="31:31" ht="30" customHeight="1" x14ac:dyDescent="0.35">
      <c r="AE823" s="99"/>
    </row>
    <row r="824" spans="31:31" ht="30" customHeight="1" x14ac:dyDescent="0.35">
      <c r="AE824" s="99"/>
    </row>
    <row r="825" spans="31:31" ht="30" customHeight="1" x14ac:dyDescent="0.35">
      <c r="AE825" s="99"/>
    </row>
    <row r="826" spans="31:31" ht="30" customHeight="1" x14ac:dyDescent="0.35">
      <c r="AE826" s="99"/>
    </row>
    <row r="827" spans="31:31" ht="30" customHeight="1" x14ac:dyDescent="0.35">
      <c r="AE827" s="99"/>
    </row>
    <row r="828" spans="31:31" ht="30" customHeight="1" x14ac:dyDescent="0.35">
      <c r="AE828" s="99"/>
    </row>
    <row r="829" spans="31:31" ht="30" customHeight="1" x14ac:dyDescent="0.35">
      <c r="AE829" s="99"/>
    </row>
    <row r="830" spans="31:31" ht="30" customHeight="1" x14ac:dyDescent="0.35">
      <c r="AE830" s="99"/>
    </row>
    <row r="831" spans="31:31" ht="30" customHeight="1" x14ac:dyDescent="0.35">
      <c r="AE831" s="99"/>
    </row>
    <row r="832" spans="31:31" ht="30" customHeight="1" x14ac:dyDescent="0.35">
      <c r="AE832" s="99"/>
    </row>
    <row r="833" spans="31:31" ht="30" customHeight="1" x14ac:dyDescent="0.35">
      <c r="AE833" s="99"/>
    </row>
    <row r="834" spans="31:31" ht="30" customHeight="1" x14ac:dyDescent="0.35">
      <c r="AE834" s="99"/>
    </row>
    <row r="835" spans="31:31" ht="30" customHeight="1" x14ac:dyDescent="0.35">
      <c r="AE835" s="99"/>
    </row>
    <row r="836" spans="31:31" ht="30" customHeight="1" x14ac:dyDescent="0.35">
      <c r="AE836" s="99"/>
    </row>
    <row r="837" spans="31:31" ht="30" customHeight="1" x14ac:dyDescent="0.35">
      <c r="AE837" s="99"/>
    </row>
    <row r="838" spans="31:31" ht="30" customHeight="1" x14ac:dyDescent="0.35">
      <c r="AE838" s="99"/>
    </row>
    <row r="839" spans="31:31" ht="30" customHeight="1" x14ac:dyDescent="0.35">
      <c r="AE839" s="99"/>
    </row>
    <row r="840" spans="31:31" ht="30" customHeight="1" x14ac:dyDescent="0.35">
      <c r="AE840" s="99"/>
    </row>
    <row r="841" spans="31:31" ht="30" customHeight="1" x14ac:dyDescent="0.35">
      <c r="AE841" s="99"/>
    </row>
    <row r="842" spans="31:31" ht="30" customHeight="1" x14ac:dyDescent="0.35">
      <c r="AE842" s="99"/>
    </row>
    <row r="843" spans="31:31" ht="30" customHeight="1" x14ac:dyDescent="0.35">
      <c r="AE843" s="99"/>
    </row>
    <row r="844" spans="31:31" ht="30" customHeight="1" x14ac:dyDescent="0.35">
      <c r="AE844" s="99"/>
    </row>
    <row r="845" spans="31:31" ht="30" customHeight="1" x14ac:dyDescent="0.35">
      <c r="AE845" s="99"/>
    </row>
    <row r="846" spans="31:31" ht="30" customHeight="1" x14ac:dyDescent="0.35">
      <c r="AE846" s="99"/>
    </row>
    <row r="847" spans="31:31" ht="30" customHeight="1" x14ac:dyDescent="0.35">
      <c r="AE847" s="99"/>
    </row>
    <row r="848" spans="31:31" ht="30" customHeight="1" x14ac:dyDescent="0.35">
      <c r="AE848" s="99"/>
    </row>
    <row r="849" spans="31:31" ht="30" customHeight="1" x14ac:dyDescent="0.35">
      <c r="AE849" s="99"/>
    </row>
    <row r="850" spans="31:31" ht="30" customHeight="1" x14ac:dyDescent="0.35">
      <c r="AE850" s="99"/>
    </row>
    <row r="851" spans="31:31" ht="30" customHeight="1" x14ac:dyDescent="0.35">
      <c r="AE851" s="99"/>
    </row>
    <row r="852" spans="31:31" ht="30" customHeight="1" x14ac:dyDescent="0.35">
      <c r="AE852" s="99"/>
    </row>
    <row r="853" spans="31:31" ht="30" customHeight="1" x14ac:dyDescent="0.35">
      <c r="AE853" s="99"/>
    </row>
    <row r="854" spans="31:31" ht="30" customHeight="1" x14ac:dyDescent="0.35">
      <c r="AE854" s="99"/>
    </row>
    <row r="855" spans="31:31" ht="30" customHeight="1" x14ac:dyDescent="0.35">
      <c r="AE855" s="99"/>
    </row>
    <row r="856" spans="31:31" ht="30" customHeight="1" x14ac:dyDescent="0.35">
      <c r="AE856" s="99"/>
    </row>
    <row r="857" spans="31:31" ht="30" customHeight="1" x14ac:dyDescent="0.35">
      <c r="AE857" s="99"/>
    </row>
    <row r="858" spans="31:31" ht="30" customHeight="1" x14ac:dyDescent="0.35">
      <c r="AE858" s="99"/>
    </row>
    <row r="859" spans="31:31" ht="30" customHeight="1" x14ac:dyDescent="0.35">
      <c r="AE859" s="99"/>
    </row>
    <row r="860" spans="31:31" ht="30" customHeight="1" x14ac:dyDescent="0.35">
      <c r="AE860" s="99"/>
    </row>
    <row r="861" spans="31:31" ht="30" customHeight="1" x14ac:dyDescent="0.35">
      <c r="AE861" s="99"/>
    </row>
    <row r="862" spans="31:31" ht="30" customHeight="1" x14ac:dyDescent="0.35">
      <c r="AE862" s="99"/>
    </row>
    <row r="863" spans="31:31" ht="30" customHeight="1" x14ac:dyDescent="0.35">
      <c r="AE863" s="99"/>
    </row>
    <row r="864" spans="31:31" ht="30" customHeight="1" x14ac:dyDescent="0.35">
      <c r="AE864" s="99"/>
    </row>
    <row r="865" spans="31:31" ht="30" customHeight="1" x14ac:dyDescent="0.35">
      <c r="AE865" s="99"/>
    </row>
    <row r="866" spans="31:31" ht="30" customHeight="1" x14ac:dyDescent="0.35">
      <c r="AE866" s="99"/>
    </row>
    <row r="867" spans="31:31" ht="30" customHeight="1" x14ac:dyDescent="0.35">
      <c r="AE867" s="99"/>
    </row>
    <row r="868" spans="31:31" ht="30" customHeight="1" x14ac:dyDescent="0.35">
      <c r="AE868" s="99"/>
    </row>
    <row r="869" spans="31:31" ht="30" customHeight="1" x14ac:dyDescent="0.35">
      <c r="AE869" s="99"/>
    </row>
    <row r="870" spans="31:31" ht="30" customHeight="1" x14ac:dyDescent="0.35">
      <c r="AE870" s="99"/>
    </row>
    <row r="871" spans="31:31" ht="30" customHeight="1" x14ac:dyDescent="0.35">
      <c r="AE871" s="99"/>
    </row>
    <row r="872" spans="31:31" ht="30" customHeight="1" x14ac:dyDescent="0.35">
      <c r="AE872" s="99"/>
    </row>
    <row r="873" spans="31:31" ht="30" customHeight="1" x14ac:dyDescent="0.35">
      <c r="AE873" s="99"/>
    </row>
    <row r="874" spans="31:31" ht="30" customHeight="1" x14ac:dyDescent="0.35">
      <c r="AE874" s="99"/>
    </row>
    <row r="875" spans="31:31" ht="30" customHeight="1" x14ac:dyDescent="0.35">
      <c r="AE875" s="99"/>
    </row>
    <row r="876" spans="31:31" ht="30" customHeight="1" x14ac:dyDescent="0.35">
      <c r="AE876" s="99"/>
    </row>
    <row r="877" spans="31:31" ht="30" customHeight="1" x14ac:dyDescent="0.35">
      <c r="AE877" s="99"/>
    </row>
    <row r="878" spans="31:31" ht="30" customHeight="1" x14ac:dyDescent="0.35">
      <c r="AE878" s="99"/>
    </row>
    <row r="879" spans="31:31" ht="30" customHeight="1" x14ac:dyDescent="0.35">
      <c r="AE879" s="99"/>
    </row>
    <row r="880" spans="31:31" ht="30" customHeight="1" x14ac:dyDescent="0.35">
      <c r="AE880" s="99"/>
    </row>
    <row r="881" spans="31:31" ht="30" customHeight="1" x14ac:dyDescent="0.35">
      <c r="AE881" s="99"/>
    </row>
    <row r="882" spans="31:31" ht="30" customHeight="1" x14ac:dyDescent="0.35">
      <c r="AE882" s="99"/>
    </row>
    <row r="883" spans="31:31" ht="30" customHeight="1" x14ac:dyDescent="0.35">
      <c r="AE883" s="99"/>
    </row>
    <row r="884" spans="31:31" ht="30" customHeight="1" x14ac:dyDescent="0.35">
      <c r="AE884" s="99"/>
    </row>
    <row r="885" spans="31:31" ht="30" customHeight="1" x14ac:dyDescent="0.35">
      <c r="AE885" s="99"/>
    </row>
    <row r="886" spans="31:31" ht="30" customHeight="1" x14ac:dyDescent="0.35">
      <c r="AE886" s="99"/>
    </row>
    <row r="887" spans="31:31" ht="30" customHeight="1" x14ac:dyDescent="0.35">
      <c r="AE887" s="99"/>
    </row>
    <row r="888" spans="31:31" ht="30" customHeight="1" x14ac:dyDescent="0.35">
      <c r="AE888" s="99"/>
    </row>
    <row r="889" spans="31:31" ht="30" customHeight="1" x14ac:dyDescent="0.35">
      <c r="AE889" s="99"/>
    </row>
    <row r="890" spans="31:31" ht="30" customHeight="1" x14ac:dyDescent="0.35">
      <c r="AE890" s="99"/>
    </row>
    <row r="891" spans="31:31" ht="30" customHeight="1" x14ac:dyDescent="0.35">
      <c r="AE891" s="99"/>
    </row>
    <row r="892" spans="31:31" ht="30" customHeight="1" x14ac:dyDescent="0.35">
      <c r="AE892" s="99"/>
    </row>
    <row r="893" spans="31:31" ht="30" customHeight="1" x14ac:dyDescent="0.35">
      <c r="AE893" s="99"/>
    </row>
    <row r="894" spans="31:31" ht="30" customHeight="1" x14ac:dyDescent="0.35">
      <c r="AE894" s="99"/>
    </row>
    <row r="895" spans="31:31" ht="30" customHeight="1" x14ac:dyDescent="0.35">
      <c r="AE895" s="99"/>
    </row>
    <row r="896" spans="31:31" ht="30" customHeight="1" x14ac:dyDescent="0.35">
      <c r="AE896" s="99"/>
    </row>
    <row r="897" spans="31:31" ht="30" customHeight="1" x14ac:dyDescent="0.35">
      <c r="AE897" s="99"/>
    </row>
    <row r="898" spans="31:31" ht="30" customHeight="1" x14ac:dyDescent="0.35">
      <c r="AE898" s="99"/>
    </row>
    <row r="899" spans="31:31" ht="30" customHeight="1" x14ac:dyDescent="0.35">
      <c r="AE899" s="99"/>
    </row>
    <row r="900" spans="31:31" ht="30" customHeight="1" x14ac:dyDescent="0.35">
      <c r="AE900" s="99"/>
    </row>
    <row r="901" spans="31:31" ht="30" customHeight="1" x14ac:dyDescent="0.35">
      <c r="AE901" s="99"/>
    </row>
    <row r="902" spans="31:31" ht="30" customHeight="1" x14ac:dyDescent="0.35">
      <c r="AE902" s="99"/>
    </row>
    <row r="903" spans="31:31" ht="30" customHeight="1" x14ac:dyDescent="0.35">
      <c r="AE903" s="99"/>
    </row>
    <row r="904" spans="31:31" ht="30" customHeight="1" x14ac:dyDescent="0.35">
      <c r="AE904" s="99"/>
    </row>
    <row r="905" spans="31:31" ht="30" customHeight="1" x14ac:dyDescent="0.35">
      <c r="AE905" s="99"/>
    </row>
    <row r="906" spans="31:31" ht="30" customHeight="1" x14ac:dyDescent="0.35">
      <c r="AE906" s="99"/>
    </row>
    <row r="907" spans="31:31" ht="30" customHeight="1" x14ac:dyDescent="0.35">
      <c r="AE907" s="99"/>
    </row>
    <row r="908" spans="31:31" ht="30" customHeight="1" x14ac:dyDescent="0.35">
      <c r="AE908" s="99"/>
    </row>
    <row r="909" spans="31:31" ht="30" customHeight="1" x14ac:dyDescent="0.35">
      <c r="AE909" s="99"/>
    </row>
    <row r="910" spans="31:31" ht="30" customHeight="1" x14ac:dyDescent="0.35">
      <c r="AE910" s="99"/>
    </row>
    <row r="911" spans="31:31" ht="30" customHeight="1" x14ac:dyDescent="0.35">
      <c r="AE911" s="99"/>
    </row>
    <row r="912" spans="31:31" ht="30" customHeight="1" x14ac:dyDescent="0.35">
      <c r="AE912" s="99"/>
    </row>
    <row r="913" spans="31:31" ht="30" customHeight="1" x14ac:dyDescent="0.35">
      <c r="AE913" s="99"/>
    </row>
    <row r="914" spans="31:31" ht="30" customHeight="1" x14ac:dyDescent="0.35">
      <c r="AE914" s="99"/>
    </row>
    <row r="915" spans="31:31" ht="30" customHeight="1" x14ac:dyDescent="0.35">
      <c r="AE915" s="99"/>
    </row>
    <row r="916" spans="31:31" ht="30" customHeight="1" x14ac:dyDescent="0.35">
      <c r="AE916" s="99"/>
    </row>
    <row r="917" spans="31:31" ht="30" customHeight="1" x14ac:dyDescent="0.35">
      <c r="AE917" s="99"/>
    </row>
    <row r="918" spans="31:31" ht="30" customHeight="1" x14ac:dyDescent="0.35">
      <c r="AE918" s="99"/>
    </row>
    <row r="919" spans="31:31" ht="30" customHeight="1" x14ac:dyDescent="0.35">
      <c r="AE919" s="99"/>
    </row>
    <row r="920" spans="31:31" ht="30" customHeight="1" x14ac:dyDescent="0.35">
      <c r="AE920" s="99"/>
    </row>
    <row r="921" spans="31:31" ht="30" customHeight="1" x14ac:dyDescent="0.35">
      <c r="AE921" s="99"/>
    </row>
    <row r="922" spans="31:31" ht="30" customHeight="1" x14ac:dyDescent="0.35">
      <c r="AE922" s="99"/>
    </row>
    <row r="923" spans="31:31" ht="30" customHeight="1" x14ac:dyDescent="0.35">
      <c r="AE923" s="99"/>
    </row>
    <row r="924" spans="31:31" ht="30" customHeight="1" x14ac:dyDescent="0.35">
      <c r="AE924" s="99"/>
    </row>
    <row r="925" spans="31:31" ht="30" customHeight="1" x14ac:dyDescent="0.35">
      <c r="AE925" s="99"/>
    </row>
    <row r="926" spans="31:31" ht="30" customHeight="1" x14ac:dyDescent="0.35">
      <c r="AE926" s="99"/>
    </row>
    <row r="927" spans="31:31" ht="30" customHeight="1" x14ac:dyDescent="0.35">
      <c r="AE927" s="99"/>
    </row>
    <row r="928" spans="31:31" ht="30" customHeight="1" x14ac:dyDescent="0.35">
      <c r="AE928" s="99"/>
    </row>
    <row r="929" spans="31:31" ht="30" customHeight="1" x14ac:dyDescent="0.35">
      <c r="AE929" s="99"/>
    </row>
    <row r="930" spans="31:31" ht="30" customHeight="1" x14ac:dyDescent="0.35">
      <c r="AE930" s="99"/>
    </row>
    <row r="931" spans="31:31" ht="30" customHeight="1" x14ac:dyDescent="0.35">
      <c r="AE931" s="99"/>
    </row>
    <row r="932" spans="31:31" ht="30" customHeight="1" x14ac:dyDescent="0.35">
      <c r="AE932" s="99"/>
    </row>
    <row r="933" spans="31:31" ht="30" customHeight="1" x14ac:dyDescent="0.35">
      <c r="AE933" s="99"/>
    </row>
    <row r="934" spans="31:31" ht="30" customHeight="1" x14ac:dyDescent="0.35">
      <c r="AE934" s="99"/>
    </row>
    <row r="935" spans="31:31" ht="30" customHeight="1" x14ac:dyDescent="0.35">
      <c r="AE935" s="99"/>
    </row>
    <row r="936" spans="31:31" ht="30" customHeight="1" x14ac:dyDescent="0.35">
      <c r="AE936" s="99"/>
    </row>
    <row r="937" spans="31:31" ht="30" customHeight="1" x14ac:dyDescent="0.35">
      <c r="AE937" s="99"/>
    </row>
    <row r="938" spans="31:31" ht="30" customHeight="1" x14ac:dyDescent="0.35">
      <c r="AE938" s="99"/>
    </row>
    <row r="939" spans="31:31" ht="30" customHeight="1" x14ac:dyDescent="0.35">
      <c r="AE939" s="99"/>
    </row>
    <row r="940" spans="31:31" ht="30" customHeight="1" x14ac:dyDescent="0.35">
      <c r="AE940" s="99"/>
    </row>
    <row r="941" spans="31:31" ht="30" customHeight="1" x14ac:dyDescent="0.35">
      <c r="AE941" s="99"/>
    </row>
    <row r="942" spans="31:31" ht="30" customHeight="1" x14ac:dyDescent="0.35">
      <c r="AE942" s="99"/>
    </row>
    <row r="943" spans="31:31" ht="30" customHeight="1" x14ac:dyDescent="0.35">
      <c r="AE943" s="99"/>
    </row>
    <row r="944" spans="31:31" ht="30" customHeight="1" x14ac:dyDescent="0.35">
      <c r="AE944" s="99"/>
    </row>
    <row r="945" spans="31:31" ht="30" customHeight="1" x14ac:dyDescent="0.35">
      <c r="AE945" s="99"/>
    </row>
    <row r="946" spans="31:31" ht="30" customHeight="1" x14ac:dyDescent="0.35">
      <c r="AE946" s="99"/>
    </row>
    <row r="947" spans="31:31" ht="30" customHeight="1" x14ac:dyDescent="0.35">
      <c r="AE947" s="99"/>
    </row>
    <row r="948" spans="31:31" ht="30" customHeight="1" x14ac:dyDescent="0.35">
      <c r="AE948" s="99"/>
    </row>
    <row r="949" spans="31:31" ht="30" customHeight="1" x14ac:dyDescent="0.35">
      <c r="AE949" s="99"/>
    </row>
    <row r="950" spans="31:31" ht="30" customHeight="1" x14ac:dyDescent="0.35">
      <c r="AE950" s="99"/>
    </row>
    <row r="951" spans="31:31" ht="30" customHeight="1" x14ac:dyDescent="0.35">
      <c r="AE951" s="99"/>
    </row>
    <row r="952" spans="31:31" ht="30" customHeight="1" x14ac:dyDescent="0.35">
      <c r="AE952" s="99"/>
    </row>
    <row r="953" spans="31:31" ht="30" customHeight="1" x14ac:dyDescent="0.35">
      <c r="AE953" s="99"/>
    </row>
    <row r="954" spans="31:31" ht="30" customHeight="1" x14ac:dyDescent="0.35">
      <c r="AE954" s="99"/>
    </row>
    <row r="955" spans="31:31" ht="30" customHeight="1" x14ac:dyDescent="0.35">
      <c r="AE955" s="99"/>
    </row>
    <row r="956" spans="31:31" ht="30" customHeight="1" x14ac:dyDescent="0.35">
      <c r="AE956" s="99"/>
    </row>
    <row r="957" spans="31:31" ht="30" customHeight="1" x14ac:dyDescent="0.35">
      <c r="AE957" s="99"/>
    </row>
    <row r="958" spans="31:31" ht="30" customHeight="1" x14ac:dyDescent="0.35">
      <c r="AE958" s="99"/>
    </row>
    <row r="959" spans="31:31" ht="30" customHeight="1" x14ac:dyDescent="0.35">
      <c r="AE959" s="99"/>
    </row>
    <row r="960" spans="31:31" ht="30" customHeight="1" x14ac:dyDescent="0.35">
      <c r="AE960" s="99"/>
    </row>
    <row r="961" spans="31:31" ht="30" customHeight="1" x14ac:dyDescent="0.35">
      <c r="AE961" s="99"/>
    </row>
    <row r="962" spans="31:31" ht="30" customHeight="1" x14ac:dyDescent="0.35">
      <c r="AE962" s="99"/>
    </row>
    <row r="963" spans="31:31" ht="30" customHeight="1" x14ac:dyDescent="0.35">
      <c r="AE963" s="99"/>
    </row>
    <row r="964" spans="31:31" ht="30" customHeight="1" x14ac:dyDescent="0.35">
      <c r="AE964" s="99"/>
    </row>
    <row r="965" spans="31:31" ht="30" customHeight="1" x14ac:dyDescent="0.35">
      <c r="AE965" s="99"/>
    </row>
    <row r="966" spans="31:31" ht="30" customHeight="1" x14ac:dyDescent="0.35">
      <c r="AE966" s="99"/>
    </row>
    <row r="967" spans="31:31" ht="30" customHeight="1" x14ac:dyDescent="0.35">
      <c r="AE967" s="99"/>
    </row>
    <row r="968" spans="31:31" ht="30" customHeight="1" x14ac:dyDescent="0.35">
      <c r="AE968" s="99"/>
    </row>
    <row r="969" spans="31:31" ht="30" customHeight="1" x14ac:dyDescent="0.35">
      <c r="AE969" s="99"/>
    </row>
    <row r="970" spans="31:31" ht="30" customHeight="1" x14ac:dyDescent="0.35">
      <c r="AE970" s="99"/>
    </row>
    <row r="971" spans="31:31" ht="30" customHeight="1" x14ac:dyDescent="0.35">
      <c r="AE971" s="99"/>
    </row>
    <row r="972" spans="31:31" ht="30" customHeight="1" x14ac:dyDescent="0.35">
      <c r="AE972" s="99"/>
    </row>
    <row r="973" spans="31:31" ht="30" customHeight="1" x14ac:dyDescent="0.35">
      <c r="AE973" s="99"/>
    </row>
    <row r="974" spans="31:31" ht="30" customHeight="1" x14ac:dyDescent="0.35">
      <c r="AE974" s="99"/>
    </row>
  </sheetData>
  <autoFilter ref="A3:AU188"/>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22" priority="1" operator="lessThan">
      <formula>0</formula>
    </cfRule>
  </conditionalFormatting>
  <conditionalFormatting sqref="U4:AD186 AF4:AT186">
    <cfRule type="cellIs" dxfId="21" priority="2" operator="greaterThan">
      <formula>0</formula>
    </cfRule>
  </conditionalFormatting>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6">
    <tabColor rgb="FF92D050"/>
  </sheetPr>
  <dimension ref="A1:AU974"/>
  <sheetViews>
    <sheetView topLeftCell="A46" zoomScale="80" zoomScaleNormal="80" workbookViewId="0">
      <pane xSplit="20" topLeftCell="AA1" activePane="topRight" state="frozen"/>
      <selection pane="topRight" activeCell="B56" sqref="A56:IV56"/>
    </sheetView>
  </sheetViews>
  <sheetFormatPr defaultColWidth="9.81640625" defaultRowHeight="30" customHeight="1" x14ac:dyDescent="0.35"/>
  <cols>
    <col min="1" max="1" width="6.453125" style="60" customWidth="1"/>
    <col min="2" max="2" width="7.81640625" style="60" customWidth="1"/>
    <col min="3" max="3" width="13.7265625" style="91" customWidth="1"/>
    <col min="4" max="4" width="38.81640625" style="92" customWidth="1"/>
    <col min="5" max="5" width="10" style="92" customWidth="1"/>
    <col min="6" max="6" width="9.7265625" style="92" customWidth="1"/>
    <col min="7" max="7" width="12.1796875" style="92" customWidth="1"/>
    <col min="8" max="8" width="9.1796875" style="92" customWidth="1"/>
    <col min="9" max="9" width="13.453125" style="224" customWidth="1"/>
    <col min="10" max="10" width="17.81640625" style="92" customWidth="1"/>
    <col min="11" max="18" width="6.7265625" style="94" customWidth="1"/>
    <col min="19" max="19" width="6.7265625" style="101" customWidth="1"/>
    <col min="20" max="20" width="6.7265625" style="96" customWidth="1"/>
    <col min="21" max="21" width="15.54296875" style="99" customWidth="1"/>
    <col min="22" max="22" width="16.1796875" style="99" customWidth="1"/>
    <col min="23" max="23" width="15.1796875" style="99" customWidth="1"/>
    <col min="24" max="24" width="16" style="99" customWidth="1"/>
    <col min="25" max="26" width="16.17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9" t="s">
        <v>822</v>
      </c>
      <c r="V1" s="309" t="s">
        <v>823</v>
      </c>
      <c r="W1" s="309" t="s">
        <v>824</v>
      </c>
      <c r="X1" s="309" t="s">
        <v>825</v>
      </c>
      <c r="Y1" s="309" t="s">
        <v>829</v>
      </c>
      <c r="Z1" s="309" t="s">
        <v>830</v>
      </c>
      <c r="AA1" s="309" t="s">
        <v>843</v>
      </c>
      <c r="AB1" s="302" t="s">
        <v>821</v>
      </c>
      <c r="AC1" s="302" t="s">
        <v>821</v>
      </c>
      <c r="AD1" s="302" t="s">
        <v>821</v>
      </c>
      <c r="AE1" s="302" t="s">
        <v>821</v>
      </c>
      <c r="AF1" s="302" t="s">
        <v>821</v>
      </c>
      <c r="AG1" s="302" t="s">
        <v>821</v>
      </c>
      <c r="AH1" s="302" t="s">
        <v>821</v>
      </c>
      <c r="AI1" s="302" t="s">
        <v>821</v>
      </c>
      <c r="AJ1" s="302" t="s">
        <v>821</v>
      </c>
      <c r="AK1" s="302" t="s">
        <v>821</v>
      </c>
      <c r="AL1" s="302" t="s">
        <v>821</v>
      </c>
      <c r="AM1" s="302" t="s">
        <v>821</v>
      </c>
      <c r="AN1" s="302" t="s">
        <v>821</v>
      </c>
      <c r="AO1" s="302" t="s">
        <v>821</v>
      </c>
      <c r="AP1" s="302" t="s">
        <v>821</v>
      </c>
      <c r="AQ1" s="302" t="s">
        <v>821</v>
      </c>
      <c r="AR1" s="302" t="s">
        <v>821</v>
      </c>
      <c r="AS1" s="302" t="s">
        <v>821</v>
      </c>
      <c r="AT1" s="302" t="s">
        <v>821</v>
      </c>
    </row>
    <row r="2" spans="1:47" ht="30" customHeight="1" x14ac:dyDescent="0.35">
      <c r="A2" s="299" t="s">
        <v>18</v>
      </c>
      <c r="B2" s="300"/>
      <c r="C2" s="300"/>
      <c r="D2" s="122" t="str">
        <f t="array" aca="1" ref="D2" ca="1">MID(CELL("nome.arquivo",A1),SEARCH("]",CELL("nome.arquivo"))+1,100)</f>
        <v>RÁDIO FPOLIS</v>
      </c>
      <c r="E2" s="299"/>
      <c r="F2" s="300"/>
      <c r="G2" s="300"/>
      <c r="H2" s="300"/>
      <c r="I2" s="300"/>
      <c r="J2" s="300"/>
      <c r="K2" s="300"/>
      <c r="L2" s="300"/>
      <c r="M2" s="300"/>
      <c r="N2" s="300"/>
      <c r="O2" s="300"/>
      <c r="P2" s="300"/>
      <c r="Q2" s="300"/>
      <c r="R2" s="300"/>
      <c r="S2" s="300"/>
      <c r="T2" s="301"/>
      <c r="U2" s="309"/>
      <c r="V2" s="309"/>
      <c r="W2" s="309"/>
      <c r="X2" s="309"/>
      <c r="Y2" s="309"/>
      <c r="Z2" s="309"/>
      <c r="AA2" s="309"/>
      <c r="AB2" s="302"/>
      <c r="AC2" s="302"/>
      <c r="AD2" s="302"/>
      <c r="AE2" s="302"/>
      <c r="AF2" s="302"/>
      <c r="AG2" s="302"/>
      <c r="AH2" s="302"/>
      <c r="AI2" s="302"/>
      <c r="AJ2" s="302"/>
      <c r="AK2" s="302"/>
      <c r="AL2" s="302"/>
      <c r="AM2" s="302"/>
      <c r="AN2" s="302"/>
      <c r="AO2" s="302"/>
      <c r="AP2" s="302"/>
      <c r="AQ2" s="302"/>
      <c r="AR2" s="302"/>
      <c r="AS2" s="302"/>
      <c r="AT2" s="302"/>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162">
        <v>46037</v>
      </c>
      <c r="V3" s="159">
        <v>46037</v>
      </c>
      <c r="W3" s="162">
        <v>46037</v>
      </c>
      <c r="X3" s="162">
        <v>46037</v>
      </c>
      <c r="Y3" s="162">
        <v>46042</v>
      </c>
      <c r="Z3" s="162">
        <v>46042</v>
      </c>
      <c r="AA3" s="162">
        <v>46065</v>
      </c>
      <c r="AB3" s="68" t="s">
        <v>16</v>
      </c>
      <c r="AC3" s="68" t="s">
        <v>16</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 t="shared" ref="L4:L35" si="0">IF(SUM(U4:AT4)&gt;K4+N4,K4+N4,SUM(U4:AT4))</f>
        <v>0</v>
      </c>
      <c r="M4" s="71">
        <f t="shared" ref="M4:M35" si="1">(SUM(U4:AT4))</f>
        <v>0</v>
      </c>
      <c r="N4" s="72"/>
      <c r="O4" s="73">
        <f>ROUND(IF(K4*0.25-0.5&lt;0,0,K4*0.25-0.5),0)-R4-P4</f>
        <v>0</v>
      </c>
      <c r="P4" s="72"/>
      <c r="Q4" s="72"/>
      <c r="R4" s="72"/>
      <c r="S4" s="74">
        <f t="shared" ref="S4:S35" si="2">K4-(SUM(U4:AT4))+N4+P4+Q4-R4</f>
        <v>0</v>
      </c>
      <c r="T4" s="121" t="str">
        <f>IF(S4&lt;0,"ATENÇÃO","OK")</f>
        <v>OK</v>
      </c>
      <c r="U4" s="76"/>
      <c r="V4" s="75"/>
      <c r="W4" s="76"/>
      <c r="X4" s="76"/>
      <c r="Y4" s="76"/>
      <c r="Z4" s="76"/>
      <c r="AA4" s="76"/>
      <c r="AB4" s="77"/>
      <c r="AC4" s="78"/>
      <c r="AD4" s="77"/>
      <c r="AE4" s="77"/>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c r="L5" s="70">
        <f t="shared" si="0"/>
        <v>0</v>
      </c>
      <c r="M5" s="71">
        <f t="shared" si="1"/>
        <v>0</v>
      </c>
      <c r="N5" s="72"/>
      <c r="O5" s="73">
        <f t="shared" ref="O5:O186" si="3">ROUND(IF(K5*0.25-0.5&lt;0,0,K5*0.25-0.5),0)-R5-P5</f>
        <v>0</v>
      </c>
      <c r="P5" s="72"/>
      <c r="Q5" s="72"/>
      <c r="R5" s="72"/>
      <c r="S5" s="74">
        <f t="shared" si="2"/>
        <v>0</v>
      </c>
      <c r="T5" s="121" t="str">
        <f t="shared" ref="T5:T186" si="4">IF(S5&lt;0,"ATENÇÃO","OK")</f>
        <v>OK</v>
      </c>
      <c r="U5" s="76"/>
      <c r="V5" s="75"/>
      <c r="W5" s="76"/>
      <c r="X5" s="76"/>
      <c r="Y5" s="76"/>
      <c r="Z5" s="76"/>
      <c r="AA5" s="76"/>
      <c r="AB5" s="77"/>
      <c r="AC5" s="78"/>
      <c r="AD5" s="80"/>
      <c r="AE5" s="80"/>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0"/>
        <v>0</v>
      </c>
      <c r="M6" s="71">
        <f t="shared" si="1"/>
        <v>0</v>
      </c>
      <c r="N6" s="72"/>
      <c r="O6" s="73">
        <f t="shared" si="3"/>
        <v>0</v>
      </c>
      <c r="P6" s="72"/>
      <c r="Q6" s="72"/>
      <c r="R6" s="72"/>
      <c r="S6" s="74">
        <f t="shared" si="2"/>
        <v>0</v>
      </c>
      <c r="T6" s="121" t="str">
        <f t="shared" si="4"/>
        <v>OK</v>
      </c>
      <c r="U6" s="76"/>
      <c r="V6" s="75"/>
      <c r="W6" s="76"/>
      <c r="X6" s="76"/>
      <c r="Y6" s="76"/>
      <c r="Z6" s="76"/>
      <c r="AA6" s="76"/>
      <c r="AB6" s="80"/>
      <c r="AC6" s="78"/>
      <c r="AD6" s="80"/>
      <c r="AE6" s="80"/>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c r="L7" s="70">
        <f t="shared" si="0"/>
        <v>0</v>
      </c>
      <c r="M7" s="71">
        <f t="shared" si="1"/>
        <v>0</v>
      </c>
      <c r="N7" s="72"/>
      <c r="O7" s="73">
        <f t="shared" si="3"/>
        <v>0</v>
      </c>
      <c r="P7" s="72"/>
      <c r="Q7" s="72"/>
      <c r="R7" s="72"/>
      <c r="S7" s="74">
        <f t="shared" si="2"/>
        <v>0</v>
      </c>
      <c r="T7" s="121" t="str">
        <f t="shared" si="4"/>
        <v>OK</v>
      </c>
      <c r="U7" s="76"/>
      <c r="V7" s="75"/>
      <c r="W7" s="76"/>
      <c r="X7" s="76"/>
      <c r="Y7" s="76"/>
      <c r="Z7" s="76"/>
      <c r="AA7" s="76"/>
      <c r="AB7" s="77"/>
      <c r="AC7" s="78"/>
      <c r="AD7" s="77"/>
      <c r="AE7" s="77"/>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v>2</v>
      </c>
      <c r="L8" s="70">
        <f t="shared" si="0"/>
        <v>2</v>
      </c>
      <c r="M8" s="71">
        <f t="shared" si="1"/>
        <v>2</v>
      </c>
      <c r="N8" s="72"/>
      <c r="O8" s="73">
        <f t="shared" si="3"/>
        <v>0</v>
      </c>
      <c r="P8" s="72"/>
      <c r="Q8" s="72"/>
      <c r="R8" s="72"/>
      <c r="S8" s="74">
        <f t="shared" si="2"/>
        <v>0</v>
      </c>
      <c r="T8" s="121" t="str">
        <f t="shared" si="4"/>
        <v>OK</v>
      </c>
      <c r="U8" s="76"/>
      <c r="V8" s="75"/>
      <c r="W8" s="76">
        <v>2</v>
      </c>
      <c r="X8" s="76"/>
      <c r="Y8" s="76"/>
      <c r="Z8" s="76"/>
      <c r="AA8" s="76"/>
      <c r="AB8" s="77"/>
      <c r="AC8" s="78"/>
      <c r="AD8" s="80"/>
      <c r="AE8" s="82"/>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0"/>
        <v>0</v>
      </c>
      <c r="M9" s="71">
        <f t="shared" si="1"/>
        <v>0</v>
      </c>
      <c r="N9" s="72"/>
      <c r="O9" s="73">
        <f t="shared" si="3"/>
        <v>0</v>
      </c>
      <c r="P9" s="72"/>
      <c r="Q9" s="72"/>
      <c r="R9" s="72"/>
      <c r="S9" s="74">
        <f t="shared" si="2"/>
        <v>0</v>
      </c>
      <c r="T9" s="121" t="str">
        <f t="shared" si="4"/>
        <v>OK</v>
      </c>
      <c r="U9" s="76"/>
      <c r="V9" s="75"/>
      <c r="W9" s="76"/>
      <c r="X9" s="76"/>
      <c r="Y9" s="76"/>
      <c r="Z9" s="76"/>
      <c r="AA9" s="76"/>
      <c r="AB9" s="80"/>
      <c r="AC9" s="78"/>
      <c r="AD9" s="77"/>
      <c r="AE9" s="80"/>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0"/>
        <v>0</v>
      </c>
      <c r="M10" s="71">
        <f t="shared" si="1"/>
        <v>0</v>
      </c>
      <c r="N10" s="72"/>
      <c r="O10" s="73">
        <f t="shared" si="3"/>
        <v>0</v>
      </c>
      <c r="P10" s="72"/>
      <c r="Q10" s="72"/>
      <c r="R10" s="72"/>
      <c r="S10" s="74">
        <f t="shared" si="2"/>
        <v>0</v>
      </c>
      <c r="T10" s="121" t="str">
        <f t="shared" si="4"/>
        <v>OK</v>
      </c>
      <c r="U10" s="76"/>
      <c r="V10" s="75"/>
      <c r="W10" s="76"/>
      <c r="X10" s="76"/>
      <c r="Y10" s="76"/>
      <c r="Z10" s="76"/>
      <c r="AA10" s="76"/>
      <c r="AB10" s="77"/>
      <c r="AC10" s="78"/>
      <c r="AD10" s="77"/>
      <c r="AE10" s="80"/>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0"/>
        <v>0</v>
      </c>
      <c r="M11" s="71">
        <f t="shared" si="1"/>
        <v>0</v>
      </c>
      <c r="N11" s="72"/>
      <c r="O11" s="73">
        <f t="shared" si="3"/>
        <v>0</v>
      </c>
      <c r="P11" s="72"/>
      <c r="Q11" s="72"/>
      <c r="R11" s="72"/>
      <c r="S11" s="74">
        <f t="shared" si="2"/>
        <v>0</v>
      </c>
      <c r="T11" s="121" t="str">
        <f t="shared" si="4"/>
        <v>OK</v>
      </c>
      <c r="U11" s="76"/>
      <c r="V11" s="75"/>
      <c r="W11" s="76"/>
      <c r="X11" s="76"/>
      <c r="Y11" s="76"/>
      <c r="Z11" s="76"/>
      <c r="AA11" s="76"/>
      <c r="AB11" s="77"/>
      <c r="AC11" s="78"/>
      <c r="AD11" s="77"/>
      <c r="AE11" s="77"/>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0"/>
        <v>0</v>
      </c>
      <c r="M12" s="71">
        <f t="shared" si="1"/>
        <v>0</v>
      </c>
      <c r="N12" s="72"/>
      <c r="O12" s="73">
        <f t="shared" si="3"/>
        <v>0</v>
      </c>
      <c r="P12" s="72"/>
      <c r="Q12" s="72"/>
      <c r="R12" s="72"/>
      <c r="S12" s="74">
        <f t="shared" si="2"/>
        <v>0</v>
      </c>
      <c r="T12" s="121" t="str">
        <f t="shared" si="4"/>
        <v>OK</v>
      </c>
      <c r="U12" s="76"/>
      <c r="V12" s="75"/>
      <c r="W12" s="76"/>
      <c r="X12" s="76"/>
      <c r="Y12" s="76"/>
      <c r="Z12" s="76"/>
      <c r="AA12" s="76"/>
      <c r="AB12" s="77"/>
      <c r="AC12" s="78"/>
      <c r="AD12" s="77"/>
      <c r="AE12" s="77"/>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0"/>
        <v>0</v>
      </c>
      <c r="M13" s="71">
        <f t="shared" si="1"/>
        <v>0</v>
      </c>
      <c r="N13" s="72"/>
      <c r="O13" s="73">
        <f t="shared" si="3"/>
        <v>0</v>
      </c>
      <c r="P13" s="72"/>
      <c r="Q13" s="72"/>
      <c r="R13" s="72"/>
      <c r="S13" s="74">
        <f t="shared" si="2"/>
        <v>0</v>
      </c>
      <c r="T13" s="121" t="str">
        <f t="shared" si="4"/>
        <v>OK</v>
      </c>
      <c r="U13" s="76"/>
      <c r="V13" s="75"/>
      <c r="W13" s="83"/>
      <c r="X13" s="83"/>
      <c r="Y13" s="76"/>
      <c r="Z13" s="83"/>
      <c r="AA13" s="83"/>
      <c r="AB13" s="84"/>
      <c r="AC13" s="78"/>
      <c r="AD13" s="77"/>
      <c r="AE13" s="77"/>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0"/>
        <v>0</v>
      </c>
      <c r="M14" s="71">
        <f t="shared" si="1"/>
        <v>0</v>
      </c>
      <c r="N14" s="72"/>
      <c r="O14" s="73">
        <f t="shared" si="3"/>
        <v>0</v>
      </c>
      <c r="P14" s="72"/>
      <c r="Q14" s="72"/>
      <c r="R14" s="72"/>
      <c r="S14" s="74">
        <f t="shared" si="2"/>
        <v>0</v>
      </c>
      <c r="T14" s="121" t="str">
        <f t="shared" si="4"/>
        <v>OK</v>
      </c>
      <c r="U14" s="76"/>
      <c r="V14" s="75"/>
      <c r="W14" s="76"/>
      <c r="X14" s="76"/>
      <c r="Y14" s="76"/>
      <c r="Z14" s="76"/>
      <c r="AA14" s="76"/>
      <c r="AB14" s="77"/>
      <c r="AC14" s="78"/>
      <c r="AD14" s="77"/>
      <c r="AE14" s="77"/>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0"/>
        <v>0</v>
      </c>
      <c r="M15" s="71">
        <f t="shared" si="1"/>
        <v>0</v>
      </c>
      <c r="N15" s="72"/>
      <c r="O15" s="73">
        <f t="shared" si="3"/>
        <v>0</v>
      </c>
      <c r="P15" s="72"/>
      <c r="Q15" s="72"/>
      <c r="R15" s="72"/>
      <c r="S15" s="74">
        <f t="shared" si="2"/>
        <v>0</v>
      </c>
      <c r="T15" s="121" t="str">
        <f t="shared" si="4"/>
        <v>OK</v>
      </c>
      <c r="U15" s="76"/>
      <c r="V15" s="75"/>
      <c r="W15" s="83"/>
      <c r="X15" s="76"/>
      <c r="Y15" s="76"/>
      <c r="Z15" s="83"/>
      <c r="AA15" s="83"/>
      <c r="AB15" s="84"/>
      <c r="AC15" s="78"/>
      <c r="AD15" s="77"/>
      <c r="AE15" s="77"/>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c r="L16" s="70">
        <f t="shared" si="0"/>
        <v>0</v>
      </c>
      <c r="M16" s="71">
        <f t="shared" si="1"/>
        <v>0</v>
      </c>
      <c r="N16" s="72"/>
      <c r="O16" s="73">
        <f t="shared" si="3"/>
        <v>0</v>
      </c>
      <c r="P16" s="72"/>
      <c r="Q16" s="72"/>
      <c r="R16" s="72"/>
      <c r="S16" s="74">
        <f t="shared" si="2"/>
        <v>0</v>
      </c>
      <c r="T16" s="121" t="str">
        <f t="shared" si="4"/>
        <v>OK</v>
      </c>
      <c r="U16" s="76"/>
      <c r="V16" s="75"/>
      <c r="W16" s="76"/>
      <c r="X16" s="76"/>
      <c r="Y16" s="76"/>
      <c r="Z16" s="76"/>
      <c r="AA16" s="76"/>
      <c r="AB16" s="77"/>
      <c r="AC16" s="78"/>
      <c r="AD16" s="77"/>
      <c r="AE16" s="77"/>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0"/>
        <v>0</v>
      </c>
      <c r="M17" s="71">
        <f t="shared" si="1"/>
        <v>0</v>
      </c>
      <c r="N17" s="72"/>
      <c r="O17" s="73">
        <f t="shared" si="3"/>
        <v>0</v>
      </c>
      <c r="P17" s="72"/>
      <c r="Q17" s="72"/>
      <c r="R17" s="72"/>
      <c r="S17" s="74">
        <f t="shared" si="2"/>
        <v>0</v>
      </c>
      <c r="T17" s="121" t="str">
        <f t="shared" si="4"/>
        <v>OK</v>
      </c>
      <c r="U17" s="76"/>
      <c r="V17" s="75"/>
      <c r="W17" s="76"/>
      <c r="X17" s="76"/>
      <c r="Y17" s="76"/>
      <c r="Z17" s="76"/>
      <c r="AA17" s="76"/>
      <c r="AB17" s="77"/>
      <c r="AC17" s="78"/>
      <c r="AD17" s="77"/>
      <c r="AE17" s="77"/>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0"/>
        <v>0</v>
      </c>
      <c r="M18" s="71">
        <f t="shared" si="1"/>
        <v>0</v>
      </c>
      <c r="N18" s="72"/>
      <c r="O18" s="73">
        <f t="shared" si="3"/>
        <v>0</v>
      </c>
      <c r="P18" s="72"/>
      <c r="Q18" s="72"/>
      <c r="R18" s="72"/>
      <c r="S18" s="74">
        <f t="shared" si="2"/>
        <v>0</v>
      </c>
      <c r="T18" s="121" t="str">
        <f t="shared" si="4"/>
        <v>OK</v>
      </c>
      <c r="U18" s="76"/>
      <c r="V18" s="75"/>
      <c r="W18" s="76"/>
      <c r="X18" s="76"/>
      <c r="Y18" s="76"/>
      <c r="Z18" s="76"/>
      <c r="AA18" s="76"/>
      <c r="AB18" s="77"/>
      <c r="AC18" s="78"/>
      <c r="AD18" s="77"/>
      <c r="AE18" s="77"/>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c r="L19" s="70">
        <f t="shared" si="0"/>
        <v>0</v>
      </c>
      <c r="M19" s="71">
        <f t="shared" si="1"/>
        <v>0</v>
      </c>
      <c r="N19" s="72"/>
      <c r="O19" s="73">
        <f t="shared" si="3"/>
        <v>0</v>
      </c>
      <c r="P19" s="72"/>
      <c r="Q19" s="72"/>
      <c r="R19" s="72"/>
      <c r="S19" s="74">
        <f t="shared" si="2"/>
        <v>0</v>
      </c>
      <c r="T19" s="121" t="str">
        <f t="shared" si="4"/>
        <v>OK</v>
      </c>
      <c r="U19" s="76"/>
      <c r="V19" s="75"/>
      <c r="W19" s="76"/>
      <c r="X19" s="76"/>
      <c r="Y19" s="76"/>
      <c r="Z19" s="76"/>
      <c r="AA19" s="76"/>
      <c r="AB19" s="80"/>
      <c r="AC19" s="78"/>
      <c r="AD19" s="77"/>
      <c r="AE19" s="77"/>
      <c r="AF19" s="76"/>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223" t="s">
        <v>827</v>
      </c>
      <c r="J20" s="109">
        <v>64</v>
      </c>
      <c r="K20" s="69">
        <v>5</v>
      </c>
      <c r="L20" s="70">
        <f t="shared" si="0"/>
        <v>5</v>
      </c>
      <c r="M20" s="71">
        <f t="shared" si="1"/>
        <v>5</v>
      </c>
      <c r="N20" s="72"/>
      <c r="O20" s="73">
        <f t="shared" si="3"/>
        <v>1</v>
      </c>
      <c r="P20" s="72"/>
      <c r="Q20" s="72"/>
      <c r="R20" s="72"/>
      <c r="S20" s="74">
        <f t="shared" si="2"/>
        <v>0</v>
      </c>
      <c r="T20" s="121" t="str">
        <f t="shared" si="4"/>
        <v>OK</v>
      </c>
      <c r="U20" s="76"/>
      <c r="V20" s="75"/>
      <c r="W20" s="83"/>
      <c r="X20" s="83">
        <v>5</v>
      </c>
      <c r="Y20" s="76"/>
      <c r="Z20" s="83"/>
      <c r="AA20" s="76"/>
      <c r="AB20" s="86"/>
      <c r="AC20" s="78"/>
      <c r="AD20" s="77"/>
      <c r="AE20" s="77"/>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c r="L21" s="70">
        <f t="shared" si="0"/>
        <v>0</v>
      </c>
      <c r="M21" s="71">
        <f t="shared" si="1"/>
        <v>0</v>
      </c>
      <c r="N21" s="72"/>
      <c r="O21" s="73">
        <f t="shared" si="3"/>
        <v>0</v>
      </c>
      <c r="P21" s="72"/>
      <c r="Q21" s="72"/>
      <c r="R21" s="72"/>
      <c r="S21" s="74">
        <f t="shared" si="2"/>
        <v>0</v>
      </c>
      <c r="T21" s="121" t="str">
        <f t="shared" si="4"/>
        <v>OK</v>
      </c>
      <c r="U21" s="76"/>
      <c r="V21" s="75"/>
      <c r="W21" s="76"/>
      <c r="X21" s="76"/>
      <c r="Y21" s="76"/>
      <c r="Z21" s="76"/>
      <c r="AA21" s="76"/>
      <c r="AB21" s="80"/>
      <c r="AC21" s="78"/>
      <c r="AD21" s="80"/>
      <c r="AE21" s="77"/>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223" t="s">
        <v>827</v>
      </c>
      <c r="J22" s="109">
        <v>554</v>
      </c>
      <c r="K22" s="87">
        <v>1</v>
      </c>
      <c r="L22" s="70">
        <f t="shared" si="0"/>
        <v>1</v>
      </c>
      <c r="M22" s="71">
        <f t="shared" si="1"/>
        <v>1</v>
      </c>
      <c r="N22" s="72"/>
      <c r="O22" s="73">
        <f t="shared" si="3"/>
        <v>0</v>
      </c>
      <c r="P22" s="72"/>
      <c r="Q22" s="72"/>
      <c r="R22" s="72"/>
      <c r="S22" s="74">
        <f t="shared" si="2"/>
        <v>0</v>
      </c>
      <c r="T22" s="121" t="str">
        <f t="shared" si="4"/>
        <v>OK</v>
      </c>
      <c r="U22" s="76"/>
      <c r="V22" s="75"/>
      <c r="W22" s="76"/>
      <c r="X22" s="76">
        <v>1</v>
      </c>
      <c r="Y22" s="76"/>
      <c r="Z22" s="76"/>
      <c r="AA22" s="76"/>
      <c r="AB22" s="80"/>
      <c r="AC22" s="78"/>
      <c r="AD22" s="80"/>
      <c r="AE22" s="77"/>
      <c r="AF22" s="76"/>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c r="L23" s="70">
        <f t="shared" si="0"/>
        <v>0</v>
      </c>
      <c r="M23" s="71">
        <f t="shared" si="1"/>
        <v>0</v>
      </c>
      <c r="N23" s="72"/>
      <c r="O23" s="73">
        <f t="shared" si="3"/>
        <v>0</v>
      </c>
      <c r="P23" s="72"/>
      <c r="Q23" s="72"/>
      <c r="R23" s="72"/>
      <c r="S23" s="74">
        <f t="shared" si="2"/>
        <v>0</v>
      </c>
      <c r="T23" s="121" t="str">
        <f t="shared" si="4"/>
        <v>OK</v>
      </c>
      <c r="U23" s="76"/>
      <c r="V23" s="75"/>
      <c r="W23" s="76"/>
      <c r="X23" s="76"/>
      <c r="Y23" s="76"/>
      <c r="Z23" s="76"/>
      <c r="AA23" s="76"/>
      <c r="AB23" s="77"/>
      <c r="AC23" s="78"/>
      <c r="AD23" s="77"/>
      <c r="AE23" s="77"/>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0"/>
        <v>0</v>
      </c>
      <c r="M24" s="71">
        <f t="shared" si="1"/>
        <v>0</v>
      </c>
      <c r="N24" s="72"/>
      <c r="O24" s="73">
        <f t="shared" si="3"/>
        <v>0</v>
      </c>
      <c r="P24" s="72"/>
      <c r="Q24" s="72"/>
      <c r="R24" s="72"/>
      <c r="S24" s="74">
        <f t="shared" si="2"/>
        <v>0</v>
      </c>
      <c r="T24" s="121" t="str">
        <f t="shared" si="4"/>
        <v>OK</v>
      </c>
      <c r="U24" s="76"/>
      <c r="V24" s="75"/>
      <c r="W24" s="88"/>
      <c r="X24" s="88"/>
      <c r="Y24" s="76"/>
      <c r="Z24" s="88"/>
      <c r="AA24" s="76"/>
      <c r="AB24" s="77"/>
      <c r="AC24" s="78"/>
      <c r="AD24" s="80"/>
      <c r="AE24" s="77"/>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c r="L25" s="70">
        <f t="shared" si="0"/>
        <v>0</v>
      </c>
      <c r="M25" s="71">
        <f t="shared" si="1"/>
        <v>0</v>
      </c>
      <c r="N25" s="72"/>
      <c r="O25" s="73">
        <f t="shared" si="3"/>
        <v>0</v>
      </c>
      <c r="P25" s="72"/>
      <c r="Q25" s="72"/>
      <c r="R25" s="72"/>
      <c r="S25" s="74">
        <f t="shared" si="2"/>
        <v>0</v>
      </c>
      <c r="T25" s="121" t="str">
        <f t="shared" si="4"/>
        <v>OK</v>
      </c>
      <c r="U25" s="76"/>
      <c r="V25" s="75"/>
      <c r="W25" s="89"/>
      <c r="X25" s="88"/>
      <c r="Y25" s="76"/>
      <c r="Z25" s="89"/>
      <c r="AA25" s="83"/>
      <c r="AB25" s="80"/>
      <c r="AC25" s="78"/>
      <c r="AD25" s="80"/>
      <c r="AE25" s="77"/>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0"/>
        <v>0</v>
      </c>
      <c r="M26" s="71">
        <f t="shared" si="1"/>
        <v>0</v>
      </c>
      <c r="N26" s="72"/>
      <c r="O26" s="73">
        <f t="shared" si="3"/>
        <v>0</v>
      </c>
      <c r="P26" s="72"/>
      <c r="Q26" s="72"/>
      <c r="R26" s="72"/>
      <c r="S26" s="74">
        <f t="shared" si="2"/>
        <v>0</v>
      </c>
      <c r="T26" s="121" t="str">
        <f t="shared" si="4"/>
        <v>OK</v>
      </c>
      <c r="U26" s="76"/>
      <c r="V26" s="75"/>
      <c r="W26" s="88"/>
      <c r="X26" s="88"/>
      <c r="Y26" s="76"/>
      <c r="Z26" s="88"/>
      <c r="AA26" s="76"/>
      <c r="AB26" s="80"/>
      <c r="AC26" s="78"/>
      <c r="AD26" s="77"/>
      <c r="AE26" s="77"/>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c r="L27" s="70">
        <f t="shared" si="0"/>
        <v>0</v>
      </c>
      <c r="M27" s="71">
        <f t="shared" si="1"/>
        <v>0</v>
      </c>
      <c r="N27" s="72"/>
      <c r="O27" s="73">
        <f t="shared" si="3"/>
        <v>0</v>
      </c>
      <c r="P27" s="72"/>
      <c r="Q27" s="72"/>
      <c r="R27" s="72"/>
      <c r="S27" s="74">
        <f t="shared" si="2"/>
        <v>0</v>
      </c>
      <c r="T27" s="121" t="str">
        <f t="shared" si="4"/>
        <v>OK</v>
      </c>
      <c r="U27" s="76"/>
      <c r="V27" s="75"/>
      <c r="W27" s="88"/>
      <c r="X27" s="88"/>
      <c r="Y27" s="76"/>
      <c r="Z27" s="88"/>
      <c r="AA27" s="76"/>
      <c r="AB27" s="80"/>
      <c r="AC27" s="78"/>
      <c r="AD27" s="77"/>
      <c r="AE27" s="77"/>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0"/>
        <v>0</v>
      </c>
      <c r="M28" s="71">
        <f t="shared" si="1"/>
        <v>0</v>
      </c>
      <c r="N28" s="72"/>
      <c r="O28" s="73">
        <f t="shared" si="3"/>
        <v>0</v>
      </c>
      <c r="P28" s="72"/>
      <c r="Q28" s="72"/>
      <c r="R28" s="72"/>
      <c r="S28" s="74">
        <f t="shared" si="2"/>
        <v>0</v>
      </c>
      <c r="T28" s="121" t="str">
        <f t="shared" si="4"/>
        <v>OK</v>
      </c>
      <c r="U28" s="76"/>
      <c r="V28" s="75"/>
      <c r="W28" s="89"/>
      <c r="X28" s="89"/>
      <c r="Y28" s="76"/>
      <c r="Z28" s="89"/>
      <c r="AA28" s="76"/>
      <c r="AB28" s="84"/>
      <c r="AC28" s="78"/>
      <c r="AD28" s="77"/>
      <c r="AE28" s="77"/>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0"/>
        <v>0</v>
      </c>
      <c r="M29" s="71">
        <f t="shared" si="1"/>
        <v>0</v>
      </c>
      <c r="N29" s="72"/>
      <c r="O29" s="73">
        <f t="shared" si="3"/>
        <v>0</v>
      </c>
      <c r="P29" s="72"/>
      <c r="Q29" s="72"/>
      <c r="R29" s="72"/>
      <c r="S29" s="74">
        <f t="shared" si="2"/>
        <v>0</v>
      </c>
      <c r="T29" s="121" t="str">
        <f t="shared" si="4"/>
        <v>OK</v>
      </c>
      <c r="U29" s="76"/>
      <c r="V29" s="75"/>
      <c r="W29" s="89"/>
      <c r="X29" s="89"/>
      <c r="Y29" s="76"/>
      <c r="Z29" s="89"/>
      <c r="AA29" s="83"/>
      <c r="AB29" s="84"/>
      <c r="AC29" s="78"/>
      <c r="AD29" s="77"/>
      <c r="AE29" s="77"/>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0"/>
        <v>0</v>
      </c>
      <c r="M30" s="71">
        <f t="shared" si="1"/>
        <v>0</v>
      </c>
      <c r="N30" s="72"/>
      <c r="O30" s="73">
        <f t="shared" si="3"/>
        <v>0</v>
      </c>
      <c r="P30" s="72"/>
      <c r="Q30" s="72"/>
      <c r="R30" s="72"/>
      <c r="S30" s="74">
        <f t="shared" si="2"/>
        <v>0</v>
      </c>
      <c r="T30" s="121" t="str">
        <f t="shared" si="4"/>
        <v>OK</v>
      </c>
      <c r="U30" s="76"/>
      <c r="V30" s="75"/>
      <c r="W30" s="89"/>
      <c r="X30" s="89"/>
      <c r="Y30" s="76"/>
      <c r="Z30" s="89"/>
      <c r="AA30" s="83"/>
      <c r="AB30" s="84"/>
      <c r="AC30" s="78"/>
      <c r="AD30" s="77"/>
      <c r="AE30" s="77"/>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0"/>
        <v>0</v>
      </c>
      <c r="M31" s="71">
        <f t="shared" si="1"/>
        <v>0</v>
      </c>
      <c r="N31" s="72"/>
      <c r="O31" s="73">
        <f t="shared" si="3"/>
        <v>0</v>
      </c>
      <c r="P31" s="72"/>
      <c r="Q31" s="72"/>
      <c r="R31" s="72"/>
      <c r="S31" s="74">
        <f t="shared" si="2"/>
        <v>0</v>
      </c>
      <c r="T31" s="121" t="str">
        <f t="shared" si="4"/>
        <v>OK</v>
      </c>
      <c r="U31" s="76"/>
      <c r="V31" s="75"/>
      <c r="W31" s="89"/>
      <c r="X31" s="89"/>
      <c r="Y31" s="76"/>
      <c r="Z31" s="89"/>
      <c r="AA31" s="83"/>
      <c r="AB31" s="84"/>
      <c r="AC31" s="78"/>
      <c r="AD31" s="77"/>
      <c r="AE31" s="77"/>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c r="L32" s="70">
        <f t="shared" si="0"/>
        <v>0</v>
      </c>
      <c r="M32" s="71">
        <f t="shared" si="1"/>
        <v>0</v>
      </c>
      <c r="N32" s="72"/>
      <c r="O32" s="73">
        <f t="shared" si="3"/>
        <v>0</v>
      </c>
      <c r="P32" s="72"/>
      <c r="Q32" s="72"/>
      <c r="R32" s="72"/>
      <c r="S32" s="74">
        <f t="shared" si="2"/>
        <v>0</v>
      </c>
      <c r="T32" s="121" t="str">
        <f t="shared" si="4"/>
        <v>OK</v>
      </c>
      <c r="U32" s="76"/>
      <c r="V32" s="75"/>
      <c r="W32" s="89"/>
      <c r="X32" s="89"/>
      <c r="Y32" s="76"/>
      <c r="Z32" s="89"/>
      <c r="AA32" s="83"/>
      <c r="AB32" s="84"/>
      <c r="AC32" s="78"/>
      <c r="AD32" s="77"/>
      <c r="AE32" s="77"/>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0"/>
        <v>0</v>
      </c>
      <c r="M33" s="71">
        <f t="shared" si="1"/>
        <v>0</v>
      </c>
      <c r="N33" s="72"/>
      <c r="O33" s="73">
        <f t="shared" si="3"/>
        <v>0</v>
      </c>
      <c r="P33" s="72"/>
      <c r="Q33" s="72"/>
      <c r="R33" s="72"/>
      <c r="S33" s="74">
        <f t="shared" si="2"/>
        <v>0</v>
      </c>
      <c r="T33" s="121" t="str">
        <f t="shared" si="4"/>
        <v>OK</v>
      </c>
      <c r="U33" s="76"/>
      <c r="V33" s="75"/>
      <c r="W33" s="89"/>
      <c r="X33" s="89"/>
      <c r="Y33" s="76"/>
      <c r="Z33" s="89"/>
      <c r="AA33" s="83"/>
      <c r="AB33" s="84"/>
      <c r="AC33" s="78"/>
      <c r="AD33" s="77"/>
      <c r="AE33" s="77"/>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0"/>
        <v>0</v>
      </c>
      <c r="M34" s="71">
        <f t="shared" si="1"/>
        <v>0</v>
      </c>
      <c r="N34" s="72"/>
      <c r="O34" s="73">
        <f t="shared" si="3"/>
        <v>0</v>
      </c>
      <c r="P34" s="72"/>
      <c r="Q34" s="72"/>
      <c r="R34" s="72"/>
      <c r="S34" s="74">
        <f t="shared" si="2"/>
        <v>0</v>
      </c>
      <c r="T34" s="121" t="str">
        <f t="shared" si="4"/>
        <v>OK</v>
      </c>
      <c r="U34" s="76"/>
      <c r="V34" s="75"/>
      <c r="W34" s="89"/>
      <c r="X34" s="89"/>
      <c r="Y34" s="76"/>
      <c r="Z34" s="89"/>
      <c r="AA34" s="83"/>
      <c r="AB34" s="84"/>
      <c r="AC34" s="78"/>
      <c r="AD34" s="77"/>
      <c r="AE34" s="77"/>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c r="L35" s="70">
        <f t="shared" si="0"/>
        <v>0</v>
      </c>
      <c r="M35" s="71">
        <f t="shared" si="1"/>
        <v>0</v>
      </c>
      <c r="N35" s="72"/>
      <c r="O35" s="73">
        <f t="shared" si="3"/>
        <v>0</v>
      </c>
      <c r="P35" s="72"/>
      <c r="Q35" s="72"/>
      <c r="R35" s="72"/>
      <c r="S35" s="74">
        <f t="shared" si="2"/>
        <v>0</v>
      </c>
      <c r="T35" s="121" t="str">
        <f t="shared" si="4"/>
        <v>OK</v>
      </c>
      <c r="U35" s="76"/>
      <c r="V35" s="75"/>
      <c r="W35" s="89"/>
      <c r="X35" s="89"/>
      <c r="Y35" s="76"/>
      <c r="Z35" s="89"/>
      <c r="AA35" s="83"/>
      <c r="AB35" s="84"/>
      <c r="AC35" s="78"/>
      <c r="AD35" s="77"/>
      <c r="AE35" s="77"/>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v>2</v>
      </c>
      <c r="L36" s="70">
        <f t="shared" ref="L36:L67" si="5">IF(SUM(U36:AT36)&gt;K36+N36,K36+N36,SUM(U36:AT36))</f>
        <v>2</v>
      </c>
      <c r="M36" s="71">
        <f t="shared" ref="M36:M67" si="6">(SUM(U36:AT36))</f>
        <v>2</v>
      </c>
      <c r="N36" s="72"/>
      <c r="O36" s="73">
        <f t="shared" si="3"/>
        <v>0</v>
      </c>
      <c r="P36" s="72"/>
      <c r="Q36" s="72"/>
      <c r="R36" s="72"/>
      <c r="S36" s="74">
        <f t="shared" ref="S36:S67" si="7">K36-(SUM(U36:AT36))+N36+P36+Q36-R36</f>
        <v>0</v>
      </c>
      <c r="T36" s="121" t="str">
        <f t="shared" si="4"/>
        <v>OK</v>
      </c>
      <c r="U36" s="76">
        <v>2</v>
      </c>
      <c r="V36" s="75"/>
      <c r="W36" s="89"/>
      <c r="X36" s="89"/>
      <c r="Y36" s="76"/>
      <c r="Z36" s="89"/>
      <c r="AA36" s="83"/>
      <c r="AB36" s="84"/>
      <c r="AC36" s="78"/>
      <c r="AD36" s="77"/>
      <c r="AE36" s="77"/>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c r="L37" s="70">
        <f t="shared" si="5"/>
        <v>0</v>
      </c>
      <c r="M37" s="71">
        <f t="shared" si="6"/>
        <v>0</v>
      </c>
      <c r="N37" s="72"/>
      <c r="O37" s="73">
        <f t="shared" si="3"/>
        <v>0</v>
      </c>
      <c r="P37" s="72"/>
      <c r="Q37" s="72"/>
      <c r="R37" s="72"/>
      <c r="S37" s="74">
        <f t="shared" si="7"/>
        <v>0</v>
      </c>
      <c r="T37" s="121" t="str">
        <f t="shared" si="4"/>
        <v>OK</v>
      </c>
      <c r="U37" s="76"/>
      <c r="V37" s="75"/>
      <c r="W37" s="89"/>
      <c r="X37" s="89"/>
      <c r="Y37" s="76"/>
      <c r="Z37" s="89"/>
      <c r="AA37" s="83"/>
      <c r="AB37" s="84"/>
      <c r="AC37" s="78"/>
      <c r="AD37" s="77"/>
      <c r="AE37" s="77"/>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c r="L38" s="70">
        <f t="shared" si="5"/>
        <v>0</v>
      </c>
      <c r="M38" s="71">
        <f t="shared" si="6"/>
        <v>0</v>
      </c>
      <c r="N38" s="72"/>
      <c r="O38" s="73">
        <f t="shared" si="3"/>
        <v>0</v>
      </c>
      <c r="P38" s="72"/>
      <c r="Q38" s="72"/>
      <c r="R38" s="72"/>
      <c r="S38" s="74">
        <f t="shared" si="7"/>
        <v>0</v>
      </c>
      <c r="T38" s="121" t="str">
        <f t="shared" si="4"/>
        <v>OK</v>
      </c>
      <c r="U38" s="76"/>
      <c r="V38" s="75"/>
      <c r="W38" s="89"/>
      <c r="X38" s="89"/>
      <c r="Y38" s="76"/>
      <c r="Z38" s="89"/>
      <c r="AA38" s="83"/>
      <c r="AB38" s="84"/>
      <c r="AC38" s="78"/>
      <c r="AD38" s="77"/>
      <c r="AE38" s="77"/>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5"/>
        <v>0</v>
      </c>
      <c r="M39" s="71">
        <f t="shared" si="6"/>
        <v>0</v>
      </c>
      <c r="N39" s="72"/>
      <c r="O39" s="73">
        <f t="shared" si="3"/>
        <v>0</v>
      </c>
      <c r="P39" s="72"/>
      <c r="Q39" s="72"/>
      <c r="R39" s="72"/>
      <c r="S39" s="74">
        <f t="shared" si="7"/>
        <v>0</v>
      </c>
      <c r="T39" s="121" t="str">
        <f t="shared" si="4"/>
        <v>OK</v>
      </c>
      <c r="U39" s="76"/>
      <c r="V39" s="75"/>
      <c r="W39" s="89"/>
      <c r="X39" s="89"/>
      <c r="Y39" s="76"/>
      <c r="Z39" s="89"/>
      <c r="AA39" s="83"/>
      <c r="AB39" s="84"/>
      <c r="AC39" s="78"/>
      <c r="AD39" s="77"/>
      <c r="AE39" s="77"/>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c r="L40" s="70">
        <f t="shared" si="5"/>
        <v>0</v>
      </c>
      <c r="M40" s="71">
        <f t="shared" si="6"/>
        <v>0</v>
      </c>
      <c r="N40" s="72"/>
      <c r="O40" s="73">
        <f t="shared" si="3"/>
        <v>0</v>
      </c>
      <c r="P40" s="72"/>
      <c r="Q40" s="72"/>
      <c r="R40" s="72"/>
      <c r="S40" s="74">
        <f t="shared" si="7"/>
        <v>0</v>
      </c>
      <c r="T40" s="121" t="str">
        <f t="shared" si="4"/>
        <v>OK</v>
      </c>
      <c r="U40" s="76"/>
      <c r="V40" s="75"/>
      <c r="W40" s="89"/>
      <c r="X40" s="89"/>
      <c r="Y40" s="76"/>
      <c r="Z40" s="89"/>
      <c r="AA40" s="83"/>
      <c r="AB40" s="84"/>
      <c r="AC40" s="78"/>
      <c r="AD40" s="77"/>
      <c r="AE40" s="77"/>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c r="L41" s="70">
        <f t="shared" si="5"/>
        <v>0</v>
      </c>
      <c r="M41" s="71">
        <f t="shared" si="6"/>
        <v>0</v>
      </c>
      <c r="N41" s="72"/>
      <c r="O41" s="73">
        <f t="shared" si="3"/>
        <v>0</v>
      </c>
      <c r="P41" s="72"/>
      <c r="Q41" s="72"/>
      <c r="R41" s="72"/>
      <c r="S41" s="74">
        <f t="shared" si="7"/>
        <v>0</v>
      </c>
      <c r="T41" s="121" t="str">
        <f t="shared" si="4"/>
        <v>OK</v>
      </c>
      <c r="U41" s="76"/>
      <c r="V41" s="75"/>
      <c r="W41" s="89"/>
      <c r="X41" s="89"/>
      <c r="Y41" s="76"/>
      <c r="Z41" s="89"/>
      <c r="AA41" s="83"/>
      <c r="AB41" s="84"/>
      <c r="AC41" s="78"/>
      <c r="AD41" s="77"/>
      <c r="AE41" s="77"/>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5"/>
        <v>0</v>
      </c>
      <c r="M42" s="71">
        <f t="shared" si="6"/>
        <v>0</v>
      </c>
      <c r="N42" s="72"/>
      <c r="O42" s="73">
        <f t="shared" si="3"/>
        <v>0</v>
      </c>
      <c r="P42" s="72"/>
      <c r="Q42" s="72"/>
      <c r="R42" s="72"/>
      <c r="S42" s="74">
        <f t="shared" si="7"/>
        <v>0</v>
      </c>
      <c r="T42" s="121" t="str">
        <f t="shared" si="4"/>
        <v>OK</v>
      </c>
      <c r="U42" s="76"/>
      <c r="V42" s="75"/>
      <c r="W42" s="89"/>
      <c r="X42" s="89"/>
      <c r="Y42" s="76"/>
      <c r="Z42" s="89"/>
      <c r="AA42" s="83"/>
      <c r="AB42" s="84"/>
      <c r="AC42" s="78"/>
      <c r="AD42" s="77"/>
      <c r="AE42" s="77"/>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5"/>
        <v>0</v>
      </c>
      <c r="M43" s="71">
        <f t="shared" si="6"/>
        <v>0</v>
      </c>
      <c r="N43" s="72"/>
      <c r="O43" s="73">
        <f t="shared" si="3"/>
        <v>0</v>
      </c>
      <c r="P43" s="72"/>
      <c r="Q43" s="72"/>
      <c r="R43" s="72"/>
      <c r="S43" s="74">
        <f t="shared" si="7"/>
        <v>0</v>
      </c>
      <c r="T43" s="121" t="str">
        <f t="shared" si="4"/>
        <v>OK</v>
      </c>
      <c r="U43" s="76"/>
      <c r="V43" s="75"/>
      <c r="W43" s="89"/>
      <c r="X43" s="89"/>
      <c r="Y43" s="76"/>
      <c r="Z43" s="89"/>
      <c r="AA43" s="83"/>
      <c r="AB43" s="84"/>
      <c r="AC43" s="78"/>
      <c r="AD43" s="77"/>
      <c r="AE43" s="77"/>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c r="L44" s="70">
        <f t="shared" si="5"/>
        <v>0</v>
      </c>
      <c r="M44" s="71">
        <f t="shared" si="6"/>
        <v>0</v>
      </c>
      <c r="N44" s="72"/>
      <c r="O44" s="73">
        <f t="shared" si="3"/>
        <v>0</v>
      </c>
      <c r="P44" s="72"/>
      <c r="Q44" s="72"/>
      <c r="R44" s="72"/>
      <c r="S44" s="74">
        <f t="shared" si="7"/>
        <v>0</v>
      </c>
      <c r="T44" s="121" t="str">
        <f t="shared" si="4"/>
        <v>OK</v>
      </c>
      <c r="U44" s="76"/>
      <c r="V44" s="75"/>
      <c r="W44" s="89"/>
      <c r="X44" s="89"/>
      <c r="Y44" s="76"/>
      <c r="Z44" s="89"/>
      <c r="AA44" s="83"/>
      <c r="AB44" s="84"/>
      <c r="AC44" s="78"/>
      <c r="AD44" s="77"/>
      <c r="AE44" s="77"/>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5"/>
        <v>0</v>
      </c>
      <c r="M45" s="71">
        <f t="shared" si="6"/>
        <v>0</v>
      </c>
      <c r="N45" s="72"/>
      <c r="O45" s="73">
        <f t="shared" si="3"/>
        <v>0</v>
      </c>
      <c r="P45" s="72"/>
      <c r="Q45" s="72"/>
      <c r="R45" s="72"/>
      <c r="S45" s="74">
        <f t="shared" si="7"/>
        <v>0</v>
      </c>
      <c r="T45" s="121" t="str">
        <f t="shared" si="4"/>
        <v>OK</v>
      </c>
      <c r="U45" s="76"/>
      <c r="V45" s="75"/>
      <c r="W45" s="89"/>
      <c r="X45" s="89"/>
      <c r="Y45" s="76"/>
      <c r="Z45" s="89"/>
      <c r="AA45" s="83"/>
      <c r="AB45" s="84"/>
      <c r="AC45" s="78"/>
      <c r="AD45" s="77"/>
      <c r="AE45" s="77"/>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5"/>
        <v>0</v>
      </c>
      <c r="M46" s="71">
        <f t="shared" si="6"/>
        <v>0</v>
      </c>
      <c r="N46" s="72"/>
      <c r="O46" s="73">
        <f t="shared" si="3"/>
        <v>0</v>
      </c>
      <c r="P46" s="72"/>
      <c r="Q46" s="72"/>
      <c r="R46" s="72"/>
      <c r="S46" s="74">
        <f t="shared" si="7"/>
        <v>0</v>
      </c>
      <c r="T46" s="121" t="str">
        <f t="shared" si="4"/>
        <v>OK</v>
      </c>
      <c r="U46" s="76"/>
      <c r="V46" s="75"/>
      <c r="W46" s="89"/>
      <c r="X46" s="89"/>
      <c r="Y46" s="76"/>
      <c r="Z46" s="89"/>
      <c r="AA46" s="83"/>
      <c r="AB46" s="84"/>
      <c r="AC46" s="78"/>
      <c r="AD46" s="77"/>
      <c r="AE46" s="77"/>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5"/>
        <v>0</v>
      </c>
      <c r="M47" s="71">
        <f t="shared" si="6"/>
        <v>0</v>
      </c>
      <c r="N47" s="72"/>
      <c r="O47" s="73">
        <f t="shared" si="3"/>
        <v>0</v>
      </c>
      <c r="P47" s="72"/>
      <c r="Q47" s="72"/>
      <c r="R47" s="72"/>
      <c r="S47" s="74">
        <f t="shared" si="7"/>
        <v>0</v>
      </c>
      <c r="T47" s="121" t="str">
        <f t="shared" si="4"/>
        <v>OK</v>
      </c>
      <c r="U47" s="76"/>
      <c r="V47" s="75"/>
      <c r="W47" s="89"/>
      <c r="X47" s="89"/>
      <c r="Y47" s="76"/>
      <c r="Z47" s="89"/>
      <c r="AA47" s="83"/>
      <c r="AB47" s="84"/>
      <c r="AC47" s="78"/>
      <c r="AD47" s="77"/>
      <c r="AE47" s="77"/>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5"/>
        <v>0</v>
      </c>
      <c r="M48" s="71">
        <f t="shared" si="6"/>
        <v>0</v>
      </c>
      <c r="N48" s="72"/>
      <c r="O48" s="73">
        <f t="shared" si="3"/>
        <v>0</v>
      </c>
      <c r="P48" s="72"/>
      <c r="Q48" s="72"/>
      <c r="R48" s="72"/>
      <c r="S48" s="74">
        <f t="shared" si="7"/>
        <v>0</v>
      </c>
      <c r="T48" s="121" t="str">
        <f t="shared" si="4"/>
        <v>OK</v>
      </c>
      <c r="U48" s="76"/>
      <c r="V48" s="75"/>
      <c r="W48" s="89"/>
      <c r="X48" s="89"/>
      <c r="Y48" s="76"/>
      <c r="Z48" s="89"/>
      <c r="AA48" s="83"/>
      <c r="AB48" s="84"/>
      <c r="AC48" s="78"/>
      <c r="AD48" s="77"/>
      <c r="AE48" s="77"/>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c r="L49" s="70">
        <f t="shared" si="5"/>
        <v>0</v>
      </c>
      <c r="M49" s="71">
        <f t="shared" si="6"/>
        <v>0</v>
      </c>
      <c r="N49" s="72"/>
      <c r="O49" s="73">
        <f t="shared" si="3"/>
        <v>0</v>
      </c>
      <c r="P49" s="72"/>
      <c r="Q49" s="72"/>
      <c r="R49" s="72"/>
      <c r="S49" s="74">
        <f t="shared" si="7"/>
        <v>0</v>
      </c>
      <c r="T49" s="121" t="str">
        <f t="shared" si="4"/>
        <v>OK</v>
      </c>
      <c r="U49" s="76"/>
      <c r="V49" s="75"/>
      <c r="W49" s="89"/>
      <c r="X49" s="89"/>
      <c r="Y49" s="76"/>
      <c r="Z49" s="89"/>
      <c r="AA49" s="83"/>
      <c r="AB49" s="84"/>
      <c r="AC49" s="78"/>
      <c r="AD49" s="77"/>
      <c r="AE49" s="77"/>
      <c r="AF49" s="76"/>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c r="L50" s="70">
        <f t="shared" si="5"/>
        <v>0</v>
      </c>
      <c r="M50" s="71">
        <f t="shared" si="6"/>
        <v>0</v>
      </c>
      <c r="N50" s="72"/>
      <c r="O50" s="73">
        <f t="shared" si="3"/>
        <v>0</v>
      </c>
      <c r="P50" s="72"/>
      <c r="Q50" s="72"/>
      <c r="R50" s="72"/>
      <c r="S50" s="74">
        <f t="shared" si="7"/>
        <v>0</v>
      </c>
      <c r="T50" s="121" t="str">
        <f t="shared" si="4"/>
        <v>OK</v>
      </c>
      <c r="U50" s="76"/>
      <c r="V50" s="75"/>
      <c r="W50" s="89"/>
      <c r="X50" s="89"/>
      <c r="Y50" s="76"/>
      <c r="Z50" s="89"/>
      <c r="AA50" s="83"/>
      <c r="AB50" s="84"/>
      <c r="AC50" s="78"/>
      <c r="AD50" s="77"/>
      <c r="AE50" s="77"/>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c r="L51" s="70">
        <f t="shared" si="5"/>
        <v>0</v>
      </c>
      <c r="M51" s="71">
        <f t="shared" si="6"/>
        <v>0</v>
      </c>
      <c r="N51" s="72"/>
      <c r="O51" s="73">
        <f t="shared" si="3"/>
        <v>0</v>
      </c>
      <c r="P51" s="72"/>
      <c r="Q51" s="72"/>
      <c r="R51" s="72"/>
      <c r="S51" s="74">
        <f t="shared" si="7"/>
        <v>0</v>
      </c>
      <c r="T51" s="121" t="str">
        <f t="shared" si="4"/>
        <v>OK</v>
      </c>
      <c r="U51" s="76"/>
      <c r="V51" s="75"/>
      <c r="W51" s="89"/>
      <c r="X51" s="89"/>
      <c r="Y51" s="76"/>
      <c r="Z51" s="89"/>
      <c r="AA51" s="83"/>
      <c r="AB51" s="84"/>
      <c r="AC51" s="78"/>
      <c r="AD51" s="77"/>
      <c r="AE51" s="77"/>
      <c r="AF51" s="76"/>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c r="L52" s="70">
        <f t="shared" si="5"/>
        <v>0</v>
      </c>
      <c r="M52" s="71">
        <f t="shared" si="6"/>
        <v>0</v>
      </c>
      <c r="N52" s="72"/>
      <c r="O52" s="73">
        <f t="shared" si="3"/>
        <v>0</v>
      </c>
      <c r="P52" s="72"/>
      <c r="Q52" s="72"/>
      <c r="R52" s="72"/>
      <c r="S52" s="74">
        <f t="shared" si="7"/>
        <v>0</v>
      </c>
      <c r="T52" s="121" t="str">
        <f t="shared" si="4"/>
        <v>OK</v>
      </c>
      <c r="U52" s="76"/>
      <c r="V52" s="75"/>
      <c r="W52" s="89"/>
      <c r="X52" s="89"/>
      <c r="Y52" s="76"/>
      <c r="Z52" s="89"/>
      <c r="AA52" s="83"/>
      <c r="AB52" s="84"/>
      <c r="AC52" s="78"/>
      <c r="AD52" s="77"/>
      <c r="AE52" s="77"/>
      <c r="AF52" s="76"/>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c r="L53" s="70">
        <f t="shared" si="5"/>
        <v>0</v>
      </c>
      <c r="M53" s="71">
        <f t="shared" si="6"/>
        <v>0</v>
      </c>
      <c r="N53" s="72"/>
      <c r="O53" s="73">
        <f t="shared" si="3"/>
        <v>0</v>
      </c>
      <c r="P53" s="72"/>
      <c r="Q53" s="72"/>
      <c r="R53" s="72"/>
      <c r="S53" s="74">
        <f t="shared" si="7"/>
        <v>0</v>
      </c>
      <c r="T53" s="121" t="str">
        <f t="shared" si="4"/>
        <v>OK</v>
      </c>
      <c r="U53" s="76"/>
      <c r="V53" s="75"/>
      <c r="W53" s="89"/>
      <c r="X53" s="89"/>
      <c r="Y53" s="76"/>
      <c r="Z53" s="89"/>
      <c r="AA53" s="83"/>
      <c r="AB53" s="84"/>
      <c r="AC53" s="78"/>
      <c r="AD53" s="77"/>
      <c r="AE53" s="77"/>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c r="L54" s="70">
        <f t="shared" si="5"/>
        <v>0</v>
      </c>
      <c r="M54" s="71">
        <f t="shared" si="6"/>
        <v>0</v>
      </c>
      <c r="N54" s="72"/>
      <c r="O54" s="73">
        <f t="shared" si="3"/>
        <v>0</v>
      </c>
      <c r="P54" s="72"/>
      <c r="Q54" s="72"/>
      <c r="R54" s="72"/>
      <c r="S54" s="74">
        <f t="shared" si="7"/>
        <v>0</v>
      </c>
      <c r="T54" s="121" t="str">
        <f t="shared" si="4"/>
        <v>OK</v>
      </c>
      <c r="U54" s="76"/>
      <c r="V54" s="75"/>
      <c r="W54" s="89"/>
      <c r="X54" s="89"/>
      <c r="Y54" s="76"/>
      <c r="Z54" s="89"/>
      <c r="AA54" s="83"/>
      <c r="AB54" s="84"/>
      <c r="AC54" s="78"/>
      <c r="AD54" s="77"/>
      <c r="AE54" s="77"/>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5"/>
        <v>0</v>
      </c>
      <c r="M55" s="71">
        <f t="shared" si="6"/>
        <v>0</v>
      </c>
      <c r="N55" s="72"/>
      <c r="O55" s="73">
        <f t="shared" si="3"/>
        <v>0</v>
      </c>
      <c r="P55" s="72"/>
      <c r="Q55" s="72"/>
      <c r="R55" s="72"/>
      <c r="S55" s="74">
        <f t="shared" si="7"/>
        <v>0</v>
      </c>
      <c r="T55" s="121" t="str">
        <f t="shared" si="4"/>
        <v>OK</v>
      </c>
      <c r="U55" s="76"/>
      <c r="V55" s="75"/>
      <c r="W55" s="89"/>
      <c r="X55" s="89"/>
      <c r="Y55" s="76"/>
      <c r="Z55" s="89"/>
      <c r="AA55" s="83"/>
      <c r="AB55" s="84"/>
      <c r="AC55" s="78"/>
      <c r="AD55" s="77"/>
      <c r="AE55" s="77"/>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c r="L56" s="70">
        <f t="shared" si="5"/>
        <v>0</v>
      </c>
      <c r="M56" s="71">
        <f t="shared" si="6"/>
        <v>0</v>
      </c>
      <c r="N56" s="72"/>
      <c r="O56" s="73">
        <f t="shared" si="3"/>
        <v>0</v>
      </c>
      <c r="P56" s="72"/>
      <c r="Q56" s="72"/>
      <c r="R56" s="72"/>
      <c r="S56" s="74">
        <f t="shared" si="7"/>
        <v>0</v>
      </c>
      <c r="T56" s="121" t="str">
        <f t="shared" si="4"/>
        <v>OK</v>
      </c>
      <c r="U56" s="76"/>
      <c r="V56" s="75"/>
      <c r="W56" s="89"/>
      <c r="X56" s="89"/>
      <c r="Y56" s="76"/>
      <c r="Z56" s="89"/>
      <c r="AA56" s="83"/>
      <c r="AB56" s="84"/>
      <c r="AC56" s="78"/>
      <c r="AD56" s="77"/>
      <c r="AE56" s="77"/>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c r="L57" s="70">
        <f t="shared" si="5"/>
        <v>0</v>
      </c>
      <c r="M57" s="71">
        <f t="shared" si="6"/>
        <v>0</v>
      </c>
      <c r="N57" s="72"/>
      <c r="O57" s="73">
        <f t="shared" si="3"/>
        <v>0</v>
      </c>
      <c r="P57" s="72"/>
      <c r="Q57" s="72"/>
      <c r="R57" s="72"/>
      <c r="S57" s="74">
        <f t="shared" si="7"/>
        <v>0</v>
      </c>
      <c r="T57" s="121" t="str">
        <f t="shared" si="4"/>
        <v>OK</v>
      </c>
      <c r="U57" s="76"/>
      <c r="V57" s="75"/>
      <c r="W57" s="89"/>
      <c r="X57" s="89"/>
      <c r="Y57" s="76"/>
      <c r="Z57" s="89"/>
      <c r="AA57" s="83"/>
      <c r="AB57" s="84"/>
      <c r="AC57" s="78"/>
      <c r="AD57" s="77"/>
      <c r="AE57" s="77"/>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5"/>
        <v>0</v>
      </c>
      <c r="M58" s="71">
        <f t="shared" si="6"/>
        <v>0</v>
      </c>
      <c r="N58" s="72"/>
      <c r="O58" s="73">
        <f t="shared" si="3"/>
        <v>0</v>
      </c>
      <c r="P58" s="72"/>
      <c r="Q58" s="72"/>
      <c r="R58" s="72"/>
      <c r="S58" s="74">
        <f t="shared" si="7"/>
        <v>0</v>
      </c>
      <c r="T58" s="121" t="str">
        <f t="shared" si="4"/>
        <v>OK</v>
      </c>
      <c r="U58" s="76"/>
      <c r="V58" s="75"/>
      <c r="W58" s="89"/>
      <c r="X58" s="89"/>
      <c r="Y58" s="76"/>
      <c r="Z58" s="89"/>
      <c r="AA58" s="83"/>
      <c r="AB58" s="84"/>
      <c r="AC58" s="78"/>
      <c r="AD58" s="77"/>
      <c r="AE58" s="77"/>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5"/>
        <v>0</v>
      </c>
      <c r="M59" s="71">
        <f t="shared" si="6"/>
        <v>0</v>
      </c>
      <c r="N59" s="72"/>
      <c r="O59" s="73">
        <f t="shared" si="3"/>
        <v>0</v>
      </c>
      <c r="P59" s="72"/>
      <c r="Q59" s="72"/>
      <c r="R59" s="72"/>
      <c r="S59" s="74">
        <f t="shared" si="7"/>
        <v>0</v>
      </c>
      <c r="T59" s="121" t="str">
        <f t="shared" si="4"/>
        <v>OK</v>
      </c>
      <c r="U59" s="76"/>
      <c r="V59" s="75"/>
      <c r="W59" s="89"/>
      <c r="X59" s="89"/>
      <c r="Y59" s="76"/>
      <c r="Z59" s="89"/>
      <c r="AA59" s="83"/>
      <c r="AB59" s="84"/>
      <c r="AC59" s="78"/>
      <c r="AD59" s="77"/>
      <c r="AE59" s="77"/>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5"/>
        <v>0</v>
      </c>
      <c r="M60" s="71">
        <f t="shared" si="6"/>
        <v>0</v>
      </c>
      <c r="N60" s="72"/>
      <c r="O60" s="73">
        <f t="shared" si="3"/>
        <v>0</v>
      </c>
      <c r="P60" s="72"/>
      <c r="Q60" s="72"/>
      <c r="R60" s="72"/>
      <c r="S60" s="74">
        <f t="shared" si="7"/>
        <v>0</v>
      </c>
      <c r="T60" s="121" t="str">
        <f t="shared" si="4"/>
        <v>OK</v>
      </c>
      <c r="U60" s="76"/>
      <c r="V60" s="75"/>
      <c r="W60" s="89"/>
      <c r="X60" s="89"/>
      <c r="Y60" s="76"/>
      <c r="Z60" s="89"/>
      <c r="AA60" s="83"/>
      <c r="AB60" s="84"/>
      <c r="AC60" s="78"/>
      <c r="AD60" s="77"/>
      <c r="AE60" s="77"/>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5"/>
        <v>0</v>
      </c>
      <c r="M61" s="71">
        <f t="shared" si="6"/>
        <v>0</v>
      </c>
      <c r="N61" s="72"/>
      <c r="O61" s="73">
        <f t="shared" si="3"/>
        <v>0</v>
      </c>
      <c r="P61" s="72"/>
      <c r="Q61" s="72"/>
      <c r="R61" s="72"/>
      <c r="S61" s="74">
        <f t="shared" si="7"/>
        <v>0</v>
      </c>
      <c r="T61" s="121" t="str">
        <f t="shared" si="4"/>
        <v>OK</v>
      </c>
      <c r="U61" s="76"/>
      <c r="V61" s="75"/>
      <c r="W61" s="89"/>
      <c r="X61" s="89"/>
      <c r="Y61" s="76"/>
      <c r="Z61" s="89"/>
      <c r="AA61" s="83"/>
      <c r="AB61" s="84"/>
      <c r="AC61" s="78"/>
      <c r="AD61" s="77"/>
      <c r="AE61" s="77"/>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5"/>
        <v>0</v>
      </c>
      <c r="M62" s="71">
        <f t="shared" si="6"/>
        <v>0</v>
      </c>
      <c r="N62" s="72"/>
      <c r="O62" s="73">
        <f t="shared" si="3"/>
        <v>0</v>
      </c>
      <c r="P62" s="72"/>
      <c r="Q62" s="72"/>
      <c r="R62" s="72"/>
      <c r="S62" s="74">
        <f t="shared" si="7"/>
        <v>0</v>
      </c>
      <c r="T62" s="121" t="str">
        <f t="shared" si="4"/>
        <v>OK</v>
      </c>
      <c r="U62" s="76"/>
      <c r="V62" s="75"/>
      <c r="W62" s="89"/>
      <c r="X62" s="89"/>
      <c r="Y62" s="76"/>
      <c r="Z62" s="89"/>
      <c r="AA62" s="83"/>
      <c r="AB62" s="84"/>
      <c r="AC62" s="78"/>
      <c r="AD62" s="77"/>
      <c r="AE62" s="77"/>
      <c r="AF62" s="76"/>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c r="L63" s="70">
        <f t="shared" si="5"/>
        <v>0</v>
      </c>
      <c r="M63" s="71">
        <f t="shared" si="6"/>
        <v>0</v>
      </c>
      <c r="N63" s="72"/>
      <c r="O63" s="73">
        <f t="shared" si="3"/>
        <v>0</v>
      </c>
      <c r="P63" s="72"/>
      <c r="Q63" s="72"/>
      <c r="R63" s="72"/>
      <c r="S63" s="74">
        <f t="shared" si="7"/>
        <v>0</v>
      </c>
      <c r="T63" s="121" t="str">
        <f t="shared" si="4"/>
        <v>OK</v>
      </c>
      <c r="U63" s="76"/>
      <c r="V63" s="75"/>
      <c r="W63" s="89"/>
      <c r="X63" s="89"/>
      <c r="Y63" s="76"/>
      <c r="Z63" s="89"/>
      <c r="AA63" s="83"/>
      <c r="AB63" s="84"/>
      <c r="AC63" s="78"/>
      <c r="AD63" s="77"/>
      <c r="AE63" s="77"/>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5"/>
        <v>0</v>
      </c>
      <c r="M64" s="71">
        <f t="shared" si="6"/>
        <v>0</v>
      </c>
      <c r="N64" s="72"/>
      <c r="O64" s="73">
        <f t="shared" si="3"/>
        <v>0</v>
      </c>
      <c r="P64" s="72"/>
      <c r="Q64" s="72"/>
      <c r="R64" s="72"/>
      <c r="S64" s="74">
        <f t="shared" si="7"/>
        <v>0</v>
      </c>
      <c r="T64" s="121" t="str">
        <f t="shared" si="4"/>
        <v>OK</v>
      </c>
      <c r="U64" s="76"/>
      <c r="V64" s="75"/>
      <c r="W64" s="89"/>
      <c r="X64" s="89"/>
      <c r="Y64" s="76"/>
      <c r="Z64" s="89"/>
      <c r="AA64" s="83"/>
      <c r="AB64" s="84"/>
      <c r="AC64" s="78"/>
      <c r="AD64" s="77"/>
      <c r="AE64" s="77"/>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5"/>
        <v>0</v>
      </c>
      <c r="M65" s="71">
        <f t="shared" si="6"/>
        <v>0</v>
      </c>
      <c r="N65" s="72"/>
      <c r="O65" s="73">
        <f t="shared" si="3"/>
        <v>0</v>
      </c>
      <c r="P65" s="72"/>
      <c r="Q65" s="72"/>
      <c r="R65" s="72"/>
      <c r="S65" s="74">
        <f t="shared" si="7"/>
        <v>0</v>
      </c>
      <c r="T65" s="121" t="str">
        <f t="shared" si="4"/>
        <v>OK</v>
      </c>
      <c r="U65" s="76"/>
      <c r="V65" s="75"/>
      <c r="W65" s="89"/>
      <c r="X65" s="89"/>
      <c r="Y65" s="76"/>
      <c r="Z65" s="89"/>
      <c r="AA65" s="83"/>
      <c r="AB65" s="84"/>
      <c r="AC65" s="78"/>
      <c r="AD65" s="77"/>
      <c r="AE65" s="77"/>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c r="L66" s="70">
        <f t="shared" si="5"/>
        <v>0</v>
      </c>
      <c r="M66" s="71">
        <f t="shared" si="6"/>
        <v>0</v>
      </c>
      <c r="N66" s="72"/>
      <c r="O66" s="73">
        <f t="shared" si="3"/>
        <v>0</v>
      </c>
      <c r="P66" s="72"/>
      <c r="Q66" s="72"/>
      <c r="R66" s="72"/>
      <c r="S66" s="74">
        <f t="shared" si="7"/>
        <v>0</v>
      </c>
      <c r="T66" s="121" t="str">
        <f t="shared" si="4"/>
        <v>OK</v>
      </c>
      <c r="U66" s="76"/>
      <c r="V66" s="75"/>
      <c r="W66" s="89"/>
      <c r="X66" s="89"/>
      <c r="Y66" s="76"/>
      <c r="Z66" s="89"/>
      <c r="AA66" s="83"/>
      <c r="AB66" s="84"/>
      <c r="AC66" s="78"/>
      <c r="AD66" s="77"/>
      <c r="AE66" s="77"/>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5"/>
        <v>0</v>
      </c>
      <c r="M67" s="71">
        <f t="shared" si="6"/>
        <v>0</v>
      </c>
      <c r="N67" s="72"/>
      <c r="O67" s="73">
        <f t="shared" si="3"/>
        <v>0</v>
      </c>
      <c r="P67" s="72"/>
      <c r="Q67" s="72"/>
      <c r="R67" s="72"/>
      <c r="S67" s="74">
        <f t="shared" si="7"/>
        <v>0</v>
      </c>
      <c r="T67" s="121" t="str">
        <f t="shared" si="4"/>
        <v>OK</v>
      </c>
      <c r="U67" s="76"/>
      <c r="V67" s="75"/>
      <c r="W67" s="89"/>
      <c r="X67" s="89"/>
      <c r="Y67" s="76"/>
      <c r="Z67" s="89"/>
      <c r="AA67" s="83"/>
      <c r="AB67" s="84"/>
      <c r="AC67" s="78"/>
      <c r="AD67" s="77"/>
      <c r="AE67" s="77"/>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ref="L68:L99" si="8">IF(SUM(U68:AT68)&gt;K68+N68,K68+N68,SUM(U68:AT68))</f>
        <v>0</v>
      </c>
      <c r="M68" s="71">
        <f t="shared" ref="M68:M99" si="9">(SUM(U68:AT68))</f>
        <v>0</v>
      </c>
      <c r="N68" s="72"/>
      <c r="O68" s="73">
        <f t="shared" si="3"/>
        <v>0</v>
      </c>
      <c r="P68" s="72"/>
      <c r="Q68" s="72"/>
      <c r="R68" s="72"/>
      <c r="S68" s="74">
        <f t="shared" ref="S68:S99" si="10">K68-(SUM(U68:AT68))+N68+P68+Q68-R68</f>
        <v>0</v>
      </c>
      <c r="T68" s="121" t="str">
        <f t="shared" si="4"/>
        <v>OK</v>
      </c>
      <c r="U68" s="76"/>
      <c r="V68" s="75"/>
      <c r="W68" s="89"/>
      <c r="X68" s="89"/>
      <c r="Y68" s="76"/>
      <c r="Z68" s="89"/>
      <c r="AA68" s="83"/>
      <c r="AB68" s="84"/>
      <c r="AC68" s="78"/>
      <c r="AD68" s="77"/>
      <c r="AE68" s="77"/>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8"/>
        <v>0</v>
      </c>
      <c r="M69" s="71">
        <f t="shared" si="9"/>
        <v>0</v>
      </c>
      <c r="N69" s="72"/>
      <c r="O69" s="73">
        <f t="shared" si="3"/>
        <v>0</v>
      </c>
      <c r="P69" s="72"/>
      <c r="Q69" s="72"/>
      <c r="R69" s="72"/>
      <c r="S69" s="74">
        <f t="shared" si="10"/>
        <v>0</v>
      </c>
      <c r="T69" s="121" t="str">
        <f t="shared" si="4"/>
        <v>OK</v>
      </c>
      <c r="U69" s="76"/>
      <c r="V69" s="75"/>
      <c r="W69" s="89"/>
      <c r="X69" s="89"/>
      <c r="Y69" s="76"/>
      <c r="Z69" s="89"/>
      <c r="AA69" s="83"/>
      <c r="AB69" s="84"/>
      <c r="AC69" s="78"/>
      <c r="AD69" s="77"/>
      <c r="AE69" s="77"/>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c r="L70" s="70">
        <f t="shared" si="8"/>
        <v>0</v>
      </c>
      <c r="M70" s="71">
        <f t="shared" si="9"/>
        <v>0</v>
      </c>
      <c r="N70" s="72"/>
      <c r="O70" s="73">
        <f t="shared" si="3"/>
        <v>0</v>
      </c>
      <c r="P70" s="72"/>
      <c r="Q70" s="72"/>
      <c r="R70" s="72"/>
      <c r="S70" s="74">
        <f t="shared" si="10"/>
        <v>0</v>
      </c>
      <c r="T70" s="121" t="str">
        <f t="shared" si="4"/>
        <v>OK</v>
      </c>
      <c r="U70" s="76"/>
      <c r="V70" s="75"/>
      <c r="W70" s="89"/>
      <c r="X70" s="89"/>
      <c r="Y70" s="76"/>
      <c r="Z70" s="89"/>
      <c r="AA70" s="83"/>
      <c r="AB70" s="84"/>
      <c r="AC70" s="78"/>
      <c r="AD70" s="77"/>
      <c r="AE70" s="77"/>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c r="L71" s="70">
        <f t="shared" si="8"/>
        <v>0</v>
      </c>
      <c r="M71" s="71">
        <f t="shared" si="9"/>
        <v>0</v>
      </c>
      <c r="N71" s="72"/>
      <c r="O71" s="73">
        <f t="shared" si="3"/>
        <v>0</v>
      </c>
      <c r="P71" s="72"/>
      <c r="Q71" s="72"/>
      <c r="R71" s="72"/>
      <c r="S71" s="74">
        <f t="shared" si="10"/>
        <v>0</v>
      </c>
      <c r="T71" s="121" t="str">
        <f t="shared" si="4"/>
        <v>OK</v>
      </c>
      <c r="U71" s="76"/>
      <c r="V71" s="75"/>
      <c r="W71" s="89"/>
      <c r="X71" s="89"/>
      <c r="Y71" s="76"/>
      <c r="Z71" s="89"/>
      <c r="AA71" s="83"/>
      <c r="AB71" s="84"/>
      <c r="AC71" s="78"/>
      <c r="AD71" s="77"/>
      <c r="AE71" s="77"/>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8"/>
        <v>0</v>
      </c>
      <c r="M72" s="71">
        <f t="shared" si="9"/>
        <v>0</v>
      </c>
      <c r="N72" s="72"/>
      <c r="O72" s="73">
        <f t="shared" si="3"/>
        <v>0</v>
      </c>
      <c r="P72" s="72"/>
      <c r="Q72" s="72"/>
      <c r="R72" s="72"/>
      <c r="S72" s="74">
        <f t="shared" si="10"/>
        <v>0</v>
      </c>
      <c r="T72" s="121" t="str">
        <f t="shared" si="4"/>
        <v>OK</v>
      </c>
      <c r="U72" s="76"/>
      <c r="V72" s="75"/>
      <c r="W72" s="89"/>
      <c r="X72" s="89"/>
      <c r="Y72" s="76"/>
      <c r="Z72" s="89"/>
      <c r="AA72" s="83"/>
      <c r="AB72" s="84"/>
      <c r="AC72" s="78"/>
      <c r="AD72" s="77"/>
      <c r="AE72" s="77"/>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8"/>
        <v>0</v>
      </c>
      <c r="M73" s="71">
        <f t="shared" si="9"/>
        <v>0</v>
      </c>
      <c r="N73" s="72"/>
      <c r="O73" s="73">
        <f t="shared" si="3"/>
        <v>0</v>
      </c>
      <c r="P73" s="72"/>
      <c r="Q73" s="72"/>
      <c r="R73" s="72"/>
      <c r="S73" s="74">
        <f t="shared" si="10"/>
        <v>0</v>
      </c>
      <c r="T73" s="121" t="str">
        <f t="shared" si="4"/>
        <v>OK</v>
      </c>
      <c r="U73" s="76"/>
      <c r="V73" s="75"/>
      <c r="W73" s="89"/>
      <c r="X73" s="89"/>
      <c r="Y73" s="76"/>
      <c r="Z73" s="89"/>
      <c r="AA73" s="83"/>
      <c r="AB73" s="84"/>
      <c r="AC73" s="78"/>
      <c r="AD73" s="77"/>
      <c r="AE73" s="77"/>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8"/>
        <v>0</v>
      </c>
      <c r="M74" s="71">
        <f t="shared" si="9"/>
        <v>0</v>
      </c>
      <c r="N74" s="72"/>
      <c r="O74" s="73">
        <f t="shared" si="3"/>
        <v>0</v>
      </c>
      <c r="P74" s="72"/>
      <c r="Q74" s="72"/>
      <c r="R74" s="72"/>
      <c r="S74" s="74">
        <f t="shared" si="10"/>
        <v>0</v>
      </c>
      <c r="T74" s="121" t="str">
        <f t="shared" si="4"/>
        <v>OK</v>
      </c>
      <c r="U74" s="76"/>
      <c r="V74" s="75"/>
      <c r="W74" s="89"/>
      <c r="X74" s="89"/>
      <c r="Y74" s="76"/>
      <c r="Z74" s="89"/>
      <c r="AA74" s="83"/>
      <c r="AB74" s="84"/>
      <c r="AC74" s="78"/>
      <c r="AD74" s="77"/>
      <c r="AE74" s="77"/>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c r="L75" s="70">
        <f t="shared" si="8"/>
        <v>0</v>
      </c>
      <c r="M75" s="71">
        <f t="shared" si="9"/>
        <v>0</v>
      </c>
      <c r="N75" s="72"/>
      <c r="O75" s="73">
        <f t="shared" si="3"/>
        <v>0</v>
      </c>
      <c r="P75" s="72"/>
      <c r="Q75" s="72"/>
      <c r="R75" s="72"/>
      <c r="S75" s="74">
        <f t="shared" si="10"/>
        <v>0</v>
      </c>
      <c r="T75" s="121" t="str">
        <f t="shared" si="4"/>
        <v>OK</v>
      </c>
      <c r="U75" s="76"/>
      <c r="V75" s="75"/>
      <c r="W75" s="89"/>
      <c r="X75" s="89"/>
      <c r="Y75" s="76"/>
      <c r="Z75" s="89"/>
      <c r="AA75" s="83"/>
      <c r="AB75" s="84"/>
      <c r="AC75" s="78"/>
      <c r="AD75" s="77"/>
      <c r="AE75" s="77"/>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c r="L76" s="70">
        <f t="shared" si="8"/>
        <v>0</v>
      </c>
      <c r="M76" s="71">
        <f t="shared" si="9"/>
        <v>0</v>
      </c>
      <c r="N76" s="72"/>
      <c r="O76" s="73">
        <f t="shared" si="3"/>
        <v>0</v>
      </c>
      <c r="P76" s="72"/>
      <c r="Q76" s="72"/>
      <c r="R76" s="72"/>
      <c r="S76" s="74">
        <f t="shared" si="10"/>
        <v>0</v>
      </c>
      <c r="T76" s="121" t="str">
        <f t="shared" si="4"/>
        <v>OK</v>
      </c>
      <c r="U76" s="76"/>
      <c r="V76" s="75"/>
      <c r="W76" s="89"/>
      <c r="X76" s="89"/>
      <c r="Y76" s="76"/>
      <c r="Z76" s="89"/>
      <c r="AA76" s="83"/>
      <c r="AB76" s="84"/>
      <c r="AC76" s="78"/>
      <c r="AD76" s="77"/>
      <c r="AE76" s="77"/>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8"/>
        <v>0</v>
      </c>
      <c r="M77" s="71">
        <f t="shared" si="9"/>
        <v>0</v>
      </c>
      <c r="N77" s="72"/>
      <c r="O77" s="73">
        <f t="shared" si="3"/>
        <v>0</v>
      </c>
      <c r="P77" s="72"/>
      <c r="Q77" s="72"/>
      <c r="R77" s="72"/>
      <c r="S77" s="74">
        <f t="shared" si="10"/>
        <v>0</v>
      </c>
      <c r="T77" s="121" t="str">
        <f t="shared" si="4"/>
        <v>OK</v>
      </c>
      <c r="U77" s="76"/>
      <c r="V77" s="75"/>
      <c r="W77" s="89"/>
      <c r="X77" s="89"/>
      <c r="Y77" s="76"/>
      <c r="Z77" s="89"/>
      <c r="AA77" s="83"/>
      <c r="AB77" s="84"/>
      <c r="AC77" s="78"/>
      <c r="AD77" s="77"/>
      <c r="AE77" s="77"/>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8"/>
        <v>0</v>
      </c>
      <c r="M78" s="71">
        <f t="shared" si="9"/>
        <v>0</v>
      </c>
      <c r="N78" s="72"/>
      <c r="O78" s="73">
        <f t="shared" si="3"/>
        <v>0</v>
      </c>
      <c r="P78" s="72"/>
      <c r="Q78" s="72"/>
      <c r="R78" s="72"/>
      <c r="S78" s="74">
        <f t="shared" si="10"/>
        <v>0</v>
      </c>
      <c r="T78" s="121" t="str">
        <f t="shared" si="4"/>
        <v>OK</v>
      </c>
      <c r="U78" s="76"/>
      <c r="V78" s="75"/>
      <c r="W78" s="89"/>
      <c r="X78" s="89"/>
      <c r="Y78" s="76"/>
      <c r="Z78" s="89"/>
      <c r="AA78" s="83"/>
      <c r="AB78" s="84"/>
      <c r="AC78" s="78"/>
      <c r="AD78" s="77"/>
      <c r="AE78" s="77"/>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c r="L79" s="70">
        <f t="shared" si="8"/>
        <v>0</v>
      </c>
      <c r="M79" s="71">
        <f t="shared" si="9"/>
        <v>0</v>
      </c>
      <c r="N79" s="72"/>
      <c r="O79" s="73">
        <f t="shared" si="3"/>
        <v>0</v>
      </c>
      <c r="P79" s="72"/>
      <c r="Q79" s="72"/>
      <c r="R79" s="72"/>
      <c r="S79" s="74">
        <f t="shared" si="10"/>
        <v>0</v>
      </c>
      <c r="T79" s="121" t="str">
        <f t="shared" si="4"/>
        <v>OK</v>
      </c>
      <c r="U79" s="76"/>
      <c r="V79" s="75"/>
      <c r="W79" s="89"/>
      <c r="X79" s="89"/>
      <c r="Y79" s="76"/>
      <c r="Z79" s="89"/>
      <c r="AA79" s="83"/>
      <c r="AB79" s="84"/>
      <c r="AC79" s="78"/>
      <c r="AD79" s="77"/>
      <c r="AE79" s="77"/>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8"/>
        <v>0</v>
      </c>
      <c r="M80" s="71">
        <f t="shared" si="9"/>
        <v>0</v>
      </c>
      <c r="N80" s="72"/>
      <c r="O80" s="73">
        <f t="shared" si="3"/>
        <v>0</v>
      </c>
      <c r="P80" s="72"/>
      <c r="Q80" s="72"/>
      <c r="R80" s="72"/>
      <c r="S80" s="74">
        <f t="shared" si="10"/>
        <v>0</v>
      </c>
      <c r="T80" s="121" t="str">
        <f t="shared" si="4"/>
        <v>OK</v>
      </c>
      <c r="U80" s="76"/>
      <c r="V80" s="75"/>
      <c r="W80" s="89"/>
      <c r="X80" s="89"/>
      <c r="Y80" s="76"/>
      <c r="Z80" s="89"/>
      <c r="AA80" s="83"/>
      <c r="AB80" s="84"/>
      <c r="AC80" s="78"/>
      <c r="AD80" s="77"/>
      <c r="AE80" s="77"/>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c r="L81" s="70">
        <f t="shared" si="8"/>
        <v>0</v>
      </c>
      <c r="M81" s="71">
        <f t="shared" si="9"/>
        <v>0</v>
      </c>
      <c r="N81" s="72"/>
      <c r="O81" s="73">
        <f t="shared" si="3"/>
        <v>0</v>
      </c>
      <c r="P81" s="72"/>
      <c r="Q81" s="72"/>
      <c r="R81" s="72"/>
      <c r="S81" s="74">
        <f t="shared" si="10"/>
        <v>0</v>
      </c>
      <c r="T81" s="121" t="str">
        <f t="shared" si="4"/>
        <v>OK</v>
      </c>
      <c r="U81" s="76"/>
      <c r="V81" s="75"/>
      <c r="W81" s="89"/>
      <c r="X81" s="89"/>
      <c r="Y81" s="76"/>
      <c r="Z81" s="89"/>
      <c r="AA81" s="83"/>
      <c r="AB81" s="84"/>
      <c r="AC81" s="78"/>
      <c r="AD81" s="77"/>
      <c r="AE81" s="77"/>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8"/>
        <v>0</v>
      </c>
      <c r="M82" s="71">
        <f t="shared" si="9"/>
        <v>0</v>
      </c>
      <c r="N82" s="72"/>
      <c r="O82" s="73">
        <f t="shared" si="3"/>
        <v>0</v>
      </c>
      <c r="P82" s="72"/>
      <c r="Q82" s="72"/>
      <c r="R82" s="72"/>
      <c r="S82" s="74">
        <f t="shared" si="10"/>
        <v>0</v>
      </c>
      <c r="T82" s="121" t="str">
        <f t="shared" si="4"/>
        <v>OK</v>
      </c>
      <c r="U82" s="76"/>
      <c r="V82" s="75"/>
      <c r="W82" s="89"/>
      <c r="X82" s="89"/>
      <c r="Y82" s="76"/>
      <c r="Z82" s="89"/>
      <c r="AA82" s="83"/>
      <c r="AB82" s="84"/>
      <c r="AC82" s="78"/>
      <c r="AD82" s="77"/>
      <c r="AE82" s="77"/>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c r="L83" s="70">
        <f t="shared" si="8"/>
        <v>0</v>
      </c>
      <c r="M83" s="71">
        <f t="shared" si="9"/>
        <v>0</v>
      </c>
      <c r="N83" s="72"/>
      <c r="O83" s="73">
        <f t="shared" si="3"/>
        <v>0</v>
      </c>
      <c r="P83" s="72"/>
      <c r="Q83" s="72"/>
      <c r="R83" s="72"/>
      <c r="S83" s="74">
        <f t="shared" si="10"/>
        <v>0</v>
      </c>
      <c r="T83" s="121" t="str">
        <f t="shared" si="4"/>
        <v>OK</v>
      </c>
      <c r="U83" s="76"/>
      <c r="V83" s="75"/>
      <c r="W83" s="89"/>
      <c r="X83" s="89"/>
      <c r="Y83" s="76"/>
      <c r="Z83" s="89"/>
      <c r="AA83" s="83"/>
      <c r="AB83" s="84"/>
      <c r="AC83" s="78"/>
      <c r="AD83" s="77"/>
      <c r="AE83" s="77"/>
      <c r="AF83" s="76"/>
      <c r="AG83" s="78"/>
      <c r="AH83" s="78"/>
      <c r="AI83" s="78"/>
      <c r="AJ83" s="78"/>
      <c r="AK83" s="78"/>
      <c r="AL83" s="78"/>
      <c r="AM83" s="78"/>
      <c r="AN83" s="78"/>
      <c r="AO83" s="78"/>
      <c r="AP83" s="78"/>
      <c r="AQ83" s="78"/>
      <c r="AR83" s="78"/>
      <c r="AS83" s="78"/>
      <c r="AT83" s="78"/>
    </row>
    <row r="84" spans="1:46" s="85" customFormat="1" ht="41.25" customHeight="1" x14ac:dyDescent="0.35">
      <c r="A84" s="289">
        <v>17</v>
      </c>
      <c r="B84" s="104">
        <v>81</v>
      </c>
      <c r="C84" s="290" t="s">
        <v>207</v>
      </c>
      <c r="D84" s="105" t="s">
        <v>828</v>
      </c>
      <c r="E84" s="106" t="s">
        <v>301</v>
      </c>
      <c r="F84" s="107" t="s">
        <v>302</v>
      </c>
      <c r="G84" s="106" t="s">
        <v>173</v>
      </c>
      <c r="H84" s="108" t="s">
        <v>79</v>
      </c>
      <c r="I84" s="218" t="s">
        <v>832</v>
      </c>
      <c r="J84" s="109">
        <v>35.76</v>
      </c>
      <c r="K84" s="87">
        <v>6</v>
      </c>
      <c r="L84" s="70">
        <f t="shared" si="8"/>
        <v>6</v>
      </c>
      <c r="M84" s="71">
        <f t="shared" si="9"/>
        <v>6</v>
      </c>
      <c r="N84" s="72"/>
      <c r="O84" s="73">
        <f t="shared" si="3"/>
        <v>1</v>
      </c>
      <c r="P84" s="72"/>
      <c r="Q84" s="72"/>
      <c r="R84" s="72"/>
      <c r="S84" s="74">
        <f t="shared" si="10"/>
        <v>0</v>
      </c>
      <c r="T84" s="121" t="str">
        <f t="shared" si="4"/>
        <v>OK</v>
      </c>
      <c r="U84" s="76"/>
      <c r="V84" s="75"/>
      <c r="W84" s="89"/>
      <c r="X84" s="89"/>
      <c r="Y84" s="76">
        <v>6</v>
      </c>
      <c r="Z84" s="89"/>
      <c r="AA84" s="83"/>
      <c r="AB84" s="84"/>
      <c r="AC84" s="78"/>
      <c r="AD84" s="77"/>
      <c r="AE84" s="77"/>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8"/>
        <v>0</v>
      </c>
      <c r="M85" s="71">
        <f t="shared" si="9"/>
        <v>0</v>
      </c>
      <c r="N85" s="72"/>
      <c r="O85" s="73">
        <f t="shared" si="3"/>
        <v>0</v>
      </c>
      <c r="P85" s="72"/>
      <c r="Q85" s="72"/>
      <c r="R85" s="72"/>
      <c r="S85" s="74">
        <f t="shared" si="10"/>
        <v>0</v>
      </c>
      <c r="T85" s="121" t="str">
        <f t="shared" si="4"/>
        <v>OK</v>
      </c>
      <c r="U85" s="76"/>
      <c r="V85" s="75"/>
      <c r="W85" s="89"/>
      <c r="X85" s="89"/>
      <c r="Y85" s="76"/>
      <c r="Z85" s="89"/>
      <c r="AA85" s="83"/>
      <c r="AB85" s="84"/>
      <c r="AC85" s="78"/>
      <c r="AD85" s="77"/>
      <c r="AE85" s="77"/>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8"/>
        <v>0</v>
      </c>
      <c r="M86" s="71">
        <f t="shared" si="9"/>
        <v>0</v>
      </c>
      <c r="N86" s="72"/>
      <c r="O86" s="73">
        <f t="shared" si="3"/>
        <v>0</v>
      </c>
      <c r="P86" s="72"/>
      <c r="Q86" s="72"/>
      <c r="R86" s="72"/>
      <c r="S86" s="74">
        <f t="shared" si="10"/>
        <v>0</v>
      </c>
      <c r="T86" s="121" t="str">
        <f t="shared" si="4"/>
        <v>OK</v>
      </c>
      <c r="U86" s="76"/>
      <c r="V86" s="75"/>
      <c r="W86" s="89"/>
      <c r="X86" s="89"/>
      <c r="Y86" s="76"/>
      <c r="Z86" s="89"/>
      <c r="AA86" s="83"/>
      <c r="AB86" s="84"/>
      <c r="AC86" s="78"/>
      <c r="AD86" s="77"/>
      <c r="AE86" s="77"/>
      <c r="AF86" s="76"/>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c r="L87" s="70">
        <f t="shared" si="8"/>
        <v>0</v>
      </c>
      <c r="M87" s="71">
        <f t="shared" si="9"/>
        <v>0</v>
      </c>
      <c r="N87" s="72"/>
      <c r="O87" s="73">
        <f t="shared" si="3"/>
        <v>0</v>
      </c>
      <c r="P87" s="72"/>
      <c r="Q87" s="72"/>
      <c r="R87" s="72"/>
      <c r="S87" s="74">
        <f t="shared" si="10"/>
        <v>0</v>
      </c>
      <c r="T87" s="121" t="str">
        <f t="shared" si="4"/>
        <v>OK</v>
      </c>
      <c r="U87" s="76"/>
      <c r="V87" s="75"/>
      <c r="W87" s="89"/>
      <c r="X87" s="89"/>
      <c r="Y87" s="76"/>
      <c r="Z87" s="89"/>
      <c r="AA87" s="83"/>
      <c r="AB87" s="84"/>
      <c r="AC87" s="78"/>
      <c r="AD87" s="77"/>
      <c r="AE87" s="77"/>
      <c r="AF87" s="76"/>
      <c r="AG87" s="78"/>
      <c r="AH87" s="78"/>
      <c r="AI87" s="78"/>
      <c r="AJ87" s="78"/>
      <c r="AK87" s="78"/>
      <c r="AL87" s="78"/>
      <c r="AM87" s="78"/>
      <c r="AN87" s="78"/>
      <c r="AO87" s="78"/>
      <c r="AP87" s="78"/>
      <c r="AQ87" s="78"/>
      <c r="AR87" s="78"/>
      <c r="AS87" s="78"/>
      <c r="AT87" s="78"/>
    </row>
    <row r="88" spans="1:46" s="85" customFormat="1" ht="49.5" customHeight="1" x14ac:dyDescent="0.35">
      <c r="A88" s="289"/>
      <c r="B88" s="104">
        <v>85</v>
      </c>
      <c r="C88" s="290"/>
      <c r="D88" s="219" t="s">
        <v>314</v>
      </c>
      <c r="E88" s="106" t="s">
        <v>126</v>
      </c>
      <c r="F88" s="107" t="s">
        <v>315</v>
      </c>
      <c r="G88" s="106" t="s">
        <v>316</v>
      </c>
      <c r="H88" s="108" t="s">
        <v>79</v>
      </c>
      <c r="I88" s="218" t="s">
        <v>833</v>
      </c>
      <c r="J88" s="109">
        <v>796.3</v>
      </c>
      <c r="K88" s="87">
        <v>2</v>
      </c>
      <c r="L88" s="70">
        <f t="shared" si="8"/>
        <v>2</v>
      </c>
      <c r="M88" s="71">
        <f t="shared" si="9"/>
        <v>2</v>
      </c>
      <c r="N88" s="72"/>
      <c r="O88" s="73">
        <f t="shared" si="3"/>
        <v>0</v>
      </c>
      <c r="P88" s="72"/>
      <c r="Q88" s="72"/>
      <c r="R88" s="72"/>
      <c r="S88" s="74">
        <f t="shared" si="10"/>
        <v>0</v>
      </c>
      <c r="T88" s="121" t="str">
        <f t="shared" si="4"/>
        <v>OK</v>
      </c>
      <c r="U88" s="76"/>
      <c r="V88" s="75"/>
      <c r="W88" s="89"/>
      <c r="X88" s="89"/>
      <c r="Y88" s="76">
        <v>2</v>
      </c>
      <c r="Z88" s="89"/>
      <c r="AA88" s="83"/>
      <c r="AB88" s="84"/>
      <c r="AC88" s="78"/>
      <c r="AD88" s="77"/>
      <c r="AE88" s="77"/>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8"/>
        <v>0</v>
      </c>
      <c r="M89" s="71">
        <f t="shared" si="9"/>
        <v>0</v>
      </c>
      <c r="N89" s="72"/>
      <c r="O89" s="73">
        <f t="shared" si="3"/>
        <v>0</v>
      </c>
      <c r="P89" s="72"/>
      <c r="Q89" s="72"/>
      <c r="R89" s="72"/>
      <c r="S89" s="74">
        <f t="shared" si="10"/>
        <v>0</v>
      </c>
      <c r="T89" s="121" t="str">
        <f t="shared" si="4"/>
        <v>OK</v>
      </c>
      <c r="U89" s="76"/>
      <c r="V89" s="75"/>
      <c r="W89" s="89"/>
      <c r="X89" s="89"/>
      <c r="Y89" s="76"/>
      <c r="Z89" s="89"/>
      <c r="AA89" s="83"/>
      <c r="AB89" s="84"/>
      <c r="AC89" s="78"/>
      <c r="AD89" s="77"/>
      <c r="AE89" s="77"/>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8"/>
        <v>0</v>
      </c>
      <c r="M90" s="71">
        <f t="shared" si="9"/>
        <v>0</v>
      </c>
      <c r="N90" s="72"/>
      <c r="O90" s="73">
        <f t="shared" si="3"/>
        <v>0</v>
      </c>
      <c r="P90" s="72"/>
      <c r="Q90" s="72"/>
      <c r="R90" s="72"/>
      <c r="S90" s="74">
        <f t="shared" si="10"/>
        <v>0</v>
      </c>
      <c r="T90" s="121" t="str">
        <f t="shared" si="4"/>
        <v>OK</v>
      </c>
      <c r="U90" s="76"/>
      <c r="V90" s="75"/>
      <c r="W90" s="89"/>
      <c r="X90" s="89"/>
      <c r="Y90" s="76"/>
      <c r="Z90" s="89"/>
      <c r="AA90" s="83"/>
      <c r="AB90" s="84"/>
      <c r="AC90" s="78"/>
      <c r="AD90" s="77"/>
      <c r="AE90" s="77"/>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8"/>
        <v>0</v>
      </c>
      <c r="M91" s="71">
        <f t="shared" si="9"/>
        <v>0</v>
      </c>
      <c r="N91" s="72"/>
      <c r="O91" s="73">
        <f t="shared" si="3"/>
        <v>0</v>
      </c>
      <c r="P91" s="72"/>
      <c r="Q91" s="72"/>
      <c r="R91" s="72"/>
      <c r="S91" s="74">
        <f t="shared" si="10"/>
        <v>0</v>
      </c>
      <c r="T91" s="121" t="str">
        <f t="shared" si="4"/>
        <v>OK</v>
      </c>
      <c r="U91" s="76"/>
      <c r="V91" s="75"/>
      <c r="W91" s="89"/>
      <c r="X91" s="89"/>
      <c r="Y91" s="76"/>
      <c r="Z91" s="89"/>
      <c r="AA91" s="83"/>
      <c r="AB91" s="84"/>
      <c r="AC91" s="78"/>
      <c r="AD91" s="77"/>
      <c r="AE91" s="77"/>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v>2</v>
      </c>
      <c r="L92" s="70">
        <f t="shared" si="8"/>
        <v>2</v>
      </c>
      <c r="M92" s="71">
        <f t="shared" si="9"/>
        <v>2</v>
      </c>
      <c r="N92" s="72"/>
      <c r="O92" s="73">
        <f t="shared" si="3"/>
        <v>0</v>
      </c>
      <c r="P92" s="72"/>
      <c r="Q92" s="72"/>
      <c r="R92" s="72"/>
      <c r="S92" s="74">
        <f t="shared" si="10"/>
        <v>0</v>
      </c>
      <c r="T92" s="121" t="str">
        <f t="shared" si="4"/>
        <v>OK</v>
      </c>
      <c r="U92" s="76"/>
      <c r="V92" s="75"/>
      <c r="W92" s="89"/>
      <c r="X92" s="89">
        <v>2</v>
      </c>
      <c r="Y92" s="76"/>
      <c r="Z92" s="89"/>
      <c r="AA92" s="83"/>
      <c r="AB92" s="84"/>
      <c r="AC92" s="78"/>
      <c r="AD92" s="77"/>
      <c r="AE92" s="77"/>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c r="L93" s="70">
        <f t="shared" si="8"/>
        <v>0</v>
      </c>
      <c r="M93" s="71">
        <f t="shared" si="9"/>
        <v>0</v>
      </c>
      <c r="N93" s="72"/>
      <c r="O93" s="73">
        <f t="shared" si="3"/>
        <v>0</v>
      </c>
      <c r="P93" s="72"/>
      <c r="Q93" s="72"/>
      <c r="R93" s="72"/>
      <c r="S93" s="74">
        <f t="shared" si="10"/>
        <v>0</v>
      </c>
      <c r="T93" s="121" t="str">
        <f t="shared" si="4"/>
        <v>OK</v>
      </c>
      <c r="U93" s="76"/>
      <c r="V93" s="75"/>
      <c r="W93" s="89"/>
      <c r="X93" s="89"/>
      <c r="Y93" s="76"/>
      <c r="Z93" s="89"/>
      <c r="AA93" s="83"/>
      <c r="AB93" s="84"/>
      <c r="AC93" s="78"/>
      <c r="AD93" s="77"/>
      <c r="AE93" s="77"/>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8"/>
        <v>0</v>
      </c>
      <c r="M94" s="71">
        <f t="shared" si="9"/>
        <v>0</v>
      </c>
      <c r="N94" s="72"/>
      <c r="O94" s="73">
        <f t="shared" si="3"/>
        <v>0</v>
      </c>
      <c r="P94" s="72"/>
      <c r="Q94" s="72"/>
      <c r="R94" s="72"/>
      <c r="S94" s="74">
        <f t="shared" si="10"/>
        <v>0</v>
      </c>
      <c r="T94" s="121" t="str">
        <f t="shared" si="4"/>
        <v>OK</v>
      </c>
      <c r="U94" s="76"/>
      <c r="V94" s="75"/>
      <c r="W94" s="89"/>
      <c r="X94" s="89"/>
      <c r="Y94" s="76"/>
      <c r="Z94" s="89"/>
      <c r="AA94" s="83"/>
      <c r="AB94" s="84"/>
      <c r="AC94" s="78"/>
      <c r="AD94" s="77"/>
      <c r="AE94" s="77"/>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826</v>
      </c>
      <c r="J95" s="109">
        <v>364.4</v>
      </c>
      <c r="K95" s="87">
        <v>4</v>
      </c>
      <c r="L95" s="70">
        <f t="shared" si="8"/>
        <v>4</v>
      </c>
      <c r="M95" s="71">
        <f t="shared" si="9"/>
        <v>4</v>
      </c>
      <c r="N95" s="72"/>
      <c r="O95" s="73">
        <f t="shared" si="3"/>
        <v>1</v>
      </c>
      <c r="P95" s="72"/>
      <c r="Q95" s="72"/>
      <c r="R95" s="72"/>
      <c r="S95" s="74">
        <f t="shared" si="10"/>
        <v>0</v>
      </c>
      <c r="T95" s="121" t="str">
        <f t="shared" si="4"/>
        <v>OK</v>
      </c>
      <c r="U95" s="76"/>
      <c r="V95" s="75">
        <v>4</v>
      </c>
      <c r="W95" s="89"/>
      <c r="X95" s="89"/>
      <c r="Y95" s="76"/>
      <c r="Z95" s="89"/>
      <c r="AA95" s="83"/>
      <c r="AB95" s="84"/>
      <c r="AC95" s="78"/>
      <c r="AD95" s="77"/>
      <c r="AE95" s="77"/>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8"/>
        <v>0</v>
      </c>
      <c r="M96" s="71">
        <f t="shared" si="9"/>
        <v>0</v>
      </c>
      <c r="N96" s="72"/>
      <c r="O96" s="73">
        <f t="shared" si="3"/>
        <v>0</v>
      </c>
      <c r="P96" s="72"/>
      <c r="Q96" s="72"/>
      <c r="R96" s="72"/>
      <c r="S96" s="74">
        <f t="shared" si="10"/>
        <v>0</v>
      </c>
      <c r="T96" s="121" t="str">
        <f t="shared" si="4"/>
        <v>OK</v>
      </c>
      <c r="U96" s="76"/>
      <c r="V96" s="75"/>
      <c r="W96" s="89"/>
      <c r="X96" s="89"/>
      <c r="Y96" s="76"/>
      <c r="Z96" s="89"/>
      <c r="AA96" s="83"/>
      <c r="AB96" s="84"/>
      <c r="AC96" s="78"/>
      <c r="AD96" s="77"/>
      <c r="AE96" s="77"/>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8"/>
        <v>0</v>
      </c>
      <c r="M97" s="71">
        <f t="shared" si="9"/>
        <v>0</v>
      </c>
      <c r="N97" s="72"/>
      <c r="O97" s="73">
        <f t="shared" si="3"/>
        <v>0</v>
      </c>
      <c r="P97" s="72"/>
      <c r="Q97" s="72"/>
      <c r="R97" s="72"/>
      <c r="S97" s="74">
        <f t="shared" si="10"/>
        <v>0</v>
      </c>
      <c r="T97" s="121" t="str">
        <f t="shared" si="4"/>
        <v>OK</v>
      </c>
      <c r="U97" s="76"/>
      <c r="V97" s="75"/>
      <c r="W97" s="89"/>
      <c r="X97" s="89"/>
      <c r="Y97" s="76"/>
      <c r="Z97" s="89"/>
      <c r="AA97" s="83"/>
      <c r="AB97" s="84"/>
      <c r="AC97" s="78"/>
      <c r="AD97" s="77"/>
      <c r="AE97" s="77"/>
      <c r="AF97" s="76"/>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c r="L98" s="70">
        <f t="shared" si="8"/>
        <v>0</v>
      </c>
      <c r="M98" s="71">
        <f t="shared" si="9"/>
        <v>0</v>
      </c>
      <c r="N98" s="72"/>
      <c r="O98" s="73">
        <f t="shared" si="3"/>
        <v>0</v>
      </c>
      <c r="P98" s="72"/>
      <c r="Q98" s="72"/>
      <c r="R98" s="72"/>
      <c r="S98" s="74">
        <f t="shared" si="10"/>
        <v>0</v>
      </c>
      <c r="T98" s="121" t="str">
        <f t="shared" si="4"/>
        <v>OK</v>
      </c>
      <c r="U98" s="76"/>
      <c r="V98" s="75"/>
      <c r="W98" s="89"/>
      <c r="X98" s="89"/>
      <c r="Y98" s="76"/>
      <c r="Z98" s="89"/>
      <c r="AA98" s="83"/>
      <c r="AB98" s="84"/>
      <c r="AC98" s="78"/>
      <c r="AD98" s="77"/>
      <c r="AE98" s="77"/>
      <c r="AF98" s="76"/>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c r="L99" s="70">
        <f t="shared" si="8"/>
        <v>0</v>
      </c>
      <c r="M99" s="71">
        <f t="shared" si="9"/>
        <v>0</v>
      </c>
      <c r="N99" s="72"/>
      <c r="O99" s="73">
        <f t="shared" si="3"/>
        <v>0</v>
      </c>
      <c r="P99" s="72"/>
      <c r="Q99" s="72"/>
      <c r="R99" s="72"/>
      <c r="S99" s="74">
        <f t="shared" si="10"/>
        <v>0</v>
      </c>
      <c r="T99" s="121" t="str">
        <f t="shared" si="4"/>
        <v>OK</v>
      </c>
      <c r="U99" s="76"/>
      <c r="V99" s="75"/>
      <c r="W99" s="89"/>
      <c r="X99" s="89"/>
      <c r="Y99" s="76"/>
      <c r="Z99" s="89"/>
      <c r="AA99" s="83"/>
      <c r="AB99" s="84"/>
      <c r="AC99" s="78"/>
      <c r="AD99" s="77"/>
      <c r="AE99" s="77"/>
      <c r="AF99" s="76"/>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c r="L100" s="70">
        <f t="shared" ref="L100:L131" si="11">IF(SUM(U100:AT100)&gt;K100+N100,K100+N100,SUM(U100:AT100))</f>
        <v>0</v>
      </c>
      <c r="M100" s="71">
        <f t="shared" ref="M100:M131" si="12">(SUM(U100:AT100))</f>
        <v>0</v>
      </c>
      <c r="N100" s="72"/>
      <c r="O100" s="73">
        <f t="shared" si="3"/>
        <v>0</v>
      </c>
      <c r="P100" s="72"/>
      <c r="Q100" s="72"/>
      <c r="R100" s="72"/>
      <c r="S100" s="74">
        <f t="shared" ref="S100:S131" si="13">K100-(SUM(U100:AT100))+N100+P100+Q100-R100</f>
        <v>0</v>
      </c>
      <c r="T100" s="121" t="str">
        <f t="shared" si="4"/>
        <v>OK</v>
      </c>
      <c r="U100" s="76"/>
      <c r="V100" s="75"/>
      <c r="W100" s="89"/>
      <c r="X100" s="89"/>
      <c r="Y100" s="76"/>
      <c r="Z100" s="89"/>
      <c r="AA100" s="83"/>
      <c r="AB100" s="84"/>
      <c r="AC100" s="78"/>
      <c r="AD100" s="77"/>
      <c r="AE100" s="77"/>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1"/>
        <v>0</v>
      </c>
      <c r="M101" s="71">
        <f t="shared" si="12"/>
        <v>0</v>
      </c>
      <c r="N101" s="72"/>
      <c r="O101" s="73">
        <f t="shared" si="3"/>
        <v>0</v>
      </c>
      <c r="P101" s="72"/>
      <c r="Q101" s="72"/>
      <c r="R101" s="72"/>
      <c r="S101" s="74">
        <f t="shared" si="13"/>
        <v>0</v>
      </c>
      <c r="T101" s="121" t="str">
        <f t="shared" si="4"/>
        <v>OK</v>
      </c>
      <c r="U101" s="76"/>
      <c r="V101" s="75"/>
      <c r="W101" s="89"/>
      <c r="X101" s="89"/>
      <c r="Y101" s="76"/>
      <c r="Z101" s="89"/>
      <c r="AA101" s="83"/>
      <c r="AB101" s="84"/>
      <c r="AC101" s="78"/>
      <c r="AD101" s="77"/>
      <c r="AE101" s="77"/>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1"/>
        <v>0</v>
      </c>
      <c r="M102" s="71">
        <f t="shared" si="12"/>
        <v>0</v>
      </c>
      <c r="N102" s="72"/>
      <c r="O102" s="73">
        <f t="shared" si="3"/>
        <v>0</v>
      </c>
      <c r="P102" s="72"/>
      <c r="Q102" s="72"/>
      <c r="R102" s="72"/>
      <c r="S102" s="74">
        <f t="shared" si="13"/>
        <v>0</v>
      </c>
      <c r="T102" s="121" t="str">
        <f t="shared" si="4"/>
        <v>OK</v>
      </c>
      <c r="U102" s="76"/>
      <c r="V102" s="75"/>
      <c r="W102" s="89"/>
      <c r="X102" s="89"/>
      <c r="Y102" s="76"/>
      <c r="Z102" s="89"/>
      <c r="AA102" s="83"/>
      <c r="AB102" s="84"/>
      <c r="AC102" s="78"/>
      <c r="AD102" s="77"/>
      <c r="AE102" s="77"/>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1"/>
        <v>0</v>
      </c>
      <c r="M103" s="71">
        <f t="shared" si="12"/>
        <v>0</v>
      </c>
      <c r="N103" s="72"/>
      <c r="O103" s="73">
        <f t="shared" si="3"/>
        <v>0</v>
      </c>
      <c r="P103" s="72"/>
      <c r="Q103" s="72"/>
      <c r="R103" s="72"/>
      <c r="S103" s="74">
        <f t="shared" si="13"/>
        <v>0</v>
      </c>
      <c r="T103" s="121" t="str">
        <f t="shared" si="4"/>
        <v>OK</v>
      </c>
      <c r="U103" s="76"/>
      <c r="V103" s="75"/>
      <c r="W103" s="89"/>
      <c r="X103" s="89"/>
      <c r="Y103" s="76"/>
      <c r="Z103" s="89"/>
      <c r="AA103" s="83"/>
      <c r="AB103" s="84"/>
      <c r="AC103" s="78"/>
      <c r="AD103" s="77"/>
      <c r="AE103" s="77"/>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1"/>
        <v>0</v>
      </c>
      <c r="M104" s="71">
        <f t="shared" si="12"/>
        <v>0</v>
      </c>
      <c r="N104" s="72"/>
      <c r="O104" s="73">
        <f t="shared" si="3"/>
        <v>0</v>
      </c>
      <c r="P104" s="72"/>
      <c r="Q104" s="72"/>
      <c r="R104" s="72"/>
      <c r="S104" s="74">
        <f t="shared" si="13"/>
        <v>0</v>
      </c>
      <c r="T104" s="121" t="str">
        <f t="shared" si="4"/>
        <v>OK</v>
      </c>
      <c r="U104" s="76"/>
      <c r="V104" s="75"/>
      <c r="W104" s="89"/>
      <c r="X104" s="89"/>
      <c r="Y104" s="76"/>
      <c r="Z104" s="89"/>
      <c r="AA104" s="83"/>
      <c r="AB104" s="84"/>
      <c r="AC104" s="78"/>
      <c r="AD104" s="77"/>
      <c r="AE104" s="77"/>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1"/>
        <v>0</v>
      </c>
      <c r="M105" s="71">
        <f t="shared" si="12"/>
        <v>0</v>
      </c>
      <c r="N105" s="72"/>
      <c r="O105" s="73">
        <f t="shared" si="3"/>
        <v>0</v>
      </c>
      <c r="P105" s="72"/>
      <c r="Q105" s="72"/>
      <c r="R105" s="72"/>
      <c r="S105" s="74">
        <f t="shared" si="13"/>
        <v>0</v>
      </c>
      <c r="T105" s="121" t="str">
        <f t="shared" si="4"/>
        <v>OK</v>
      </c>
      <c r="U105" s="76"/>
      <c r="V105" s="75"/>
      <c r="W105" s="89"/>
      <c r="X105" s="89"/>
      <c r="Y105" s="76"/>
      <c r="Z105" s="89"/>
      <c r="AA105" s="83"/>
      <c r="AB105" s="84"/>
      <c r="AC105" s="78"/>
      <c r="AD105" s="77"/>
      <c r="AE105" s="77"/>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v>4</v>
      </c>
      <c r="L106" s="70">
        <f t="shared" si="11"/>
        <v>4</v>
      </c>
      <c r="M106" s="71">
        <f t="shared" si="12"/>
        <v>4</v>
      </c>
      <c r="N106" s="72"/>
      <c r="O106" s="73">
        <f t="shared" si="3"/>
        <v>1</v>
      </c>
      <c r="P106" s="72"/>
      <c r="Q106" s="72"/>
      <c r="R106" s="72"/>
      <c r="S106" s="74">
        <f t="shared" si="13"/>
        <v>0</v>
      </c>
      <c r="T106" s="121" t="str">
        <f t="shared" si="4"/>
        <v>OK</v>
      </c>
      <c r="U106" s="76"/>
      <c r="V106" s="75"/>
      <c r="W106" s="88">
        <v>4</v>
      </c>
      <c r="X106" s="89"/>
      <c r="Y106" s="76"/>
      <c r="Z106" s="89"/>
      <c r="AA106" s="83"/>
      <c r="AB106" s="84"/>
      <c r="AC106" s="78"/>
      <c r="AD106" s="77"/>
      <c r="AE106" s="77"/>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c r="L107" s="70">
        <f t="shared" si="11"/>
        <v>0</v>
      </c>
      <c r="M107" s="71">
        <f t="shared" si="12"/>
        <v>0</v>
      </c>
      <c r="N107" s="72"/>
      <c r="O107" s="73">
        <f t="shared" si="3"/>
        <v>0</v>
      </c>
      <c r="P107" s="72"/>
      <c r="Q107" s="72"/>
      <c r="R107" s="72"/>
      <c r="S107" s="74">
        <f t="shared" si="13"/>
        <v>0</v>
      </c>
      <c r="T107" s="121" t="str">
        <f t="shared" si="4"/>
        <v>OK</v>
      </c>
      <c r="U107" s="76"/>
      <c r="V107" s="75"/>
      <c r="W107" s="89"/>
      <c r="X107" s="89"/>
      <c r="Y107" s="76"/>
      <c r="Z107" s="89"/>
      <c r="AA107" s="83"/>
      <c r="AB107" s="84"/>
      <c r="AC107" s="78"/>
      <c r="AD107" s="77"/>
      <c r="AE107" s="77"/>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v>4</v>
      </c>
      <c r="L108" s="70">
        <f t="shared" si="11"/>
        <v>0</v>
      </c>
      <c r="M108" s="71">
        <f t="shared" si="12"/>
        <v>0</v>
      </c>
      <c r="N108" s="72"/>
      <c r="O108" s="73">
        <f t="shared" si="3"/>
        <v>1</v>
      </c>
      <c r="P108" s="72"/>
      <c r="Q108" s="72"/>
      <c r="R108" s="72"/>
      <c r="S108" s="74">
        <f t="shared" si="13"/>
        <v>4</v>
      </c>
      <c r="T108" s="121" t="str">
        <f t="shared" si="4"/>
        <v>OK</v>
      </c>
      <c r="U108" s="76"/>
      <c r="V108" s="75"/>
      <c r="W108" s="89"/>
      <c r="X108" s="89"/>
      <c r="Y108" s="76"/>
      <c r="Z108" s="89"/>
      <c r="AA108" s="83"/>
      <c r="AB108" s="84"/>
      <c r="AC108" s="78"/>
      <c r="AD108" s="77"/>
      <c r="AE108" s="77"/>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1"/>
        <v>0</v>
      </c>
      <c r="M109" s="71">
        <f t="shared" si="12"/>
        <v>0</v>
      </c>
      <c r="N109" s="72"/>
      <c r="O109" s="73">
        <f t="shared" si="3"/>
        <v>0</v>
      </c>
      <c r="P109" s="72"/>
      <c r="Q109" s="72"/>
      <c r="R109" s="72"/>
      <c r="S109" s="74">
        <f t="shared" si="13"/>
        <v>0</v>
      </c>
      <c r="T109" s="121" t="str">
        <f t="shared" si="4"/>
        <v>OK</v>
      </c>
      <c r="U109" s="76"/>
      <c r="V109" s="75"/>
      <c r="W109" s="89"/>
      <c r="X109" s="89"/>
      <c r="Y109" s="76"/>
      <c r="Z109" s="89"/>
      <c r="AA109" s="83"/>
      <c r="AB109" s="84"/>
      <c r="AC109" s="78"/>
      <c r="AD109" s="77"/>
      <c r="AE109" s="77"/>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1"/>
        <v>0</v>
      </c>
      <c r="M110" s="71">
        <f t="shared" si="12"/>
        <v>0</v>
      </c>
      <c r="N110" s="72"/>
      <c r="O110" s="73">
        <f t="shared" si="3"/>
        <v>0</v>
      </c>
      <c r="P110" s="72"/>
      <c r="Q110" s="72"/>
      <c r="R110" s="72"/>
      <c r="S110" s="74">
        <f t="shared" si="13"/>
        <v>0</v>
      </c>
      <c r="T110" s="121" t="str">
        <f t="shared" si="4"/>
        <v>OK</v>
      </c>
      <c r="U110" s="76"/>
      <c r="V110" s="75"/>
      <c r="W110" s="89"/>
      <c r="X110" s="89"/>
      <c r="Y110" s="76"/>
      <c r="Z110" s="89"/>
      <c r="AA110" s="83"/>
      <c r="AB110" s="84"/>
      <c r="AC110" s="78"/>
      <c r="AD110" s="77"/>
      <c r="AE110" s="77"/>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1"/>
        <v>0</v>
      </c>
      <c r="M111" s="71">
        <f t="shared" si="12"/>
        <v>0</v>
      </c>
      <c r="N111" s="72"/>
      <c r="O111" s="73">
        <f t="shared" si="3"/>
        <v>0</v>
      </c>
      <c r="P111" s="72"/>
      <c r="Q111" s="72"/>
      <c r="R111" s="72"/>
      <c r="S111" s="74">
        <f t="shared" si="13"/>
        <v>0</v>
      </c>
      <c r="T111" s="121" t="str">
        <f t="shared" si="4"/>
        <v>OK</v>
      </c>
      <c r="U111" s="76"/>
      <c r="V111" s="75"/>
      <c r="W111" s="89"/>
      <c r="X111" s="89"/>
      <c r="Y111" s="76"/>
      <c r="Z111" s="89"/>
      <c r="AA111" s="83"/>
      <c r="AB111" s="84"/>
      <c r="AC111" s="78"/>
      <c r="AD111" s="77"/>
      <c r="AE111" s="77"/>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1"/>
        <v>0</v>
      </c>
      <c r="M112" s="71">
        <f t="shared" si="12"/>
        <v>0</v>
      </c>
      <c r="N112" s="72"/>
      <c r="O112" s="73">
        <f t="shared" si="3"/>
        <v>0</v>
      </c>
      <c r="P112" s="72"/>
      <c r="Q112" s="72"/>
      <c r="R112" s="72"/>
      <c r="S112" s="74">
        <f t="shared" si="13"/>
        <v>0</v>
      </c>
      <c r="T112" s="121" t="str">
        <f t="shared" si="4"/>
        <v>OK</v>
      </c>
      <c r="U112" s="76"/>
      <c r="V112" s="75"/>
      <c r="W112" s="89"/>
      <c r="X112" s="89"/>
      <c r="Y112" s="76"/>
      <c r="Z112" s="89"/>
      <c r="AA112" s="83"/>
      <c r="AB112" s="84"/>
      <c r="AC112" s="78"/>
      <c r="AD112" s="77"/>
      <c r="AE112" s="77"/>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c r="L113" s="70">
        <f t="shared" si="11"/>
        <v>0</v>
      </c>
      <c r="M113" s="71">
        <f t="shared" si="12"/>
        <v>0</v>
      </c>
      <c r="N113" s="72"/>
      <c r="O113" s="73">
        <f t="shared" si="3"/>
        <v>0</v>
      </c>
      <c r="P113" s="72"/>
      <c r="Q113" s="72"/>
      <c r="R113" s="72"/>
      <c r="S113" s="74">
        <f t="shared" si="13"/>
        <v>0</v>
      </c>
      <c r="T113" s="121" t="str">
        <f t="shared" si="4"/>
        <v>OK</v>
      </c>
      <c r="U113" s="76"/>
      <c r="V113" s="75"/>
      <c r="W113" s="89"/>
      <c r="X113" s="89"/>
      <c r="Y113" s="76"/>
      <c r="Z113" s="89"/>
      <c r="AA113" s="83"/>
      <c r="AB113" s="84"/>
      <c r="AC113" s="78"/>
      <c r="AD113" s="77"/>
      <c r="AE113" s="77"/>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1"/>
        <v>0</v>
      </c>
      <c r="M114" s="71">
        <f t="shared" si="12"/>
        <v>0</v>
      </c>
      <c r="N114" s="72"/>
      <c r="O114" s="73">
        <f t="shared" si="3"/>
        <v>0</v>
      </c>
      <c r="P114" s="72"/>
      <c r="Q114" s="72"/>
      <c r="R114" s="72"/>
      <c r="S114" s="74">
        <f t="shared" si="13"/>
        <v>0</v>
      </c>
      <c r="T114" s="121" t="str">
        <f t="shared" si="4"/>
        <v>OK</v>
      </c>
      <c r="U114" s="76"/>
      <c r="V114" s="75"/>
      <c r="W114" s="89"/>
      <c r="X114" s="89"/>
      <c r="Y114" s="76"/>
      <c r="Z114" s="89"/>
      <c r="AA114" s="83"/>
      <c r="AB114" s="84"/>
      <c r="AC114" s="78"/>
      <c r="AD114" s="77"/>
      <c r="AE114" s="77"/>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1"/>
        <v>0</v>
      </c>
      <c r="M115" s="71">
        <f t="shared" si="12"/>
        <v>0</v>
      </c>
      <c r="N115" s="72"/>
      <c r="O115" s="73">
        <f t="shared" si="3"/>
        <v>0</v>
      </c>
      <c r="P115" s="72"/>
      <c r="Q115" s="72"/>
      <c r="R115" s="72"/>
      <c r="S115" s="74">
        <f t="shared" si="13"/>
        <v>0</v>
      </c>
      <c r="T115" s="121" t="str">
        <f t="shared" si="4"/>
        <v>OK</v>
      </c>
      <c r="U115" s="76"/>
      <c r="V115" s="75"/>
      <c r="W115" s="89"/>
      <c r="X115" s="89"/>
      <c r="Y115" s="76"/>
      <c r="Z115" s="89"/>
      <c r="AA115" s="83"/>
      <c r="AB115" s="84"/>
      <c r="AC115" s="78"/>
      <c r="AD115" s="77"/>
      <c r="AE115" s="77"/>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1"/>
        <v>0</v>
      </c>
      <c r="M116" s="71">
        <f t="shared" si="12"/>
        <v>0</v>
      </c>
      <c r="N116" s="72"/>
      <c r="O116" s="73">
        <f t="shared" si="3"/>
        <v>0</v>
      </c>
      <c r="P116" s="72"/>
      <c r="Q116" s="72"/>
      <c r="R116" s="72"/>
      <c r="S116" s="74">
        <f t="shared" si="13"/>
        <v>0</v>
      </c>
      <c r="T116" s="121" t="str">
        <f t="shared" si="4"/>
        <v>OK</v>
      </c>
      <c r="U116" s="76"/>
      <c r="V116" s="75"/>
      <c r="W116" s="89"/>
      <c r="X116" s="89"/>
      <c r="Y116" s="76"/>
      <c r="Z116" s="89"/>
      <c r="AA116" s="83"/>
      <c r="AB116" s="84"/>
      <c r="AC116" s="78"/>
      <c r="AD116" s="77"/>
      <c r="AE116" s="77"/>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1"/>
        <v>0</v>
      </c>
      <c r="M117" s="71">
        <f t="shared" si="12"/>
        <v>0</v>
      </c>
      <c r="N117" s="72"/>
      <c r="O117" s="73">
        <f t="shared" si="3"/>
        <v>0</v>
      </c>
      <c r="P117" s="72"/>
      <c r="Q117" s="72"/>
      <c r="R117" s="72"/>
      <c r="S117" s="74">
        <f t="shared" si="13"/>
        <v>0</v>
      </c>
      <c r="T117" s="121" t="str">
        <f t="shared" si="4"/>
        <v>OK</v>
      </c>
      <c r="U117" s="76"/>
      <c r="V117" s="75"/>
      <c r="W117" s="89"/>
      <c r="X117" s="89"/>
      <c r="Y117" s="76"/>
      <c r="Z117" s="89"/>
      <c r="AA117" s="83"/>
      <c r="AB117" s="84"/>
      <c r="AC117" s="78"/>
      <c r="AD117" s="77"/>
      <c r="AE117" s="77"/>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1"/>
        <v>0</v>
      </c>
      <c r="M118" s="71">
        <f t="shared" si="12"/>
        <v>0</v>
      </c>
      <c r="N118" s="72"/>
      <c r="O118" s="73">
        <f t="shared" si="3"/>
        <v>0</v>
      </c>
      <c r="P118" s="72"/>
      <c r="Q118" s="72"/>
      <c r="R118" s="72"/>
      <c r="S118" s="74">
        <f t="shared" si="13"/>
        <v>0</v>
      </c>
      <c r="T118" s="121" t="str">
        <f t="shared" si="4"/>
        <v>OK</v>
      </c>
      <c r="U118" s="76"/>
      <c r="V118" s="75"/>
      <c r="W118" s="89"/>
      <c r="X118" s="89"/>
      <c r="Y118" s="76"/>
      <c r="Z118" s="89"/>
      <c r="AA118" s="83"/>
      <c r="AB118" s="84"/>
      <c r="AC118" s="78"/>
      <c r="AD118" s="77"/>
      <c r="AE118" s="77"/>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1"/>
        <v>0</v>
      </c>
      <c r="M119" s="71">
        <f t="shared" si="12"/>
        <v>0</v>
      </c>
      <c r="N119" s="72"/>
      <c r="O119" s="73">
        <f t="shared" si="3"/>
        <v>0</v>
      </c>
      <c r="P119" s="72"/>
      <c r="Q119" s="72"/>
      <c r="R119" s="72"/>
      <c r="S119" s="74">
        <f t="shared" si="13"/>
        <v>0</v>
      </c>
      <c r="T119" s="121" t="str">
        <f t="shared" si="4"/>
        <v>OK</v>
      </c>
      <c r="U119" s="76"/>
      <c r="V119" s="75"/>
      <c r="W119" s="89"/>
      <c r="X119" s="89"/>
      <c r="Y119" s="76"/>
      <c r="Z119" s="89"/>
      <c r="AA119" s="83"/>
      <c r="AB119" s="84"/>
      <c r="AC119" s="78"/>
      <c r="AD119" s="77"/>
      <c r="AE119" s="77"/>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1"/>
        <v>0</v>
      </c>
      <c r="M120" s="71">
        <f t="shared" si="12"/>
        <v>0</v>
      </c>
      <c r="N120" s="72"/>
      <c r="O120" s="73">
        <f t="shared" si="3"/>
        <v>0</v>
      </c>
      <c r="P120" s="72"/>
      <c r="Q120" s="72"/>
      <c r="R120" s="72"/>
      <c r="S120" s="74">
        <f t="shared" si="13"/>
        <v>0</v>
      </c>
      <c r="T120" s="121" t="str">
        <f t="shared" si="4"/>
        <v>OK</v>
      </c>
      <c r="U120" s="76"/>
      <c r="V120" s="75"/>
      <c r="W120" s="89"/>
      <c r="X120" s="89"/>
      <c r="Y120" s="76"/>
      <c r="Z120" s="89"/>
      <c r="AA120" s="83"/>
      <c r="AB120" s="84"/>
      <c r="AC120" s="78"/>
      <c r="AD120" s="77"/>
      <c r="AE120" s="77"/>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1"/>
        <v>0</v>
      </c>
      <c r="M121" s="71">
        <f t="shared" si="12"/>
        <v>0</v>
      </c>
      <c r="N121" s="72"/>
      <c r="O121" s="73">
        <f t="shared" si="3"/>
        <v>0</v>
      </c>
      <c r="P121" s="72"/>
      <c r="Q121" s="72"/>
      <c r="R121" s="72"/>
      <c r="S121" s="74">
        <f t="shared" si="13"/>
        <v>0</v>
      </c>
      <c r="T121" s="121" t="str">
        <f t="shared" si="4"/>
        <v>OK</v>
      </c>
      <c r="U121" s="76"/>
      <c r="V121" s="75"/>
      <c r="W121" s="89"/>
      <c r="X121" s="89"/>
      <c r="Y121" s="76"/>
      <c r="Z121" s="89"/>
      <c r="AA121" s="83"/>
      <c r="AB121" s="84"/>
      <c r="AC121" s="78"/>
      <c r="AD121" s="77"/>
      <c r="AE121" s="77"/>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1"/>
        <v>0</v>
      </c>
      <c r="M122" s="71">
        <f t="shared" si="12"/>
        <v>0</v>
      </c>
      <c r="N122" s="72"/>
      <c r="O122" s="73">
        <f t="shared" si="3"/>
        <v>0</v>
      </c>
      <c r="P122" s="72"/>
      <c r="Q122" s="72"/>
      <c r="R122" s="72"/>
      <c r="S122" s="74">
        <f t="shared" si="13"/>
        <v>0</v>
      </c>
      <c r="T122" s="121" t="str">
        <f t="shared" si="4"/>
        <v>OK</v>
      </c>
      <c r="U122" s="76"/>
      <c r="V122" s="75"/>
      <c r="W122" s="89"/>
      <c r="X122" s="89"/>
      <c r="Y122" s="76"/>
      <c r="Z122" s="89"/>
      <c r="AA122" s="83"/>
      <c r="AB122" s="84"/>
      <c r="AC122" s="78"/>
      <c r="AD122" s="77"/>
      <c r="AE122" s="77"/>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1"/>
        <v>0</v>
      </c>
      <c r="M123" s="71">
        <f t="shared" si="12"/>
        <v>0</v>
      </c>
      <c r="N123" s="72"/>
      <c r="O123" s="73">
        <f t="shared" si="3"/>
        <v>0</v>
      </c>
      <c r="P123" s="72"/>
      <c r="Q123" s="72"/>
      <c r="R123" s="72"/>
      <c r="S123" s="74">
        <f t="shared" si="13"/>
        <v>0</v>
      </c>
      <c r="T123" s="121" t="str">
        <f t="shared" si="4"/>
        <v>OK</v>
      </c>
      <c r="U123" s="76"/>
      <c r="V123" s="75"/>
      <c r="W123" s="89"/>
      <c r="X123" s="89"/>
      <c r="Y123" s="76"/>
      <c r="Z123" s="89"/>
      <c r="AA123" s="83"/>
      <c r="AB123" s="84"/>
      <c r="AC123" s="78"/>
      <c r="AD123" s="77"/>
      <c r="AE123" s="77"/>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1"/>
        <v>0</v>
      </c>
      <c r="M124" s="71">
        <f t="shared" si="12"/>
        <v>0</v>
      </c>
      <c r="N124" s="72"/>
      <c r="O124" s="73">
        <f t="shared" si="3"/>
        <v>0</v>
      </c>
      <c r="P124" s="72"/>
      <c r="Q124" s="72"/>
      <c r="R124" s="72"/>
      <c r="S124" s="74">
        <f t="shared" si="13"/>
        <v>0</v>
      </c>
      <c r="T124" s="121" t="str">
        <f t="shared" si="4"/>
        <v>OK</v>
      </c>
      <c r="U124" s="76"/>
      <c r="V124" s="75"/>
      <c r="W124" s="89"/>
      <c r="X124" s="89"/>
      <c r="Y124" s="76"/>
      <c r="Z124" s="89"/>
      <c r="AA124" s="83"/>
      <c r="AB124" s="84"/>
      <c r="AC124" s="78"/>
      <c r="AD124" s="77"/>
      <c r="AE124" s="77"/>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1"/>
        <v>0</v>
      </c>
      <c r="M125" s="71">
        <f t="shared" si="12"/>
        <v>0</v>
      </c>
      <c r="N125" s="72"/>
      <c r="O125" s="73">
        <f t="shared" si="3"/>
        <v>0</v>
      </c>
      <c r="P125" s="72"/>
      <c r="Q125" s="72"/>
      <c r="R125" s="72"/>
      <c r="S125" s="74">
        <f t="shared" si="13"/>
        <v>0</v>
      </c>
      <c r="T125" s="121" t="str">
        <f t="shared" si="4"/>
        <v>OK</v>
      </c>
      <c r="U125" s="76"/>
      <c r="V125" s="75"/>
      <c r="W125" s="89"/>
      <c r="X125" s="89"/>
      <c r="Y125" s="76"/>
      <c r="Z125" s="89"/>
      <c r="AA125" s="83"/>
      <c r="AB125" s="84"/>
      <c r="AC125" s="78"/>
      <c r="AD125" s="77"/>
      <c r="AE125" s="77"/>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1"/>
        <v>0</v>
      </c>
      <c r="M126" s="71">
        <f t="shared" si="12"/>
        <v>0</v>
      </c>
      <c r="N126" s="72"/>
      <c r="O126" s="73">
        <f t="shared" si="3"/>
        <v>0</v>
      </c>
      <c r="P126" s="72"/>
      <c r="Q126" s="72"/>
      <c r="R126" s="72"/>
      <c r="S126" s="74">
        <f t="shared" si="13"/>
        <v>0</v>
      </c>
      <c r="T126" s="121" t="str">
        <f t="shared" si="4"/>
        <v>OK</v>
      </c>
      <c r="U126" s="76"/>
      <c r="V126" s="75"/>
      <c r="W126" s="89"/>
      <c r="X126" s="89"/>
      <c r="Y126" s="76"/>
      <c r="Z126" s="89"/>
      <c r="AA126" s="83"/>
      <c r="AB126" s="84"/>
      <c r="AC126" s="78"/>
      <c r="AD126" s="77"/>
      <c r="AE126" s="77"/>
      <c r="AF126" s="76"/>
      <c r="AG126" s="78"/>
      <c r="AH126" s="78"/>
      <c r="AI126" s="78"/>
      <c r="AJ126" s="78"/>
      <c r="AK126" s="78"/>
      <c r="AL126" s="78"/>
      <c r="AM126" s="78"/>
      <c r="AN126" s="78"/>
      <c r="AO126" s="78"/>
      <c r="AP126" s="78"/>
      <c r="AQ126" s="78"/>
      <c r="AR126" s="78"/>
      <c r="AS126" s="78"/>
      <c r="AT126" s="78"/>
    </row>
    <row r="127" spans="1:46" s="85" customFormat="1" ht="44.25" customHeight="1" x14ac:dyDescent="0.35">
      <c r="A127" s="289"/>
      <c r="B127" s="104">
        <v>124</v>
      </c>
      <c r="C127" s="290"/>
      <c r="D127" s="105" t="s">
        <v>427</v>
      </c>
      <c r="E127" s="106" t="s">
        <v>406</v>
      </c>
      <c r="F127" s="107" t="s">
        <v>407</v>
      </c>
      <c r="G127" s="106" t="s">
        <v>408</v>
      </c>
      <c r="H127" s="108" t="s">
        <v>79</v>
      </c>
      <c r="I127" s="218" t="s">
        <v>834</v>
      </c>
      <c r="J127" s="109">
        <v>4154.1099999999997</v>
      </c>
      <c r="K127" s="87">
        <v>1</v>
      </c>
      <c r="L127" s="70">
        <f t="shared" si="11"/>
        <v>1</v>
      </c>
      <c r="M127" s="71">
        <f t="shared" si="12"/>
        <v>1</v>
      </c>
      <c r="N127" s="72"/>
      <c r="O127" s="73">
        <f t="shared" si="3"/>
        <v>0</v>
      </c>
      <c r="P127" s="72"/>
      <c r="Q127" s="72"/>
      <c r="R127" s="72"/>
      <c r="S127" s="74">
        <f t="shared" si="13"/>
        <v>0</v>
      </c>
      <c r="T127" s="121" t="str">
        <f t="shared" si="4"/>
        <v>OK</v>
      </c>
      <c r="U127" s="76"/>
      <c r="V127" s="75"/>
      <c r="W127" s="89"/>
      <c r="X127" s="89"/>
      <c r="Y127" s="76">
        <v>1</v>
      </c>
      <c r="Z127" s="89"/>
      <c r="AA127" s="83"/>
      <c r="AB127" s="84"/>
      <c r="AC127" s="78"/>
      <c r="AD127" s="77"/>
      <c r="AE127" s="77"/>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1"/>
        <v>0</v>
      </c>
      <c r="M128" s="71">
        <f t="shared" si="12"/>
        <v>0</v>
      </c>
      <c r="N128" s="72"/>
      <c r="O128" s="73">
        <f t="shared" si="3"/>
        <v>0</v>
      </c>
      <c r="P128" s="72"/>
      <c r="Q128" s="72"/>
      <c r="R128" s="72"/>
      <c r="S128" s="74">
        <f t="shared" si="13"/>
        <v>0</v>
      </c>
      <c r="T128" s="121" t="str">
        <f t="shared" si="4"/>
        <v>OK</v>
      </c>
      <c r="U128" s="76"/>
      <c r="V128" s="75"/>
      <c r="W128" s="89"/>
      <c r="X128" s="89"/>
      <c r="Y128" s="76"/>
      <c r="Z128" s="89"/>
      <c r="AA128" s="83"/>
      <c r="AB128" s="84"/>
      <c r="AC128" s="78"/>
      <c r="AD128" s="77"/>
      <c r="AE128" s="77"/>
      <c r="AF128" s="76"/>
      <c r="AG128" s="78"/>
      <c r="AH128" s="78"/>
      <c r="AI128" s="78"/>
      <c r="AJ128" s="78"/>
      <c r="AK128" s="78"/>
      <c r="AL128" s="78"/>
      <c r="AM128" s="78"/>
      <c r="AN128" s="78"/>
      <c r="AO128" s="78"/>
      <c r="AP128" s="78"/>
      <c r="AQ128" s="78"/>
      <c r="AR128" s="78"/>
      <c r="AS128" s="78"/>
      <c r="AT128" s="78"/>
    </row>
    <row r="129" spans="1:46" s="85" customFormat="1" ht="139.5" customHeight="1" x14ac:dyDescent="0.35">
      <c r="A129" s="289">
        <v>24</v>
      </c>
      <c r="B129" s="104">
        <v>126</v>
      </c>
      <c r="C129" s="290" t="s">
        <v>432</v>
      </c>
      <c r="D129" s="105" t="s">
        <v>844</v>
      </c>
      <c r="E129" s="106" t="s">
        <v>434</v>
      </c>
      <c r="F129" s="107" t="s">
        <v>434</v>
      </c>
      <c r="G129" s="106" t="s">
        <v>435</v>
      </c>
      <c r="H129" s="108" t="s">
        <v>79</v>
      </c>
      <c r="I129" s="226" t="s">
        <v>845</v>
      </c>
      <c r="J129" s="109">
        <v>1700</v>
      </c>
      <c r="K129" s="87">
        <v>2</v>
      </c>
      <c r="L129" s="70">
        <f t="shared" si="11"/>
        <v>2</v>
      </c>
      <c r="M129" s="71">
        <f t="shared" si="12"/>
        <v>2</v>
      </c>
      <c r="N129" s="72"/>
      <c r="O129" s="73">
        <f t="shared" si="3"/>
        <v>0</v>
      </c>
      <c r="P129" s="72"/>
      <c r="Q129" s="72"/>
      <c r="R129" s="72"/>
      <c r="S129" s="74">
        <f t="shared" si="13"/>
        <v>0</v>
      </c>
      <c r="T129" s="121" t="str">
        <f t="shared" si="4"/>
        <v>OK</v>
      </c>
      <c r="U129" s="76"/>
      <c r="V129" s="75"/>
      <c r="W129" s="89"/>
      <c r="X129" s="89"/>
      <c r="Y129" s="76"/>
      <c r="Z129" s="89"/>
      <c r="AA129" s="83">
        <v>2</v>
      </c>
      <c r="AB129" s="84"/>
      <c r="AC129" s="78"/>
      <c r="AD129" s="77"/>
      <c r="AE129" s="77"/>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1"/>
        <v>0</v>
      </c>
      <c r="M130" s="71">
        <f t="shared" si="12"/>
        <v>0</v>
      </c>
      <c r="N130" s="72"/>
      <c r="O130" s="73">
        <f t="shared" si="3"/>
        <v>0</v>
      </c>
      <c r="P130" s="72"/>
      <c r="Q130" s="72"/>
      <c r="R130" s="72"/>
      <c r="S130" s="74">
        <f t="shared" si="13"/>
        <v>0</v>
      </c>
      <c r="T130" s="121" t="str">
        <f t="shared" si="4"/>
        <v>OK</v>
      </c>
      <c r="U130" s="76"/>
      <c r="V130" s="75"/>
      <c r="W130" s="89"/>
      <c r="X130" s="89"/>
      <c r="Y130" s="76"/>
      <c r="Z130" s="89"/>
      <c r="AA130" s="83"/>
      <c r="AB130" s="84"/>
      <c r="AC130" s="78"/>
      <c r="AD130" s="77"/>
      <c r="AE130" s="77"/>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1"/>
        <v>0</v>
      </c>
      <c r="M131" s="71">
        <f t="shared" si="12"/>
        <v>0</v>
      </c>
      <c r="N131" s="72"/>
      <c r="O131" s="73">
        <f t="shared" si="3"/>
        <v>0</v>
      </c>
      <c r="P131" s="72"/>
      <c r="Q131" s="72"/>
      <c r="R131" s="72"/>
      <c r="S131" s="74">
        <f t="shared" si="13"/>
        <v>0</v>
      </c>
      <c r="T131" s="121" t="str">
        <f t="shared" si="4"/>
        <v>OK</v>
      </c>
      <c r="U131" s="76"/>
      <c r="V131" s="75"/>
      <c r="W131" s="89"/>
      <c r="X131" s="89"/>
      <c r="Y131" s="76"/>
      <c r="Z131" s="89"/>
      <c r="AA131" s="83"/>
      <c r="AB131" s="84"/>
      <c r="AC131" s="78"/>
      <c r="AD131" s="77"/>
      <c r="AE131" s="77"/>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ref="L132:L163" si="14">IF(SUM(U132:AT132)&gt;K132+N132,K132+N132,SUM(U132:AT132))</f>
        <v>0</v>
      </c>
      <c r="M132" s="71">
        <f t="shared" ref="M132:M163" si="15">(SUM(U132:AT132))</f>
        <v>0</v>
      </c>
      <c r="N132" s="72"/>
      <c r="O132" s="73">
        <f t="shared" si="3"/>
        <v>0</v>
      </c>
      <c r="P132" s="72"/>
      <c r="Q132" s="72"/>
      <c r="R132" s="72"/>
      <c r="S132" s="74">
        <f t="shared" ref="S132:S163" si="16">K132-(SUM(U132:AT132))+N132+P132+Q132-R132</f>
        <v>0</v>
      </c>
      <c r="T132" s="121" t="str">
        <f t="shared" si="4"/>
        <v>OK</v>
      </c>
      <c r="U132" s="76"/>
      <c r="V132" s="75"/>
      <c r="W132" s="89"/>
      <c r="X132" s="89"/>
      <c r="Y132" s="76"/>
      <c r="Z132" s="89"/>
      <c r="AA132" s="83"/>
      <c r="AB132" s="84"/>
      <c r="AC132" s="78"/>
      <c r="AD132" s="77"/>
      <c r="AE132" s="77"/>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4"/>
        <v>0</v>
      </c>
      <c r="M133" s="71">
        <f t="shared" si="15"/>
        <v>0</v>
      </c>
      <c r="N133" s="72"/>
      <c r="O133" s="73">
        <f t="shared" si="3"/>
        <v>0</v>
      </c>
      <c r="P133" s="72"/>
      <c r="Q133" s="72"/>
      <c r="R133" s="72"/>
      <c r="S133" s="74">
        <f t="shared" si="16"/>
        <v>0</v>
      </c>
      <c r="T133" s="121" t="str">
        <f t="shared" si="4"/>
        <v>OK</v>
      </c>
      <c r="U133" s="76"/>
      <c r="V133" s="75"/>
      <c r="W133" s="89"/>
      <c r="X133" s="89"/>
      <c r="Y133" s="76"/>
      <c r="Z133" s="89"/>
      <c r="AA133" s="83"/>
      <c r="AB133" s="84"/>
      <c r="AC133" s="78"/>
      <c r="AD133" s="77"/>
      <c r="AE133" s="77"/>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4"/>
        <v>0</v>
      </c>
      <c r="M134" s="71">
        <f t="shared" si="15"/>
        <v>0</v>
      </c>
      <c r="N134" s="72"/>
      <c r="O134" s="73">
        <f t="shared" si="3"/>
        <v>0</v>
      </c>
      <c r="P134" s="72"/>
      <c r="Q134" s="72"/>
      <c r="R134" s="72"/>
      <c r="S134" s="74">
        <f t="shared" si="16"/>
        <v>0</v>
      </c>
      <c r="T134" s="121" t="str">
        <f t="shared" si="4"/>
        <v>OK</v>
      </c>
      <c r="U134" s="76"/>
      <c r="V134" s="75"/>
      <c r="W134" s="89"/>
      <c r="X134" s="89"/>
      <c r="Y134" s="76"/>
      <c r="Z134" s="89"/>
      <c r="AA134" s="83"/>
      <c r="AB134" s="84"/>
      <c r="AC134" s="78"/>
      <c r="AD134" s="77"/>
      <c r="AE134" s="77"/>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4"/>
        <v>0</v>
      </c>
      <c r="M135" s="71">
        <f t="shared" si="15"/>
        <v>0</v>
      </c>
      <c r="N135" s="72"/>
      <c r="O135" s="73">
        <f t="shared" si="3"/>
        <v>0</v>
      </c>
      <c r="P135" s="72"/>
      <c r="Q135" s="72"/>
      <c r="R135" s="72"/>
      <c r="S135" s="74">
        <f t="shared" si="16"/>
        <v>0</v>
      </c>
      <c r="T135" s="121" t="str">
        <f t="shared" si="4"/>
        <v>OK</v>
      </c>
      <c r="U135" s="76"/>
      <c r="V135" s="75"/>
      <c r="W135" s="89"/>
      <c r="X135" s="89"/>
      <c r="Y135" s="76"/>
      <c r="Z135" s="89"/>
      <c r="AA135" s="83"/>
      <c r="AB135" s="84"/>
      <c r="AC135" s="78"/>
      <c r="AD135" s="77"/>
      <c r="AE135" s="77"/>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4"/>
        <v>0</v>
      </c>
      <c r="M136" s="71">
        <f t="shared" si="15"/>
        <v>0</v>
      </c>
      <c r="N136" s="72"/>
      <c r="O136" s="73">
        <f t="shared" si="3"/>
        <v>0</v>
      </c>
      <c r="P136" s="72"/>
      <c r="Q136" s="72"/>
      <c r="R136" s="72"/>
      <c r="S136" s="74">
        <f t="shared" si="16"/>
        <v>0</v>
      </c>
      <c r="T136" s="121" t="str">
        <f t="shared" si="4"/>
        <v>OK</v>
      </c>
      <c r="U136" s="76"/>
      <c r="V136" s="75"/>
      <c r="W136" s="89"/>
      <c r="X136" s="89"/>
      <c r="Y136" s="76"/>
      <c r="Z136" s="89"/>
      <c r="AA136" s="83"/>
      <c r="AB136" s="84"/>
      <c r="AC136" s="78"/>
      <c r="AD136" s="77"/>
      <c r="AE136" s="77"/>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4"/>
        <v>0</v>
      </c>
      <c r="M137" s="71">
        <f t="shared" si="15"/>
        <v>0</v>
      </c>
      <c r="N137" s="72"/>
      <c r="O137" s="73">
        <f t="shared" si="3"/>
        <v>0</v>
      </c>
      <c r="P137" s="72"/>
      <c r="Q137" s="72"/>
      <c r="R137" s="72"/>
      <c r="S137" s="74">
        <f t="shared" si="16"/>
        <v>0</v>
      </c>
      <c r="T137" s="121" t="str">
        <f t="shared" si="4"/>
        <v>OK</v>
      </c>
      <c r="U137" s="76"/>
      <c r="V137" s="75"/>
      <c r="W137" s="89"/>
      <c r="X137" s="89"/>
      <c r="Y137" s="76"/>
      <c r="Z137" s="89"/>
      <c r="AA137" s="83"/>
      <c r="AB137" s="84"/>
      <c r="AC137" s="78"/>
      <c r="AD137" s="77"/>
      <c r="AE137" s="77"/>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4"/>
        <v>0</v>
      </c>
      <c r="M138" s="71">
        <f t="shared" si="15"/>
        <v>0</v>
      </c>
      <c r="N138" s="72"/>
      <c r="O138" s="73">
        <f t="shared" si="3"/>
        <v>0</v>
      </c>
      <c r="P138" s="72"/>
      <c r="Q138" s="72"/>
      <c r="R138" s="72"/>
      <c r="S138" s="74">
        <f t="shared" si="16"/>
        <v>0</v>
      </c>
      <c r="T138" s="121" t="str">
        <f t="shared" si="4"/>
        <v>OK</v>
      </c>
      <c r="U138" s="76"/>
      <c r="V138" s="75"/>
      <c r="W138" s="89"/>
      <c r="X138" s="89"/>
      <c r="Y138" s="76"/>
      <c r="Z138" s="89"/>
      <c r="AA138" s="83"/>
      <c r="AB138" s="84"/>
      <c r="AC138" s="78"/>
      <c r="AD138" s="77"/>
      <c r="AE138" s="77"/>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4"/>
        <v>0</v>
      </c>
      <c r="M139" s="71">
        <f t="shared" si="15"/>
        <v>0</v>
      </c>
      <c r="N139" s="72"/>
      <c r="O139" s="73">
        <f t="shared" si="3"/>
        <v>0</v>
      </c>
      <c r="P139" s="72"/>
      <c r="Q139" s="72"/>
      <c r="R139" s="72"/>
      <c r="S139" s="74">
        <f t="shared" si="16"/>
        <v>0</v>
      </c>
      <c r="T139" s="121" t="str">
        <f t="shared" si="4"/>
        <v>OK</v>
      </c>
      <c r="U139" s="76"/>
      <c r="V139" s="75"/>
      <c r="W139" s="89"/>
      <c r="X139" s="89"/>
      <c r="Y139" s="76"/>
      <c r="Z139" s="89"/>
      <c r="AA139" s="83"/>
      <c r="AB139" s="84"/>
      <c r="AC139" s="78"/>
      <c r="AD139" s="77"/>
      <c r="AE139" s="77"/>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4"/>
        <v>0</v>
      </c>
      <c r="M140" s="71">
        <f t="shared" si="15"/>
        <v>0</v>
      </c>
      <c r="N140" s="72"/>
      <c r="O140" s="73">
        <f t="shared" si="3"/>
        <v>0</v>
      </c>
      <c r="P140" s="72"/>
      <c r="Q140" s="72"/>
      <c r="R140" s="72"/>
      <c r="S140" s="74">
        <f t="shared" si="16"/>
        <v>0</v>
      </c>
      <c r="T140" s="121" t="str">
        <f t="shared" si="4"/>
        <v>OK</v>
      </c>
      <c r="U140" s="76"/>
      <c r="V140" s="75"/>
      <c r="W140" s="89"/>
      <c r="X140" s="89"/>
      <c r="Y140" s="76"/>
      <c r="Z140" s="89"/>
      <c r="AA140" s="83"/>
      <c r="AB140" s="84"/>
      <c r="AC140" s="78"/>
      <c r="AD140" s="77"/>
      <c r="AE140" s="77"/>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4"/>
        <v>0</v>
      </c>
      <c r="M141" s="71">
        <f t="shared" si="15"/>
        <v>0</v>
      </c>
      <c r="N141" s="72"/>
      <c r="O141" s="73">
        <f t="shared" si="3"/>
        <v>0</v>
      </c>
      <c r="P141" s="72"/>
      <c r="Q141" s="72"/>
      <c r="R141" s="72"/>
      <c r="S141" s="74">
        <f t="shared" si="16"/>
        <v>0</v>
      </c>
      <c r="T141" s="121" t="str">
        <f t="shared" si="4"/>
        <v>OK</v>
      </c>
      <c r="U141" s="76"/>
      <c r="V141" s="75"/>
      <c r="W141" s="89"/>
      <c r="X141" s="89"/>
      <c r="Y141" s="76"/>
      <c r="Z141" s="89"/>
      <c r="AA141" s="83"/>
      <c r="AB141" s="84"/>
      <c r="AC141" s="78"/>
      <c r="AD141" s="77"/>
      <c r="AE141" s="77"/>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4"/>
        <v>0</v>
      </c>
      <c r="M142" s="71">
        <f t="shared" si="15"/>
        <v>0</v>
      </c>
      <c r="N142" s="72"/>
      <c r="O142" s="73">
        <f t="shared" si="3"/>
        <v>0</v>
      </c>
      <c r="P142" s="72"/>
      <c r="Q142" s="72"/>
      <c r="R142" s="72"/>
      <c r="S142" s="74">
        <f t="shared" si="16"/>
        <v>0</v>
      </c>
      <c r="T142" s="121" t="str">
        <f t="shared" si="4"/>
        <v>OK</v>
      </c>
      <c r="U142" s="76"/>
      <c r="V142" s="75"/>
      <c r="W142" s="89"/>
      <c r="X142" s="89"/>
      <c r="Y142" s="76"/>
      <c r="Z142" s="89"/>
      <c r="AA142" s="83"/>
      <c r="AB142" s="84"/>
      <c r="AC142" s="78"/>
      <c r="AD142" s="77"/>
      <c r="AE142" s="77"/>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4"/>
        <v>0</v>
      </c>
      <c r="M143" s="71">
        <f t="shared" si="15"/>
        <v>0</v>
      </c>
      <c r="N143" s="72"/>
      <c r="O143" s="73">
        <f t="shared" si="3"/>
        <v>0</v>
      </c>
      <c r="P143" s="72"/>
      <c r="Q143" s="72"/>
      <c r="R143" s="72"/>
      <c r="S143" s="74">
        <f t="shared" si="16"/>
        <v>0</v>
      </c>
      <c r="T143" s="121" t="str">
        <f t="shared" si="4"/>
        <v>OK</v>
      </c>
      <c r="U143" s="76"/>
      <c r="V143" s="75"/>
      <c r="W143" s="89"/>
      <c r="X143" s="89"/>
      <c r="Y143" s="76"/>
      <c r="Z143" s="89"/>
      <c r="AA143" s="83"/>
      <c r="AB143" s="84"/>
      <c r="AC143" s="78"/>
      <c r="AD143" s="77"/>
      <c r="AE143" s="77"/>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4"/>
        <v>0</v>
      </c>
      <c r="M144" s="71">
        <f t="shared" si="15"/>
        <v>0</v>
      </c>
      <c r="N144" s="72"/>
      <c r="O144" s="73">
        <f t="shared" si="3"/>
        <v>0</v>
      </c>
      <c r="P144" s="72"/>
      <c r="Q144" s="72"/>
      <c r="R144" s="72"/>
      <c r="S144" s="74">
        <f t="shared" si="16"/>
        <v>0</v>
      </c>
      <c r="T144" s="121" t="str">
        <f t="shared" si="4"/>
        <v>OK</v>
      </c>
      <c r="U144" s="76"/>
      <c r="V144" s="75"/>
      <c r="W144" s="89"/>
      <c r="X144" s="89"/>
      <c r="Y144" s="76"/>
      <c r="Z144" s="89"/>
      <c r="AA144" s="83"/>
      <c r="AB144" s="84"/>
      <c r="AC144" s="78"/>
      <c r="AD144" s="77"/>
      <c r="AE144" s="77"/>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4"/>
        <v>0</v>
      </c>
      <c r="M145" s="71">
        <f t="shared" si="15"/>
        <v>0</v>
      </c>
      <c r="N145" s="72"/>
      <c r="O145" s="73">
        <f t="shared" si="3"/>
        <v>0</v>
      </c>
      <c r="P145" s="72"/>
      <c r="Q145" s="72"/>
      <c r="R145" s="72"/>
      <c r="S145" s="74">
        <f t="shared" si="16"/>
        <v>0</v>
      </c>
      <c r="T145" s="121" t="str">
        <f t="shared" si="4"/>
        <v>OK</v>
      </c>
      <c r="U145" s="76"/>
      <c r="V145" s="75"/>
      <c r="W145" s="89"/>
      <c r="X145" s="89"/>
      <c r="Y145" s="76"/>
      <c r="Z145" s="89"/>
      <c r="AA145" s="83"/>
      <c r="AB145" s="84"/>
      <c r="AC145" s="78"/>
      <c r="AD145" s="77"/>
      <c r="AE145" s="77"/>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4"/>
        <v>0</v>
      </c>
      <c r="M146" s="71">
        <f t="shared" si="15"/>
        <v>0</v>
      </c>
      <c r="N146" s="72"/>
      <c r="O146" s="73">
        <f t="shared" si="3"/>
        <v>0</v>
      </c>
      <c r="P146" s="72"/>
      <c r="Q146" s="72"/>
      <c r="R146" s="72"/>
      <c r="S146" s="74">
        <f t="shared" si="16"/>
        <v>0</v>
      </c>
      <c r="T146" s="121" t="str">
        <f t="shared" si="4"/>
        <v>OK</v>
      </c>
      <c r="U146" s="76"/>
      <c r="V146" s="75"/>
      <c r="W146" s="89"/>
      <c r="X146" s="89"/>
      <c r="Y146" s="76"/>
      <c r="Z146" s="89"/>
      <c r="AA146" s="83"/>
      <c r="AB146" s="84"/>
      <c r="AC146" s="78"/>
      <c r="AD146" s="77"/>
      <c r="AE146" s="77"/>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4"/>
        <v>0</v>
      </c>
      <c r="M147" s="71">
        <f t="shared" si="15"/>
        <v>0</v>
      </c>
      <c r="N147" s="72"/>
      <c r="O147" s="73">
        <f t="shared" si="3"/>
        <v>0</v>
      </c>
      <c r="P147" s="72"/>
      <c r="Q147" s="72"/>
      <c r="R147" s="72"/>
      <c r="S147" s="74">
        <f t="shared" si="16"/>
        <v>0</v>
      </c>
      <c r="T147" s="121" t="str">
        <f t="shared" si="4"/>
        <v>OK</v>
      </c>
      <c r="U147" s="76"/>
      <c r="V147" s="75"/>
      <c r="W147" s="89"/>
      <c r="X147" s="89"/>
      <c r="Y147" s="76"/>
      <c r="Z147" s="89"/>
      <c r="AA147" s="83"/>
      <c r="AB147" s="84"/>
      <c r="AC147" s="78"/>
      <c r="AD147" s="77"/>
      <c r="AE147" s="77"/>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4"/>
        <v>0</v>
      </c>
      <c r="M148" s="71">
        <f t="shared" si="15"/>
        <v>0</v>
      </c>
      <c r="N148" s="72"/>
      <c r="O148" s="73">
        <f t="shared" si="3"/>
        <v>0</v>
      </c>
      <c r="P148" s="72"/>
      <c r="Q148" s="72"/>
      <c r="R148" s="72"/>
      <c r="S148" s="74">
        <f t="shared" si="16"/>
        <v>0</v>
      </c>
      <c r="T148" s="121" t="str">
        <f t="shared" si="4"/>
        <v>OK</v>
      </c>
      <c r="U148" s="76"/>
      <c r="V148" s="75"/>
      <c r="W148" s="89"/>
      <c r="X148" s="89"/>
      <c r="Y148" s="76"/>
      <c r="Z148" s="89"/>
      <c r="AA148" s="83"/>
      <c r="AB148" s="84"/>
      <c r="AC148" s="78"/>
      <c r="AD148" s="77"/>
      <c r="AE148" s="77"/>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c r="L149" s="70">
        <f t="shared" si="14"/>
        <v>0</v>
      </c>
      <c r="M149" s="71">
        <f t="shared" si="15"/>
        <v>0</v>
      </c>
      <c r="N149" s="72"/>
      <c r="O149" s="73">
        <f t="shared" si="3"/>
        <v>0</v>
      </c>
      <c r="P149" s="72"/>
      <c r="Q149" s="72"/>
      <c r="R149" s="72"/>
      <c r="S149" s="74">
        <f t="shared" si="16"/>
        <v>0</v>
      </c>
      <c r="T149" s="121" t="str">
        <f t="shared" si="4"/>
        <v>OK</v>
      </c>
      <c r="U149" s="76"/>
      <c r="V149" s="75"/>
      <c r="W149" s="89"/>
      <c r="X149" s="89"/>
      <c r="Y149" s="76"/>
      <c r="Z149" s="89"/>
      <c r="AA149" s="83"/>
      <c r="AB149" s="84"/>
      <c r="AC149" s="78"/>
      <c r="AD149" s="77"/>
      <c r="AE149" s="77"/>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4"/>
        <v>0</v>
      </c>
      <c r="M150" s="71">
        <f t="shared" si="15"/>
        <v>0</v>
      </c>
      <c r="N150" s="72"/>
      <c r="O150" s="73">
        <f t="shared" si="3"/>
        <v>0</v>
      </c>
      <c r="P150" s="72"/>
      <c r="Q150" s="72"/>
      <c r="R150" s="72"/>
      <c r="S150" s="74">
        <f t="shared" si="16"/>
        <v>0</v>
      </c>
      <c r="T150" s="121" t="str">
        <f t="shared" si="4"/>
        <v>OK</v>
      </c>
      <c r="U150" s="76"/>
      <c r="V150" s="75"/>
      <c r="W150" s="89"/>
      <c r="X150" s="89"/>
      <c r="Y150" s="76"/>
      <c r="Z150" s="89"/>
      <c r="AA150" s="83"/>
      <c r="AB150" s="84"/>
      <c r="AC150" s="78"/>
      <c r="AD150" s="77"/>
      <c r="AE150" s="77"/>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4"/>
        <v>0</v>
      </c>
      <c r="M151" s="71">
        <f t="shared" si="15"/>
        <v>0</v>
      </c>
      <c r="N151" s="72"/>
      <c r="O151" s="73">
        <f t="shared" si="3"/>
        <v>0</v>
      </c>
      <c r="P151" s="72"/>
      <c r="Q151" s="72"/>
      <c r="R151" s="72"/>
      <c r="S151" s="74">
        <f t="shared" si="16"/>
        <v>0</v>
      </c>
      <c r="T151" s="121" t="str">
        <f t="shared" si="4"/>
        <v>OK</v>
      </c>
      <c r="U151" s="76"/>
      <c r="V151" s="75"/>
      <c r="W151" s="89"/>
      <c r="X151" s="89"/>
      <c r="Y151" s="76"/>
      <c r="Z151" s="89"/>
      <c r="AA151" s="83"/>
      <c r="AB151" s="84"/>
      <c r="AC151" s="78"/>
      <c r="AD151" s="77"/>
      <c r="AE151" s="77"/>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4"/>
        <v>0</v>
      </c>
      <c r="M152" s="71">
        <f t="shared" si="15"/>
        <v>0</v>
      </c>
      <c r="N152" s="72"/>
      <c r="O152" s="73">
        <f t="shared" si="3"/>
        <v>0</v>
      </c>
      <c r="P152" s="72"/>
      <c r="Q152" s="72"/>
      <c r="R152" s="72"/>
      <c r="S152" s="74">
        <f t="shared" si="16"/>
        <v>0</v>
      </c>
      <c r="T152" s="121" t="str">
        <f t="shared" si="4"/>
        <v>OK</v>
      </c>
      <c r="U152" s="76"/>
      <c r="V152" s="75"/>
      <c r="W152" s="89"/>
      <c r="X152" s="89"/>
      <c r="Y152" s="76"/>
      <c r="Z152" s="89"/>
      <c r="AA152" s="83"/>
      <c r="AB152" s="84"/>
      <c r="AC152" s="78"/>
      <c r="AD152" s="77"/>
      <c r="AE152" s="77"/>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4"/>
        <v>0</v>
      </c>
      <c r="M153" s="71">
        <f t="shared" si="15"/>
        <v>0</v>
      </c>
      <c r="N153" s="72"/>
      <c r="O153" s="73">
        <f t="shared" si="3"/>
        <v>0</v>
      </c>
      <c r="P153" s="72"/>
      <c r="Q153" s="72"/>
      <c r="R153" s="72"/>
      <c r="S153" s="74">
        <f t="shared" si="16"/>
        <v>0</v>
      </c>
      <c r="T153" s="121" t="str">
        <f t="shared" si="4"/>
        <v>OK</v>
      </c>
      <c r="U153" s="76"/>
      <c r="V153" s="75"/>
      <c r="W153" s="89"/>
      <c r="X153" s="89"/>
      <c r="Y153" s="76"/>
      <c r="Z153" s="89"/>
      <c r="AA153" s="83"/>
      <c r="AB153" s="84"/>
      <c r="AC153" s="78"/>
      <c r="AD153" s="77"/>
      <c r="AE153" s="77"/>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4"/>
        <v>0</v>
      </c>
      <c r="M154" s="71">
        <f t="shared" si="15"/>
        <v>0</v>
      </c>
      <c r="N154" s="72"/>
      <c r="O154" s="73">
        <f t="shared" si="3"/>
        <v>0</v>
      </c>
      <c r="P154" s="72"/>
      <c r="Q154" s="72"/>
      <c r="R154" s="72"/>
      <c r="S154" s="74">
        <f t="shared" si="16"/>
        <v>0</v>
      </c>
      <c r="T154" s="121" t="str">
        <f t="shared" si="4"/>
        <v>OK</v>
      </c>
      <c r="U154" s="76"/>
      <c r="V154" s="75"/>
      <c r="W154" s="89"/>
      <c r="X154" s="89"/>
      <c r="Y154" s="76"/>
      <c r="Z154" s="89"/>
      <c r="AA154" s="83"/>
      <c r="AB154" s="84"/>
      <c r="AC154" s="78"/>
      <c r="AD154" s="77"/>
      <c r="AE154" s="77"/>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4"/>
        <v>0</v>
      </c>
      <c r="M155" s="71">
        <f t="shared" si="15"/>
        <v>0</v>
      </c>
      <c r="N155" s="72"/>
      <c r="O155" s="73">
        <f t="shared" si="3"/>
        <v>0</v>
      </c>
      <c r="P155" s="72"/>
      <c r="Q155" s="72"/>
      <c r="R155" s="72"/>
      <c r="S155" s="74">
        <f t="shared" si="16"/>
        <v>0</v>
      </c>
      <c r="T155" s="121" t="str">
        <f t="shared" si="4"/>
        <v>OK</v>
      </c>
      <c r="U155" s="76"/>
      <c r="V155" s="75"/>
      <c r="W155" s="89"/>
      <c r="X155" s="89"/>
      <c r="Y155" s="76"/>
      <c r="Z155" s="89"/>
      <c r="AA155" s="83"/>
      <c r="AB155" s="84"/>
      <c r="AC155" s="78"/>
      <c r="AD155" s="77"/>
      <c r="AE155" s="77"/>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4"/>
        <v>0</v>
      </c>
      <c r="M156" s="71">
        <f t="shared" si="15"/>
        <v>0</v>
      </c>
      <c r="N156" s="72"/>
      <c r="O156" s="73">
        <f t="shared" si="3"/>
        <v>0</v>
      </c>
      <c r="P156" s="72"/>
      <c r="Q156" s="72"/>
      <c r="R156" s="72"/>
      <c r="S156" s="74">
        <f t="shared" si="16"/>
        <v>0</v>
      </c>
      <c r="T156" s="121" t="str">
        <f t="shared" si="4"/>
        <v>OK</v>
      </c>
      <c r="U156" s="76"/>
      <c r="V156" s="75"/>
      <c r="W156" s="89"/>
      <c r="X156" s="89"/>
      <c r="Y156" s="76"/>
      <c r="Z156" s="89"/>
      <c r="AA156" s="83"/>
      <c r="AB156" s="84"/>
      <c r="AC156" s="78"/>
      <c r="AD156" s="77"/>
      <c r="AE156" s="77"/>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4"/>
        <v>0</v>
      </c>
      <c r="M157" s="71">
        <f t="shared" si="15"/>
        <v>0</v>
      </c>
      <c r="N157" s="72"/>
      <c r="O157" s="73">
        <f t="shared" si="3"/>
        <v>0</v>
      </c>
      <c r="P157" s="72"/>
      <c r="Q157" s="72"/>
      <c r="R157" s="72"/>
      <c r="S157" s="74">
        <f t="shared" si="16"/>
        <v>0</v>
      </c>
      <c r="T157" s="121" t="str">
        <f t="shared" si="4"/>
        <v>OK</v>
      </c>
      <c r="U157" s="76"/>
      <c r="V157" s="75"/>
      <c r="W157" s="89"/>
      <c r="X157" s="89"/>
      <c r="Y157" s="76"/>
      <c r="Z157" s="89"/>
      <c r="AA157" s="83"/>
      <c r="AB157" s="84"/>
      <c r="AC157" s="78"/>
      <c r="AD157" s="77"/>
      <c r="AE157" s="77"/>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4"/>
        <v>0</v>
      </c>
      <c r="M158" s="71">
        <f t="shared" si="15"/>
        <v>0</v>
      </c>
      <c r="N158" s="72"/>
      <c r="O158" s="73">
        <f t="shared" si="3"/>
        <v>0</v>
      </c>
      <c r="P158" s="72"/>
      <c r="Q158" s="72"/>
      <c r="R158" s="72"/>
      <c r="S158" s="74">
        <f t="shared" si="16"/>
        <v>0</v>
      </c>
      <c r="T158" s="121" t="str">
        <f t="shared" si="4"/>
        <v>OK</v>
      </c>
      <c r="U158" s="76"/>
      <c r="V158" s="75"/>
      <c r="W158" s="89"/>
      <c r="X158" s="89"/>
      <c r="Y158" s="76"/>
      <c r="Z158" s="89"/>
      <c r="AA158" s="83"/>
      <c r="AB158" s="84"/>
      <c r="AC158" s="78"/>
      <c r="AD158" s="77"/>
      <c r="AE158" s="77"/>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4"/>
        <v>0</v>
      </c>
      <c r="M159" s="71">
        <f t="shared" si="15"/>
        <v>0</v>
      </c>
      <c r="N159" s="72"/>
      <c r="O159" s="73">
        <f t="shared" si="3"/>
        <v>0</v>
      </c>
      <c r="P159" s="72"/>
      <c r="Q159" s="72"/>
      <c r="R159" s="72"/>
      <c r="S159" s="74">
        <f t="shared" si="16"/>
        <v>0</v>
      </c>
      <c r="T159" s="121" t="str">
        <f t="shared" si="4"/>
        <v>OK</v>
      </c>
      <c r="U159" s="76"/>
      <c r="V159" s="75"/>
      <c r="W159" s="89"/>
      <c r="X159" s="89"/>
      <c r="Y159" s="76"/>
      <c r="Z159" s="89"/>
      <c r="AA159" s="83"/>
      <c r="AB159" s="84"/>
      <c r="AC159" s="78"/>
      <c r="AD159" s="77"/>
      <c r="AE159" s="77"/>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c r="L160" s="70">
        <f t="shared" si="14"/>
        <v>0</v>
      </c>
      <c r="M160" s="71">
        <f t="shared" si="15"/>
        <v>0</v>
      </c>
      <c r="N160" s="72"/>
      <c r="O160" s="73">
        <f t="shared" si="3"/>
        <v>0</v>
      </c>
      <c r="P160" s="72"/>
      <c r="Q160" s="72"/>
      <c r="R160" s="72"/>
      <c r="S160" s="74">
        <f t="shared" si="16"/>
        <v>0</v>
      </c>
      <c r="T160" s="121" t="str">
        <f t="shared" si="4"/>
        <v>OK</v>
      </c>
      <c r="U160" s="76"/>
      <c r="V160" s="75"/>
      <c r="W160" s="89"/>
      <c r="X160" s="89"/>
      <c r="Y160" s="76"/>
      <c r="Z160" s="89"/>
      <c r="AA160" s="83"/>
      <c r="AB160" s="84"/>
      <c r="AC160" s="78"/>
      <c r="AD160" s="77"/>
      <c r="AE160" s="77"/>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c r="L161" s="70">
        <f t="shared" si="14"/>
        <v>0</v>
      </c>
      <c r="M161" s="71">
        <f t="shared" si="15"/>
        <v>0</v>
      </c>
      <c r="N161" s="72"/>
      <c r="O161" s="73">
        <f t="shared" si="3"/>
        <v>0</v>
      </c>
      <c r="P161" s="72"/>
      <c r="Q161" s="72"/>
      <c r="R161" s="72"/>
      <c r="S161" s="74">
        <f t="shared" si="16"/>
        <v>0</v>
      </c>
      <c r="T161" s="121" t="str">
        <f t="shared" si="4"/>
        <v>OK</v>
      </c>
      <c r="U161" s="76"/>
      <c r="V161" s="75"/>
      <c r="W161" s="89"/>
      <c r="X161" s="89"/>
      <c r="Y161" s="76"/>
      <c r="Z161" s="89"/>
      <c r="AA161" s="83"/>
      <c r="AB161" s="84"/>
      <c r="AC161" s="78"/>
      <c r="AD161" s="77"/>
      <c r="AE161" s="77"/>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4"/>
        <v>0</v>
      </c>
      <c r="M162" s="71">
        <f t="shared" si="15"/>
        <v>0</v>
      </c>
      <c r="N162" s="72"/>
      <c r="O162" s="73">
        <f t="shared" si="3"/>
        <v>0</v>
      </c>
      <c r="P162" s="72"/>
      <c r="Q162" s="72"/>
      <c r="R162" s="72"/>
      <c r="S162" s="74">
        <f t="shared" si="16"/>
        <v>0</v>
      </c>
      <c r="T162" s="121" t="str">
        <f t="shared" si="4"/>
        <v>OK</v>
      </c>
      <c r="U162" s="76"/>
      <c r="V162" s="75"/>
      <c r="W162" s="89"/>
      <c r="X162" s="89"/>
      <c r="Y162" s="76"/>
      <c r="Z162" s="89"/>
      <c r="AA162" s="83"/>
      <c r="AB162" s="84"/>
      <c r="AC162" s="78"/>
      <c r="AD162" s="77"/>
      <c r="AE162" s="77"/>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4"/>
        <v>0</v>
      </c>
      <c r="M163" s="71">
        <f t="shared" si="15"/>
        <v>0</v>
      </c>
      <c r="N163" s="72"/>
      <c r="O163" s="73">
        <f t="shared" si="3"/>
        <v>0</v>
      </c>
      <c r="P163" s="72"/>
      <c r="Q163" s="72"/>
      <c r="R163" s="72"/>
      <c r="S163" s="74">
        <f t="shared" si="16"/>
        <v>0</v>
      </c>
      <c r="T163" s="121" t="str">
        <f t="shared" si="4"/>
        <v>OK</v>
      </c>
      <c r="U163" s="76"/>
      <c r="V163" s="75"/>
      <c r="W163" s="89"/>
      <c r="X163" s="89"/>
      <c r="Y163" s="76"/>
      <c r="Z163" s="89"/>
      <c r="AA163" s="83"/>
      <c r="AB163" s="84"/>
      <c r="AC163" s="78"/>
      <c r="AD163" s="77"/>
      <c r="AE163" s="77"/>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ref="L164:L186" si="17">IF(SUM(U164:AT164)&gt;K164+N164,K164+N164,SUM(U164:AT164))</f>
        <v>0</v>
      </c>
      <c r="M164" s="71">
        <f t="shared" ref="M164:M186" si="18">(SUM(U164:AT164))</f>
        <v>0</v>
      </c>
      <c r="N164" s="72"/>
      <c r="O164" s="73">
        <f t="shared" si="3"/>
        <v>0</v>
      </c>
      <c r="P164" s="72"/>
      <c r="Q164" s="72"/>
      <c r="R164" s="72"/>
      <c r="S164" s="74">
        <f t="shared" ref="S164:S186" si="19">K164-(SUM(U164:AT164))+N164+P164+Q164-R164</f>
        <v>0</v>
      </c>
      <c r="T164" s="121" t="str">
        <f t="shared" si="4"/>
        <v>OK</v>
      </c>
      <c r="U164" s="76"/>
      <c r="V164" s="75"/>
      <c r="W164" s="89"/>
      <c r="X164" s="89"/>
      <c r="Y164" s="76"/>
      <c r="Z164" s="89"/>
      <c r="AA164" s="83"/>
      <c r="AB164" s="84"/>
      <c r="AC164" s="78"/>
      <c r="AD164" s="77"/>
      <c r="AE164" s="77"/>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c r="L165" s="70">
        <f t="shared" si="17"/>
        <v>0</v>
      </c>
      <c r="M165" s="71">
        <f t="shared" si="18"/>
        <v>0</v>
      </c>
      <c r="N165" s="72"/>
      <c r="O165" s="73">
        <f t="shared" si="3"/>
        <v>0</v>
      </c>
      <c r="P165" s="72"/>
      <c r="Q165" s="72"/>
      <c r="R165" s="72"/>
      <c r="S165" s="74">
        <f t="shared" si="19"/>
        <v>0</v>
      </c>
      <c r="T165" s="121" t="str">
        <f t="shared" si="4"/>
        <v>OK</v>
      </c>
      <c r="U165" s="76"/>
      <c r="V165" s="75"/>
      <c r="W165" s="89"/>
      <c r="X165" s="89"/>
      <c r="Y165" s="76"/>
      <c r="Z165" s="89"/>
      <c r="AA165" s="83"/>
      <c r="AB165" s="84"/>
      <c r="AC165" s="78"/>
      <c r="AD165" s="77"/>
      <c r="AE165" s="77"/>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7"/>
        <v>0</v>
      </c>
      <c r="M166" s="71">
        <f t="shared" si="18"/>
        <v>0</v>
      </c>
      <c r="N166" s="72"/>
      <c r="O166" s="73">
        <f t="shared" si="3"/>
        <v>0</v>
      </c>
      <c r="P166" s="72"/>
      <c r="Q166" s="72"/>
      <c r="R166" s="72"/>
      <c r="S166" s="74">
        <f t="shared" si="19"/>
        <v>0</v>
      </c>
      <c r="T166" s="121" t="str">
        <f t="shared" si="4"/>
        <v>OK</v>
      </c>
      <c r="U166" s="76"/>
      <c r="V166" s="75"/>
      <c r="W166" s="89"/>
      <c r="X166" s="89"/>
      <c r="Y166" s="76"/>
      <c r="Z166" s="89"/>
      <c r="AA166" s="83"/>
      <c r="AB166" s="84"/>
      <c r="AC166" s="78"/>
      <c r="AD166" s="77"/>
      <c r="AE166" s="77"/>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7"/>
        <v>0</v>
      </c>
      <c r="M167" s="71">
        <f t="shared" si="18"/>
        <v>0</v>
      </c>
      <c r="N167" s="72"/>
      <c r="O167" s="73">
        <f t="shared" si="3"/>
        <v>0</v>
      </c>
      <c r="P167" s="72"/>
      <c r="Q167" s="72"/>
      <c r="R167" s="72"/>
      <c r="S167" s="74">
        <f t="shared" si="19"/>
        <v>0</v>
      </c>
      <c r="T167" s="121" t="str">
        <f t="shared" si="4"/>
        <v>OK</v>
      </c>
      <c r="U167" s="76"/>
      <c r="V167" s="75"/>
      <c r="W167" s="89"/>
      <c r="X167" s="89"/>
      <c r="Y167" s="76"/>
      <c r="Z167" s="89"/>
      <c r="AA167" s="83"/>
      <c r="AB167" s="84"/>
      <c r="AC167" s="78"/>
      <c r="AD167" s="77"/>
      <c r="AE167" s="77"/>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7"/>
        <v>0</v>
      </c>
      <c r="M168" s="71">
        <f t="shared" si="18"/>
        <v>0</v>
      </c>
      <c r="N168" s="72"/>
      <c r="O168" s="73">
        <f t="shared" si="3"/>
        <v>0</v>
      </c>
      <c r="P168" s="72"/>
      <c r="Q168" s="72"/>
      <c r="R168" s="72"/>
      <c r="S168" s="74">
        <f t="shared" si="19"/>
        <v>0</v>
      </c>
      <c r="T168" s="121" t="str">
        <f t="shared" si="4"/>
        <v>OK</v>
      </c>
      <c r="U168" s="76"/>
      <c r="V168" s="75"/>
      <c r="W168" s="89"/>
      <c r="X168" s="89"/>
      <c r="Y168" s="76"/>
      <c r="Z168" s="89"/>
      <c r="AA168" s="83"/>
      <c r="AB168" s="84"/>
      <c r="AC168" s="78"/>
      <c r="AD168" s="77"/>
      <c r="AE168" s="77"/>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7"/>
        <v>0</v>
      </c>
      <c r="M169" s="71">
        <f t="shared" si="18"/>
        <v>0</v>
      </c>
      <c r="N169" s="72"/>
      <c r="O169" s="73">
        <f t="shared" si="3"/>
        <v>0</v>
      </c>
      <c r="P169" s="72"/>
      <c r="Q169" s="72"/>
      <c r="R169" s="72"/>
      <c r="S169" s="74">
        <f t="shared" si="19"/>
        <v>0</v>
      </c>
      <c r="T169" s="121" t="str">
        <f t="shared" si="4"/>
        <v>OK</v>
      </c>
      <c r="U169" s="76"/>
      <c r="V169" s="75"/>
      <c r="W169" s="89"/>
      <c r="X169" s="89"/>
      <c r="Y169" s="76"/>
      <c r="Z169" s="89"/>
      <c r="AA169" s="83"/>
      <c r="AB169" s="84"/>
      <c r="AC169" s="78"/>
      <c r="AD169" s="77"/>
      <c r="AE169" s="77"/>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v>4</v>
      </c>
      <c r="L170" s="70">
        <f t="shared" si="17"/>
        <v>4</v>
      </c>
      <c r="M170" s="71">
        <f t="shared" si="18"/>
        <v>4</v>
      </c>
      <c r="N170" s="72"/>
      <c r="O170" s="73">
        <f t="shared" si="3"/>
        <v>1</v>
      </c>
      <c r="P170" s="72"/>
      <c r="Q170" s="72"/>
      <c r="R170" s="72"/>
      <c r="S170" s="74">
        <f t="shared" si="19"/>
        <v>0</v>
      </c>
      <c r="T170" s="121" t="str">
        <f t="shared" si="4"/>
        <v>OK</v>
      </c>
      <c r="U170" s="76">
        <v>4</v>
      </c>
      <c r="V170" s="75"/>
      <c r="W170" s="89"/>
      <c r="X170" s="89"/>
      <c r="Y170" s="76"/>
      <c r="Z170" s="89"/>
      <c r="AA170" s="83"/>
      <c r="AB170" s="84"/>
      <c r="AC170" s="78"/>
      <c r="AD170" s="77"/>
      <c r="AE170" s="77"/>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7"/>
        <v>0</v>
      </c>
      <c r="M171" s="71">
        <f t="shared" si="18"/>
        <v>0</v>
      </c>
      <c r="N171" s="72"/>
      <c r="O171" s="73">
        <f t="shared" si="3"/>
        <v>0</v>
      </c>
      <c r="P171" s="72"/>
      <c r="Q171" s="72"/>
      <c r="R171" s="72"/>
      <c r="S171" s="74">
        <f t="shared" si="19"/>
        <v>0</v>
      </c>
      <c r="T171" s="121" t="str">
        <f t="shared" si="4"/>
        <v>OK</v>
      </c>
      <c r="U171" s="76"/>
      <c r="V171" s="75"/>
      <c r="W171" s="89"/>
      <c r="X171" s="89"/>
      <c r="Y171" s="76"/>
      <c r="Z171" s="89"/>
      <c r="AA171" s="83"/>
      <c r="AB171" s="84"/>
      <c r="AC171" s="78"/>
      <c r="AD171" s="77"/>
      <c r="AE171" s="77"/>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7"/>
        <v>0</v>
      </c>
      <c r="M172" s="71">
        <f t="shared" si="18"/>
        <v>0</v>
      </c>
      <c r="N172" s="72"/>
      <c r="O172" s="73">
        <f t="shared" si="3"/>
        <v>0</v>
      </c>
      <c r="P172" s="72"/>
      <c r="Q172" s="72"/>
      <c r="R172" s="72"/>
      <c r="S172" s="74">
        <f t="shared" si="19"/>
        <v>0</v>
      </c>
      <c r="T172" s="121" t="str">
        <f t="shared" si="4"/>
        <v>OK</v>
      </c>
      <c r="U172" s="76"/>
      <c r="V172" s="75"/>
      <c r="W172" s="89"/>
      <c r="X172" s="89"/>
      <c r="Y172" s="76"/>
      <c r="Z172" s="89"/>
      <c r="AA172" s="83"/>
      <c r="AB172" s="84"/>
      <c r="AC172" s="78"/>
      <c r="AD172" s="77"/>
      <c r="AE172" s="77"/>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7"/>
        <v>0</v>
      </c>
      <c r="M173" s="71">
        <f t="shared" si="18"/>
        <v>0</v>
      </c>
      <c r="N173" s="72"/>
      <c r="O173" s="73">
        <f t="shared" si="3"/>
        <v>0</v>
      </c>
      <c r="P173" s="72"/>
      <c r="Q173" s="72"/>
      <c r="R173" s="72"/>
      <c r="S173" s="74">
        <f t="shared" si="19"/>
        <v>0</v>
      </c>
      <c r="T173" s="121" t="str">
        <f t="shared" si="4"/>
        <v>OK</v>
      </c>
      <c r="U173" s="76"/>
      <c r="V173" s="75"/>
      <c r="W173" s="89"/>
      <c r="X173" s="89"/>
      <c r="Y173" s="76"/>
      <c r="Z173" s="89"/>
      <c r="AA173" s="83"/>
      <c r="AB173" s="84"/>
      <c r="AC173" s="78"/>
      <c r="AD173" s="77"/>
      <c r="AE173" s="77"/>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c r="L174" s="70">
        <f t="shared" si="17"/>
        <v>0</v>
      </c>
      <c r="M174" s="71">
        <f t="shared" si="18"/>
        <v>0</v>
      </c>
      <c r="N174" s="72"/>
      <c r="O174" s="73">
        <f t="shared" si="3"/>
        <v>0</v>
      </c>
      <c r="P174" s="72"/>
      <c r="Q174" s="72"/>
      <c r="R174" s="72"/>
      <c r="S174" s="74">
        <f t="shared" si="19"/>
        <v>0</v>
      </c>
      <c r="T174" s="121" t="str">
        <f t="shared" si="4"/>
        <v>OK</v>
      </c>
      <c r="U174" s="76"/>
      <c r="V174" s="75"/>
      <c r="W174" s="89"/>
      <c r="X174" s="89"/>
      <c r="Y174" s="76"/>
      <c r="Z174" s="89"/>
      <c r="AA174" s="83"/>
      <c r="AB174" s="84"/>
      <c r="AC174" s="78"/>
      <c r="AD174" s="77"/>
      <c r="AE174" s="77"/>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7"/>
        <v>0</v>
      </c>
      <c r="M175" s="71">
        <f t="shared" si="18"/>
        <v>0</v>
      </c>
      <c r="N175" s="72"/>
      <c r="O175" s="73">
        <f t="shared" si="3"/>
        <v>0</v>
      </c>
      <c r="P175" s="72"/>
      <c r="Q175" s="72"/>
      <c r="R175" s="72"/>
      <c r="S175" s="74">
        <f t="shared" si="19"/>
        <v>0</v>
      </c>
      <c r="T175" s="121" t="str">
        <f t="shared" si="4"/>
        <v>OK</v>
      </c>
      <c r="U175" s="76"/>
      <c r="V175" s="75"/>
      <c r="W175" s="89"/>
      <c r="X175" s="89"/>
      <c r="Y175" s="76"/>
      <c r="Z175" s="89"/>
      <c r="AA175" s="83"/>
      <c r="AB175" s="84"/>
      <c r="AC175" s="78"/>
      <c r="AD175" s="77"/>
      <c r="AE175" s="77"/>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7"/>
        <v>0</v>
      </c>
      <c r="M176" s="71">
        <f t="shared" si="18"/>
        <v>0</v>
      </c>
      <c r="N176" s="72"/>
      <c r="O176" s="73">
        <f t="shared" si="3"/>
        <v>0</v>
      </c>
      <c r="P176" s="72"/>
      <c r="Q176" s="72"/>
      <c r="R176" s="72"/>
      <c r="S176" s="74">
        <f t="shared" si="19"/>
        <v>0</v>
      </c>
      <c r="T176" s="121" t="str">
        <f t="shared" si="4"/>
        <v>OK</v>
      </c>
      <c r="U176" s="76"/>
      <c r="V176" s="75"/>
      <c r="W176" s="89"/>
      <c r="X176" s="89"/>
      <c r="Y176" s="76"/>
      <c r="Z176" s="89"/>
      <c r="AA176" s="83"/>
      <c r="AB176" s="84"/>
      <c r="AC176" s="78"/>
      <c r="AD176" s="77"/>
      <c r="AE176" s="77"/>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7"/>
        <v>0</v>
      </c>
      <c r="M177" s="71">
        <f t="shared" si="18"/>
        <v>0</v>
      </c>
      <c r="N177" s="72"/>
      <c r="O177" s="73">
        <f t="shared" si="3"/>
        <v>0</v>
      </c>
      <c r="P177" s="72"/>
      <c r="Q177" s="72"/>
      <c r="R177" s="72"/>
      <c r="S177" s="74">
        <f t="shared" si="19"/>
        <v>0</v>
      </c>
      <c r="T177" s="121" t="str">
        <f t="shared" si="4"/>
        <v>OK</v>
      </c>
      <c r="U177" s="76"/>
      <c r="V177" s="75"/>
      <c r="W177" s="89"/>
      <c r="X177" s="89"/>
      <c r="Y177" s="76"/>
      <c r="Z177" s="89"/>
      <c r="AA177" s="83"/>
      <c r="AB177" s="84"/>
      <c r="AC177" s="78"/>
      <c r="AD177" s="77"/>
      <c r="AE177" s="77"/>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7"/>
        <v>0</v>
      </c>
      <c r="M178" s="71">
        <f t="shared" si="18"/>
        <v>0</v>
      </c>
      <c r="N178" s="72"/>
      <c r="O178" s="73">
        <f t="shared" si="3"/>
        <v>0</v>
      </c>
      <c r="P178" s="72"/>
      <c r="Q178" s="72"/>
      <c r="R178" s="72"/>
      <c r="S178" s="74">
        <f t="shared" si="19"/>
        <v>0</v>
      </c>
      <c r="T178" s="121" t="str">
        <f t="shared" si="4"/>
        <v>OK</v>
      </c>
      <c r="U178" s="76"/>
      <c r="V178" s="75"/>
      <c r="W178" s="89"/>
      <c r="X178" s="89"/>
      <c r="Y178" s="76"/>
      <c r="Z178" s="89"/>
      <c r="AA178" s="83"/>
      <c r="AB178" s="84"/>
      <c r="AC178" s="78"/>
      <c r="AD178" s="77"/>
      <c r="AE178" s="77"/>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c r="L179" s="70">
        <f t="shared" si="17"/>
        <v>0</v>
      </c>
      <c r="M179" s="71">
        <f t="shared" si="18"/>
        <v>0</v>
      </c>
      <c r="N179" s="72"/>
      <c r="O179" s="73">
        <f t="shared" si="3"/>
        <v>0</v>
      </c>
      <c r="P179" s="72"/>
      <c r="Q179" s="72"/>
      <c r="R179" s="72"/>
      <c r="S179" s="74">
        <f t="shared" si="19"/>
        <v>0</v>
      </c>
      <c r="T179" s="121" t="str">
        <f t="shared" si="4"/>
        <v>OK</v>
      </c>
      <c r="U179" s="76"/>
      <c r="V179" s="75"/>
      <c r="W179" s="89"/>
      <c r="X179" s="89"/>
      <c r="Y179" s="76"/>
      <c r="Z179" s="89"/>
      <c r="AA179" s="83"/>
      <c r="AB179" s="84"/>
      <c r="AC179" s="78"/>
      <c r="AD179" s="77"/>
      <c r="AE179" s="77"/>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c r="L180" s="70">
        <f t="shared" si="17"/>
        <v>0</v>
      </c>
      <c r="M180" s="71">
        <f t="shared" si="18"/>
        <v>0</v>
      </c>
      <c r="N180" s="72"/>
      <c r="O180" s="73">
        <f t="shared" si="3"/>
        <v>0</v>
      </c>
      <c r="P180" s="72"/>
      <c r="Q180" s="72"/>
      <c r="R180" s="72"/>
      <c r="S180" s="74">
        <f t="shared" si="19"/>
        <v>0</v>
      </c>
      <c r="T180" s="121" t="str">
        <f t="shared" si="4"/>
        <v>OK</v>
      </c>
      <c r="U180" s="76"/>
      <c r="V180" s="75"/>
      <c r="W180" s="89"/>
      <c r="X180" s="89"/>
      <c r="Y180" s="76"/>
      <c r="Z180" s="89"/>
      <c r="AA180" s="83"/>
      <c r="AB180" s="84"/>
      <c r="AC180" s="78"/>
      <c r="AD180" s="77"/>
      <c r="AE180" s="77"/>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7"/>
        <v>0</v>
      </c>
      <c r="M181" s="71">
        <f t="shared" si="18"/>
        <v>0</v>
      </c>
      <c r="N181" s="72"/>
      <c r="O181" s="73">
        <f t="shared" si="3"/>
        <v>0</v>
      </c>
      <c r="P181" s="72"/>
      <c r="Q181" s="72"/>
      <c r="R181" s="72"/>
      <c r="S181" s="74">
        <f t="shared" si="19"/>
        <v>0</v>
      </c>
      <c r="T181" s="121" t="str">
        <f t="shared" si="4"/>
        <v>OK</v>
      </c>
      <c r="U181" s="76"/>
      <c r="V181" s="75"/>
      <c r="W181" s="89"/>
      <c r="X181" s="89"/>
      <c r="Y181" s="76"/>
      <c r="Z181" s="89"/>
      <c r="AA181" s="83"/>
      <c r="AB181" s="84"/>
      <c r="AC181" s="78"/>
      <c r="AD181" s="77"/>
      <c r="AE181" s="77"/>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229" t="s">
        <v>595</v>
      </c>
      <c r="E182" s="106" t="s">
        <v>288</v>
      </c>
      <c r="F182" s="107" t="s">
        <v>596</v>
      </c>
      <c r="G182" s="106" t="s">
        <v>587</v>
      </c>
      <c r="H182" s="108" t="s">
        <v>79</v>
      </c>
      <c r="I182" s="108" t="s">
        <v>588</v>
      </c>
      <c r="J182" s="109">
        <v>540.30999999999995</v>
      </c>
      <c r="K182" s="87"/>
      <c r="L182" s="70">
        <f t="shared" si="17"/>
        <v>0</v>
      </c>
      <c r="M182" s="71">
        <f t="shared" si="18"/>
        <v>0</v>
      </c>
      <c r="N182" s="72"/>
      <c r="O182" s="73">
        <f t="shared" si="3"/>
        <v>0</v>
      </c>
      <c r="P182" s="72"/>
      <c r="Q182" s="72"/>
      <c r="R182" s="72"/>
      <c r="S182" s="74">
        <f t="shared" si="19"/>
        <v>0</v>
      </c>
      <c r="T182" s="121" t="str">
        <f t="shared" si="4"/>
        <v>OK</v>
      </c>
      <c r="U182" s="76"/>
      <c r="V182" s="75"/>
      <c r="W182" s="89"/>
      <c r="X182" s="89"/>
      <c r="Y182" s="76"/>
      <c r="Z182" s="89"/>
      <c r="AA182" s="83"/>
      <c r="AB182" s="84"/>
      <c r="AC182" s="78"/>
      <c r="AD182" s="77"/>
      <c r="AE182" s="77"/>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229" t="s">
        <v>597</v>
      </c>
      <c r="E183" s="106" t="s">
        <v>598</v>
      </c>
      <c r="F183" s="107" t="s">
        <v>599</v>
      </c>
      <c r="G183" s="106" t="s">
        <v>587</v>
      </c>
      <c r="H183" s="108" t="s">
        <v>79</v>
      </c>
      <c r="I183" s="217" t="s">
        <v>831</v>
      </c>
      <c r="J183" s="109">
        <v>164.99</v>
      </c>
      <c r="K183" s="87">
        <v>3</v>
      </c>
      <c r="L183" s="70">
        <f t="shared" si="17"/>
        <v>3</v>
      </c>
      <c r="M183" s="71">
        <f t="shared" si="18"/>
        <v>3</v>
      </c>
      <c r="N183" s="72"/>
      <c r="O183" s="73">
        <f t="shared" si="3"/>
        <v>0</v>
      </c>
      <c r="P183" s="72"/>
      <c r="Q183" s="72"/>
      <c r="R183" s="72"/>
      <c r="S183" s="74">
        <f t="shared" si="19"/>
        <v>0</v>
      </c>
      <c r="T183" s="121" t="str">
        <f t="shared" si="4"/>
        <v>OK</v>
      </c>
      <c r="U183" s="76"/>
      <c r="V183" s="75"/>
      <c r="W183" s="89"/>
      <c r="X183" s="89"/>
      <c r="Y183" s="76"/>
      <c r="Z183" s="89">
        <v>3</v>
      </c>
      <c r="AA183" s="83"/>
      <c r="AB183" s="84"/>
      <c r="AC183" s="78"/>
      <c r="AD183" s="77"/>
      <c r="AE183" s="77"/>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7"/>
        <v>0</v>
      </c>
      <c r="M184" s="71">
        <f t="shared" si="18"/>
        <v>0</v>
      </c>
      <c r="N184" s="72"/>
      <c r="O184" s="73">
        <f t="shared" si="3"/>
        <v>0</v>
      </c>
      <c r="P184" s="72"/>
      <c r="Q184" s="72"/>
      <c r="R184" s="72"/>
      <c r="S184" s="74">
        <f t="shared" si="19"/>
        <v>0</v>
      </c>
      <c r="T184" s="121" t="str">
        <f t="shared" si="4"/>
        <v>OK</v>
      </c>
      <c r="U184" s="76"/>
      <c r="V184" s="75"/>
      <c r="W184" s="89"/>
      <c r="X184" s="89"/>
      <c r="Y184" s="76"/>
      <c r="Z184" s="89"/>
      <c r="AA184" s="83"/>
      <c r="AB184" s="84"/>
      <c r="AC184" s="78"/>
      <c r="AD184" s="77"/>
      <c r="AE184" s="77"/>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7"/>
        <v>0</v>
      </c>
      <c r="M185" s="71">
        <f t="shared" si="18"/>
        <v>0</v>
      </c>
      <c r="N185" s="72"/>
      <c r="O185" s="73">
        <f t="shared" si="3"/>
        <v>0</v>
      </c>
      <c r="P185" s="72"/>
      <c r="Q185" s="72"/>
      <c r="R185" s="72"/>
      <c r="S185" s="74">
        <f t="shared" si="19"/>
        <v>0</v>
      </c>
      <c r="T185" s="121" t="str">
        <f t="shared" si="4"/>
        <v>OK</v>
      </c>
      <c r="U185" s="76"/>
      <c r="V185" s="75"/>
      <c r="W185" s="89"/>
      <c r="X185" s="89"/>
      <c r="Y185" s="76"/>
      <c r="Z185" s="89"/>
      <c r="AA185" s="83"/>
      <c r="AB185" s="84"/>
      <c r="AC185" s="78"/>
      <c r="AD185" s="77"/>
      <c r="AE185" s="77"/>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7"/>
        <v>0</v>
      </c>
      <c r="M186" s="71">
        <f t="shared" si="18"/>
        <v>0</v>
      </c>
      <c r="N186" s="72"/>
      <c r="O186" s="73">
        <f t="shared" si="3"/>
        <v>0</v>
      </c>
      <c r="P186" s="72"/>
      <c r="Q186" s="72"/>
      <c r="R186" s="72"/>
      <c r="S186" s="74">
        <f t="shared" si="19"/>
        <v>0</v>
      </c>
      <c r="T186" s="121" t="str">
        <f t="shared" si="4"/>
        <v>OK</v>
      </c>
      <c r="U186" s="76"/>
      <c r="V186" s="75"/>
      <c r="W186" s="88"/>
      <c r="X186" s="88"/>
      <c r="Y186" s="76"/>
      <c r="Z186" s="88"/>
      <c r="AA186" s="76"/>
      <c r="AB186" s="80"/>
      <c r="AC186" s="78"/>
      <c r="AD186" s="80"/>
      <c r="AE186" s="77"/>
      <c r="AF186" s="76"/>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42</v>
      </c>
      <c r="N187" s="95"/>
      <c r="O187" s="95"/>
      <c r="P187" s="95"/>
      <c r="Q187" s="95"/>
      <c r="R187" s="95"/>
      <c r="S187" s="95">
        <f>SUM(S4:S186)</f>
        <v>4</v>
      </c>
      <c r="U187" s="97">
        <f>SUMPRODUCT($J$4:$J$186,U4:U186)</f>
        <v>982.68000000000006</v>
      </c>
      <c r="V187" s="97">
        <f t="shared" ref="V187:AT187" si="20">SUMPRODUCT($J$4:$J$186,V4:V186)</f>
        <v>1457.6</v>
      </c>
      <c r="W187" s="97">
        <f t="shared" si="20"/>
        <v>9297.5600000000013</v>
      </c>
      <c r="X187" s="97">
        <f t="shared" si="20"/>
        <v>4474</v>
      </c>
      <c r="Y187" s="97">
        <f t="shared" si="20"/>
        <v>5961.2699999999995</v>
      </c>
      <c r="Z187" s="97">
        <f t="shared" si="20"/>
        <v>494.97</v>
      </c>
      <c r="AA187" s="97">
        <f t="shared" si="20"/>
        <v>3400</v>
      </c>
      <c r="AB187" s="97">
        <f t="shared" si="20"/>
        <v>0</v>
      </c>
      <c r="AC187" s="97">
        <f t="shared" si="20"/>
        <v>0</v>
      </c>
      <c r="AD187" s="97">
        <f t="shared" si="20"/>
        <v>0</v>
      </c>
      <c r="AE187" s="97">
        <f t="shared" si="20"/>
        <v>0</v>
      </c>
      <c r="AF187" s="97">
        <f t="shared" si="20"/>
        <v>0</v>
      </c>
      <c r="AG187" s="97">
        <f t="shared" si="20"/>
        <v>0</v>
      </c>
      <c r="AH187" s="97">
        <f t="shared" si="20"/>
        <v>0</v>
      </c>
      <c r="AI187" s="97">
        <f t="shared" si="20"/>
        <v>0</v>
      </c>
      <c r="AJ187" s="97">
        <f t="shared" si="20"/>
        <v>0</v>
      </c>
      <c r="AK187" s="97">
        <f t="shared" si="20"/>
        <v>0</v>
      </c>
      <c r="AL187" s="97">
        <f t="shared" si="20"/>
        <v>0</v>
      </c>
      <c r="AM187" s="97">
        <f t="shared" si="20"/>
        <v>0</v>
      </c>
      <c r="AN187" s="97">
        <f t="shared" si="20"/>
        <v>0</v>
      </c>
      <c r="AO187" s="97">
        <f t="shared" si="20"/>
        <v>0</v>
      </c>
      <c r="AP187" s="97">
        <f t="shared" si="20"/>
        <v>0</v>
      </c>
      <c r="AQ187" s="97">
        <f t="shared" si="20"/>
        <v>0</v>
      </c>
      <c r="AR187" s="97">
        <f t="shared" si="20"/>
        <v>0</v>
      </c>
      <c r="AS187" s="97">
        <f t="shared" si="20"/>
        <v>0</v>
      </c>
      <c r="AT187" s="97">
        <f t="shared" si="20"/>
        <v>0</v>
      </c>
      <c r="AU187" s="79"/>
    </row>
    <row r="188" spans="1:47" ht="30" customHeight="1" x14ac:dyDescent="0.35">
      <c r="D188" s="87" t="s">
        <v>613</v>
      </c>
      <c r="K188" s="98">
        <f>SUMPRODUCT($J$4:$J$186,K4:K186)</f>
        <v>31379.200000000001</v>
      </c>
      <c r="L188" s="98">
        <f t="shared" ref="L188:S188" si="21">SUMPRODUCT($J$4:$J$186,L4:L186)</f>
        <v>26068.080000000002</v>
      </c>
      <c r="M188" s="98">
        <f t="shared" si="21"/>
        <v>26068.080000000002</v>
      </c>
      <c r="N188" s="98">
        <f t="shared" si="21"/>
        <v>0</v>
      </c>
      <c r="O188" s="98">
        <f t="shared" si="21"/>
        <v>3357.94</v>
      </c>
      <c r="P188" s="98">
        <f t="shared" si="21"/>
        <v>0</v>
      </c>
      <c r="Q188" s="98">
        <f t="shared" si="21"/>
        <v>0</v>
      </c>
      <c r="R188" s="98">
        <f t="shared" si="21"/>
        <v>0</v>
      </c>
      <c r="S188" s="98">
        <f t="shared" si="21"/>
        <v>5311.12</v>
      </c>
      <c r="AB188" s="100"/>
      <c r="AD188" s="100"/>
      <c r="AE188" s="82"/>
    </row>
    <row r="189" spans="1:47" ht="30" customHeight="1" x14ac:dyDescent="0.35">
      <c r="U189" s="183">
        <f>J36*U36</f>
        <v>288.24</v>
      </c>
      <c r="W189" s="215">
        <f>J8*W8</f>
        <v>3728</v>
      </c>
      <c r="X189" s="213">
        <f>SUMPRODUCT(J20:J22,X20:X22)</f>
        <v>874</v>
      </c>
      <c r="Y189" s="220">
        <f>J84*Y84</f>
        <v>214.56</v>
      </c>
      <c r="AE189" s="99"/>
    </row>
    <row r="190" spans="1:47" ht="30" customHeight="1" x14ac:dyDescent="0.35">
      <c r="U190" s="183">
        <f>J170*U170</f>
        <v>694.44</v>
      </c>
      <c r="W190" s="216">
        <f>J106*W106</f>
        <v>5569.56</v>
      </c>
      <c r="X190" s="214">
        <f>J92*X92</f>
        <v>3600</v>
      </c>
      <c r="Y190" s="221">
        <f>J88*Y88</f>
        <v>1592.6</v>
      </c>
      <c r="AE190" s="99"/>
      <c r="AL190" s="102"/>
      <c r="AN190" s="102"/>
    </row>
    <row r="191" spans="1:47" ht="30" customHeight="1" x14ac:dyDescent="0.35">
      <c r="X191" s="183">
        <f>J20*X20</f>
        <v>320</v>
      </c>
      <c r="Y191" s="222">
        <f>J127*Y127</f>
        <v>4154.1099999999997</v>
      </c>
      <c r="AE191" s="99"/>
      <c r="AL191" s="102"/>
      <c r="AN191" s="102"/>
    </row>
    <row r="192" spans="1:47" ht="30" customHeight="1" x14ac:dyDescent="0.35">
      <c r="X192" s="183">
        <f>J22*X22</f>
        <v>554</v>
      </c>
      <c r="AE192" s="99"/>
      <c r="AL192" s="102"/>
      <c r="AN192" s="102"/>
    </row>
    <row r="193" spans="24:40" ht="30" customHeight="1" x14ac:dyDescent="0.35">
      <c r="X193" s="183">
        <f>J92*X92</f>
        <v>3600</v>
      </c>
      <c r="AE193" s="99"/>
      <c r="AL193" s="102"/>
      <c r="AN193" s="102"/>
    </row>
    <row r="194" spans="24:40" ht="30" customHeight="1" x14ac:dyDescent="0.35">
      <c r="AE194" s="99"/>
      <c r="AL194" s="102"/>
      <c r="AN194" s="102"/>
    </row>
    <row r="195" spans="24:40" ht="30" customHeight="1" x14ac:dyDescent="0.35">
      <c r="AE195" s="99"/>
      <c r="AL195" s="102"/>
      <c r="AN195" s="102"/>
    </row>
    <row r="196" spans="24:40" ht="30" customHeight="1" x14ac:dyDescent="0.35">
      <c r="AE196" s="99"/>
      <c r="AN196" s="102"/>
    </row>
    <row r="197" spans="24:40" ht="30" customHeight="1" x14ac:dyDescent="0.35">
      <c r="AE197" s="99"/>
      <c r="AN197" s="102"/>
    </row>
    <row r="198" spans="24:40" ht="30" customHeight="1" x14ac:dyDescent="0.35">
      <c r="AE198" s="99"/>
      <c r="AN198" s="102"/>
    </row>
    <row r="199" spans="24:40" ht="30" customHeight="1" x14ac:dyDescent="0.35">
      <c r="AE199" s="99"/>
    </row>
    <row r="200" spans="24:40" ht="30" customHeight="1" x14ac:dyDescent="0.35">
      <c r="AE200" s="99"/>
    </row>
    <row r="201" spans="24:40" ht="30" customHeight="1" x14ac:dyDescent="0.35">
      <c r="AE201" s="99"/>
    </row>
    <row r="202" spans="24:40" ht="30" customHeight="1" x14ac:dyDescent="0.35">
      <c r="AE202" s="99"/>
    </row>
    <row r="203" spans="24:40" ht="30" customHeight="1" x14ac:dyDescent="0.35">
      <c r="AE203" s="99"/>
    </row>
    <row r="204" spans="24:40" ht="30" customHeight="1" x14ac:dyDescent="0.35">
      <c r="AE204" s="99"/>
    </row>
    <row r="205" spans="24:40" ht="30" customHeight="1" x14ac:dyDescent="0.35">
      <c r="AE205" s="99"/>
    </row>
    <row r="206" spans="24:40" ht="30" customHeight="1" x14ac:dyDescent="0.35">
      <c r="AE206" s="99"/>
    </row>
    <row r="207" spans="24:40" ht="30" customHeight="1" x14ac:dyDescent="0.35">
      <c r="AE207" s="99"/>
    </row>
    <row r="208" spans="24:40" ht="30" customHeight="1" x14ac:dyDescent="0.35">
      <c r="AE208" s="99"/>
    </row>
    <row r="209" spans="31:31" ht="30" customHeight="1" x14ac:dyDescent="0.35">
      <c r="AE209" s="99"/>
    </row>
    <row r="210" spans="31:31" ht="30" customHeight="1" x14ac:dyDescent="0.35">
      <c r="AE210" s="99"/>
    </row>
    <row r="211" spans="31:31" ht="30" customHeight="1" x14ac:dyDescent="0.35">
      <c r="AE211" s="99"/>
    </row>
    <row r="212" spans="31:31" ht="30" customHeight="1" x14ac:dyDescent="0.35">
      <c r="AE212" s="99"/>
    </row>
    <row r="213" spans="31:31" ht="30" customHeight="1" x14ac:dyDescent="0.35">
      <c r="AE213" s="99"/>
    </row>
    <row r="214" spans="31:31" ht="30" customHeight="1" x14ac:dyDescent="0.35">
      <c r="AE214" s="99"/>
    </row>
    <row r="215" spans="31:31" ht="30" customHeight="1" x14ac:dyDescent="0.35">
      <c r="AE215" s="99"/>
    </row>
    <row r="216" spans="31:31" ht="30" customHeight="1" x14ac:dyDescent="0.35">
      <c r="AE216" s="99"/>
    </row>
    <row r="217" spans="31:31" ht="30" customHeight="1" x14ac:dyDescent="0.35">
      <c r="AE217" s="99"/>
    </row>
    <row r="218" spans="31:31" ht="30" customHeight="1" x14ac:dyDescent="0.35">
      <c r="AE218" s="99"/>
    </row>
    <row r="219" spans="31:31" ht="30" customHeight="1" x14ac:dyDescent="0.35">
      <c r="AE219" s="99"/>
    </row>
    <row r="220" spans="31:31" ht="30" customHeight="1" x14ac:dyDescent="0.35">
      <c r="AE220" s="99"/>
    </row>
    <row r="221" spans="31:31" ht="30" customHeight="1" x14ac:dyDescent="0.35">
      <c r="AE221" s="99"/>
    </row>
    <row r="222" spans="31:31" ht="30" customHeight="1" x14ac:dyDescent="0.35">
      <c r="AE222" s="99"/>
    </row>
    <row r="223" spans="31:31" ht="30" customHeight="1" x14ac:dyDescent="0.35">
      <c r="AE223" s="99"/>
    </row>
    <row r="224" spans="31:31" ht="30" customHeight="1" x14ac:dyDescent="0.35">
      <c r="AE224" s="99"/>
    </row>
    <row r="225" spans="31:31" ht="30" customHeight="1" x14ac:dyDescent="0.35">
      <c r="AE225" s="99"/>
    </row>
    <row r="226" spans="31:31" ht="30" customHeight="1" x14ac:dyDescent="0.35">
      <c r="AE226" s="99"/>
    </row>
    <row r="227" spans="31:31" ht="30" customHeight="1" x14ac:dyDescent="0.35">
      <c r="AE227" s="99"/>
    </row>
    <row r="228" spans="31:31" ht="30" customHeight="1" x14ac:dyDescent="0.35">
      <c r="AE228" s="99"/>
    </row>
    <row r="229" spans="31:31" ht="30" customHeight="1" x14ac:dyDescent="0.35">
      <c r="AE229" s="99"/>
    </row>
    <row r="230" spans="31:31" ht="30" customHeight="1" x14ac:dyDescent="0.35">
      <c r="AE230" s="99"/>
    </row>
    <row r="231" spans="31:31" ht="30" customHeight="1" x14ac:dyDescent="0.35">
      <c r="AE231" s="99"/>
    </row>
    <row r="232" spans="31:31" ht="30" customHeight="1" x14ac:dyDescent="0.35">
      <c r="AE232" s="99"/>
    </row>
    <row r="233" spans="31:31" ht="30" customHeight="1" x14ac:dyDescent="0.35">
      <c r="AE233" s="99"/>
    </row>
    <row r="234" spans="31:31" ht="30" customHeight="1" x14ac:dyDescent="0.35">
      <c r="AE234" s="99"/>
    </row>
    <row r="235" spans="31:31" ht="30" customHeight="1" x14ac:dyDescent="0.35">
      <c r="AE235" s="99"/>
    </row>
    <row r="236" spans="31:31" ht="30" customHeight="1" x14ac:dyDescent="0.35">
      <c r="AE236" s="99"/>
    </row>
    <row r="237" spans="31:31" ht="30" customHeight="1" x14ac:dyDescent="0.35">
      <c r="AE237" s="99"/>
    </row>
    <row r="238" spans="31:31" ht="30" customHeight="1" x14ac:dyDescent="0.35">
      <c r="AE238" s="99"/>
    </row>
    <row r="239" spans="31:31" ht="30" customHeight="1" x14ac:dyDescent="0.35">
      <c r="AE239" s="99"/>
    </row>
    <row r="240" spans="31:31" ht="30" customHeight="1" x14ac:dyDescent="0.35">
      <c r="AE240" s="99"/>
    </row>
    <row r="241" spans="31:31" ht="30" customHeight="1" x14ac:dyDescent="0.35">
      <c r="AE241" s="99"/>
    </row>
    <row r="242" spans="31:31" ht="30" customHeight="1" x14ac:dyDescent="0.35">
      <c r="AE242" s="99"/>
    </row>
    <row r="243" spans="31:31" ht="30" customHeight="1" x14ac:dyDescent="0.35">
      <c r="AE243" s="99"/>
    </row>
    <row r="244" spans="31:31" ht="30" customHeight="1" x14ac:dyDescent="0.35">
      <c r="AE244" s="99"/>
    </row>
    <row r="245" spans="31:31" ht="30" customHeight="1" x14ac:dyDescent="0.35">
      <c r="AE245" s="99"/>
    </row>
    <row r="246" spans="31:31" ht="30" customHeight="1" x14ac:dyDescent="0.35">
      <c r="AE246" s="99"/>
    </row>
    <row r="247" spans="31:31" ht="30" customHeight="1" x14ac:dyDescent="0.35">
      <c r="AE247" s="99"/>
    </row>
    <row r="248" spans="31:31" ht="30" customHeight="1" x14ac:dyDescent="0.35">
      <c r="AE248" s="99"/>
    </row>
    <row r="249" spans="31:31" ht="30" customHeight="1" x14ac:dyDescent="0.35">
      <c r="AE249" s="99"/>
    </row>
    <row r="250" spans="31:31" ht="30" customHeight="1" x14ac:dyDescent="0.35">
      <c r="AE250" s="99"/>
    </row>
    <row r="251" spans="31:31" ht="30" customHeight="1" x14ac:dyDescent="0.35">
      <c r="AE251" s="99"/>
    </row>
    <row r="252" spans="31:31" ht="30" customHeight="1" x14ac:dyDescent="0.35">
      <c r="AE252" s="99"/>
    </row>
    <row r="253" spans="31:31" ht="30" customHeight="1" x14ac:dyDescent="0.35">
      <c r="AE253" s="99"/>
    </row>
    <row r="254" spans="31:31" ht="30" customHeight="1" x14ac:dyDescent="0.35">
      <c r="AE254" s="99"/>
    </row>
    <row r="255" spans="31:31" ht="30" customHeight="1" x14ac:dyDescent="0.35">
      <c r="AE255" s="99"/>
    </row>
    <row r="256" spans="31:31" ht="30" customHeight="1" x14ac:dyDescent="0.35">
      <c r="AE256" s="99"/>
    </row>
    <row r="257" spans="31:31" ht="30" customHeight="1" x14ac:dyDescent="0.35">
      <c r="AE257" s="99"/>
    </row>
    <row r="258" spans="31:31" ht="30" customHeight="1" x14ac:dyDescent="0.35">
      <c r="AE258" s="99"/>
    </row>
    <row r="259" spans="31:31" ht="30" customHeight="1" x14ac:dyDescent="0.35">
      <c r="AE259" s="99"/>
    </row>
    <row r="260" spans="31:31" ht="30" customHeight="1" x14ac:dyDescent="0.35">
      <c r="AE260" s="99"/>
    </row>
    <row r="261" spans="31:31" ht="30" customHeight="1" x14ac:dyDescent="0.35">
      <c r="AE261" s="99"/>
    </row>
    <row r="262" spans="31:31" ht="30" customHeight="1" x14ac:dyDescent="0.35">
      <c r="AE262" s="99"/>
    </row>
    <row r="263" spans="31:31" ht="30" customHeight="1" x14ac:dyDescent="0.35">
      <c r="AE263" s="99"/>
    </row>
    <row r="264" spans="31:31" ht="30" customHeight="1" x14ac:dyDescent="0.35">
      <c r="AE264" s="99"/>
    </row>
    <row r="265" spans="31:31" ht="30" customHeight="1" x14ac:dyDescent="0.35">
      <c r="AE265" s="99"/>
    </row>
    <row r="266" spans="31:31" ht="30" customHeight="1" x14ac:dyDescent="0.35">
      <c r="AE266" s="99"/>
    </row>
    <row r="267" spans="31:31" ht="30" customHeight="1" x14ac:dyDescent="0.35">
      <c r="AE267" s="99"/>
    </row>
    <row r="268" spans="31:31" ht="30" customHeight="1" x14ac:dyDescent="0.35">
      <c r="AE268" s="99"/>
    </row>
    <row r="269" spans="31:31" ht="30" customHeight="1" x14ac:dyDescent="0.35">
      <c r="AE269" s="99"/>
    </row>
    <row r="270" spans="31:31" ht="30" customHeight="1" x14ac:dyDescent="0.35">
      <c r="AE270" s="99"/>
    </row>
    <row r="271" spans="31:31" ht="30" customHeight="1" x14ac:dyDescent="0.35">
      <c r="AE271" s="99"/>
    </row>
    <row r="272" spans="31:31" ht="30" customHeight="1" x14ac:dyDescent="0.35">
      <c r="AE272" s="99"/>
    </row>
    <row r="273" spans="31:31" ht="30" customHeight="1" x14ac:dyDescent="0.35">
      <c r="AE273" s="99"/>
    </row>
    <row r="274" spans="31:31" ht="30" customHeight="1" x14ac:dyDescent="0.35">
      <c r="AE274" s="99"/>
    </row>
    <row r="275" spans="31:31" ht="30" customHeight="1" x14ac:dyDescent="0.35">
      <c r="AE275" s="99"/>
    </row>
    <row r="276" spans="31:31" ht="30" customHeight="1" x14ac:dyDescent="0.35">
      <c r="AE276" s="99"/>
    </row>
    <row r="277" spans="31:31" ht="30" customHeight="1" x14ac:dyDescent="0.35">
      <c r="AE277" s="99"/>
    </row>
    <row r="278" spans="31:31" ht="30" customHeight="1" x14ac:dyDescent="0.35">
      <c r="AE278" s="99"/>
    </row>
    <row r="279" spans="31:31" ht="30" customHeight="1" x14ac:dyDescent="0.35">
      <c r="AE279" s="99"/>
    </row>
    <row r="280" spans="31:31" ht="30" customHeight="1" x14ac:dyDescent="0.35">
      <c r="AE280" s="99"/>
    </row>
    <row r="281" spans="31:31" ht="30" customHeight="1" x14ac:dyDescent="0.35">
      <c r="AE281" s="99"/>
    </row>
    <row r="282" spans="31:31" ht="30" customHeight="1" x14ac:dyDescent="0.35">
      <c r="AE282" s="99"/>
    </row>
    <row r="283" spans="31:31" ht="30" customHeight="1" x14ac:dyDescent="0.35">
      <c r="AE283" s="99"/>
    </row>
    <row r="284" spans="31:31" ht="30" customHeight="1" x14ac:dyDescent="0.35">
      <c r="AE284" s="99"/>
    </row>
    <row r="285" spans="31:31" ht="30" customHeight="1" x14ac:dyDescent="0.35">
      <c r="AE285" s="99"/>
    </row>
    <row r="286" spans="31:31" ht="30" customHeight="1" x14ac:dyDescent="0.35">
      <c r="AE286" s="99"/>
    </row>
    <row r="287" spans="31:31" ht="30" customHeight="1" x14ac:dyDescent="0.35">
      <c r="AE287" s="99"/>
    </row>
    <row r="288" spans="31:31" ht="30" customHeight="1" x14ac:dyDescent="0.35">
      <c r="AE288" s="99"/>
    </row>
    <row r="289" spans="31:31" ht="30" customHeight="1" x14ac:dyDescent="0.35">
      <c r="AE289" s="99"/>
    </row>
    <row r="290" spans="31:31" ht="30" customHeight="1" x14ac:dyDescent="0.35">
      <c r="AE290" s="99"/>
    </row>
    <row r="291" spans="31:31" ht="30" customHeight="1" x14ac:dyDescent="0.35">
      <c r="AE291" s="99"/>
    </row>
    <row r="292" spans="31:31" ht="30" customHeight="1" x14ac:dyDescent="0.35">
      <c r="AE292" s="99"/>
    </row>
    <row r="293" spans="31:31" ht="30" customHeight="1" x14ac:dyDescent="0.35">
      <c r="AE293" s="99"/>
    </row>
    <row r="294" spans="31:31" ht="30" customHeight="1" x14ac:dyDescent="0.35">
      <c r="AE294" s="99"/>
    </row>
    <row r="295" spans="31:31" ht="30" customHeight="1" x14ac:dyDescent="0.35">
      <c r="AE295" s="99"/>
    </row>
    <row r="296" spans="31:31" ht="30" customHeight="1" x14ac:dyDescent="0.35">
      <c r="AE296" s="99"/>
    </row>
    <row r="297" spans="31:31" ht="30" customHeight="1" x14ac:dyDescent="0.35">
      <c r="AE297" s="99"/>
    </row>
    <row r="298" spans="31:31" ht="30" customHeight="1" x14ac:dyDescent="0.35">
      <c r="AE298" s="99"/>
    </row>
    <row r="299" spans="31:31" ht="30" customHeight="1" x14ac:dyDescent="0.35">
      <c r="AE299" s="99"/>
    </row>
    <row r="300" spans="31:31" ht="30" customHeight="1" x14ac:dyDescent="0.35">
      <c r="AE300" s="99"/>
    </row>
    <row r="301" spans="31:31" ht="30" customHeight="1" x14ac:dyDescent="0.35">
      <c r="AE301" s="99"/>
    </row>
    <row r="302" spans="31:31" ht="30" customHeight="1" x14ac:dyDescent="0.35">
      <c r="AE302" s="99"/>
    </row>
    <row r="303" spans="31:31" ht="30" customHeight="1" x14ac:dyDescent="0.35">
      <c r="AE303" s="99"/>
    </row>
    <row r="304" spans="31:31" ht="30" customHeight="1" x14ac:dyDescent="0.35">
      <c r="AE304" s="99"/>
    </row>
    <row r="305" spans="31:31" ht="30" customHeight="1" x14ac:dyDescent="0.35">
      <c r="AE305" s="99"/>
    </row>
    <row r="306" spans="31:31" ht="30" customHeight="1" x14ac:dyDescent="0.35">
      <c r="AE306" s="99"/>
    </row>
    <row r="307" spans="31:31" ht="30" customHeight="1" x14ac:dyDescent="0.35">
      <c r="AE307" s="99"/>
    </row>
    <row r="308" spans="31:31" ht="30" customHeight="1" x14ac:dyDescent="0.35">
      <c r="AE308" s="99"/>
    </row>
    <row r="309" spans="31:31" ht="30" customHeight="1" x14ac:dyDescent="0.35">
      <c r="AE309" s="99"/>
    </row>
    <row r="310" spans="31:31" ht="30" customHeight="1" x14ac:dyDescent="0.35">
      <c r="AE310" s="99"/>
    </row>
    <row r="311" spans="31:31" ht="30" customHeight="1" x14ac:dyDescent="0.35">
      <c r="AE311" s="99"/>
    </row>
    <row r="312" spans="31:31" ht="30" customHeight="1" x14ac:dyDescent="0.35">
      <c r="AE312" s="99"/>
    </row>
    <row r="313" spans="31:31" ht="30" customHeight="1" x14ac:dyDescent="0.35">
      <c r="AE313" s="99"/>
    </row>
    <row r="314" spans="31:31" ht="30" customHeight="1" x14ac:dyDescent="0.35">
      <c r="AE314" s="99"/>
    </row>
    <row r="315" spans="31:31" ht="30" customHeight="1" x14ac:dyDescent="0.35">
      <c r="AE315" s="99"/>
    </row>
    <row r="316" spans="31:31" ht="30" customHeight="1" x14ac:dyDescent="0.35">
      <c r="AE316" s="99"/>
    </row>
    <row r="317" spans="31:31" ht="30" customHeight="1" x14ac:dyDescent="0.35">
      <c r="AE317" s="99"/>
    </row>
    <row r="318" spans="31:31" ht="30" customHeight="1" x14ac:dyDescent="0.35">
      <c r="AE318" s="99"/>
    </row>
    <row r="319" spans="31:31" ht="30" customHeight="1" x14ac:dyDescent="0.35">
      <c r="AE319" s="99"/>
    </row>
    <row r="320" spans="31:31" ht="30" customHeight="1" x14ac:dyDescent="0.35">
      <c r="AE320" s="99"/>
    </row>
    <row r="321" spans="31:31" ht="30" customHeight="1" x14ac:dyDescent="0.35">
      <c r="AE321" s="99"/>
    </row>
    <row r="322" spans="31:31" ht="30" customHeight="1" x14ac:dyDescent="0.35">
      <c r="AE322" s="99"/>
    </row>
    <row r="323" spans="31:31" ht="30" customHeight="1" x14ac:dyDescent="0.35">
      <c r="AE323" s="99"/>
    </row>
    <row r="324" spans="31:31" ht="30" customHeight="1" x14ac:dyDescent="0.35">
      <c r="AE324" s="99"/>
    </row>
    <row r="325" spans="31:31" ht="30" customHeight="1" x14ac:dyDescent="0.35">
      <c r="AE325" s="99"/>
    </row>
    <row r="326" spans="31:31" ht="30" customHeight="1" x14ac:dyDescent="0.35">
      <c r="AE326" s="99"/>
    </row>
    <row r="327" spans="31:31" ht="30" customHeight="1" x14ac:dyDescent="0.35">
      <c r="AE327" s="99"/>
    </row>
    <row r="328" spans="31:31" ht="30" customHeight="1" x14ac:dyDescent="0.35">
      <c r="AE328" s="99"/>
    </row>
    <row r="329" spans="31:31" ht="30" customHeight="1" x14ac:dyDescent="0.35">
      <c r="AE329" s="99"/>
    </row>
    <row r="330" spans="31:31" ht="30" customHeight="1" x14ac:dyDescent="0.35">
      <c r="AE330" s="99"/>
    </row>
    <row r="331" spans="31:31" ht="30" customHeight="1" x14ac:dyDescent="0.35">
      <c r="AE331" s="99"/>
    </row>
    <row r="332" spans="31:31" ht="30" customHeight="1" x14ac:dyDescent="0.35">
      <c r="AE332" s="99"/>
    </row>
    <row r="333" spans="31:31" ht="30" customHeight="1" x14ac:dyDescent="0.35">
      <c r="AE333" s="99"/>
    </row>
    <row r="334" spans="31:31" ht="30" customHeight="1" x14ac:dyDescent="0.35">
      <c r="AE334" s="99"/>
    </row>
    <row r="335" spans="31:31" ht="30" customHeight="1" x14ac:dyDescent="0.35">
      <c r="AE335" s="99"/>
    </row>
    <row r="336" spans="31:31" ht="30" customHeight="1" x14ac:dyDescent="0.35">
      <c r="AE336" s="99"/>
    </row>
    <row r="337" spans="31:31" ht="30" customHeight="1" x14ac:dyDescent="0.35">
      <c r="AE337" s="99"/>
    </row>
    <row r="338" spans="31:31" ht="30" customHeight="1" x14ac:dyDescent="0.35">
      <c r="AE338" s="99"/>
    </row>
    <row r="339" spans="31:31" ht="30" customHeight="1" x14ac:dyDescent="0.35">
      <c r="AE339" s="99"/>
    </row>
    <row r="340" spans="31:31" ht="30" customHeight="1" x14ac:dyDescent="0.35">
      <c r="AE340" s="99"/>
    </row>
    <row r="341" spans="31:31" ht="30" customHeight="1" x14ac:dyDescent="0.35">
      <c r="AE341" s="99"/>
    </row>
    <row r="342" spans="31:31" ht="30" customHeight="1" x14ac:dyDescent="0.35">
      <c r="AE342" s="99"/>
    </row>
    <row r="343" spans="31:31" ht="30" customHeight="1" x14ac:dyDescent="0.35">
      <c r="AE343" s="99"/>
    </row>
    <row r="344" spans="31:31" ht="30" customHeight="1" x14ac:dyDescent="0.35">
      <c r="AE344" s="99"/>
    </row>
    <row r="345" spans="31:31" ht="30" customHeight="1" x14ac:dyDescent="0.35">
      <c r="AE345" s="99"/>
    </row>
    <row r="346" spans="31:31" ht="30" customHeight="1" x14ac:dyDescent="0.35">
      <c r="AE346" s="99"/>
    </row>
    <row r="347" spans="31:31" ht="30" customHeight="1" x14ac:dyDescent="0.35">
      <c r="AE347" s="99"/>
    </row>
    <row r="348" spans="31:31" ht="30" customHeight="1" x14ac:dyDescent="0.35">
      <c r="AE348" s="99"/>
    </row>
    <row r="349" spans="31:31" ht="30" customHeight="1" x14ac:dyDescent="0.35">
      <c r="AE349" s="99"/>
    </row>
    <row r="350" spans="31:31" ht="30" customHeight="1" x14ac:dyDescent="0.35">
      <c r="AE350" s="99"/>
    </row>
    <row r="351" spans="31:31" ht="30" customHeight="1" x14ac:dyDescent="0.35">
      <c r="AE351" s="99"/>
    </row>
    <row r="352" spans="31:31" ht="30" customHeight="1" x14ac:dyDescent="0.35">
      <c r="AE352" s="99"/>
    </row>
    <row r="353" spans="31:31" ht="30" customHeight="1" x14ac:dyDescent="0.35">
      <c r="AE353" s="99"/>
    </row>
    <row r="354" spans="31:31" ht="30" customHeight="1" x14ac:dyDescent="0.35">
      <c r="AE354" s="99"/>
    </row>
    <row r="355" spans="31:31" ht="30" customHeight="1" x14ac:dyDescent="0.35">
      <c r="AE355" s="99"/>
    </row>
    <row r="356" spans="31:31" ht="30" customHeight="1" x14ac:dyDescent="0.35">
      <c r="AE356" s="99"/>
    </row>
    <row r="357" spans="31:31" ht="30" customHeight="1" x14ac:dyDescent="0.35">
      <c r="AE357" s="99"/>
    </row>
    <row r="358" spans="31:31" ht="30" customHeight="1" x14ac:dyDescent="0.35">
      <c r="AE358" s="99"/>
    </row>
    <row r="359" spans="31:31" ht="30" customHeight="1" x14ac:dyDescent="0.35">
      <c r="AE359" s="99"/>
    </row>
    <row r="360" spans="31:31" ht="30" customHeight="1" x14ac:dyDescent="0.35">
      <c r="AE360" s="99"/>
    </row>
    <row r="361" spans="31:31" ht="30" customHeight="1" x14ac:dyDescent="0.35">
      <c r="AE361" s="99"/>
    </row>
    <row r="362" spans="31:31" ht="30" customHeight="1" x14ac:dyDescent="0.35">
      <c r="AE362" s="99"/>
    </row>
    <row r="363" spans="31:31" ht="30" customHeight="1" x14ac:dyDescent="0.35">
      <c r="AE363" s="99"/>
    </row>
    <row r="364" spans="31:31" ht="30" customHeight="1" x14ac:dyDescent="0.35">
      <c r="AE364" s="99"/>
    </row>
    <row r="365" spans="31:31" ht="30" customHeight="1" x14ac:dyDescent="0.35">
      <c r="AE365" s="99"/>
    </row>
    <row r="366" spans="31:31" ht="30" customHeight="1" x14ac:dyDescent="0.35">
      <c r="AE366" s="99"/>
    </row>
    <row r="367" spans="31:31" ht="30" customHeight="1" x14ac:dyDescent="0.35">
      <c r="AE367" s="99"/>
    </row>
    <row r="368" spans="31:31" ht="30" customHeight="1" x14ac:dyDescent="0.35">
      <c r="AE368" s="99"/>
    </row>
    <row r="369" spans="31:31" ht="30" customHeight="1" x14ac:dyDescent="0.35">
      <c r="AE369" s="99"/>
    </row>
    <row r="370" spans="31:31" ht="30" customHeight="1" x14ac:dyDescent="0.35">
      <c r="AE370" s="99"/>
    </row>
    <row r="371" spans="31:31" ht="30" customHeight="1" x14ac:dyDescent="0.35">
      <c r="AE371" s="99"/>
    </row>
    <row r="372" spans="31:31" ht="30" customHeight="1" x14ac:dyDescent="0.35">
      <c r="AE372" s="99"/>
    </row>
    <row r="373" spans="31:31" ht="30" customHeight="1" x14ac:dyDescent="0.35">
      <c r="AE373" s="99"/>
    </row>
    <row r="374" spans="31:31" ht="30" customHeight="1" x14ac:dyDescent="0.35">
      <c r="AE374" s="99"/>
    </row>
    <row r="375" spans="31:31" ht="30" customHeight="1" x14ac:dyDescent="0.35">
      <c r="AE375" s="99"/>
    </row>
    <row r="376" spans="31:31" ht="30" customHeight="1" x14ac:dyDescent="0.35">
      <c r="AE376" s="99"/>
    </row>
    <row r="377" spans="31:31" ht="30" customHeight="1" x14ac:dyDescent="0.35">
      <c r="AE377" s="99"/>
    </row>
    <row r="378" spans="31:31" ht="30" customHeight="1" x14ac:dyDescent="0.35">
      <c r="AE378" s="99"/>
    </row>
    <row r="379" spans="31:31" ht="30" customHeight="1" x14ac:dyDescent="0.35">
      <c r="AE379" s="99"/>
    </row>
    <row r="380" spans="31:31" ht="30" customHeight="1" x14ac:dyDescent="0.35">
      <c r="AE380" s="99"/>
    </row>
    <row r="381" spans="31:31" ht="30" customHeight="1" x14ac:dyDescent="0.35">
      <c r="AE381" s="99"/>
    </row>
    <row r="382" spans="31:31" ht="30" customHeight="1" x14ac:dyDescent="0.35">
      <c r="AE382" s="99"/>
    </row>
    <row r="383" spans="31:31" ht="30" customHeight="1" x14ac:dyDescent="0.35">
      <c r="AE383" s="99"/>
    </row>
    <row r="384" spans="31:31" ht="30" customHeight="1" x14ac:dyDescent="0.35">
      <c r="AE384" s="99"/>
    </row>
    <row r="385" spans="31:31" ht="30" customHeight="1" x14ac:dyDescent="0.35">
      <c r="AE385" s="99"/>
    </row>
    <row r="386" spans="31:31" ht="30" customHeight="1" x14ac:dyDescent="0.35">
      <c r="AE386" s="99"/>
    </row>
    <row r="387" spans="31:31" ht="30" customHeight="1" x14ac:dyDescent="0.35">
      <c r="AE387" s="99"/>
    </row>
    <row r="388" spans="31:31" ht="30" customHeight="1" x14ac:dyDescent="0.35">
      <c r="AE388" s="99"/>
    </row>
    <row r="389" spans="31:31" ht="30" customHeight="1" x14ac:dyDescent="0.35">
      <c r="AE389" s="99"/>
    </row>
    <row r="390" spans="31:31" ht="30" customHeight="1" x14ac:dyDescent="0.35">
      <c r="AE390" s="99"/>
    </row>
    <row r="391" spans="31:31" ht="30" customHeight="1" x14ac:dyDescent="0.35">
      <c r="AE391" s="99"/>
    </row>
    <row r="392" spans="31:31" ht="30" customHeight="1" x14ac:dyDescent="0.35">
      <c r="AE392" s="99"/>
    </row>
    <row r="393" spans="31:31" ht="30" customHeight="1" x14ac:dyDescent="0.35">
      <c r="AE393" s="99"/>
    </row>
    <row r="394" spans="31:31" ht="30" customHeight="1" x14ac:dyDescent="0.35">
      <c r="AE394" s="99"/>
    </row>
    <row r="395" spans="31:31" ht="30" customHeight="1" x14ac:dyDescent="0.35">
      <c r="AE395" s="99"/>
    </row>
    <row r="396" spans="31:31" ht="30" customHeight="1" x14ac:dyDescent="0.35">
      <c r="AE396" s="99"/>
    </row>
    <row r="397" spans="31:31" ht="30" customHeight="1" x14ac:dyDescent="0.35">
      <c r="AE397" s="99"/>
    </row>
    <row r="398" spans="31:31" ht="30" customHeight="1" x14ac:dyDescent="0.35">
      <c r="AE398" s="99"/>
    </row>
    <row r="399" spans="31:31" ht="30" customHeight="1" x14ac:dyDescent="0.35">
      <c r="AE399" s="99"/>
    </row>
    <row r="400" spans="31:31" ht="30" customHeight="1" x14ac:dyDescent="0.35">
      <c r="AE400" s="99"/>
    </row>
    <row r="401" spans="31:31" ht="30" customHeight="1" x14ac:dyDescent="0.35">
      <c r="AE401" s="99"/>
    </row>
    <row r="402" spans="31:31" ht="30" customHeight="1" x14ac:dyDescent="0.35">
      <c r="AE402" s="99"/>
    </row>
    <row r="403" spans="31:31" ht="30" customHeight="1" x14ac:dyDescent="0.35">
      <c r="AE403" s="99"/>
    </row>
    <row r="404" spans="31:31" ht="30" customHeight="1" x14ac:dyDescent="0.35">
      <c r="AE404" s="99"/>
    </row>
    <row r="405" spans="31:31" ht="30" customHeight="1" x14ac:dyDescent="0.35">
      <c r="AE405" s="99"/>
    </row>
    <row r="406" spans="31:31" ht="30" customHeight="1" x14ac:dyDescent="0.35">
      <c r="AE406" s="99"/>
    </row>
    <row r="407" spans="31:31" ht="30" customHeight="1" x14ac:dyDescent="0.35">
      <c r="AE407" s="99"/>
    </row>
    <row r="408" spans="31:31" ht="30" customHeight="1" x14ac:dyDescent="0.35">
      <c r="AE408" s="99"/>
    </row>
    <row r="409" spans="31:31" ht="30" customHeight="1" x14ac:dyDescent="0.35">
      <c r="AE409" s="99"/>
    </row>
    <row r="410" spans="31:31" ht="30" customHeight="1" x14ac:dyDescent="0.35">
      <c r="AE410" s="99"/>
    </row>
    <row r="411" spans="31:31" ht="30" customHeight="1" x14ac:dyDescent="0.35">
      <c r="AE411" s="99"/>
    </row>
    <row r="412" spans="31:31" ht="30" customHeight="1" x14ac:dyDescent="0.35">
      <c r="AE412" s="99"/>
    </row>
    <row r="413" spans="31:31" ht="30" customHeight="1" x14ac:dyDescent="0.35">
      <c r="AE413" s="99"/>
    </row>
    <row r="414" spans="31:31" ht="30" customHeight="1" x14ac:dyDescent="0.35">
      <c r="AE414" s="99"/>
    </row>
    <row r="415" spans="31:31" ht="30" customHeight="1" x14ac:dyDescent="0.35">
      <c r="AE415" s="99"/>
    </row>
    <row r="416" spans="31:31" ht="30" customHeight="1" x14ac:dyDescent="0.35">
      <c r="AE416" s="99"/>
    </row>
    <row r="417" spans="31:31" ht="30" customHeight="1" x14ac:dyDescent="0.35">
      <c r="AE417" s="99"/>
    </row>
    <row r="418" spans="31:31" ht="30" customHeight="1" x14ac:dyDescent="0.35">
      <c r="AE418" s="99"/>
    </row>
    <row r="419" spans="31:31" ht="30" customHeight="1" x14ac:dyDescent="0.35">
      <c r="AE419" s="99"/>
    </row>
    <row r="420" spans="31:31" ht="30" customHeight="1" x14ac:dyDescent="0.35">
      <c r="AE420" s="99"/>
    </row>
    <row r="421" spans="31:31" ht="30" customHeight="1" x14ac:dyDescent="0.35">
      <c r="AE421" s="99"/>
    </row>
    <row r="422" spans="31:31" ht="30" customHeight="1" x14ac:dyDescent="0.35">
      <c r="AE422" s="99"/>
    </row>
    <row r="423" spans="31:31" ht="30" customHeight="1" x14ac:dyDescent="0.35">
      <c r="AE423" s="99"/>
    </row>
    <row r="424" spans="31:31" ht="30" customHeight="1" x14ac:dyDescent="0.35">
      <c r="AE424" s="99"/>
    </row>
    <row r="425" spans="31:31" ht="30" customHeight="1" x14ac:dyDescent="0.35">
      <c r="AE425" s="99"/>
    </row>
    <row r="426" spans="31:31" ht="30" customHeight="1" x14ac:dyDescent="0.35">
      <c r="AE426" s="99"/>
    </row>
    <row r="427" spans="31:31" ht="30" customHeight="1" x14ac:dyDescent="0.35">
      <c r="AE427" s="99"/>
    </row>
    <row r="428" spans="31:31" ht="30" customHeight="1" x14ac:dyDescent="0.35">
      <c r="AE428" s="99"/>
    </row>
    <row r="429" spans="31:31" ht="30" customHeight="1" x14ac:dyDescent="0.35">
      <c r="AE429" s="99"/>
    </row>
    <row r="430" spans="31:31" ht="30" customHeight="1" x14ac:dyDescent="0.35">
      <c r="AE430" s="99"/>
    </row>
    <row r="431" spans="31:31" ht="30" customHeight="1" x14ac:dyDescent="0.35">
      <c r="AE431" s="99"/>
    </row>
    <row r="432" spans="31:31" ht="30" customHeight="1" x14ac:dyDescent="0.35">
      <c r="AE432" s="99"/>
    </row>
    <row r="433" spans="31:31" ht="30" customHeight="1" x14ac:dyDescent="0.35">
      <c r="AE433" s="99"/>
    </row>
    <row r="434" spans="31:31" ht="30" customHeight="1" x14ac:dyDescent="0.35">
      <c r="AE434" s="99"/>
    </row>
    <row r="435" spans="31:31" ht="30" customHeight="1" x14ac:dyDescent="0.35">
      <c r="AE435" s="99"/>
    </row>
    <row r="436" spans="31:31" ht="30" customHeight="1" x14ac:dyDescent="0.35">
      <c r="AE436" s="99"/>
    </row>
    <row r="437" spans="31:31" ht="30" customHeight="1" x14ac:dyDescent="0.35">
      <c r="AE437" s="99"/>
    </row>
    <row r="438" spans="31:31" ht="30" customHeight="1" x14ac:dyDescent="0.35">
      <c r="AE438" s="99"/>
    </row>
    <row r="439" spans="31:31" ht="30" customHeight="1" x14ac:dyDescent="0.35">
      <c r="AE439" s="99"/>
    </row>
    <row r="440" spans="31:31" ht="30" customHeight="1" x14ac:dyDescent="0.35">
      <c r="AE440" s="99"/>
    </row>
    <row r="441" spans="31:31" ht="30" customHeight="1" x14ac:dyDescent="0.35">
      <c r="AE441" s="99"/>
    </row>
    <row r="442" spans="31:31" ht="30" customHeight="1" x14ac:dyDescent="0.35">
      <c r="AE442" s="99"/>
    </row>
    <row r="443" spans="31:31" ht="30" customHeight="1" x14ac:dyDescent="0.35">
      <c r="AE443" s="99"/>
    </row>
    <row r="444" spans="31:31" ht="30" customHeight="1" x14ac:dyDescent="0.35">
      <c r="AE444" s="99"/>
    </row>
    <row r="445" spans="31:31" ht="30" customHeight="1" x14ac:dyDescent="0.35">
      <c r="AE445" s="99"/>
    </row>
    <row r="446" spans="31:31" ht="30" customHeight="1" x14ac:dyDescent="0.35">
      <c r="AE446" s="99"/>
    </row>
    <row r="447" spans="31:31" ht="30" customHeight="1" x14ac:dyDescent="0.35">
      <c r="AE447" s="99"/>
    </row>
    <row r="448" spans="31:31" ht="30" customHeight="1" x14ac:dyDescent="0.35">
      <c r="AE448" s="99"/>
    </row>
    <row r="449" spans="31:31" ht="30" customHeight="1" x14ac:dyDescent="0.35">
      <c r="AE449" s="99"/>
    </row>
    <row r="450" spans="31:31" ht="30" customHeight="1" x14ac:dyDescent="0.35">
      <c r="AE450" s="99"/>
    </row>
    <row r="451" spans="31:31" ht="30" customHeight="1" x14ac:dyDescent="0.35">
      <c r="AE451" s="99"/>
    </row>
    <row r="452" spans="31:31" ht="30" customHeight="1" x14ac:dyDescent="0.35">
      <c r="AE452" s="99"/>
    </row>
    <row r="453" spans="31:31" ht="30" customHeight="1" x14ac:dyDescent="0.35">
      <c r="AE453" s="99"/>
    </row>
    <row r="454" spans="31:31" ht="30" customHeight="1" x14ac:dyDescent="0.35">
      <c r="AE454" s="99"/>
    </row>
    <row r="455" spans="31:31" ht="30" customHeight="1" x14ac:dyDescent="0.35">
      <c r="AE455" s="99"/>
    </row>
    <row r="456" spans="31:31" ht="30" customHeight="1" x14ac:dyDescent="0.35">
      <c r="AE456" s="99"/>
    </row>
    <row r="457" spans="31:31" ht="30" customHeight="1" x14ac:dyDescent="0.35">
      <c r="AE457" s="99"/>
    </row>
    <row r="458" spans="31:31" ht="30" customHeight="1" x14ac:dyDescent="0.35">
      <c r="AE458" s="99"/>
    </row>
    <row r="459" spans="31:31" ht="30" customHeight="1" x14ac:dyDescent="0.35">
      <c r="AE459" s="99"/>
    </row>
    <row r="460" spans="31:31" ht="30" customHeight="1" x14ac:dyDescent="0.35">
      <c r="AE460" s="99"/>
    </row>
    <row r="461" spans="31:31" ht="30" customHeight="1" x14ac:dyDescent="0.35">
      <c r="AE461" s="99"/>
    </row>
    <row r="462" spans="31:31" ht="30" customHeight="1" x14ac:dyDescent="0.35">
      <c r="AE462" s="99"/>
    </row>
    <row r="463" spans="31:31" ht="30" customHeight="1" x14ac:dyDescent="0.35">
      <c r="AE463" s="99"/>
    </row>
    <row r="464" spans="31:31" ht="30" customHeight="1" x14ac:dyDescent="0.35">
      <c r="AE464" s="99"/>
    </row>
    <row r="465" spans="31:31" ht="30" customHeight="1" x14ac:dyDescent="0.35">
      <c r="AE465" s="99"/>
    </row>
    <row r="466" spans="31:31" ht="30" customHeight="1" x14ac:dyDescent="0.35">
      <c r="AE466" s="99"/>
    </row>
    <row r="467" spans="31:31" ht="30" customHeight="1" x14ac:dyDescent="0.35">
      <c r="AE467" s="99"/>
    </row>
    <row r="468" spans="31:31" ht="30" customHeight="1" x14ac:dyDescent="0.35">
      <c r="AE468" s="99"/>
    </row>
    <row r="469" spans="31:31" ht="30" customHeight="1" x14ac:dyDescent="0.35">
      <c r="AE469" s="99"/>
    </row>
    <row r="470" spans="31:31" ht="30" customHeight="1" x14ac:dyDescent="0.35">
      <c r="AE470" s="99"/>
    </row>
    <row r="471" spans="31:31" ht="30" customHeight="1" x14ac:dyDescent="0.35">
      <c r="AE471" s="99"/>
    </row>
    <row r="472" spans="31:31" ht="30" customHeight="1" x14ac:dyDescent="0.35">
      <c r="AE472" s="99"/>
    </row>
    <row r="473" spans="31:31" ht="30" customHeight="1" x14ac:dyDescent="0.35">
      <c r="AE473" s="99"/>
    </row>
    <row r="474" spans="31:31" ht="30" customHeight="1" x14ac:dyDescent="0.35">
      <c r="AE474" s="99"/>
    </row>
    <row r="475" spans="31:31" ht="30" customHeight="1" x14ac:dyDescent="0.35">
      <c r="AE475" s="99"/>
    </row>
    <row r="476" spans="31:31" ht="30" customHeight="1" x14ac:dyDescent="0.35">
      <c r="AE476" s="99"/>
    </row>
    <row r="477" spans="31:31" ht="30" customHeight="1" x14ac:dyDescent="0.35">
      <c r="AE477" s="99"/>
    </row>
    <row r="478" spans="31:31" ht="30" customHeight="1" x14ac:dyDescent="0.35">
      <c r="AE478" s="99"/>
    </row>
    <row r="479" spans="31:31" ht="30" customHeight="1" x14ac:dyDescent="0.35">
      <c r="AE479" s="99"/>
    </row>
    <row r="480" spans="31:31" ht="30" customHeight="1" x14ac:dyDescent="0.35">
      <c r="AE480" s="99"/>
    </row>
    <row r="481" spans="31:31" ht="30" customHeight="1" x14ac:dyDescent="0.35">
      <c r="AE481" s="99"/>
    </row>
    <row r="482" spans="31:31" ht="30" customHeight="1" x14ac:dyDescent="0.35">
      <c r="AE482" s="99"/>
    </row>
    <row r="483" spans="31:31" ht="30" customHeight="1" x14ac:dyDescent="0.35">
      <c r="AE483" s="99"/>
    </row>
    <row r="484" spans="31:31" ht="30" customHeight="1" x14ac:dyDescent="0.35">
      <c r="AE484" s="99"/>
    </row>
    <row r="485" spans="31:31" ht="30" customHeight="1" x14ac:dyDescent="0.35">
      <c r="AE485" s="99"/>
    </row>
    <row r="486" spans="31:31" ht="30" customHeight="1" x14ac:dyDescent="0.35">
      <c r="AE486" s="99"/>
    </row>
    <row r="487" spans="31:31" ht="30" customHeight="1" x14ac:dyDescent="0.35">
      <c r="AE487" s="99"/>
    </row>
    <row r="488" spans="31:31" ht="30" customHeight="1" x14ac:dyDescent="0.35">
      <c r="AE488" s="99"/>
    </row>
    <row r="489" spans="31:31" ht="30" customHeight="1" x14ac:dyDescent="0.35">
      <c r="AE489" s="99"/>
    </row>
    <row r="490" spans="31:31" ht="30" customHeight="1" x14ac:dyDescent="0.35">
      <c r="AE490" s="99"/>
    </row>
    <row r="491" spans="31:31" ht="30" customHeight="1" x14ac:dyDescent="0.35">
      <c r="AE491" s="99"/>
    </row>
    <row r="492" spans="31:31" ht="30" customHeight="1" x14ac:dyDescent="0.35">
      <c r="AE492" s="99"/>
    </row>
    <row r="493" spans="31:31" ht="30" customHeight="1" x14ac:dyDescent="0.35">
      <c r="AE493" s="99"/>
    </row>
    <row r="494" spans="31:31" ht="30" customHeight="1" x14ac:dyDescent="0.35">
      <c r="AE494" s="99"/>
    </row>
    <row r="495" spans="31:31" ht="30" customHeight="1" x14ac:dyDescent="0.35">
      <c r="AE495" s="99"/>
    </row>
    <row r="496" spans="31:31" ht="30" customHeight="1" x14ac:dyDescent="0.35">
      <c r="AE496" s="99"/>
    </row>
    <row r="497" spans="31:31" ht="30" customHeight="1" x14ac:dyDescent="0.35">
      <c r="AE497" s="99"/>
    </row>
    <row r="498" spans="31:31" ht="30" customHeight="1" x14ac:dyDescent="0.35">
      <c r="AE498" s="99"/>
    </row>
    <row r="499" spans="31:31" ht="30" customHeight="1" x14ac:dyDescent="0.35">
      <c r="AE499" s="99"/>
    </row>
    <row r="500" spans="31:31" ht="30" customHeight="1" x14ac:dyDescent="0.35">
      <c r="AE500" s="99"/>
    </row>
    <row r="501" spans="31:31" ht="30" customHeight="1" x14ac:dyDescent="0.35">
      <c r="AE501" s="99"/>
    </row>
    <row r="502" spans="31:31" ht="30" customHeight="1" x14ac:dyDescent="0.35">
      <c r="AE502" s="99"/>
    </row>
    <row r="503" spans="31:31" ht="30" customHeight="1" x14ac:dyDescent="0.35">
      <c r="AE503" s="99"/>
    </row>
    <row r="504" spans="31:31" ht="30" customHeight="1" x14ac:dyDescent="0.35">
      <c r="AE504" s="99"/>
    </row>
    <row r="505" spans="31:31" ht="30" customHeight="1" x14ac:dyDescent="0.35">
      <c r="AE505" s="99"/>
    </row>
    <row r="506" spans="31:31" ht="30" customHeight="1" x14ac:dyDescent="0.35">
      <c r="AE506" s="99"/>
    </row>
    <row r="507" spans="31:31" ht="30" customHeight="1" x14ac:dyDescent="0.35">
      <c r="AE507" s="99"/>
    </row>
    <row r="508" spans="31:31" ht="30" customHeight="1" x14ac:dyDescent="0.35">
      <c r="AE508" s="99"/>
    </row>
    <row r="509" spans="31:31" ht="30" customHeight="1" x14ac:dyDescent="0.35">
      <c r="AE509" s="99"/>
    </row>
    <row r="510" spans="31:31" ht="30" customHeight="1" x14ac:dyDescent="0.35">
      <c r="AE510" s="99"/>
    </row>
    <row r="511" spans="31:31" ht="30" customHeight="1" x14ac:dyDescent="0.35">
      <c r="AE511" s="99"/>
    </row>
    <row r="512" spans="31:31" ht="30" customHeight="1" x14ac:dyDescent="0.35">
      <c r="AE512" s="99"/>
    </row>
    <row r="513" spans="31:31" ht="30" customHeight="1" x14ac:dyDescent="0.35">
      <c r="AE513" s="99"/>
    </row>
    <row r="514" spans="31:31" ht="30" customHeight="1" x14ac:dyDescent="0.35">
      <c r="AE514" s="99"/>
    </row>
    <row r="515" spans="31:31" ht="30" customHeight="1" x14ac:dyDescent="0.35">
      <c r="AE515" s="99"/>
    </row>
    <row r="516" spans="31:31" ht="30" customHeight="1" x14ac:dyDescent="0.35">
      <c r="AE516" s="99"/>
    </row>
    <row r="517" spans="31:31" ht="30" customHeight="1" x14ac:dyDescent="0.35">
      <c r="AE517" s="99"/>
    </row>
    <row r="518" spans="31:31" ht="30" customHeight="1" x14ac:dyDescent="0.35">
      <c r="AE518" s="99"/>
    </row>
    <row r="519" spans="31:31" ht="30" customHeight="1" x14ac:dyDescent="0.35">
      <c r="AE519" s="99"/>
    </row>
    <row r="520" spans="31:31" ht="30" customHeight="1" x14ac:dyDescent="0.35">
      <c r="AE520" s="99"/>
    </row>
    <row r="521" spans="31:31" ht="30" customHeight="1" x14ac:dyDescent="0.35">
      <c r="AE521" s="99"/>
    </row>
    <row r="522" spans="31:31" ht="30" customHeight="1" x14ac:dyDescent="0.35">
      <c r="AE522" s="99"/>
    </row>
    <row r="523" spans="31:31" ht="30" customHeight="1" x14ac:dyDescent="0.35">
      <c r="AE523" s="99"/>
    </row>
    <row r="524" spans="31:31" ht="30" customHeight="1" x14ac:dyDescent="0.35">
      <c r="AE524" s="99"/>
    </row>
    <row r="525" spans="31:31" ht="30" customHeight="1" x14ac:dyDescent="0.35">
      <c r="AE525" s="99"/>
    </row>
    <row r="526" spans="31:31" ht="30" customHeight="1" x14ac:dyDescent="0.35">
      <c r="AE526" s="99"/>
    </row>
    <row r="527" spans="31:31" ht="30" customHeight="1" x14ac:dyDescent="0.35">
      <c r="AE527" s="99"/>
    </row>
    <row r="528" spans="31:31" ht="30" customHeight="1" x14ac:dyDescent="0.35">
      <c r="AE528" s="99"/>
    </row>
    <row r="529" spans="31:31" ht="30" customHeight="1" x14ac:dyDescent="0.35">
      <c r="AE529" s="99"/>
    </row>
    <row r="530" spans="31:31" ht="30" customHeight="1" x14ac:dyDescent="0.35">
      <c r="AE530" s="99"/>
    </row>
    <row r="531" spans="31:31" ht="30" customHeight="1" x14ac:dyDescent="0.35">
      <c r="AE531" s="99"/>
    </row>
    <row r="532" spans="31:31" ht="30" customHeight="1" x14ac:dyDescent="0.35">
      <c r="AE532" s="99"/>
    </row>
    <row r="533" spans="31:31" ht="30" customHeight="1" x14ac:dyDescent="0.35">
      <c r="AE533" s="99"/>
    </row>
    <row r="534" spans="31:31" ht="30" customHeight="1" x14ac:dyDescent="0.35">
      <c r="AE534" s="99"/>
    </row>
    <row r="535" spans="31:31" ht="30" customHeight="1" x14ac:dyDescent="0.35">
      <c r="AE535" s="99"/>
    </row>
    <row r="536" spans="31:31" ht="30" customHeight="1" x14ac:dyDescent="0.35">
      <c r="AE536" s="99"/>
    </row>
    <row r="537" spans="31:31" ht="30" customHeight="1" x14ac:dyDescent="0.35">
      <c r="AE537" s="99"/>
    </row>
    <row r="538" spans="31:31" ht="30" customHeight="1" x14ac:dyDescent="0.35">
      <c r="AE538" s="99"/>
    </row>
    <row r="539" spans="31:31" ht="30" customHeight="1" x14ac:dyDescent="0.35">
      <c r="AE539" s="99"/>
    </row>
    <row r="540" spans="31:31" ht="30" customHeight="1" x14ac:dyDescent="0.35">
      <c r="AE540" s="99"/>
    </row>
    <row r="541" spans="31:31" ht="30" customHeight="1" x14ac:dyDescent="0.35">
      <c r="AE541" s="99"/>
    </row>
    <row r="542" spans="31:31" ht="30" customHeight="1" x14ac:dyDescent="0.35">
      <c r="AE542" s="99"/>
    </row>
    <row r="543" spans="31:31" ht="30" customHeight="1" x14ac:dyDescent="0.35">
      <c r="AE543" s="99"/>
    </row>
    <row r="544" spans="31:31" ht="30" customHeight="1" x14ac:dyDescent="0.35">
      <c r="AE544" s="99"/>
    </row>
    <row r="545" spans="31:31" ht="30" customHeight="1" x14ac:dyDescent="0.35">
      <c r="AE545" s="99"/>
    </row>
    <row r="546" spans="31:31" ht="30" customHeight="1" x14ac:dyDescent="0.35">
      <c r="AE546" s="99"/>
    </row>
    <row r="547" spans="31:31" ht="30" customHeight="1" x14ac:dyDescent="0.35">
      <c r="AE547" s="99"/>
    </row>
    <row r="548" spans="31:31" ht="30" customHeight="1" x14ac:dyDescent="0.35">
      <c r="AE548" s="99"/>
    </row>
    <row r="549" spans="31:31" ht="30" customHeight="1" x14ac:dyDescent="0.35">
      <c r="AE549" s="99"/>
    </row>
    <row r="550" spans="31:31" ht="30" customHeight="1" x14ac:dyDescent="0.35">
      <c r="AE550" s="99"/>
    </row>
    <row r="551" spans="31:31" ht="30" customHeight="1" x14ac:dyDescent="0.35">
      <c r="AE551" s="99"/>
    </row>
    <row r="552" spans="31:31" ht="30" customHeight="1" x14ac:dyDescent="0.35">
      <c r="AE552" s="99"/>
    </row>
    <row r="553" spans="31:31" ht="30" customHeight="1" x14ac:dyDescent="0.35">
      <c r="AE553" s="99"/>
    </row>
    <row r="554" spans="31:31" ht="30" customHeight="1" x14ac:dyDescent="0.35">
      <c r="AE554" s="99"/>
    </row>
    <row r="555" spans="31:31" ht="30" customHeight="1" x14ac:dyDescent="0.35">
      <c r="AE555" s="99"/>
    </row>
    <row r="556" spans="31:31" ht="30" customHeight="1" x14ac:dyDescent="0.35">
      <c r="AE556" s="99"/>
    </row>
    <row r="557" spans="31:31" ht="30" customHeight="1" x14ac:dyDescent="0.35">
      <c r="AE557" s="99"/>
    </row>
    <row r="558" spans="31:31" ht="30" customHeight="1" x14ac:dyDescent="0.35">
      <c r="AE558" s="99"/>
    </row>
    <row r="559" spans="31:31" ht="30" customHeight="1" x14ac:dyDescent="0.35">
      <c r="AE559" s="99"/>
    </row>
    <row r="560" spans="31:31" ht="30" customHeight="1" x14ac:dyDescent="0.35">
      <c r="AE560" s="99"/>
    </row>
    <row r="561" spans="31:31" ht="30" customHeight="1" x14ac:dyDescent="0.35">
      <c r="AE561" s="99"/>
    </row>
    <row r="562" spans="31:31" ht="30" customHeight="1" x14ac:dyDescent="0.35">
      <c r="AE562" s="99"/>
    </row>
    <row r="563" spans="31:31" ht="30" customHeight="1" x14ac:dyDescent="0.35">
      <c r="AE563" s="99"/>
    </row>
    <row r="564" spans="31:31" ht="30" customHeight="1" x14ac:dyDescent="0.35">
      <c r="AE564" s="99"/>
    </row>
    <row r="565" spans="31:31" ht="30" customHeight="1" x14ac:dyDescent="0.35">
      <c r="AE565" s="99"/>
    </row>
    <row r="566" spans="31:31" ht="30" customHeight="1" x14ac:dyDescent="0.35">
      <c r="AE566" s="99"/>
    </row>
    <row r="567" spans="31:31" ht="30" customHeight="1" x14ac:dyDescent="0.35">
      <c r="AE567" s="99"/>
    </row>
    <row r="568" spans="31:31" ht="30" customHeight="1" x14ac:dyDescent="0.35">
      <c r="AE568" s="99"/>
    </row>
    <row r="569" spans="31:31" ht="30" customHeight="1" x14ac:dyDescent="0.35">
      <c r="AE569" s="99"/>
    </row>
    <row r="570" spans="31:31" ht="30" customHeight="1" x14ac:dyDescent="0.35">
      <c r="AE570" s="99"/>
    </row>
    <row r="571" spans="31:31" ht="30" customHeight="1" x14ac:dyDescent="0.35">
      <c r="AE571" s="99"/>
    </row>
    <row r="572" spans="31:31" ht="30" customHeight="1" x14ac:dyDescent="0.35">
      <c r="AE572" s="99"/>
    </row>
    <row r="573" spans="31:31" ht="30" customHeight="1" x14ac:dyDescent="0.35">
      <c r="AE573" s="99"/>
    </row>
    <row r="574" spans="31:31" ht="30" customHeight="1" x14ac:dyDescent="0.35">
      <c r="AE574" s="99"/>
    </row>
    <row r="575" spans="31:31" ht="30" customHeight="1" x14ac:dyDescent="0.35">
      <c r="AE575" s="99"/>
    </row>
    <row r="576" spans="31:31" ht="30" customHeight="1" x14ac:dyDescent="0.35">
      <c r="AE576" s="99"/>
    </row>
    <row r="577" spans="31:31" ht="30" customHeight="1" x14ac:dyDescent="0.35">
      <c r="AE577" s="99"/>
    </row>
    <row r="578" spans="31:31" ht="30" customHeight="1" x14ac:dyDescent="0.35">
      <c r="AE578" s="99"/>
    </row>
    <row r="579" spans="31:31" ht="30" customHeight="1" x14ac:dyDescent="0.35">
      <c r="AE579" s="99"/>
    </row>
    <row r="580" spans="31:31" ht="30" customHeight="1" x14ac:dyDescent="0.35">
      <c r="AE580" s="99"/>
    </row>
    <row r="581" spans="31:31" ht="30" customHeight="1" x14ac:dyDescent="0.35">
      <c r="AE581" s="99"/>
    </row>
    <row r="582" spans="31:31" ht="30" customHeight="1" x14ac:dyDescent="0.35">
      <c r="AE582" s="99"/>
    </row>
    <row r="583" spans="31:31" ht="30" customHeight="1" x14ac:dyDescent="0.35">
      <c r="AE583" s="99"/>
    </row>
    <row r="584" spans="31:31" ht="30" customHeight="1" x14ac:dyDescent="0.35">
      <c r="AE584" s="99"/>
    </row>
    <row r="585" spans="31:31" ht="30" customHeight="1" x14ac:dyDescent="0.35">
      <c r="AE585" s="99"/>
    </row>
    <row r="586" spans="31:31" ht="30" customHeight="1" x14ac:dyDescent="0.35">
      <c r="AE586" s="99"/>
    </row>
    <row r="587" spans="31:31" ht="30" customHeight="1" x14ac:dyDescent="0.35">
      <c r="AE587" s="99"/>
    </row>
    <row r="588" spans="31:31" ht="30" customHeight="1" x14ac:dyDescent="0.35">
      <c r="AE588" s="99"/>
    </row>
    <row r="589" spans="31:31" ht="30" customHeight="1" x14ac:dyDescent="0.35">
      <c r="AE589" s="99"/>
    </row>
    <row r="590" spans="31:31" ht="30" customHeight="1" x14ac:dyDescent="0.35">
      <c r="AE590" s="99"/>
    </row>
    <row r="591" spans="31:31" ht="30" customHeight="1" x14ac:dyDescent="0.35">
      <c r="AE591" s="99"/>
    </row>
    <row r="592" spans="31:31" ht="30" customHeight="1" x14ac:dyDescent="0.35">
      <c r="AE592" s="99"/>
    </row>
    <row r="593" spans="31:31" ht="30" customHeight="1" x14ac:dyDescent="0.35">
      <c r="AE593" s="99"/>
    </row>
    <row r="594" spans="31:31" ht="30" customHeight="1" x14ac:dyDescent="0.35">
      <c r="AE594" s="99"/>
    </row>
    <row r="595" spans="31:31" ht="30" customHeight="1" x14ac:dyDescent="0.35">
      <c r="AE595" s="99"/>
    </row>
    <row r="596" spans="31:31" ht="30" customHeight="1" x14ac:dyDescent="0.35">
      <c r="AE596" s="99"/>
    </row>
    <row r="597" spans="31:31" ht="30" customHeight="1" x14ac:dyDescent="0.35">
      <c r="AE597" s="99"/>
    </row>
    <row r="598" spans="31:31" ht="30" customHeight="1" x14ac:dyDescent="0.35">
      <c r="AE598" s="99"/>
    </row>
    <row r="599" spans="31:31" ht="30" customHeight="1" x14ac:dyDescent="0.35">
      <c r="AE599" s="99"/>
    </row>
    <row r="600" spans="31:31" ht="30" customHeight="1" x14ac:dyDescent="0.35">
      <c r="AE600" s="99"/>
    </row>
    <row r="601" spans="31:31" ht="30" customHeight="1" x14ac:dyDescent="0.35">
      <c r="AE601" s="99"/>
    </row>
    <row r="602" spans="31:31" ht="30" customHeight="1" x14ac:dyDescent="0.35">
      <c r="AE602" s="99"/>
    </row>
    <row r="603" spans="31:31" ht="30" customHeight="1" x14ac:dyDescent="0.35">
      <c r="AE603" s="99"/>
    </row>
    <row r="604" spans="31:31" ht="30" customHeight="1" x14ac:dyDescent="0.35">
      <c r="AE604" s="99"/>
    </row>
    <row r="605" spans="31:31" ht="30" customHeight="1" x14ac:dyDescent="0.35">
      <c r="AE605" s="99"/>
    </row>
    <row r="606" spans="31:31" ht="30" customHeight="1" x14ac:dyDescent="0.35">
      <c r="AE606" s="99"/>
    </row>
    <row r="607" spans="31:31" ht="30" customHeight="1" x14ac:dyDescent="0.35">
      <c r="AE607" s="99"/>
    </row>
    <row r="608" spans="31:31" ht="30" customHeight="1" x14ac:dyDescent="0.35">
      <c r="AE608" s="99"/>
    </row>
    <row r="609" spans="31:31" ht="30" customHeight="1" x14ac:dyDescent="0.35">
      <c r="AE609" s="99"/>
    </row>
    <row r="610" spans="31:31" ht="30" customHeight="1" x14ac:dyDescent="0.35">
      <c r="AE610" s="99"/>
    </row>
    <row r="611" spans="31:31" ht="30" customHeight="1" x14ac:dyDescent="0.35">
      <c r="AE611" s="99"/>
    </row>
    <row r="612" spans="31:31" ht="30" customHeight="1" x14ac:dyDescent="0.35">
      <c r="AE612" s="99"/>
    </row>
    <row r="613" spans="31:31" ht="30" customHeight="1" x14ac:dyDescent="0.35">
      <c r="AE613" s="99"/>
    </row>
    <row r="614" spans="31:31" ht="30" customHeight="1" x14ac:dyDescent="0.35">
      <c r="AE614" s="99"/>
    </row>
    <row r="615" spans="31:31" ht="30" customHeight="1" x14ac:dyDescent="0.35">
      <c r="AE615" s="99"/>
    </row>
    <row r="616" spans="31:31" ht="30" customHeight="1" x14ac:dyDescent="0.35">
      <c r="AE616" s="99"/>
    </row>
    <row r="617" spans="31:31" ht="30" customHeight="1" x14ac:dyDescent="0.35">
      <c r="AE617" s="99"/>
    </row>
    <row r="618" spans="31:31" ht="30" customHeight="1" x14ac:dyDescent="0.35">
      <c r="AE618" s="99"/>
    </row>
    <row r="619" spans="31:31" ht="30" customHeight="1" x14ac:dyDescent="0.35">
      <c r="AE619" s="99"/>
    </row>
    <row r="620" spans="31:31" ht="30" customHeight="1" x14ac:dyDescent="0.35">
      <c r="AE620" s="99"/>
    </row>
    <row r="621" spans="31:31" ht="30" customHeight="1" x14ac:dyDescent="0.35">
      <c r="AE621" s="99"/>
    </row>
    <row r="622" spans="31:31" ht="30" customHeight="1" x14ac:dyDescent="0.35">
      <c r="AE622" s="99"/>
    </row>
    <row r="623" spans="31:31" ht="30" customHeight="1" x14ac:dyDescent="0.35">
      <c r="AE623" s="99"/>
    </row>
    <row r="624" spans="31:31" ht="30" customHeight="1" x14ac:dyDescent="0.35">
      <c r="AE624" s="99"/>
    </row>
    <row r="625" spans="31:31" ht="30" customHeight="1" x14ac:dyDescent="0.35">
      <c r="AE625" s="99"/>
    </row>
    <row r="626" spans="31:31" ht="30" customHeight="1" x14ac:dyDescent="0.35">
      <c r="AE626" s="99"/>
    </row>
    <row r="627" spans="31:31" ht="30" customHeight="1" x14ac:dyDescent="0.35">
      <c r="AE627" s="99"/>
    </row>
    <row r="628" spans="31:31" ht="30" customHeight="1" x14ac:dyDescent="0.35">
      <c r="AE628" s="99"/>
    </row>
    <row r="629" spans="31:31" ht="30" customHeight="1" x14ac:dyDescent="0.35">
      <c r="AE629" s="99"/>
    </row>
    <row r="630" spans="31:31" ht="30" customHeight="1" x14ac:dyDescent="0.35">
      <c r="AE630" s="99"/>
    </row>
    <row r="631" spans="31:31" ht="30" customHeight="1" x14ac:dyDescent="0.35">
      <c r="AE631" s="99"/>
    </row>
    <row r="632" spans="31:31" ht="30" customHeight="1" x14ac:dyDescent="0.35">
      <c r="AE632" s="99"/>
    </row>
    <row r="633" spans="31:31" ht="30" customHeight="1" x14ac:dyDescent="0.35">
      <c r="AE633" s="99"/>
    </row>
    <row r="634" spans="31:31" ht="30" customHeight="1" x14ac:dyDescent="0.35">
      <c r="AE634" s="99"/>
    </row>
    <row r="635" spans="31:31" ht="30" customHeight="1" x14ac:dyDescent="0.35">
      <c r="AE635" s="99"/>
    </row>
    <row r="636" spans="31:31" ht="30" customHeight="1" x14ac:dyDescent="0.35">
      <c r="AE636" s="99"/>
    </row>
    <row r="637" spans="31:31" ht="30" customHeight="1" x14ac:dyDescent="0.35">
      <c r="AE637" s="99"/>
    </row>
    <row r="638" spans="31:31" ht="30" customHeight="1" x14ac:dyDescent="0.35">
      <c r="AE638" s="99"/>
    </row>
    <row r="639" spans="31:31" ht="30" customHeight="1" x14ac:dyDescent="0.35">
      <c r="AE639" s="99"/>
    </row>
    <row r="640" spans="31:31" ht="30" customHeight="1" x14ac:dyDescent="0.35">
      <c r="AE640" s="99"/>
    </row>
    <row r="641" spans="31:31" ht="30" customHeight="1" x14ac:dyDescent="0.35">
      <c r="AE641" s="99"/>
    </row>
    <row r="642" spans="31:31" ht="30" customHeight="1" x14ac:dyDescent="0.35">
      <c r="AE642" s="99"/>
    </row>
    <row r="643" spans="31:31" ht="30" customHeight="1" x14ac:dyDescent="0.35">
      <c r="AE643" s="99"/>
    </row>
    <row r="644" spans="31:31" ht="30" customHeight="1" x14ac:dyDescent="0.35">
      <c r="AE644" s="99"/>
    </row>
    <row r="645" spans="31:31" ht="30" customHeight="1" x14ac:dyDescent="0.35">
      <c r="AE645" s="99"/>
    </row>
    <row r="646" spans="31:31" ht="30" customHeight="1" x14ac:dyDescent="0.35">
      <c r="AE646" s="99"/>
    </row>
    <row r="647" spans="31:31" ht="30" customHeight="1" x14ac:dyDescent="0.35">
      <c r="AE647" s="99"/>
    </row>
    <row r="648" spans="31:31" ht="30" customHeight="1" x14ac:dyDescent="0.35">
      <c r="AE648" s="99"/>
    </row>
    <row r="649" spans="31:31" ht="30" customHeight="1" x14ac:dyDescent="0.35">
      <c r="AE649" s="99"/>
    </row>
    <row r="650" spans="31:31" ht="30" customHeight="1" x14ac:dyDescent="0.35">
      <c r="AE650" s="99"/>
    </row>
    <row r="651" spans="31:31" ht="30" customHeight="1" x14ac:dyDescent="0.35">
      <c r="AE651" s="99"/>
    </row>
    <row r="652" spans="31:31" ht="30" customHeight="1" x14ac:dyDescent="0.35">
      <c r="AE652" s="99"/>
    </row>
    <row r="653" spans="31:31" ht="30" customHeight="1" x14ac:dyDescent="0.35">
      <c r="AE653" s="99"/>
    </row>
    <row r="654" spans="31:31" ht="30" customHeight="1" x14ac:dyDescent="0.35">
      <c r="AE654" s="99"/>
    </row>
    <row r="655" spans="31:31" ht="30" customHeight="1" x14ac:dyDescent="0.35">
      <c r="AE655" s="99"/>
    </row>
    <row r="656" spans="31:31" ht="30" customHeight="1" x14ac:dyDescent="0.35">
      <c r="AE656" s="99"/>
    </row>
    <row r="657" spans="31:31" ht="30" customHeight="1" x14ac:dyDescent="0.35">
      <c r="AE657" s="99"/>
    </row>
    <row r="658" spans="31:31" ht="30" customHeight="1" x14ac:dyDescent="0.35">
      <c r="AE658" s="99"/>
    </row>
    <row r="659" spans="31:31" ht="30" customHeight="1" x14ac:dyDescent="0.35">
      <c r="AE659" s="99"/>
    </row>
    <row r="660" spans="31:31" ht="30" customHeight="1" x14ac:dyDescent="0.35">
      <c r="AE660" s="99"/>
    </row>
    <row r="661" spans="31:31" ht="30" customHeight="1" x14ac:dyDescent="0.35">
      <c r="AE661" s="99"/>
    </row>
    <row r="662" spans="31:31" ht="30" customHeight="1" x14ac:dyDescent="0.35">
      <c r="AE662" s="99"/>
    </row>
    <row r="663" spans="31:31" ht="30" customHeight="1" x14ac:dyDescent="0.35">
      <c r="AE663" s="99"/>
    </row>
    <row r="664" spans="31:31" ht="30" customHeight="1" x14ac:dyDescent="0.35">
      <c r="AE664" s="99"/>
    </row>
    <row r="665" spans="31:31" ht="30" customHeight="1" x14ac:dyDescent="0.35">
      <c r="AE665" s="99"/>
    </row>
    <row r="666" spans="31:31" ht="30" customHeight="1" x14ac:dyDescent="0.35">
      <c r="AE666" s="99"/>
    </row>
    <row r="667" spans="31:31" ht="30" customHeight="1" x14ac:dyDescent="0.35">
      <c r="AE667" s="99"/>
    </row>
    <row r="668" spans="31:31" ht="30" customHeight="1" x14ac:dyDescent="0.35">
      <c r="AE668" s="99"/>
    </row>
    <row r="669" spans="31:31" ht="30" customHeight="1" x14ac:dyDescent="0.35">
      <c r="AE669" s="99"/>
    </row>
    <row r="670" spans="31:31" ht="30" customHeight="1" x14ac:dyDescent="0.35">
      <c r="AE670" s="99"/>
    </row>
    <row r="671" spans="31:31" ht="30" customHeight="1" x14ac:dyDescent="0.35">
      <c r="AE671" s="99"/>
    </row>
    <row r="672" spans="31:31" ht="30" customHeight="1" x14ac:dyDescent="0.35">
      <c r="AE672" s="99"/>
    </row>
    <row r="673" spans="31:31" ht="30" customHeight="1" x14ac:dyDescent="0.35">
      <c r="AE673" s="99"/>
    </row>
    <row r="674" spans="31:31" ht="30" customHeight="1" x14ac:dyDescent="0.35">
      <c r="AE674" s="99"/>
    </row>
    <row r="675" spans="31:31" ht="30" customHeight="1" x14ac:dyDescent="0.35">
      <c r="AE675" s="99"/>
    </row>
    <row r="676" spans="31:31" ht="30" customHeight="1" x14ac:dyDescent="0.35">
      <c r="AE676" s="99"/>
    </row>
    <row r="677" spans="31:31" ht="30" customHeight="1" x14ac:dyDescent="0.35">
      <c r="AE677" s="99"/>
    </row>
    <row r="678" spans="31:31" ht="30" customHeight="1" x14ac:dyDescent="0.35">
      <c r="AE678" s="99"/>
    </row>
    <row r="679" spans="31:31" ht="30" customHeight="1" x14ac:dyDescent="0.35">
      <c r="AE679" s="99"/>
    </row>
    <row r="680" spans="31:31" ht="30" customHeight="1" x14ac:dyDescent="0.35">
      <c r="AE680" s="99"/>
    </row>
    <row r="681" spans="31:31" ht="30" customHeight="1" x14ac:dyDescent="0.35">
      <c r="AE681" s="99"/>
    </row>
    <row r="682" spans="31:31" ht="30" customHeight="1" x14ac:dyDescent="0.35">
      <c r="AE682" s="99"/>
    </row>
    <row r="683" spans="31:31" ht="30" customHeight="1" x14ac:dyDescent="0.35">
      <c r="AE683" s="99"/>
    </row>
    <row r="684" spans="31:31" ht="30" customHeight="1" x14ac:dyDescent="0.35">
      <c r="AE684" s="99"/>
    </row>
    <row r="685" spans="31:31" ht="30" customHeight="1" x14ac:dyDescent="0.35">
      <c r="AE685" s="99"/>
    </row>
    <row r="686" spans="31:31" ht="30" customHeight="1" x14ac:dyDescent="0.35">
      <c r="AE686" s="99"/>
    </row>
    <row r="687" spans="31:31" ht="30" customHeight="1" x14ac:dyDescent="0.35">
      <c r="AE687" s="99"/>
    </row>
    <row r="688" spans="31:31" ht="30" customHeight="1" x14ac:dyDescent="0.35">
      <c r="AE688" s="99"/>
    </row>
    <row r="689" spans="31:31" ht="30" customHeight="1" x14ac:dyDescent="0.35">
      <c r="AE689" s="99"/>
    </row>
    <row r="690" spans="31:31" ht="30" customHeight="1" x14ac:dyDescent="0.35">
      <c r="AE690" s="99"/>
    </row>
    <row r="691" spans="31:31" ht="30" customHeight="1" x14ac:dyDescent="0.35">
      <c r="AE691" s="99"/>
    </row>
    <row r="692" spans="31:31" ht="30" customHeight="1" x14ac:dyDescent="0.35">
      <c r="AE692" s="99"/>
    </row>
    <row r="693" spans="31:31" ht="30" customHeight="1" x14ac:dyDescent="0.35">
      <c r="AE693" s="99"/>
    </row>
    <row r="694" spans="31:31" ht="30" customHeight="1" x14ac:dyDescent="0.35">
      <c r="AE694" s="99"/>
    </row>
    <row r="695" spans="31:31" ht="30" customHeight="1" x14ac:dyDescent="0.35">
      <c r="AE695" s="99"/>
    </row>
    <row r="696" spans="31:31" ht="30" customHeight="1" x14ac:dyDescent="0.35">
      <c r="AE696" s="99"/>
    </row>
    <row r="697" spans="31:31" ht="30" customHeight="1" x14ac:dyDescent="0.35">
      <c r="AE697" s="99"/>
    </row>
    <row r="698" spans="31:31" ht="30" customHeight="1" x14ac:dyDescent="0.35">
      <c r="AE698" s="99"/>
    </row>
    <row r="699" spans="31:31" ht="30" customHeight="1" x14ac:dyDescent="0.35">
      <c r="AE699" s="99"/>
    </row>
    <row r="700" spans="31:31" ht="30" customHeight="1" x14ac:dyDescent="0.35">
      <c r="AE700" s="99"/>
    </row>
    <row r="701" spans="31:31" ht="30" customHeight="1" x14ac:dyDescent="0.35">
      <c r="AE701" s="99"/>
    </row>
    <row r="702" spans="31:31" ht="30" customHeight="1" x14ac:dyDescent="0.35">
      <c r="AE702" s="99"/>
    </row>
    <row r="703" spans="31:31" ht="30" customHeight="1" x14ac:dyDescent="0.35">
      <c r="AE703" s="99"/>
    </row>
    <row r="704" spans="31:31" ht="30" customHeight="1" x14ac:dyDescent="0.35">
      <c r="AE704" s="99"/>
    </row>
    <row r="705" spans="31:31" ht="30" customHeight="1" x14ac:dyDescent="0.35">
      <c r="AE705" s="99"/>
    </row>
    <row r="706" spans="31:31" ht="30" customHeight="1" x14ac:dyDescent="0.35">
      <c r="AE706" s="99"/>
    </row>
    <row r="707" spans="31:31" ht="30" customHeight="1" x14ac:dyDescent="0.35">
      <c r="AE707" s="99"/>
    </row>
    <row r="708" spans="31:31" ht="30" customHeight="1" x14ac:dyDescent="0.35">
      <c r="AE708" s="99"/>
    </row>
    <row r="709" spans="31:31" ht="30" customHeight="1" x14ac:dyDescent="0.35">
      <c r="AE709" s="99"/>
    </row>
    <row r="710" spans="31:31" ht="30" customHeight="1" x14ac:dyDescent="0.35">
      <c r="AE710" s="99"/>
    </row>
    <row r="711" spans="31:31" ht="30" customHeight="1" x14ac:dyDescent="0.35">
      <c r="AE711" s="99"/>
    </row>
    <row r="712" spans="31:31" ht="30" customHeight="1" x14ac:dyDescent="0.35">
      <c r="AE712" s="99"/>
    </row>
    <row r="713" spans="31:31" ht="30" customHeight="1" x14ac:dyDescent="0.35">
      <c r="AE713" s="99"/>
    </row>
    <row r="714" spans="31:31" ht="30" customHeight="1" x14ac:dyDescent="0.35">
      <c r="AE714" s="99"/>
    </row>
    <row r="715" spans="31:31" ht="30" customHeight="1" x14ac:dyDescent="0.35">
      <c r="AE715" s="99"/>
    </row>
    <row r="716" spans="31:31" ht="30" customHeight="1" x14ac:dyDescent="0.35">
      <c r="AE716" s="99"/>
    </row>
    <row r="717" spans="31:31" ht="30" customHeight="1" x14ac:dyDescent="0.35">
      <c r="AE717" s="99"/>
    </row>
    <row r="718" spans="31:31" ht="30" customHeight="1" x14ac:dyDescent="0.35">
      <c r="AE718" s="99"/>
    </row>
    <row r="719" spans="31:31" ht="30" customHeight="1" x14ac:dyDescent="0.35">
      <c r="AE719" s="99"/>
    </row>
    <row r="720" spans="31:31" ht="30" customHeight="1" x14ac:dyDescent="0.35">
      <c r="AE720" s="99"/>
    </row>
    <row r="721" spans="31:31" ht="30" customHeight="1" x14ac:dyDescent="0.35">
      <c r="AE721" s="99"/>
    </row>
    <row r="722" spans="31:31" ht="30" customHeight="1" x14ac:dyDescent="0.35">
      <c r="AE722" s="99"/>
    </row>
    <row r="723" spans="31:31" ht="30" customHeight="1" x14ac:dyDescent="0.35">
      <c r="AE723" s="99"/>
    </row>
    <row r="724" spans="31:31" ht="30" customHeight="1" x14ac:dyDescent="0.35">
      <c r="AE724" s="99"/>
    </row>
    <row r="725" spans="31:31" ht="30" customHeight="1" x14ac:dyDescent="0.35">
      <c r="AE725" s="99"/>
    </row>
    <row r="726" spans="31:31" ht="30" customHeight="1" x14ac:dyDescent="0.35">
      <c r="AE726" s="99"/>
    </row>
    <row r="727" spans="31:31" ht="30" customHeight="1" x14ac:dyDescent="0.35">
      <c r="AE727" s="99"/>
    </row>
    <row r="728" spans="31:31" ht="30" customHeight="1" x14ac:dyDescent="0.35">
      <c r="AE728" s="99"/>
    </row>
    <row r="729" spans="31:31" ht="30" customHeight="1" x14ac:dyDescent="0.35">
      <c r="AE729" s="99"/>
    </row>
    <row r="730" spans="31:31" ht="30" customHeight="1" x14ac:dyDescent="0.35">
      <c r="AE730" s="99"/>
    </row>
    <row r="731" spans="31:31" ht="30" customHeight="1" x14ac:dyDescent="0.35">
      <c r="AE731" s="99"/>
    </row>
    <row r="732" spans="31:31" ht="30" customHeight="1" x14ac:dyDescent="0.35">
      <c r="AE732" s="99"/>
    </row>
    <row r="733" spans="31:31" ht="30" customHeight="1" x14ac:dyDescent="0.35">
      <c r="AE733" s="99"/>
    </row>
    <row r="734" spans="31:31" ht="30" customHeight="1" x14ac:dyDescent="0.35">
      <c r="AE734" s="99"/>
    </row>
    <row r="735" spans="31:31" ht="30" customHeight="1" x14ac:dyDescent="0.35">
      <c r="AE735" s="99"/>
    </row>
    <row r="736" spans="31:31" ht="30" customHeight="1" x14ac:dyDescent="0.35">
      <c r="AE736" s="99"/>
    </row>
    <row r="737" spans="31:31" ht="30" customHeight="1" x14ac:dyDescent="0.35">
      <c r="AE737" s="99"/>
    </row>
    <row r="738" spans="31:31" ht="30" customHeight="1" x14ac:dyDescent="0.35">
      <c r="AE738" s="99"/>
    </row>
    <row r="739" spans="31:31" ht="30" customHeight="1" x14ac:dyDescent="0.35">
      <c r="AE739" s="99"/>
    </row>
    <row r="740" spans="31:31" ht="30" customHeight="1" x14ac:dyDescent="0.35">
      <c r="AE740" s="99"/>
    </row>
    <row r="741" spans="31:31" ht="30" customHeight="1" x14ac:dyDescent="0.35">
      <c r="AE741" s="99"/>
    </row>
    <row r="742" spans="31:31" ht="30" customHeight="1" x14ac:dyDescent="0.35">
      <c r="AE742" s="99"/>
    </row>
    <row r="743" spans="31:31" ht="30" customHeight="1" x14ac:dyDescent="0.35">
      <c r="AE743" s="99"/>
    </row>
    <row r="744" spans="31:31" ht="30" customHeight="1" x14ac:dyDescent="0.35">
      <c r="AE744" s="99"/>
    </row>
    <row r="745" spans="31:31" ht="30" customHeight="1" x14ac:dyDescent="0.35">
      <c r="AE745" s="99"/>
    </row>
    <row r="746" spans="31:31" ht="30" customHeight="1" x14ac:dyDescent="0.35">
      <c r="AE746" s="99"/>
    </row>
    <row r="747" spans="31:31" ht="30" customHeight="1" x14ac:dyDescent="0.35">
      <c r="AE747" s="99"/>
    </row>
    <row r="748" spans="31:31" ht="30" customHeight="1" x14ac:dyDescent="0.35">
      <c r="AE748" s="99"/>
    </row>
    <row r="749" spans="31:31" ht="30" customHeight="1" x14ac:dyDescent="0.35">
      <c r="AE749" s="99"/>
    </row>
    <row r="750" spans="31:31" ht="30" customHeight="1" x14ac:dyDescent="0.35">
      <c r="AE750" s="99"/>
    </row>
    <row r="751" spans="31:31" ht="30" customHeight="1" x14ac:dyDescent="0.35">
      <c r="AE751" s="99"/>
    </row>
    <row r="752" spans="31:31" ht="30" customHeight="1" x14ac:dyDescent="0.35">
      <c r="AE752" s="99"/>
    </row>
    <row r="753" spans="31:31" ht="30" customHeight="1" x14ac:dyDescent="0.35">
      <c r="AE753" s="99"/>
    </row>
    <row r="754" spans="31:31" ht="30" customHeight="1" x14ac:dyDescent="0.35">
      <c r="AE754" s="99"/>
    </row>
    <row r="755" spans="31:31" ht="30" customHeight="1" x14ac:dyDescent="0.35">
      <c r="AE755" s="99"/>
    </row>
    <row r="756" spans="31:31" ht="30" customHeight="1" x14ac:dyDescent="0.35">
      <c r="AE756" s="99"/>
    </row>
    <row r="757" spans="31:31" ht="30" customHeight="1" x14ac:dyDescent="0.35">
      <c r="AE757" s="99"/>
    </row>
    <row r="758" spans="31:31" ht="30" customHeight="1" x14ac:dyDescent="0.35">
      <c r="AE758" s="99"/>
    </row>
    <row r="759" spans="31:31" ht="30" customHeight="1" x14ac:dyDescent="0.35">
      <c r="AE759" s="99"/>
    </row>
    <row r="760" spans="31:31" ht="30" customHeight="1" x14ac:dyDescent="0.35">
      <c r="AE760" s="99"/>
    </row>
    <row r="761" spans="31:31" ht="30" customHeight="1" x14ac:dyDescent="0.35">
      <c r="AE761" s="99"/>
    </row>
    <row r="762" spans="31:31" ht="30" customHeight="1" x14ac:dyDescent="0.35">
      <c r="AE762" s="99"/>
    </row>
    <row r="763" spans="31:31" ht="30" customHeight="1" x14ac:dyDescent="0.35">
      <c r="AE763" s="99"/>
    </row>
    <row r="764" spans="31:31" ht="30" customHeight="1" x14ac:dyDescent="0.35">
      <c r="AE764" s="99"/>
    </row>
    <row r="765" spans="31:31" ht="30" customHeight="1" x14ac:dyDescent="0.35">
      <c r="AE765" s="99"/>
    </row>
    <row r="766" spans="31:31" ht="30" customHeight="1" x14ac:dyDescent="0.35">
      <c r="AE766" s="99"/>
    </row>
    <row r="767" spans="31:31" ht="30" customHeight="1" x14ac:dyDescent="0.35">
      <c r="AE767" s="99"/>
    </row>
    <row r="768" spans="31:31" ht="30" customHeight="1" x14ac:dyDescent="0.35">
      <c r="AE768" s="99"/>
    </row>
    <row r="769" spans="31:31" ht="30" customHeight="1" x14ac:dyDescent="0.35">
      <c r="AE769" s="99"/>
    </row>
    <row r="770" spans="31:31" ht="30" customHeight="1" x14ac:dyDescent="0.35">
      <c r="AE770" s="99"/>
    </row>
    <row r="771" spans="31:31" ht="30" customHeight="1" x14ac:dyDescent="0.35">
      <c r="AE771" s="99"/>
    </row>
    <row r="772" spans="31:31" ht="30" customHeight="1" x14ac:dyDescent="0.35">
      <c r="AE772" s="99"/>
    </row>
    <row r="773" spans="31:31" ht="30" customHeight="1" x14ac:dyDescent="0.35">
      <c r="AE773" s="99"/>
    </row>
    <row r="774" spans="31:31" ht="30" customHeight="1" x14ac:dyDescent="0.35">
      <c r="AE774" s="99"/>
    </row>
    <row r="775" spans="31:31" ht="30" customHeight="1" x14ac:dyDescent="0.35">
      <c r="AE775" s="99"/>
    </row>
    <row r="776" spans="31:31" ht="30" customHeight="1" x14ac:dyDescent="0.35">
      <c r="AE776" s="99"/>
    </row>
    <row r="777" spans="31:31" ht="30" customHeight="1" x14ac:dyDescent="0.35">
      <c r="AE777" s="99"/>
    </row>
    <row r="778" spans="31:31" ht="30" customHeight="1" x14ac:dyDescent="0.35">
      <c r="AE778" s="99"/>
    </row>
    <row r="779" spans="31:31" ht="30" customHeight="1" x14ac:dyDescent="0.35">
      <c r="AE779" s="99"/>
    </row>
    <row r="780" spans="31:31" ht="30" customHeight="1" x14ac:dyDescent="0.35">
      <c r="AE780" s="99"/>
    </row>
    <row r="781" spans="31:31" ht="30" customHeight="1" x14ac:dyDescent="0.35">
      <c r="AE781" s="99"/>
    </row>
    <row r="782" spans="31:31" ht="30" customHeight="1" x14ac:dyDescent="0.35">
      <c r="AE782" s="99"/>
    </row>
    <row r="783" spans="31:31" ht="30" customHeight="1" x14ac:dyDescent="0.35">
      <c r="AE783" s="99"/>
    </row>
    <row r="784" spans="31:31" ht="30" customHeight="1" x14ac:dyDescent="0.35">
      <c r="AE784" s="99"/>
    </row>
    <row r="785" spans="31:31" ht="30" customHeight="1" x14ac:dyDescent="0.35">
      <c r="AE785" s="99"/>
    </row>
    <row r="786" spans="31:31" ht="30" customHeight="1" x14ac:dyDescent="0.35">
      <c r="AE786" s="99"/>
    </row>
    <row r="787" spans="31:31" ht="30" customHeight="1" x14ac:dyDescent="0.35">
      <c r="AE787" s="99"/>
    </row>
    <row r="788" spans="31:31" ht="30" customHeight="1" x14ac:dyDescent="0.35">
      <c r="AE788" s="99"/>
    </row>
    <row r="789" spans="31:31" ht="30" customHeight="1" x14ac:dyDescent="0.35">
      <c r="AE789" s="99"/>
    </row>
    <row r="790" spans="31:31" ht="30" customHeight="1" x14ac:dyDescent="0.35">
      <c r="AE790" s="99"/>
    </row>
    <row r="791" spans="31:31" ht="30" customHeight="1" x14ac:dyDescent="0.35">
      <c r="AE791" s="99"/>
    </row>
    <row r="792" spans="31:31" ht="30" customHeight="1" x14ac:dyDescent="0.35">
      <c r="AE792" s="99"/>
    </row>
    <row r="793" spans="31:31" ht="30" customHeight="1" x14ac:dyDescent="0.35">
      <c r="AE793" s="99"/>
    </row>
    <row r="794" spans="31:31" ht="30" customHeight="1" x14ac:dyDescent="0.35">
      <c r="AE794" s="99"/>
    </row>
    <row r="795" spans="31:31" ht="30" customHeight="1" x14ac:dyDescent="0.35">
      <c r="AE795" s="99"/>
    </row>
    <row r="796" spans="31:31" ht="30" customHeight="1" x14ac:dyDescent="0.35">
      <c r="AE796" s="99"/>
    </row>
    <row r="797" spans="31:31" ht="30" customHeight="1" x14ac:dyDescent="0.35">
      <c r="AE797" s="99"/>
    </row>
    <row r="798" spans="31:31" ht="30" customHeight="1" x14ac:dyDescent="0.35">
      <c r="AE798" s="99"/>
    </row>
    <row r="799" spans="31:31" ht="30" customHeight="1" x14ac:dyDescent="0.35">
      <c r="AE799" s="99"/>
    </row>
    <row r="800" spans="31:31" ht="30" customHeight="1" x14ac:dyDescent="0.35">
      <c r="AE800" s="99"/>
    </row>
    <row r="801" spans="31:31" ht="30" customHeight="1" x14ac:dyDescent="0.35">
      <c r="AE801" s="99"/>
    </row>
    <row r="802" spans="31:31" ht="30" customHeight="1" x14ac:dyDescent="0.35">
      <c r="AE802" s="99"/>
    </row>
    <row r="803" spans="31:31" ht="30" customHeight="1" x14ac:dyDescent="0.35">
      <c r="AE803" s="99"/>
    </row>
    <row r="804" spans="31:31" ht="30" customHeight="1" x14ac:dyDescent="0.35">
      <c r="AE804" s="99"/>
    </row>
    <row r="805" spans="31:31" ht="30" customHeight="1" x14ac:dyDescent="0.35">
      <c r="AE805" s="99"/>
    </row>
    <row r="806" spans="31:31" ht="30" customHeight="1" x14ac:dyDescent="0.35">
      <c r="AE806" s="99"/>
    </row>
    <row r="807" spans="31:31" ht="30" customHeight="1" x14ac:dyDescent="0.35">
      <c r="AE807" s="99"/>
    </row>
    <row r="808" spans="31:31" ht="30" customHeight="1" x14ac:dyDescent="0.35">
      <c r="AE808" s="99"/>
    </row>
    <row r="809" spans="31:31" ht="30" customHeight="1" x14ac:dyDescent="0.35">
      <c r="AE809" s="99"/>
    </row>
    <row r="810" spans="31:31" ht="30" customHeight="1" x14ac:dyDescent="0.35">
      <c r="AE810" s="99"/>
    </row>
    <row r="811" spans="31:31" ht="30" customHeight="1" x14ac:dyDescent="0.35">
      <c r="AE811" s="99"/>
    </row>
    <row r="812" spans="31:31" ht="30" customHeight="1" x14ac:dyDescent="0.35">
      <c r="AE812" s="99"/>
    </row>
    <row r="813" spans="31:31" ht="30" customHeight="1" x14ac:dyDescent="0.35">
      <c r="AE813" s="99"/>
    </row>
    <row r="814" spans="31:31" ht="30" customHeight="1" x14ac:dyDescent="0.35">
      <c r="AE814" s="99"/>
    </row>
    <row r="815" spans="31:31" ht="30" customHeight="1" x14ac:dyDescent="0.35">
      <c r="AE815" s="99"/>
    </row>
    <row r="816" spans="31:31" ht="30" customHeight="1" x14ac:dyDescent="0.35">
      <c r="AE816" s="99"/>
    </row>
    <row r="817" spans="31:31" ht="30" customHeight="1" x14ac:dyDescent="0.35">
      <c r="AE817" s="99"/>
    </row>
    <row r="818" spans="31:31" ht="30" customHeight="1" x14ac:dyDescent="0.35">
      <c r="AE818" s="99"/>
    </row>
    <row r="819" spans="31:31" ht="30" customHeight="1" x14ac:dyDescent="0.35">
      <c r="AE819" s="99"/>
    </row>
    <row r="820" spans="31:31" ht="30" customHeight="1" x14ac:dyDescent="0.35">
      <c r="AE820" s="99"/>
    </row>
    <row r="821" spans="31:31" ht="30" customHeight="1" x14ac:dyDescent="0.35">
      <c r="AE821" s="99"/>
    </row>
    <row r="822" spans="31:31" ht="30" customHeight="1" x14ac:dyDescent="0.35">
      <c r="AE822" s="99"/>
    </row>
    <row r="823" spans="31:31" ht="30" customHeight="1" x14ac:dyDescent="0.35">
      <c r="AE823" s="99"/>
    </row>
    <row r="824" spans="31:31" ht="30" customHeight="1" x14ac:dyDescent="0.35">
      <c r="AE824" s="99"/>
    </row>
    <row r="825" spans="31:31" ht="30" customHeight="1" x14ac:dyDescent="0.35">
      <c r="AE825" s="99"/>
    </row>
    <row r="826" spans="31:31" ht="30" customHeight="1" x14ac:dyDescent="0.35">
      <c r="AE826" s="99"/>
    </row>
    <row r="827" spans="31:31" ht="30" customHeight="1" x14ac:dyDescent="0.35">
      <c r="AE827" s="99"/>
    </row>
    <row r="828" spans="31:31" ht="30" customHeight="1" x14ac:dyDescent="0.35">
      <c r="AE828" s="99"/>
    </row>
    <row r="829" spans="31:31" ht="30" customHeight="1" x14ac:dyDescent="0.35">
      <c r="AE829" s="99"/>
    </row>
    <row r="830" spans="31:31" ht="30" customHeight="1" x14ac:dyDescent="0.35">
      <c r="AE830" s="99"/>
    </row>
    <row r="831" spans="31:31" ht="30" customHeight="1" x14ac:dyDescent="0.35">
      <c r="AE831" s="99"/>
    </row>
    <row r="832" spans="31:31" ht="30" customHeight="1" x14ac:dyDescent="0.35">
      <c r="AE832" s="99"/>
    </row>
    <row r="833" spans="31:31" ht="30" customHeight="1" x14ac:dyDescent="0.35">
      <c r="AE833" s="99"/>
    </row>
    <row r="834" spans="31:31" ht="30" customHeight="1" x14ac:dyDescent="0.35">
      <c r="AE834" s="99"/>
    </row>
    <row r="835" spans="31:31" ht="30" customHeight="1" x14ac:dyDescent="0.35">
      <c r="AE835" s="99"/>
    </row>
    <row r="836" spans="31:31" ht="30" customHeight="1" x14ac:dyDescent="0.35">
      <c r="AE836" s="99"/>
    </row>
    <row r="837" spans="31:31" ht="30" customHeight="1" x14ac:dyDescent="0.35">
      <c r="AE837" s="99"/>
    </row>
    <row r="838" spans="31:31" ht="30" customHeight="1" x14ac:dyDescent="0.35">
      <c r="AE838" s="99"/>
    </row>
    <row r="839" spans="31:31" ht="30" customHeight="1" x14ac:dyDescent="0.35">
      <c r="AE839" s="99"/>
    </row>
    <row r="840" spans="31:31" ht="30" customHeight="1" x14ac:dyDescent="0.35">
      <c r="AE840" s="99"/>
    </row>
    <row r="841" spans="31:31" ht="30" customHeight="1" x14ac:dyDescent="0.35">
      <c r="AE841" s="99"/>
    </row>
    <row r="842" spans="31:31" ht="30" customHeight="1" x14ac:dyDescent="0.35">
      <c r="AE842" s="99"/>
    </row>
    <row r="843" spans="31:31" ht="30" customHeight="1" x14ac:dyDescent="0.35">
      <c r="AE843" s="99"/>
    </row>
    <row r="844" spans="31:31" ht="30" customHeight="1" x14ac:dyDescent="0.35">
      <c r="AE844" s="99"/>
    </row>
    <row r="845" spans="31:31" ht="30" customHeight="1" x14ac:dyDescent="0.35">
      <c r="AE845" s="99"/>
    </row>
    <row r="846" spans="31:31" ht="30" customHeight="1" x14ac:dyDescent="0.35">
      <c r="AE846" s="99"/>
    </row>
    <row r="847" spans="31:31" ht="30" customHeight="1" x14ac:dyDescent="0.35">
      <c r="AE847" s="99"/>
    </row>
    <row r="848" spans="31:31" ht="30" customHeight="1" x14ac:dyDescent="0.35">
      <c r="AE848" s="99"/>
    </row>
    <row r="849" spans="31:31" ht="30" customHeight="1" x14ac:dyDescent="0.35">
      <c r="AE849" s="99"/>
    </row>
    <row r="850" spans="31:31" ht="30" customHeight="1" x14ac:dyDescent="0.35">
      <c r="AE850" s="99"/>
    </row>
    <row r="851" spans="31:31" ht="30" customHeight="1" x14ac:dyDescent="0.35">
      <c r="AE851" s="99"/>
    </row>
    <row r="852" spans="31:31" ht="30" customHeight="1" x14ac:dyDescent="0.35">
      <c r="AE852" s="99"/>
    </row>
    <row r="853" spans="31:31" ht="30" customHeight="1" x14ac:dyDescent="0.35">
      <c r="AE853" s="99"/>
    </row>
    <row r="854" spans="31:31" ht="30" customHeight="1" x14ac:dyDescent="0.35">
      <c r="AE854" s="99"/>
    </row>
    <row r="855" spans="31:31" ht="30" customHeight="1" x14ac:dyDescent="0.35">
      <c r="AE855" s="99"/>
    </row>
    <row r="856" spans="31:31" ht="30" customHeight="1" x14ac:dyDescent="0.35">
      <c r="AE856" s="99"/>
    </row>
    <row r="857" spans="31:31" ht="30" customHeight="1" x14ac:dyDescent="0.35">
      <c r="AE857" s="99"/>
    </row>
    <row r="858" spans="31:31" ht="30" customHeight="1" x14ac:dyDescent="0.35">
      <c r="AE858" s="99"/>
    </row>
    <row r="859" spans="31:31" ht="30" customHeight="1" x14ac:dyDescent="0.35">
      <c r="AE859" s="99"/>
    </row>
    <row r="860" spans="31:31" ht="30" customHeight="1" x14ac:dyDescent="0.35">
      <c r="AE860" s="99"/>
    </row>
    <row r="861" spans="31:31" ht="30" customHeight="1" x14ac:dyDescent="0.35">
      <c r="AE861" s="99"/>
    </row>
    <row r="862" spans="31:31" ht="30" customHeight="1" x14ac:dyDescent="0.35">
      <c r="AE862" s="99"/>
    </row>
    <row r="863" spans="31:31" ht="30" customHeight="1" x14ac:dyDescent="0.35">
      <c r="AE863" s="99"/>
    </row>
    <row r="864" spans="31:31" ht="30" customHeight="1" x14ac:dyDescent="0.35">
      <c r="AE864" s="99"/>
    </row>
    <row r="865" spans="31:31" ht="30" customHeight="1" x14ac:dyDescent="0.35">
      <c r="AE865" s="99"/>
    </row>
    <row r="866" spans="31:31" ht="30" customHeight="1" x14ac:dyDescent="0.35">
      <c r="AE866" s="99"/>
    </row>
    <row r="867" spans="31:31" ht="30" customHeight="1" x14ac:dyDescent="0.35">
      <c r="AE867" s="99"/>
    </row>
    <row r="868" spans="31:31" ht="30" customHeight="1" x14ac:dyDescent="0.35">
      <c r="AE868" s="99"/>
    </row>
    <row r="869" spans="31:31" ht="30" customHeight="1" x14ac:dyDescent="0.35">
      <c r="AE869" s="99"/>
    </row>
    <row r="870" spans="31:31" ht="30" customHeight="1" x14ac:dyDescent="0.35">
      <c r="AE870" s="99"/>
    </row>
    <row r="871" spans="31:31" ht="30" customHeight="1" x14ac:dyDescent="0.35">
      <c r="AE871" s="99"/>
    </row>
    <row r="872" spans="31:31" ht="30" customHeight="1" x14ac:dyDescent="0.35">
      <c r="AE872" s="99"/>
    </row>
    <row r="873" spans="31:31" ht="30" customHeight="1" x14ac:dyDescent="0.35">
      <c r="AE873" s="99"/>
    </row>
    <row r="874" spans="31:31" ht="30" customHeight="1" x14ac:dyDescent="0.35">
      <c r="AE874" s="99"/>
    </row>
    <row r="875" spans="31:31" ht="30" customHeight="1" x14ac:dyDescent="0.35">
      <c r="AE875" s="99"/>
    </row>
    <row r="876" spans="31:31" ht="30" customHeight="1" x14ac:dyDescent="0.35">
      <c r="AE876" s="99"/>
    </row>
    <row r="877" spans="31:31" ht="30" customHeight="1" x14ac:dyDescent="0.35">
      <c r="AE877" s="99"/>
    </row>
    <row r="878" spans="31:31" ht="30" customHeight="1" x14ac:dyDescent="0.35">
      <c r="AE878" s="99"/>
    </row>
    <row r="879" spans="31:31" ht="30" customHeight="1" x14ac:dyDescent="0.35">
      <c r="AE879" s="99"/>
    </row>
    <row r="880" spans="31:31" ht="30" customHeight="1" x14ac:dyDescent="0.35">
      <c r="AE880" s="99"/>
    </row>
    <row r="881" spans="31:31" ht="30" customHeight="1" x14ac:dyDescent="0.35">
      <c r="AE881" s="99"/>
    </row>
    <row r="882" spans="31:31" ht="30" customHeight="1" x14ac:dyDescent="0.35">
      <c r="AE882" s="99"/>
    </row>
    <row r="883" spans="31:31" ht="30" customHeight="1" x14ac:dyDescent="0.35">
      <c r="AE883" s="99"/>
    </row>
    <row r="884" spans="31:31" ht="30" customHeight="1" x14ac:dyDescent="0.35">
      <c r="AE884" s="99"/>
    </row>
    <row r="885" spans="31:31" ht="30" customHeight="1" x14ac:dyDescent="0.35">
      <c r="AE885" s="99"/>
    </row>
    <row r="886" spans="31:31" ht="30" customHeight="1" x14ac:dyDescent="0.35">
      <c r="AE886" s="99"/>
    </row>
    <row r="887" spans="31:31" ht="30" customHeight="1" x14ac:dyDescent="0.35">
      <c r="AE887" s="99"/>
    </row>
    <row r="888" spans="31:31" ht="30" customHeight="1" x14ac:dyDescent="0.35">
      <c r="AE888" s="99"/>
    </row>
    <row r="889" spans="31:31" ht="30" customHeight="1" x14ac:dyDescent="0.35">
      <c r="AE889" s="99"/>
    </row>
    <row r="890" spans="31:31" ht="30" customHeight="1" x14ac:dyDescent="0.35">
      <c r="AE890" s="99"/>
    </row>
    <row r="891" spans="31:31" ht="30" customHeight="1" x14ac:dyDescent="0.35">
      <c r="AE891" s="99"/>
    </row>
    <row r="892" spans="31:31" ht="30" customHeight="1" x14ac:dyDescent="0.35">
      <c r="AE892" s="99"/>
    </row>
    <row r="893" spans="31:31" ht="30" customHeight="1" x14ac:dyDescent="0.35">
      <c r="AE893" s="99"/>
    </row>
    <row r="894" spans="31:31" ht="30" customHeight="1" x14ac:dyDescent="0.35">
      <c r="AE894" s="99"/>
    </row>
    <row r="895" spans="31:31" ht="30" customHeight="1" x14ac:dyDescent="0.35">
      <c r="AE895" s="99"/>
    </row>
    <row r="896" spans="31:31" ht="30" customHeight="1" x14ac:dyDescent="0.35">
      <c r="AE896" s="99"/>
    </row>
    <row r="897" spans="31:31" ht="30" customHeight="1" x14ac:dyDescent="0.35">
      <c r="AE897" s="99"/>
    </row>
    <row r="898" spans="31:31" ht="30" customHeight="1" x14ac:dyDescent="0.35">
      <c r="AE898" s="99"/>
    </row>
    <row r="899" spans="31:31" ht="30" customHeight="1" x14ac:dyDescent="0.35">
      <c r="AE899" s="99"/>
    </row>
    <row r="900" spans="31:31" ht="30" customHeight="1" x14ac:dyDescent="0.35">
      <c r="AE900" s="99"/>
    </row>
    <row r="901" spans="31:31" ht="30" customHeight="1" x14ac:dyDescent="0.35">
      <c r="AE901" s="99"/>
    </row>
    <row r="902" spans="31:31" ht="30" customHeight="1" x14ac:dyDescent="0.35">
      <c r="AE902" s="99"/>
    </row>
    <row r="903" spans="31:31" ht="30" customHeight="1" x14ac:dyDescent="0.35">
      <c r="AE903" s="99"/>
    </row>
    <row r="904" spans="31:31" ht="30" customHeight="1" x14ac:dyDescent="0.35">
      <c r="AE904" s="99"/>
    </row>
    <row r="905" spans="31:31" ht="30" customHeight="1" x14ac:dyDescent="0.35">
      <c r="AE905" s="99"/>
    </row>
    <row r="906" spans="31:31" ht="30" customHeight="1" x14ac:dyDescent="0.35">
      <c r="AE906" s="99"/>
    </row>
    <row r="907" spans="31:31" ht="30" customHeight="1" x14ac:dyDescent="0.35">
      <c r="AE907" s="99"/>
    </row>
    <row r="908" spans="31:31" ht="30" customHeight="1" x14ac:dyDescent="0.35">
      <c r="AE908" s="99"/>
    </row>
    <row r="909" spans="31:31" ht="30" customHeight="1" x14ac:dyDescent="0.35">
      <c r="AE909" s="99"/>
    </row>
    <row r="910" spans="31:31" ht="30" customHeight="1" x14ac:dyDescent="0.35">
      <c r="AE910" s="99"/>
    </row>
    <row r="911" spans="31:31" ht="30" customHeight="1" x14ac:dyDescent="0.35">
      <c r="AE911" s="99"/>
    </row>
    <row r="912" spans="31:31" ht="30" customHeight="1" x14ac:dyDescent="0.35">
      <c r="AE912" s="99"/>
    </row>
    <row r="913" spans="31:31" ht="30" customHeight="1" x14ac:dyDescent="0.35">
      <c r="AE913" s="99"/>
    </row>
    <row r="914" spans="31:31" ht="30" customHeight="1" x14ac:dyDescent="0.35">
      <c r="AE914" s="99"/>
    </row>
    <row r="915" spans="31:31" ht="30" customHeight="1" x14ac:dyDescent="0.35">
      <c r="AE915" s="99"/>
    </row>
    <row r="916" spans="31:31" ht="30" customHeight="1" x14ac:dyDescent="0.35">
      <c r="AE916" s="99"/>
    </row>
    <row r="917" spans="31:31" ht="30" customHeight="1" x14ac:dyDescent="0.35">
      <c r="AE917" s="99"/>
    </row>
    <row r="918" spans="31:31" ht="30" customHeight="1" x14ac:dyDescent="0.35">
      <c r="AE918" s="99"/>
    </row>
    <row r="919" spans="31:31" ht="30" customHeight="1" x14ac:dyDescent="0.35">
      <c r="AE919" s="99"/>
    </row>
    <row r="920" spans="31:31" ht="30" customHeight="1" x14ac:dyDescent="0.35">
      <c r="AE920" s="99"/>
    </row>
    <row r="921" spans="31:31" ht="30" customHeight="1" x14ac:dyDescent="0.35">
      <c r="AE921" s="99"/>
    </row>
    <row r="922" spans="31:31" ht="30" customHeight="1" x14ac:dyDescent="0.35">
      <c r="AE922" s="99"/>
    </row>
    <row r="923" spans="31:31" ht="30" customHeight="1" x14ac:dyDescent="0.35">
      <c r="AE923" s="99"/>
    </row>
    <row r="924" spans="31:31" ht="30" customHeight="1" x14ac:dyDescent="0.35">
      <c r="AE924" s="99"/>
    </row>
    <row r="925" spans="31:31" ht="30" customHeight="1" x14ac:dyDescent="0.35">
      <c r="AE925" s="99"/>
    </row>
    <row r="926" spans="31:31" ht="30" customHeight="1" x14ac:dyDescent="0.35">
      <c r="AE926" s="99"/>
    </row>
    <row r="927" spans="31:31" ht="30" customHeight="1" x14ac:dyDescent="0.35">
      <c r="AE927" s="99"/>
    </row>
    <row r="928" spans="31:31" ht="30" customHeight="1" x14ac:dyDescent="0.35">
      <c r="AE928" s="99"/>
    </row>
    <row r="929" spans="31:31" ht="30" customHeight="1" x14ac:dyDescent="0.35">
      <c r="AE929" s="99"/>
    </row>
    <row r="930" spans="31:31" ht="30" customHeight="1" x14ac:dyDescent="0.35">
      <c r="AE930" s="99"/>
    </row>
    <row r="931" spans="31:31" ht="30" customHeight="1" x14ac:dyDescent="0.35">
      <c r="AE931" s="99"/>
    </row>
    <row r="932" spans="31:31" ht="30" customHeight="1" x14ac:dyDescent="0.35">
      <c r="AE932" s="99"/>
    </row>
    <row r="933" spans="31:31" ht="30" customHeight="1" x14ac:dyDescent="0.35">
      <c r="AE933" s="99"/>
    </row>
    <row r="934" spans="31:31" ht="30" customHeight="1" x14ac:dyDescent="0.35">
      <c r="AE934" s="99"/>
    </row>
    <row r="935" spans="31:31" ht="30" customHeight="1" x14ac:dyDescent="0.35">
      <c r="AE935" s="99"/>
    </row>
    <row r="936" spans="31:31" ht="30" customHeight="1" x14ac:dyDescent="0.35">
      <c r="AE936" s="99"/>
    </row>
    <row r="937" spans="31:31" ht="30" customHeight="1" x14ac:dyDescent="0.35">
      <c r="AE937" s="99"/>
    </row>
    <row r="938" spans="31:31" ht="30" customHeight="1" x14ac:dyDescent="0.35">
      <c r="AE938" s="99"/>
    </row>
    <row r="939" spans="31:31" ht="30" customHeight="1" x14ac:dyDescent="0.35">
      <c r="AE939" s="99"/>
    </row>
    <row r="940" spans="31:31" ht="30" customHeight="1" x14ac:dyDescent="0.35">
      <c r="AE940" s="99"/>
    </row>
    <row r="941" spans="31:31" ht="30" customHeight="1" x14ac:dyDescent="0.35">
      <c r="AE941" s="99"/>
    </row>
    <row r="942" spans="31:31" ht="30" customHeight="1" x14ac:dyDescent="0.35">
      <c r="AE942" s="99"/>
    </row>
    <row r="943" spans="31:31" ht="30" customHeight="1" x14ac:dyDescent="0.35">
      <c r="AE943" s="99"/>
    </row>
    <row r="944" spans="31:31" ht="30" customHeight="1" x14ac:dyDescent="0.35">
      <c r="AE944" s="99"/>
    </row>
    <row r="945" spans="31:31" ht="30" customHeight="1" x14ac:dyDescent="0.35">
      <c r="AE945" s="99"/>
    </row>
    <row r="946" spans="31:31" ht="30" customHeight="1" x14ac:dyDescent="0.35">
      <c r="AE946" s="99"/>
    </row>
    <row r="947" spans="31:31" ht="30" customHeight="1" x14ac:dyDescent="0.35">
      <c r="AE947" s="99"/>
    </row>
    <row r="948" spans="31:31" ht="30" customHeight="1" x14ac:dyDescent="0.35">
      <c r="AE948" s="99"/>
    </row>
    <row r="949" spans="31:31" ht="30" customHeight="1" x14ac:dyDescent="0.35">
      <c r="AE949" s="99"/>
    </row>
    <row r="950" spans="31:31" ht="30" customHeight="1" x14ac:dyDescent="0.35">
      <c r="AE950" s="99"/>
    </row>
    <row r="951" spans="31:31" ht="30" customHeight="1" x14ac:dyDescent="0.35">
      <c r="AE951" s="99"/>
    </row>
    <row r="952" spans="31:31" ht="30" customHeight="1" x14ac:dyDescent="0.35">
      <c r="AE952" s="99"/>
    </row>
    <row r="953" spans="31:31" ht="30" customHeight="1" x14ac:dyDescent="0.35">
      <c r="AE953" s="99"/>
    </row>
    <row r="954" spans="31:31" ht="30" customHeight="1" x14ac:dyDescent="0.35">
      <c r="AE954" s="99"/>
    </row>
    <row r="955" spans="31:31" ht="30" customHeight="1" x14ac:dyDescent="0.35">
      <c r="AE955" s="99"/>
    </row>
    <row r="956" spans="31:31" ht="30" customHeight="1" x14ac:dyDescent="0.35">
      <c r="AE956" s="99"/>
    </row>
    <row r="957" spans="31:31" ht="30" customHeight="1" x14ac:dyDescent="0.35">
      <c r="AE957" s="99"/>
    </row>
    <row r="958" spans="31:31" ht="30" customHeight="1" x14ac:dyDescent="0.35">
      <c r="AE958" s="99"/>
    </row>
    <row r="959" spans="31:31" ht="30" customHeight="1" x14ac:dyDescent="0.35">
      <c r="AE959" s="99"/>
    </row>
    <row r="960" spans="31:31" ht="30" customHeight="1" x14ac:dyDescent="0.35">
      <c r="AE960" s="99"/>
    </row>
    <row r="961" spans="31:31" ht="30" customHeight="1" x14ac:dyDescent="0.35">
      <c r="AE961" s="99"/>
    </row>
    <row r="962" spans="31:31" ht="30" customHeight="1" x14ac:dyDescent="0.35">
      <c r="AE962" s="99"/>
    </row>
    <row r="963" spans="31:31" ht="30" customHeight="1" x14ac:dyDescent="0.35">
      <c r="AE963" s="99"/>
    </row>
    <row r="964" spans="31:31" ht="30" customHeight="1" x14ac:dyDescent="0.35">
      <c r="AE964" s="99"/>
    </row>
    <row r="965" spans="31:31" ht="30" customHeight="1" x14ac:dyDescent="0.35">
      <c r="AE965" s="99"/>
    </row>
    <row r="966" spans="31:31" ht="30" customHeight="1" x14ac:dyDescent="0.35">
      <c r="AE966" s="99"/>
    </row>
    <row r="967" spans="31:31" ht="30" customHeight="1" x14ac:dyDescent="0.35">
      <c r="AE967" s="99"/>
    </row>
    <row r="968" spans="31:31" ht="30" customHeight="1" x14ac:dyDescent="0.35">
      <c r="AE968" s="99"/>
    </row>
    <row r="969" spans="31:31" ht="30" customHeight="1" x14ac:dyDescent="0.35">
      <c r="AE969" s="99"/>
    </row>
    <row r="970" spans="31:31" ht="30" customHeight="1" x14ac:dyDescent="0.35">
      <c r="AE970" s="99"/>
    </row>
    <row r="971" spans="31:31" ht="30" customHeight="1" x14ac:dyDescent="0.35">
      <c r="AE971" s="99"/>
    </row>
    <row r="972" spans="31:31" ht="30" customHeight="1" x14ac:dyDescent="0.35">
      <c r="AE972" s="99"/>
    </row>
    <row r="973" spans="31:31" ht="30" customHeight="1" x14ac:dyDescent="0.35">
      <c r="AE973" s="99"/>
    </row>
    <row r="974" spans="31:31" ht="30" customHeight="1" x14ac:dyDescent="0.35">
      <c r="AE974" s="99"/>
    </row>
  </sheetData>
  <autoFilter ref="A3:AU188"/>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A19:A24"/>
    <mergeCell ref="C19:C24"/>
    <mergeCell ref="A25:A35"/>
    <mergeCell ref="C25:C35"/>
    <mergeCell ref="A4:A6"/>
    <mergeCell ref="C4:C6"/>
    <mergeCell ref="A7:A10"/>
    <mergeCell ref="C7:C10"/>
    <mergeCell ref="A11:A15"/>
    <mergeCell ref="C11:C15"/>
    <mergeCell ref="A16:A18"/>
    <mergeCell ref="C16:C18"/>
    <mergeCell ref="U1:U2"/>
    <mergeCell ref="W1:W2"/>
    <mergeCell ref="X1:X2"/>
    <mergeCell ref="V1:V2"/>
    <mergeCell ref="Y1:Y2"/>
    <mergeCell ref="Z1:Z2"/>
    <mergeCell ref="AA1:AA2"/>
    <mergeCell ref="AB1:AB2"/>
    <mergeCell ref="AC1:AC2"/>
    <mergeCell ref="A1:C1"/>
    <mergeCell ref="D1:J1"/>
    <mergeCell ref="K1:T1"/>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20" priority="2" operator="lessThan">
      <formula>0</formula>
    </cfRule>
  </conditionalFormatting>
  <conditionalFormatting sqref="AF4:AT186 V4:AD186">
    <cfRule type="cellIs" dxfId="19" priority="3" operator="greaterThan">
      <formula>0</formula>
    </cfRule>
  </conditionalFormatting>
  <conditionalFormatting sqref="U4:U186">
    <cfRule type="cellIs" dxfId="18" priority="1" operator="greaterThan">
      <formula>0</formula>
    </cfRule>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27"/>
  <dimension ref="A1:AU974"/>
  <sheetViews>
    <sheetView topLeftCell="A46" zoomScale="70" zoomScaleNormal="70" workbookViewId="0">
      <selection activeCell="B56" sqref="A56:IV56"/>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33.1796875" style="92" customWidth="1"/>
    <col min="5" max="5" width="10" style="92" customWidth="1"/>
    <col min="6" max="6" width="9.7265625" style="92" customWidth="1"/>
    <col min="7" max="7" width="14.453125" style="92" customWidth="1"/>
    <col min="8" max="8" width="9.1796875" style="92" customWidth="1"/>
    <col min="9" max="9" width="17.1796875" style="92" customWidth="1"/>
    <col min="10" max="10" width="15.7265625" style="92" customWidth="1"/>
    <col min="11" max="14" width="16" style="94" customWidth="1"/>
    <col min="15" max="15" width="17.54296875" style="94" customWidth="1"/>
    <col min="16" max="18" width="16" style="94" customWidth="1"/>
    <col min="19" max="19" width="16" style="101" customWidth="1"/>
    <col min="20" max="20" width="11.1796875" style="96" customWidth="1"/>
    <col min="21" max="21" width="16.1796875" style="99" customWidth="1"/>
    <col min="22" max="22" width="15.1796875" style="99" customWidth="1"/>
    <col min="23" max="23" width="16" style="99" customWidth="1"/>
    <col min="24" max="25" width="16.1796875" style="99" customWidth="1"/>
    <col min="26" max="26" width="15.542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2" t="s">
        <v>19</v>
      </c>
      <c r="V1" s="298" t="s">
        <v>19</v>
      </c>
      <c r="W1" s="298" t="s">
        <v>19</v>
      </c>
      <c r="X1" s="298" t="s">
        <v>19</v>
      </c>
      <c r="Y1" s="298" t="s">
        <v>19</v>
      </c>
      <c r="Z1" s="298" t="s">
        <v>19</v>
      </c>
      <c r="AA1" s="298" t="s">
        <v>19</v>
      </c>
      <c r="AB1" s="298" t="s">
        <v>19</v>
      </c>
      <c r="AC1" s="298" t="s">
        <v>19</v>
      </c>
      <c r="AD1" s="298" t="s">
        <v>19</v>
      </c>
      <c r="AE1" s="298" t="s">
        <v>19</v>
      </c>
      <c r="AF1" s="298" t="s">
        <v>19</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RÁDIO LAGES</v>
      </c>
      <c r="E2" s="299"/>
      <c r="F2" s="300"/>
      <c r="G2" s="300"/>
      <c r="H2" s="300"/>
      <c r="I2" s="300"/>
      <c r="J2" s="300"/>
      <c r="K2" s="300"/>
      <c r="L2" s="300"/>
      <c r="M2" s="300"/>
      <c r="N2" s="300"/>
      <c r="O2" s="300"/>
      <c r="P2" s="300"/>
      <c r="Q2" s="300"/>
      <c r="R2" s="300"/>
      <c r="S2" s="300"/>
      <c r="T2" s="301"/>
      <c r="U2" s="30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67" t="s">
        <v>16</v>
      </c>
      <c r="V3" s="68" t="s">
        <v>16</v>
      </c>
      <c r="W3" s="68" t="s">
        <v>16</v>
      </c>
      <c r="X3" s="68" t="s">
        <v>16</v>
      </c>
      <c r="Y3" s="68" t="s">
        <v>16</v>
      </c>
      <c r="Z3" s="68" t="s">
        <v>16</v>
      </c>
      <c r="AA3" s="68" t="s">
        <v>16</v>
      </c>
      <c r="AB3" s="68" t="s">
        <v>16</v>
      </c>
      <c r="AC3" s="68" t="s">
        <v>16</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IF(SUM(U4:AT4)&gt;K4+N4,K4+N4,SUM(U4:AT4))</f>
        <v>0</v>
      </c>
      <c r="M4" s="71">
        <f>(SUM(U4:AT4))</f>
        <v>0</v>
      </c>
      <c r="N4" s="72"/>
      <c r="O4" s="73">
        <f>ROUND(IF(K4*0.25-0.5&lt;0,0,K4*0.25-0.5),0)-R4-P4</f>
        <v>0</v>
      </c>
      <c r="P4" s="72"/>
      <c r="Q4" s="72"/>
      <c r="R4" s="72"/>
      <c r="S4" s="74">
        <f t="shared" ref="S4:S186" si="0">K4-(SUM(U4:AT4))+N4+P4+Q4-R4</f>
        <v>0</v>
      </c>
      <c r="T4" s="121" t="str">
        <f>IF(S4&lt;0,"ATENÇÃO","OK")</f>
        <v>OK</v>
      </c>
      <c r="U4" s="75"/>
      <c r="V4" s="76"/>
      <c r="W4" s="76"/>
      <c r="X4" s="76"/>
      <c r="Y4" s="76"/>
      <c r="Z4" s="76"/>
      <c r="AA4" s="76"/>
      <c r="AB4" s="77"/>
      <c r="AC4" s="78"/>
      <c r="AD4" s="77"/>
      <c r="AE4" s="77"/>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c r="L5" s="70">
        <f t="shared" ref="L5:L186" si="1">IF(SUM(U5:AT5)&gt;K5+N5,K5+N5,SUM(U5:AT5))</f>
        <v>0</v>
      </c>
      <c r="M5" s="71">
        <f t="shared" ref="M5:M186" si="2">(SUM(U5:AT5))</f>
        <v>0</v>
      </c>
      <c r="N5" s="72"/>
      <c r="O5" s="73">
        <f t="shared" ref="O5:O186" si="3">ROUND(IF(K5*0.25-0.5&lt;0,0,K5*0.25-0.5),0)-R5-P5</f>
        <v>0</v>
      </c>
      <c r="P5" s="72"/>
      <c r="Q5" s="72"/>
      <c r="R5" s="72"/>
      <c r="S5" s="74">
        <f t="shared" si="0"/>
        <v>0</v>
      </c>
      <c r="T5" s="121" t="str">
        <f t="shared" ref="T5:T186" si="4">IF(S5&lt;0,"ATENÇÃO","OK")</f>
        <v>OK</v>
      </c>
      <c r="U5" s="75"/>
      <c r="V5" s="76"/>
      <c r="W5" s="76"/>
      <c r="X5" s="76"/>
      <c r="Y5" s="76"/>
      <c r="Z5" s="76"/>
      <c r="AA5" s="76"/>
      <c r="AB5" s="77"/>
      <c r="AC5" s="78"/>
      <c r="AD5" s="80"/>
      <c r="AE5" s="80"/>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75"/>
      <c r="V6" s="76"/>
      <c r="W6" s="76"/>
      <c r="X6" s="76"/>
      <c r="Y6" s="76"/>
      <c r="Z6" s="76"/>
      <c r="AA6" s="76"/>
      <c r="AB6" s="80"/>
      <c r="AC6" s="78"/>
      <c r="AD6" s="80"/>
      <c r="AE6" s="80"/>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c r="L7" s="70">
        <f t="shared" si="1"/>
        <v>0</v>
      </c>
      <c r="M7" s="71">
        <f t="shared" si="2"/>
        <v>0</v>
      </c>
      <c r="N7" s="72"/>
      <c r="O7" s="73">
        <f t="shared" si="3"/>
        <v>0</v>
      </c>
      <c r="P7" s="72"/>
      <c r="Q7" s="72"/>
      <c r="R7" s="72"/>
      <c r="S7" s="74">
        <f t="shared" si="0"/>
        <v>0</v>
      </c>
      <c r="T7" s="121" t="str">
        <f t="shared" si="4"/>
        <v>OK</v>
      </c>
      <c r="U7" s="75"/>
      <c r="V7" s="76"/>
      <c r="W7" s="76"/>
      <c r="X7" s="76"/>
      <c r="Y7" s="76"/>
      <c r="Z7" s="76"/>
      <c r="AA7" s="76"/>
      <c r="AB7" s="77"/>
      <c r="AC7" s="78"/>
      <c r="AD7" s="77"/>
      <c r="AE7" s="77"/>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v>1</v>
      </c>
      <c r="L8" s="70">
        <f t="shared" si="1"/>
        <v>0</v>
      </c>
      <c r="M8" s="71">
        <f t="shared" si="2"/>
        <v>0</v>
      </c>
      <c r="N8" s="72"/>
      <c r="O8" s="73">
        <f t="shared" si="3"/>
        <v>0</v>
      </c>
      <c r="P8" s="72"/>
      <c r="Q8" s="72"/>
      <c r="R8" s="72"/>
      <c r="S8" s="74">
        <f t="shared" si="0"/>
        <v>1</v>
      </c>
      <c r="T8" s="121" t="str">
        <f t="shared" si="4"/>
        <v>OK</v>
      </c>
      <c r="U8" s="75"/>
      <c r="V8" s="76"/>
      <c r="W8" s="76"/>
      <c r="X8" s="76"/>
      <c r="Y8" s="76"/>
      <c r="Z8" s="76"/>
      <c r="AA8" s="76"/>
      <c r="AB8" s="77"/>
      <c r="AC8" s="78"/>
      <c r="AD8" s="80"/>
      <c r="AE8" s="82"/>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75"/>
      <c r="V9" s="76"/>
      <c r="W9" s="76"/>
      <c r="X9" s="76"/>
      <c r="Y9" s="76"/>
      <c r="Z9" s="76"/>
      <c r="AA9" s="76"/>
      <c r="AB9" s="80"/>
      <c r="AC9" s="78"/>
      <c r="AD9" s="77"/>
      <c r="AE9" s="80"/>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75"/>
      <c r="V10" s="76"/>
      <c r="W10" s="76"/>
      <c r="X10" s="76"/>
      <c r="Y10" s="76"/>
      <c r="Z10" s="76"/>
      <c r="AA10" s="76"/>
      <c r="AB10" s="77"/>
      <c r="AC10" s="78"/>
      <c r="AD10" s="77"/>
      <c r="AE10" s="80"/>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1"/>
        <v>0</v>
      </c>
      <c r="M11" s="71">
        <f t="shared" si="2"/>
        <v>0</v>
      </c>
      <c r="N11" s="72"/>
      <c r="O11" s="73">
        <f t="shared" si="3"/>
        <v>0</v>
      </c>
      <c r="P11" s="72"/>
      <c r="Q11" s="72"/>
      <c r="R11" s="72"/>
      <c r="S11" s="74">
        <f t="shared" si="0"/>
        <v>0</v>
      </c>
      <c r="T11" s="121" t="str">
        <f t="shared" si="4"/>
        <v>OK</v>
      </c>
      <c r="U11" s="75"/>
      <c r="V11" s="76"/>
      <c r="W11" s="76"/>
      <c r="X11" s="76"/>
      <c r="Y11" s="76"/>
      <c r="Z11" s="76"/>
      <c r="AA11" s="76"/>
      <c r="AB11" s="77"/>
      <c r="AC11" s="78"/>
      <c r="AD11" s="77"/>
      <c r="AE11" s="77"/>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75"/>
      <c r="V12" s="76"/>
      <c r="W12" s="76"/>
      <c r="X12" s="76"/>
      <c r="Y12" s="76"/>
      <c r="Z12" s="76"/>
      <c r="AA12" s="76"/>
      <c r="AB12" s="77"/>
      <c r="AC12" s="78"/>
      <c r="AD12" s="77"/>
      <c r="AE12" s="77"/>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1"/>
        <v>0</v>
      </c>
      <c r="M13" s="71">
        <f t="shared" si="2"/>
        <v>0</v>
      </c>
      <c r="N13" s="72"/>
      <c r="O13" s="73">
        <f t="shared" si="3"/>
        <v>0</v>
      </c>
      <c r="P13" s="72"/>
      <c r="Q13" s="72"/>
      <c r="R13" s="72"/>
      <c r="S13" s="74">
        <f t="shared" si="0"/>
        <v>0</v>
      </c>
      <c r="T13" s="121" t="str">
        <f t="shared" si="4"/>
        <v>OK</v>
      </c>
      <c r="U13" s="75"/>
      <c r="V13" s="83"/>
      <c r="W13" s="83"/>
      <c r="X13" s="76"/>
      <c r="Y13" s="83"/>
      <c r="Z13" s="76"/>
      <c r="AA13" s="83"/>
      <c r="AB13" s="84"/>
      <c r="AC13" s="78"/>
      <c r="AD13" s="77"/>
      <c r="AE13" s="77"/>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75"/>
      <c r="V14" s="76"/>
      <c r="W14" s="76"/>
      <c r="X14" s="76"/>
      <c r="Y14" s="76"/>
      <c r="Z14" s="76"/>
      <c r="AA14" s="76"/>
      <c r="AB14" s="77"/>
      <c r="AC14" s="78"/>
      <c r="AD14" s="77"/>
      <c r="AE14" s="77"/>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75"/>
      <c r="V15" s="83"/>
      <c r="W15" s="76"/>
      <c r="X15" s="76"/>
      <c r="Y15" s="83"/>
      <c r="Z15" s="76"/>
      <c r="AA15" s="83"/>
      <c r="AB15" s="84"/>
      <c r="AC15" s="78"/>
      <c r="AD15" s="77"/>
      <c r="AE15" s="77"/>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c r="L16" s="70">
        <f t="shared" si="1"/>
        <v>0</v>
      </c>
      <c r="M16" s="71">
        <f t="shared" si="2"/>
        <v>0</v>
      </c>
      <c r="N16" s="72"/>
      <c r="O16" s="73">
        <f t="shared" si="3"/>
        <v>0</v>
      </c>
      <c r="P16" s="72"/>
      <c r="Q16" s="72"/>
      <c r="R16" s="72"/>
      <c r="S16" s="74">
        <f t="shared" si="0"/>
        <v>0</v>
      </c>
      <c r="T16" s="121" t="str">
        <f t="shared" si="4"/>
        <v>OK</v>
      </c>
      <c r="U16" s="75"/>
      <c r="V16" s="76"/>
      <c r="W16" s="76"/>
      <c r="X16" s="76"/>
      <c r="Y16" s="76"/>
      <c r="Z16" s="76"/>
      <c r="AA16" s="76"/>
      <c r="AB16" s="77"/>
      <c r="AC16" s="78"/>
      <c r="AD16" s="77"/>
      <c r="AE16" s="77"/>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75"/>
      <c r="V17" s="76"/>
      <c r="W17" s="76"/>
      <c r="X17" s="76"/>
      <c r="Y17" s="76"/>
      <c r="Z17" s="76"/>
      <c r="AA17" s="76"/>
      <c r="AB17" s="77"/>
      <c r="AC17" s="78"/>
      <c r="AD17" s="77"/>
      <c r="AE17" s="77"/>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75"/>
      <c r="V18" s="76"/>
      <c r="W18" s="76"/>
      <c r="X18" s="76"/>
      <c r="Y18" s="76"/>
      <c r="Z18" s="76"/>
      <c r="AA18" s="76"/>
      <c r="AB18" s="77"/>
      <c r="AC18" s="78"/>
      <c r="AD18" s="77"/>
      <c r="AE18" s="77"/>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c r="L19" s="70">
        <f t="shared" si="1"/>
        <v>0</v>
      </c>
      <c r="M19" s="71">
        <f t="shared" si="2"/>
        <v>0</v>
      </c>
      <c r="N19" s="72"/>
      <c r="O19" s="73">
        <f t="shared" si="3"/>
        <v>0</v>
      </c>
      <c r="P19" s="72"/>
      <c r="Q19" s="72"/>
      <c r="R19" s="72"/>
      <c r="S19" s="74">
        <f t="shared" si="0"/>
        <v>0</v>
      </c>
      <c r="T19" s="121" t="str">
        <f t="shared" si="4"/>
        <v>OK</v>
      </c>
      <c r="U19" s="75"/>
      <c r="V19" s="76"/>
      <c r="W19" s="76"/>
      <c r="X19" s="76"/>
      <c r="Y19" s="76"/>
      <c r="Z19" s="76"/>
      <c r="AA19" s="76"/>
      <c r="AB19" s="80"/>
      <c r="AC19" s="78"/>
      <c r="AD19" s="77"/>
      <c r="AE19" s="77"/>
      <c r="AF19" s="76"/>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108" t="s">
        <v>84</v>
      </c>
      <c r="J20" s="109">
        <v>64</v>
      </c>
      <c r="K20" s="69"/>
      <c r="L20" s="70">
        <f t="shared" si="1"/>
        <v>0</v>
      </c>
      <c r="M20" s="71">
        <f t="shared" si="2"/>
        <v>0</v>
      </c>
      <c r="N20" s="72"/>
      <c r="O20" s="73">
        <f t="shared" si="3"/>
        <v>0</v>
      </c>
      <c r="P20" s="72"/>
      <c r="Q20" s="72"/>
      <c r="R20" s="72"/>
      <c r="S20" s="74">
        <f t="shared" si="0"/>
        <v>0</v>
      </c>
      <c r="T20" s="121" t="str">
        <f t="shared" si="4"/>
        <v>OK</v>
      </c>
      <c r="U20" s="75"/>
      <c r="V20" s="83"/>
      <c r="W20" s="83"/>
      <c r="X20" s="76"/>
      <c r="Y20" s="83"/>
      <c r="Z20" s="76"/>
      <c r="AA20" s="76"/>
      <c r="AB20" s="86"/>
      <c r="AC20" s="78"/>
      <c r="AD20" s="77"/>
      <c r="AE20" s="77"/>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c r="L21" s="70">
        <f t="shared" si="1"/>
        <v>0</v>
      </c>
      <c r="M21" s="71">
        <f t="shared" si="2"/>
        <v>0</v>
      </c>
      <c r="N21" s="72"/>
      <c r="O21" s="73">
        <f t="shared" si="3"/>
        <v>0</v>
      </c>
      <c r="P21" s="72"/>
      <c r="Q21" s="72"/>
      <c r="R21" s="72"/>
      <c r="S21" s="74">
        <f t="shared" si="0"/>
        <v>0</v>
      </c>
      <c r="T21" s="121" t="str">
        <f t="shared" si="4"/>
        <v>OK</v>
      </c>
      <c r="U21" s="75"/>
      <c r="V21" s="76"/>
      <c r="W21" s="76"/>
      <c r="X21" s="76"/>
      <c r="Y21" s="76"/>
      <c r="Z21" s="76"/>
      <c r="AA21" s="76"/>
      <c r="AB21" s="80"/>
      <c r="AC21" s="78"/>
      <c r="AD21" s="80"/>
      <c r="AE21" s="77"/>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v>1</v>
      </c>
      <c r="L22" s="70">
        <f t="shared" si="1"/>
        <v>0</v>
      </c>
      <c r="M22" s="71">
        <f t="shared" si="2"/>
        <v>0</v>
      </c>
      <c r="N22" s="72"/>
      <c r="O22" s="73">
        <f t="shared" si="3"/>
        <v>0</v>
      </c>
      <c r="P22" s="72"/>
      <c r="Q22" s="72"/>
      <c r="R22" s="72"/>
      <c r="S22" s="74">
        <f t="shared" si="0"/>
        <v>1</v>
      </c>
      <c r="T22" s="121" t="str">
        <f t="shared" si="4"/>
        <v>OK</v>
      </c>
      <c r="U22" s="75"/>
      <c r="V22" s="76"/>
      <c r="W22" s="76"/>
      <c r="X22" s="76"/>
      <c r="Y22" s="76"/>
      <c r="Z22" s="76"/>
      <c r="AA22" s="76"/>
      <c r="AB22" s="80"/>
      <c r="AC22" s="78"/>
      <c r="AD22" s="80"/>
      <c r="AE22" s="77"/>
      <c r="AF22" s="76"/>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c r="L23" s="70">
        <f t="shared" si="1"/>
        <v>0</v>
      </c>
      <c r="M23" s="71">
        <f t="shared" si="2"/>
        <v>0</v>
      </c>
      <c r="N23" s="72"/>
      <c r="O23" s="73">
        <f t="shared" si="3"/>
        <v>0</v>
      </c>
      <c r="P23" s="72"/>
      <c r="Q23" s="72"/>
      <c r="R23" s="72"/>
      <c r="S23" s="74">
        <f t="shared" si="0"/>
        <v>0</v>
      </c>
      <c r="T23" s="121" t="str">
        <f t="shared" si="4"/>
        <v>OK</v>
      </c>
      <c r="U23" s="75"/>
      <c r="V23" s="76"/>
      <c r="W23" s="76"/>
      <c r="X23" s="76"/>
      <c r="Y23" s="76"/>
      <c r="Z23" s="76"/>
      <c r="AA23" s="76"/>
      <c r="AB23" s="77"/>
      <c r="AC23" s="78"/>
      <c r="AD23" s="77"/>
      <c r="AE23" s="77"/>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75"/>
      <c r="V24" s="88"/>
      <c r="W24" s="88"/>
      <c r="X24" s="76"/>
      <c r="Y24" s="88"/>
      <c r="Z24" s="76"/>
      <c r="AA24" s="76"/>
      <c r="AB24" s="77"/>
      <c r="AC24" s="78"/>
      <c r="AD24" s="80"/>
      <c r="AE24" s="77"/>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c r="L25" s="70">
        <f t="shared" si="1"/>
        <v>0</v>
      </c>
      <c r="M25" s="71">
        <f t="shared" si="2"/>
        <v>0</v>
      </c>
      <c r="N25" s="72"/>
      <c r="O25" s="73">
        <f t="shared" si="3"/>
        <v>0</v>
      </c>
      <c r="P25" s="72"/>
      <c r="Q25" s="72"/>
      <c r="R25" s="72"/>
      <c r="S25" s="74">
        <f t="shared" si="0"/>
        <v>0</v>
      </c>
      <c r="T25" s="121" t="str">
        <f t="shared" si="4"/>
        <v>OK</v>
      </c>
      <c r="U25" s="75"/>
      <c r="V25" s="89"/>
      <c r="W25" s="88"/>
      <c r="X25" s="76"/>
      <c r="Y25" s="89"/>
      <c r="Z25" s="76"/>
      <c r="AA25" s="83"/>
      <c r="AB25" s="80"/>
      <c r="AC25" s="78"/>
      <c r="AD25" s="80"/>
      <c r="AE25" s="77"/>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75"/>
      <c r="V26" s="88"/>
      <c r="W26" s="88"/>
      <c r="X26" s="76"/>
      <c r="Y26" s="88"/>
      <c r="Z26" s="76"/>
      <c r="AA26" s="76"/>
      <c r="AB26" s="80"/>
      <c r="AC26" s="78"/>
      <c r="AD26" s="77"/>
      <c r="AE26" s="77"/>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c r="L27" s="70">
        <f t="shared" si="1"/>
        <v>0</v>
      </c>
      <c r="M27" s="71">
        <f t="shared" si="2"/>
        <v>0</v>
      </c>
      <c r="N27" s="72"/>
      <c r="O27" s="73">
        <f t="shared" si="3"/>
        <v>0</v>
      </c>
      <c r="P27" s="72"/>
      <c r="Q27" s="72"/>
      <c r="R27" s="72"/>
      <c r="S27" s="74">
        <f t="shared" si="0"/>
        <v>0</v>
      </c>
      <c r="T27" s="121" t="str">
        <f t="shared" si="4"/>
        <v>OK</v>
      </c>
      <c r="U27" s="75"/>
      <c r="V27" s="88"/>
      <c r="W27" s="88"/>
      <c r="X27" s="76"/>
      <c r="Y27" s="88"/>
      <c r="Z27" s="76"/>
      <c r="AA27" s="76"/>
      <c r="AB27" s="80"/>
      <c r="AC27" s="78"/>
      <c r="AD27" s="77"/>
      <c r="AE27" s="77"/>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75"/>
      <c r="V28" s="89"/>
      <c r="W28" s="89"/>
      <c r="X28" s="76"/>
      <c r="Y28" s="89"/>
      <c r="Z28" s="76"/>
      <c r="AA28" s="76"/>
      <c r="AB28" s="84"/>
      <c r="AC28" s="78"/>
      <c r="AD28" s="77"/>
      <c r="AE28" s="77"/>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75"/>
      <c r="V29" s="89"/>
      <c r="W29" s="89"/>
      <c r="X29" s="76"/>
      <c r="Y29" s="89"/>
      <c r="Z29" s="76"/>
      <c r="AA29" s="83"/>
      <c r="AB29" s="84"/>
      <c r="AC29" s="78"/>
      <c r="AD29" s="77"/>
      <c r="AE29" s="77"/>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75"/>
      <c r="V30" s="89"/>
      <c r="W30" s="89"/>
      <c r="X30" s="76"/>
      <c r="Y30" s="89"/>
      <c r="Z30" s="76"/>
      <c r="AA30" s="83"/>
      <c r="AB30" s="84"/>
      <c r="AC30" s="78"/>
      <c r="AD30" s="77"/>
      <c r="AE30" s="77"/>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75"/>
      <c r="V31" s="89"/>
      <c r="W31" s="89"/>
      <c r="X31" s="76"/>
      <c r="Y31" s="89"/>
      <c r="Z31" s="76"/>
      <c r="AA31" s="83"/>
      <c r="AB31" s="84"/>
      <c r="AC31" s="78"/>
      <c r="AD31" s="77"/>
      <c r="AE31" s="77"/>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c r="L32" s="70">
        <f t="shared" si="1"/>
        <v>0</v>
      </c>
      <c r="M32" s="71">
        <f t="shared" si="2"/>
        <v>0</v>
      </c>
      <c r="N32" s="72"/>
      <c r="O32" s="73">
        <f t="shared" si="3"/>
        <v>0</v>
      </c>
      <c r="P32" s="72"/>
      <c r="Q32" s="72"/>
      <c r="R32" s="72"/>
      <c r="S32" s="74">
        <f t="shared" si="0"/>
        <v>0</v>
      </c>
      <c r="T32" s="121" t="str">
        <f t="shared" si="4"/>
        <v>OK</v>
      </c>
      <c r="U32" s="75"/>
      <c r="V32" s="89"/>
      <c r="W32" s="89"/>
      <c r="X32" s="76"/>
      <c r="Y32" s="89"/>
      <c r="Z32" s="76"/>
      <c r="AA32" s="83"/>
      <c r="AB32" s="84"/>
      <c r="AC32" s="78"/>
      <c r="AD32" s="77"/>
      <c r="AE32" s="77"/>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75"/>
      <c r="V33" s="89"/>
      <c r="W33" s="89"/>
      <c r="X33" s="76"/>
      <c r="Y33" s="89"/>
      <c r="Z33" s="76"/>
      <c r="AA33" s="83"/>
      <c r="AB33" s="84"/>
      <c r="AC33" s="78"/>
      <c r="AD33" s="77"/>
      <c r="AE33" s="77"/>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75"/>
      <c r="V34" s="89"/>
      <c r="W34" s="89"/>
      <c r="X34" s="76"/>
      <c r="Y34" s="89"/>
      <c r="Z34" s="76"/>
      <c r="AA34" s="83"/>
      <c r="AB34" s="84"/>
      <c r="AC34" s="78"/>
      <c r="AD34" s="77"/>
      <c r="AE34" s="77"/>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c r="L35" s="70">
        <f t="shared" si="1"/>
        <v>0</v>
      </c>
      <c r="M35" s="71">
        <f t="shared" si="2"/>
        <v>0</v>
      </c>
      <c r="N35" s="72"/>
      <c r="O35" s="73">
        <f t="shared" si="3"/>
        <v>0</v>
      </c>
      <c r="P35" s="72"/>
      <c r="Q35" s="72"/>
      <c r="R35" s="72"/>
      <c r="S35" s="74">
        <f t="shared" si="0"/>
        <v>0</v>
      </c>
      <c r="T35" s="121" t="str">
        <f t="shared" si="4"/>
        <v>OK</v>
      </c>
      <c r="U35" s="75"/>
      <c r="V35" s="89"/>
      <c r="W35" s="89"/>
      <c r="X35" s="76"/>
      <c r="Y35" s="89"/>
      <c r="Z35" s="76"/>
      <c r="AA35" s="83"/>
      <c r="AB35" s="84"/>
      <c r="AC35" s="78"/>
      <c r="AD35" s="77"/>
      <c r="AE35" s="77"/>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v>2</v>
      </c>
      <c r="L36" s="70">
        <f t="shared" si="1"/>
        <v>0</v>
      </c>
      <c r="M36" s="71">
        <f t="shared" si="2"/>
        <v>0</v>
      </c>
      <c r="N36" s="72"/>
      <c r="O36" s="73">
        <f t="shared" si="3"/>
        <v>0</v>
      </c>
      <c r="P36" s="72"/>
      <c r="Q36" s="72"/>
      <c r="R36" s="72"/>
      <c r="S36" s="74">
        <f t="shared" si="0"/>
        <v>2</v>
      </c>
      <c r="T36" s="121" t="str">
        <f t="shared" si="4"/>
        <v>OK</v>
      </c>
      <c r="U36" s="75"/>
      <c r="V36" s="89"/>
      <c r="W36" s="89"/>
      <c r="X36" s="76"/>
      <c r="Y36" s="89"/>
      <c r="Z36" s="76"/>
      <c r="AA36" s="83"/>
      <c r="AB36" s="84"/>
      <c r="AC36" s="78"/>
      <c r="AD36" s="77"/>
      <c r="AE36" s="77"/>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c r="L37" s="70">
        <f t="shared" si="1"/>
        <v>0</v>
      </c>
      <c r="M37" s="71">
        <f t="shared" si="2"/>
        <v>0</v>
      </c>
      <c r="N37" s="72"/>
      <c r="O37" s="73">
        <f t="shared" si="3"/>
        <v>0</v>
      </c>
      <c r="P37" s="72"/>
      <c r="Q37" s="72"/>
      <c r="R37" s="72"/>
      <c r="S37" s="74">
        <f t="shared" si="0"/>
        <v>0</v>
      </c>
      <c r="T37" s="121" t="str">
        <f t="shared" si="4"/>
        <v>OK</v>
      </c>
      <c r="U37" s="75"/>
      <c r="V37" s="89"/>
      <c r="W37" s="89"/>
      <c r="X37" s="76"/>
      <c r="Y37" s="89"/>
      <c r="Z37" s="76"/>
      <c r="AA37" s="83"/>
      <c r="AB37" s="84"/>
      <c r="AC37" s="78"/>
      <c r="AD37" s="77"/>
      <c r="AE37" s="77"/>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c r="L38" s="70">
        <f t="shared" si="1"/>
        <v>0</v>
      </c>
      <c r="M38" s="71">
        <f t="shared" si="2"/>
        <v>0</v>
      </c>
      <c r="N38" s="72"/>
      <c r="O38" s="73">
        <f t="shared" si="3"/>
        <v>0</v>
      </c>
      <c r="P38" s="72"/>
      <c r="Q38" s="72"/>
      <c r="R38" s="72"/>
      <c r="S38" s="74">
        <f t="shared" si="0"/>
        <v>0</v>
      </c>
      <c r="T38" s="121" t="str">
        <f t="shared" si="4"/>
        <v>OK</v>
      </c>
      <c r="U38" s="75"/>
      <c r="V38" s="89"/>
      <c r="W38" s="89"/>
      <c r="X38" s="76"/>
      <c r="Y38" s="89"/>
      <c r="Z38" s="76"/>
      <c r="AA38" s="83"/>
      <c r="AB38" s="84"/>
      <c r="AC38" s="78"/>
      <c r="AD38" s="77"/>
      <c r="AE38" s="77"/>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1"/>
        <v>0</v>
      </c>
      <c r="M39" s="71">
        <f t="shared" si="2"/>
        <v>0</v>
      </c>
      <c r="N39" s="72"/>
      <c r="O39" s="73">
        <f t="shared" si="3"/>
        <v>0</v>
      </c>
      <c r="P39" s="72"/>
      <c r="Q39" s="72"/>
      <c r="R39" s="72"/>
      <c r="S39" s="74">
        <f t="shared" si="0"/>
        <v>0</v>
      </c>
      <c r="T39" s="121" t="str">
        <f t="shared" si="4"/>
        <v>OK</v>
      </c>
      <c r="U39" s="75"/>
      <c r="V39" s="89"/>
      <c r="W39" s="89"/>
      <c r="X39" s="76"/>
      <c r="Y39" s="89"/>
      <c r="Z39" s="76"/>
      <c r="AA39" s="83"/>
      <c r="AB39" s="84"/>
      <c r="AC39" s="78"/>
      <c r="AD39" s="77"/>
      <c r="AE39" s="77"/>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c r="L40" s="70">
        <f t="shared" si="1"/>
        <v>0</v>
      </c>
      <c r="M40" s="71">
        <f t="shared" si="2"/>
        <v>0</v>
      </c>
      <c r="N40" s="72"/>
      <c r="O40" s="73">
        <f t="shared" si="3"/>
        <v>0</v>
      </c>
      <c r="P40" s="72"/>
      <c r="Q40" s="72"/>
      <c r="R40" s="72"/>
      <c r="S40" s="74">
        <f t="shared" si="0"/>
        <v>0</v>
      </c>
      <c r="T40" s="121" t="str">
        <f t="shared" si="4"/>
        <v>OK</v>
      </c>
      <c r="U40" s="75"/>
      <c r="V40" s="89"/>
      <c r="W40" s="89"/>
      <c r="X40" s="76"/>
      <c r="Y40" s="89"/>
      <c r="Z40" s="76"/>
      <c r="AA40" s="83"/>
      <c r="AB40" s="84"/>
      <c r="AC40" s="78"/>
      <c r="AD40" s="77"/>
      <c r="AE40" s="77"/>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c r="L41" s="70">
        <f t="shared" si="1"/>
        <v>0</v>
      </c>
      <c r="M41" s="71">
        <f t="shared" si="2"/>
        <v>0</v>
      </c>
      <c r="N41" s="72"/>
      <c r="O41" s="73">
        <f t="shared" si="3"/>
        <v>0</v>
      </c>
      <c r="P41" s="72"/>
      <c r="Q41" s="72"/>
      <c r="R41" s="72"/>
      <c r="S41" s="74">
        <f t="shared" si="0"/>
        <v>0</v>
      </c>
      <c r="T41" s="121" t="str">
        <f t="shared" si="4"/>
        <v>OK</v>
      </c>
      <c r="U41" s="75"/>
      <c r="V41" s="89"/>
      <c r="W41" s="89"/>
      <c r="X41" s="76"/>
      <c r="Y41" s="89"/>
      <c r="Z41" s="76"/>
      <c r="AA41" s="83"/>
      <c r="AB41" s="84"/>
      <c r="AC41" s="78"/>
      <c r="AD41" s="77"/>
      <c r="AE41" s="77"/>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1"/>
        <v>0</v>
      </c>
      <c r="M42" s="71">
        <f t="shared" si="2"/>
        <v>0</v>
      </c>
      <c r="N42" s="72"/>
      <c r="O42" s="73">
        <f t="shared" si="3"/>
        <v>0</v>
      </c>
      <c r="P42" s="72"/>
      <c r="Q42" s="72"/>
      <c r="R42" s="72"/>
      <c r="S42" s="74">
        <f t="shared" si="0"/>
        <v>0</v>
      </c>
      <c r="T42" s="121" t="str">
        <f t="shared" si="4"/>
        <v>OK</v>
      </c>
      <c r="U42" s="75"/>
      <c r="V42" s="89"/>
      <c r="W42" s="89"/>
      <c r="X42" s="76"/>
      <c r="Y42" s="89"/>
      <c r="Z42" s="76"/>
      <c r="AA42" s="83"/>
      <c r="AB42" s="84"/>
      <c r="AC42" s="78"/>
      <c r="AD42" s="77"/>
      <c r="AE42" s="77"/>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75"/>
      <c r="V43" s="89"/>
      <c r="W43" s="89"/>
      <c r="X43" s="76"/>
      <c r="Y43" s="89"/>
      <c r="Z43" s="76"/>
      <c r="AA43" s="83"/>
      <c r="AB43" s="84"/>
      <c r="AC43" s="78"/>
      <c r="AD43" s="77"/>
      <c r="AE43" s="77"/>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c r="L44" s="70">
        <f t="shared" si="1"/>
        <v>0</v>
      </c>
      <c r="M44" s="71">
        <f t="shared" si="2"/>
        <v>0</v>
      </c>
      <c r="N44" s="72"/>
      <c r="O44" s="73">
        <f t="shared" si="3"/>
        <v>0</v>
      </c>
      <c r="P44" s="72"/>
      <c r="Q44" s="72"/>
      <c r="R44" s="72"/>
      <c r="S44" s="74">
        <f t="shared" si="0"/>
        <v>0</v>
      </c>
      <c r="T44" s="121" t="str">
        <f t="shared" si="4"/>
        <v>OK</v>
      </c>
      <c r="U44" s="75"/>
      <c r="V44" s="89"/>
      <c r="W44" s="89"/>
      <c r="X44" s="76"/>
      <c r="Y44" s="89"/>
      <c r="Z44" s="76"/>
      <c r="AA44" s="83"/>
      <c r="AB44" s="84"/>
      <c r="AC44" s="78"/>
      <c r="AD44" s="77"/>
      <c r="AE44" s="77"/>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1"/>
        <v>0</v>
      </c>
      <c r="M45" s="71">
        <f t="shared" si="2"/>
        <v>0</v>
      </c>
      <c r="N45" s="72"/>
      <c r="O45" s="73">
        <f t="shared" si="3"/>
        <v>0</v>
      </c>
      <c r="P45" s="72"/>
      <c r="Q45" s="72"/>
      <c r="R45" s="72"/>
      <c r="S45" s="74">
        <f t="shared" si="0"/>
        <v>0</v>
      </c>
      <c r="T45" s="121" t="str">
        <f t="shared" si="4"/>
        <v>OK</v>
      </c>
      <c r="U45" s="75"/>
      <c r="V45" s="89"/>
      <c r="W45" s="89"/>
      <c r="X45" s="76"/>
      <c r="Y45" s="89"/>
      <c r="Z45" s="76"/>
      <c r="AA45" s="83"/>
      <c r="AB45" s="84"/>
      <c r="AC45" s="78"/>
      <c r="AD45" s="77"/>
      <c r="AE45" s="77"/>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1"/>
        <v>0</v>
      </c>
      <c r="M46" s="71">
        <f t="shared" si="2"/>
        <v>0</v>
      </c>
      <c r="N46" s="72"/>
      <c r="O46" s="73">
        <f t="shared" si="3"/>
        <v>0</v>
      </c>
      <c r="P46" s="72"/>
      <c r="Q46" s="72"/>
      <c r="R46" s="72"/>
      <c r="S46" s="74">
        <f t="shared" si="0"/>
        <v>0</v>
      </c>
      <c r="T46" s="121" t="str">
        <f t="shared" si="4"/>
        <v>OK</v>
      </c>
      <c r="U46" s="75"/>
      <c r="V46" s="89"/>
      <c r="W46" s="89"/>
      <c r="X46" s="76"/>
      <c r="Y46" s="89"/>
      <c r="Z46" s="76"/>
      <c r="AA46" s="83"/>
      <c r="AB46" s="84"/>
      <c r="AC46" s="78"/>
      <c r="AD46" s="77"/>
      <c r="AE46" s="77"/>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75"/>
      <c r="V47" s="89"/>
      <c r="W47" s="89"/>
      <c r="X47" s="76"/>
      <c r="Y47" s="89"/>
      <c r="Z47" s="76"/>
      <c r="AA47" s="83"/>
      <c r="AB47" s="84"/>
      <c r="AC47" s="78"/>
      <c r="AD47" s="77"/>
      <c r="AE47" s="77"/>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75"/>
      <c r="V48" s="89"/>
      <c r="W48" s="89"/>
      <c r="X48" s="76"/>
      <c r="Y48" s="89"/>
      <c r="Z48" s="76"/>
      <c r="AA48" s="83"/>
      <c r="AB48" s="84"/>
      <c r="AC48" s="78"/>
      <c r="AD48" s="77"/>
      <c r="AE48" s="77"/>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c r="L49" s="70">
        <f t="shared" si="1"/>
        <v>0</v>
      </c>
      <c r="M49" s="71">
        <f t="shared" si="2"/>
        <v>0</v>
      </c>
      <c r="N49" s="72"/>
      <c r="O49" s="73">
        <f t="shared" si="3"/>
        <v>0</v>
      </c>
      <c r="P49" s="72"/>
      <c r="Q49" s="72"/>
      <c r="R49" s="72"/>
      <c r="S49" s="74">
        <f t="shared" si="0"/>
        <v>0</v>
      </c>
      <c r="T49" s="121" t="str">
        <f t="shared" si="4"/>
        <v>OK</v>
      </c>
      <c r="U49" s="75"/>
      <c r="V49" s="89"/>
      <c r="W49" s="89"/>
      <c r="X49" s="76"/>
      <c r="Y49" s="89"/>
      <c r="Z49" s="76"/>
      <c r="AA49" s="83"/>
      <c r="AB49" s="84"/>
      <c r="AC49" s="78"/>
      <c r="AD49" s="77"/>
      <c r="AE49" s="77"/>
      <c r="AF49" s="76"/>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c r="L50" s="70">
        <f t="shared" si="1"/>
        <v>0</v>
      </c>
      <c r="M50" s="71">
        <f t="shared" si="2"/>
        <v>0</v>
      </c>
      <c r="N50" s="72"/>
      <c r="O50" s="73">
        <f t="shared" si="3"/>
        <v>0</v>
      </c>
      <c r="P50" s="72"/>
      <c r="Q50" s="72"/>
      <c r="R50" s="72"/>
      <c r="S50" s="74">
        <f t="shared" si="0"/>
        <v>0</v>
      </c>
      <c r="T50" s="121" t="str">
        <f t="shared" si="4"/>
        <v>OK</v>
      </c>
      <c r="U50" s="75"/>
      <c r="V50" s="89"/>
      <c r="W50" s="89"/>
      <c r="X50" s="76"/>
      <c r="Y50" s="89"/>
      <c r="Z50" s="76"/>
      <c r="AA50" s="83"/>
      <c r="AB50" s="84"/>
      <c r="AC50" s="78"/>
      <c r="AD50" s="77"/>
      <c r="AE50" s="77"/>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c r="L51" s="70">
        <f t="shared" si="1"/>
        <v>0</v>
      </c>
      <c r="M51" s="71">
        <f t="shared" si="2"/>
        <v>0</v>
      </c>
      <c r="N51" s="72"/>
      <c r="O51" s="73">
        <f t="shared" si="3"/>
        <v>0</v>
      </c>
      <c r="P51" s="72"/>
      <c r="Q51" s="72"/>
      <c r="R51" s="72"/>
      <c r="S51" s="74">
        <f t="shared" si="0"/>
        <v>0</v>
      </c>
      <c r="T51" s="121" t="str">
        <f t="shared" si="4"/>
        <v>OK</v>
      </c>
      <c r="U51" s="75"/>
      <c r="V51" s="89"/>
      <c r="W51" s="89"/>
      <c r="X51" s="76"/>
      <c r="Y51" s="89"/>
      <c r="Z51" s="76"/>
      <c r="AA51" s="83"/>
      <c r="AB51" s="84"/>
      <c r="AC51" s="78"/>
      <c r="AD51" s="77"/>
      <c r="AE51" s="77"/>
      <c r="AF51" s="76"/>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c r="L52" s="70">
        <f t="shared" si="1"/>
        <v>0</v>
      </c>
      <c r="M52" s="71">
        <f t="shared" si="2"/>
        <v>0</v>
      </c>
      <c r="N52" s="72"/>
      <c r="O52" s="73">
        <f t="shared" si="3"/>
        <v>0</v>
      </c>
      <c r="P52" s="72"/>
      <c r="Q52" s="72"/>
      <c r="R52" s="72"/>
      <c r="S52" s="74">
        <f t="shared" si="0"/>
        <v>0</v>
      </c>
      <c r="T52" s="121" t="str">
        <f t="shared" si="4"/>
        <v>OK</v>
      </c>
      <c r="U52" s="75"/>
      <c r="V52" s="89"/>
      <c r="W52" s="89"/>
      <c r="X52" s="76"/>
      <c r="Y52" s="89"/>
      <c r="Z52" s="76"/>
      <c r="AA52" s="83"/>
      <c r="AB52" s="84"/>
      <c r="AC52" s="78"/>
      <c r="AD52" s="77"/>
      <c r="AE52" s="77"/>
      <c r="AF52" s="76"/>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c r="L53" s="70">
        <f t="shared" si="1"/>
        <v>0</v>
      </c>
      <c r="M53" s="71">
        <f t="shared" si="2"/>
        <v>0</v>
      </c>
      <c r="N53" s="72"/>
      <c r="O53" s="73">
        <f t="shared" si="3"/>
        <v>0</v>
      </c>
      <c r="P53" s="72"/>
      <c r="Q53" s="72"/>
      <c r="R53" s="72"/>
      <c r="S53" s="74">
        <f t="shared" si="0"/>
        <v>0</v>
      </c>
      <c r="T53" s="121" t="str">
        <f t="shared" si="4"/>
        <v>OK</v>
      </c>
      <c r="U53" s="75"/>
      <c r="V53" s="89"/>
      <c r="W53" s="89"/>
      <c r="X53" s="76"/>
      <c r="Y53" s="89"/>
      <c r="Z53" s="76"/>
      <c r="AA53" s="83"/>
      <c r="AB53" s="84"/>
      <c r="AC53" s="78"/>
      <c r="AD53" s="77"/>
      <c r="AE53" s="77"/>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c r="L54" s="70">
        <f t="shared" si="1"/>
        <v>0</v>
      </c>
      <c r="M54" s="71">
        <f t="shared" si="2"/>
        <v>0</v>
      </c>
      <c r="N54" s="72"/>
      <c r="O54" s="73">
        <f t="shared" si="3"/>
        <v>0</v>
      </c>
      <c r="P54" s="72"/>
      <c r="Q54" s="72"/>
      <c r="R54" s="72"/>
      <c r="S54" s="74">
        <f t="shared" si="0"/>
        <v>0</v>
      </c>
      <c r="T54" s="121" t="str">
        <f t="shared" si="4"/>
        <v>OK</v>
      </c>
      <c r="U54" s="75"/>
      <c r="V54" s="89"/>
      <c r="W54" s="89"/>
      <c r="X54" s="76"/>
      <c r="Y54" s="89"/>
      <c r="Z54" s="76"/>
      <c r="AA54" s="83"/>
      <c r="AB54" s="84"/>
      <c r="AC54" s="78"/>
      <c r="AD54" s="77"/>
      <c r="AE54" s="77"/>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75"/>
      <c r="V55" s="89"/>
      <c r="W55" s="89"/>
      <c r="X55" s="76"/>
      <c r="Y55" s="89"/>
      <c r="Z55" s="76"/>
      <c r="AA55" s="83"/>
      <c r="AB55" s="84"/>
      <c r="AC55" s="78"/>
      <c r="AD55" s="77"/>
      <c r="AE55" s="77"/>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c r="L56" s="70">
        <f t="shared" si="1"/>
        <v>0</v>
      </c>
      <c r="M56" s="71">
        <f t="shared" si="2"/>
        <v>0</v>
      </c>
      <c r="N56" s="72"/>
      <c r="O56" s="73">
        <f t="shared" si="3"/>
        <v>0</v>
      </c>
      <c r="P56" s="72"/>
      <c r="Q56" s="72"/>
      <c r="R56" s="72"/>
      <c r="S56" s="74">
        <f t="shared" si="0"/>
        <v>0</v>
      </c>
      <c r="T56" s="121" t="str">
        <f t="shared" si="4"/>
        <v>OK</v>
      </c>
      <c r="U56" s="75"/>
      <c r="V56" s="89"/>
      <c r="W56" s="89"/>
      <c r="X56" s="76"/>
      <c r="Y56" s="89"/>
      <c r="Z56" s="76"/>
      <c r="AA56" s="83"/>
      <c r="AB56" s="84"/>
      <c r="AC56" s="78"/>
      <c r="AD56" s="77"/>
      <c r="AE56" s="77"/>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c r="L57" s="70">
        <f t="shared" si="1"/>
        <v>0</v>
      </c>
      <c r="M57" s="71">
        <f t="shared" si="2"/>
        <v>0</v>
      </c>
      <c r="N57" s="72"/>
      <c r="O57" s="73">
        <f t="shared" si="3"/>
        <v>0</v>
      </c>
      <c r="P57" s="72"/>
      <c r="Q57" s="72"/>
      <c r="R57" s="72"/>
      <c r="S57" s="74">
        <f t="shared" si="0"/>
        <v>0</v>
      </c>
      <c r="T57" s="121" t="str">
        <f t="shared" si="4"/>
        <v>OK</v>
      </c>
      <c r="U57" s="75"/>
      <c r="V57" s="89"/>
      <c r="W57" s="89"/>
      <c r="X57" s="76"/>
      <c r="Y57" s="89"/>
      <c r="Z57" s="76"/>
      <c r="AA57" s="83"/>
      <c r="AB57" s="84"/>
      <c r="AC57" s="78"/>
      <c r="AD57" s="77"/>
      <c r="AE57" s="77"/>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75"/>
      <c r="V58" s="89"/>
      <c r="W58" s="89"/>
      <c r="X58" s="76"/>
      <c r="Y58" s="89"/>
      <c r="Z58" s="76"/>
      <c r="AA58" s="83"/>
      <c r="AB58" s="84"/>
      <c r="AC58" s="78"/>
      <c r="AD58" s="77"/>
      <c r="AE58" s="77"/>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75"/>
      <c r="V59" s="89"/>
      <c r="W59" s="89"/>
      <c r="X59" s="76"/>
      <c r="Y59" s="89"/>
      <c r="Z59" s="76"/>
      <c r="AA59" s="83"/>
      <c r="AB59" s="84"/>
      <c r="AC59" s="78"/>
      <c r="AD59" s="77"/>
      <c r="AE59" s="77"/>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75"/>
      <c r="V60" s="89"/>
      <c r="W60" s="89"/>
      <c r="X60" s="76"/>
      <c r="Y60" s="89"/>
      <c r="Z60" s="76"/>
      <c r="AA60" s="83"/>
      <c r="AB60" s="84"/>
      <c r="AC60" s="78"/>
      <c r="AD60" s="77"/>
      <c r="AE60" s="77"/>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75"/>
      <c r="V61" s="89"/>
      <c r="W61" s="89"/>
      <c r="X61" s="76"/>
      <c r="Y61" s="89"/>
      <c r="Z61" s="76"/>
      <c r="AA61" s="83"/>
      <c r="AB61" s="84"/>
      <c r="AC61" s="78"/>
      <c r="AD61" s="77"/>
      <c r="AE61" s="77"/>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75"/>
      <c r="V62" s="89"/>
      <c r="W62" s="89"/>
      <c r="X62" s="76"/>
      <c r="Y62" s="89"/>
      <c r="Z62" s="76"/>
      <c r="AA62" s="83"/>
      <c r="AB62" s="84"/>
      <c r="AC62" s="78"/>
      <c r="AD62" s="77"/>
      <c r="AE62" s="77"/>
      <c r="AF62" s="76"/>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c r="L63" s="70">
        <f t="shared" si="1"/>
        <v>0</v>
      </c>
      <c r="M63" s="71">
        <f t="shared" si="2"/>
        <v>0</v>
      </c>
      <c r="N63" s="72"/>
      <c r="O63" s="73">
        <f t="shared" si="3"/>
        <v>0</v>
      </c>
      <c r="P63" s="72"/>
      <c r="Q63" s="72"/>
      <c r="R63" s="72"/>
      <c r="S63" s="74">
        <f t="shared" si="0"/>
        <v>0</v>
      </c>
      <c r="T63" s="121" t="str">
        <f t="shared" si="4"/>
        <v>OK</v>
      </c>
      <c r="U63" s="75"/>
      <c r="V63" s="89"/>
      <c r="W63" s="89"/>
      <c r="X63" s="76"/>
      <c r="Y63" s="89"/>
      <c r="Z63" s="76"/>
      <c r="AA63" s="83"/>
      <c r="AB63" s="84"/>
      <c r="AC63" s="78"/>
      <c r="AD63" s="77"/>
      <c r="AE63" s="77"/>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1"/>
        <v>0</v>
      </c>
      <c r="M64" s="71">
        <f t="shared" si="2"/>
        <v>0</v>
      </c>
      <c r="N64" s="72"/>
      <c r="O64" s="73">
        <f t="shared" si="3"/>
        <v>0</v>
      </c>
      <c r="P64" s="72"/>
      <c r="Q64" s="72"/>
      <c r="R64" s="72"/>
      <c r="S64" s="74">
        <f t="shared" si="0"/>
        <v>0</v>
      </c>
      <c r="T64" s="121" t="str">
        <f t="shared" si="4"/>
        <v>OK</v>
      </c>
      <c r="U64" s="75"/>
      <c r="V64" s="89"/>
      <c r="W64" s="89"/>
      <c r="X64" s="76"/>
      <c r="Y64" s="89"/>
      <c r="Z64" s="76"/>
      <c r="AA64" s="83"/>
      <c r="AB64" s="84"/>
      <c r="AC64" s="78"/>
      <c r="AD64" s="77"/>
      <c r="AE64" s="77"/>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1"/>
        <v>0</v>
      </c>
      <c r="M65" s="71">
        <f t="shared" si="2"/>
        <v>0</v>
      </c>
      <c r="N65" s="72"/>
      <c r="O65" s="73">
        <f t="shared" si="3"/>
        <v>0</v>
      </c>
      <c r="P65" s="72"/>
      <c r="Q65" s="72"/>
      <c r="R65" s="72"/>
      <c r="S65" s="74">
        <f t="shared" si="0"/>
        <v>0</v>
      </c>
      <c r="T65" s="121" t="str">
        <f t="shared" si="4"/>
        <v>OK</v>
      </c>
      <c r="U65" s="75"/>
      <c r="V65" s="89"/>
      <c r="W65" s="89"/>
      <c r="X65" s="76"/>
      <c r="Y65" s="89"/>
      <c r="Z65" s="76"/>
      <c r="AA65" s="83"/>
      <c r="AB65" s="84"/>
      <c r="AC65" s="78"/>
      <c r="AD65" s="77"/>
      <c r="AE65" s="77"/>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c r="L66" s="70">
        <f t="shared" si="1"/>
        <v>0</v>
      </c>
      <c r="M66" s="71">
        <f t="shared" si="2"/>
        <v>0</v>
      </c>
      <c r="N66" s="72"/>
      <c r="O66" s="73">
        <f t="shared" si="3"/>
        <v>0</v>
      </c>
      <c r="P66" s="72"/>
      <c r="Q66" s="72"/>
      <c r="R66" s="72"/>
      <c r="S66" s="74">
        <f t="shared" si="0"/>
        <v>0</v>
      </c>
      <c r="T66" s="121" t="str">
        <f t="shared" si="4"/>
        <v>OK</v>
      </c>
      <c r="U66" s="75"/>
      <c r="V66" s="89"/>
      <c r="W66" s="89"/>
      <c r="X66" s="76"/>
      <c r="Y66" s="89"/>
      <c r="Z66" s="76"/>
      <c r="AA66" s="83"/>
      <c r="AB66" s="84"/>
      <c r="AC66" s="78"/>
      <c r="AD66" s="77"/>
      <c r="AE66" s="77"/>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1"/>
        <v>0</v>
      </c>
      <c r="M67" s="71">
        <f t="shared" si="2"/>
        <v>0</v>
      </c>
      <c r="N67" s="72"/>
      <c r="O67" s="73">
        <f t="shared" si="3"/>
        <v>0</v>
      </c>
      <c r="P67" s="72"/>
      <c r="Q67" s="72"/>
      <c r="R67" s="72"/>
      <c r="S67" s="74">
        <f t="shared" si="0"/>
        <v>0</v>
      </c>
      <c r="T67" s="121" t="str">
        <f t="shared" si="4"/>
        <v>OK</v>
      </c>
      <c r="U67" s="75"/>
      <c r="V67" s="89"/>
      <c r="W67" s="89"/>
      <c r="X67" s="76"/>
      <c r="Y67" s="89"/>
      <c r="Z67" s="76"/>
      <c r="AA67" s="83"/>
      <c r="AB67" s="84"/>
      <c r="AC67" s="78"/>
      <c r="AD67" s="77"/>
      <c r="AE67" s="77"/>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si="1"/>
        <v>0</v>
      </c>
      <c r="M68" s="71">
        <f t="shared" si="2"/>
        <v>0</v>
      </c>
      <c r="N68" s="72"/>
      <c r="O68" s="73">
        <f t="shared" si="3"/>
        <v>0</v>
      </c>
      <c r="P68" s="72"/>
      <c r="Q68" s="72"/>
      <c r="R68" s="72"/>
      <c r="S68" s="74">
        <f t="shared" si="0"/>
        <v>0</v>
      </c>
      <c r="T68" s="121" t="str">
        <f t="shared" si="4"/>
        <v>OK</v>
      </c>
      <c r="U68" s="75"/>
      <c r="V68" s="89"/>
      <c r="W68" s="89"/>
      <c r="X68" s="76"/>
      <c r="Y68" s="89"/>
      <c r="Z68" s="76"/>
      <c r="AA68" s="83"/>
      <c r="AB68" s="84"/>
      <c r="AC68" s="78"/>
      <c r="AD68" s="77"/>
      <c r="AE68" s="77"/>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75"/>
      <c r="V69" s="89"/>
      <c r="W69" s="89"/>
      <c r="X69" s="76"/>
      <c r="Y69" s="89"/>
      <c r="Z69" s="76"/>
      <c r="AA69" s="83"/>
      <c r="AB69" s="84"/>
      <c r="AC69" s="78"/>
      <c r="AD69" s="77"/>
      <c r="AE69" s="77"/>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c r="L70" s="70">
        <f t="shared" si="1"/>
        <v>0</v>
      </c>
      <c r="M70" s="71">
        <f t="shared" si="2"/>
        <v>0</v>
      </c>
      <c r="N70" s="72"/>
      <c r="O70" s="73">
        <f t="shared" si="3"/>
        <v>0</v>
      </c>
      <c r="P70" s="72"/>
      <c r="Q70" s="72"/>
      <c r="R70" s="72"/>
      <c r="S70" s="74">
        <f t="shared" si="0"/>
        <v>0</v>
      </c>
      <c r="T70" s="121" t="str">
        <f t="shared" si="4"/>
        <v>OK</v>
      </c>
      <c r="U70" s="75"/>
      <c r="V70" s="89"/>
      <c r="W70" s="89"/>
      <c r="X70" s="76"/>
      <c r="Y70" s="89"/>
      <c r="Z70" s="76"/>
      <c r="AA70" s="83"/>
      <c r="AB70" s="84"/>
      <c r="AC70" s="78"/>
      <c r="AD70" s="77"/>
      <c r="AE70" s="77"/>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c r="L71" s="70">
        <f t="shared" si="1"/>
        <v>0</v>
      </c>
      <c r="M71" s="71">
        <f t="shared" si="2"/>
        <v>0</v>
      </c>
      <c r="N71" s="72"/>
      <c r="O71" s="73">
        <f t="shared" si="3"/>
        <v>0</v>
      </c>
      <c r="P71" s="72"/>
      <c r="Q71" s="72"/>
      <c r="R71" s="72"/>
      <c r="S71" s="74">
        <f t="shared" si="0"/>
        <v>0</v>
      </c>
      <c r="T71" s="121" t="str">
        <f t="shared" si="4"/>
        <v>OK</v>
      </c>
      <c r="U71" s="75"/>
      <c r="V71" s="89"/>
      <c r="W71" s="89"/>
      <c r="X71" s="76"/>
      <c r="Y71" s="89"/>
      <c r="Z71" s="76"/>
      <c r="AA71" s="83"/>
      <c r="AB71" s="84"/>
      <c r="AC71" s="78"/>
      <c r="AD71" s="77"/>
      <c r="AE71" s="77"/>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75"/>
      <c r="V72" s="89"/>
      <c r="W72" s="89"/>
      <c r="X72" s="76"/>
      <c r="Y72" s="89"/>
      <c r="Z72" s="76"/>
      <c r="AA72" s="83"/>
      <c r="AB72" s="84"/>
      <c r="AC72" s="78"/>
      <c r="AD72" s="77"/>
      <c r="AE72" s="77"/>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1"/>
        <v>0</v>
      </c>
      <c r="M73" s="71">
        <f t="shared" si="2"/>
        <v>0</v>
      </c>
      <c r="N73" s="72"/>
      <c r="O73" s="73">
        <f t="shared" si="3"/>
        <v>0</v>
      </c>
      <c r="P73" s="72"/>
      <c r="Q73" s="72"/>
      <c r="R73" s="72"/>
      <c r="S73" s="74">
        <f t="shared" si="0"/>
        <v>0</v>
      </c>
      <c r="T73" s="121" t="str">
        <f t="shared" si="4"/>
        <v>OK</v>
      </c>
      <c r="U73" s="75"/>
      <c r="V73" s="89"/>
      <c r="W73" s="89"/>
      <c r="X73" s="76"/>
      <c r="Y73" s="89"/>
      <c r="Z73" s="76"/>
      <c r="AA73" s="83"/>
      <c r="AB73" s="84"/>
      <c r="AC73" s="78"/>
      <c r="AD73" s="77"/>
      <c r="AE73" s="77"/>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1"/>
        <v>0</v>
      </c>
      <c r="M74" s="71">
        <f t="shared" si="2"/>
        <v>0</v>
      </c>
      <c r="N74" s="72"/>
      <c r="O74" s="73">
        <f t="shared" si="3"/>
        <v>0</v>
      </c>
      <c r="P74" s="72"/>
      <c r="Q74" s="72"/>
      <c r="R74" s="72"/>
      <c r="S74" s="74">
        <f t="shared" si="0"/>
        <v>0</v>
      </c>
      <c r="T74" s="121" t="str">
        <f t="shared" si="4"/>
        <v>OK</v>
      </c>
      <c r="U74" s="75"/>
      <c r="V74" s="89"/>
      <c r="W74" s="89"/>
      <c r="X74" s="76"/>
      <c r="Y74" s="89"/>
      <c r="Z74" s="76"/>
      <c r="AA74" s="83"/>
      <c r="AB74" s="84"/>
      <c r="AC74" s="78"/>
      <c r="AD74" s="77"/>
      <c r="AE74" s="77"/>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c r="L75" s="70">
        <f t="shared" si="1"/>
        <v>0</v>
      </c>
      <c r="M75" s="71">
        <f t="shared" si="2"/>
        <v>0</v>
      </c>
      <c r="N75" s="72"/>
      <c r="O75" s="73">
        <f t="shared" si="3"/>
        <v>0</v>
      </c>
      <c r="P75" s="72"/>
      <c r="Q75" s="72"/>
      <c r="R75" s="72"/>
      <c r="S75" s="74">
        <f t="shared" si="0"/>
        <v>0</v>
      </c>
      <c r="T75" s="121" t="str">
        <f t="shared" si="4"/>
        <v>OK</v>
      </c>
      <c r="U75" s="75"/>
      <c r="V75" s="89"/>
      <c r="W75" s="89"/>
      <c r="X75" s="76"/>
      <c r="Y75" s="89"/>
      <c r="Z75" s="76"/>
      <c r="AA75" s="83"/>
      <c r="AB75" s="84"/>
      <c r="AC75" s="78"/>
      <c r="AD75" s="77"/>
      <c r="AE75" s="77"/>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c r="L76" s="70">
        <f t="shared" si="1"/>
        <v>0</v>
      </c>
      <c r="M76" s="71">
        <f t="shared" si="2"/>
        <v>0</v>
      </c>
      <c r="N76" s="72"/>
      <c r="O76" s="73">
        <f t="shared" si="3"/>
        <v>0</v>
      </c>
      <c r="P76" s="72"/>
      <c r="Q76" s="72"/>
      <c r="R76" s="72"/>
      <c r="S76" s="74">
        <f t="shared" si="0"/>
        <v>0</v>
      </c>
      <c r="T76" s="121" t="str">
        <f t="shared" si="4"/>
        <v>OK</v>
      </c>
      <c r="U76" s="75"/>
      <c r="V76" s="89"/>
      <c r="W76" s="89"/>
      <c r="X76" s="76"/>
      <c r="Y76" s="89"/>
      <c r="Z76" s="76"/>
      <c r="AA76" s="83"/>
      <c r="AB76" s="84"/>
      <c r="AC76" s="78"/>
      <c r="AD76" s="77"/>
      <c r="AE76" s="77"/>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1"/>
        <v>0</v>
      </c>
      <c r="M77" s="71">
        <f t="shared" si="2"/>
        <v>0</v>
      </c>
      <c r="N77" s="72"/>
      <c r="O77" s="73">
        <f t="shared" si="3"/>
        <v>0</v>
      </c>
      <c r="P77" s="72"/>
      <c r="Q77" s="72"/>
      <c r="R77" s="72"/>
      <c r="S77" s="74">
        <f t="shared" si="0"/>
        <v>0</v>
      </c>
      <c r="T77" s="121" t="str">
        <f t="shared" si="4"/>
        <v>OK</v>
      </c>
      <c r="U77" s="75"/>
      <c r="V77" s="89"/>
      <c r="W77" s="89"/>
      <c r="X77" s="76"/>
      <c r="Y77" s="89"/>
      <c r="Z77" s="76"/>
      <c r="AA77" s="83"/>
      <c r="AB77" s="84"/>
      <c r="AC77" s="78"/>
      <c r="AD77" s="77"/>
      <c r="AE77" s="77"/>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1"/>
        <v>0</v>
      </c>
      <c r="M78" s="71">
        <f t="shared" si="2"/>
        <v>0</v>
      </c>
      <c r="N78" s="72"/>
      <c r="O78" s="73">
        <f t="shared" si="3"/>
        <v>0</v>
      </c>
      <c r="P78" s="72"/>
      <c r="Q78" s="72"/>
      <c r="R78" s="72"/>
      <c r="S78" s="74">
        <f t="shared" si="0"/>
        <v>0</v>
      </c>
      <c r="T78" s="121" t="str">
        <f t="shared" si="4"/>
        <v>OK</v>
      </c>
      <c r="U78" s="75"/>
      <c r="V78" s="89"/>
      <c r="W78" s="89"/>
      <c r="X78" s="76"/>
      <c r="Y78" s="89"/>
      <c r="Z78" s="76"/>
      <c r="AA78" s="83"/>
      <c r="AB78" s="84"/>
      <c r="AC78" s="78"/>
      <c r="AD78" s="77"/>
      <c r="AE78" s="77"/>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c r="L79" s="70">
        <f t="shared" si="1"/>
        <v>0</v>
      </c>
      <c r="M79" s="71">
        <f t="shared" si="2"/>
        <v>0</v>
      </c>
      <c r="N79" s="72"/>
      <c r="O79" s="73">
        <f t="shared" si="3"/>
        <v>0</v>
      </c>
      <c r="P79" s="72"/>
      <c r="Q79" s="72"/>
      <c r="R79" s="72"/>
      <c r="S79" s="74">
        <f t="shared" si="0"/>
        <v>0</v>
      </c>
      <c r="T79" s="121" t="str">
        <f t="shared" si="4"/>
        <v>OK</v>
      </c>
      <c r="U79" s="75"/>
      <c r="V79" s="89"/>
      <c r="W79" s="89"/>
      <c r="X79" s="76"/>
      <c r="Y79" s="89"/>
      <c r="Z79" s="76"/>
      <c r="AA79" s="83"/>
      <c r="AB79" s="84"/>
      <c r="AC79" s="78"/>
      <c r="AD79" s="77"/>
      <c r="AE79" s="77"/>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75"/>
      <c r="V80" s="89"/>
      <c r="W80" s="89"/>
      <c r="X80" s="76"/>
      <c r="Y80" s="89"/>
      <c r="Z80" s="76"/>
      <c r="AA80" s="83"/>
      <c r="AB80" s="84"/>
      <c r="AC80" s="78"/>
      <c r="AD80" s="77"/>
      <c r="AE80" s="77"/>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c r="L81" s="70">
        <f t="shared" si="1"/>
        <v>0</v>
      </c>
      <c r="M81" s="71">
        <f t="shared" si="2"/>
        <v>0</v>
      </c>
      <c r="N81" s="72"/>
      <c r="O81" s="73">
        <f t="shared" si="3"/>
        <v>0</v>
      </c>
      <c r="P81" s="72"/>
      <c r="Q81" s="72"/>
      <c r="R81" s="72"/>
      <c r="S81" s="74">
        <f t="shared" si="0"/>
        <v>0</v>
      </c>
      <c r="T81" s="121" t="str">
        <f t="shared" si="4"/>
        <v>OK</v>
      </c>
      <c r="U81" s="75"/>
      <c r="V81" s="89"/>
      <c r="W81" s="89"/>
      <c r="X81" s="76"/>
      <c r="Y81" s="89"/>
      <c r="Z81" s="76"/>
      <c r="AA81" s="83"/>
      <c r="AB81" s="84"/>
      <c r="AC81" s="78"/>
      <c r="AD81" s="77"/>
      <c r="AE81" s="77"/>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1"/>
        <v>0</v>
      </c>
      <c r="M82" s="71">
        <f t="shared" si="2"/>
        <v>0</v>
      </c>
      <c r="N82" s="72"/>
      <c r="O82" s="73">
        <f t="shared" si="3"/>
        <v>0</v>
      </c>
      <c r="P82" s="72"/>
      <c r="Q82" s="72"/>
      <c r="R82" s="72"/>
      <c r="S82" s="74">
        <f t="shared" si="0"/>
        <v>0</v>
      </c>
      <c r="T82" s="121" t="str">
        <f t="shared" si="4"/>
        <v>OK</v>
      </c>
      <c r="U82" s="75"/>
      <c r="V82" s="89"/>
      <c r="W82" s="89"/>
      <c r="X82" s="76"/>
      <c r="Y82" s="89"/>
      <c r="Z82" s="76"/>
      <c r="AA82" s="83"/>
      <c r="AB82" s="84"/>
      <c r="AC82" s="78"/>
      <c r="AD82" s="77"/>
      <c r="AE82" s="77"/>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c r="L83" s="70">
        <f t="shared" si="1"/>
        <v>0</v>
      </c>
      <c r="M83" s="71">
        <f t="shared" si="2"/>
        <v>0</v>
      </c>
      <c r="N83" s="72"/>
      <c r="O83" s="73">
        <f t="shared" si="3"/>
        <v>0</v>
      </c>
      <c r="P83" s="72"/>
      <c r="Q83" s="72"/>
      <c r="R83" s="72"/>
      <c r="S83" s="74">
        <f t="shared" si="0"/>
        <v>0</v>
      </c>
      <c r="T83" s="121" t="str">
        <f t="shared" si="4"/>
        <v>OK</v>
      </c>
      <c r="U83" s="75"/>
      <c r="V83" s="89"/>
      <c r="W83" s="89"/>
      <c r="X83" s="76"/>
      <c r="Y83" s="89"/>
      <c r="Z83" s="76"/>
      <c r="AA83" s="83"/>
      <c r="AB83" s="84"/>
      <c r="AC83" s="78"/>
      <c r="AD83" s="77"/>
      <c r="AE83" s="77"/>
      <c r="AF83" s="76"/>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75"/>
      <c r="V84" s="89"/>
      <c r="W84" s="89"/>
      <c r="X84" s="76"/>
      <c r="Y84" s="89"/>
      <c r="Z84" s="76"/>
      <c r="AA84" s="83"/>
      <c r="AB84" s="84"/>
      <c r="AC84" s="78"/>
      <c r="AD84" s="77"/>
      <c r="AE84" s="77"/>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75"/>
      <c r="V85" s="89"/>
      <c r="W85" s="89"/>
      <c r="X85" s="76"/>
      <c r="Y85" s="89"/>
      <c r="Z85" s="76"/>
      <c r="AA85" s="83"/>
      <c r="AB85" s="84"/>
      <c r="AC85" s="78"/>
      <c r="AD85" s="77"/>
      <c r="AE85" s="77"/>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75"/>
      <c r="V86" s="89"/>
      <c r="W86" s="89"/>
      <c r="X86" s="76"/>
      <c r="Y86" s="89"/>
      <c r="Z86" s="76"/>
      <c r="AA86" s="83"/>
      <c r="AB86" s="84"/>
      <c r="AC86" s="78"/>
      <c r="AD86" s="77"/>
      <c r="AE86" s="77"/>
      <c r="AF86" s="76"/>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c r="L87" s="70">
        <f t="shared" si="1"/>
        <v>0</v>
      </c>
      <c r="M87" s="71">
        <f t="shared" si="2"/>
        <v>0</v>
      </c>
      <c r="N87" s="72"/>
      <c r="O87" s="73">
        <f t="shared" si="3"/>
        <v>0</v>
      </c>
      <c r="P87" s="72"/>
      <c r="Q87" s="72"/>
      <c r="R87" s="72"/>
      <c r="S87" s="74">
        <f t="shared" si="0"/>
        <v>0</v>
      </c>
      <c r="T87" s="121" t="str">
        <f t="shared" si="4"/>
        <v>OK</v>
      </c>
      <c r="U87" s="75"/>
      <c r="V87" s="89"/>
      <c r="W87" s="89"/>
      <c r="X87" s="76"/>
      <c r="Y87" s="89"/>
      <c r="Z87" s="76"/>
      <c r="AA87" s="83"/>
      <c r="AB87" s="84"/>
      <c r="AC87" s="78"/>
      <c r="AD87" s="77"/>
      <c r="AE87" s="77"/>
      <c r="AF87" s="76"/>
      <c r="AG87" s="78"/>
      <c r="AH87" s="78"/>
      <c r="AI87" s="7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1"/>
        <v>0</v>
      </c>
      <c r="M88" s="71">
        <f t="shared" si="2"/>
        <v>0</v>
      </c>
      <c r="N88" s="72"/>
      <c r="O88" s="73">
        <f t="shared" si="3"/>
        <v>0</v>
      </c>
      <c r="P88" s="72"/>
      <c r="Q88" s="72"/>
      <c r="R88" s="72"/>
      <c r="S88" s="74">
        <f t="shared" si="0"/>
        <v>0</v>
      </c>
      <c r="T88" s="121" t="str">
        <f t="shared" si="4"/>
        <v>OK</v>
      </c>
      <c r="U88" s="75"/>
      <c r="V88" s="89"/>
      <c r="W88" s="89"/>
      <c r="X88" s="76"/>
      <c r="Y88" s="89"/>
      <c r="Z88" s="76"/>
      <c r="AA88" s="83"/>
      <c r="AB88" s="84"/>
      <c r="AC88" s="78"/>
      <c r="AD88" s="77"/>
      <c r="AE88" s="77"/>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75"/>
      <c r="V89" s="89"/>
      <c r="W89" s="89"/>
      <c r="X89" s="76"/>
      <c r="Y89" s="89"/>
      <c r="Z89" s="76"/>
      <c r="AA89" s="83"/>
      <c r="AB89" s="84"/>
      <c r="AC89" s="78"/>
      <c r="AD89" s="77"/>
      <c r="AE89" s="77"/>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75"/>
      <c r="V90" s="89"/>
      <c r="W90" s="89"/>
      <c r="X90" s="76"/>
      <c r="Y90" s="89"/>
      <c r="Z90" s="76"/>
      <c r="AA90" s="83"/>
      <c r="AB90" s="84"/>
      <c r="AC90" s="78"/>
      <c r="AD90" s="77"/>
      <c r="AE90" s="77"/>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1"/>
        <v>0</v>
      </c>
      <c r="M91" s="71">
        <f t="shared" si="2"/>
        <v>0</v>
      </c>
      <c r="N91" s="72"/>
      <c r="O91" s="73">
        <f t="shared" si="3"/>
        <v>0</v>
      </c>
      <c r="P91" s="72"/>
      <c r="Q91" s="72"/>
      <c r="R91" s="72"/>
      <c r="S91" s="74">
        <f t="shared" si="0"/>
        <v>0</v>
      </c>
      <c r="T91" s="121" t="str">
        <f t="shared" si="4"/>
        <v>OK</v>
      </c>
      <c r="U91" s="75"/>
      <c r="V91" s="89"/>
      <c r="W91" s="89"/>
      <c r="X91" s="76"/>
      <c r="Y91" s="89"/>
      <c r="Z91" s="76"/>
      <c r="AA91" s="83"/>
      <c r="AB91" s="84"/>
      <c r="AC91" s="78"/>
      <c r="AD91" s="77"/>
      <c r="AE91" s="77"/>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75"/>
      <c r="V92" s="89"/>
      <c r="W92" s="89"/>
      <c r="X92" s="76"/>
      <c r="Y92" s="89"/>
      <c r="Z92" s="76"/>
      <c r="AA92" s="83"/>
      <c r="AB92" s="84"/>
      <c r="AC92" s="78"/>
      <c r="AD92" s="77"/>
      <c r="AE92" s="77"/>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c r="L93" s="70">
        <f t="shared" si="1"/>
        <v>0</v>
      </c>
      <c r="M93" s="71">
        <f t="shared" si="2"/>
        <v>0</v>
      </c>
      <c r="N93" s="72"/>
      <c r="O93" s="73">
        <f t="shared" si="3"/>
        <v>0</v>
      </c>
      <c r="P93" s="72"/>
      <c r="Q93" s="72"/>
      <c r="R93" s="72"/>
      <c r="S93" s="74">
        <f t="shared" si="0"/>
        <v>0</v>
      </c>
      <c r="T93" s="121" t="str">
        <f t="shared" si="4"/>
        <v>OK</v>
      </c>
      <c r="U93" s="75"/>
      <c r="V93" s="89"/>
      <c r="W93" s="89"/>
      <c r="X93" s="76"/>
      <c r="Y93" s="89"/>
      <c r="Z93" s="76"/>
      <c r="AA93" s="83"/>
      <c r="AB93" s="84"/>
      <c r="AC93" s="78"/>
      <c r="AD93" s="77"/>
      <c r="AE93" s="77"/>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75"/>
      <c r="V94" s="89"/>
      <c r="W94" s="89"/>
      <c r="X94" s="76"/>
      <c r="Y94" s="89"/>
      <c r="Z94" s="76"/>
      <c r="AA94" s="83"/>
      <c r="AB94" s="84"/>
      <c r="AC94" s="78"/>
      <c r="AD94" s="77"/>
      <c r="AE94" s="77"/>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75"/>
      <c r="V95" s="89"/>
      <c r="W95" s="89"/>
      <c r="X95" s="76"/>
      <c r="Y95" s="89"/>
      <c r="Z95" s="76"/>
      <c r="AA95" s="83"/>
      <c r="AB95" s="84"/>
      <c r="AC95" s="78"/>
      <c r="AD95" s="77"/>
      <c r="AE95" s="77"/>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75"/>
      <c r="V96" s="89"/>
      <c r="W96" s="89"/>
      <c r="X96" s="76"/>
      <c r="Y96" s="89"/>
      <c r="Z96" s="76"/>
      <c r="AA96" s="83"/>
      <c r="AB96" s="84"/>
      <c r="AC96" s="78"/>
      <c r="AD96" s="77"/>
      <c r="AE96" s="77"/>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75"/>
      <c r="V97" s="89"/>
      <c r="W97" s="89"/>
      <c r="X97" s="76"/>
      <c r="Y97" s="89"/>
      <c r="Z97" s="76"/>
      <c r="AA97" s="83"/>
      <c r="AB97" s="84"/>
      <c r="AC97" s="78"/>
      <c r="AD97" s="77"/>
      <c r="AE97" s="77"/>
      <c r="AF97" s="76"/>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c r="L98" s="70">
        <f t="shared" si="1"/>
        <v>0</v>
      </c>
      <c r="M98" s="71">
        <f t="shared" si="2"/>
        <v>0</v>
      </c>
      <c r="N98" s="72"/>
      <c r="O98" s="73">
        <f t="shared" si="3"/>
        <v>0</v>
      </c>
      <c r="P98" s="72"/>
      <c r="Q98" s="72"/>
      <c r="R98" s="72"/>
      <c r="S98" s="74">
        <f t="shared" si="0"/>
        <v>0</v>
      </c>
      <c r="T98" s="121" t="str">
        <f t="shared" si="4"/>
        <v>OK</v>
      </c>
      <c r="U98" s="75"/>
      <c r="V98" s="89"/>
      <c r="W98" s="89"/>
      <c r="X98" s="76"/>
      <c r="Y98" s="89"/>
      <c r="Z98" s="76"/>
      <c r="AA98" s="83"/>
      <c r="AB98" s="84"/>
      <c r="AC98" s="78"/>
      <c r="AD98" s="77"/>
      <c r="AE98" s="77"/>
      <c r="AF98" s="76"/>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c r="L99" s="70">
        <f t="shared" si="1"/>
        <v>0</v>
      </c>
      <c r="M99" s="71">
        <f t="shared" si="2"/>
        <v>0</v>
      </c>
      <c r="N99" s="72"/>
      <c r="O99" s="73">
        <f t="shared" si="3"/>
        <v>0</v>
      </c>
      <c r="P99" s="72"/>
      <c r="Q99" s="72"/>
      <c r="R99" s="72"/>
      <c r="S99" s="74">
        <f t="shared" si="0"/>
        <v>0</v>
      </c>
      <c r="T99" s="121" t="str">
        <f t="shared" si="4"/>
        <v>OK</v>
      </c>
      <c r="U99" s="75"/>
      <c r="V99" s="89"/>
      <c r="W99" s="89"/>
      <c r="X99" s="76"/>
      <c r="Y99" s="89"/>
      <c r="Z99" s="76"/>
      <c r="AA99" s="83"/>
      <c r="AB99" s="84"/>
      <c r="AC99" s="78"/>
      <c r="AD99" s="77"/>
      <c r="AE99" s="77"/>
      <c r="AF99" s="76"/>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c r="L100" s="70">
        <f t="shared" si="1"/>
        <v>0</v>
      </c>
      <c r="M100" s="71">
        <f t="shared" si="2"/>
        <v>0</v>
      </c>
      <c r="N100" s="72"/>
      <c r="O100" s="73">
        <f t="shared" si="3"/>
        <v>0</v>
      </c>
      <c r="P100" s="72"/>
      <c r="Q100" s="72"/>
      <c r="R100" s="72"/>
      <c r="S100" s="74">
        <f t="shared" si="0"/>
        <v>0</v>
      </c>
      <c r="T100" s="121" t="str">
        <f t="shared" si="4"/>
        <v>OK</v>
      </c>
      <c r="U100" s="75"/>
      <c r="V100" s="89"/>
      <c r="W100" s="89"/>
      <c r="X100" s="76"/>
      <c r="Y100" s="89"/>
      <c r="Z100" s="76"/>
      <c r="AA100" s="83"/>
      <c r="AB100" s="84"/>
      <c r="AC100" s="78"/>
      <c r="AD100" s="77"/>
      <c r="AE100" s="77"/>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75"/>
      <c r="V101" s="89"/>
      <c r="W101" s="89"/>
      <c r="X101" s="76"/>
      <c r="Y101" s="89"/>
      <c r="Z101" s="76"/>
      <c r="AA101" s="83"/>
      <c r="AB101" s="84"/>
      <c r="AC101" s="78"/>
      <c r="AD101" s="77"/>
      <c r="AE101" s="77"/>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75"/>
      <c r="V102" s="89"/>
      <c r="W102" s="89"/>
      <c r="X102" s="76"/>
      <c r="Y102" s="89"/>
      <c r="Z102" s="76"/>
      <c r="AA102" s="83"/>
      <c r="AB102" s="84"/>
      <c r="AC102" s="78"/>
      <c r="AD102" s="77"/>
      <c r="AE102" s="77"/>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75"/>
      <c r="V103" s="89"/>
      <c r="W103" s="89"/>
      <c r="X103" s="76"/>
      <c r="Y103" s="89"/>
      <c r="Z103" s="76"/>
      <c r="AA103" s="83"/>
      <c r="AB103" s="84"/>
      <c r="AC103" s="78"/>
      <c r="AD103" s="77"/>
      <c r="AE103" s="77"/>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75"/>
      <c r="V104" s="89"/>
      <c r="W104" s="89"/>
      <c r="X104" s="76"/>
      <c r="Y104" s="89"/>
      <c r="Z104" s="76"/>
      <c r="AA104" s="83"/>
      <c r="AB104" s="84"/>
      <c r="AC104" s="78"/>
      <c r="AD104" s="77"/>
      <c r="AE104" s="77"/>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75"/>
      <c r="V105" s="89"/>
      <c r="W105" s="89"/>
      <c r="X105" s="76"/>
      <c r="Y105" s="89"/>
      <c r="Z105" s="76"/>
      <c r="AA105" s="83"/>
      <c r="AB105" s="84"/>
      <c r="AC105" s="78"/>
      <c r="AD105" s="77"/>
      <c r="AE105" s="77"/>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75"/>
      <c r="V106" s="89"/>
      <c r="W106" s="89"/>
      <c r="X106" s="76"/>
      <c r="Y106" s="89"/>
      <c r="Z106" s="76"/>
      <c r="AA106" s="83"/>
      <c r="AB106" s="84"/>
      <c r="AC106" s="78"/>
      <c r="AD106" s="77"/>
      <c r="AE106" s="77"/>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c r="L107" s="70">
        <f t="shared" si="1"/>
        <v>0</v>
      </c>
      <c r="M107" s="71">
        <f t="shared" si="2"/>
        <v>0</v>
      </c>
      <c r="N107" s="72"/>
      <c r="O107" s="73">
        <f t="shared" si="3"/>
        <v>0</v>
      </c>
      <c r="P107" s="72"/>
      <c r="Q107" s="72"/>
      <c r="R107" s="72"/>
      <c r="S107" s="74">
        <f t="shared" si="0"/>
        <v>0</v>
      </c>
      <c r="T107" s="121" t="str">
        <f t="shared" si="4"/>
        <v>OK</v>
      </c>
      <c r="U107" s="75"/>
      <c r="V107" s="89"/>
      <c r="W107" s="89"/>
      <c r="X107" s="76"/>
      <c r="Y107" s="89"/>
      <c r="Z107" s="76"/>
      <c r="AA107" s="83"/>
      <c r="AB107" s="84"/>
      <c r="AC107" s="78"/>
      <c r="AD107" s="77"/>
      <c r="AE107" s="77"/>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c r="L108" s="70">
        <f t="shared" si="1"/>
        <v>0</v>
      </c>
      <c r="M108" s="71">
        <f t="shared" si="2"/>
        <v>0</v>
      </c>
      <c r="N108" s="72"/>
      <c r="O108" s="73">
        <f t="shared" si="3"/>
        <v>0</v>
      </c>
      <c r="P108" s="72"/>
      <c r="Q108" s="72"/>
      <c r="R108" s="72"/>
      <c r="S108" s="74">
        <f t="shared" si="0"/>
        <v>0</v>
      </c>
      <c r="T108" s="121" t="str">
        <f t="shared" si="4"/>
        <v>OK</v>
      </c>
      <c r="U108" s="75"/>
      <c r="V108" s="89"/>
      <c r="W108" s="89"/>
      <c r="X108" s="76"/>
      <c r="Y108" s="89"/>
      <c r="Z108" s="76"/>
      <c r="AA108" s="83"/>
      <c r="AB108" s="84"/>
      <c r="AC108" s="78"/>
      <c r="AD108" s="77"/>
      <c r="AE108" s="77"/>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75"/>
      <c r="V109" s="89"/>
      <c r="W109" s="89"/>
      <c r="X109" s="76"/>
      <c r="Y109" s="89"/>
      <c r="Z109" s="76"/>
      <c r="AA109" s="83"/>
      <c r="AB109" s="84"/>
      <c r="AC109" s="78"/>
      <c r="AD109" s="77"/>
      <c r="AE109" s="77"/>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
        <v>0</v>
      </c>
      <c r="M110" s="71">
        <f t="shared" si="2"/>
        <v>0</v>
      </c>
      <c r="N110" s="72"/>
      <c r="O110" s="73">
        <f t="shared" si="3"/>
        <v>0</v>
      </c>
      <c r="P110" s="72"/>
      <c r="Q110" s="72"/>
      <c r="R110" s="72"/>
      <c r="S110" s="74">
        <f t="shared" si="0"/>
        <v>0</v>
      </c>
      <c r="T110" s="121" t="str">
        <f t="shared" si="4"/>
        <v>OK</v>
      </c>
      <c r="U110" s="75"/>
      <c r="V110" s="89"/>
      <c r="W110" s="89"/>
      <c r="X110" s="76"/>
      <c r="Y110" s="89"/>
      <c r="Z110" s="76"/>
      <c r="AA110" s="83"/>
      <c r="AB110" s="84"/>
      <c r="AC110" s="78"/>
      <c r="AD110" s="77"/>
      <c r="AE110" s="77"/>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75"/>
      <c r="V111" s="89"/>
      <c r="W111" s="89"/>
      <c r="X111" s="76"/>
      <c r="Y111" s="89"/>
      <c r="Z111" s="76"/>
      <c r="AA111" s="83"/>
      <c r="AB111" s="84"/>
      <c r="AC111" s="78"/>
      <c r="AD111" s="77"/>
      <c r="AE111" s="77"/>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75"/>
      <c r="V112" s="89"/>
      <c r="W112" s="89"/>
      <c r="X112" s="76"/>
      <c r="Y112" s="89"/>
      <c r="Z112" s="76"/>
      <c r="AA112" s="83"/>
      <c r="AB112" s="84"/>
      <c r="AC112" s="78"/>
      <c r="AD112" s="77"/>
      <c r="AE112" s="77"/>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c r="L113" s="70">
        <f t="shared" si="1"/>
        <v>0</v>
      </c>
      <c r="M113" s="71">
        <f t="shared" si="2"/>
        <v>0</v>
      </c>
      <c r="N113" s="72"/>
      <c r="O113" s="73">
        <f t="shared" si="3"/>
        <v>0</v>
      </c>
      <c r="P113" s="72"/>
      <c r="Q113" s="72"/>
      <c r="R113" s="72"/>
      <c r="S113" s="74">
        <f t="shared" si="0"/>
        <v>0</v>
      </c>
      <c r="T113" s="121" t="str">
        <f t="shared" si="4"/>
        <v>OK</v>
      </c>
      <c r="U113" s="75"/>
      <c r="V113" s="89"/>
      <c r="W113" s="89"/>
      <c r="X113" s="76"/>
      <c r="Y113" s="89"/>
      <c r="Z113" s="76"/>
      <c r="AA113" s="83"/>
      <c r="AB113" s="84"/>
      <c r="AC113" s="78"/>
      <c r="AD113" s="77"/>
      <c r="AE113" s="77"/>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75"/>
      <c r="V114" s="89"/>
      <c r="W114" s="89"/>
      <c r="X114" s="76"/>
      <c r="Y114" s="89"/>
      <c r="Z114" s="76"/>
      <c r="AA114" s="83"/>
      <c r="AB114" s="84"/>
      <c r="AC114" s="78"/>
      <c r="AD114" s="77"/>
      <c r="AE114" s="77"/>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75"/>
      <c r="V115" s="89"/>
      <c r="W115" s="89"/>
      <c r="X115" s="76"/>
      <c r="Y115" s="89"/>
      <c r="Z115" s="76"/>
      <c r="AA115" s="83"/>
      <c r="AB115" s="84"/>
      <c r="AC115" s="78"/>
      <c r="AD115" s="77"/>
      <c r="AE115" s="77"/>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75"/>
      <c r="V116" s="89"/>
      <c r="W116" s="89"/>
      <c r="X116" s="76"/>
      <c r="Y116" s="89"/>
      <c r="Z116" s="76"/>
      <c r="AA116" s="83"/>
      <c r="AB116" s="84"/>
      <c r="AC116" s="78"/>
      <c r="AD116" s="77"/>
      <c r="AE116" s="77"/>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75"/>
      <c r="V117" s="89"/>
      <c r="W117" s="89"/>
      <c r="X117" s="76"/>
      <c r="Y117" s="89"/>
      <c r="Z117" s="76"/>
      <c r="AA117" s="83"/>
      <c r="AB117" s="84"/>
      <c r="AC117" s="78"/>
      <c r="AD117" s="77"/>
      <c r="AE117" s="77"/>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75"/>
      <c r="V118" s="89"/>
      <c r="W118" s="89"/>
      <c r="X118" s="76"/>
      <c r="Y118" s="89"/>
      <c r="Z118" s="76"/>
      <c r="AA118" s="83"/>
      <c r="AB118" s="84"/>
      <c r="AC118" s="78"/>
      <c r="AD118" s="77"/>
      <c r="AE118" s="77"/>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75"/>
      <c r="V119" s="89"/>
      <c r="W119" s="89"/>
      <c r="X119" s="76"/>
      <c r="Y119" s="89"/>
      <c r="Z119" s="76"/>
      <c r="AA119" s="83"/>
      <c r="AB119" s="84"/>
      <c r="AC119" s="78"/>
      <c r="AD119" s="77"/>
      <c r="AE119" s="77"/>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75"/>
      <c r="V120" s="89"/>
      <c r="W120" s="89"/>
      <c r="X120" s="76"/>
      <c r="Y120" s="89"/>
      <c r="Z120" s="76"/>
      <c r="AA120" s="83"/>
      <c r="AB120" s="84"/>
      <c r="AC120" s="78"/>
      <c r="AD120" s="77"/>
      <c r="AE120" s="77"/>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75"/>
      <c r="V121" s="89"/>
      <c r="W121" s="89"/>
      <c r="X121" s="76"/>
      <c r="Y121" s="89"/>
      <c r="Z121" s="76"/>
      <c r="AA121" s="83"/>
      <c r="AB121" s="84"/>
      <c r="AC121" s="78"/>
      <c r="AD121" s="77"/>
      <c r="AE121" s="77"/>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75"/>
      <c r="V122" s="89"/>
      <c r="W122" s="89"/>
      <c r="X122" s="76"/>
      <c r="Y122" s="89"/>
      <c r="Z122" s="76"/>
      <c r="AA122" s="83"/>
      <c r="AB122" s="84"/>
      <c r="AC122" s="78"/>
      <c r="AD122" s="77"/>
      <c r="AE122" s="77"/>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75"/>
      <c r="V123" s="89"/>
      <c r="W123" s="89"/>
      <c r="X123" s="76"/>
      <c r="Y123" s="89"/>
      <c r="Z123" s="76"/>
      <c r="AA123" s="83"/>
      <c r="AB123" s="84"/>
      <c r="AC123" s="78"/>
      <c r="AD123" s="77"/>
      <c r="AE123" s="77"/>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
        <v>0</v>
      </c>
      <c r="M124" s="71">
        <f t="shared" si="2"/>
        <v>0</v>
      </c>
      <c r="N124" s="72"/>
      <c r="O124" s="73">
        <f t="shared" si="3"/>
        <v>0</v>
      </c>
      <c r="P124" s="72"/>
      <c r="Q124" s="72"/>
      <c r="R124" s="72"/>
      <c r="S124" s="74">
        <f t="shared" si="0"/>
        <v>0</v>
      </c>
      <c r="T124" s="121" t="str">
        <f t="shared" si="4"/>
        <v>OK</v>
      </c>
      <c r="U124" s="75"/>
      <c r="V124" s="89"/>
      <c r="W124" s="89"/>
      <c r="X124" s="76"/>
      <c r="Y124" s="89"/>
      <c r="Z124" s="76"/>
      <c r="AA124" s="83"/>
      <c r="AB124" s="84"/>
      <c r="AC124" s="78"/>
      <c r="AD124" s="77"/>
      <c r="AE124" s="77"/>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75"/>
      <c r="V125" s="89"/>
      <c r="W125" s="89"/>
      <c r="X125" s="76"/>
      <c r="Y125" s="89"/>
      <c r="Z125" s="76"/>
      <c r="AA125" s="83"/>
      <c r="AB125" s="84"/>
      <c r="AC125" s="78"/>
      <c r="AD125" s="77"/>
      <c r="AE125" s="77"/>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v>1</v>
      </c>
      <c r="L126" s="70">
        <f t="shared" si="1"/>
        <v>0</v>
      </c>
      <c r="M126" s="71">
        <f t="shared" si="2"/>
        <v>0</v>
      </c>
      <c r="N126" s="72"/>
      <c r="O126" s="73">
        <f t="shared" si="3"/>
        <v>0</v>
      </c>
      <c r="P126" s="72"/>
      <c r="Q126" s="72"/>
      <c r="R126" s="72"/>
      <c r="S126" s="74">
        <f t="shared" si="0"/>
        <v>1</v>
      </c>
      <c r="T126" s="121" t="str">
        <f t="shared" si="4"/>
        <v>OK</v>
      </c>
      <c r="U126" s="75"/>
      <c r="V126" s="89"/>
      <c r="W126" s="89"/>
      <c r="X126" s="76"/>
      <c r="Y126" s="89"/>
      <c r="Z126" s="76"/>
      <c r="AA126" s="83"/>
      <c r="AB126" s="84"/>
      <c r="AC126" s="78"/>
      <c r="AD126" s="77"/>
      <c r="AE126" s="77"/>
      <c r="AF126" s="76"/>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v>1</v>
      </c>
      <c r="L127" s="70">
        <f t="shared" si="1"/>
        <v>0</v>
      </c>
      <c r="M127" s="71">
        <f t="shared" si="2"/>
        <v>0</v>
      </c>
      <c r="N127" s="72"/>
      <c r="O127" s="73">
        <f t="shared" si="3"/>
        <v>0</v>
      </c>
      <c r="P127" s="72"/>
      <c r="Q127" s="72"/>
      <c r="R127" s="72"/>
      <c r="S127" s="74">
        <f t="shared" si="0"/>
        <v>1</v>
      </c>
      <c r="T127" s="121" t="str">
        <f t="shared" si="4"/>
        <v>OK</v>
      </c>
      <c r="U127" s="75"/>
      <c r="V127" s="89"/>
      <c r="W127" s="89"/>
      <c r="X127" s="76"/>
      <c r="Y127" s="89"/>
      <c r="Z127" s="76"/>
      <c r="AA127" s="83"/>
      <c r="AB127" s="84"/>
      <c r="AC127" s="78"/>
      <c r="AD127" s="77"/>
      <c r="AE127" s="77"/>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
        <v>0</v>
      </c>
      <c r="M128" s="71">
        <f t="shared" si="2"/>
        <v>0</v>
      </c>
      <c r="N128" s="72"/>
      <c r="O128" s="73">
        <f t="shared" si="3"/>
        <v>0</v>
      </c>
      <c r="P128" s="72"/>
      <c r="Q128" s="72"/>
      <c r="R128" s="72"/>
      <c r="S128" s="74">
        <f t="shared" si="0"/>
        <v>0</v>
      </c>
      <c r="T128" s="121" t="str">
        <f t="shared" si="4"/>
        <v>OK</v>
      </c>
      <c r="U128" s="75"/>
      <c r="V128" s="89"/>
      <c r="W128" s="89"/>
      <c r="X128" s="76"/>
      <c r="Y128" s="89"/>
      <c r="Z128" s="76"/>
      <c r="AA128" s="83"/>
      <c r="AB128" s="84"/>
      <c r="AC128" s="78"/>
      <c r="AD128" s="77"/>
      <c r="AE128" s="77"/>
      <c r="AF128" s="76"/>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v>3</v>
      </c>
      <c r="L129" s="70">
        <f t="shared" si="1"/>
        <v>0</v>
      </c>
      <c r="M129" s="71">
        <f t="shared" si="2"/>
        <v>0</v>
      </c>
      <c r="N129" s="72"/>
      <c r="O129" s="73">
        <f t="shared" si="3"/>
        <v>0</v>
      </c>
      <c r="P129" s="72"/>
      <c r="Q129" s="72"/>
      <c r="R129" s="72"/>
      <c r="S129" s="74">
        <f t="shared" si="0"/>
        <v>3</v>
      </c>
      <c r="T129" s="121" t="str">
        <f t="shared" si="4"/>
        <v>OK</v>
      </c>
      <c r="U129" s="75"/>
      <c r="V129" s="89"/>
      <c r="W129" s="89"/>
      <c r="X129" s="76"/>
      <c r="Y129" s="89"/>
      <c r="Z129" s="76"/>
      <c r="AA129" s="83"/>
      <c r="AB129" s="84"/>
      <c r="AC129" s="78"/>
      <c r="AD129" s="77"/>
      <c r="AE129" s="77"/>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75"/>
      <c r="V130" s="89"/>
      <c r="W130" s="89"/>
      <c r="X130" s="76"/>
      <c r="Y130" s="89"/>
      <c r="Z130" s="76"/>
      <c r="AA130" s="83"/>
      <c r="AB130" s="84"/>
      <c r="AC130" s="78"/>
      <c r="AD130" s="77"/>
      <c r="AE130" s="77"/>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
        <v>0</v>
      </c>
      <c r="M131" s="71">
        <f t="shared" si="2"/>
        <v>0</v>
      </c>
      <c r="N131" s="72"/>
      <c r="O131" s="73">
        <f t="shared" si="3"/>
        <v>0</v>
      </c>
      <c r="P131" s="72"/>
      <c r="Q131" s="72"/>
      <c r="R131" s="72"/>
      <c r="S131" s="74">
        <f t="shared" si="0"/>
        <v>0</v>
      </c>
      <c r="T131" s="121" t="str">
        <f t="shared" si="4"/>
        <v>OK</v>
      </c>
      <c r="U131" s="75"/>
      <c r="V131" s="89"/>
      <c r="W131" s="89"/>
      <c r="X131" s="76"/>
      <c r="Y131" s="89"/>
      <c r="Z131" s="76"/>
      <c r="AA131" s="83"/>
      <c r="AB131" s="84"/>
      <c r="AC131" s="78"/>
      <c r="AD131" s="77"/>
      <c r="AE131" s="77"/>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si="1"/>
        <v>0</v>
      </c>
      <c r="M132" s="71">
        <f t="shared" si="2"/>
        <v>0</v>
      </c>
      <c r="N132" s="72"/>
      <c r="O132" s="73">
        <f t="shared" si="3"/>
        <v>0</v>
      </c>
      <c r="P132" s="72"/>
      <c r="Q132" s="72"/>
      <c r="R132" s="72"/>
      <c r="S132" s="74">
        <f t="shared" si="0"/>
        <v>0</v>
      </c>
      <c r="T132" s="121" t="str">
        <f t="shared" si="4"/>
        <v>OK</v>
      </c>
      <c r="U132" s="75"/>
      <c r="V132" s="89"/>
      <c r="W132" s="89"/>
      <c r="X132" s="76"/>
      <c r="Y132" s="89"/>
      <c r="Z132" s="76"/>
      <c r="AA132" s="83"/>
      <c r="AB132" s="84"/>
      <c r="AC132" s="78"/>
      <c r="AD132" s="77"/>
      <c r="AE132" s="77"/>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75"/>
      <c r="V133" s="89"/>
      <c r="W133" s="89"/>
      <c r="X133" s="76"/>
      <c r="Y133" s="89"/>
      <c r="Z133" s="76"/>
      <c r="AA133" s="83"/>
      <c r="AB133" s="84"/>
      <c r="AC133" s="78"/>
      <c r="AD133" s="77"/>
      <c r="AE133" s="77"/>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75"/>
      <c r="V134" s="89"/>
      <c r="W134" s="89"/>
      <c r="X134" s="76"/>
      <c r="Y134" s="89"/>
      <c r="Z134" s="76"/>
      <c r="AA134" s="83"/>
      <c r="AB134" s="84"/>
      <c r="AC134" s="78"/>
      <c r="AD134" s="77"/>
      <c r="AE134" s="77"/>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75"/>
      <c r="V135" s="89"/>
      <c r="W135" s="89"/>
      <c r="X135" s="76"/>
      <c r="Y135" s="89"/>
      <c r="Z135" s="76"/>
      <c r="AA135" s="83"/>
      <c r="AB135" s="84"/>
      <c r="AC135" s="78"/>
      <c r="AD135" s="77"/>
      <c r="AE135" s="77"/>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
        <v>0</v>
      </c>
      <c r="M136" s="71">
        <f t="shared" si="2"/>
        <v>0</v>
      </c>
      <c r="N136" s="72"/>
      <c r="O136" s="73">
        <f t="shared" si="3"/>
        <v>0</v>
      </c>
      <c r="P136" s="72"/>
      <c r="Q136" s="72"/>
      <c r="R136" s="72"/>
      <c r="S136" s="74">
        <f t="shared" si="0"/>
        <v>0</v>
      </c>
      <c r="T136" s="121" t="str">
        <f t="shared" si="4"/>
        <v>OK</v>
      </c>
      <c r="U136" s="75"/>
      <c r="V136" s="89"/>
      <c r="W136" s="89"/>
      <c r="X136" s="76"/>
      <c r="Y136" s="89"/>
      <c r="Z136" s="76"/>
      <c r="AA136" s="83"/>
      <c r="AB136" s="84"/>
      <c r="AC136" s="78"/>
      <c r="AD136" s="77"/>
      <c r="AE136" s="77"/>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75"/>
      <c r="V137" s="89"/>
      <c r="W137" s="89"/>
      <c r="X137" s="76"/>
      <c r="Y137" s="89"/>
      <c r="Z137" s="76"/>
      <c r="AA137" s="83"/>
      <c r="AB137" s="84"/>
      <c r="AC137" s="78"/>
      <c r="AD137" s="77"/>
      <c r="AE137" s="77"/>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75"/>
      <c r="V138" s="89"/>
      <c r="W138" s="89"/>
      <c r="X138" s="76"/>
      <c r="Y138" s="89"/>
      <c r="Z138" s="76"/>
      <c r="AA138" s="83"/>
      <c r="AB138" s="84"/>
      <c r="AC138" s="78"/>
      <c r="AD138" s="77"/>
      <c r="AE138" s="77"/>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75"/>
      <c r="V139" s="89"/>
      <c r="W139" s="89"/>
      <c r="X139" s="76"/>
      <c r="Y139" s="89"/>
      <c r="Z139" s="76"/>
      <c r="AA139" s="83"/>
      <c r="AB139" s="84"/>
      <c r="AC139" s="78"/>
      <c r="AD139" s="77"/>
      <c r="AE139" s="77"/>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75"/>
      <c r="V140" s="89"/>
      <c r="W140" s="89"/>
      <c r="X140" s="76"/>
      <c r="Y140" s="89"/>
      <c r="Z140" s="76"/>
      <c r="AA140" s="83"/>
      <c r="AB140" s="84"/>
      <c r="AC140" s="78"/>
      <c r="AD140" s="77"/>
      <c r="AE140" s="77"/>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75"/>
      <c r="V141" s="89"/>
      <c r="W141" s="89"/>
      <c r="X141" s="76"/>
      <c r="Y141" s="89"/>
      <c r="Z141" s="76"/>
      <c r="AA141" s="83"/>
      <c r="AB141" s="84"/>
      <c r="AC141" s="78"/>
      <c r="AD141" s="77"/>
      <c r="AE141" s="77"/>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75"/>
      <c r="V142" s="89"/>
      <c r="W142" s="89"/>
      <c r="X142" s="76"/>
      <c r="Y142" s="89"/>
      <c r="Z142" s="76"/>
      <c r="AA142" s="83"/>
      <c r="AB142" s="84"/>
      <c r="AC142" s="78"/>
      <c r="AD142" s="77"/>
      <c r="AE142" s="77"/>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75"/>
      <c r="V143" s="89"/>
      <c r="W143" s="89"/>
      <c r="X143" s="76"/>
      <c r="Y143" s="89"/>
      <c r="Z143" s="76"/>
      <c r="AA143" s="83"/>
      <c r="AB143" s="84"/>
      <c r="AC143" s="78"/>
      <c r="AD143" s="77"/>
      <c r="AE143" s="77"/>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75"/>
      <c r="V144" s="89"/>
      <c r="W144" s="89"/>
      <c r="X144" s="76"/>
      <c r="Y144" s="89"/>
      <c r="Z144" s="76"/>
      <c r="AA144" s="83"/>
      <c r="AB144" s="84"/>
      <c r="AC144" s="78"/>
      <c r="AD144" s="77"/>
      <c r="AE144" s="77"/>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75"/>
      <c r="V145" s="89"/>
      <c r="W145" s="89"/>
      <c r="X145" s="76"/>
      <c r="Y145" s="89"/>
      <c r="Z145" s="76"/>
      <c r="AA145" s="83"/>
      <c r="AB145" s="84"/>
      <c r="AC145" s="78"/>
      <c r="AD145" s="77"/>
      <c r="AE145" s="77"/>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
        <v>0</v>
      </c>
      <c r="M146" s="71">
        <f t="shared" si="2"/>
        <v>0</v>
      </c>
      <c r="N146" s="72"/>
      <c r="O146" s="73">
        <f t="shared" si="3"/>
        <v>0</v>
      </c>
      <c r="P146" s="72"/>
      <c r="Q146" s="72"/>
      <c r="R146" s="72"/>
      <c r="S146" s="74">
        <f t="shared" si="0"/>
        <v>0</v>
      </c>
      <c r="T146" s="121" t="str">
        <f t="shared" si="4"/>
        <v>OK</v>
      </c>
      <c r="U146" s="75"/>
      <c r="V146" s="89"/>
      <c r="W146" s="89"/>
      <c r="X146" s="76"/>
      <c r="Y146" s="89"/>
      <c r="Z146" s="76"/>
      <c r="AA146" s="83"/>
      <c r="AB146" s="84"/>
      <c r="AC146" s="78"/>
      <c r="AD146" s="77"/>
      <c r="AE146" s="77"/>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v>1</v>
      </c>
      <c r="L147" s="70">
        <f t="shared" si="1"/>
        <v>0</v>
      </c>
      <c r="M147" s="71">
        <f t="shared" si="2"/>
        <v>0</v>
      </c>
      <c r="N147" s="72"/>
      <c r="O147" s="73">
        <f t="shared" si="3"/>
        <v>0</v>
      </c>
      <c r="P147" s="72"/>
      <c r="Q147" s="72"/>
      <c r="R147" s="72"/>
      <c r="S147" s="74">
        <f t="shared" si="0"/>
        <v>1</v>
      </c>
      <c r="T147" s="121" t="str">
        <f t="shared" si="4"/>
        <v>OK</v>
      </c>
      <c r="U147" s="75"/>
      <c r="V147" s="89"/>
      <c r="W147" s="89"/>
      <c r="X147" s="76"/>
      <c r="Y147" s="89"/>
      <c r="Z147" s="76"/>
      <c r="AA147" s="83"/>
      <c r="AB147" s="84"/>
      <c r="AC147" s="78"/>
      <c r="AD147" s="77"/>
      <c r="AE147" s="77"/>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75"/>
      <c r="V148" s="89"/>
      <c r="W148" s="89"/>
      <c r="X148" s="76"/>
      <c r="Y148" s="89"/>
      <c r="Z148" s="76"/>
      <c r="AA148" s="83"/>
      <c r="AB148" s="84"/>
      <c r="AC148" s="78"/>
      <c r="AD148" s="77"/>
      <c r="AE148" s="77"/>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c r="L149" s="70">
        <f t="shared" si="1"/>
        <v>0</v>
      </c>
      <c r="M149" s="71">
        <f t="shared" si="2"/>
        <v>0</v>
      </c>
      <c r="N149" s="72"/>
      <c r="O149" s="73">
        <f t="shared" si="3"/>
        <v>0</v>
      </c>
      <c r="P149" s="72"/>
      <c r="Q149" s="72"/>
      <c r="R149" s="72"/>
      <c r="S149" s="74">
        <f t="shared" si="0"/>
        <v>0</v>
      </c>
      <c r="T149" s="121" t="str">
        <f t="shared" si="4"/>
        <v>OK</v>
      </c>
      <c r="U149" s="75"/>
      <c r="V149" s="89"/>
      <c r="W149" s="89"/>
      <c r="X149" s="76"/>
      <c r="Y149" s="89"/>
      <c r="Z149" s="76"/>
      <c r="AA149" s="83"/>
      <c r="AB149" s="84"/>
      <c r="AC149" s="78"/>
      <c r="AD149" s="77"/>
      <c r="AE149" s="77"/>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75"/>
      <c r="V150" s="89"/>
      <c r="W150" s="89"/>
      <c r="X150" s="76"/>
      <c r="Y150" s="89"/>
      <c r="Z150" s="76"/>
      <c r="AA150" s="83"/>
      <c r="AB150" s="84"/>
      <c r="AC150" s="78"/>
      <c r="AD150" s="77"/>
      <c r="AE150" s="77"/>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
        <v>0</v>
      </c>
      <c r="M151" s="71">
        <f t="shared" si="2"/>
        <v>0</v>
      </c>
      <c r="N151" s="72"/>
      <c r="O151" s="73">
        <f t="shared" si="3"/>
        <v>0</v>
      </c>
      <c r="P151" s="72"/>
      <c r="Q151" s="72"/>
      <c r="R151" s="72"/>
      <c r="S151" s="74">
        <f t="shared" si="0"/>
        <v>0</v>
      </c>
      <c r="T151" s="121" t="str">
        <f t="shared" si="4"/>
        <v>OK</v>
      </c>
      <c r="U151" s="75"/>
      <c r="V151" s="89"/>
      <c r="W151" s="89"/>
      <c r="X151" s="76"/>
      <c r="Y151" s="89"/>
      <c r="Z151" s="76"/>
      <c r="AA151" s="83"/>
      <c r="AB151" s="84"/>
      <c r="AC151" s="78"/>
      <c r="AD151" s="77"/>
      <c r="AE151" s="77"/>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75"/>
      <c r="V152" s="89"/>
      <c r="W152" s="89"/>
      <c r="X152" s="76"/>
      <c r="Y152" s="89"/>
      <c r="Z152" s="76"/>
      <c r="AA152" s="83"/>
      <c r="AB152" s="84"/>
      <c r="AC152" s="78"/>
      <c r="AD152" s="77"/>
      <c r="AE152" s="77"/>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75"/>
      <c r="V153" s="89"/>
      <c r="W153" s="89"/>
      <c r="X153" s="76"/>
      <c r="Y153" s="89"/>
      <c r="Z153" s="76"/>
      <c r="AA153" s="83"/>
      <c r="AB153" s="84"/>
      <c r="AC153" s="78"/>
      <c r="AD153" s="77"/>
      <c r="AE153" s="77"/>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75"/>
      <c r="V154" s="89"/>
      <c r="W154" s="89"/>
      <c r="X154" s="76"/>
      <c r="Y154" s="89"/>
      <c r="Z154" s="76"/>
      <c r="AA154" s="83"/>
      <c r="AB154" s="84"/>
      <c r="AC154" s="78"/>
      <c r="AD154" s="77"/>
      <c r="AE154" s="77"/>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75"/>
      <c r="V155" s="89"/>
      <c r="W155" s="89"/>
      <c r="X155" s="76"/>
      <c r="Y155" s="89"/>
      <c r="Z155" s="76"/>
      <c r="AA155" s="83"/>
      <c r="AB155" s="84"/>
      <c r="AC155" s="78"/>
      <c r="AD155" s="77"/>
      <c r="AE155" s="77"/>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
        <v>0</v>
      </c>
      <c r="M156" s="71">
        <f t="shared" si="2"/>
        <v>0</v>
      </c>
      <c r="N156" s="72"/>
      <c r="O156" s="73">
        <f t="shared" si="3"/>
        <v>0</v>
      </c>
      <c r="P156" s="72"/>
      <c r="Q156" s="72"/>
      <c r="R156" s="72"/>
      <c r="S156" s="74">
        <f t="shared" si="0"/>
        <v>0</v>
      </c>
      <c r="T156" s="121" t="str">
        <f t="shared" si="4"/>
        <v>OK</v>
      </c>
      <c r="U156" s="75"/>
      <c r="V156" s="89"/>
      <c r="W156" s="89"/>
      <c r="X156" s="76"/>
      <c r="Y156" s="89"/>
      <c r="Z156" s="76"/>
      <c r="AA156" s="83"/>
      <c r="AB156" s="84"/>
      <c r="AC156" s="78"/>
      <c r="AD156" s="77"/>
      <c r="AE156" s="77"/>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75"/>
      <c r="V157" s="89"/>
      <c r="W157" s="89"/>
      <c r="X157" s="76"/>
      <c r="Y157" s="89"/>
      <c r="Z157" s="76"/>
      <c r="AA157" s="83"/>
      <c r="AB157" s="84"/>
      <c r="AC157" s="78"/>
      <c r="AD157" s="77"/>
      <c r="AE157" s="77"/>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75"/>
      <c r="V158" s="89"/>
      <c r="W158" s="89"/>
      <c r="X158" s="76"/>
      <c r="Y158" s="89"/>
      <c r="Z158" s="76"/>
      <c r="AA158" s="83"/>
      <c r="AB158" s="84"/>
      <c r="AC158" s="78"/>
      <c r="AD158" s="77"/>
      <c r="AE158" s="77"/>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
        <v>0</v>
      </c>
      <c r="M159" s="71">
        <f t="shared" si="2"/>
        <v>0</v>
      </c>
      <c r="N159" s="72"/>
      <c r="O159" s="73">
        <f t="shared" si="3"/>
        <v>0</v>
      </c>
      <c r="P159" s="72"/>
      <c r="Q159" s="72"/>
      <c r="R159" s="72"/>
      <c r="S159" s="74">
        <f t="shared" si="0"/>
        <v>0</v>
      </c>
      <c r="T159" s="121" t="str">
        <f t="shared" si="4"/>
        <v>OK</v>
      </c>
      <c r="U159" s="75"/>
      <c r="V159" s="89"/>
      <c r="W159" s="89"/>
      <c r="X159" s="76"/>
      <c r="Y159" s="89"/>
      <c r="Z159" s="76"/>
      <c r="AA159" s="83"/>
      <c r="AB159" s="84"/>
      <c r="AC159" s="78"/>
      <c r="AD159" s="77"/>
      <c r="AE159" s="77"/>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c r="L160" s="70">
        <f t="shared" si="1"/>
        <v>0</v>
      </c>
      <c r="M160" s="71">
        <f t="shared" si="2"/>
        <v>0</v>
      </c>
      <c r="N160" s="72"/>
      <c r="O160" s="73">
        <f t="shared" si="3"/>
        <v>0</v>
      </c>
      <c r="P160" s="72"/>
      <c r="Q160" s="72"/>
      <c r="R160" s="72"/>
      <c r="S160" s="74">
        <f t="shared" si="0"/>
        <v>0</v>
      </c>
      <c r="T160" s="121" t="str">
        <f t="shared" si="4"/>
        <v>OK</v>
      </c>
      <c r="U160" s="75"/>
      <c r="V160" s="89"/>
      <c r="W160" s="89"/>
      <c r="X160" s="76"/>
      <c r="Y160" s="89"/>
      <c r="Z160" s="76"/>
      <c r="AA160" s="83"/>
      <c r="AB160" s="84"/>
      <c r="AC160" s="78"/>
      <c r="AD160" s="77"/>
      <c r="AE160" s="77"/>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c r="L161" s="70">
        <f t="shared" si="1"/>
        <v>0</v>
      </c>
      <c r="M161" s="71">
        <f t="shared" si="2"/>
        <v>0</v>
      </c>
      <c r="N161" s="72"/>
      <c r="O161" s="73">
        <f t="shared" si="3"/>
        <v>0</v>
      </c>
      <c r="P161" s="72"/>
      <c r="Q161" s="72"/>
      <c r="R161" s="72"/>
      <c r="S161" s="74">
        <f t="shared" si="0"/>
        <v>0</v>
      </c>
      <c r="T161" s="121" t="str">
        <f t="shared" si="4"/>
        <v>OK</v>
      </c>
      <c r="U161" s="75"/>
      <c r="V161" s="89"/>
      <c r="W161" s="89"/>
      <c r="X161" s="76"/>
      <c r="Y161" s="89"/>
      <c r="Z161" s="76"/>
      <c r="AA161" s="83"/>
      <c r="AB161" s="84"/>
      <c r="AC161" s="78"/>
      <c r="AD161" s="77"/>
      <c r="AE161" s="77"/>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75"/>
      <c r="V162" s="89"/>
      <c r="W162" s="89"/>
      <c r="X162" s="76"/>
      <c r="Y162" s="89"/>
      <c r="Z162" s="76"/>
      <c r="AA162" s="83"/>
      <c r="AB162" s="84"/>
      <c r="AC162" s="78"/>
      <c r="AD162" s="77"/>
      <c r="AE162" s="77"/>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75"/>
      <c r="V163" s="89"/>
      <c r="W163" s="89"/>
      <c r="X163" s="76"/>
      <c r="Y163" s="89"/>
      <c r="Z163" s="76"/>
      <c r="AA163" s="83"/>
      <c r="AB163" s="84"/>
      <c r="AC163" s="78"/>
      <c r="AD163" s="77"/>
      <c r="AE163" s="77"/>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75"/>
      <c r="V164" s="89"/>
      <c r="W164" s="89"/>
      <c r="X164" s="76"/>
      <c r="Y164" s="89"/>
      <c r="Z164" s="76"/>
      <c r="AA164" s="83"/>
      <c r="AB164" s="84"/>
      <c r="AC164" s="78"/>
      <c r="AD164" s="77"/>
      <c r="AE164" s="77"/>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c r="L165" s="70">
        <f t="shared" si="1"/>
        <v>0</v>
      </c>
      <c r="M165" s="71">
        <f t="shared" si="2"/>
        <v>0</v>
      </c>
      <c r="N165" s="72"/>
      <c r="O165" s="73">
        <f t="shared" si="3"/>
        <v>0</v>
      </c>
      <c r="P165" s="72"/>
      <c r="Q165" s="72"/>
      <c r="R165" s="72"/>
      <c r="S165" s="74">
        <f t="shared" si="0"/>
        <v>0</v>
      </c>
      <c r="T165" s="121" t="str">
        <f t="shared" si="4"/>
        <v>OK</v>
      </c>
      <c r="U165" s="75"/>
      <c r="V165" s="89"/>
      <c r="W165" s="89"/>
      <c r="X165" s="76"/>
      <c r="Y165" s="89"/>
      <c r="Z165" s="76"/>
      <c r="AA165" s="83"/>
      <c r="AB165" s="84"/>
      <c r="AC165" s="78"/>
      <c r="AD165" s="77"/>
      <c r="AE165" s="77"/>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75"/>
      <c r="V166" s="89"/>
      <c r="W166" s="89"/>
      <c r="X166" s="76"/>
      <c r="Y166" s="89"/>
      <c r="Z166" s="76"/>
      <c r="AA166" s="83"/>
      <c r="AB166" s="84"/>
      <c r="AC166" s="78"/>
      <c r="AD166" s="77"/>
      <c r="AE166" s="77"/>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c r="O167" s="73">
        <f t="shared" si="3"/>
        <v>0</v>
      </c>
      <c r="P167" s="72"/>
      <c r="Q167" s="72"/>
      <c r="R167" s="72"/>
      <c r="S167" s="74">
        <f t="shared" si="0"/>
        <v>0</v>
      </c>
      <c r="T167" s="121" t="str">
        <f t="shared" si="4"/>
        <v>OK</v>
      </c>
      <c r="U167" s="75"/>
      <c r="V167" s="89"/>
      <c r="W167" s="89"/>
      <c r="X167" s="76"/>
      <c r="Y167" s="89"/>
      <c r="Z167" s="76"/>
      <c r="AA167" s="83"/>
      <c r="AB167" s="84"/>
      <c r="AC167" s="78"/>
      <c r="AD167" s="77"/>
      <c r="AE167" s="77"/>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75"/>
      <c r="V168" s="89"/>
      <c r="W168" s="89"/>
      <c r="X168" s="76"/>
      <c r="Y168" s="89"/>
      <c r="Z168" s="76"/>
      <c r="AA168" s="83"/>
      <c r="AB168" s="84"/>
      <c r="AC168" s="78"/>
      <c r="AD168" s="77"/>
      <c r="AE168" s="77"/>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75"/>
      <c r="V169" s="89"/>
      <c r="W169" s="89"/>
      <c r="X169" s="76"/>
      <c r="Y169" s="89"/>
      <c r="Z169" s="76"/>
      <c r="AA169" s="83"/>
      <c r="AB169" s="84"/>
      <c r="AC169" s="78"/>
      <c r="AD169" s="77"/>
      <c r="AE169" s="77"/>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75"/>
      <c r="V170" s="89"/>
      <c r="W170" s="89"/>
      <c r="X170" s="76"/>
      <c r="Y170" s="89"/>
      <c r="Z170" s="76"/>
      <c r="AA170" s="83"/>
      <c r="AB170" s="84"/>
      <c r="AC170" s="78"/>
      <c r="AD170" s="77"/>
      <c r="AE170" s="77"/>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75"/>
      <c r="V171" s="89"/>
      <c r="W171" s="89"/>
      <c r="X171" s="76"/>
      <c r="Y171" s="89"/>
      <c r="Z171" s="76"/>
      <c r="AA171" s="83"/>
      <c r="AB171" s="84"/>
      <c r="AC171" s="78"/>
      <c r="AD171" s="77"/>
      <c r="AE171" s="77"/>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75"/>
      <c r="V172" s="89"/>
      <c r="W172" s="89"/>
      <c r="X172" s="76"/>
      <c r="Y172" s="89"/>
      <c r="Z172" s="76"/>
      <c r="AA172" s="83"/>
      <c r="AB172" s="84"/>
      <c r="AC172" s="78"/>
      <c r="AD172" s="77"/>
      <c r="AE172" s="77"/>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75"/>
      <c r="V173" s="89"/>
      <c r="W173" s="89"/>
      <c r="X173" s="76"/>
      <c r="Y173" s="89"/>
      <c r="Z173" s="76"/>
      <c r="AA173" s="83"/>
      <c r="AB173" s="84"/>
      <c r="AC173" s="78"/>
      <c r="AD173" s="77"/>
      <c r="AE173" s="77"/>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c r="L174" s="70">
        <f t="shared" si="1"/>
        <v>0</v>
      </c>
      <c r="M174" s="71">
        <f t="shared" si="2"/>
        <v>0</v>
      </c>
      <c r="N174" s="72"/>
      <c r="O174" s="73">
        <f t="shared" si="3"/>
        <v>0</v>
      </c>
      <c r="P174" s="72"/>
      <c r="Q174" s="72"/>
      <c r="R174" s="72"/>
      <c r="S174" s="74">
        <f t="shared" si="0"/>
        <v>0</v>
      </c>
      <c r="T174" s="121" t="str">
        <f t="shared" si="4"/>
        <v>OK</v>
      </c>
      <c r="U174" s="75"/>
      <c r="V174" s="89"/>
      <c r="W174" s="89"/>
      <c r="X174" s="76"/>
      <c r="Y174" s="89"/>
      <c r="Z174" s="76"/>
      <c r="AA174" s="83"/>
      <c r="AB174" s="84"/>
      <c r="AC174" s="78"/>
      <c r="AD174" s="77"/>
      <c r="AE174" s="77"/>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75"/>
      <c r="V175" s="89"/>
      <c r="W175" s="89"/>
      <c r="X175" s="76"/>
      <c r="Y175" s="89"/>
      <c r="Z175" s="76"/>
      <c r="AA175" s="83"/>
      <c r="AB175" s="84"/>
      <c r="AC175" s="78"/>
      <c r="AD175" s="77"/>
      <c r="AE175" s="77"/>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75"/>
      <c r="V176" s="89"/>
      <c r="W176" s="89"/>
      <c r="X176" s="76"/>
      <c r="Y176" s="89"/>
      <c r="Z176" s="76"/>
      <c r="AA176" s="83"/>
      <c r="AB176" s="84"/>
      <c r="AC176" s="78"/>
      <c r="AD176" s="77"/>
      <c r="AE176" s="77"/>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75"/>
      <c r="V177" s="89"/>
      <c r="W177" s="89"/>
      <c r="X177" s="76"/>
      <c r="Y177" s="89"/>
      <c r="Z177" s="76"/>
      <c r="AA177" s="83"/>
      <c r="AB177" s="84"/>
      <c r="AC177" s="78"/>
      <c r="AD177" s="77"/>
      <c r="AE177" s="77"/>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
        <v>0</v>
      </c>
      <c r="M178" s="71">
        <f t="shared" si="2"/>
        <v>0</v>
      </c>
      <c r="N178" s="72"/>
      <c r="O178" s="73">
        <f t="shared" si="3"/>
        <v>0</v>
      </c>
      <c r="P178" s="72"/>
      <c r="Q178" s="72"/>
      <c r="R178" s="72"/>
      <c r="S178" s="74">
        <f t="shared" si="0"/>
        <v>0</v>
      </c>
      <c r="T178" s="121" t="str">
        <f t="shared" si="4"/>
        <v>OK</v>
      </c>
      <c r="U178" s="75"/>
      <c r="V178" s="89"/>
      <c r="W178" s="89"/>
      <c r="X178" s="76"/>
      <c r="Y178" s="89"/>
      <c r="Z178" s="76"/>
      <c r="AA178" s="83"/>
      <c r="AB178" s="84"/>
      <c r="AC178" s="78"/>
      <c r="AD178" s="77"/>
      <c r="AE178" s="77"/>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c r="L179" s="70">
        <f t="shared" si="1"/>
        <v>0</v>
      </c>
      <c r="M179" s="71">
        <f t="shared" si="2"/>
        <v>0</v>
      </c>
      <c r="N179" s="72"/>
      <c r="O179" s="73">
        <f t="shared" si="3"/>
        <v>0</v>
      </c>
      <c r="P179" s="72"/>
      <c r="Q179" s="72"/>
      <c r="R179" s="72"/>
      <c r="S179" s="74">
        <f t="shared" si="0"/>
        <v>0</v>
      </c>
      <c r="T179" s="121" t="str">
        <f t="shared" si="4"/>
        <v>OK</v>
      </c>
      <c r="U179" s="75"/>
      <c r="V179" s="89"/>
      <c r="W179" s="89"/>
      <c r="X179" s="76"/>
      <c r="Y179" s="89"/>
      <c r="Z179" s="76"/>
      <c r="AA179" s="83"/>
      <c r="AB179" s="84"/>
      <c r="AC179" s="78"/>
      <c r="AD179" s="77"/>
      <c r="AE179" s="77"/>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c r="L180" s="70">
        <f t="shared" si="1"/>
        <v>0</v>
      </c>
      <c r="M180" s="71">
        <f t="shared" si="2"/>
        <v>0</v>
      </c>
      <c r="N180" s="72"/>
      <c r="O180" s="73">
        <f t="shared" si="3"/>
        <v>0</v>
      </c>
      <c r="P180" s="72"/>
      <c r="Q180" s="72"/>
      <c r="R180" s="72"/>
      <c r="S180" s="74">
        <f t="shared" si="0"/>
        <v>0</v>
      </c>
      <c r="T180" s="121" t="str">
        <f t="shared" si="4"/>
        <v>OK</v>
      </c>
      <c r="U180" s="75"/>
      <c r="V180" s="89"/>
      <c r="W180" s="89"/>
      <c r="X180" s="76"/>
      <c r="Y180" s="89"/>
      <c r="Z180" s="76"/>
      <c r="AA180" s="83"/>
      <c r="AB180" s="84"/>
      <c r="AC180" s="78"/>
      <c r="AD180" s="77"/>
      <c r="AE180" s="77"/>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75"/>
      <c r="V181" s="89"/>
      <c r="W181" s="89"/>
      <c r="X181" s="76"/>
      <c r="Y181" s="89"/>
      <c r="Z181" s="76"/>
      <c r="AA181" s="83"/>
      <c r="AB181" s="84"/>
      <c r="AC181" s="78"/>
      <c r="AD181" s="77"/>
      <c r="AE181" s="77"/>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c r="L182" s="70">
        <f t="shared" si="1"/>
        <v>0</v>
      </c>
      <c r="M182" s="71">
        <f t="shared" si="2"/>
        <v>0</v>
      </c>
      <c r="N182" s="72"/>
      <c r="O182" s="73">
        <f t="shared" si="3"/>
        <v>0</v>
      </c>
      <c r="P182" s="72"/>
      <c r="Q182" s="72"/>
      <c r="R182" s="72"/>
      <c r="S182" s="74">
        <f t="shared" si="0"/>
        <v>0</v>
      </c>
      <c r="T182" s="121" t="str">
        <f t="shared" si="4"/>
        <v>OK</v>
      </c>
      <c r="U182" s="75"/>
      <c r="V182" s="89"/>
      <c r="W182" s="89"/>
      <c r="X182" s="76"/>
      <c r="Y182" s="89"/>
      <c r="Z182" s="76"/>
      <c r="AA182" s="83"/>
      <c r="AB182" s="84"/>
      <c r="AC182" s="78"/>
      <c r="AD182" s="77"/>
      <c r="AE182" s="77"/>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75"/>
      <c r="V183" s="89"/>
      <c r="W183" s="89"/>
      <c r="X183" s="76"/>
      <c r="Y183" s="89"/>
      <c r="Z183" s="76"/>
      <c r="AA183" s="83"/>
      <c r="AB183" s="84"/>
      <c r="AC183" s="78"/>
      <c r="AD183" s="77"/>
      <c r="AE183" s="77"/>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75"/>
      <c r="V184" s="89"/>
      <c r="W184" s="89"/>
      <c r="X184" s="76"/>
      <c r="Y184" s="89"/>
      <c r="Z184" s="76"/>
      <c r="AA184" s="83"/>
      <c r="AB184" s="84"/>
      <c r="AC184" s="78"/>
      <c r="AD184" s="77"/>
      <c r="AE184" s="77"/>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75"/>
      <c r="V185" s="89"/>
      <c r="W185" s="89"/>
      <c r="X185" s="76"/>
      <c r="Y185" s="89"/>
      <c r="Z185" s="76"/>
      <c r="AA185" s="83"/>
      <c r="AB185" s="84"/>
      <c r="AC185" s="78"/>
      <c r="AD185" s="77"/>
      <c r="AE185" s="77"/>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75"/>
      <c r="V186" s="88"/>
      <c r="W186" s="88"/>
      <c r="X186" s="76"/>
      <c r="Y186" s="88"/>
      <c r="Z186" s="76"/>
      <c r="AA186" s="76"/>
      <c r="AB186" s="80"/>
      <c r="AC186" s="78"/>
      <c r="AD186" s="80"/>
      <c r="AE186" s="77"/>
      <c r="AF186" s="76"/>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10</v>
      </c>
      <c r="N187" s="95"/>
      <c r="O187" s="95"/>
      <c r="P187" s="95"/>
      <c r="Q187" s="95"/>
      <c r="R187" s="95"/>
      <c r="S187" s="95">
        <f>SUM(S4:S186)</f>
        <v>10</v>
      </c>
      <c r="U187" s="97">
        <f t="shared" ref="U187:AT187" si="5">SUMPRODUCT($J$4:$J$186,U4:U186)</f>
        <v>0</v>
      </c>
      <c r="V187" s="97">
        <f t="shared" si="5"/>
        <v>0</v>
      </c>
      <c r="W187" s="97">
        <f t="shared" si="5"/>
        <v>0</v>
      </c>
      <c r="X187" s="97">
        <f t="shared" si="5"/>
        <v>0</v>
      </c>
      <c r="Y187" s="97">
        <f t="shared" si="5"/>
        <v>0</v>
      </c>
      <c r="Z187" s="97">
        <f t="shared" si="5"/>
        <v>0</v>
      </c>
      <c r="AA187" s="97">
        <f t="shared" si="5"/>
        <v>0</v>
      </c>
      <c r="AB187" s="97">
        <f t="shared" si="5"/>
        <v>0</v>
      </c>
      <c r="AC187" s="97">
        <f t="shared" si="5"/>
        <v>0</v>
      </c>
      <c r="AD187" s="97">
        <f t="shared" si="5"/>
        <v>0</v>
      </c>
      <c r="AE187" s="97">
        <f t="shared" si="5"/>
        <v>0</v>
      </c>
      <c r="AF187" s="97">
        <f t="shared" si="5"/>
        <v>0</v>
      </c>
      <c r="AG187" s="97">
        <f t="shared" si="5"/>
        <v>0</v>
      </c>
      <c r="AH187" s="97">
        <f t="shared" si="5"/>
        <v>0</v>
      </c>
      <c r="AI187" s="97">
        <f t="shared" si="5"/>
        <v>0</v>
      </c>
      <c r="AJ187" s="97">
        <f t="shared" si="5"/>
        <v>0</v>
      </c>
      <c r="AK187" s="97">
        <f t="shared" si="5"/>
        <v>0</v>
      </c>
      <c r="AL187" s="97">
        <f t="shared" si="5"/>
        <v>0</v>
      </c>
      <c r="AM187" s="97">
        <f t="shared" si="5"/>
        <v>0</v>
      </c>
      <c r="AN187" s="97">
        <f t="shared" si="5"/>
        <v>0</v>
      </c>
      <c r="AO187" s="97">
        <f t="shared" si="5"/>
        <v>0</v>
      </c>
      <c r="AP187" s="97">
        <f t="shared" si="5"/>
        <v>0</v>
      </c>
      <c r="AQ187" s="97">
        <f t="shared" si="5"/>
        <v>0</v>
      </c>
      <c r="AR187" s="97">
        <f t="shared" si="5"/>
        <v>0</v>
      </c>
      <c r="AS187" s="97">
        <f t="shared" si="5"/>
        <v>0</v>
      </c>
      <c r="AT187" s="97">
        <f t="shared" si="5"/>
        <v>0</v>
      </c>
      <c r="AU187" s="79"/>
    </row>
    <row r="188" spans="1:47" ht="30" customHeight="1" x14ac:dyDescent="0.35">
      <c r="D188" s="87" t="s">
        <v>613</v>
      </c>
      <c r="K188" s="98">
        <f t="shared" ref="K188:S188" si="6">SUMPRODUCT($J$4:$J$186,K4:K186)</f>
        <v>90188.67</v>
      </c>
      <c r="L188" s="98">
        <f t="shared" si="6"/>
        <v>0</v>
      </c>
      <c r="M188" s="98">
        <f t="shared" si="6"/>
        <v>0</v>
      </c>
      <c r="N188" s="98">
        <f t="shared" si="6"/>
        <v>0</v>
      </c>
      <c r="O188" s="98">
        <f t="shared" si="6"/>
        <v>0</v>
      </c>
      <c r="P188" s="98">
        <f t="shared" si="6"/>
        <v>0</v>
      </c>
      <c r="Q188" s="98">
        <f t="shared" si="6"/>
        <v>0</v>
      </c>
      <c r="R188" s="98">
        <f t="shared" si="6"/>
        <v>0</v>
      </c>
      <c r="S188" s="98">
        <f t="shared" si="6"/>
        <v>90188.67</v>
      </c>
      <c r="AB188" s="100"/>
      <c r="AD188" s="100"/>
      <c r="AE188" s="82"/>
    </row>
    <row r="189" spans="1:47" ht="30" customHeight="1" x14ac:dyDescent="0.35">
      <c r="AE189" s="99"/>
    </row>
    <row r="190" spans="1:47" ht="30" customHeight="1" x14ac:dyDescent="0.35">
      <c r="AE190" s="99"/>
      <c r="AL190" s="102"/>
      <c r="AN190" s="102"/>
    </row>
    <row r="191" spans="1:47" ht="30" customHeight="1" x14ac:dyDescent="0.35">
      <c r="AE191" s="99"/>
      <c r="AL191" s="102"/>
      <c r="AN191" s="102"/>
    </row>
    <row r="192" spans="1:47" ht="30" customHeight="1" x14ac:dyDescent="0.35">
      <c r="AE192" s="99"/>
      <c r="AL192" s="102"/>
      <c r="AN192" s="102"/>
    </row>
    <row r="193" spans="9:40" ht="30" customHeight="1" x14ac:dyDescent="0.35">
      <c r="AE193" s="99"/>
      <c r="AL193" s="102"/>
      <c r="AN193" s="102"/>
    </row>
    <row r="194" spans="9:40" ht="30" customHeight="1" x14ac:dyDescent="0.35">
      <c r="AE194" s="99"/>
      <c r="AL194" s="102"/>
      <c r="AN194" s="102"/>
    </row>
    <row r="195" spans="9:40" ht="30" customHeight="1" x14ac:dyDescent="0.35">
      <c r="I195" s="92" t="s">
        <v>615</v>
      </c>
      <c r="AE195" s="99"/>
      <c r="AL195" s="102"/>
      <c r="AN195" s="102"/>
    </row>
    <row r="196" spans="9:40" ht="30" customHeight="1" x14ac:dyDescent="0.35">
      <c r="AE196" s="99"/>
      <c r="AN196" s="102"/>
    </row>
    <row r="197" spans="9:40" ht="30" customHeight="1" x14ac:dyDescent="0.35">
      <c r="AE197" s="99"/>
      <c r="AN197" s="102"/>
    </row>
    <row r="198" spans="9:40" ht="30" customHeight="1" x14ac:dyDescent="0.35">
      <c r="AE198" s="99"/>
      <c r="AN198" s="102"/>
    </row>
    <row r="199" spans="9:40" ht="30" customHeight="1" x14ac:dyDescent="0.35">
      <c r="AE199" s="99"/>
    </row>
    <row r="200" spans="9:40" ht="30" customHeight="1" x14ac:dyDescent="0.35">
      <c r="AE200" s="99"/>
    </row>
    <row r="201" spans="9:40" ht="30" customHeight="1" x14ac:dyDescent="0.35">
      <c r="AE201" s="99"/>
    </row>
    <row r="202" spans="9:40" ht="30" customHeight="1" x14ac:dyDescent="0.35">
      <c r="AE202" s="99"/>
    </row>
    <row r="203" spans="9:40" ht="30" customHeight="1" x14ac:dyDescent="0.35">
      <c r="AE203" s="99"/>
    </row>
    <row r="204" spans="9:40" ht="30" customHeight="1" x14ac:dyDescent="0.35">
      <c r="AE204" s="99"/>
    </row>
    <row r="205" spans="9:40" ht="30" customHeight="1" x14ac:dyDescent="0.35">
      <c r="AE205" s="99"/>
    </row>
    <row r="206" spans="9:40" ht="30" customHeight="1" x14ac:dyDescent="0.35">
      <c r="AE206" s="99"/>
    </row>
    <row r="207" spans="9:40" ht="30" customHeight="1" x14ac:dyDescent="0.35">
      <c r="AE207" s="99"/>
    </row>
    <row r="208" spans="9:40" ht="30" customHeight="1" x14ac:dyDescent="0.35">
      <c r="AE208" s="99"/>
    </row>
    <row r="209" spans="31:31" ht="30" customHeight="1" x14ac:dyDescent="0.35">
      <c r="AE209" s="99"/>
    </row>
    <row r="210" spans="31:31" ht="30" customHeight="1" x14ac:dyDescent="0.35">
      <c r="AE210" s="99"/>
    </row>
    <row r="211" spans="31:31" ht="30" customHeight="1" x14ac:dyDescent="0.35">
      <c r="AE211" s="99"/>
    </row>
    <row r="212" spans="31:31" ht="30" customHeight="1" x14ac:dyDescent="0.35">
      <c r="AE212" s="99"/>
    </row>
    <row r="213" spans="31:31" ht="30" customHeight="1" x14ac:dyDescent="0.35">
      <c r="AE213" s="99"/>
    </row>
    <row r="214" spans="31:31" ht="30" customHeight="1" x14ac:dyDescent="0.35">
      <c r="AE214" s="99"/>
    </row>
    <row r="215" spans="31:31" ht="30" customHeight="1" x14ac:dyDescent="0.35">
      <c r="AE215" s="99"/>
    </row>
    <row r="216" spans="31:31" ht="30" customHeight="1" x14ac:dyDescent="0.35">
      <c r="AE216" s="99"/>
    </row>
    <row r="217" spans="31:31" ht="30" customHeight="1" x14ac:dyDescent="0.35">
      <c r="AE217" s="99"/>
    </row>
    <row r="218" spans="31:31" ht="30" customHeight="1" x14ac:dyDescent="0.35">
      <c r="AE218" s="99"/>
    </row>
    <row r="219" spans="31:31" ht="30" customHeight="1" x14ac:dyDescent="0.35">
      <c r="AE219" s="99"/>
    </row>
    <row r="220" spans="31:31" ht="30" customHeight="1" x14ac:dyDescent="0.35">
      <c r="AE220" s="99"/>
    </row>
    <row r="221" spans="31:31" ht="30" customHeight="1" x14ac:dyDescent="0.35">
      <c r="AE221" s="99"/>
    </row>
    <row r="222" spans="31:31" ht="30" customHeight="1" x14ac:dyDescent="0.35">
      <c r="AE222" s="99"/>
    </row>
    <row r="223" spans="31:31" ht="30" customHeight="1" x14ac:dyDescent="0.35">
      <c r="AE223" s="99"/>
    </row>
    <row r="224" spans="31:31" ht="30" customHeight="1" x14ac:dyDescent="0.35">
      <c r="AE224" s="99"/>
    </row>
    <row r="225" spans="31:31" ht="30" customHeight="1" x14ac:dyDescent="0.35">
      <c r="AE225" s="99"/>
    </row>
    <row r="226" spans="31:31" ht="30" customHeight="1" x14ac:dyDescent="0.35">
      <c r="AE226" s="99"/>
    </row>
    <row r="227" spans="31:31" ht="30" customHeight="1" x14ac:dyDescent="0.35">
      <c r="AE227" s="99"/>
    </row>
    <row r="228" spans="31:31" ht="30" customHeight="1" x14ac:dyDescent="0.35">
      <c r="AE228" s="99"/>
    </row>
    <row r="229" spans="31:31" ht="30" customHeight="1" x14ac:dyDescent="0.35">
      <c r="AE229" s="99"/>
    </row>
    <row r="230" spans="31:31" ht="30" customHeight="1" x14ac:dyDescent="0.35">
      <c r="AE230" s="99"/>
    </row>
    <row r="231" spans="31:31" ht="30" customHeight="1" x14ac:dyDescent="0.35">
      <c r="AE231" s="99"/>
    </row>
    <row r="232" spans="31:31" ht="30" customHeight="1" x14ac:dyDescent="0.35">
      <c r="AE232" s="99"/>
    </row>
    <row r="233" spans="31:31" ht="30" customHeight="1" x14ac:dyDescent="0.35">
      <c r="AE233" s="99"/>
    </row>
    <row r="234" spans="31:31" ht="30" customHeight="1" x14ac:dyDescent="0.35">
      <c r="AE234" s="99"/>
    </row>
    <row r="235" spans="31:31" ht="30" customHeight="1" x14ac:dyDescent="0.35">
      <c r="AE235" s="99"/>
    </row>
    <row r="236" spans="31:31" ht="30" customHeight="1" x14ac:dyDescent="0.35">
      <c r="AE236" s="99"/>
    </row>
    <row r="237" spans="31:31" ht="30" customHeight="1" x14ac:dyDescent="0.35">
      <c r="AE237" s="99"/>
    </row>
    <row r="238" spans="31:31" ht="30" customHeight="1" x14ac:dyDescent="0.35">
      <c r="AE238" s="99"/>
    </row>
    <row r="239" spans="31:31" ht="30" customHeight="1" x14ac:dyDescent="0.35">
      <c r="AE239" s="99"/>
    </row>
    <row r="240" spans="31:31" ht="30" customHeight="1" x14ac:dyDescent="0.35">
      <c r="AE240" s="99"/>
    </row>
    <row r="241" spans="31:31" ht="30" customHeight="1" x14ac:dyDescent="0.35">
      <c r="AE241" s="99"/>
    </row>
    <row r="242" spans="31:31" ht="30" customHeight="1" x14ac:dyDescent="0.35">
      <c r="AE242" s="99"/>
    </row>
    <row r="243" spans="31:31" ht="30" customHeight="1" x14ac:dyDescent="0.35">
      <c r="AE243" s="99"/>
    </row>
    <row r="244" spans="31:31" ht="30" customHeight="1" x14ac:dyDescent="0.35">
      <c r="AE244" s="99"/>
    </row>
    <row r="245" spans="31:31" ht="30" customHeight="1" x14ac:dyDescent="0.35">
      <c r="AE245" s="99"/>
    </row>
    <row r="246" spans="31:31" ht="30" customHeight="1" x14ac:dyDescent="0.35">
      <c r="AE246" s="99"/>
    </row>
    <row r="247" spans="31:31" ht="30" customHeight="1" x14ac:dyDescent="0.35">
      <c r="AE247" s="99"/>
    </row>
    <row r="248" spans="31:31" ht="30" customHeight="1" x14ac:dyDescent="0.35">
      <c r="AE248" s="99"/>
    </row>
    <row r="249" spans="31:31" ht="30" customHeight="1" x14ac:dyDescent="0.35">
      <c r="AE249" s="99"/>
    </row>
    <row r="250" spans="31:31" ht="30" customHeight="1" x14ac:dyDescent="0.35">
      <c r="AE250" s="99"/>
    </row>
    <row r="251" spans="31:31" ht="30" customHeight="1" x14ac:dyDescent="0.35">
      <c r="AE251" s="99"/>
    </row>
    <row r="252" spans="31:31" ht="30" customHeight="1" x14ac:dyDescent="0.35">
      <c r="AE252" s="99"/>
    </row>
    <row r="253" spans="31:31" ht="30" customHeight="1" x14ac:dyDescent="0.35">
      <c r="AE253" s="99"/>
    </row>
    <row r="254" spans="31:31" ht="30" customHeight="1" x14ac:dyDescent="0.35">
      <c r="AE254" s="99"/>
    </row>
    <row r="255" spans="31:31" ht="30" customHeight="1" x14ac:dyDescent="0.35">
      <c r="AE255" s="99"/>
    </row>
    <row r="256" spans="31:31" ht="30" customHeight="1" x14ac:dyDescent="0.35">
      <c r="AE256" s="99"/>
    </row>
    <row r="257" spans="31:31" ht="30" customHeight="1" x14ac:dyDescent="0.35">
      <c r="AE257" s="99"/>
    </row>
    <row r="258" spans="31:31" ht="30" customHeight="1" x14ac:dyDescent="0.35">
      <c r="AE258" s="99"/>
    </row>
    <row r="259" spans="31:31" ht="30" customHeight="1" x14ac:dyDescent="0.35">
      <c r="AE259" s="99"/>
    </row>
    <row r="260" spans="31:31" ht="30" customHeight="1" x14ac:dyDescent="0.35">
      <c r="AE260" s="99"/>
    </row>
    <row r="261" spans="31:31" ht="30" customHeight="1" x14ac:dyDescent="0.35">
      <c r="AE261" s="99"/>
    </row>
    <row r="262" spans="31:31" ht="30" customHeight="1" x14ac:dyDescent="0.35">
      <c r="AE262" s="99"/>
    </row>
    <row r="263" spans="31:31" ht="30" customHeight="1" x14ac:dyDescent="0.35">
      <c r="AE263" s="99"/>
    </row>
    <row r="264" spans="31:31" ht="30" customHeight="1" x14ac:dyDescent="0.35">
      <c r="AE264" s="99"/>
    </row>
    <row r="265" spans="31:31" ht="30" customHeight="1" x14ac:dyDescent="0.35">
      <c r="AE265" s="99"/>
    </row>
    <row r="266" spans="31:31" ht="30" customHeight="1" x14ac:dyDescent="0.35">
      <c r="AE266" s="99"/>
    </row>
    <row r="267" spans="31:31" ht="30" customHeight="1" x14ac:dyDescent="0.35">
      <c r="AE267" s="99"/>
    </row>
    <row r="268" spans="31:31" ht="30" customHeight="1" x14ac:dyDescent="0.35">
      <c r="AE268" s="99"/>
    </row>
    <row r="269" spans="31:31" ht="30" customHeight="1" x14ac:dyDescent="0.35">
      <c r="AE269" s="99"/>
    </row>
    <row r="270" spans="31:31" ht="30" customHeight="1" x14ac:dyDescent="0.35">
      <c r="AE270" s="99"/>
    </row>
    <row r="271" spans="31:31" ht="30" customHeight="1" x14ac:dyDescent="0.35">
      <c r="AE271" s="99"/>
    </row>
    <row r="272" spans="31:31" ht="30" customHeight="1" x14ac:dyDescent="0.35">
      <c r="AE272" s="99"/>
    </row>
    <row r="273" spans="31:31" ht="30" customHeight="1" x14ac:dyDescent="0.35">
      <c r="AE273" s="99"/>
    </row>
    <row r="274" spans="31:31" ht="30" customHeight="1" x14ac:dyDescent="0.35">
      <c r="AE274" s="99"/>
    </row>
    <row r="275" spans="31:31" ht="30" customHeight="1" x14ac:dyDescent="0.35">
      <c r="AE275" s="99"/>
    </row>
    <row r="276" spans="31:31" ht="30" customHeight="1" x14ac:dyDescent="0.35">
      <c r="AE276" s="99"/>
    </row>
    <row r="277" spans="31:31" ht="30" customHeight="1" x14ac:dyDescent="0.35">
      <c r="AE277" s="99"/>
    </row>
    <row r="278" spans="31:31" ht="30" customHeight="1" x14ac:dyDescent="0.35">
      <c r="AE278" s="99"/>
    </row>
    <row r="279" spans="31:31" ht="30" customHeight="1" x14ac:dyDescent="0.35">
      <c r="AE279" s="99"/>
    </row>
    <row r="280" spans="31:31" ht="30" customHeight="1" x14ac:dyDescent="0.35">
      <c r="AE280" s="99"/>
    </row>
    <row r="281" spans="31:31" ht="30" customHeight="1" x14ac:dyDescent="0.35">
      <c r="AE281" s="99"/>
    </row>
    <row r="282" spans="31:31" ht="30" customHeight="1" x14ac:dyDescent="0.35">
      <c r="AE282" s="99"/>
    </row>
    <row r="283" spans="31:31" ht="30" customHeight="1" x14ac:dyDescent="0.35">
      <c r="AE283" s="99"/>
    </row>
    <row r="284" spans="31:31" ht="30" customHeight="1" x14ac:dyDescent="0.35">
      <c r="AE284" s="99"/>
    </row>
    <row r="285" spans="31:31" ht="30" customHeight="1" x14ac:dyDescent="0.35">
      <c r="AE285" s="99"/>
    </row>
    <row r="286" spans="31:31" ht="30" customHeight="1" x14ac:dyDescent="0.35">
      <c r="AE286" s="99"/>
    </row>
    <row r="287" spans="31:31" ht="30" customHeight="1" x14ac:dyDescent="0.35">
      <c r="AE287" s="99"/>
    </row>
    <row r="288" spans="31:31" ht="30" customHeight="1" x14ac:dyDescent="0.35">
      <c r="AE288" s="99"/>
    </row>
    <row r="289" spans="31:31" ht="30" customHeight="1" x14ac:dyDescent="0.35">
      <c r="AE289" s="99"/>
    </row>
    <row r="290" spans="31:31" ht="30" customHeight="1" x14ac:dyDescent="0.35">
      <c r="AE290" s="99"/>
    </row>
    <row r="291" spans="31:31" ht="30" customHeight="1" x14ac:dyDescent="0.35">
      <c r="AE291" s="99"/>
    </row>
    <row r="292" spans="31:31" ht="30" customHeight="1" x14ac:dyDescent="0.35">
      <c r="AE292" s="99"/>
    </row>
    <row r="293" spans="31:31" ht="30" customHeight="1" x14ac:dyDescent="0.35">
      <c r="AE293" s="99"/>
    </row>
    <row r="294" spans="31:31" ht="30" customHeight="1" x14ac:dyDescent="0.35">
      <c r="AE294" s="99"/>
    </row>
    <row r="295" spans="31:31" ht="30" customHeight="1" x14ac:dyDescent="0.35">
      <c r="AE295" s="99"/>
    </row>
    <row r="296" spans="31:31" ht="30" customHeight="1" x14ac:dyDescent="0.35">
      <c r="AE296" s="99"/>
    </row>
    <row r="297" spans="31:31" ht="30" customHeight="1" x14ac:dyDescent="0.35">
      <c r="AE297" s="99"/>
    </row>
    <row r="298" spans="31:31" ht="30" customHeight="1" x14ac:dyDescent="0.35">
      <c r="AE298" s="99"/>
    </row>
    <row r="299" spans="31:31" ht="30" customHeight="1" x14ac:dyDescent="0.35">
      <c r="AE299" s="99"/>
    </row>
    <row r="300" spans="31:31" ht="30" customHeight="1" x14ac:dyDescent="0.35">
      <c r="AE300" s="99"/>
    </row>
    <row r="301" spans="31:31" ht="30" customHeight="1" x14ac:dyDescent="0.35">
      <c r="AE301" s="99"/>
    </row>
    <row r="302" spans="31:31" ht="30" customHeight="1" x14ac:dyDescent="0.35">
      <c r="AE302" s="99"/>
    </row>
    <row r="303" spans="31:31" ht="30" customHeight="1" x14ac:dyDescent="0.35">
      <c r="AE303" s="99"/>
    </row>
    <row r="304" spans="31:31" ht="30" customHeight="1" x14ac:dyDescent="0.35">
      <c r="AE304" s="99"/>
    </row>
    <row r="305" spans="31:31" ht="30" customHeight="1" x14ac:dyDescent="0.35">
      <c r="AE305" s="99"/>
    </row>
    <row r="306" spans="31:31" ht="30" customHeight="1" x14ac:dyDescent="0.35">
      <c r="AE306" s="99"/>
    </row>
    <row r="307" spans="31:31" ht="30" customHeight="1" x14ac:dyDescent="0.35">
      <c r="AE307" s="99"/>
    </row>
    <row r="308" spans="31:31" ht="30" customHeight="1" x14ac:dyDescent="0.35">
      <c r="AE308" s="99"/>
    </row>
    <row r="309" spans="31:31" ht="30" customHeight="1" x14ac:dyDescent="0.35">
      <c r="AE309" s="99"/>
    </row>
    <row r="310" spans="31:31" ht="30" customHeight="1" x14ac:dyDescent="0.35">
      <c r="AE310" s="99"/>
    </row>
    <row r="311" spans="31:31" ht="30" customHeight="1" x14ac:dyDescent="0.35">
      <c r="AE311" s="99"/>
    </row>
    <row r="312" spans="31:31" ht="30" customHeight="1" x14ac:dyDescent="0.35">
      <c r="AE312" s="99"/>
    </row>
    <row r="313" spans="31:31" ht="30" customHeight="1" x14ac:dyDescent="0.35">
      <c r="AE313" s="99"/>
    </row>
    <row r="314" spans="31:31" ht="30" customHeight="1" x14ac:dyDescent="0.35">
      <c r="AE314" s="99"/>
    </row>
    <row r="315" spans="31:31" ht="30" customHeight="1" x14ac:dyDescent="0.35">
      <c r="AE315" s="99"/>
    </row>
    <row r="316" spans="31:31" ht="30" customHeight="1" x14ac:dyDescent="0.35">
      <c r="AE316" s="99"/>
    </row>
    <row r="317" spans="31:31" ht="30" customHeight="1" x14ac:dyDescent="0.35">
      <c r="AE317" s="99"/>
    </row>
    <row r="318" spans="31:31" ht="30" customHeight="1" x14ac:dyDescent="0.35">
      <c r="AE318" s="99"/>
    </row>
    <row r="319" spans="31:31" ht="30" customHeight="1" x14ac:dyDescent="0.35">
      <c r="AE319" s="99"/>
    </row>
    <row r="320" spans="31:31" ht="30" customHeight="1" x14ac:dyDescent="0.35">
      <c r="AE320" s="99"/>
    </row>
    <row r="321" spans="31:31" ht="30" customHeight="1" x14ac:dyDescent="0.35">
      <c r="AE321" s="99"/>
    </row>
    <row r="322" spans="31:31" ht="30" customHeight="1" x14ac:dyDescent="0.35">
      <c r="AE322" s="99"/>
    </row>
    <row r="323" spans="31:31" ht="30" customHeight="1" x14ac:dyDescent="0.35">
      <c r="AE323" s="99"/>
    </row>
    <row r="324" spans="31:31" ht="30" customHeight="1" x14ac:dyDescent="0.35">
      <c r="AE324" s="99"/>
    </row>
    <row r="325" spans="31:31" ht="30" customHeight="1" x14ac:dyDescent="0.35">
      <c r="AE325" s="99"/>
    </row>
    <row r="326" spans="31:31" ht="30" customHeight="1" x14ac:dyDescent="0.35">
      <c r="AE326" s="99"/>
    </row>
    <row r="327" spans="31:31" ht="30" customHeight="1" x14ac:dyDescent="0.35">
      <c r="AE327" s="99"/>
    </row>
    <row r="328" spans="31:31" ht="30" customHeight="1" x14ac:dyDescent="0.35">
      <c r="AE328" s="99"/>
    </row>
    <row r="329" spans="31:31" ht="30" customHeight="1" x14ac:dyDescent="0.35">
      <c r="AE329" s="99"/>
    </row>
    <row r="330" spans="31:31" ht="30" customHeight="1" x14ac:dyDescent="0.35">
      <c r="AE330" s="99"/>
    </row>
    <row r="331" spans="31:31" ht="30" customHeight="1" x14ac:dyDescent="0.35">
      <c r="AE331" s="99"/>
    </row>
    <row r="332" spans="31:31" ht="30" customHeight="1" x14ac:dyDescent="0.35">
      <c r="AE332" s="99"/>
    </row>
    <row r="333" spans="31:31" ht="30" customHeight="1" x14ac:dyDescent="0.35">
      <c r="AE333" s="99"/>
    </row>
    <row r="334" spans="31:31" ht="30" customHeight="1" x14ac:dyDescent="0.35">
      <c r="AE334" s="99"/>
    </row>
    <row r="335" spans="31:31" ht="30" customHeight="1" x14ac:dyDescent="0.35">
      <c r="AE335" s="99"/>
    </row>
    <row r="336" spans="31:31" ht="30" customHeight="1" x14ac:dyDescent="0.35">
      <c r="AE336" s="99"/>
    </row>
    <row r="337" spans="31:31" ht="30" customHeight="1" x14ac:dyDescent="0.35">
      <c r="AE337" s="99"/>
    </row>
    <row r="338" spans="31:31" ht="30" customHeight="1" x14ac:dyDescent="0.35">
      <c r="AE338" s="99"/>
    </row>
    <row r="339" spans="31:31" ht="30" customHeight="1" x14ac:dyDescent="0.35">
      <c r="AE339" s="99"/>
    </row>
    <row r="340" spans="31:31" ht="30" customHeight="1" x14ac:dyDescent="0.35">
      <c r="AE340" s="99"/>
    </row>
    <row r="341" spans="31:31" ht="30" customHeight="1" x14ac:dyDescent="0.35">
      <c r="AE341" s="99"/>
    </row>
    <row r="342" spans="31:31" ht="30" customHeight="1" x14ac:dyDescent="0.35">
      <c r="AE342" s="99"/>
    </row>
    <row r="343" spans="31:31" ht="30" customHeight="1" x14ac:dyDescent="0.35">
      <c r="AE343" s="99"/>
    </row>
    <row r="344" spans="31:31" ht="30" customHeight="1" x14ac:dyDescent="0.35">
      <c r="AE344" s="99"/>
    </row>
    <row r="345" spans="31:31" ht="30" customHeight="1" x14ac:dyDescent="0.35">
      <c r="AE345" s="99"/>
    </row>
    <row r="346" spans="31:31" ht="30" customHeight="1" x14ac:dyDescent="0.35">
      <c r="AE346" s="99"/>
    </row>
    <row r="347" spans="31:31" ht="30" customHeight="1" x14ac:dyDescent="0.35">
      <c r="AE347" s="99"/>
    </row>
    <row r="348" spans="31:31" ht="30" customHeight="1" x14ac:dyDescent="0.35">
      <c r="AE348" s="99"/>
    </row>
    <row r="349" spans="31:31" ht="30" customHeight="1" x14ac:dyDescent="0.35">
      <c r="AE349" s="99"/>
    </row>
    <row r="350" spans="31:31" ht="30" customHeight="1" x14ac:dyDescent="0.35">
      <c r="AE350" s="99"/>
    </row>
    <row r="351" spans="31:31" ht="30" customHeight="1" x14ac:dyDescent="0.35">
      <c r="AE351" s="99"/>
    </row>
    <row r="352" spans="31:31" ht="30" customHeight="1" x14ac:dyDescent="0.35">
      <c r="AE352" s="99"/>
    </row>
    <row r="353" spans="31:31" ht="30" customHeight="1" x14ac:dyDescent="0.35">
      <c r="AE353" s="99"/>
    </row>
    <row r="354" spans="31:31" ht="30" customHeight="1" x14ac:dyDescent="0.35">
      <c r="AE354" s="99"/>
    </row>
    <row r="355" spans="31:31" ht="30" customHeight="1" x14ac:dyDescent="0.35">
      <c r="AE355" s="99"/>
    </row>
    <row r="356" spans="31:31" ht="30" customHeight="1" x14ac:dyDescent="0.35">
      <c r="AE356" s="99"/>
    </row>
    <row r="357" spans="31:31" ht="30" customHeight="1" x14ac:dyDescent="0.35">
      <c r="AE357" s="99"/>
    </row>
    <row r="358" spans="31:31" ht="30" customHeight="1" x14ac:dyDescent="0.35">
      <c r="AE358" s="99"/>
    </row>
    <row r="359" spans="31:31" ht="30" customHeight="1" x14ac:dyDescent="0.35">
      <c r="AE359" s="99"/>
    </row>
    <row r="360" spans="31:31" ht="30" customHeight="1" x14ac:dyDescent="0.35">
      <c r="AE360" s="99"/>
    </row>
    <row r="361" spans="31:31" ht="30" customHeight="1" x14ac:dyDescent="0.35">
      <c r="AE361" s="99"/>
    </row>
    <row r="362" spans="31:31" ht="30" customHeight="1" x14ac:dyDescent="0.35">
      <c r="AE362" s="99"/>
    </row>
    <row r="363" spans="31:31" ht="30" customHeight="1" x14ac:dyDescent="0.35">
      <c r="AE363" s="99"/>
    </row>
    <row r="364" spans="31:31" ht="30" customHeight="1" x14ac:dyDescent="0.35">
      <c r="AE364" s="99"/>
    </row>
    <row r="365" spans="31:31" ht="30" customHeight="1" x14ac:dyDescent="0.35">
      <c r="AE365" s="99"/>
    </row>
    <row r="366" spans="31:31" ht="30" customHeight="1" x14ac:dyDescent="0.35">
      <c r="AE366" s="99"/>
    </row>
    <row r="367" spans="31:31" ht="30" customHeight="1" x14ac:dyDescent="0.35">
      <c r="AE367" s="99"/>
    </row>
    <row r="368" spans="31:31" ht="30" customHeight="1" x14ac:dyDescent="0.35">
      <c r="AE368" s="99"/>
    </row>
    <row r="369" spans="31:31" ht="30" customHeight="1" x14ac:dyDescent="0.35">
      <c r="AE369" s="99"/>
    </row>
    <row r="370" spans="31:31" ht="30" customHeight="1" x14ac:dyDescent="0.35">
      <c r="AE370" s="99"/>
    </row>
    <row r="371" spans="31:31" ht="30" customHeight="1" x14ac:dyDescent="0.35">
      <c r="AE371" s="99"/>
    </row>
    <row r="372" spans="31:31" ht="30" customHeight="1" x14ac:dyDescent="0.35">
      <c r="AE372" s="99"/>
    </row>
    <row r="373" spans="31:31" ht="30" customHeight="1" x14ac:dyDescent="0.35">
      <c r="AE373" s="99"/>
    </row>
    <row r="374" spans="31:31" ht="30" customHeight="1" x14ac:dyDescent="0.35">
      <c r="AE374" s="99"/>
    </row>
    <row r="375" spans="31:31" ht="30" customHeight="1" x14ac:dyDescent="0.35">
      <c r="AE375" s="99"/>
    </row>
    <row r="376" spans="31:31" ht="30" customHeight="1" x14ac:dyDescent="0.35">
      <c r="AE376" s="99"/>
    </row>
    <row r="377" spans="31:31" ht="30" customHeight="1" x14ac:dyDescent="0.35">
      <c r="AE377" s="99"/>
    </row>
    <row r="378" spans="31:31" ht="30" customHeight="1" x14ac:dyDescent="0.35">
      <c r="AE378" s="99"/>
    </row>
    <row r="379" spans="31:31" ht="30" customHeight="1" x14ac:dyDescent="0.35">
      <c r="AE379" s="99"/>
    </row>
    <row r="380" spans="31:31" ht="30" customHeight="1" x14ac:dyDescent="0.35">
      <c r="AE380" s="99"/>
    </row>
    <row r="381" spans="31:31" ht="30" customHeight="1" x14ac:dyDescent="0.35">
      <c r="AE381" s="99"/>
    </row>
    <row r="382" spans="31:31" ht="30" customHeight="1" x14ac:dyDescent="0.35">
      <c r="AE382" s="99"/>
    </row>
    <row r="383" spans="31:31" ht="30" customHeight="1" x14ac:dyDescent="0.35">
      <c r="AE383" s="99"/>
    </row>
    <row r="384" spans="31:31" ht="30" customHeight="1" x14ac:dyDescent="0.35">
      <c r="AE384" s="99"/>
    </row>
    <row r="385" spans="31:31" ht="30" customHeight="1" x14ac:dyDescent="0.35">
      <c r="AE385" s="99"/>
    </row>
    <row r="386" spans="31:31" ht="30" customHeight="1" x14ac:dyDescent="0.35">
      <c r="AE386" s="99"/>
    </row>
    <row r="387" spans="31:31" ht="30" customHeight="1" x14ac:dyDescent="0.35">
      <c r="AE387" s="99"/>
    </row>
    <row r="388" spans="31:31" ht="30" customHeight="1" x14ac:dyDescent="0.35">
      <c r="AE388" s="99"/>
    </row>
    <row r="389" spans="31:31" ht="30" customHeight="1" x14ac:dyDescent="0.35">
      <c r="AE389" s="99"/>
    </row>
    <row r="390" spans="31:31" ht="30" customHeight="1" x14ac:dyDescent="0.35">
      <c r="AE390" s="99"/>
    </row>
    <row r="391" spans="31:31" ht="30" customHeight="1" x14ac:dyDescent="0.35">
      <c r="AE391" s="99"/>
    </row>
    <row r="392" spans="31:31" ht="30" customHeight="1" x14ac:dyDescent="0.35">
      <c r="AE392" s="99"/>
    </row>
    <row r="393" spans="31:31" ht="30" customHeight="1" x14ac:dyDescent="0.35">
      <c r="AE393" s="99"/>
    </row>
    <row r="394" spans="31:31" ht="30" customHeight="1" x14ac:dyDescent="0.35">
      <c r="AE394" s="99"/>
    </row>
    <row r="395" spans="31:31" ht="30" customHeight="1" x14ac:dyDescent="0.35">
      <c r="AE395" s="99"/>
    </row>
    <row r="396" spans="31:31" ht="30" customHeight="1" x14ac:dyDescent="0.35">
      <c r="AE396" s="99"/>
    </row>
    <row r="397" spans="31:31" ht="30" customHeight="1" x14ac:dyDescent="0.35">
      <c r="AE397" s="99"/>
    </row>
    <row r="398" spans="31:31" ht="30" customHeight="1" x14ac:dyDescent="0.35">
      <c r="AE398" s="99"/>
    </row>
    <row r="399" spans="31:31" ht="30" customHeight="1" x14ac:dyDescent="0.35">
      <c r="AE399" s="99"/>
    </row>
    <row r="400" spans="31:31" ht="30" customHeight="1" x14ac:dyDescent="0.35">
      <c r="AE400" s="99"/>
    </row>
    <row r="401" spans="31:31" ht="30" customHeight="1" x14ac:dyDescent="0.35">
      <c r="AE401" s="99"/>
    </row>
    <row r="402" spans="31:31" ht="30" customHeight="1" x14ac:dyDescent="0.35">
      <c r="AE402" s="99"/>
    </row>
    <row r="403" spans="31:31" ht="30" customHeight="1" x14ac:dyDescent="0.35">
      <c r="AE403" s="99"/>
    </row>
    <row r="404" spans="31:31" ht="30" customHeight="1" x14ac:dyDescent="0.35">
      <c r="AE404" s="99"/>
    </row>
    <row r="405" spans="31:31" ht="30" customHeight="1" x14ac:dyDescent="0.35">
      <c r="AE405" s="99"/>
    </row>
    <row r="406" spans="31:31" ht="30" customHeight="1" x14ac:dyDescent="0.35">
      <c r="AE406" s="99"/>
    </row>
    <row r="407" spans="31:31" ht="30" customHeight="1" x14ac:dyDescent="0.35">
      <c r="AE407" s="99"/>
    </row>
    <row r="408" spans="31:31" ht="30" customHeight="1" x14ac:dyDescent="0.35">
      <c r="AE408" s="99"/>
    </row>
    <row r="409" spans="31:31" ht="30" customHeight="1" x14ac:dyDescent="0.35">
      <c r="AE409" s="99"/>
    </row>
    <row r="410" spans="31:31" ht="30" customHeight="1" x14ac:dyDescent="0.35">
      <c r="AE410" s="99"/>
    </row>
    <row r="411" spans="31:31" ht="30" customHeight="1" x14ac:dyDescent="0.35">
      <c r="AE411" s="99"/>
    </row>
    <row r="412" spans="31:31" ht="30" customHeight="1" x14ac:dyDescent="0.35">
      <c r="AE412" s="99"/>
    </row>
    <row r="413" spans="31:31" ht="30" customHeight="1" x14ac:dyDescent="0.35">
      <c r="AE413" s="99"/>
    </row>
    <row r="414" spans="31:31" ht="30" customHeight="1" x14ac:dyDescent="0.35">
      <c r="AE414" s="99"/>
    </row>
    <row r="415" spans="31:31" ht="30" customHeight="1" x14ac:dyDescent="0.35">
      <c r="AE415" s="99"/>
    </row>
    <row r="416" spans="31:31" ht="30" customHeight="1" x14ac:dyDescent="0.35">
      <c r="AE416" s="99"/>
    </row>
    <row r="417" spans="31:31" ht="30" customHeight="1" x14ac:dyDescent="0.35">
      <c r="AE417" s="99"/>
    </row>
    <row r="418" spans="31:31" ht="30" customHeight="1" x14ac:dyDescent="0.35">
      <c r="AE418" s="99"/>
    </row>
    <row r="419" spans="31:31" ht="30" customHeight="1" x14ac:dyDescent="0.35">
      <c r="AE419" s="99"/>
    </row>
    <row r="420" spans="31:31" ht="30" customHeight="1" x14ac:dyDescent="0.35">
      <c r="AE420" s="99"/>
    </row>
    <row r="421" spans="31:31" ht="30" customHeight="1" x14ac:dyDescent="0.35">
      <c r="AE421" s="99"/>
    </row>
    <row r="422" spans="31:31" ht="30" customHeight="1" x14ac:dyDescent="0.35">
      <c r="AE422" s="99"/>
    </row>
    <row r="423" spans="31:31" ht="30" customHeight="1" x14ac:dyDescent="0.35">
      <c r="AE423" s="99"/>
    </row>
    <row r="424" spans="31:31" ht="30" customHeight="1" x14ac:dyDescent="0.35">
      <c r="AE424" s="99"/>
    </row>
    <row r="425" spans="31:31" ht="30" customHeight="1" x14ac:dyDescent="0.35">
      <c r="AE425" s="99"/>
    </row>
    <row r="426" spans="31:31" ht="30" customHeight="1" x14ac:dyDescent="0.35">
      <c r="AE426" s="99"/>
    </row>
    <row r="427" spans="31:31" ht="30" customHeight="1" x14ac:dyDescent="0.35">
      <c r="AE427" s="99"/>
    </row>
    <row r="428" spans="31:31" ht="30" customHeight="1" x14ac:dyDescent="0.35">
      <c r="AE428" s="99"/>
    </row>
    <row r="429" spans="31:31" ht="30" customHeight="1" x14ac:dyDescent="0.35">
      <c r="AE429" s="99"/>
    </row>
    <row r="430" spans="31:31" ht="30" customHeight="1" x14ac:dyDescent="0.35">
      <c r="AE430" s="99"/>
    </row>
    <row r="431" spans="31:31" ht="30" customHeight="1" x14ac:dyDescent="0.35">
      <c r="AE431" s="99"/>
    </row>
    <row r="432" spans="31:31" ht="30" customHeight="1" x14ac:dyDescent="0.35">
      <c r="AE432" s="99"/>
    </row>
    <row r="433" spans="31:31" ht="30" customHeight="1" x14ac:dyDescent="0.35">
      <c r="AE433" s="99"/>
    </row>
    <row r="434" spans="31:31" ht="30" customHeight="1" x14ac:dyDescent="0.35">
      <c r="AE434" s="99"/>
    </row>
    <row r="435" spans="31:31" ht="30" customHeight="1" x14ac:dyDescent="0.35">
      <c r="AE435" s="99"/>
    </row>
    <row r="436" spans="31:31" ht="30" customHeight="1" x14ac:dyDescent="0.35">
      <c r="AE436" s="99"/>
    </row>
    <row r="437" spans="31:31" ht="30" customHeight="1" x14ac:dyDescent="0.35">
      <c r="AE437" s="99"/>
    </row>
    <row r="438" spans="31:31" ht="30" customHeight="1" x14ac:dyDescent="0.35">
      <c r="AE438" s="99"/>
    </row>
    <row r="439" spans="31:31" ht="30" customHeight="1" x14ac:dyDescent="0.35">
      <c r="AE439" s="99"/>
    </row>
    <row r="440" spans="31:31" ht="30" customHeight="1" x14ac:dyDescent="0.35">
      <c r="AE440" s="99"/>
    </row>
    <row r="441" spans="31:31" ht="30" customHeight="1" x14ac:dyDescent="0.35">
      <c r="AE441" s="99"/>
    </row>
    <row r="442" spans="31:31" ht="30" customHeight="1" x14ac:dyDescent="0.35">
      <c r="AE442" s="99"/>
    </row>
    <row r="443" spans="31:31" ht="30" customHeight="1" x14ac:dyDescent="0.35">
      <c r="AE443" s="99"/>
    </row>
    <row r="444" spans="31:31" ht="30" customHeight="1" x14ac:dyDescent="0.35">
      <c r="AE444" s="99"/>
    </row>
    <row r="445" spans="31:31" ht="30" customHeight="1" x14ac:dyDescent="0.35">
      <c r="AE445" s="99"/>
    </row>
    <row r="446" spans="31:31" ht="30" customHeight="1" x14ac:dyDescent="0.35">
      <c r="AE446" s="99"/>
    </row>
    <row r="447" spans="31:31" ht="30" customHeight="1" x14ac:dyDescent="0.35">
      <c r="AE447" s="99"/>
    </row>
    <row r="448" spans="31:31" ht="30" customHeight="1" x14ac:dyDescent="0.35">
      <c r="AE448" s="99"/>
    </row>
    <row r="449" spans="31:31" ht="30" customHeight="1" x14ac:dyDescent="0.35">
      <c r="AE449" s="99"/>
    </row>
    <row r="450" spans="31:31" ht="30" customHeight="1" x14ac:dyDescent="0.35">
      <c r="AE450" s="99"/>
    </row>
    <row r="451" spans="31:31" ht="30" customHeight="1" x14ac:dyDescent="0.35">
      <c r="AE451" s="99"/>
    </row>
    <row r="452" spans="31:31" ht="30" customHeight="1" x14ac:dyDescent="0.35">
      <c r="AE452" s="99"/>
    </row>
    <row r="453" spans="31:31" ht="30" customHeight="1" x14ac:dyDescent="0.35">
      <c r="AE453" s="99"/>
    </row>
    <row r="454" spans="31:31" ht="30" customHeight="1" x14ac:dyDescent="0.35">
      <c r="AE454" s="99"/>
    </row>
    <row r="455" spans="31:31" ht="30" customHeight="1" x14ac:dyDescent="0.35">
      <c r="AE455" s="99"/>
    </row>
    <row r="456" spans="31:31" ht="30" customHeight="1" x14ac:dyDescent="0.35">
      <c r="AE456" s="99"/>
    </row>
    <row r="457" spans="31:31" ht="30" customHeight="1" x14ac:dyDescent="0.35">
      <c r="AE457" s="99"/>
    </row>
    <row r="458" spans="31:31" ht="30" customHeight="1" x14ac:dyDescent="0.35">
      <c r="AE458" s="99"/>
    </row>
    <row r="459" spans="31:31" ht="30" customHeight="1" x14ac:dyDescent="0.35">
      <c r="AE459" s="99"/>
    </row>
    <row r="460" spans="31:31" ht="30" customHeight="1" x14ac:dyDescent="0.35">
      <c r="AE460" s="99"/>
    </row>
    <row r="461" spans="31:31" ht="30" customHeight="1" x14ac:dyDescent="0.35">
      <c r="AE461" s="99"/>
    </row>
    <row r="462" spans="31:31" ht="30" customHeight="1" x14ac:dyDescent="0.35">
      <c r="AE462" s="99"/>
    </row>
    <row r="463" spans="31:31" ht="30" customHeight="1" x14ac:dyDescent="0.35">
      <c r="AE463" s="99"/>
    </row>
    <row r="464" spans="31:31" ht="30" customHeight="1" x14ac:dyDescent="0.35">
      <c r="AE464" s="99"/>
    </row>
    <row r="465" spans="31:31" ht="30" customHeight="1" x14ac:dyDescent="0.35">
      <c r="AE465" s="99"/>
    </row>
    <row r="466" spans="31:31" ht="30" customHeight="1" x14ac:dyDescent="0.35">
      <c r="AE466" s="99"/>
    </row>
    <row r="467" spans="31:31" ht="30" customHeight="1" x14ac:dyDescent="0.35">
      <c r="AE467" s="99"/>
    </row>
    <row r="468" spans="31:31" ht="30" customHeight="1" x14ac:dyDescent="0.35">
      <c r="AE468" s="99"/>
    </row>
    <row r="469" spans="31:31" ht="30" customHeight="1" x14ac:dyDescent="0.35">
      <c r="AE469" s="99"/>
    </row>
    <row r="470" spans="31:31" ht="30" customHeight="1" x14ac:dyDescent="0.35">
      <c r="AE470" s="99"/>
    </row>
    <row r="471" spans="31:31" ht="30" customHeight="1" x14ac:dyDescent="0.35">
      <c r="AE471" s="99"/>
    </row>
    <row r="472" spans="31:31" ht="30" customHeight="1" x14ac:dyDescent="0.35">
      <c r="AE472" s="99"/>
    </row>
    <row r="473" spans="31:31" ht="30" customHeight="1" x14ac:dyDescent="0.35">
      <c r="AE473" s="99"/>
    </row>
    <row r="474" spans="31:31" ht="30" customHeight="1" x14ac:dyDescent="0.35">
      <c r="AE474" s="99"/>
    </row>
    <row r="475" spans="31:31" ht="30" customHeight="1" x14ac:dyDescent="0.35">
      <c r="AE475" s="99"/>
    </row>
    <row r="476" spans="31:31" ht="30" customHeight="1" x14ac:dyDescent="0.35">
      <c r="AE476" s="99"/>
    </row>
    <row r="477" spans="31:31" ht="30" customHeight="1" x14ac:dyDescent="0.35">
      <c r="AE477" s="99"/>
    </row>
    <row r="478" spans="31:31" ht="30" customHeight="1" x14ac:dyDescent="0.35">
      <c r="AE478" s="99"/>
    </row>
    <row r="479" spans="31:31" ht="30" customHeight="1" x14ac:dyDescent="0.35">
      <c r="AE479" s="99"/>
    </row>
    <row r="480" spans="31:31" ht="30" customHeight="1" x14ac:dyDescent="0.35">
      <c r="AE480" s="99"/>
    </row>
    <row r="481" spans="31:31" ht="30" customHeight="1" x14ac:dyDescent="0.35">
      <c r="AE481" s="99"/>
    </row>
    <row r="482" spans="31:31" ht="30" customHeight="1" x14ac:dyDescent="0.35">
      <c r="AE482" s="99"/>
    </row>
    <row r="483" spans="31:31" ht="30" customHeight="1" x14ac:dyDescent="0.35">
      <c r="AE483" s="99"/>
    </row>
    <row r="484" spans="31:31" ht="30" customHeight="1" x14ac:dyDescent="0.35">
      <c r="AE484" s="99"/>
    </row>
    <row r="485" spans="31:31" ht="30" customHeight="1" x14ac:dyDescent="0.35">
      <c r="AE485" s="99"/>
    </row>
    <row r="486" spans="31:31" ht="30" customHeight="1" x14ac:dyDescent="0.35">
      <c r="AE486" s="99"/>
    </row>
    <row r="487" spans="31:31" ht="30" customHeight="1" x14ac:dyDescent="0.35">
      <c r="AE487" s="99"/>
    </row>
    <row r="488" spans="31:31" ht="30" customHeight="1" x14ac:dyDescent="0.35">
      <c r="AE488" s="99"/>
    </row>
    <row r="489" spans="31:31" ht="30" customHeight="1" x14ac:dyDescent="0.35">
      <c r="AE489" s="99"/>
    </row>
    <row r="490" spans="31:31" ht="30" customHeight="1" x14ac:dyDescent="0.35">
      <c r="AE490" s="99"/>
    </row>
    <row r="491" spans="31:31" ht="30" customHeight="1" x14ac:dyDescent="0.35">
      <c r="AE491" s="99"/>
    </row>
    <row r="492" spans="31:31" ht="30" customHeight="1" x14ac:dyDescent="0.35">
      <c r="AE492" s="99"/>
    </row>
    <row r="493" spans="31:31" ht="30" customHeight="1" x14ac:dyDescent="0.35">
      <c r="AE493" s="99"/>
    </row>
    <row r="494" spans="31:31" ht="30" customHeight="1" x14ac:dyDescent="0.35">
      <c r="AE494" s="99"/>
    </row>
    <row r="495" spans="31:31" ht="30" customHeight="1" x14ac:dyDescent="0.35">
      <c r="AE495" s="99"/>
    </row>
    <row r="496" spans="31:31" ht="30" customHeight="1" x14ac:dyDescent="0.35">
      <c r="AE496" s="99"/>
    </row>
    <row r="497" spans="31:31" ht="30" customHeight="1" x14ac:dyDescent="0.35">
      <c r="AE497" s="99"/>
    </row>
    <row r="498" spans="31:31" ht="30" customHeight="1" x14ac:dyDescent="0.35">
      <c r="AE498" s="99"/>
    </row>
    <row r="499" spans="31:31" ht="30" customHeight="1" x14ac:dyDescent="0.35">
      <c r="AE499" s="99"/>
    </row>
    <row r="500" spans="31:31" ht="30" customHeight="1" x14ac:dyDescent="0.35">
      <c r="AE500" s="99"/>
    </row>
    <row r="501" spans="31:31" ht="30" customHeight="1" x14ac:dyDescent="0.35">
      <c r="AE501" s="99"/>
    </row>
    <row r="502" spans="31:31" ht="30" customHeight="1" x14ac:dyDescent="0.35">
      <c r="AE502" s="99"/>
    </row>
    <row r="503" spans="31:31" ht="30" customHeight="1" x14ac:dyDescent="0.35">
      <c r="AE503" s="99"/>
    </row>
    <row r="504" spans="31:31" ht="30" customHeight="1" x14ac:dyDescent="0.35">
      <c r="AE504" s="99"/>
    </row>
    <row r="505" spans="31:31" ht="30" customHeight="1" x14ac:dyDescent="0.35">
      <c r="AE505" s="99"/>
    </row>
    <row r="506" spans="31:31" ht="30" customHeight="1" x14ac:dyDescent="0.35">
      <c r="AE506" s="99"/>
    </row>
    <row r="507" spans="31:31" ht="30" customHeight="1" x14ac:dyDescent="0.35">
      <c r="AE507" s="99"/>
    </row>
    <row r="508" spans="31:31" ht="30" customHeight="1" x14ac:dyDescent="0.35">
      <c r="AE508" s="99"/>
    </row>
    <row r="509" spans="31:31" ht="30" customHeight="1" x14ac:dyDescent="0.35">
      <c r="AE509" s="99"/>
    </row>
    <row r="510" spans="31:31" ht="30" customHeight="1" x14ac:dyDescent="0.35">
      <c r="AE510" s="99"/>
    </row>
    <row r="511" spans="31:31" ht="30" customHeight="1" x14ac:dyDescent="0.35">
      <c r="AE511" s="99"/>
    </row>
    <row r="512" spans="31:31" ht="30" customHeight="1" x14ac:dyDescent="0.35">
      <c r="AE512" s="99"/>
    </row>
    <row r="513" spans="31:31" ht="30" customHeight="1" x14ac:dyDescent="0.35">
      <c r="AE513" s="99"/>
    </row>
    <row r="514" spans="31:31" ht="30" customHeight="1" x14ac:dyDescent="0.35">
      <c r="AE514" s="99"/>
    </row>
    <row r="515" spans="31:31" ht="30" customHeight="1" x14ac:dyDescent="0.35">
      <c r="AE515" s="99"/>
    </row>
    <row r="516" spans="31:31" ht="30" customHeight="1" x14ac:dyDescent="0.35">
      <c r="AE516" s="99"/>
    </row>
    <row r="517" spans="31:31" ht="30" customHeight="1" x14ac:dyDescent="0.35">
      <c r="AE517" s="99"/>
    </row>
    <row r="518" spans="31:31" ht="30" customHeight="1" x14ac:dyDescent="0.35">
      <c r="AE518" s="99"/>
    </row>
    <row r="519" spans="31:31" ht="30" customHeight="1" x14ac:dyDescent="0.35">
      <c r="AE519" s="99"/>
    </row>
    <row r="520" spans="31:31" ht="30" customHeight="1" x14ac:dyDescent="0.35">
      <c r="AE520" s="99"/>
    </row>
    <row r="521" spans="31:31" ht="30" customHeight="1" x14ac:dyDescent="0.35">
      <c r="AE521" s="99"/>
    </row>
    <row r="522" spans="31:31" ht="30" customHeight="1" x14ac:dyDescent="0.35">
      <c r="AE522" s="99"/>
    </row>
    <row r="523" spans="31:31" ht="30" customHeight="1" x14ac:dyDescent="0.35">
      <c r="AE523" s="99"/>
    </row>
    <row r="524" spans="31:31" ht="30" customHeight="1" x14ac:dyDescent="0.35">
      <c r="AE524" s="99"/>
    </row>
    <row r="525" spans="31:31" ht="30" customHeight="1" x14ac:dyDescent="0.35">
      <c r="AE525" s="99"/>
    </row>
    <row r="526" spans="31:31" ht="30" customHeight="1" x14ac:dyDescent="0.35">
      <c r="AE526" s="99"/>
    </row>
    <row r="527" spans="31:31" ht="30" customHeight="1" x14ac:dyDescent="0.35">
      <c r="AE527" s="99"/>
    </row>
    <row r="528" spans="31:31" ht="30" customHeight="1" x14ac:dyDescent="0.35">
      <c r="AE528" s="99"/>
    </row>
    <row r="529" spans="31:31" ht="30" customHeight="1" x14ac:dyDescent="0.35">
      <c r="AE529" s="99"/>
    </row>
    <row r="530" spans="31:31" ht="30" customHeight="1" x14ac:dyDescent="0.35">
      <c r="AE530" s="99"/>
    </row>
    <row r="531" spans="31:31" ht="30" customHeight="1" x14ac:dyDescent="0.35">
      <c r="AE531" s="99"/>
    </row>
    <row r="532" spans="31:31" ht="30" customHeight="1" x14ac:dyDescent="0.35">
      <c r="AE532" s="99"/>
    </row>
    <row r="533" spans="31:31" ht="30" customHeight="1" x14ac:dyDescent="0.35">
      <c r="AE533" s="99"/>
    </row>
    <row r="534" spans="31:31" ht="30" customHeight="1" x14ac:dyDescent="0.35">
      <c r="AE534" s="99"/>
    </row>
    <row r="535" spans="31:31" ht="30" customHeight="1" x14ac:dyDescent="0.35">
      <c r="AE535" s="99"/>
    </row>
    <row r="536" spans="31:31" ht="30" customHeight="1" x14ac:dyDescent="0.35">
      <c r="AE536" s="99"/>
    </row>
    <row r="537" spans="31:31" ht="30" customHeight="1" x14ac:dyDescent="0.35">
      <c r="AE537" s="99"/>
    </row>
    <row r="538" spans="31:31" ht="30" customHeight="1" x14ac:dyDescent="0.35">
      <c r="AE538" s="99"/>
    </row>
    <row r="539" spans="31:31" ht="30" customHeight="1" x14ac:dyDescent="0.35">
      <c r="AE539" s="99"/>
    </row>
    <row r="540" spans="31:31" ht="30" customHeight="1" x14ac:dyDescent="0.35">
      <c r="AE540" s="99"/>
    </row>
    <row r="541" spans="31:31" ht="30" customHeight="1" x14ac:dyDescent="0.35">
      <c r="AE541" s="99"/>
    </row>
    <row r="542" spans="31:31" ht="30" customHeight="1" x14ac:dyDescent="0.35">
      <c r="AE542" s="99"/>
    </row>
    <row r="543" spans="31:31" ht="30" customHeight="1" x14ac:dyDescent="0.35">
      <c r="AE543" s="99"/>
    </row>
    <row r="544" spans="31:31" ht="30" customHeight="1" x14ac:dyDescent="0.35">
      <c r="AE544" s="99"/>
    </row>
    <row r="545" spans="31:31" ht="30" customHeight="1" x14ac:dyDescent="0.35">
      <c r="AE545" s="99"/>
    </row>
    <row r="546" spans="31:31" ht="30" customHeight="1" x14ac:dyDescent="0.35">
      <c r="AE546" s="99"/>
    </row>
    <row r="547" spans="31:31" ht="30" customHeight="1" x14ac:dyDescent="0.35">
      <c r="AE547" s="99"/>
    </row>
    <row r="548" spans="31:31" ht="30" customHeight="1" x14ac:dyDescent="0.35">
      <c r="AE548" s="99"/>
    </row>
    <row r="549" spans="31:31" ht="30" customHeight="1" x14ac:dyDescent="0.35">
      <c r="AE549" s="99"/>
    </row>
    <row r="550" spans="31:31" ht="30" customHeight="1" x14ac:dyDescent="0.35">
      <c r="AE550" s="99"/>
    </row>
    <row r="551" spans="31:31" ht="30" customHeight="1" x14ac:dyDescent="0.35">
      <c r="AE551" s="99"/>
    </row>
    <row r="552" spans="31:31" ht="30" customHeight="1" x14ac:dyDescent="0.35">
      <c r="AE552" s="99"/>
    </row>
    <row r="553" spans="31:31" ht="30" customHeight="1" x14ac:dyDescent="0.35">
      <c r="AE553" s="99"/>
    </row>
    <row r="554" spans="31:31" ht="30" customHeight="1" x14ac:dyDescent="0.35">
      <c r="AE554" s="99"/>
    </row>
    <row r="555" spans="31:31" ht="30" customHeight="1" x14ac:dyDescent="0.35">
      <c r="AE555" s="99"/>
    </row>
    <row r="556" spans="31:31" ht="30" customHeight="1" x14ac:dyDescent="0.35">
      <c r="AE556" s="99"/>
    </row>
    <row r="557" spans="31:31" ht="30" customHeight="1" x14ac:dyDescent="0.35">
      <c r="AE557" s="99"/>
    </row>
    <row r="558" spans="31:31" ht="30" customHeight="1" x14ac:dyDescent="0.35">
      <c r="AE558" s="99"/>
    </row>
    <row r="559" spans="31:31" ht="30" customHeight="1" x14ac:dyDescent="0.35">
      <c r="AE559" s="99"/>
    </row>
    <row r="560" spans="31:31" ht="30" customHeight="1" x14ac:dyDescent="0.35">
      <c r="AE560" s="99"/>
    </row>
    <row r="561" spans="31:31" ht="30" customHeight="1" x14ac:dyDescent="0.35">
      <c r="AE561" s="99"/>
    </row>
    <row r="562" spans="31:31" ht="30" customHeight="1" x14ac:dyDescent="0.35">
      <c r="AE562" s="99"/>
    </row>
    <row r="563" spans="31:31" ht="30" customHeight="1" x14ac:dyDescent="0.35">
      <c r="AE563" s="99"/>
    </row>
    <row r="564" spans="31:31" ht="30" customHeight="1" x14ac:dyDescent="0.35">
      <c r="AE564" s="99"/>
    </row>
    <row r="565" spans="31:31" ht="30" customHeight="1" x14ac:dyDescent="0.35">
      <c r="AE565" s="99"/>
    </row>
    <row r="566" spans="31:31" ht="30" customHeight="1" x14ac:dyDescent="0.35">
      <c r="AE566" s="99"/>
    </row>
    <row r="567" spans="31:31" ht="30" customHeight="1" x14ac:dyDescent="0.35">
      <c r="AE567" s="99"/>
    </row>
    <row r="568" spans="31:31" ht="30" customHeight="1" x14ac:dyDescent="0.35">
      <c r="AE568" s="99"/>
    </row>
    <row r="569" spans="31:31" ht="30" customHeight="1" x14ac:dyDescent="0.35">
      <c r="AE569" s="99"/>
    </row>
    <row r="570" spans="31:31" ht="30" customHeight="1" x14ac:dyDescent="0.35">
      <c r="AE570" s="99"/>
    </row>
    <row r="571" spans="31:31" ht="30" customHeight="1" x14ac:dyDescent="0.35">
      <c r="AE571" s="99"/>
    </row>
    <row r="572" spans="31:31" ht="30" customHeight="1" x14ac:dyDescent="0.35">
      <c r="AE572" s="99"/>
    </row>
    <row r="573" spans="31:31" ht="30" customHeight="1" x14ac:dyDescent="0.35">
      <c r="AE573" s="99"/>
    </row>
    <row r="574" spans="31:31" ht="30" customHeight="1" x14ac:dyDescent="0.35">
      <c r="AE574" s="99"/>
    </row>
    <row r="575" spans="31:31" ht="30" customHeight="1" x14ac:dyDescent="0.35">
      <c r="AE575" s="99"/>
    </row>
    <row r="576" spans="31:31" ht="30" customHeight="1" x14ac:dyDescent="0.35">
      <c r="AE576" s="99"/>
    </row>
    <row r="577" spans="31:31" ht="30" customHeight="1" x14ac:dyDescent="0.35">
      <c r="AE577" s="99"/>
    </row>
    <row r="578" spans="31:31" ht="30" customHeight="1" x14ac:dyDescent="0.35">
      <c r="AE578" s="99"/>
    </row>
    <row r="579" spans="31:31" ht="30" customHeight="1" x14ac:dyDescent="0.35">
      <c r="AE579" s="99"/>
    </row>
    <row r="580" spans="31:31" ht="30" customHeight="1" x14ac:dyDescent="0.35">
      <c r="AE580" s="99"/>
    </row>
    <row r="581" spans="31:31" ht="30" customHeight="1" x14ac:dyDescent="0.35">
      <c r="AE581" s="99"/>
    </row>
    <row r="582" spans="31:31" ht="30" customHeight="1" x14ac:dyDescent="0.35">
      <c r="AE582" s="99"/>
    </row>
    <row r="583" spans="31:31" ht="30" customHeight="1" x14ac:dyDescent="0.35">
      <c r="AE583" s="99"/>
    </row>
    <row r="584" spans="31:31" ht="30" customHeight="1" x14ac:dyDescent="0.35">
      <c r="AE584" s="99"/>
    </row>
    <row r="585" spans="31:31" ht="30" customHeight="1" x14ac:dyDescent="0.35">
      <c r="AE585" s="99"/>
    </row>
    <row r="586" spans="31:31" ht="30" customHeight="1" x14ac:dyDescent="0.35">
      <c r="AE586" s="99"/>
    </row>
    <row r="587" spans="31:31" ht="30" customHeight="1" x14ac:dyDescent="0.35">
      <c r="AE587" s="99"/>
    </row>
    <row r="588" spans="31:31" ht="30" customHeight="1" x14ac:dyDescent="0.35">
      <c r="AE588" s="99"/>
    </row>
    <row r="589" spans="31:31" ht="30" customHeight="1" x14ac:dyDescent="0.35">
      <c r="AE589" s="99"/>
    </row>
    <row r="590" spans="31:31" ht="30" customHeight="1" x14ac:dyDescent="0.35">
      <c r="AE590" s="99"/>
    </row>
    <row r="591" spans="31:31" ht="30" customHeight="1" x14ac:dyDescent="0.35">
      <c r="AE591" s="99"/>
    </row>
    <row r="592" spans="31:31" ht="30" customHeight="1" x14ac:dyDescent="0.35">
      <c r="AE592" s="99"/>
    </row>
    <row r="593" spans="31:31" ht="30" customHeight="1" x14ac:dyDescent="0.35">
      <c r="AE593" s="99"/>
    </row>
    <row r="594" spans="31:31" ht="30" customHeight="1" x14ac:dyDescent="0.35">
      <c r="AE594" s="99"/>
    </row>
    <row r="595" spans="31:31" ht="30" customHeight="1" x14ac:dyDescent="0.35">
      <c r="AE595" s="99"/>
    </row>
    <row r="596" spans="31:31" ht="30" customHeight="1" x14ac:dyDescent="0.35">
      <c r="AE596" s="99"/>
    </row>
    <row r="597" spans="31:31" ht="30" customHeight="1" x14ac:dyDescent="0.35">
      <c r="AE597" s="99"/>
    </row>
    <row r="598" spans="31:31" ht="30" customHeight="1" x14ac:dyDescent="0.35">
      <c r="AE598" s="99"/>
    </row>
    <row r="599" spans="31:31" ht="30" customHeight="1" x14ac:dyDescent="0.35">
      <c r="AE599" s="99"/>
    </row>
    <row r="600" spans="31:31" ht="30" customHeight="1" x14ac:dyDescent="0.35">
      <c r="AE600" s="99"/>
    </row>
    <row r="601" spans="31:31" ht="30" customHeight="1" x14ac:dyDescent="0.35">
      <c r="AE601" s="99"/>
    </row>
    <row r="602" spans="31:31" ht="30" customHeight="1" x14ac:dyDescent="0.35">
      <c r="AE602" s="99"/>
    </row>
    <row r="603" spans="31:31" ht="30" customHeight="1" x14ac:dyDescent="0.35">
      <c r="AE603" s="99"/>
    </row>
    <row r="604" spans="31:31" ht="30" customHeight="1" x14ac:dyDescent="0.35">
      <c r="AE604" s="99"/>
    </row>
    <row r="605" spans="31:31" ht="30" customHeight="1" x14ac:dyDescent="0.35">
      <c r="AE605" s="99"/>
    </row>
    <row r="606" spans="31:31" ht="30" customHeight="1" x14ac:dyDescent="0.35">
      <c r="AE606" s="99"/>
    </row>
    <row r="607" spans="31:31" ht="30" customHeight="1" x14ac:dyDescent="0.35">
      <c r="AE607" s="99"/>
    </row>
    <row r="608" spans="31:31" ht="30" customHeight="1" x14ac:dyDescent="0.35">
      <c r="AE608" s="99"/>
    </row>
    <row r="609" spans="31:31" ht="30" customHeight="1" x14ac:dyDescent="0.35">
      <c r="AE609" s="99"/>
    </row>
    <row r="610" spans="31:31" ht="30" customHeight="1" x14ac:dyDescent="0.35">
      <c r="AE610" s="99"/>
    </row>
    <row r="611" spans="31:31" ht="30" customHeight="1" x14ac:dyDescent="0.35">
      <c r="AE611" s="99"/>
    </row>
    <row r="612" spans="31:31" ht="30" customHeight="1" x14ac:dyDescent="0.35">
      <c r="AE612" s="99"/>
    </row>
    <row r="613" spans="31:31" ht="30" customHeight="1" x14ac:dyDescent="0.35">
      <c r="AE613" s="99"/>
    </row>
    <row r="614" spans="31:31" ht="30" customHeight="1" x14ac:dyDescent="0.35">
      <c r="AE614" s="99"/>
    </row>
    <row r="615" spans="31:31" ht="30" customHeight="1" x14ac:dyDescent="0.35">
      <c r="AE615" s="99"/>
    </row>
    <row r="616" spans="31:31" ht="30" customHeight="1" x14ac:dyDescent="0.35">
      <c r="AE616" s="99"/>
    </row>
    <row r="617" spans="31:31" ht="30" customHeight="1" x14ac:dyDescent="0.35">
      <c r="AE617" s="99"/>
    </row>
    <row r="618" spans="31:31" ht="30" customHeight="1" x14ac:dyDescent="0.35">
      <c r="AE618" s="99"/>
    </row>
    <row r="619" spans="31:31" ht="30" customHeight="1" x14ac:dyDescent="0.35">
      <c r="AE619" s="99"/>
    </row>
    <row r="620" spans="31:31" ht="30" customHeight="1" x14ac:dyDescent="0.35">
      <c r="AE620" s="99"/>
    </row>
    <row r="621" spans="31:31" ht="30" customHeight="1" x14ac:dyDescent="0.35">
      <c r="AE621" s="99"/>
    </row>
    <row r="622" spans="31:31" ht="30" customHeight="1" x14ac:dyDescent="0.35">
      <c r="AE622" s="99"/>
    </row>
    <row r="623" spans="31:31" ht="30" customHeight="1" x14ac:dyDescent="0.35">
      <c r="AE623" s="99"/>
    </row>
    <row r="624" spans="31:31" ht="30" customHeight="1" x14ac:dyDescent="0.35">
      <c r="AE624" s="99"/>
    </row>
    <row r="625" spans="31:31" ht="30" customHeight="1" x14ac:dyDescent="0.35">
      <c r="AE625" s="99"/>
    </row>
    <row r="626" spans="31:31" ht="30" customHeight="1" x14ac:dyDescent="0.35">
      <c r="AE626" s="99"/>
    </row>
    <row r="627" spans="31:31" ht="30" customHeight="1" x14ac:dyDescent="0.35">
      <c r="AE627" s="99"/>
    </row>
    <row r="628" spans="31:31" ht="30" customHeight="1" x14ac:dyDescent="0.35">
      <c r="AE628" s="99"/>
    </row>
    <row r="629" spans="31:31" ht="30" customHeight="1" x14ac:dyDescent="0.35">
      <c r="AE629" s="99"/>
    </row>
    <row r="630" spans="31:31" ht="30" customHeight="1" x14ac:dyDescent="0.35">
      <c r="AE630" s="99"/>
    </row>
    <row r="631" spans="31:31" ht="30" customHeight="1" x14ac:dyDescent="0.35">
      <c r="AE631" s="99"/>
    </row>
    <row r="632" spans="31:31" ht="30" customHeight="1" x14ac:dyDescent="0.35">
      <c r="AE632" s="99"/>
    </row>
    <row r="633" spans="31:31" ht="30" customHeight="1" x14ac:dyDescent="0.35">
      <c r="AE633" s="99"/>
    </row>
    <row r="634" spans="31:31" ht="30" customHeight="1" x14ac:dyDescent="0.35">
      <c r="AE634" s="99"/>
    </row>
    <row r="635" spans="31:31" ht="30" customHeight="1" x14ac:dyDescent="0.35">
      <c r="AE635" s="99"/>
    </row>
    <row r="636" spans="31:31" ht="30" customHeight="1" x14ac:dyDescent="0.35">
      <c r="AE636" s="99"/>
    </row>
    <row r="637" spans="31:31" ht="30" customHeight="1" x14ac:dyDescent="0.35">
      <c r="AE637" s="99"/>
    </row>
    <row r="638" spans="31:31" ht="30" customHeight="1" x14ac:dyDescent="0.35">
      <c r="AE638" s="99"/>
    </row>
    <row r="639" spans="31:31" ht="30" customHeight="1" x14ac:dyDescent="0.35">
      <c r="AE639" s="99"/>
    </row>
    <row r="640" spans="31:31" ht="30" customHeight="1" x14ac:dyDescent="0.35">
      <c r="AE640" s="99"/>
    </row>
    <row r="641" spans="31:31" ht="30" customHeight="1" x14ac:dyDescent="0.35">
      <c r="AE641" s="99"/>
    </row>
    <row r="642" spans="31:31" ht="30" customHeight="1" x14ac:dyDescent="0.35">
      <c r="AE642" s="99"/>
    </row>
    <row r="643" spans="31:31" ht="30" customHeight="1" x14ac:dyDescent="0.35">
      <c r="AE643" s="99"/>
    </row>
    <row r="644" spans="31:31" ht="30" customHeight="1" x14ac:dyDescent="0.35">
      <c r="AE644" s="99"/>
    </row>
    <row r="645" spans="31:31" ht="30" customHeight="1" x14ac:dyDescent="0.35">
      <c r="AE645" s="99"/>
    </row>
    <row r="646" spans="31:31" ht="30" customHeight="1" x14ac:dyDescent="0.35">
      <c r="AE646" s="99"/>
    </row>
    <row r="647" spans="31:31" ht="30" customHeight="1" x14ac:dyDescent="0.35">
      <c r="AE647" s="99"/>
    </row>
    <row r="648" spans="31:31" ht="30" customHeight="1" x14ac:dyDescent="0.35">
      <c r="AE648" s="99"/>
    </row>
    <row r="649" spans="31:31" ht="30" customHeight="1" x14ac:dyDescent="0.35">
      <c r="AE649" s="99"/>
    </row>
    <row r="650" spans="31:31" ht="30" customHeight="1" x14ac:dyDescent="0.35">
      <c r="AE650" s="99"/>
    </row>
    <row r="651" spans="31:31" ht="30" customHeight="1" x14ac:dyDescent="0.35">
      <c r="AE651" s="99"/>
    </row>
    <row r="652" spans="31:31" ht="30" customHeight="1" x14ac:dyDescent="0.35">
      <c r="AE652" s="99"/>
    </row>
    <row r="653" spans="31:31" ht="30" customHeight="1" x14ac:dyDescent="0.35">
      <c r="AE653" s="99"/>
    </row>
    <row r="654" spans="31:31" ht="30" customHeight="1" x14ac:dyDescent="0.35">
      <c r="AE654" s="99"/>
    </row>
    <row r="655" spans="31:31" ht="30" customHeight="1" x14ac:dyDescent="0.35">
      <c r="AE655" s="99"/>
    </row>
    <row r="656" spans="31:31" ht="30" customHeight="1" x14ac:dyDescent="0.35">
      <c r="AE656" s="99"/>
    </row>
    <row r="657" spans="31:31" ht="30" customHeight="1" x14ac:dyDescent="0.35">
      <c r="AE657" s="99"/>
    </row>
    <row r="658" spans="31:31" ht="30" customHeight="1" x14ac:dyDescent="0.35">
      <c r="AE658" s="99"/>
    </row>
    <row r="659" spans="31:31" ht="30" customHeight="1" x14ac:dyDescent="0.35">
      <c r="AE659" s="99"/>
    </row>
    <row r="660" spans="31:31" ht="30" customHeight="1" x14ac:dyDescent="0.35">
      <c r="AE660" s="99"/>
    </row>
    <row r="661" spans="31:31" ht="30" customHeight="1" x14ac:dyDescent="0.35">
      <c r="AE661" s="99"/>
    </row>
    <row r="662" spans="31:31" ht="30" customHeight="1" x14ac:dyDescent="0.35">
      <c r="AE662" s="99"/>
    </row>
    <row r="663" spans="31:31" ht="30" customHeight="1" x14ac:dyDescent="0.35">
      <c r="AE663" s="99"/>
    </row>
    <row r="664" spans="31:31" ht="30" customHeight="1" x14ac:dyDescent="0.35">
      <c r="AE664" s="99"/>
    </row>
    <row r="665" spans="31:31" ht="30" customHeight="1" x14ac:dyDescent="0.35">
      <c r="AE665" s="99"/>
    </row>
    <row r="666" spans="31:31" ht="30" customHeight="1" x14ac:dyDescent="0.35">
      <c r="AE666" s="99"/>
    </row>
    <row r="667" spans="31:31" ht="30" customHeight="1" x14ac:dyDescent="0.35">
      <c r="AE667" s="99"/>
    </row>
    <row r="668" spans="31:31" ht="30" customHeight="1" x14ac:dyDescent="0.35">
      <c r="AE668" s="99"/>
    </row>
    <row r="669" spans="31:31" ht="30" customHeight="1" x14ac:dyDescent="0.35">
      <c r="AE669" s="99"/>
    </row>
    <row r="670" spans="31:31" ht="30" customHeight="1" x14ac:dyDescent="0.35">
      <c r="AE670" s="99"/>
    </row>
    <row r="671" spans="31:31" ht="30" customHeight="1" x14ac:dyDescent="0.35">
      <c r="AE671" s="99"/>
    </row>
    <row r="672" spans="31:31" ht="30" customHeight="1" x14ac:dyDescent="0.35">
      <c r="AE672" s="99"/>
    </row>
    <row r="673" spans="31:31" ht="30" customHeight="1" x14ac:dyDescent="0.35">
      <c r="AE673" s="99"/>
    </row>
    <row r="674" spans="31:31" ht="30" customHeight="1" x14ac:dyDescent="0.35">
      <c r="AE674" s="99"/>
    </row>
    <row r="675" spans="31:31" ht="30" customHeight="1" x14ac:dyDescent="0.35">
      <c r="AE675" s="99"/>
    </row>
    <row r="676" spans="31:31" ht="30" customHeight="1" x14ac:dyDescent="0.35">
      <c r="AE676" s="99"/>
    </row>
    <row r="677" spans="31:31" ht="30" customHeight="1" x14ac:dyDescent="0.35">
      <c r="AE677" s="99"/>
    </row>
    <row r="678" spans="31:31" ht="30" customHeight="1" x14ac:dyDescent="0.35">
      <c r="AE678" s="99"/>
    </row>
    <row r="679" spans="31:31" ht="30" customHeight="1" x14ac:dyDescent="0.35">
      <c r="AE679" s="99"/>
    </row>
    <row r="680" spans="31:31" ht="30" customHeight="1" x14ac:dyDescent="0.35">
      <c r="AE680" s="99"/>
    </row>
    <row r="681" spans="31:31" ht="30" customHeight="1" x14ac:dyDescent="0.35">
      <c r="AE681" s="99"/>
    </row>
    <row r="682" spans="31:31" ht="30" customHeight="1" x14ac:dyDescent="0.35">
      <c r="AE682" s="99"/>
    </row>
    <row r="683" spans="31:31" ht="30" customHeight="1" x14ac:dyDescent="0.35">
      <c r="AE683" s="99"/>
    </row>
    <row r="684" spans="31:31" ht="30" customHeight="1" x14ac:dyDescent="0.35">
      <c r="AE684" s="99"/>
    </row>
    <row r="685" spans="31:31" ht="30" customHeight="1" x14ac:dyDescent="0.35">
      <c r="AE685" s="99"/>
    </row>
    <row r="686" spans="31:31" ht="30" customHeight="1" x14ac:dyDescent="0.35">
      <c r="AE686" s="99"/>
    </row>
    <row r="687" spans="31:31" ht="30" customHeight="1" x14ac:dyDescent="0.35">
      <c r="AE687" s="99"/>
    </row>
    <row r="688" spans="31:31" ht="30" customHeight="1" x14ac:dyDescent="0.35">
      <c r="AE688" s="99"/>
    </row>
    <row r="689" spans="31:31" ht="30" customHeight="1" x14ac:dyDescent="0.35">
      <c r="AE689" s="99"/>
    </row>
    <row r="690" spans="31:31" ht="30" customHeight="1" x14ac:dyDescent="0.35">
      <c r="AE690" s="99"/>
    </row>
    <row r="691" spans="31:31" ht="30" customHeight="1" x14ac:dyDescent="0.35">
      <c r="AE691" s="99"/>
    </row>
    <row r="692" spans="31:31" ht="30" customHeight="1" x14ac:dyDescent="0.35">
      <c r="AE692" s="99"/>
    </row>
    <row r="693" spans="31:31" ht="30" customHeight="1" x14ac:dyDescent="0.35">
      <c r="AE693" s="99"/>
    </row>
    <row r="694" spans="31:31" ht="30" customHeight="1" x14ac:dyDescent="0.35">
      <c r="AE694" s="99"/>
    </row>
    <row r="695" spans="31:31" ht="30" customHeight="1" x14ac:dyDescent="0.35">
      <c r="AE695" s="99"/>
    </row>
    <row r="696" spans="31:31" ht="30" customHeight="1" x14ac:dyDescent="0.35">
      <c r="AE696" s="99"/>
    </row>
    <row r="697" spans="31:31" ht="30" customHeight="1" x14ac:dyDescent="0.35">
      <c r="AE697" s="99"/>
    </row>
    <row r="698" spans="31:31" ht="30" customHeight="1" x14ac:dyDescent="0.35">
      <c r="AE698" s="99"/>
    </row>
    <row r="699" spans="31:31" ht="30" customHeight="1" x14ac:dyDescent="0.35">
      <c r="AE699" s="99"/>
    </row>
    <row r="700" spans="31:31" ht="30" customHeight="1" x14ac:dyDescent="0.35">
      <c r="AE700" s="99"/>
    </row>
    <row r="701" spans="31:31" ht="30" customHeight="1" x14ac:dyDescent="0.35">
      <c r="AE701" s="99"/>
    </row>
    <row r="702" spans="31:31" ht="30" customHeight="1" x14ac:dyDescent="0.35">
      <c r="AE702" s="99"/>
    </row>
    <row r="703" spans="31:31" ht="30" customHeight="1" x14ac:dyDescent="0.35">
      <c r="AE703" s="99"/>
    </row>
    <row r="704" spans="31:31" ht="30" customHeight="1" x14ac:dyDescent="0.35">
      <c r="AE704" s="99"/>
    </row>
    <row r="705" spans="31:31" ht="30" customHeight="1" x14ac:dyDescent="0.35">
      <c r="AE705" s="99"/>
    </row>
    <row r="706" spans="31:31" ht="30" customHeight="1" x14ac:dyDescent="0.35">
      <c r="AE706" s="99"/>
    </row>
    <row r="707" spans="31:31" ht="30" customHeight="1" x14ac:dyDescent="0.35">
      <c r="AE707" s="99"/>
    </row>
    <row r="708" spans="31:31" ht="30" customHeight="1" x14ac:dyDescent="0.35">
      <c r="AE708" s="99"/>
    </row>
    <row r="709" spans="31:31" ht="30" customHeight="1" x14ac:dyDescent="0.35">
      <c r="AE709" s="99"/>
    </row>
    <row r="710" spans="31:31" ht="30" customHeight="1" x14ac:dyDescent="0.35">
      <c r="AE710" s="99"/>
    </row>
    <row r="711" spans="31:31" ht="30" customHeight="1" x14ac:dyDescent="0.35">
      <c r="AE711" s="99"/>
    </row>
    <row r="712" spans="31:31" ht="30" customHeight="1" x14ac:dyDescent="0.35">
      <c r="AE712" s="99"/>
    </row>
    <row r="713" spans="31:31" ht="30" customHeight="1" x14ac:dyDescent="0.35">
      <c r="AE713" s="99"/>
    </row>
    <row r="714" spans="31:31" ht="30" customHeight="1" x14ac:dyDescent="0.35">
      <c r="AE714" s="99"/>
    </row>
    <row r="715" spans="31:31" ht="30" customHeight="1" x14ac:dyDescent="0.35">
      <c r="AE715" s="99"/>
    </row>
    <row r="716" spans="31:31" ht="30" customHeight="1" x14ac:dyDescent="0.35">
      <c r="AE716" s="99"/>
    </row>
    <row r="717" spans="31:31" ht="30" customHeight="1" x14ac:dyDescent="0.35">
      <c r="AE717" s="99"/>
    </row>
    <row r="718" spans="31:31" ht="30" customHeight="1" x14ac:dyDescent="0.35">
      <c r="AE718" s="99"/>
    </row>
    <row r="719" spans="31:31" ht="30" customHeight="1" x14ac:dyDescent="0.35">
      <c r="AE719" s="99"/>
    </row>
    <row r="720" spans="31:31" ht="30" customHeight="1" x14ac:dyDescent="0.35">
      <c r="AE720" s="99"/>
    </row>
    <row r="721" spans="31:31" ht="30" customHeight="1" x14ac:dyDescent="0.35">
      <c r="AE721" s="99"/>
    </row>
    <row r="722" spans="31:31" ht="30" customHeight="1" x14ac:dyDescent="0.35">
      <c r="AE722" s="99"/>
    </row>
    <row r="723" spans="31:31" ht="30" customHeight="1" x14ac:dyDescent="0.35">
      <c r="AE723" s="99"/>
    </row>
    <row r="724" spans="31:31" ht="30" customHeight="1" x14ac:dyDescent="0.35">
      <c r="AE724" s="99"/>
    </row>
    <row r="725" spans="31:31" ht="30" customHeight="1" x14ac:dyDescent="0.35">
      <c r="AE725" s="99"/>
    </row>
    <row r="726" spans="31:31" ht="30" customHeight="1" x14ac:dyDescent="0.35">
      <c r="AE726" s="99"/>
    </row>
    <row r="727" spans="31:31" ht="30" customHeight="1" x14ac:dyDescent="0.35">
      <c r="AE727" s="99"/>
    </row>
    <row r="728" spans="31:31" ht="30" customHeight="1" x14ac:dyDescent="0.35">
      <c r="AE728" s="99"/>
    </row>
    <row r="729" spans="31:31" ht="30" customHeight="1" x14ac:dyDescent="0.35">
      <c r="AE729" s="99"/>
    </row>
    <row r="730" spans="31:31" ht="30" customHeight="1" x14ac:dyDescent="0.35">
      <c r="AE730" s="99"/>
    </row>
    <row r="731" spans="31:31" ht="30" customHeight="1" x14ac:dyDescent="0.35">
      <c r="AE731" s="99"/>
    </row>
    <row r="732" spans="31:31" ht="30" customHeight="1" x14ac:dyDescent="0.35">
      <c r="AE732" s="99"/>
    </row>
    <row r="733" spans="31:31" ht="30" customHeight="1" x14ac:dyDescent="0.35">
      <c r="AE733" s="99"/>
    </row>
    <row r="734" spans="31:31" ht="30" customHeight="1" x14ac:dyDescent="0.35">
      <c r="AE734" s="99"/>
    </row>
    <row r="735" spans="31:31" ht="30" customHeight="1" x14ac:dyDescent="0.35">
      <c r="AE735" s="99"/>
    </row>
    <row r="736" spans="31:31" ht="30" customHeight="1" x14ac:dyDescent="0.35">
      <c r="AE736" s="99"/>
    </row>
    <row r="737" spans="31:31" ht="30" customHeight="1" x14ac:dyDescent="0.35">
      <c r="AE737" s="99"/>
    </row>
    <row r="738" spans="31:31" ht="30" customHeight="1" x14ac:dyDescent="0.35">
      <c r="AE738" s="99"/>
    </row>
    <row r="739" spans="31:31" ht="30" customHeight="1" x14ac:dyDescent="0.35">
      <c r="AE739" s="99"/>
    </row>
    <row r="740" spans="31:31" ht="30" customHeight="1" x14ac:dyDescent="0.35">
      <c r="AE740" s="99"/>
    </row>
    <row r="741" spans="31:31" ht="30" customHeight="1" x14ac:dyDescent="0.35">
      <c r="AE741" s="99"/>
    </row>
    <row r="742" spans="31:31" ht="30" customHeight="1" x14ac:dyDescent="0.35">
      <c r="AE742" s="99"/>
    </row>
    <row r="743" spans="31:31" ht="30" customHeight="1" x14ac:dyDescent="0.35">
      <c r="AE743" s="99"/>
    </row>
    <row r="744" spans="31:31" ht="30" customHeight="1" x14ac:dyDescent="0.35">
      <c r="AE744" s="99"/>
    </row>
    <row r="745" spans="31:31" ht="30" customHeight="1" x14ac:dyDescent="0.35">
      <c r="AE745" s="99"/>
    </row>
    <row r="746" spans="31:31" ht="30" customHeight="1" x14ac:dyDescent="0.35">
      <c r="AE746" s="99"/>
    </row>
    <row r="747" spans="31:31" ht="30" customHeight="1" x14ac:dyDescent="0.35">
      <c r="AE747" s="99"/>
    </row>
    <row r="748" spans="31:31" ht="30" customHeight="1" x14ac:dyDescent="0.35">
      <c r="AE748" s="99"/>
    </row>
    <row r="749" spans="31:31" ht="30" customHeight="1" x14ac:dyDescent="0.35">
      <c r="AE749" s="99"/>
    </row>
    <row r="750" spans="31:31" ht="30" customHeight="1" x14ac:dyDescent="0.35">
      <c r="AE750" s="99"/>
    </row>
    <row r="751" spans="31:31" ht="30" customHeight="1" x14ac:dyDescent="0.35">
      <c r="AE751" s="99"/>
    </row>
    <row r="752" spans="31:31" ht="30" customHeight="1" x14ac:dyDescent="0.35">
      <c r="AE752" s="99"/>
    </row>
    <row r="753" spans="31:31" ht="30" customHeight="1" x14ac:dyDescent="0.35">
      <c r="AE753" s="99"/>
    </row>
    <row r="754" spans="31:31" ht="30" customHeight="1" x14ac:dyDescent="0.35">
      <c r="AE754" s="99"/>
    </row>
    <row r="755" spans="31:31" ht="30" customHeight="1" x14ac:dyDescent="0.35">
      <c r="AE755" s="99"/>
    </row>
    <row r="756" spans="31:31" ht="30" customHeight="1" x14ac:dyDescent="0.35">
      <c r="AE756" s="99"/>
    </row>
    <row r="757" spans="31:31" ht="30" customHeight="1" x14ac:dyDescent="0.35">
      <c r="AE757" s="99"/>
    </row>
    <row r="758" spans="31:31" ht="30" customHeight="1" x14ac:dyDescent="0.35">
      <c r="AE758" s="99"/>
    </row>
    <row r="759" spans="31:31" ht="30" customHeight="1" x14ac:dyDescent="0.35">
      <c r="AE759" s="99"/>
    </row>
    <row r="760" spans="31:31" ht="30" customHeight="1" x14ac:dyDescent="0.35">
      <c r="AE760" s="99"/>
    </row>
    <row r="761" spans="31:31" ht="30" customHeight="1" x14ac:dyDescent="0.35">
      <c r="AE761" s="99"/>
    </row>
    <row r="762" spans="31:31" ht="30" customHeight="1" x14ac:dyDescent="0.35">
      <c r="AE762" s="99"/>
    </row>
    <row r="763" spans="31:31" ht="30" customHeight="1" x14ac:dyDescent="0.35">
      <c r="AE763" s="99"/>
    </row>
    <row r="764" spans="31:31" ht="30" customHeight="1" x14ac:dyDescent="0.35">
      <c r="AE764" s="99"/>
    </row>
    <row r="765" spans="31:31" ht="30" customHeight="1" x14ac:dyDescent="0.35">
      <c r="AE765" s="99"/>
    </row>
    <row r="766" spans="31:31" ht="30" customHeight="1" x14ac:dyDescent="0.35">
      <c r="AE766" s="99"/>
    </row>
    <row r="767" spans="31:31" ht="30" customHeight="1" x14ac:dyDescent="0.35">
      <c r="AE767" s="99"/>
    </row>
    <row r="768" spans="31:31" ht="30" customHeight="1" x14ac:dyDescent="0.35">
      <c r="AE768" s="99"/>
    </row>
    <row r="769" spans="31:31" ht="30" customHeight="1" x14ac:dyDescent="0.35">
      <c r="AE769" s="99"/>
    </row>
    <row r="770" spans="31:31" ht="30" customHeight="1" x14ac:dyDescent="0.35">
      <c r="AE770" s="99"/>
    </row>
    <row r="771" spans="31:31" ht="30" customHeight="1" x14ac:dyDescent="0.35">
      <c r="AE771" s="99"/>
    </row>
    <row r="772" spans="31:31" ht="30" customHeight="1" x14ac:dyDescent="0.35">
      <c r="AE772" s="99"/>
    </row>
    <row r="773" spans="31:31" ht="30" customHeight="1" x14ac:dyDescent="0.35">
      <c r="AE773" s="99"/>
    </row>
    <row r="774" spans="31:31" ht="30" customHeight="1" x14ac:dyDescent="0.35">
      <c r="AE774" s="99"/>
    </row>
    <row r="775" spans="31:31" ht="30" customHeight="1" x14ac:dyDescent="0.35">
      <c r="AE775" s="99"/>
    </row>
    <row r="776" spans="31:31" ht="30" customHeight="1" x14ac:dyDescent="0.35">
      <c r="AE776" s="99"/>
    </row>
    <row r="777" spans="31:31" ht="30" customHeight="1" x14ac:dyDescent="0.35">
      <c r="AE777" s="99"/>
    </row>
    <row r="778" spans="31:31" ht="30" customHeight="1" x14ac:dyDescent="0.35">
      <c r="AE778" s="99"/>
    </row>
    <row r="779" spans="31:31" ht="30" customHeight="1" x14ac:dyDescent="0.35">
      <c r="AE779" s="99"/>
    </row>
    <row r="780" spans="31:31" ht="30" customHeight="1" x14ac:dyDescent="0.35">
      <c r="AE780" s="99"/>
    </row>
    <row r="781" spans="31:31" ht="30" customHeight="1" x14ac:dyDescent="0.35">
      <c r="AE781" s="99"/>
    </row>
    <row r="782" spans="31:31" ht="30" customHeight="1" x14ac:dyDescent="0.35">
      <c r="AE782" s="99"/>
    </row>
    <row r="783" spans="31:31" ht="30" customHeight="1" x14ac:dyDescent="0.35">
      <c r="AE783" s="99"/>
    </row>
    <row r="784" spans="31:31" ht="30" customHeight="1" x14ac:dyDescent="0.35">
      <c r="AE784" s="99"/>
    </row>
    <row r="785" spans="31:31" ht="30" customHeight="1" x14ac:dyDescent="0.35">
      <c r="AE785" s="99"/>
    </row>
    <row r="786" spans="31:31" ht="30" customHeight="1" x14ac:dyDescent="0.35">
      <c r="AE786" s="99"/>
    </row>
    <row r="787" spans="31:31" ht="30" customHeight="1" x14ac:dyDescent="0.35">
      <c r="AE787" s="99"/>
    </row>
    <row r="788" spans="31:31" ht="30" customHeight="1" x14ac:dyDescent="0.35">
      <c r="AE788" s="99"/>
    </row>
    <row r="789" spans="31:31" ht="30" customHeight="1" x14ac:dyDescent="0.35">
      <c r="AE789" s="99"/>
    </row>
    <row r="790" spans="31:31" ht="30" customHeight="1" x14ac:dyDescent="0.35">
      <c r="AE790" s="99"/>
    </row>
    <row r="791" spans="31:31" ht="30" customHeight="1" x14ac:dyDescent="0.35">
      <c r="AE791" s="99"/>
    </row>
    <row r="792" spans="31:31" ht="30" customHeight="1" x14ac:dyDescent="0.35">
      <c r="AE792" s="99"/>
    </row>
    <row r="793" spans="31:31" ht="30" customHeight="1" x14ac:dyDescent="0.35">
      <c r="AE793" s="99"/>
    </row>
    <row r="794" spans="31:31" ht="30" customHeight="1" x14ac:dyDescent="0.35">
      <c r="AE794" s="99"/>
    </row>
    <row r="795" spans="31:31" ht="30" customHeight="1" x14ac:dyDescent="0.35">
      <c r="AE795" s="99"/>
    </row>
    <row r="796" spans="31:31" ht="30" customHeight="1" x14ac:dyDescent="0.35">
      <c r="AE796" s="99"/>
    </row>
    <row r="797" spans="31:31" ht="30" customHeight="1" x14ac:dyDescent="0.35">
      <c r="AE797" s="99"/>
    </row>
    <row r="798" spans="31:31" ht="30" customHeight="1" x14ac:dyDescent="0.35">
      <c r="AE798" s="99"/>
    </row>
    <row r="799" spans="31:31" ht="30" customHeight="1" x14ac:dyDescent="0.35">
      <c r="AE799" s="99"/>
    </row>
    <row r="800" spans="31:31" ht="30" customHeight="1" x14ac:dyDescent="0.35">
      <c r="AE800" s="99"/>
    </row>
    <row r="801" spans="31:31" ht="30" customHeight="1" x14ac:dyDescent="0.35">
      <c r="AE801" s="99"/>
    </row>
    <row r="802" spans="31:31" ht="30" customHeight="1" x14ac:dyDescent="0.35">
      <c r="AE802" s="99"/>
    </row>
    <row r="803" spans="31:31" ht="30" customHeight="1" x14ac:dyDescent="0.35">
      <c r="AE803" s="99"/>
    </row>
    <row r="804" spans="31:31" ht="30" customHeight="1" x14ac:dyDescent="0.35">
      <c r="AE804" s="99"/>
    </row>
    <row r="805" spans="31:31" ht="30" customHeight="1" x14ac:dyDescent="0.35">
      <c r="AE805" s="99"/>
    </row>
    <row r="806" spans="31:31" ht="30" customHeight="1" x14ac:dyDescent="0.35">
      <c r="AE806" s="99"/>
    </row>
    <row r="807" spans="31:31" ht="30" customHeight="1" x14ac:dyDescent="0.35">
      <c r="AE807" s="99"/>
    </row>
    <row r="808" spans="31:31" ht="30" customHeight="1" x14ac:dyDescent="0.35">
      <c r="AE808" s="99"/>
    </row>
    <row r="809" spans="31:31" ht="30" customHeight="1" x14ac:dyDescent="0.35">
      <c r="AE809" s="99"/>
    </row>
    <row r="810" spans="31:31" ht="30" customHeight="1" x14ac:dyDescent="0.35">
      <c r="AE810" s="99"/>
    </row>
    <row r="811" spans="31:31" ht="30" customHeight="1" x14ac:dyDescent="0.35">
      <c r="AE811" s="99"/>
    </row>
    <row r="812" spans="31:31" ht="30" customHeight="1" x14ac:dyDescent="0.35">
      <c r="AE812" s="99"/>
    </row>
    <row r="813" spans="31:31" ht="30" customHeight="1" x14ac:dyDescent="0.35">
      <c r="AE813" s="99"/>
    </row>
    <row r="814" spans="31:31" ht="30" customHeight="1" x14ac:dyDescent="0.35">
      <c r="AE814" s="99"/>
    </row>
    <row r="815" spans="31:31" ht="30" customHeight="1" x14ac:dyDescent="0.35">
      <c r="AE815" s="99"/>
    </row>
    <row r="816" spans="31:31" ht="30" customHeight="1" x14ac:dyDescent="0.35">
      <c r="AE816" s="99"/>
    </row>
    <row r="817" spans="31:31" ht="30" customHeight="1" x14ac:dyDescent="0.35">
      <c r="AE817" s="99"/>
    </row>
    <row r="818" spans="31:31" ht="30" customHeight="1" x14ac:dyDescent="0.35">
      <c r="AE818" s="99"/>
    </row>
    <row r="819" spans="31:31" ht="30" customHeight="1" x14ac:dyDescent="0.35">
      <c r="AE819" s="99"/>
    </row>
    <row r="820" spans="31:31" ht="30" customHeight="1" x14ac:dyDescent="0.35">
      <c r="AE820" s="99"/>
    </row>
    <row r="821" spans="31:31" ht="30" customHeight="1" x14ac:dyDescent="0.35">
      <c r="AE821" s="99"/>
    </row>
    <row r="822" spans="31:31" ht="30" customHeight="1" x14ac:dyDescent="0.35">
      <c r="AE822" s="99"/>
    </row>
    <row r="823" spans="31:31" ht="30" customHeight="1" x14ac:dyDescent="0.35">
      <c r="AE823" s="99"/>
    </row>
    <row r="824" spans="31:31" ht="30" customHeight="1" x14ac:dyDescent="0.35">
      <c r="AE824" s="99"/>
    </row>
    <row r="825" spans="31:31" ht="30" customHeight="1" x14ac:dyDescent="0.35">
      <c r="AE825" s="99"/>
    </row>
    <row r="826" spans="31:31" ht="30" customHeight="1" x14ac:dyDescent="0.35">
      <c r="AE826" s="99"/>
    </row>
    <row r="827" spans="31:31" ht="30" customHeight="1" x14ac:dyDescent="0.35">
      <c r="AE827" s="99"/>
    </row>
    <row r="828" spans="31:31" ht="30" customHeight="1" x14ac:dyDescent="0.35">
      <c r="AE828" s="99"/>
    </row>
    <row r="829" spans="31:31" ht="30" customHeight="1" x14ac:dyDescent="0.35">
      <c r="AE829" s="99"/>
    </row>
    <row r="830" spans="31:31" ht="30" customHeight="1" x14ac:dyDescent="0.35">
      <c r="AE830" s="99"/>
    </row>
    <row r="831" spans="31:31" ht="30" customHeight="1" x14ac:dyDescent="0.35">
      <c r="AE831" s="99"/>
    </row>
    <row r="832" spans="31:31" ht="30" customHeight="1" x14ac:dyDescent="0.35">
      <c r="AE832" s="99"/>
    </row>
    <row r="833" spans="31:31" ht="30" customHeight="1" x14ac:dyDescent="0.35">
      <c r="AE833" s="99"/>
    </row>
    <row r="834" spans="31:31" ht="30" customHeight="1" x14ac:dyDescent="0.35">
      <c r="AE834" s="99"/>
    </row>
    <row r="835" spans="31:31" ht="30" customHeight="1" x14ac:dyDescent="0.35">
      <c r="AE835" s="99"/>
    </row>
    <row r="836" spans="31:31" ht="30" customHeight="1" x14ac:dyDescent="0.35">
      <c r="AE836" s="99"/>
    </row>
    <row r="837" spans="31:31" ht="30" customHeight="1" x14ac:dyDescent="0.35">
      <c r="AE837" s="99"/>
    </row>
    <row r="838" spans="31:31" ht="30" customHeight="1" x14ac:dyDescent="0.35">
      <c r="AE838" s="99"/>
    </row>
    <row r="839" spans="31:31" ht="30" customHeight="1" x14ac:dyDescent="0.35">
      <c r="AE839" s="99"/>
    </row>
    <row r="840" spans="31:31" ht="30" customHeight="1" x14ac:dyDescent="0.35">
      <c r="AE840" s="99"/>
    </row>
    <row r="841" spans="31:31" ht="30" customHeight="1" x14ac:dyDescent="0.35">
      <c r="AE841" s="99"/>
    </row>
    <row r="842" spans="31:31" ht="30" customHeight="1" x14ac:dyDescent="0.35">
      <c r="AE842" s="99"/>
    </row>
    <row r="843" spans="31:31" ht="30" customHeight="1" x14ac:dyDescent="0.35">
      <c r="AE843" s="99"/>
    </row>
    <row r="844" spans="31:31" ht="30" customHeight="1" x14ac:dyDescent="0.35">
      <c r="AE844" s="99"/>
    </row>
    <row r="845" spans="31:31" ht="30" customHeight="1" x14ac:dyDescent="0.35">
      <c r="AE845" s="99"/>
    </row>
    <row r="846" spans="31:31" ht="30" customHeight="1" x14ac:dyDescent="0.35">
      <c r="AE846" s="99"/>
    </row>
    <row r="847" spans="31:31" ht="30" customHeight="1" x14ac:dyDescent="0.35">
      <c r="AE847" s="99"/>
    </row>
    <row r="848" spans="31:31" ht="30" customHeight="1" x14ac:dyDescent="0.35">
      <c r="AE848" s="99"/>
    </row>
    <row r="849" spans="31:31" ht="30" customHeight="1" x14ac:dyDescent="0.35">
      <c r="AE849" s="99"/>
    </row>
    <row r="850" spans="31:31" ht="30" customHeight="1" x14ac:dyDescent="0.35">
      <c r="AE850" s="99"/>
    </row>
    <row r="851" spans="31:31" ht="30" customHeight="1" x14ac:dyDescent="0.35">
      <c r="AE851" s="99"/>
    </row>
    <row r="852" spans="31:31" ht="30" customHeight="1" x14ac:dyDescent="0.35">
      <c r="AE852" s="99"/>
    </row>
    <row r="853" spans="31:31" ht="30" customHeight="1" x14ac:dyDescent="0.35">
      <c r="AE853" s="99"/>
    </row>
    <row r="854" spans="31:31" ht="30" customHeight="1" x14ac:dyDescent="0.35">
      <c r="AE854" s="99"/>
    </row>
    <row r="855" spans="31:31" ht="30" customHeight="1" x14ac:dyDescent="0.35">
      <c r="AE855" s="99"/>
    </row>
    <row r="856" spans="31:31" ht="30" customHeight="1" x14ac:dyDescent="0.35">
      <c r="AE856" s="99"/>
    </row>
    <row r="857" spans="31:31" ht="30" customHeight="1" x14ac:dyDescent="0.35">
      <c r="AE857" s="99"/>
    </row>
    <row r="858" spans="31:31" ht="30" customHeight="1" x14ac:dyDescent="0.35">
      <c r="AE858" s="99"/>
    </row>
    <row r="859" spans="31:31" ht="30" customHeight="1" x14ac:dyDescent="0.35">
      <c r="AE859" s="99"/>
    </row>
    <row r="860" spans="31:31" ht="30" customHeight="1" x14ac:dyDescent="0.35">
      <c r="AE860" s="99"/>
    </row>
    <row r="861" spans="31:31" ht="30" customHeight="1" x14ac:dyDescent="0.35">
      <c r="AE861" s="99"/>
    </row>
    <row r="862" spans="31:31" ht="30" customHeight="1" x14ac:dyDescent="0.35">
      <c r="AE862" s="99"/>
    </row>
    <row r="863" spans="31:31" ht="30" customHeight="1" x14ac:dyDescent="0.35">
      <c r="AE863" s="99"/>
    </row>
    <row r="864" spans="31:31" ht="30" customHeight="1" x14ac:dyDescent="0.35">
      <c r="AE864" s="99"/>
    </row>
    <row r="865" spans="31:31" ht="30" customHeight="1" x14ac:dyDescent="0.35">
      <c r="AE865" s="99"/>
    </row>
    <row r="866" spans="31:31" ht="30" customHeight="1" x14ac:dyDescent="0.35">
      <c r="AE866" s="99"/>
    </row>
    <row r="867" spans="31:31" ht="30" customHeight="1" x14ac:dyDescent="0.35">
      <c r="AE867" s="99"/>
    </row>
    <row r="868" spans="31:31" ht="30" customHeight="1" x14ac:dyDescent="0.35">
      <c r="AE868" s="99"/>
    </row>
    <row r="869" spans="31:31" ht="30" customHeight="1" x14ac:dyDescent="0.35">
      <c r="AE869" s="99"/>
    </row>
    <row r="870" spans="31:31" ht="30" customHeight="1" x14ac:dyDescent="0.35">
      <c r="AE870" s="99"/>
    </row>
    <row r="871" spans="31:31" ht="30" customHeight="1" x14ac:dyDescent="0.35">
      <c r="AE871" s="99"/>
    </row>
    <row r="872" spans="31:31" ht="30" customHeight="1" x14ac:dyDescent="0.35">
      <c r="AE872" s="99"/>
    </row>
    <row r="873" spans="31:31" ht="30" customHeight="1" x14ac:dyDescent="0.35">
      <c r="AE873" s="99"/>
    </row>
    <row r="874" spans="31:31" ht="30" customHeight="1" x14ac:dyDescent="0.35">
      <c r="AE874" s="99"/>
    </row>
    <row r="875" spans="31:31" ht="30" customHeight="1" x14ac:dyDescent="0.35">
      <c r="AE875" s="99"/>
    </row>
    <row r="876" spans="31:31" ht="30" customHeight="1" x14ac:dyDescent="0.35">
      <c r="AE876" s="99"/>
    </row>
    <row r="877" spans="31:31" ht="30" customHeight="1" x14ac:dyDescent="0.35">
      <c r="AE877" s="99"/>
    </row>
    <row r="878" spans="31:31" ht="30" customHeight="1" x14ac:dyDescent="0.35">
      <c r="AE878" s="99"/>
    </row>
    <row r="879" spans="31:31" ht="30" customHeight="1" x14ac:dyDescent="0.35">
      <c r="AE879" s="99"/>
    </row>
    <row r="880" spans="31:31" ht="30" customHeight="1" x14ac:dyDescent="0.35">
      <c r="AE880" s="99"/>
    </row>
    <row r="881" spans="31:31" ht="30" customHeight="1" x14ac:dyDescent="0.35">
      <c r="AE881" s="99"/>
    </row>
    <row r="882" spans="31:31" ht="30" customHeight="1" x14ac:dyDescent="0.35">
      <c r="AE882" s="99"/>
    </row>
    <row r="883" spans="31:31" ht="30" customHeight="1" x14ac:dyDescent="0.35">
      <c r="AE883" s="99"/>
    </row>
    <row r="884" spans="31:31" ht="30" customHeight="1" x14ac:dyDescent="0.35">
      <c r="AE884" s="99"/>
    </row>
    <row r="885" spans="31:31" ht="30" customHeight="1" x14ac:dyDescent="0.35">
      <c r="AE885" s="99"/>
    </row>
    <row r="886" spans="31:31" ht="30" customHeight="1" x14ac:dyDescent="0.35">
      <c r="AE886" s="99"/>
    </row>
    <row r="887" spans="31:31" ht="30" customHeight="1" x14ac:dyDescent="0.35">
      <c r="AE887" s="99"/>
    </row>
    <row r="888" spans="31:31" ht="30" customHeight="1" x14ac:dyDescent="0.35">
      <c r="AE888" s="99"/>
    </row>
    <row r="889" spans="31:31" ht="30" customHeight="1" x14ac:dyDescent="0.35">
      <c r="AE889" s="99"/>
    </row>
    <row r="890" spans="31:31" ht="30" customHeight="1" x14ac:dyDescent="0.35">
      <c r="AE890" s="99"/>
    </row>
    <row r="891" spans="31:31" ht="30" customHeight="1" x14ac:dyDescent="0.35">
      <c r="AE891" s="99"/>
    </row>
    <row r="892" spans="31:31" ht="30" customHeight="1" x14ac:dyDescent="0.35">
      <c r="AE892" s="99"/>
    </row>
    <row r="893" spans="31:31" ht="30" customHeight="1" x14ac:dyDescent="0.35">
      <c r="AE893" s="99"/>
    </row>
    <row r="894" spans="31:31" ht="30" customHeight="1" x14ac:dyDescent="0.35">
      <c r="AE894" s="99"/>
    </row>
    <row r="895" spans="31:31" ht="30" customHeight="1" x14ac:dyDescent="0.35">
      <c r="AE895" s="99"/>
    </row>
    <row r="896" spans="31:31" ht="30" customHeight="1" x14ac:dyDescent="0.35">
      <c r="AE896" s="99"/>
    </row>
    <row r="897" spans="31:31" ht="30" customHeight="1" x14ac:dyDescent="0.35">
      <c r="AE897" s="99"/>
    </row>
    <row r="898" spans="31:31" ht="30" customHeight="1" x14ac:dyDescent="0.35">
      <c r="AE898" s="99"/>
    </row>
    <row r="899" spans="31:31" ht="30" customHeight="1" x14ac:dyDescent="0.35">
      <c r="AE899" s="99"/>
    </row>
    <row r="900" spans="31:31" ht="30" customHeight="1" x14ac:dyDescent="0.35">
      <c r="AE900" s="99"/>
    </row>
    <row r="901" spans="31:31" ht="30" customHeight="1" x14ac:dyDescent="0.35">
      <c r="AE901" s="99"/>
    </row>
    <row r="902" spans="31:31" ht="30" customHeight="1" x14ac:dyDescent="0.35">
      <c r="AE902" s="99"/>
    </row>
    <row r="903" spans="31:31" ht="30" customHeight="1" x14ac:dyDescent="0.35">
      <c r="AE903" s="99"/>
    </row>
    <row r="904" spans="31:31" ht="30" customHeight="1" x14ac:dyDescent="0.35">
      <c r="AE904" s="99"/>
    </row>
    <row r="905" spans="31:31" ht="30" customHeight="1" x14ac:dyDescent="0.35">
      <c r="AE905" s="99"/>
    </row>
    <row r="906" spans="31:31" ht="30" customHeight="1" x14ac:dyDescent="0.35">
      <c r="AE906" s="99"/>
    </row>
    <row r="907" spans="31:31" ht="30" customHeight="1" x14ac:dyDescent="0.35">
      <c r="AE907" s="99"/>
    </row>
    <row r="908" spans="31:31" ht="30" customHeight="1" x14ac:dyDescent="0.35">
      <c r="AE908" s="99"/>
    </row>
    <row r="909" spans="31:31" ht="30" customHeight="1" x14ac:dyDescent="0.35">
      <c r="AE909" s="99"/>
    </row>
    <row r="910" spans="31:31" ht="30" customHeight="1" x14ac:dyDescent="0.35">
      <c r="AE910" s="99"/>
    </row>
    <row r="911" spans="31:31" ht="30" customHeight="1" x14ac:dyDescent="0.35">
      <c r="AE911" s="99"/>
    </row>
    <row r="912" spans="31:31" ht="30" customHeight="1" x14ac:dyDescent="0.35">
      <c r="AE912" s="99"/>
    </row>
    <row r="913" spans="31:31" ht="30" customHeight="1" x14ac:dyDescent="0.35">
      <c r="AE913" s="99"/>
    </row>
    <row r="914" spans="31:31" ht="30" customHeight="1" x14ac:dyDescent="0.35">
      <c r="AE914" s="99"/>
    </row>
    <row r="915" spans="31:31" ht="30" customHeight="1" x14ac:dyDescent="0.35">
      <c r="AE915" s="99"/>
    </row>
    <row r="916" spans="31:31" ht="30" customHeight="1" x14ac:dyDescent="0.35">
      <c r="AE916" s="99"/>
    </row>
    <row r="917" spans="31:31" ht="30" customHeight="1" x14ac:dyDescent="0.35">
      <c r="AE917" s="99"/>
    </row>
    <row r="918" spans="31:31" ht="30" customHeight="1" x14ac:dyDescent="0.35">
      <c r="AE918" s="99"/>
    </row>
    <row r="919" spans="31:31" ht="30" customHeight="1" x14ac:dyDescent="0.35">
      <c r="AE919" s="99"/>
    </row>
    <row r="920" spans="31:31" ht="30" customHeight="1" x14ac:dyDescent="0.35">
      <c r="AE920" s="99"/>
    </row>
    <row r="921" spans="31:31" ht="30" customHeight="1" x14ac:dyDescent="0.35">
      <c r="AE921" s="99"/>
    </row>
    <row r="922" spans="31:31" ht="30" customHeight="1" x14ac:dyDescent="0.35">
      <c r="AE922" s="99"/>
    </row>
    <row r="923" spans="31:31" ht="30" customHeight="1" x14ac:dyDescent="0.35">
      <c r="AE923" s="99"/>
    </row>
    <row r="924" spans="31:31" ht="30" customHeight="1" x14ac:dyDescent="0.35">
      <c r="AE924" s="99"/>
    </row>
    <row r="925" spans="31:31" ht="30" customHeight="1" x14ac:dyDescent="0.35">
      <c r="AE925" s="99"/>
    </row>
    <row r="926" spans="31:31" ht="30" customHeight="1" x14ac:dyDescent="0.35">
      <c r="AE926" s="99"/>
    </row>
    <row r="927" spans="31:31" ht="30" customHeight="1" x14ac:dyDescent="0.35">
      <c r="AE927" s="99"/>
    </row>
    <row r="928" spans="31:31" ht="30" customHeight="1" x14ac:dyDescent="0.35">
      <c r="AE928" s="99"/>
    </row>
    <row r="929" spans="31:31" ht="30" customHeight="1" x14ac:dyDescent="0.35">
      <c r="AE929" s="99"/>
    </row>
    <row r="930" spans="31:31" ht="30" customHeight="1" x14ac:dyDescent="0.35">
      <c r="AE930" s="99"/>
    </row>
    <row r="931" spans="31:31" ht="30" customHeight="1" x14ac:dyDescent="0.35">
      <c r="AE931" s="99"/>
    </row>
    <row r="932" spans="31:31" ht="30" customHeight="1" x14ac:dyDescent="0.35">
      <c r="AE932" s="99"/>
    </row>
    <row r="933" spans="31:31" ht="30" customHeight="1" x14ac:dyDescent="0.35">
      <c r="AE933" s="99"/>
    </row>
    <row r="934" spans="31:31" ht="30" customHeight="1" x14ac:dyDescent="0.35">
      <c r="AE934" s="99"/>
    </row>
    <row r="935" spans="31:31" ht="30" customHeight="1" x14ac:dyDescent="0.35">
      <c r="AE935" s="99"/>
    </row>
    <row r="936" spans="31:31" ht="30" customHeight="1" x14ac:dyDescent="0.35">
      <c r="AE936" s="99"/>
    </row>
    <row r="937" spans="31:31" ht="30" customHeight="1" x14ac:dyDescent="0.35">
      <c r="AE937" s="99"/>
    </row>
    <row r="938" spans="31:31" ht="30" customHeight="1" x14ac:dyDescent="0.35">
      <c r="AE938" s="99"/>
    </row>
    <row r="939" spans="31:31" ht="30" customHeight="1" x14ac:dyDescent="0.35">
      <c r="AE939" s="99"/>
    </row>
    <row r="940" spans="31:31" ht="30" customHeight="1" x14ac:dyDescent="0.35">
      <c r="AE940" s="99"/>
    </row>
    <row r="941" spans="31:31" ht="30" customHeight="1" x14ac:dyDescent="0.35">
      <c r="AE941" s="99"/>
    </row>
    <row r="942" spans="31:31" ht="30" customHeight="1" x14ac:dyDescent="0.35">
      <c r="AE942" s="99"/>
    </row>
    <row r="943" spans="31:31" ht="30" customHeight="1" x14ac:dyDescent="0.35">
      <c r="AE943" s="99"/>
    </row>
    <row r="944" spans="31:31" ht="30" customHeight="1" x14ac:dyDescent="0.35">
      <c r="AE944" s="99"/>
    </row>
    <row r="945" spans="31:31" ht="30" customHeight="1" x14ac:dyDescent="0.35">
      <c r="AE945" s="99"/>
    </row>
    <row r="946" spans="31:31" ht="30" customHeight="1" x14ac:dyDescent="0.35">
      <c r="AE946" s="99"/>
    </row>
    <row r="947" spans="31:31" ht="30" customHeight="1" x14ac:dyDescent="0.35">
      <c r="AE947" s="99"/>
    </row>
    <row r="948" spans="31:31" ht="30" customHeight="1" x14ac:dyDescent="0.35">
      <c r="AE948" s="99"/>
    </row>
    <row r="949" spans="31:31" ht="30" customHeight="1" x14ac:dyDescent="0.35">
      <c r="AE949" s="99"/>
    </row>
    <row r="950" spans="31:31" ht="30" customHeight="1" x14ac:dyDescent="0.35">
      <c r="AE950" s="99"/>
    </row>
    <row r="951" spans="31:31" ht="30" customHeight="1" x14ac:dyDescent="0.35">
      <c r="AE951" s="99"/>
    </row>
    <row r="952" spans="31:31" ht="30" customHeight="1" x14ac:dyDescent="0.35">
      <c r="AE952" s="99"/>
    </row>
    <row r="953" spans="31:31" ht="30" customHeight="1" x14ac:dyDescent="0.35">
      <c r="AE953" s="99"/>
    </row>
    <row r="954" spans="31:31" ht="30" customHeight="1" x14ac:dyDescent="0.35">
      <c r="AE954" s="99"/>
    </row>
    <row r="955" spans="31:31" ht="30" customHeight="1" x14ac:dyDescent="0.35">
      <c r="AE955" s="99"/>
    </row>
    <row r="956" spans="31:31" ht="30" customHeight="1" x14ac:dyDescent="0.35">
      <c r="AE956" s="99"/>
    </row>
    <row r="957" spans="31:31" ht="30" customHeight="1" x14ac:dyDescent="0.35">
      <c r="AE957" s="99"/>
    </row>
    <row r="958" spans="31:31" ht="30" customHeight="1" x14ac:dyDescent="0.35">
      <c r="AE958" s="99"/>
    </row>
    <row r="959" spans="31:31" ht="30" customHeight="1" x14ac:dyDescent="0.35">
      <c r="AE959" s="99"/>
    </row>
    <row r="960" spans="31:31" ht="30" customHeight="1" x14ac:dyDescent="0.35">
      <c r="AE960" s="99"/>
    </row>
    <row r="961" spans="31:31" ht="30" customHeight="1" x14ac:dyDescent="0.35">
      <c r="AE961" s="99"/>
    </row>
    <row r="962" spans="31:31" ht="30" customHeight="1" x14ac:dyDescent="0.35">
      <c r="AE962" s="99"/>
    </row>
    <row r="963" spans="31:31" ht="30" customHeight="1" x14ac:dyDescent="0.35">
      <c r="AE963" s="99"/>
    </row>
    <row r="964" spans="31:31" ht="30" customHeight="1" x14ac:dyDescent="0.35">
      <c r="AE964" s="99"/>
    </row>
    <row r="965" spans="31:31" ht="30" customHeight="1" x14ac:dyDescent="0.35">
      <c r="AE965" s="99"/>
    </row>
    <row r="966" spans="31:31" ht="30" customHeight="1" x14ac:dyDescent="0.35">
      <c r="AE966" s="99"/>
    </row>
    <row r="967" spans="31:31" ht="30" customHeight="1" x14ac:dyDescent="0.35">
      <c r="AE967" s="99"/>
    </row>
    <row r="968" spans="31:31" ht="30" customHeight="1" x14ac:dyDescent="0.35">
      <c r="AE968" s="99"/>
    </row>
    <row r="969" spans="31:31" ht="30" customHeight="1" x14ac:dyDescent="0.35">
      <c r="AE969" s="99"/>
    </row>
    <row r="970" spans="31:31" ht="30" customHeight="1" x14ac:dyDescent="0.35">
      <c r="AE970" s="99"/>
    </row>
    <row r="971" spans="31:31" ht="30" customHeight="1" x14ac:dyDescent="0.35">
      <c r="AE971" s="99"/>
    </row>
    <row r="972" spans="31:31" ht="30" customHeight="1" x14ac:dyDescent="0.35">
      <c r="AE972" s="99"/>
    </row>
    <row r="973" spans="31:31" ht="30" customHeight="1" x14ac:dyDescent="0.35">
      <c r="AE973" s="99"/>
    </row>
    <row r="974" spans="31:31" ht="30" customHeight="1" x14ac:dyDescent="0.35">
      <c r="AE974" s="99"/>
    </row>
  </sheetData>
  <autoFilter ref="A3:AU3"/>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17" priority="1" operator="lessThan">
      <formula>0</formula>
    </cfRule>
  </conditionalFormatting>
  <conditionalFormatting sqref="U4:AD186 AF4:AT186">
    <cfRule type="cellIs" dxfId="16" priority="2" operator="greaterThan">
      <formula>0</formula>
    </cfRule>
  </conditionalFormatting>
  <pageMargins left="0.7" right="0.7" top="0.75" bottom="0.75" header="0.3" footer="0.3"/>
  <legacy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28"/>
  <dimension ref="A1:AU974"/>
  <sheetViews>
    <sheetView topLeftCell="A46" zoomScale="70" zoomScaleNormal="70" workbookViewId="0">
      <selection activeCell="B56" sqref="A56:IV56"/>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33.1796875" style="92" customWidth="1"/>
    <col min="5" max="5" width="10" style="92" customWidth="1"/>
    <col min="6" max="6" width="9.7265625" style="92" customWidth="1"/>
    <col min="7" max="7" width="14.453125" style="92" customWidth="1"/>
    <col min="8" max="8" width="9.1796875" style="92" customWidth="1"/>
    <col min="9" max="9" width="17.1796875" style="92" customWidth="1"/>
    <col min="10" max="10" width="15.7265625" style="92" customWidth="1"/>
    <col min="11" max="14" width="16" style="94" customWidth="1"/>
    <col min="15" max="15" width="17.54296875" style="94" customWidth="1"/>
    <col min="16" max="18" width="16" style="94" customWidth="1"/>
    <col min="19" max="19" width="16" style="101" customWidth="1"/>
    <col min="20" max="20" width="11.1796875" style="96" customWidth="1"/>
    <col min="21" max="21" width="16.1796875" style="99" customWidth="1"/>
    <col min="22" max="22" width="15.1796875" style="99" customWidth="1"/>
    <col min="23" max="23" width="16" style="99" customWidth="1"/>
    <col min="24" max="25" width="16.1796875" style="99" customWidth="1"/>
    <col min="26" max="26" width="15.542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2" t="s">
        <v>19</v>
      </c>
      <c r="V1" s="298" t="s">
        <v>19</v>
      </c>
      <c r="W1" s="298" t="s">
        <v>19</v>
      </c>
      <c r="X1" s="298" t="s">
        <v>19</v>
      </c>
      <c r="Y1" s="298" t="s">
        <v>19</v>
      </c>
      <c r="Z1" s="298" t="s">
        <v>19</v>
      </c>
      <c r="AA1" s="298" t="s">
        <v>19</v>
      </c>
      <c r="AB1" s="298" t="s">
        <v>19</v>
      </c>
      <c r="AC1" s="298" t="s">
        <v>19</v>
      </c>
      <c r="AD1" s="298" t="s">
        <v>19</v>
      </c>
      <c r="AE1" s="298" t="s">
        <v>19</v>
      </c>
      <c r="AF1" s="298" t="s">
        <v>19</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RÁDIO JVLLE</v>
      </c>
      <c r="E2" s="299"/>
      <c r="F2" s="300"/>
      <c r="G2" s="300"/>
      <c r="H2" s="300"/>
      <c r="I2" s="300"/>
      <c r="J2" s="300"/>
      <c r="K2" s="300"/>
      <c r="L2" s="300"/>
      <c r="M2" s="300"/>
      <c r="N2" s="300"/>
      <c r="O2" s="300"/>
      <c r="P2" s="300"/>
      <c r="Q2" s="300"/>
      <c r="R2" s="300"/>
      <c r="S2" s="300"/>
      <c r="T2" s="301"/>
      <c r="U2" s="30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67" t="s">
        <v>16</v>
      </c>
      <c r="V3" s="68" t="s">
        <v>16</v>
      </c>
      <c r="W3" s="68" t="s">
        <v>16</v>
      </c>
      <c r="X3" s="68" t="s">
        <v>16</v>
      </c>
      <c r="Y3" s="68" t="s">
        <v>16</v>
      </c>
      <c r="Z3" s="68" t="s">
        <v>16</v>
      </c>
      <c r="AA3" s="68" t="s">
        <v>16</v>
      </c>
      <c r="AB3" s="68" t="s">
        <v>16</v>
      </c>
      <c r="AC3" s="68" t="s">
        <v>16</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IF(SUM(U4:AT4)&gt;K4+N4,K4+N4,SUM(U4:AT4))</f>
        <v>0</v>
      </c>
      <c r="M4" s="71">
        <f>(SUM(U4:AT4))</f>
        <v>0</v>
      </c>
      <c r="N4" s="72"/>
      <c r="O4" s="73">
        <f>ROUND(IF(K4*0.25-0.5&lt;0,0,K4*0.25-0.5),0)-R4-P4</f>
        <v>0</v>
      </c>
      <c r="P4" s="72"/>
      <c r="Q4" s="72"/>
      <c r="R4" s="72"/>
      <c r="S4" s="74">
        <f t="shared" ref="S4:S186" si="0">K4-(SUM(U4:AT4))+N4+P4+Q4-R4</f>
        <v>0</v>
      </c>
      <c r="T4" s="121" t="str">
        <f>IF(S4&lt;0,"ATENÇÃO","OK")</f>
        <v>OK</v>
      </c>
      <c r="U4" s="75"/>
      <c r="V4" s="76"/>
      <c r="W4" s="76"/>
      <c r="X4" s="76"/>
      <c r="Y4" s="76"/>
      <c r="Z4" s="76"/>
      <c r="AA4" s="76"/>
      <c r="AB4" s="77"/>
      <c r="AC4" s="78"/>
      <c r="AD4" s="77"/>
      <c r="AE4" s="77"/>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c r="L5" s="70">
        <f t="shared" ref="L5:L186" si="1">IF(SUM(U5:AT5)&gt;K5+N5,K5+N5,SUM(U5:AT5))</f>
        <v>0</v>
      </c>
      <c r="M5" s="71">
        <f t="shared" ref="M5:M186" si="2">(SUM(U5:AT5))</f>
        <v>0</v>
      </c>
      <c r="N5" s="72"/>
      <c r="O5" s="73">
        <f t="shared" ref="O5:O186" si="3">ROUND(IF(K5*0.25-0.5&lt;0,0,K5*0.25-0.5),0)-R5-P5</f>
        <v>0</v>
      </c>
      <c r="P5" s="72"/>
      <c r="Q5" s="72"/>
      <c r="R5" s="72"/>
      <c r="S5" s="74">
        <f t="shared" si="0"/>
        <v>0</v>
      </c>
      <c r="T5" s="121" t="str">
        <f t="shared" ref="T5:T186" si="4">IF(S5&lt;0,"ATENÇÃO","OK")</f>
        <v>OK</v>
      </c>
      <c r="U5" s="75"/>
      <c r="V5" s="76"/>
      <c r="W5" s="76"/>
      <c r="X5" s="76"/>
      <c r="Y5" s="76"/>
      <c r="Z5" s="76"/>
      <c r="AA5" s="76"/>
      <c r="AB5" s="77"/>
      <c r="AC5" s="78"/>
      <c r="AD5" s="80"/>
      <c r="AE5" s="80"/>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75"/>
      <c r="V6" s="76"/>
      <c r="W6" s="76"/>
      <c r="X6" s="76"/>
      <c r="Y6" s="76"/>
      <c r="Z6" s="76"/>
      <c r="AA6" s="76"/>
      <c r="AB6" s="80"/>
      <c r="AC6" s="78"/>
      <c r="AD6" s="80"/>
      <c r="AE6" s="80"/>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c r="L7" s="70">
        <f t="shared" si="1"/>
        <v>0</v>
      </c>
      <c r="M7" s="71">
        <f t="shared" si="2"/>
        <v>0</v>
      </c>
      <c r="N7" s="72"/>
      <c r="O7" s="73">
        <f t="shared" si="3"/>
        <v>0</v>
      </c>
      <c r="P7" s="72"/>
      <c r="Q7" s="72"/>
      <c r="R7" s="72"/>
      <c r="S7" s="74">
        <f t="shared" si="0"/>
        <v>0</v>
      </c>
      <c r="T7" s="121" t="str">
        <f t="shared" si="4"/>
        <v>OK</v>
      </c>
      <c r="U7" s="75"/>
      <c r="V7" s="76"/>
      <c r="W7" s="76"/>
      <c r="X7" s="76"/>
      <c r="Y7" s="76"/>
      <c r="Z7" s="76"/>
      <c r="AA7" s="76"/>
      <c r="AB7" s="77"/>
      <c r="AC7" s="78"/>
      <c r="AD7" s="77"/>
      <c r="AE7" s="77"/>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v>1</v>
      </c>
      <c r="L8" s="70">
        <f t="shared" si="1"/>
        <v>0</v>
      </c>
      <c r="M8" s="71">
        <f t="shared" si="2"/>
        <v>0</v>
      </c>
      <c r="N8" s="72"/>
      <c r="O8" s="73">
        <f t="shared" si="3"/>
        <v>0</v>
      </c>
      <c r="P8" s="72"/>
      <c r="Q8" s="72"/>
      <c r="R8" s="72"/>
      <c r="S8" s="74">
        <f t="shared" si="0"/>
        <v>1</v>
      </c>
      <c r="T8" s="121" t="str">
        <f t="shared" si="4"/>
        <v>OK</v>
      </c>
      <c r="U8" s="75"/>
      <c r="V8" s="76"/>
      <c r="W8" s="76"/>
      <c r="X8" s="76"/>
      <c r="Y8" s="76"/>
      <c r="Z8" s="76"/>
      <c r="AA8" s="76"/>
      <c r="AB8" s="77"/>
      <c r="AC8" s="78"/>
      <c r="AD8" s="80"/>
      <c r="AE8" s="82"/>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75"/>
      <c r="V9" s="76"/>
      <c r="W9" s="76"/>
      <c r="X9" s="76"/>
      <c r="Y9" s="76"/>
      <c r="Z9" s="76"/>
      <c r="AA9" s="76"/>
      <c r="AB9" s="80"/>
      <c r="AC9" s="78"/>
      <c r="AD9" s="77"/>
      <c r="AE9" s="80"/>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75"/>
      <c r="V10" s="76"/>
      <c r="W10" s="76"/>
      <c r="X10" s="76"/>
      <c r="Y10" s="76"/>
      <c r="Z10" s="76"/>
      <c r="AA10" s="76"/>
      <c r="AB10" s="77"/>
      <c r="AC10" s="78"/>
      <c r="AD10" s="77"/>
      <c r="AE10" s="80"/>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1"/>
        <v>0</v>
      </c>
      <c r="M11" s="71">
        <f t="shared" si="2"/>
        <v>0</v>
      </c>
      <c r="N11" s="72"/>
      <c r="O11" s="73">
        <f t="shared" si="3"/>
        <v>0</v>
      </c>
      <c r="P11" s="72"/>
      <c r="Q11" s="72"/>
      <c r="R11" s="72"/>
      <c r="S11" s="74">
        <f t="shared" si="0"/>
        <v>0</v>
      </c>
      <c r="T11" s="121" t="str">
        <f t="shared" si="4"/>
        <v>OK</v>
      </c>
      <c r="U11" s="75"/>
      <c r="V11" s="76"/>
      <c r="W11" s="76"/>
      <c r="X11" s="76"/>
      <c r="Y11" s="76"/>
      <c r="Z11" s="76"/>
      <c r="AA11" s="76"/>
      <c r="AB11" s="77"/>
      <c r="AC11" s="78"/>
      <c r="AD11" s="77"/>
      <c r="AE11" s="77"/>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75"/>
      <c r="V12" s="76"/>
      <c r="W12" s="76"/>
      <c r="X12" s="76"/>
      <c r="Y12" s="76"/>
      <c r="Z12" s="76"/>
      <c r="AA12" s="76"/>
      <c r="AB12" s="77"/>
      <c r="AC12" s="78"/>
      <c r="AD12" s="77"/>
      <c r="AE12" s="77"/>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1"/>
        <v>0</v>
      </c>
      <c r="M13" s="71">
        <f t="shared" si="2"/>
        <v>0</v>
      </c>
      <c r="N13" s="72"/>
      <c r="O13" s="73">
        <f t="shared" si="3"/>
        <v>0</v>
      </c>
      <c r="P13" s="72"/>
      <c r="Q13" s="72"/>
      <c r="R13" s="72"/>
      <c r="S13" s="74">
        <f t="shared" si="0"/>
        <v>0</v>
      </c>
      <c r="T13" s="121" t="str">
        <f t="shared" si="4"/>
        <v>OK</v>
      </c>
      <c r="U13" s="75"/>
      <c r="V13" s="83"/>
      <c r="W13" s="83"/>
      <c r="X13" s="76"/>
      <c r="Y13" s="83"/>
      <c r="Z13" s="76"/>
      <c r="AA13" s="83"/>
      <c r="AB13" s="84"/>
      <c r="AC13" s="78"/>
      <c r="AD13" s="77"/>
      <c r="AE13" s="77"/>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75"/>
      <c r="V14" s="76"/>
      <c r="W14" s="76"/>
      <c r="X14" s="76"/>
      <c r="Y14" s="76"/>
      <c r="Z14" s="76"/>
      <c r="AA14" s="76"/>
      <c r="AB14" s="77"/>
      <c r="AC14" s="78"/>
      <c r="AD14" s="77"/>
      <c r="AE14" s="77"/>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75"/>
      <c r="V15" s="83"/>
      <c r="W15" s="76"/>
      <c r="X15" s="76"/>
      <c r="Y15" s="83"/>
      <c r="Z15" s="76"/>
      <c r="AA15" s="83"/>
      <c r="AB15" s="84"/>
      <c r="AC15" s="78"/>
      <c r="AD15" s="77"/>
      <c r="AE15" s="77"/>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c r="L16" s="70">
        <f t="shared" si="1"/>
        <v>0</v>
      </c>
      <c r="M16" s="71">
        <f t="shared" si="2"/>
        <v>0</v>
      </c>
      <c r="N16" s="72"/>
      <c r="O16" s="73">
        <f t="shared" si="3"/>
        <v>0</v>
      </c>
      <c r="P16" s="72"/>
      <c r="Q16" s="72"/>
      <c r="R16" s="72"/>
      <c r="S16" s="74">
        <f t="shared" si="0"/>
        <v>0</v>
      </c>
      <c r="T16" s="121" t="str">
        <f t="shared" si="4"/>
        <v>OK</v>
      </c>
      <c r="U16" s="75"/>
      <c r="V16" s="76"/>
      <c r="W16" s="76"/>
      <c r="X16" s="76"/>
      <c r="Y16" s="76"/>
      <c r="Z16" s="76"/>
      <c r="AA16" s="76"/>
      <c r="AB16" s="77"/>
      <c r="AC16" s="78"/>
      <c r="AD16" s="77"/>
      <c r="AE16" s="77"/>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75"/>
      <c r="V17" s="76"/>
      <c r="W17" s="76"/>
      <c r="X17" s="76"/>
      <c r="Y17" s="76"/>
      <c r="Z17" s="76"/>
      <c r="AA17" s="76"/>
      <c r="AB17" s="77"/>
      <c r="AC17" s="78"/>
      <c r="AD17" s="77"/>
      <c r="AE17" s="77"/>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75"/>
      <c r="V18" s="76"/>
      <c r="W18" s="76"/>
      <c r="X18" s="76"/>
      <c r="Y18" s="76"/>
      <c r="Z18" s="76"/>
      <c r="AA18" s="76"/>
      <c r="AB18" s="77"/>
      <c r="AC18" s="78"/>
      <c r="AD18" s="77"/>
      <c r="AE18" s="77"/>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c r="L19" s="70">
        <f t="shared" si="1"/>
        <v>0</v>
      </c>
      <c r="M19" s="71">
        <f t="shared" si="2"/>
        <v>0</v>
      </c>
      <c r="N19" s="72"/>
      <c r="O19" s="73">
        <f t="shared" si="3"/>
        <v>0</v>
      </c>
      <c r="P19" s="72"/>
      <c r="Q19" s="72"/>
      <c r="R19" s="72"/>
      <c r="S19" s="74">
        <f t="shared" si="0"/>
        <v>0</v>
      </c>
      <c r="T19" s="121" t="str">
        <f t="shared" si="4"/>
        <v>OK</v>
      </c>
      <c r="U19" s="75"/>
      <c r="V19" s="76"/>
      <c r="W19" s="76"/>
      <c r="X19" s="76"/>
      <c r="Y19" s="76"/>
      <c r="Z19" s="76"/>
      <c r="AA19" s="76"/>
      <c r="AB19" s="80"/>
      <c r="AC19" s="78"/>
      <c r="AD19" s="77"/>
      <c r="AE19" s="77"/>
      <c r="AF19" s="76"/>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108" t="s">
        <v>84</v>
      </c>
      <c r="J20" s="109">
        <v>64</v>
      </c>
      <c r="K20" s="69"/>
      <c r="L20" s="70">
        <f t="shared" si="1"/>
        <v>0</v>
      </c>
      <c r="M20" s="71">
        <f t="shared" si="2"/>
        <v>0</v>
      </c>
      <c r="N20" s="72"/>
      <c r="O20" s="73">
        <f t="shared" si="3"/>
        <v>0</v>
      </c>
      <c r="P20" s="72"/>
      <c r="Q20" s="72"/>
      <c r="R20" s="72"/>
      <c r="S20" s="74">
        <f t="shared" si="0"/>
        <v>0</v>
      </c>
      <c r="T20" s="121" t="str">
        <f t="shared" si="4"/>
        <v>OK</v>
      </c>
      <c r="U20" s="75"/>
      <c r="V20" s="83"/>
      <c r="W20" s="83"/>
      <c r="X20" s="76"/>
      <c r="Y20" s="83"/>
      <c r="Z20" s="76"/>
      <c r="AA20" s="76"/>
      <c r="AB20" s="86"/>
      <c r="AC20" s="78"/>
      <c r="AD20" s="77"/>
      <c r="AE20" s="77"/>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c r="L21" s="70">
        <f t="shared" si="1"/>
        <v>0</v>
      </c>
      <c r="M21" s="71">
        <f t="shared" si="2"/>
        <v>0</v>
      </c>
      <c r="N21" s="72"/>
      <c r="O21" s="73">
        <f t="shared" si="3"/>
        <v>0</v>
      </c>
      <c r="P21" s="72"/>
      <c r="Q21" s="72"/>
      <c r="R21" s="72"/>
      <c r="S21" s="74">
        <f t="shared" si="0"/>
        <v>0</v>
      </c>
      <c r="T21" s="121" t="str">
        <f t="shared" si="4"/>
        <v>OK</v>
      </c>
      <c r="U21" s="75"/>
      <c r="V21" s="76"/>
      <c r="W21" s="76"/>
      <c r="X21" s="76"/>
      <c r="Y21" s="76"/>
      <c r="Z21" s="76"/>
      <c r="AA21" s="76"/>
      <c r="AB21" s="80"/>
      <c r="AC21" s="78"/>
      <c r="AD21" s="80"/>
      <c r="AE21" s="77"/>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v>1</v>
      </c>
      <c r="L22" s="70">
        <f t="shared" si="1"/>
        <v>0</v>
      </c>
      <c r="M22" s="71">
        <f t="shared" si="2"/>
        <v>0</v>
      </c>
      <c r="N22" s="72"/>
      <c r="O22" s="73">
        <f t="shared" si="3"/>
        <v>0</v>
      </c>
      <c r="P22" s="72"/>
      <c r="Q22" s="72"/>
      <c r="R22" s="72"/>
      <c r="S22" s="74">
        <f t="shared" si="0"/>
        <v>1</v>
      </c>
      <c r="T22" s="121" t="str">
        <f t="shared" si="4"/>
        <v>OK</v>
      </c>
      <c r="U22" s="75"/>
      <c r="V22" s="76"/>
      <c r="W22" s="76"/>
      <c r="X22" s="76"/>
      <c r="Y22" s="76"/>
      <c r="Z22" s="76"/>
      <c r="AA22" s="76"/>
      <c r="AB22" s="80"/>
      <c r="AC22" s="78"/>
      <c r="AD22" s="80"/>
      <c r="AE22" s="77"/>
      <c r="AF22" s="76"/>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c r="L23" s="70">
        <f t="shared" si="1"/>
        <v>0</v>
      </c>
      <c r="M23" s="71">
        <f t="shared" si="2"/>
        <v>0</v>
      </c>
      <c r="N23" s="72"/>
      <c r="O23" s="73">
        <f t="shared" si="3"/>
        <v>0</v>
      </c>
      <c r="P23" s="72"/>
      <c r="Q23" s="72"/>
      <c r="R23" s="72"/>
      <c r="S23" s="74">
        <f t="shared" si="0"/>
        <v>0</v>
      </c>
      <c r="T23" s="121" t="str">
        <f t="shared" si="4"/>
        <v>OK</v>
      </c>
      <c r="U23" s="75"/>
      <c r="V23" s="76"/>
      <c r="W23" s="76"/>
      <c r="X23" s="76"/>
      <c r="Y23" s="76"/>
      <c r="Z23" s="76"/>
      <c r="AA23" s="76"/>
      <c r="AB23" s="77"/>
      <c r="AC23" s="78"/>
      <c r="AD23" s="77"/>
      <c r="AE23" s="77"/>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75"/>
      <c r="V24" s="88"/>
      <c r="W24" s="88"/>
      <c r="X24" s="76"/>
      <c r="Y24" s="88"/>
      <c r="Z24" s="76"/>
      <c r="AA24" s="76"/>
      <c r="AB24" s="77"/>
      <c r="AC24" s="78"/>
      <c r="AD24" s="80"/>
      <c r="AE24" s="77"/>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c r="L25" s="70">
        <f t="shared" si="1"/>
        <v>0</v>
      </c>
      <c r="M25" s="71">
        <f t="shared" si="2"/>
        <v>0</v>
      </c>
      <c r="N25" s="72"/>
      <c r="O25" s="73">
        <f t="shared" si="3"/>
        <v>0</v>
      </c>
      <c r="P25" s="72"/>
      <c r="Q25" s="72"/>
      <c r="R25" s="72"/>
      <c r="S25" s="74">
        <f t="shared" si="0"/>
        <v>0</v>
      </c>
      <c r="T25" s="121" t="str">
        <f t="shared" si="4"/>
        <v>OK</v>
      </c>
      <c r="U25" s="75"/>
      <c r="V25" s="89"/>
      <c r="W25" s="88"/>
      <c r="X25" s="76"/>
      <c r="Y25" s="89"/>
      <c r="Z25" s="76"/>
      <c r="AA25" s="83"/>
      <c r="AB25" s="80"/>
      <c r="AC25" s="78"/>
      <c r="AD25" s="80"/>
      <c r="AE25" s="77"/>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75"/>
      <c r="V26" s="88"/>
      <c r="W26" s="88"/>
      <c r="X26" s="76"/>
      <c r="Y26" s="88"/>
      <c r="Z26" s="76"/>
      <c r="AA26" s="76"/>
      <c r="AB26" s="80"/>
      <c r="AC26" s="78"/>
      <c r="AD26" s="77"/>
      <c r="AE26" s="77"/>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c r="L27" s="70">
        <f t="shared" si="1"/>
        <v>0</v>
      </c>
      <c r="M27" s="71">
        <f t="shared" si="2"/>
        <v>0</v>
      </c>
      <c r="N27" s="72"/>
      <c r="O27" s="73">
        <f t="shared" si="3"/>
        <v>0</v>
      </c>
      <c r="P27" s="72"/>
      <c r="Q27" s="72"/>
      <c r="R27" s="72"/>
      <c r="S27" s="74">
        <f t="shared" si="0"/>
        <v>0</v>
      </c>
      <c r="T27" s="121" t="str">
        <f t="shared" si="4"/>
        <v>OK</v>
      </c>
      <c r="U27" s="75"/>
      <c r="V27" s="88"/>
      <c r="W27" s="88"/>
      <c r="X27" s="76"/>
      <c r="Y27" s="88"/>
      <c r="Z27" s="76"/>
      <c r="AA27" s="76"/>
      <c r="AB27" s="80"/>
      <c r="AC27" s="78"/>
      <c r="AD27" s="77"/>
      <c r="AE27" s="77"/>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75"/>
      <c r="V28" s="89"/>
      <c r="W28" s="89"/>
      <c r="X28" s="76"/>
      <c r="Y28" s="89"/>
      <c r="Z28" s="76"/>
      <c r="AA28" s="76"/>
      <c r="AB28" s="84"/>
      <c r="AC28" s="78"/>
      <c r="AD28" s="77"/>
      <c r="AE28" s="77"/>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75"/>
      <c r="V29" s="89"/>
      <c r="W29" s="89"/>
      <c r="X29" s="76"/>
      <c r="Y29" s="89"/>
      <c r="Z29" s="76"/>
      <c r="AA29" s="83"/>
      <c r="AB29" s="84"/>
      <c r="AC29" s="78"/>
      <c r="AD29" s="77"/>
      <c r="AE29" s="77"/>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75"/>
      <c r="V30" s="89"/>
      <c r="W30" s="89"/>
      <c r="X30" s="76"/>
      <c r="Y30" s="89"/>
      <c r="Z30" s="76"/>
      <c r="AA30" s="83"/>
      <c r="AB30" s="84"/>
      <c r="AC30" s="78"/>
      <c r="AD30" s="77"/>
      <c r="AE30" s="77"/>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75"/>
      <c r="V31" s="89"/>
      <c r="W31" s="89"/>
      <c r="X31" s="76"/>
      <c r="Y31" s="89"/>
      <c r="Z31" s="76"/>
      <c r="AA31" s="83"/>
      <c r="AB31" s="84"/>
      <c r="AC31" s="78"/>
      <c r="AD31" s="77"/>
      <c r="AE31" s="77"/>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c r="L32" s="70">
        <f t="shared" si="1"/>
        <v>0</v>
      </c>
      <c r="M32" s="71">
        <f t="shared" si="2"/>
        <v>0</v>
      </c>
      <c r="N32" s="72"/>
      <c r="O32" s="73">
        <f t="shared" si="3"/>
        <v>0</v>
      </c>
      <c r="P32" s="72"/>
      <c r="Q32" s="72"/>
      <c r="R32" s="72"/>
      <c r="S32" s="74">
        <f t="shared" si="0"/>
        <v>0</v>
      </c>
      <c r="T32" s="121" t="str">
        <f t="shared" si="4"/>
        <v>OK</v>
      </c>
      <c r="U32" s="75"/>
      <c r="V32" s="89"/>
      <c r="W32" s="89"/>
      <c r="X32" s="76"/>
      <c r="Y32" s="89"/>
      <c r="Z32" s="76"/>
      <c r="AA32" s="83"/>
      <c r="AB32" s="84"/>
      <c r="AC32" s="78"/>
      <c r="AD32" s="77"/>
      <c r="AE32" s="77"/>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75"/>
      <c r="V33" s="89"/>
      <c r="W33" s="89"/>
      <c r="X33" s="76"/>
      <c r="Y33" s="89"/>
      <c r="Z33" s="76"/>
      <c r="AA33" s="83"/>
      <c r="AB33" s="84"/>
      <c r="AC33" s="78"/>
      <c r="AD33" s="77"/>
      <c r="AE33" s="77"/>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75"/>
      <c r="V34" s="89"/>
      <c r="W34" s="89"/>
      <c r="X34" s="76"/>
      <c r="Y34" s="89"/>
      <c r="Z34" s="76"/>
      <c r="AA34" s="83"/>
      <c r="AB34" s="84"/>
      <c r="AC34" s="78"/>
      <c r="AD34" s="77"/>
      <c r="AE34" s="77"/>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c r="L35" s="70">
        <f t="shared" si="1"/>
        <v>0</v>
      </c>
      <c r="M35" s="71">
        <f t="shared" si="2"/>
        <v>0</v>
      </c>
      <c r="N35" s="72"/>
      <c r="O35" s="73">
        <f t="shared" si="3"/>
        <v>0</v>
      </c>
      <c r="P35" s="72"/>
      <c r="Q35" s="72"/>
      <c r="R35" s="72"/>
      <c r="S35" s="74">
        <f t="shared" si="0"/>
        <v>0</v>
      </c>
      <c r="T35" s="121" t="str">
        <f t="shared" si="4"/>
        <v>OK</v>
      </c>
      <c r="U35" s="75"/>
      <c r="V35" s="89"/>
      <c r="W35" s="89"/>
      <c r="X35" s="76"/>
      <c r="Y35" s="89"/>
      <c r="Z35" s="76"/>
      <c r="AA35" s="83"/>
      <c r="AB35" s="84"/>
      <c r="AC35" s="78"/>
      <c r="AD35" s="77"/>
      <c r="AE35" s="77"/>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75"/>
      <c r="V36" s="89"/>
      <c r="W36" s="89"/>
      <c r="X36" s="76"/>
      <c r="Y36" s="89"/>
      <c r="Z36" s="76"/>
      <c r="AA36" s="83"/>
      <c r="AB36" s="84"/>
      <c r="AC36" s="78"/>
      <c r="AD36" s="77"/>
      <c r="AE36" s="77"/>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c r="L37" s="70">
        <f t="shared" si="1"/>
        <v>0</v>
      </c>
      <c r="M37" s="71">
        <f t="shared" si="2"/>
        <v>0</v>
      </c>
      <c r="N37" s="72"/>
      <c r="O37" s="73">
        <f t="shared" si="3"/>
        <v>0</v>
      </c>
      <c r="P37" s="72"/>
      <c r="Q37" s="72"/>
      <c r="R37" s="72"/>
      <c r="S37" s="74">
        <f t="shared" si="0"/>
        <v>0</v>
      </c>
      <c r="T37" s="121" t="str">
        <f t="shared" si="4"/>
        <v>OK</v>
      </c>
      <c r="U37" s="75"/>
      <c r="V37" s="89"/>
      <c r="W37" s="89"/>
      <c r="X37" s="76"/>
      <c r="Y37" s="89"/>
      <c r="Z37" s="76"/>
      <c r="AA37" s="83"/>
      <c r="AB37" s="84"/>
      <c r="AC37" s="78"/>
      <c r="AD37" s="77"/>
      <c r="AE37" s="77"/>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c r="L38" s="70">
        <f t="shared" si="1"/>
        <v>0</v>
      </c>
      <c r="M38" s="71">
        <f t="shared" si="2"/>
        <v>0</v>
      </c>
      <c r="N38" s="72"/>
      <c r="O38" s="73">
        <f t="shared" si="3"/>
        <v>0</v>
      </c>
      <c r="P38" s="72"/>
      <c r="Q38" s="72"/>
      <c r="R38" s="72"/>
      <c r="S38" s="74">
        <f t="shared" si="0"/>
        <v>0</v>
      </c>
      <c r="T38" s="121" t="str">
        <f t="shared" si="4"/>
        <v>OK</v>
      </c>
      <c r="U38" s="75"/>
      <c r="V38" s="89"/>
      <c r="W38" s="89"/>
      <c r="X38" s="76"/>
      <c r="Y38" s="89"/>
      <c r="Z38" s="76"/>
      <c r="AA38" s="83"/>
      <c r="AB38" s="84"/>
      <c r="AC38" s="78"/>
      <c r="AD38" s="77"/>
      <c r="AE38" s="77"/>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1"/>
        <v>0</v>
      </c>
      <c r="M39" s="71">
        <f t="shared" si="2"/>
        <v>0</v>
      </c>
      <c r="N39" s="72"/>
      <c r="O39" s="73">
        <f t="shared" si="3"/>
        <v>0</v>
      </c>
      <c r="P39" s="72"/>
      <c r="Q39" s="72"/>
      <c r="R39" s="72"/>
      <c r="S39" s="74">
        <f t="shared" si="0"/>
        <v>0</v>
      </c>
      <c r="T39" s="121" t="str">
        <f t="shared" si="4"/>
        <v>OK</v>
      </c>
      <c r="U39" s="75"/>
      <c r="V39" s="89"/>
      <c r="W39" s="89"/>
      <c r="X39" s="76"/>
      <c r="Y39" s="89"/>
      <c r="Z39" s="76"/>
      <c r="AA39" s="83"/>
      <c r="AB39" s="84"/>
      <c r="AC39" s="78"/>
      <c r="AD39" s="77"/>
      <c r="AE39" s="77"/>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c r="L40" s="70">
        <f t="shared" si="1"/>
        <v>0</v>
      </c>
      <c r="M40" s="71">
        <f t="shared" si="2"/>
        <v>0</v>
      </c>
      <c r="N40" s="72"/>
      <c r="O40" s="73">
        <f t="shared" si="3"/>
        <v>0</v>
      </c>
      <c r="P40" s="72"/>
      <c r="Q40" s="72"/>
      <c r="R40" s="72"/>
      <c r="S40" s="74">
        <f t="shared" si="0"/>
        <v>0</v>
      </c>
      <c r="T40" s="121" t="str">
        <f t="shared" si="4"/>
        <v>OK</v>
      </c>
      <c r="U40" s="75"/>
      <c r="V40" s="89"/>
      <c r="W40" s="89"/>
      <c r="X40" s="76"/>
      <c r="Y40" s="89"/>
      <c r="Z40" s="76"/>
      <c r="AA40" s="83"/>
      <c r="AB40" s="84"/>
      <c r="AC40" s="78"/>
      <c r="AD40" s="77"/>
      <c r="AE40" s="77"/>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c r="L41" s="70">
        <f t="shared" si="1"/>
        <v>0</v>
      </c>
      <c r="M41" s="71">
        <f t="shared" si="2"/>
        <v>0</v>
      </c>
      <c r="N41" s="72"/>
      <c r="O41" s="73">
        <f t="shared" si="3"/>
        <v>0</v>
      </c>
      <c r="P41" s="72"/>
      <c r="Q41" s="72"/>
      <c r="R41" s="72"/>
      <c r="S41" s="74">
        <f t="shared" si="0"/>
        <v>0</v>
      </c>
      <c r="T41" s="121" t="str">
        <f t="shared" si="4"/>
        <v>OK</v>
      </c>
      <c r="U41" s="75"/>
      <c r="V41" s="89"/>
      <c r="W41" s="89"/>
      <c r="X41" s="76"/>
      <c r="Y41" s="89"/>
      <c r="Z41" s="76"/>
      <c r="AA41" s="83"/>
      <c r="AB41" s="84"/>
      <c r="AC41" s="78"/>
      <c r="AD41" s="77"/>
      <c r="AE41" s="77"/>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1"/>
        <v>0</v>
      </c>
      <c r="M42" s="71">
        <f t="shared" si="2"/>
        <v>0</v>
      </c>
      <c r="N42" s="72"/>
      <c r="O42" s="73">
        <f t="shared" si="3"/>
        <v>0</v>
      </c>
      <c r="P42" s="72"/>
      <c r="Q42" s="72"/>
      <c r="R42" s="72"/>
      <c r="S42" s="74">
        <f t="shared" si="0"/>
        <v>0</v>
      </c>
      <c r="T42" s="121" t="str">
        <f t="shared" si="4"/>
        <v>OK</v>
      </c>
      <c r="U42" s="75"/>
      <c r="V42" s="89"/>
      <c r="W42" s="89"/>
      <c r="X42" s="76"/>
      <c r="Y42" s="89"/>
      <c r="Z42" s="76"/>
      <c r="AA42" s="83"/>
      <c r="AB42" s="84"/>
      <c r="AC42" s="78"/>
      <c r="AD42" s="77"/>
      <c r="AE42" s="77"/>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75"/>
      <c r="V43" s="89"/>
      <c r="W43" s="89"/>
      <c r="X43" s="76"/>
      <c r="Y43" s="89"/>
      <c r="Z43" s="76"/>
      <c r="AA43" s="83"/>
      <c r="AB43" s="84"/>
      <c r="AC43" s="78"/>
      <c r="AD43" s="77"/>
      <c r="AE43" s="77"/>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c r="L44" s="70">
        <f t="shared" si="1"/>
        <v>0</v>
      </c>
      <c r="M44" s="71">
        <f t="shared" si="2"/>
        <v>0</v>
      </c>
      <c r="N44" s="72"/>
      <c r="O44" s="73">
        <f t="shared" si="3"/>
        <v>0</v>
      </c>
      <c r="P44" s="72"/>
      <c r="Q44" s="72"/>
      <c r="R44" s="72"/>
      <c r="S44" s="74">
        <f t="shared" si="0"/>
        <v>0</v>
      </c>
      <c r="T44" s="121" t="str">
        <f t="shared" si="4"/>
        <v>OK</v>
      </c>
      <c r="U44" s="75"/>
      <c r="V44" s="89"/>
      <c r="W44" s="89"/>
      <c r="X44" s="76"/>
      <c r="Y44" s="89"/>
      <c r="Z44" s="76"/>
      <c r="AA44" s="83"/>
      <c r="AB44" s="84"/>
      <c r="AC44" s="78"/>
      <c r="AD44" s="77"/>
      <c r="AE44" s="77"/>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1"/>
        <v>0</v>
      </c>
      <c r="M45" s="71">
        <f t="shared" si="2"/>
        <v>0</v>
      </c>
      <c r="N45" s="72"/>
      <c r="O45" s="73">
        <f t="shared" si="3"/>
        <v>0</v>
      </c>
      <c r="P45" s="72"/>
      <c r="Q45" s="72"/>
      <c r="R45" s="72"/>
      <c r="S45" s="74">
        <f t="shared" si="0"/>
        <v>0</v>
      </c>
      <c r="T45" s="121" t="str">
        <f t="shared" si="4"/>
        <v>OK</v>
      </c>
      <c r="U45" s="75"/>
      <c r="V45" s="89"/>
      <c r="W45" s="89"/>
      <c r="X45" s="76"/>
      <c r="Y45" s="89"/>
      <c r="Z45" s="76"/>
      <c r="AA45" s="83"/>
      <c r="AB45" s="84"/>
      <c r="AC45" s="78"/>
      <c r="AD45" s="77"/>
      <c r="AE45" s="77"/>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1"/>
        <v>0</v>
      </c>
      <c r="M46" s="71">
        <f t="shared" si="2"/>
        <v>0</v>
      </c>
      <c r="N46" s="72"/>
      <c r="O46" s="73">
        <f t="shared" si="3"/>
        <v>0</v>
      </c>
      <c r="P46" s="72"/>
      <c r="Q46" s="72"/>
      <c r="R46" s="72"/>
      <c r="S46" s="74">
        <f t="shared" si="0"/>
        <v>0</v>
      </c>
      <c r="T46" s="121" t="str">
        <f t="shared" si="4"/>
        <v>OK</v>
      </c>
      <c r="U46" s="75"/>
      <c r="V46" s="89"/>
      <c r="W46" s="89"/>
      <c r="X46" s="76"/>
      <c r="Y46" s="89"/>
      <c r="Z46" s="76"/>
      <c r="AA46" s="83"/>
      <c r="AB46" s="84"/>
      <c r="AC46" s="78"/>
      <c r="AD46" s="77"/>
      <c r="AE46" s="77"/>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75"/>
      <c r="V47" s="89"/>
      <c r="W47" s="89"/>
      <c r="X47" s="76"/>
      <c r="Y47" s="89"/>
      <c r="Z47" s="76"/>
      <c r="AA47" s="83"/>
      <c r="AB47" s="84"/>
      <c r="AC47" s="78"/>
      <c r="AD47" s="77"/>
      <c r="AE47" s="77"/>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75"/>
      <c r="V48" s="89"/>
      <c r="W48" s="89"/>
      <c r="X48" s="76"/>
      <c r="Y48" s="89"/>
      <c r="Z48" s="76"/>
      <c r="AA48" s="83"/>
      <c r="AB48" s="84"/>
      <c r="AC48" s="78"/>
      <c r="AD48" s="77"/>
      <c r="AE48" s="77"/>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c r="L49" s="70">
        <f t="shared" si="1"/>
        <v>0</v>
      </c>
      <c r="M49" s="71">
        <f t="shared" si="2"/>
        <v>0</v>
      </c>
      <c r="N49" s="72"/>
      <c r="O49" s="73">
        <f t="shared" si="3"/>
        <v>0</v>
      </c>
      <c r="P49" s="72"/>
      <c r="Q49" s="72"/>
      <c r="R49" s="72"/>
      <c r="S49" s="74">
        <f t="shared" si="0"/>
        <v>0</v>
      </c>
      <c r="T49" s="121" t="str">
        <f t="shared" si="4"/>
        <v>OK</v>
      </c>
      <c r="U49" s="75"/>
      <c r="V49" s="89"/>
      <c r="W49" s="89"/>
      <c r="X49" s="76"/>
      <c r="Y49" s="89"/>
      <c r="Z49" s="76"/>
      <c r="AA49" s="83"/>
      <c r="AB49" s="84"/>
      <c r="AC49" s="78"/>
      <c r="AD49" s="77"/>
      <c r="AE49" s="77"/>
      <c r="AF49" s="76"/>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c r="L50" s="70">
        <f t="shared" si="1"/>
        <v>0</v>
      </c>
      <c r="M50" s="71">
        <f t="shared" si="2"/>
        <v>0</v>
      </c>
      <c r="N50" s="72"/>
      <c r="O50" s="73">
        <f t="shared" si="3"/>
        <v>0</v>
      </c>
      <c r="P50" s="72"/>
      <c r="Q50" s="72"/>
      <c r="R50" s="72"/>
      <c r="S50" s="74">
        <f t="shared" si="0"/>
        <v>0</v>
      </c>
      <c r="T50" s="121" t="str">
        <f t="shared" si="4"/>
        <v>OK</v>
      </c>
      <c r="U50" s="75"/>
      <c r="V50" s="89"/>
      <c r="W50" s="89"/>
      <c r="X50" s="76"/>
      <c r="Y50" s="89"/>
      <c r="Z50" s="76"/>
      <c r="AA50" s="83"/>
      <c r="AB50" s="84"/>
      <c r="AC50" s="78"/>
      <c r="AD50" s="77"/>
      <c r="AE50" s="77"/>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c r="L51" s="70">
        <f t="shared" si="1"/>
        <v>0</v>
      </c>
      <c r="M51" s="71">
        <f t="shared" si="2"/>
        <v>0</v>
      </c>
      <c r="N51" s="72"/>
      <c r="O51" s="73">
        <f t="shared" si="3"/>
        <v>0</v>
      </c>
      <c r="P51" s="72"/>
      <c r="Q51" s="72"/>
      <c r="R51" s="72"/>
      <c r="S51" s="74">
        <f t="shared" si="0"/>
        <v>0</v>
      </c>
      <c r="T51" s="121" t="str">
        <f t="shared" si="4"/>
        <v>OK</v>
      </c>
      <c r="U51" s="75"/>
      <c r="V51" s="89"/>
      <c r="W51" s="89"/>
      <c r="X51" s="76"/>
      <c r="Y51" s="89"/>
      <c r="Z51" s="76"/>
      <c r="AA51" s="83"/>
      <c r="AB51" s="84"/>
      <c r="AC51" s="78"/>
      <c r="AD51" s="77"/>
      <c r="AE51" s="77"/>
      <c r="AF51" s="76"/>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c r="L52" s="70">
        <f t="shared" si="1"/>
        <v>0</v>
      </c>
      <c r="M52" s="71">
        <f t="shared" si="2"/>
        <v>0</v>
      </c>
      <c r="N52" s="72"/>
      <c r="O52" s="73">
        <f t="shared" si="3"/>
        <v>0</v>
      </c>
      <c r="P52" s="72"/>
      <c r="Q52" s="72"/>
      <c r="R52" s="72"/>
      <c r="S52" s="74">
        <f t="shared" si="0"/>
        <v>0</v>
      </c>
      <c r="T52" s="121" t="str">
        <f t="shared" si="4"/>
        <v>OK</v>
      </c>
      <c r="U52" s="75"/>
      <c r="V52" s="89"/>
      <c r="W52" s="89"/>
      <c r="X52" s="76"/>
      <c r="Y52" s="89"/>
      <c r="Z52" s="76"/>
      <c r="AA52" s="83"/>
      <c r="AB52" s="84"/>
      <c r="AC52" s="78"/>
      <c r="AD52" s="77"/>
      <c r="AE52" s="77"/>
      <c r="AF52" s="76"/>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c r="L53" s="70">
        <f t="shared" si="1"/>
        <v>0</v>
      </c>
      <c r="M53" s="71">
        <f t="shared" si="2"/>
        <v>0</v>
      </c>
      <c r="N53" s="72"/>
      <c r="O53" s="73">
        <f t="shared" si="3"/>
        <v>0</v>
      </c>
      <c r="P53" s="72"/>
      <c r="Q53" s="72"/>
      <c r="R53" s="72"/>
      <c r="S53" s="74">
        <f t="shared" si="0"/>
        <v>0</v>
      </c>
      <c r="T53" s="121" t="str">
        <f t="shared" si="4"/>
        <v>OK</v>
      </c>
      <c r="U53" s="75"/>
      <c r="V53" s="89"/>
      <c r="W53" s="89"/>
      <c r="X53" s="76"/>
      <c r="Y53" s="89"/>
      <c r="Z53" s="76"/>
      <c r="AA53" s="83"/>
      <c r="AB53" s="84"/>
      <c r="AC53" s="78"/>
      <c r="AD53" s="77"/>
      <c r="AE53" s="77"/>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c r="L54" s="70">
        <f t="shared" si="1"/>
        <v>0</v>
      </c>
      <c r="M54" s="71">
        <f t="shared" si="2"/>
        <v>0</v>
      </c>
      <c r="N54" s="72"/>
      <c r="O54" s="73">
        <f t="shared" si="3"/>
        <v>0</v>
      </c>
      <c r="P54" s="72"/>
      <c r="Q54" s="72"/>
      <c r="R54" s="72"/>
      <c r="S54" s="74">
        <f t="shared" si="0"/>
        <v>0</v>
      </c>
      <c r="T54" s="121" t="str">
        <f t="shared" si="4"/>
        <v>OK</v>
      </c>
      <c r="U54" s="75"/>
      <c r="V54" s="89"/>
      <c r="W54" s="89"/>
      <c r="X54" s="76"/>
      <c r="Y54" s="89"/>
      <c r="Z54" s="76"/>
      <c r="AA54" s="83"/>
      <c r="AB54" s="84"/>
      <c r="AC54" s="78"/>
      <c r="AD54" s="77"/>
      <c r="AE54" s="77"/>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75"/>
      <c r="V55" s="89"/>
      <c r="W55" s="89"/>
      <c r="X55" s="76"/>
      <c r="Y55" s="89"/>
      <c r="Z55" s="76"/>
      <c r="AA55" s="83"/>
      <c r="AB55" s="84"/>
      <c r="AC55" s="78"/>
      <c r="AD55" s="77"/>
      <c r="AE55" s="77"/>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c r="L56" s="70">
        <f t="shared" si="1"/>
        <v>0</v>
      </c>
      <c r="M56" s="71">
        <f t="shared" si="2"/>
        <v>0</v>
      </c>
      <c r="N56" s="72"/>
      <c r="O56" s="73">
        <f t="shared" si="3"/>
        <v>0</v>
      </c>
      <c r="P56" s="72"/>
      <c r="Q56" s="72"/>
      <c r="R56" s="72"/>
      <c r="S56" s="74">
        <f t="shared" si="0"/>
        <v>0</v>
      </c>
      <c r="T56" s="121" t="str">
        <f t="shared" si="4"/>
        <v>OK</v>
      </c>
      <c r="U56" s="75"/>
      <c r="V56" s="89"/>
      <c r="W56" s="89"/>
      <c r="X56" s="76"/>
      <c r="Y56" s="89"/>
      <c r="Z56" s="76"/>
      <c r="AA56" s="83"/>
      <c r="AB56" s="84"/>
      <c r="AC56" s="78"/>
      <c r="AD56" s="77"/>
      <c r="AE56" s="77"/>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c r="L57" s="70">
        <f t="shared" si="1"/>
        <v>0</v>
      </c>
      <c r="M57" s="71">
        <f t="shared" si="2"/>
        <v>0</v>
      </c>
      <c r="N57" s="72"/>
      <c r="O57" s="73">
        <f t="shared" si="3"/>
        <v>0</v>
      </c>
      <c r="P57" s="72"/>
      <c r="Q57" s="72"/>
      <c r="R57" s="72"/>
      <c r="S57" s="74">
        <f t="shared" si="0"/>
        <v>0</v>
      </c>
      <c r="T57" s="121" t="str">
        <f t="shared" si="4"/>
        <v>OK</v>
      </c>
      <c r="U57" s="75"/>
      <c r="V57" s="89"/>
      <c r="W57" s="89"/>
      <c r="X57" s="76"/>
      <c r="Y57" s="89"/>
      <c r="Z57" s="76"/>
      <c r="AA57" s="83"/>
      <c r="AB57" s="84"/>
      <c r="AC57" s="78"/>
      <c r="AD57" s="77"/>
      <c r="AE57" s="77"/>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75"/>
      <c r="V58" s="89"/>
      <c r="W58" s="89"/>
      <c r="X58" s="76"/>
      <c r="Y58" s="89"/>
      <c r="Z58" s="76"/>
      <c r="AA58" s="83"/>
      <c r="AB58" s="84"/>
      <c r="AC58" s="78"/>
      <c r="AD58" s="77"/>
      <c r="AE58" s="77"/>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75"/>
      <c r="V59" s="89"/>
      <c r="W59" s="89"/>
      <c r="X59" s="76"/>
      <c r="Y59" s="89"/>
      <c r="Z59" s="76"/>
      <c r="AA59" s="83"/>
      <c r="AB59" s="84"/>
      <c r="AC59" s="78"/>
      <c r="AD59" s="77"/>
      <c r="AE59" s="77"/>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75"/>
      <c r="V60" s="89"/>
      <c r="W60" s="89"/>
      <c r="X60" s="76"/>
      <c r="Y60" s="89"/>
      <c r="Z60" s="76"/>
      <c r="AA60" s="83"/>
      <c r="AB60" s="84"/>
      <c r="AC60" s="78"/>
      <c r="AD60" s="77"/>
      <c r="AE60" s="77"/>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75"/>
      <c r="V61" s="89"/>
      <c r="W61" s="89"/>
      <c r="X61" s="76"/>
      <c r="Y61" s="89"/>
      <c r="Z61" s="76"/>
      <c r="AA61" s="83"/>
      <c r="AB61" s="84"/>
      <c r="AC61" s="78"/>
      <c r="AD61" s="77"/>
      <c r="AE61" s="77"/>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75"/>
      <c r="V62" s="89"/>
      <c r="W62" s="89"/>
      <c r="X62" s="76"/>
      <c r="Y62" s="89"/>
      <c r="Z62" s="76"/>
      <c r="AA62" s="83"/>
      <c r="AB62" s="84"/>
      <c r="AC62" s="78"/>
      <c r="AD62" s="77"/>
      <c r="AE62" s="77"/>
      <c r="AF62" s="76"/>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c r="L63" s="70">
        <f t="shared" si="1"/>
        <v>0</v>
      </c>
      <c r="M63" s="71">
        <f t="shared" si="2"/>
        <v>0</v>
      </c>
      <c r="N63" s="72"/>
      <c r="O63" s="73">
        <f t="shared" si="3"/>
        <v>0</v>
      </c>
      <c r="P63" s="72"/>
      <c r="Q63" s="72"/>
      <c r="R63" s="72"/>
      <c r="S63" s="74">
        <f t="shared" si="0"/>
        <v>0</v>
      </c>
      <c r="T63" s="121" t="str">
        <f t="shared" si="4"/>
        <v>OK</v>
      </c>
      <c r="U63" s="75"/>
      <c r="V63" s="89"/>
      <c r="W63" s="89"/>
      <c r="X63" s="76"/>
      <c r="Y63" s="89"/>
      <c r="Z63" s="76"/>
      <c r="AA63" s="83"/>
      <c r="AB63" s="84"/>
      <c r="AC63" s="78"/>
      <c r="AD63" s="77"/>
      <c r="AE63" s="77"/>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1"/>
        <v>0</v>
      </c>
      <c r="M64" s="71">
        <f t="shared" si="2"/>
        <v>0</v>
      </c>
      <c r="N64" s="72"/>
      <c r="O64" s="73">
        <f t="shared" si="3"/>
        <v>0</v>
      </c>
      <c r="P64" s="72"/>
      <c r="Q64" s="72"/>
      <c r="R64" s="72"/>
      <c r="S64" s="74">
        <f t="shared" si="0"/>
        <v>0</v>
      </c>
      <c r="T64" s="121" t="str">
        <f t="shared" si="4"/>
        <v>OK</v>
      </c>
      <c r="U64" s="75"/>
      <c r="V64" s="89"/>
      <c r="W64" s="89"/>
      <c r="X64" s="76"/>
      <c r="Y64" s="89"/>
      <c r="Z64" s="76"/>
      <c r="AA64" s="83"/>
      <c r="AB64" s="84"/>
      <c r="AC64" s="78"/>
      <c r="AD64" s="77"/>
      <c r="AE64" s="77"/>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1"/>
        <v>0</v>
      </c>
      <c r="M65" s="71">
        <f t="shared" si="2"/>
        <v>0</v>
      </c>
      <c r="N65" s="72"/>
      <c r="O65" s="73">
        <f t="shared" si="3"/>
        <v>0</v>
      </c>
      <c r="P65" s="72"/>
      <c r="Q65" s="72"/>
      <c r="R65" s="72"/>
      <c r="S65" s="74">
        <f t="shared" si="0"/>
        <v>0</v>
      </c>
      <c r="T65" s="121" t="str">
        <f t="shared" si="4"/>
        <v>OK</v>
      </c>
      <c r="U65" s="75"/>
      <c r="V65" s="89"/>
      <c r="W65" s="89"/>
      <c r="X65" s="76"/>
      <c r="Y65" s="89"/>
      <c r="Z65" s="76"/>
      <c r="AA65" s="83"/>
      <c r="AB65" s="84"/>
      <c r="AC65" s="78"/>
      <c r="AD65" s="77"/>
      <c r="AE65" s="77"/>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c r="L66" s="70">
        <f t="shared" si="1"/>
        <v>0</v>
      </c>
      <c r="M66" s="71">
        <f t="shared" si="2"/>
        <v>0</v>
      </c>
      <c r="N66" s="72"/>
      <c r="O66" s="73">
        <f t="shared" si="3"/>
        <v>0</v>
      </c>
      <c r="P66" s="72"/>
      <c r="Q66" s="72"/>
      <c r="R66" s="72"/>
      <c r="S66" s="74">
        <f t="shared" si="0"/>
        <v>0</v>
      </c>
      <c r="T66" s="121" t="str">
        <f t="shared" si="4"/>
        <v>OK</v>
      </c>
      <c r="U66" s="75"/>
      <c r="V66" s="89"/>
      <c r="W66" s="89"/>
      <c r="X66" s="76"/>
      <c r="Y66" s="89"/>
      <c r="Z66" s="76"/>
      <c r="AA66" s="83"/>
      <c r="AB66" s="84"/>
      <c r="AC66" s="78"/>
      <c r="AD66" s="77"/>
      <c r="AE66" s="77"/>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1"/>
        <v>0</v>
      </c>
      <c r="M67" s="71">
        <f t="shared" si="2"/>
        <v>0</v>
      </c>
      <c r="N67" s="72"/>
      <c r="O67" s="73">
        <f t="shared" si="3"/>
        <v>0</v>
      </c>
      <c r="P67" s="72"/>
      <c r="Q67" s="72"/>
      <c r="R67" s="72"/>
      <c r="S67" s="74">
        <f t="shared" si="0"/>
        <v>0</v>
      </c>
      <c r="T67" s="121" t="str">
        <f t="shared" si="4"/>
        <v>OK</v>
      </c>
      <c r="U67" s="75"/>
      <c r="V67" s="89"/>
      <c r="W67" s="89"/>
      <c r="X67" s="76"/>
      <c r="Y67" s="89"/>
      <c r="Z67" s="76"/>
      <c r="AA67" s="83"/>
      <c r="AB67" s="84"/>
      <c r="AC67" s="78"/>
      <c r="AD67" s="77"/>
      <c r="AE67" s="77"/>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si="1"/>
        <v>0</v>
      </c>
      <c r="M68" s="71">
        <f t="shared" si="2"/>
        <v>0</v>
      </c>
      <c r="N68" s="72"/>
      <c r="O68" s="73">
        <f t="shared" si="3"/>
        <v>0</v>
      </c>
      <c r="P68" s="72"/>
      <c r="Q68" s="72"/>
      <c r="R68" s="72"/>
      <c r="S68" s="74">
        <f t="shared" si="0"/>
        <v>0</v>
      </c>
      <c r="T68" s="121" t="str">
        <f t="shared" si="4"/>
        <v>OK</v>
      </c>
      <c r="U68" s="75"/>
      <c r="V68" s="89"/>
      <c r="W68" s="89"/>
      <c r="X68" s="76"/>
      <c r="Y68" s="89"/>
      <c r="Z68" s="76"/>
      <c r="AA68" s="83"/>
      <c r="AB68" s="84"/>
      <c r="AC68" s="78"/>
      <c r="AD68" s="77"/>
      <c r="AE68" s="77"/>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75"/>
      <c r="V69" s="89"/>
      <c r="W69" s="89"/>
      <c r="X69" s="76"/>
      <c r="Y69" s="89"/>
      <c r="Z69" s="76"/>
      <c r="AA69" s="83"/>
      <c r="AB69" s="84"/>
      <c r="AC69" s="78"/>
      <c r="AD69" s="77"/>
      <c r="AE69" s="77"/>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c r="L70" s="70">
        <f t="shared" si="1"/>
        <v>0</v>
      </c>
      <c r="M70" s="71">
        <f t="shared" si="2"/>
        <v>0</v>
      </c>
      <c r="N70" s="72"/>
      <c r="O70" s="73">
        <f t="shared" si="3"/>
        <v>0</v>
      </c>
      <c r="P70" s="72"/>
      <c r="Q70" s="72"/>
      <c r="R70" s="72"/>
      <c r="S70" s="74">
        <f t="shared" si="0"/>
        <v>0</v>
      </c>
      <c r="T70" s="121" t="str">
        <f t="shared" si="4"/>
        <v>OK</v>
      </c>
      <c r="U70" s="75"/>
      <c r="V70" s="89"/>
      <c r="W70" s="89"/>
      <c r="X70" s="76"/>
      <c r="Y70" s="89"/>
      <c r="Z70" s="76"/>
      <c r="AA70" s="83"/>
      <c r="AB70" s="84"/>
      <c r="AC70" s="78"/>
      <c r="AD70" s="77"/>
      <c r="AE70" s="77"/>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c r="L71" s="70">
        <f t="shared" si="1"/>
        <v>0</v>
      </c>
      <c r="M71" s="71">
        <f t="shared" si="2"/>
        <v>0</v>
      </c>
      <c r="N71" s="72"/>
      <c r="O71" s="73">
        <f t="shared" si="3"/>
        <v>0</v>
      </c>
      <c r="P71" s="72"/>
      <c r="Q71" s="72"/>
      <c r="R71" s="72"/>
      <c r="S71" s="74">
        <f t="shared" si="0"/>
        <v>0</v>
      </c>
      <c r="T71" s="121" t="str">
        <f t="shared" si="4"/>
        <v>OK</v>
      </c>
      <c r="U71" s="75"/>
      <c r="V71" s="89"/>
      <c r="W71" s="89"/>
      <c r="X71" s="76"/>
      <c r="Y71" s="89"/>
      <c r="Z71" s="76"/>
      <c r="AA71" s="83"/>
      <c r="AB71" s="84"/>
      <c r="AC71" s="78"/>
      <c r="AD71" s="77"/>
      <c r="AE71" s="77"/>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75"/>
      <c r="V72" s="89"/>
      <c r="W72" s="89"/>
      <c r="X72" s="76"/>
      <c r="Y72" s="89"/>
      <c r="Z72" s="76"/>
      <c r="AA72" s="83"/>
      <c r="AB72" s="84"/>
      <c r="AC72" s="78"/>
      <c r="AD72" s="77"/>
      <c r="AE72" s="77"/>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1"/>
        <v>0</v>
      </c>
      <c r="M73" s="71">
        <f t="shared" si="2"/>
        <v>0</v>
      </c>
      <c r="N73" s="72"/>
      <c r="O73" s="73">
        <f t="shared" si="3"/>
        <v>0</v>
      </c>
      <c r="P73" s="72"/>
      <c r="Q73" s="72"/>
      <c r="R73" s="72"/>
      <c r="S73" s="74">
        <f t="shared" si="0"/>
        <v>0</v>
      </c>
      <c r="T73" s="121" t="str">
        <f t="shared" si="4"/>
        <v>OK</v>
      </c>
      <c r="U73" s="75"/>
      <c r="V73" s="89"/>
      <c r="W73" s="89"/>
      <c r="X73" s="76"/>
      <c r="Y73" s="89"/>
      <c r="Z73" s="76"/>
      <c r="AA73" s="83"/>
      <c r="AB73" s="84"/>
      <c r="AC73" s="78"/>
      <c r="AD73" s="77"/>
      <c r="AE73" s="77"/>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1"/>
        <v>0</v>
      </c>
      <c r="M74" s="71">
        <f t="shared" si="2"/>
        <v>0</v>
      </c>
      <c r="N74" s="72"/>
      <c r="O74" s="73">
        <f t="shared" si="3"/>
        <v>0</v>
      </c>
      <c r="P74" s="72"/>
      <c r="Q74" s="72"/>
      <c r="R74" s="72"/>
      <c r="S74" s="74">
        <f t="shared" si="0"/>
        <v>0</v>
      </c>
      <c r="T74" s="121" t="str">
        <f t="shared" si="4"/>
        <v>OK</v>
      </c>
      <c r="U74" s="75"/>
      <c r="V74" s="89"/>
      <c r="W74" s="89"/>
      <c r="X74" s="76"/>
      <c r="Y74" s="89"/>
      <c r="Z74" s="76"/>
      <c r="AA74" s="83"/>
      <c r="AB74" s="84"/>
      <c r="AC74" s="78"/>
      <c r="AD74" s="77"/>
      <c r="AE74" s="77"/>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c r="L75" s="70">
        <f t="shared" si="1"/>
        <v>0</v>
      </c>
      <c r="M75" s="71">
        <f t="shared" si="2"/>
        <v>0</v>
      </c>
      <c r="N75" s="72"/>
      <c r="O75" s="73">
        <f t="shared" si="3"/>
        <v>0</v>
      </c>
      <c r="P75" s="72"/>
      <c r="Q75" s="72"/>
      <c r="R75" s="72"/>
      <c r="S75" s="74">
        <f t="shared" si="0"/>
        <v>0</v>
      </c>
      <c r="T75" s="121" t="str">
        <f t="shared" si="4"/>
        <v>OK</v>
      </c>
      <c r="U75" s="75"/>
      <c r="V75" s="89"/>
      <c r="W75" s="89"/>
      <c r="X75" s="76"/>
      <c r="Y75" s="89"/>
      <c r="Z75" s="76"/>
      <c r="AA75" s="83"/>
      <c r="AB75" s="84"/>
      <c r="AC75" s="78"/>
      <c r="AD75" s="77"/>
      <c r="AE75" s="77"/>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c r="L76" s="70">
        <f t="shared" si="1"/>
        <v>0</v>
      </c>
      <c r="M76" s="71">
        <f t="shared" si="2"/>
        <v>0</v>
      </c>
      <c r="N76" s="72"/>
      <c r="O76" s="73">
        <f t="shared" si="3"/>
        <v>0</v>
      </c>
      <c r="P76" s="72"/>
      <c r="Q76" s="72"/>
      <c r="R76" s="72"/>
      <c r="S76" s="74">
        <f t="shared" si="0"/>
        <v>0</v>
      </c>
      <c r="T76" s="121" t="str">
        <f t="shared" si="4"/>
        <v>OK</v>
      </c>
      <c r="U76" s="75"/>
      <c r="V76" s="89"/>
      <c r="W76" s="89"/>
      <c r="X76" s="76"/>
      <c r="Y76" s="89"/>
      <c r="Z76" s="76"/>
      <c r="AA76" s="83"/>
      <c r="AB76" s="84"/>
      <c r="AC76" s="78"/>
      <c r="AD76" s="77"/>
      <c r="AE76" s="77"/>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1"/>
        <v>0</v>
      </c>
      <c r="M77" s="71">
        <f t="shared" si="2"/>
        <v>0</v>
      </c>
      <c r="N77" s="72"/>
      <c r="O77" s="73">
        <f t="shared" si="3"/>
        <v>0</v>
      </c>
      <c r="P77" s="72"/>
      <c r="Q77" s="72"/>
      <c r="R77" s="72"/>
      <c r="S77" s="74">
        <f t="shared" si="0"/>
        <v>0</v>
      </c>
      <c r="T77" s="121" t="str">
        <f t="shared" si="4"/>
        <v>OK</v>
      </c>
      <c r="U77" s="75"/>
      <c r="V77" s="89"/>
      <c r="W77" s="89"/>
      <c r="X77" s="76"/>
      <c r="Y77" s="89"/>
      <c r="Z77" s="76"/>
      <c r="AA77" s="83"/>
      <c r="AB77" s="84"/>
      <c r="AC77" s="78"/>
      <c r="AD77" s="77"/>
      <c r="AE77" s="77"/>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1"/>
        <v>0</v>
      </c>
      <c r="M78" s="71">
        <f t="shared" si="2"/>
        <v>0</v>
      </c>
      <c r="N78" s="72"/>
      <c r="O78" s="73">
        <f t="shared" si="3"/>
        <v>0</v>
      </c>
      <c r="P78" s="72"/>
      <c r="Q78" s="72"/>
      <c r="R78" s="72"/>
      <c r="S78" s="74">
        <f t="shared" si="0"/>
        <v>0</v>
      </c>
      <c r="T78" s="121" t="str">
        <f t="shared" si="4"/>
        <v>OK</v>
      </c>
      <c r="U78" s="75"/>
      <c r="V78" s="89"/>
      <c r="W78" s="89"/>
      <c r="X78" s="76"/>
      <c r="Y78" s="89"/>
      <c r="Z78" s="76"/>
      <c r="AA78" s="83"/>
      <c r="AB78" s="84"/>
      <c r="AC78" s="78"/>
      <c r="AD78" s="77"/>
      <c r="AE78" s="77"/>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c r="L79" s="70">
        <f t="shared" si="1"/>
        <v>0</v>
      </c>
      <c r="M79" s="71">
        <f t="shared" si="2"/>
        <v>0</v>
      </c>
      <c r="N79" s="72"/>
      <c r="O79" s="73">
        <f t="shared" si="3"/>
        <v>0</v>
      </c>
      <c r="P79" s="72"/>
      <c r="Q79" s="72"/>
      <c r="R79" s="72"/>
      <c r="S79" s="74">
        <f t="shared" si="0"/>
        <v>0</v>
      </c>
      <c r="T79" s="121" t="str">
        <f t="shared" si="4"/>
        <v>OK</v>
      </c>
      <c r="U79" s="75"/>
      <c r="V79" s="89"/>
      <c r="W79" s="89"/>
      <c r="X79" s="76"/>
      <c r="Y79" s="89"/>
      <c r="Z79" s="76"/>
      <c r="AA79" s="83"/>
      <c r="AB79" s="84"/>
      <c r="AC79" s="78"/>
      <c r="AD79" s="77"/>
      <c r="AE79" s="77"/>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75"/>
      <c r="V80" s="89"/>
      <c r="W80" s="89"/>
      <c r="X80" s="76"/>
      <c r="Y80" s="89"/>
      <c r="Z80" s="76"/>
      <c r="AA80" s="83"/>
      <c r="AB80" s="84"/>
      <c r="AC80" s="78"/>
      <c r="AD80" s="77"/>
      <c r="AE80" s="77"/>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c r="L81" s="70">
        <f t="shared" si="1"/>
        <v>0</v>
      </c>
      <c r="M81" s="71">
        <f t="shared" si="2"/>
        <v>0</v>
      </c>
      <c r="N81" s="72"/>
      <c r="O81" s="73">
        <f t="shared" si="3"/>
        <v>0</v>
      </c>
      <c r="P81" s="72"/>
      <c r="Q81" s="72"/>
      <c r="R81" s="72"/>
      <c r="S81" s="74">
        <f t="shared" si="0"/>
        <v>0</v>
      </c>
      <c r="T81" s="121" t="str">
        <f t="shared" si="4"/>
        <v>OK</v>
      </c>
      <c r="U81" s="75"/>
      <c r="V81" s="89"/>
      <c r="W81" s="89"/>
      <c r="X81" s="76"/>
      <c r="Y81" s="89"/>
      <c r="Z81" s="76"/>
      <c r="AA81" s="83"/>
      <c r="AB81" s="84"/>
      <c r="AC81" s="78"/>
      <c r="AD81" s="77"/>
      <c r="AE81" s="77"/>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1"/>
        <v>0</v>
      </c>
      <c r="M82" s="71">
        <f t="shared" si="2"/>
        <v>0</v>
      </c>
      <c r="N82" s="72"/>
      <c r="O82" s="73">
        <f t="shared" si="3"/>
        <v>0</v>
      </c>
      <c r="P82" s="72"/>
      <c r="Q82" s="72"/>
      <c r="R82" s="72"/>
      <c r="S82" s="74">
        <f t="shared" si="0"/>
        <v>0</v>
      </c>
      <c r="T82" s="121" t="str">
        <f t="shared" si="4"/>
        <v>OK</v>
      </c>
      <c r="U82" s="75"/>
      <c r="V82" s="89"/>
      <c r="W82" s="89"/>
      <c r="X82" s="76"/>
      <c r="Y82" s="89"/>
      <c r="Z82" s="76"/>
      <c r="AA82" s="83"/>
      <c r="AB82" s="84"/>
      <c r="AC82" s="78"/>
      <c r="AD82" s="77"/>
      <c r="AE82" s="77"/>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c r="L83" s="70">
        <f t="shared" si="1"/>
        <v>0</v>
      </c>
      <c r="M83" s="71">
        <f t="shared" si="2"/>
        <v>0</v>
      </c>
      <c r="N83" s="72"/>
      <c r="O83" s="73">
        <f t="shared" si="3"/>
        <v>0</v>
      </c>
      <c r="P83" s="72"/>
      <c r="Q83" s="72"/>
      <c r="R83" s="72"/>
      <c r="S83" s="74">
        <f t="shared" si="0"/>
        <v>0</v>
      </c>
      <c r="T83" s="121" t="str">
        <f t="shared" si="4"/>
        <v>OK</v>
      </c>
      <c r="U83" s="75"/>
      <c r="V83" s="89"/>
      <c r="W83" s="89"/>
      <c r="X83" s="76"/>
      <c r="Y83" s="89"/>
      <c r="Z83" s="76"/>
      <c r="AA83" s="83"/>
      <c r="AB83" s="84"/>
      <c r="AC83" s="78"/>
      <c r="AD83" s="77"/>
      <c r="AE83" s="77"/>
      <c r="AF83" s="76"/>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75"/>
      <c r="V84" s="89"/>
      <c r="W84" s="89"/>
      <c r="X84" s="76"/>
      <c r="Y84" s="89"/>
      <c r="Z84" s="76"/>
      <c r="AA84" s="83"/>
      <c r="AB84" s="84"/>
      <c r="AC84" s="78"/>
      <c r="AD84" s="77"/>
      <c r="AE84" s="77"/>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75"/>
      <c r="V85" s="89"/>
      <c r="W85" s="89"/>
      <c r="X85" s="76"/>
      <c r="Y85" s="89"/>
      <c r="Z85" s="76"/>
      <c r="AA85" s="83"/>
      <c r="AB85" s="84"/>
      <c r="AC85" s="78"/>
      <c r="AD85" s="77"/>
      <c r="AE85" s="77"/>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75"/>
      <c r="V86" s="89"/>
      <c r="W86" s="89"/>
      <c r="X86" s="76"/>
      <c r="Y86" s="89"/>
      <c r="Z86" s="76"/>
      <c r="AA86" s="83"/>
      <c r="AB86" s="84"/>
      <c r="AC86" s="78"/>
      <c r="AD86" s="77"/>
      <c r="AE86" s="77"/>
      <c r="AF86" s="76"/>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c r="L87" s="70">
        <f t="shared" si="1"/>
        <v>0</v>
      </c>
      <c r="M87" s="71">
        <f t="shared" si="2"/>
        <v>0</v>
      </c>
      <c r="N87" s="72"/>
      <c r="O87" s="73">
        <f t="shared" si="3"/>
        <v>0</v>
      </c>
      <c r="P87" s="72"/>
      <c r="Q87" s="72"/>
      <c r="R87" s="72"/>
      <c r="S87" s="74">
        <f t="shared" si="0"/>
        <v>0</v>
      </c>
      <c r="T87" s="121" t="str">
        <f t="shared" si="4"/>
        <v>OK</v>
      </c>
      <c r="U87" s="75"/>
      <c r="V87" s="89"/>
      <c r="W87" s="89"/>
      <c r="X87" s="76"/>
      <c r="Y87" s="89"/>
      <c r="Z87" s="76"/>
      <c r="AA87" s="83"/>
      <c r="AB87" s="84"/>
      <c r="AC87" s="78"/>
      <c r="AD87" s="77"/>
      <c r="AE87" s="77"/>
      <c r="AF87" s="76"/>
      <c r="AG87" s="78"/>
      <c r="AH87" s="78"/>
      <c r="AI87" s="7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1"/>
        <v>0</v>
      </c>
      <c r="M88" s="71">
        <f t="shared" si="2"/>
        <v>0</v>
      </c>
      <c r="N88" s="72"/>
      <c r="O88" s="73">
        <f t="shared" si="3"/>
        <v>0</v>
      </c>
      <c r="P88" s="72"/>
      <c r="Q88" s="72"/>
      <c r="R88" s="72"/>
      <c r="S88" s="74">
        <f t="shared" si="0"/>
        <v>0</v>
      </c>
      <c r="T88" s="121" t="str">
        <f t="shared" si="4"/>
        <v>OK</v>
      </c>
      <c r="U88" s="75"/>
      <c r="V88" s="89"/>
      <c r="W88" s="89"/>
      <c r="X88" s="76"/>
      <c r="Y88" s="89"/>
      <c r="Z88" s="76"/>
      <c r="AA88" s="83"/>
      <c r="AB88" s="84"/>
      <c r="AC88" s="78"/>
      <c r="AD88" s="77"/>
      <c r="AE88" s="77"/>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75"/>
      <c r="V89" s="89"/>
      <c r="W89" s="89"/>
      <c r="X89" s="76"/>
      <c r="Y89" s="89"/>
      <c r="Z89" s="76"/>
      <c r="AA89" s="83"/>
      <c r="AB89" s="84"/>
      <c r="AC89" s="78"/>
      <c r="AD89" s="77"/>
      <c r="AE89" s="77"/>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75"/>
      <c r="V90" s="89"/>
      <c r="W90" s="89"/>
      <c r="X90" s="76"/>
      <c r="Y90" s="89"/>
      <c r="Z90" s="76"/>
      <c r="AA90" s="83"/>
      <c r="AB90" s="84"/>
      <c r="AC90" s="78"/>
      <c r="AD90" s="77"/>
      <c r="AE90" s="77"/>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1"/>
        <v>0</v>
      </c>
      <c r="M91" s="71">
        <f t="shared" si="2"/>
        <v>0</v>
      </c>
      <c r="N91" s="72"/>
      <c r="O91" s="73">
        <f t="shared" si="3"/>
        <v>0</v>
      </c>
      <c r="P91" s="72"/>
      <c r="Q91" s="72"/>
      <c r="R91" s="72"/>
      <c r="S91" s="74">
        <f t="shared" si="0"/>
        <v>0</v>
      </c>
      <c r="T91" s="121" t="str">
        <f t="shared" si="4"/>
        <v>OK</v>
      </c>
      <c r="U91" s="75"/>
      <c r="V91" s="89"/>
      <c r="W91" s="89"/>
      <c r="X91" s="76"/>
      <c r="Y91" s="89"/>
      <c r="Z91" s="76"/>
      <c r="AA91" s="83"/>
      <c r="AB91" s="84"/>
      <c r="AC91" s="78"/>
      <c r="AD91" s="77"/>
      <c r="AE91" s="77"/>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75"/>
      <c r="V92" s="89"/>
      <c r="W92" s="89"/>
      <c r="X92" s="76"/>
      <c r="Y92" s="89"/>
      <c r="Z92" s="76"/>
      <c r="AA92" s="83"/>
      <c r="AB92" s="84"/>
      <c r="AC92" s="78"/>
      <c r="AD92" s="77"/>
      <c r="AE92" s="77"/>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c r="L93" s="70">
        <f t="shared" si="1"/>
        <v>0</v>
      </c>
      <c r="M93" s="71">
        <f t="shared" si="2"/>
        <v>0</v>
      </c>
      <c r="N93" s="72"/>
      <c r="O93" s="73">
        <f t="shared" si="3"/>
        <v>0</v>
      </c>
      <c r="P93" s="72"/>
      <c r="Q93" s="72"/>
      <c r="R93" s="72"/>
      <c r="S93" s="74">
        <f t="shared" si="0"/>
        <v>0</v>
      </c>
      <c r="T93" s="121" t="str">
        <f t="shared" si="4"/>
        <v>OK</v>
      </c>
      <c r="U93" s="75"/>
      <c r="V93" s="89"/>
      <c r="W93" s="89"/>
      <c r="X93" s="76"/>
      <c r="Y93" s="89"/>
      <c r="Z93" s="76"/>
      <c r="AA93" s="83"/>
      <c r="AB93" s="84"/>
      <c r="AC93" s="78"/>
      <c r="AD93" s="77"/>
      <c r="AE93" s="77"/>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75"/>
      <c r="V94" s="89"/>
      <c r="W94" s="89"/>
      <c r="X94" s="76"/>
      <c r="Y94" s="89"/>
      <c r="Z94" s="76"/>
      <c r="AA94" s="83"/>
      <c r="AB94" s="84"/>
      <c r="AC94" s="78"/>
      <c r="AD94" s="77"/>
      <c r="AE94" s="77"/>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v>1</v>
      </c>
      <c r="L95" s="70">
        <f t="shared" si="1"/>
        <v>0</v>
      </c>
      <c r="M95" s="71">
        <f t="shared" si="2"/>
        <v>0</v>
      </c>
      <c r="N95" s="72"/>
      <c r="O95" s="73">
        <f t="shared" si="3"/>
        <v>0</v>
      </c>
      <c r="P95" s="72"/>
      <c r="Q95" s="72"/>
      <c r="R95" s="72"/>
      <c r="S95" s="74">
        <f t="shared" si="0"/>
        <v>1</v>
      </c>
      <c r="T95" s="121" t="str">
        <f t="shared" si="4"/>
        <v>OK</v>
      </c>
      <c r="U95" s="75"/>
      <c r="V95" s="89"/>
      <c r="W95" s="89"/>
      <c r="X95" s="76"/>
      <c r="Y95" s="89"/>
      <c r="Z95" s="76"/>
      <c r="AA95" s="83"/>
      <c r="AB95" s="84"/>
      <c r="AC95" s="78"/>
      <c r="AD95" s="77"/>
      <c r="AE95" s="77"/>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75"/>
      <c r="V96" s="89"/>
      <c r="W96" s="89"/>
      <c r="X96" s="76"/>
      <c r="Y96" s="89"/>
      <c r="Z96" s="76"/>
      <c r="AA96" s="83"/>
      <c r="AB96" s="84"/>
      <c r="AC96" s="78"/>
      <c r="AD96" s="77"/>
      <c r="AE96" s="77"/>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75"/>
      <c r="V97" s="89"/>
      <c r="W97" s="89"/>
      <c r="X97" s="76"/>
      <c r="Y97" s="89"/>
      <c r="Z97" s="76"/>
      <c r="AA97" s="83"/>
      <c r="AB97" s="84"/>
      <c r="AC97" s="78"/>
      <c r="AD97" s="77"/>
      <c r="AE97" s="77"/>
      <c r="AF97" s="76"/>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c r="L98" s="70">
        <f t="shared" si="1"/>
        <v>0</v>
      </c>
      <c r="M98" s="71">
        <f t="shared" si="2"/>
        <v>0</v>
      </c>
      <c r="N98" s="72"/>
      <c r="O98" s="73">
        <f t="shared" si="3"/>
        <v>0</v>
      </c>
      <c r="P98" s="72"/>
      <c r="Q98" s="72"/>
      <c r="R98" s="72"/>
      <c r="S98" s="74">
        <f t="shared" si="0"/>
        <v>0</v>
      </c>
      <c r="T98" s="121" t="str">
        <f t="shared" si="4"/>
        <v>OK</v>
      </c>
      <c r="U98" s="75"/>
      <c r="V98" s="89"/>
      <c r="W98" s="89"/>
      <c r="X98" s="76"/>
      <c r="Y98" s="89"/>
      <c r="Z98" s="76"/>
      <c r="AA98" s="83"/>
      <c r="AB98" s="84"/>
      <c r="AC98" s="78"/>
      <c r="AD98" s="77"/>
      <c r="AE98" s="77"/>
      <c r="AF98" s="76"/>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c r="L99" s="70">
        <f t="shared" si="1"/>
        <v>0</v>
      </c>
      <c r="M99" s="71">
        <f t="shared" si="2"/>
        <v>0</v>
      </c>
      <c r="N99" s="72"/>
      <c r="O99" s="73">
        <f t="shared" si="3"/>
        <v>0</v>
      </c>
      <c r="P99" s="72"/>
      <c r="Q99" s="72"/>
      <c r="R99" s="72"/>
      <c r="S99" s="74">
        <f t="shared" si="0"/>
        <v>0</v>
      </c>
      <c r="T99" s="121" t="str">
        <f t="shared" si="4"/>
        <v>OK</v>
      </c>
      <c r="U99" s="75"/>
      <c r="V99" s="89"/>
      <c r="W99" s="89"/>
      <c r="X99" s="76"/>
      <c r="Y99" s="89"/>
      <c r="Z99" s="76"/>
      <c r="AA99" s="83"/>
      <c r="AB99" s="84"/>
      <c r="AC99" s="78"/>
      <c r="AD99" s="77"/>
      <c r="AE99" s="77"/>
      <c r="AF99" s="76"/>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c r="L100" s="70">
        <f t="shared" si="1"/>
        <v>0</v>
      </c>
      <c r="M100" s="71">
        <f t="shared" si="2"/>
        <v>0</v>
      </c>
      <c r="N100" s="72"/>
      <c r="O100" s="73">
        <f t="shared" si="3"/>
        <v>0</v>
      </c>
      <c r="P100" s="72"/>
      <c r="Q100" s="72"/>
      <c r="R100" s="72"/>
      <c r="S100" s="74">
        <f t="shared" si="0"/>
        <v>0</v>
      </c>
      <c r="T100" s="121" t="str">
        <f t="shared" si="4"/>
        <v>OK</v>
      </c>
      <c r="U100" s="75"/>
      <c r="V100" s="89"/>
      <c r="W100" s="89"/>
      <c r="X100" s="76"/>
      <c r="Y100" s="89"/>
      <c r="Z100" s="76"/>
      <c r="AA100" s="83"/>
      <c r="AB100" s="84"/>
      <c r="AC100" s="78"/>
      <c r="AD100" s="77"/>
      <c r="AE100" s="77"/>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75"/>
      <c r="V101" s="89"/>
      <c r="W101" s="89"/>
      <c r="X101" s="76"/>
      <c r="Y101" s="89"/>
      <c r="Z101" s="76"/>
      <c r="AA101" s="83"/>
      <c r="AB101" s="84"/>
      <c r="AC101" s="78"/>
      <c r="AD101" s="77"/>
      <c r="AE101" s="77"/>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75"/>
      <c r="V102" s="89"/>
      <c r="W102" s="89"/>
      <c r="X102" s="76"/>
      <c r="Y102" s="89"/>
      <c r="Z102" s="76"/>
      <c r="AA102" s="83"/>
      <c r="AB102" s="84"/>
      <c r="AC102" s="78"/>
      <c r="AD102" s="77"/>
      <c r="AE102" s="77"/>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75"/>
      <c r="V103" s="89"/>
      <c r="W103" s="89"/>
      <c r="X103" s="76"/>
      <c r="Y103" s="89"/>
      <c r="Z103" s="76"/>
      <c r="AA103" s="83"/>
      <c r="AB103" s="84"/>
      <c r="AC103" s="78"/>
      <c r="AD103" s="77"/>
      <c r="AE103" s="77"/>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75"/>
      <c r="V104" s="89"/>
      <c r="W104" s="89"/>
      <c r="X104" s="76"/>
      <c r="Y104" s="89"/>
      <c r="Z104" s="76"/>
      <c r="AA104" s="83"/>
      <c r="AB104" s="84"/>
      <c r="AC104" s="78"/>
      <c r="AD104" s="77"/>
      <c r="AE104" s="77"/>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75"/>
      <c r="V105" s="89"/>
      <c r="W105" s="89"/>
      <c r="X105" s="76"/>
      <c r="Y105" s="89"/>
      <c r="Z105" s="76"/>
      <c r="AA105" s="83"/>
      <c r="AB105" s="84"/>
      <c r="AC105" s="78"/>
      <c r="AD105" s="77"/>
      <c r="AE105" s="77"/>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v>2</v>
      </c>
      <c r="L106" s="70">
        <f t="shared" si="1"/>
        <v>0</v>
      </c>
      <c r="M106" s="71">
        <f t="shared" si="2"/>
        <v>0</v>
      </c>
      <c r="N106" s="72"/>
      <c r="O106" s="73">
        <f t="shared" si="3"/>
        <v>0</v>
      </c>
      <c r="P106" s="72"/>
      <c r="Q106" s="72"/>
      <c r="R106" s="72"/>
      <c r="S106" s="74">
        <f t="shared" si="0"/>
        <v>2</v>
      </c>
      <c r="T106" s="121" t="str">
        <f t="shared" si="4"/>
        <v>OK</v>
      </c>
      <c r="U106" s="75"/>
      <c r="V106" s="89"/>
      <c r="W106" s="89"/>
      <c r="X106" s="76"/>
      <c r="Y106" s="89"/>
      <c r="Z106" s="76"/>
      <c r="AA106" s="83"/>
      <c r="AB106" s="84"/>
      <c r="AC106" s="78"/>
      <c r="AD106" s="77"/>
      <c r="AE106" s="77"/>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c r="L107" s="70">
        <f t="shared" si="1"/>
        <v>0</v>
      </c>
      <c r="M107" s="71">
        <f t="shared" si="2"/>
        <v>0</v>
      </c>
      <c r="N107" s="72"/>
      <c r="O107" s="73">
        <f t="shared" si="3"/>
        <v>0</v>
      </c>
      <c r="P107" s="72"/>
      <c r="Q107" s="72"/>
      <c r="R107" s="72"/>
      <c r="S107" s="74">
        <f t="shared" si="0"/>
        <v>0</v>
      </c>
      <c r="T107" s="121" t="str">
        <f t="shared" si="4"/>
        <v>OK</v>
      </c>
      <c r="U107" s="75"/>
      <c r="V107" s="89"/>
      <c r="W107" s="89"/>
      <c r="X107" s="76"/>
      <c r="Y107" s="89"/>
      <c r="Z107" s="76"/>
      <c r="AA107" s="83"/>
      <c r="AB107" s="84"/>
      <c r="AC107" s="78"/>
      <c r="AD107" s="77"/>
      <c r="AE107" s="77"/>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c r="L108" s="70">
        <f t="shared" si="1"/>
        <v>0</v>
      </c>
      <c r="M108" s="71">
        <f t="shared" si="2"/>
        <v>0</v>
      </c>
      <c r="N108" s="72"/>
      <c r="O108" s="73">
        <f t="shared" si="3"/>
        <v>0</v>
      </c>
      <c r="P108" s="72"/>
      <c r="Q108" s="72"/>
      <c r="R108" s="72"/>
      <c r="S108" s="74">
        <f t="shared" si="0"/>
        <v>0</v>
      </c>
      <c r="T108" s="121" t="str">
        <f t="shared" si="4"/>
        <v>OK</v>
      </c>
      <c r="U108" s="75"/>
      <c r="V108" s="89"/>
      <c r="W108" s="89"/>
      <c r="X108" s="76"/>
      <c r="Y108" s="89"/>
      <c r="Z108" s="76"/>
      <c r="AA108" s="83"/>
      <c r="AB108" s="84"/>
      <c r="AC108" s="78"/>
      <c r="AD108" s="77"/>
      <c r="AE108" s="77"/>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75"/>
      <c r="V109" s="89"/>
      <c r="W109" s="89"/>
      <c r="X109" s="76"/>
      <c r="Y109" s="89"/>
      <c r="Z109" s="76"/>
      <c r="AA109" s="83"/>
      <c r="AB109" s="84"/>
      <c r="AC109" s="78"/>
      <c r="AD109" s="77"/>
      <c r="AE109" s="77"/>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
        <v>0</v>
      </c>
      <c r="M110" s="71">
        <f t="shared" si="2"/>
        <v>0</v>
      </c>
      <c r="N110" s="72"/>
      <c r="O110" s="73">
        <f t="shared" si="3"/>
        <v>0</v>
      </c>
      <c r="P110" s="72"/>
      <c r="Q110" s="72"/>
      <c r="R110" s="72"/>
      <c r="S110" s="74">
        <f t="shared" si="0"/>
        <v>0</v>
      </c>
      <c r="T110" s="121" t="str">
        <f t="shared" si="4"/>
        <v>OK</v>
      </c>
      <c r="U110" s="75"/>
      <c r="V110" s="89"/>
      <c r="W110" s="89"/>
      <c r="X110" s="76"/>
      <c r="Y110" s="89"/>
      <c r="Z110" s="76"/>
      <c r="AA110" s="83"/>
      <c r="AB110" s="84"/>
      <c r="AC110" s="78"/>
      <c r="AD110" s="77"/>
      <c r="AE110" s="77"/>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75"/>
      <c r="V111" s="89"/>
      <c r="W111" s="89"/>
      <c r="X111" s="76"/>
      <c r="Y111" s="89"/>
      <c r="Z111" s="76"/>
      <c r="AA111" s="83"/>
      <c r="AB111" s="84"/>
      <c r="AC111" s="78"/>
      <c r="AD111" s="77"/>
      <c r="AE111" s="77"/>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75"/>
      <c r="V112" s="89"/>
      <c r="W112" s="89"/>
      <c r="X112" s="76"/>
      <c r="Y112" s="89"/>
      <c r="Z112" s="76"/>
      <c r="AA112" s="83"/>
      <c r="AB112" s="84"/>
      <c r="AC112" s="78"/>
      <c r="AD112" s="77"/>
      <c r="AE112" s="77"/>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c r="L113" s="70">
        <f t="shared" si="1"/>
        <v>0</v>
      </c>
      <c r="M113" s="71">
        <f t="shared" si="2"/>
        <v>0</v>
      </c>
      <c r="N113" s="72"/>
      <c r="O113" s="73">
        <f t="shared" si="3"/>
        <v>0</v>
      </c>
      <c r="P113" s="72"/>
      <c r="Q113" s="72"/>
      <c r="R113" s="72"/>
      <c r="S113" s="74">
        <f t="shared" si="0"/>
        <v>0</v>
      </c>
      <c r="T113" s="121" t="str">
        <f t="shared" si="4"/>
        <v>OK</v>
      </c>
      <c r="U113" s="75"/>
      <c r="V113" s="89"/>
      <c r="W113" s="89"/>
      <c r="X113" s="76"/>
      <c r="Y113" s="89"/>
      <c r="Z113" s="76"/>
      <c r="AA113" s="83"/>
      <c r="AB113" s="84"/>
      <c r="AC113" s="78"/>
      <c r="AD113" s="77"/>
      <c r="AE113" s="77"/>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75"/>
      <c r="V114" s="89"/>
      <c r="W114" s="89"/>
      <c r="X114" s="76"/>
      <c r="Y114" s="89"/>
      <c r="Z114" s="76"/>
      <c r="AA114" s="83"/>
      <c r="AB114" s="84"/>
      <c r="AC114" s="78"/>
      <c r="AD114" s="77"/>
      <c r="AE114" s="77"/>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75"/>
      <c r="V115" s="89"/>
      <c r="W115" s="89"/>
      <c r="X115" s="76"/>
      <c r="Y115" s="89"/>
      <c r="Z115" s="76"/>
      <c r="AA115" s="83"/>
      <c r="AB115" s="84"/>
      <c r="AC115" s="78"/>
      <c r="AD115" s="77"/>
      <c r="AE115" s="77"/>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75"/>
      <c r="V116" s="89"/>
      <c r="W116" s="89"/>
      <c r="X116" s="76"/>
      <c r="Y116" s="89"/>
      <c r="Z116" s="76"/>
      <c r="AA116" s="83"/>
      <c r="AB116" s="84"/>
      <c r="AC116" s="78"/>
      <c r="AD116" s="77"/>
      <c r="AE116" s="77"/>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75"/>
      <c r="V117" s="89"/>
      <c r="W117" s="89"/>
      <c r="X117" s="76"/>
      <c r="Y117" s="89"/>
      <c r="Z117" s="76"/>
      <c r="AA117" s="83"/>
      <c r="AB117" s="84"/>
      <c r="AC117" s="78"/>
      <c r="AD117" s="77"/>
      <c r="AE117" s="77"/>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75"/>
      <c r="V118" s="89"/>
      <c r="W118" s="89"/>
      <c r="X118" s="76"/>
      <c r="Y118" s="89"/>
      <c r="Z118" s="76"/>
      <c r="AA118" s="83"/>
      <c r="AB118" s="84"/>
      <c r="AC118" s="78"/>
      <c r="AD118" s="77"/>
      <c r="AE118" s="77"/>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75"/>
      <c r="V119" s="89"/>
      <c r="W119" s="89"/>
      <c r="X119" s="76"/>
      <c r="Y119" s="89"/>
      <c r="Z119" s="76"/>
      <c r="AA119" s="83"/>
      <c r="AB119" s="84"/>
      <c r="AC119" s="78"/>
      <c r="AD119" s="77"/>
      <c r="AE119" s="77"/>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75"/>
      <c r="V120" s="89"/>
      <c r="W120" s="89"/>
      <c r="X120" s="76"/>
      <c r="Y120" s="89"/>
      <c r="Z120" s="76"/>
      <c r="AA120" s="83"/>
      <c r="AB120" s="84"/>
      <c r="AC120" s="78"/>
      <c r="AD120" s="77"/>
      <c r="AE120" s="77"/>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75"/>
      <c r="V121" s="89"/>
      <c r="W121" s="89"/>
      <c r="X121" s="76"/>
      <c r="Y121" s="89"/>
      <c r="Z121" s="76"/>
      <c r="AA121" s="83"/>
      <c r="AB121" s="84"/>
      <c r="AC121" s="78"/>
      <c r="AD121" s="77"/>
      <c r="AE121" s="77"/>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75"/>
      <c r="V122" s="89"/>
      <c r="W122" s="89"/>
      <c r="X122" s="76"/>
      <c r="Y122" s="89"/>
      <c r="Z122" s="76"/>
      <c r="AA122" s="83"/>
      <c r="AB122" s="84"/>
      <c r="AC122" s="78"/>
      <c r="AD122" s="77"/>
      <c r="AE122" s="77"/>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75"/>
      <c r="V123" s="89"/>
      <c r="W123" s="89"/>
      <c r="X123" s="76"/>
      <c r="Y123" s="89"/>
      <c r="Z123" s="76"/>
      <c r="AA123" s="83"/>
      <c r="AB123" s="84"/>
      <c r="AC123" s="78"/>
      <c r="AD123" s="77"/>
      <c r="AE123" s="77"/>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
        <v>0</v>
      </c>
      <c r="M124" s="71">
        <f t="shared" si="2"/>
        <v>0</v>
      </c>
      <c r="N124" s="72"/>
      <c r="O124" s="73">
        <f t="shared" si="3"/>
        <v>0</v>
      </c>
      <c r="P124" s="72"/>
      <c r="Q124" s="72"/>
      <c r="R124" s="72"/>
      <c r="S124" s="74">
        <f t="shared" si="0"/>
        <v>0</v>
      </c>
      <c r="T124" s="121" t="str">
        <f t="shared" si="4"/>
        <v>OK</v>
      </c>
      <c r="U124" s="75"/>
      <c r="V124" s="89"/>
      <c r="W124" s="89"/>
      <c r="X124" s="76"/>
      <c r="Y124" s="89"/>
      <c r="Z124" s="76"/>
      <c r="AA124" s="83"/>
      <c r="AB124" s="84"/>
      <c r="AC124" s="78"/>
      <c r="AD124" s="77"/>
      <c r="AE124" s="77"/>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75"/>
      <c r="V125" s="89"/>
      <c r="W125" s="89"/>
      <c r="X125" s="76"/>
      <c r="Y125" s="89"/>
      <c r="Z125" s="76"/>
      <c r="AA125" s="83"/>
      <c r="AB125" s="84"/>
      <c r="AC125" s="78"/>
      <c r="AD125" s="77"/>
      <c r="AE125" s="77"/>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75"/>
      <c r="V126" s="89"/>
      <c r="W126" s="89"/>
      <c r="X126" s="76"/>
      <c r="Y126" s="89"/>
      <c r="Z126" s="76"/>
      <c r="AA126" s="83"/>
      <c r="AB126" s="84"/>
      <c r="AC126" s="78"/>
      <c r="AD126" s="77"/>
      <c r="AE126" s="77"/>
      <c r="AF126" s="76"/>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75"/>
      <c r="V127" s="89"/>
      <c r="W127" s="89"/>
      <c r="X127" s="76"/>
      <c r="Y127" s="89"/>
      <c r="Z127" s="76"/>
      <c r="AA127" s="83"/>
      <c r="AB127" s="84"/>
      <c r="AC127" s="78"/>
      <c r="AD127" s="77"/>
      <c r="AE127" s="77"/>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
        <v>0</v>
      </c>
      <c r="M128" s="71">
        <f t="shared" si="2"/>
        <v>0</v>
      </c>
      <c r="N128" s="72"/>
      <c r="O128" s="73">
        <f t="shared" si="3"/>
        <v>0</v>
      </c>
      <c r="P128" s="72"/>
      <c r="Q128" s="72"/>
      <c r="R128" s="72"/>
      <c r="S128" s="74">
        <f t="shared" si="0"/>
        <v>0</v>
      </c>
      <c r="T128" s="121" t="str">
        <f t="shared" si="4"/>
        <v>OK</v>
      </c>
      <c r="U128" s="75"/>
      <c r="V128" s="89"/>
      <c r="W128" s="89"/>
      <c r="X128" s="76"/>
      <c r="Y128" s="89"/>
      <c r="Z128" s="76"/>
      <c r="AA128" s="83"/>
      <c r="AB128" s="84"/>
      <c r="AC128" s="78"/>
      <c r="AD128" s="77"/>
      <c r="AE128" s="77"/>
      <c r="AF128" s="76"/>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v>2</v>
      </c>
      <c r="L129" s="70">
        <f t="shared" si="1"/>
        <v>0</v>
      </c>
      <c r="M129" s="71">
        <f t="shared" si="2"/>
        <v>0</v>
      </c>
      <c r="N129" s="72"/>
      <c r="O129" s="73">
        <f t="shared" si="3"/>
        <v>0</v>
      </c>
      <c r="P129" s="72"/>
      <c r="Q129" s="72"/>
      <c r="R129" s="72"/>
      <c r="S129" s="74">
        <f t="shared" si="0"/>
        <v>2</v>
      </c>
      <c r="T129" s="121" t="str">
        <f t="shared" si="4"/>
        <v>OK</v>
      </c>
      <c r="U129" s="75"/>
      <c r="V129" s="89"/>
      <c r="W129" s="89"/>
      <c r="X129" s="76"/>
      <c r="Y129" s="89"/>
      <c r="Z129" s="76"/>
      <c r="AA129" s="83"/>
      <c r="AB129" s="84"/>
      <c r="AC129" s="78"/>
      <c r="AD129" s="77"/>
      <c r="AE129" s="77"/>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75"/>
      <c r="V130" s="89"/>
      <c r="W130" s="89"/>
      <c r="X130" s="76"/>
      <c r="Y130" s="89"/>
      <c r="Z130" s="76"/>
      <c r="AA130" s="83"/>
      <c r="AB130" s="84"/>
      <c r="AC130" s="78"/>
      <c r="AD130" s="77"/>
      <c r="AE130" s="77"/>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
        <v>0</v>
      </c>
      <c r="M131" s="71">
        <f t="shared" si="2"/>
        <v>0</v>
      </c>
      <c r="N131" s="72"/>
      <c r="O131" s="73">
        <f t="shared" si="3"/>
        <v>0</v>
      </c>
      <c r="P131" s="72"/>
      <c r="Q131" s="72"/>
      <c r="R131" s="72"/>
      <c r="S131" s="74">
        <f t="shared" si="0"/>
        <v>0</v>
      </c>
      <c r="T131" s="121" t="str">
        <f t="shared" si="4"/>
        <v>OK</v>
      </c>
      <c r="U131" s="75"/>
      <c r="V131" s="89"/>
      <c r="W131" s="89"/>
      <c r="X131" s="76"/>
      <c r="Y131" s="89"/>
      <c r="Z131" s="76"/>
      <c r="AA131" s="83"/>
      <c r="AB131" s="84"/>
      <c r="AC131" s="78"/>
      <c r="AD131" s="77"/>
      <c r="AE131" s="77"/>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si="1"/>
        <v>0</v>
      </c>
      <c r="M132" s="71">
        <f t="shared" si="2"/>
        <v>0</v>
      </c>
      <c r="N132" s="72"/>
      <c r="O132" s="73">
        <f t="shared" si="3"/>
        <v>0</v>
      </c>
      <c r="P132" s="72"/>
      <c r="Q132" s="72"/>
      <c r="R132" s="72"/>
      <c r="S132" s="74">
        <f t="shared" si="0"/>
        <v>0</v>
      </c>
      <c r="T132" s="121" t="str">
        <f t="shared" si="4"/>
        <v>OK</v>
      </c>
      <c r="U132" s="75"/>
      <c r="V132" s="89"/>
      <c r="W132" s="89"/>
      <c r="X132" s="76"/>
      <c r="Y132" s="89"/>
      <c r="Z132" s="76"/>
      <c r="AA132" s="83"/>
      <c r="AB132" s="84"/>
      <c r="AC132" s="78"/>
      <c r="AD132" s="77"/>
      <c r="AE132" s="77"/>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75"/>
      <c r="V133" s="89"/>
      <c r="W133" s="89"/>
      <c r="X133" s="76"/>
      <c r="Y133" s="89"/>
      <c r="Z133" s="76"/>
      <c r="AA133" s="83"/>
      <c r="AB133" s="84"/>
      <c r="AC133" s="78"/>
      <c r="AD133" s="77"/>
      <c r="AE133" s="77"/>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75"/>
      <c r="V134" s="89"/>
      <c r="W134" s="89"/>
      <c r="X134" s="76"/>
      <c r="Y134" s="89"/>
      <c r="Z134" s="76"/>
      <c r="AA134" s="83"/>
      <c r="AB134" s="84"/>
      <c r="AC134" s="78"/>
      <c r="AD134" s="77"/>
      <c r="AE134" s="77"/>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75"/>
      <c r="V135" s="89"/>
      <c r="W135" s="89"/>
      <c r="X135" s="76"/>
      <c r="Y135" s="89"/>
      <c r="Z135" s="76"/>
      <c r="AA135" s="83"/>
      <c r="AB135" s="84"/>
      <c r="AC135" s="78"/>
      <c r="AD135" s="77"/>
      <c r="AE135" s="77"/>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
        <v>0</v>
      </c>
      <c r="M136" s="71">
        <f t="shared" si="2"/>
        <v>0</v>
      </c>
      <c r="N136" s="72"/>
      <c r="O136" s="73">
        <f t="shared" si="3"/>
        <v>0</v>
      </c>
      <c r="P136" s="72"/>
      <c r="Q136" s="72"/>
      <c r="R136" s="72"/>
      <c r="S136" s="74">
        <f t="shared" si="0"/>
        <v>0</v>
      </c>
      <c r="T136" s="121" t="str">
        <f t="shared" si="4"/>
        <v>OK</v>
      </c>
      <c r="U136" s="75"/>
      <c r="V136" s="89"/>
      <c r="W136" s="89"/>
      <c r="X136" s="76"/>
      <c r="Y136" s="89"/>
      <c r="Z136" s="76"/>
      <c r="AA136" s="83"/>
      <c r="AB136" s="84"/>
      <c r="AC136" s="78"/>
      <c r="AD136" s="77"/>
      <c r="AE136" s="77"/>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75"/>
      <c r="V137" s="89"/>
      <c r="W137" s="89"/>
      <c r="X137" s="76"/>
      <c r="Y137" s="89"/>
      <c r="Z137" s="76"/>
      <c r="AA137" s="83"/>
      <c r="AB137" s="84"/>
      <c r="AC137" s="78"/>
      <c r="AD137" s="77"/>
      <c r="AE137" s="77"/>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75"/>
      <c r="V138" s="89"/>
      <c r="W138" s="89"/>
      <c r="X138" s="76"/>
      <c r="Y138" s="89"/>
      <c r="Z138" s="76"/>
      <c r="AA138" s="83"/>
      <c r="AB138" s="84"/>
      <c r="AC138" s="78"/>
      <c r="AD138" s="77"/>
      <c r="AE138" s="77"/>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75"/>
      <c r="V139" s="89"/>
      <c r="W139" s="89"/>
      <c r="X139" s="76"/>
      <c r="Y139" s="89"/>
      <c r="Z139" s="76"/>
      <c r="AA139" s="83"/>
      <c r="AB139" s="84"/>
      <c r="AC139" s="78"/>
      <c r="AD139" s="77"/>
      <c r="AE139" s="77"/>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75"/>
      <c r="V140" s="89"/>
      <c r="W140" s="89"/>
      <c r="X140" s="76"/>
      <c r="Y140" s="89"/>
      <c r="Z140" s="76"/>
      <c r="AA140" s="83"/>
      <c r="AB140" s="84"/>
      <c r="AC140" s="78"/>
      <c r="AD140" s="77"/>
      <c r="AE140" s="77"/>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75"/>
      <c r="V141" s="89"/>
      <c r="W141" s="89"/>
      <c r="X141" s="76"/>
      <c r="Y141" s="89"/>
      <c r="Z141" s="76"/>
      <c r="AA141" s="83"/>
      <c r="AB141" s="84"/>
      <c r="AC141" s="78"/>
      <c r="AD141" s="77"/>
      <c r="AE141" s="77"/>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75"/>
      <c r="V142" s="89"/>
      <c r="W142" s="89"/>
      <c r="X142" s="76"/>
      <c r="Y142" s="89"/>
      <c r="Z142" s="76"/>
      <c r="AA142" s="83"/>
      <c r="AB142" s="84"/>
      <c r="AC142" s="78"/>
      <c r="AD142" s="77"/>
      <c r="AE142" s="77"/>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75"/>
      <c r="V143" s="89"/>
      <c r="W143" s="89"/>
      <c r="X143" s="76"/>
      <c r="Y143" s="89"/>
      <c r="Z143" s="76"/>
      <c r="AA143" s="83"/>
      <c r="AB143" s="84"/>
      <c r="AC143" s="78"/>
      <c r="AD143" s="77"/>
      <c r="AE143" s="77"/>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75"/>
      <c r="V144" s="89"/>
      <c r="W144" s="89"/>
      <c r="X144" s="76"/>
      <c r="Y144" s="89"/>
      <c r="Z144" s="76"/>
      <c r="AA144" s="83"/>
      <c r="AB144" s="84"/>
      <c r="AC144" s="78"/>
      <c r="AD144" s="77"/>
      <c r="AE144" s="77"/>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75"/>
      <c r="V145" s="89"/>
      <c r="W145" s="89"/>
      <c r="X145" s="76"/>
      <c r="Y145" s="89"/>
      <c r="Z145" s="76"/>
      <c r="AA145" s="83"/>
      <c r="AB145" s="84"/>
      <c r="AC145" s="78"/>
      <c r="AD145" s="77"/>
      <c r="AE145" s="77"/>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
        <v>0</v>
      </c>
      <c r="M146" s="71">
        <f t="shared" si="2"/>
        <v>0</v>
      </c>
      <c r="N146" s="72"/>
      <c r="O146" s="73">
        <f t="shared" si="3"/>
        <v>0</v>
      </c>
      <c r="P146" s="72"/>
      <c r="Q146" s="72"/>
      <c r="R146" s="72"/>
      <c r="S146" s="74">
        <f t="shared" si="0"/>
        <v>0</v>
      </c>
      <c r="T146" s="121" t="str">
        <f t="shared" si="4"/>
        <v>OK</v>
      </c>
      <c r="U146" s="75"/>
      <c r="V146" s="89"/>
      <c r="W146" s="89"/>
      <c r="X146" s="76"/>
      <c r="Y146" s="89"/>
      <c r="Z146" s="76"/>
      <c r="AA146" s="83"/>
      <c r="AB146" s="84"/>
      <c r="AC146" s="78"/>
      <c r="AD146" s="77"/>
      <c r="AE146" s="77"/>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v>1</v>
      </c>
      <c r="L147" s="70">
        <f t="shared" si="1"/>
        <v>0</v>
      </c>
      <c r="M147" s="71">
        <f t="shared" si="2"/>
        <v>0</v>
      </c>
      <c r="N147" s="72"/>
      <c r="O147" s="73">
        <f t="shared" si="3"/>
        <v>0</v>
      </c>
      <c r="P147" s="72"/>
      <c r="Q147" s="72"/>
      <c r="R147" s="72"/>
      <c r="S147" s="74">
        <f t="shared" si="0"/>
        <v>1</v>
      </c>
      <c r="T147" s="121" t="str">
        <f t="shared" si="4"/>
        <v>OK</v>
      </c>
      <c r="U147" s="75"/>
      <c r="V147" s="89"/>
      <c r="W147" s="89"/>
      <c r="X147" s="76"/>
      <c r="Y147" s="89"/>
      <c r="Z147" s="76"/>
      <c r="AA147" s="83"/>
      <c r="AB147" s="84"/>
      <c r="AC147" s="78"/>
      <c r="AD147" s="77"/>
      <c r="AE147" s="77"/>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75"/>
      <c r="V148" s="89"/>
      <c r="W148" s="89"/>
      <c r="X148" s="76"/>
      <c r="Y148" s="89"/>
      <c r="Z148" s="76"/>
      <c r="AA148" s="83"/>
      <c r="AB148" s="84"/>
      <c r="AC148" s="78"/>
      <c r="AD148" s="77"/>
      <c r="AE148" s="77"/>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c r="L149" s="70">
        <f t="shared" si="1"/>
        <v>0</v>
      </c>
      <c r="M149" s="71">
        <f t="shared" si="2"/>
        <v>0</v>
      </c>
      <c r="N149" s="72"/>
      <c r="O149" s="73">
        <f t="shared" si="3"/>
        <v>0</v>
      </c>
      <c r="P149" s="72"/>
      <c r="Q149" s="72"/>
      <c r="R149" s="72"/>
      <c r="S149" s="74">
        <f t="shared" si="0"/>
        <v>0</v>
      </c>
      <c r="T149" s="121" t="str">
        <f t="shared" si="4"/>
        <v>OK</v>
      </c>
      <c r="U149" s="75"/>
      <c r="V149" s="89"/>
      <c r="W149" s="89"/>
      <c r="X149" s="76"/>
      <c r="Y149" s="89"/>
      <c r="Z149" s="76"/>
      <c r="AA149" s="83"/>
      <c r="AB149" s="84"/>
      <c r="AC149" s="78"/>
      <c r="AD149" s="77"/>
      <c r="AE149" s="77"/>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75"/>
      <c r="V150" s="89"/>
      <c r="W150" s="89"/>
      <c r="X150" s="76"/>
      <c r="Y150" s="89"/>
      <c r="Z150" s="76"/>
      <c r="AA150" s="83"/>
      <c r="AB150" s="84"/>
      <c r="AC150" s="78"/>
      <c r="AD150" s="77"/>
      <c r="AE150" s="77"/>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
        <v>0</v>
      </c>
      <c r="M151" s="71">
        <f t="shared" si="2"/>
        <v>0</v>
      </c>
      <c r="N151" s="72"/>
      <c r="O151" s="73">
        <f t="shared" si="3"/>
        <v>0</v>
      </c>
      <c r="P151" s="72"/>
      <c r="Q151" s="72"/>
      <c r="R151" s="72"/>
      <c r="S151" s="74">
        <f t="shared" si="0"/>
        <v>0</v>
      </c>
      <c r="T151" s="121" t="str">
        <f t="shared" si="4"/>
        <v>OK</v>
      </c>
      <c r="U151" s="75"/>
      <c r="V151" s="89"/>
      <c r="W151" s="89"/>
      <c r="X151" s="76"/>
      <c r="Y151" s="89"/>
      <c r="Z151" s="76"/>
      <c r="AA151" s="83"/>
      <c r="AB151" s="84"/>
      <c r="AC151" s="78"/>
      <c r="AD151" s="77"/>
      <c r="AE151" s="77"/>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75"/>
      <c r="V152" s="89"/>
      <c r="W152" s="89"/>
      <c r="X152" s="76"/>
      <c r="Y152" s="89"/>
      <c r="Z152" s="76"/>
      <c r="AA152" s="83"/>
      <c r="AB152" s="84"/>
      <c r="AC152" s="78"/>
      <c r="AD152" s="77"/>
      <c r="AE152" s="77"/>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75"/>
      <c r="V153" s="89"/>
      <c r="W153" s="89"/>
      <c r="X153" s="76"/>
      <c r="Y153" s="89"/>
      <c r="Z153" s="76"/>
      <c r="AA153" s="83"/>
      <c r="AB153" s="84"/>
      <c r="AC153" s="78"/>
      <c r="AD153" s="77"/>
      <c r="AE153" s="77"/>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75"/>
      <c r="V154" s="89"/>
      <c r="W154" s="89"/>
      <c r="X154" s="76"/>
      <c r="Y154" s="89"/>
      <c r="Z154" s="76"/>
      <c r="AA154" s="83"/>
      <c r="AB154" s="84"/>
      <c r="AC154" s="78"/>
      <c r="AD154" s="77"/>
      <c r="AE154" s="77"/>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75"/>
      <c r="V155" s="89"/>
      <c r="W155" s="89"/>
      <c r="X155" s="76"/>
      <c r="Y155" s="89"/>
      <c r="Z155" s="76"/>
      <c r="AA155" s="83"/>
      <c r="AB155" s="84"/>
      <c r="AC155" s="78"/>
      <c r="AD155" s="77"/>
      <c r="AE155" s="77"/>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
        <v>0</v>
      </c>
      <c r="M156" s="71">
        <f t="shared" si="2"/>
        <v>0</v>
      </c>
      <c r="N156" s="72"/>
      <c r="O156" s="73">
        <f t="shared" si="3"/>
        <v>0</v>
      </c>
      <c r="P156" s="72"/>
      <c r="Q156" s="72"/>
      <c r="R156" s="72"/>
      <c r="S156" s="74">
        <f t="shared" si="0"/>
        <v>0</v>
      </c>
      <c r="T156" s="121" t="str">
        <f t="shared" si="4"/>
        <v>OK</v>
      </c>
      <c r="U156" s="75"/>
      <c r="V156" s="89"/>
      <c r="W156" s="89"/>
      <c r="X156" s="76"/>
      <c r="Y156" s="89"/>
      <c r="Z156" s="76"/>
      <c r="AA156" s="83"/>
      <c r="AB156" s="84"/>
      <c r="AC156" s="78"/>
      <c r="AD156" s="77"/>
      <c r="AE156" s="77"/>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75"/>
      <c r="V157" s="89"/>
      <c r="W157" s="89"/>
      <c r="X157" s="76"/>
      <c r="Y157" s="89"/>
      <c r="Z157" s="76"/>
      <c r="AA157" s="83"/>
      <c r="AB157" s="84"/>
      <c r="AC157" s="78"/>
      <c r="AD157" s="77"/>
      <c r="AE157" s="77"/>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75"/>
      <c r="V158" s="89"/>
      <c r="W158" s="89"/>
      <c r="X158" s="76"/>
      <c r="Y158" s="89"/>
      <c r="Z158" s="76"/>
      <c r="AA158" s="83"/>
      <c r="AB158" s="84"/>
      <c r="AC158" s="78"/>
      <c r="AD158" s="77"/>
      <c r="AE158" s="77"/>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
        <v>0</v>
      </c>
      <c r="M159" s="71">
        <f t="shared" si="2"/>
        <v>0</v>
      </c>
      <c r="N159" s="72"/>
      <c r="O159" s="73">
        <f t="shared" si="3"/>
        <v>0</v>
      </c>
      <c r="P159" s="72"/>
      <c r="Q159" s="72"/>
      <c r="R159" s="72"/>
      <c r="S159" s="74">
        <f t="shared" si="0"/>
        <v>0</v>
      </c>
      <c r="T159" s="121" t="str">
        <f t="shared" si="4"/>
        <v>OK</v>
      </c>
      <c r="U159" s="75"/>
      <c r="V159" s="89"/>
      <c r="W159" s="89"/>
      <c r="X159" s="76"/>
      <c r="Y159" s="89"/>
      <c r="Z159" s="76"/>
      <c r="AA159" s="83"/>
      <c r="AB159" s="84"/>
      <c r="AC159" s="78"/>
      <c r="AD159" s="77"/>
      <c r="AE159" s="77"/>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c r="L160" s="70">
        <f t="shared" si="1"/>
        <v>0</v>
      </c>
      <c r="M160" s="71">
        <f t="shared" si="2"/>
        <v>0</v>
      </c>
      <c r="N160" s="72"/>
      <c r="O160" s="73">
        <f t="shared" si="3"/>
        <v>0</v>
      </c>
      <c r="P160" s="72"/>
      <c r="Q160" s="72"/>
      <c r="R160" s="72"/>
      <c r="S160" s="74">
        <f t="shared" si="0"/>
        <v>0</v>
      </c>
      <c r="T160" s="121" t="str">
        <f t="shared" si="4"/>
        <v>OK</v>
      </c>
      <c r="U160" s="75"/>
      <c r="V160" s="89"/>
      <c r="W160" s="89"/>
      <c r="X160" s="76"/>
      <c r="Y160" s="89"/>
      <c r="Z160" s="76"/>
      <c r="AA160" s="83"/>
      <c r="AB160" s="84"/>
      <c r="AC160" s="78"/>
      <c r="AD160" s="77"/>
      <c r="AE160" s="77"/>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c r="L161" s="70">
        <f t="shared" si="1"/>
        <v>0</v>
      </c>
      <c r="M161" s="71">
        <f t="shared" si="2"/>
        <v>0</v>
      </c>
      <c r="N161" s="72"/>
      <c r="O161" s="73">
        <f t="shared" si="3"/>
        <v>0</v>
      </c>
      <c r="P161" s="72"/>
      <c r="Q161" s="72"/>
      <c r="R161" s="72"/>
      <c r="S161" s="74">
        <f t="shared" si="0"/>
        <v>0</v>
      </c>
      <c r="T161" s="121" t="str">
        <f t="shared" si="4"/>
        <v>OK</v>
      </c>
      <c r="U161" s="75"/>
      <c r="V161" s="89"/>
      <c r="W161" s="89"/>
      <c r="X161" s="76"/>
      <c r="Y161" s="89"/>
      <c r="Z161" s="76"/>
      <c r="AA161" s="83"/>
      <c r="AB161" s="84"/>
      <c r="AC161" s="78"/>
      <c r="AD161" s="77"/>
      <c r="AE161" s="77"/>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75"/>
      <c r="V162" s="89"/>
      <c r="W162" s="89"/>
      <c r="X162" s="76"/>
      <c r="Y162" s="89"/>
      <c r="Z162" s="76"/>
      <c r="AA162" s="83"/>
      <c r="AB162" s="84"/>
      <c r="AC162" s="78"/>
      <c r="AD162" s="77"/>
      <c r="AE162" s="77"/>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75"/>
      <c r="V163" s="89"/>
      <c r="W163" s="89"/>
      <c r="X163" s="76"/>
      <c r="Y163" s="89"/>
      <c r="Z163" s="76"/>
      <c r="AA163" s="83"/>
      <c r="AB163" s="84"/>
      <c r="AC163" s="78"/>
      <c r="AD163" s="77"/>
      <c r="AE163" s="77"/>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75"/>
      <c r="V164" s="89"/>
      <c r="W164" s="89"/>
      <c r="X164" s="76"/>
      <c r="Y164" s="89"/>
      <c r="Z164" s="76"/>
      <c r="AA164" s="83"/>
      <c r="AB164" s="84"/>
      <c r="AC164" s="78"/>
      <c r="AD164" s="77"/>
      <c r="AE164" s="77"/>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c r="L165" s="70">
        <f t="shared" si="1"/>
        <v>0</v>
      </c>
      <c r="M165" s="71">
        <f t="shared" si="2"/>
        <v>0</v>
      </c>
      <c r="N165" s="72"/>
      <c r="O165" s="73">
        <f t="shared" si="3"/>
        <v>0</v>
      </c>
      <c r="P165" s="72"/>
      <c r="Q165" s="72"/>
      <c r="R165" s="72"/>
      <c r="S165" s="74">
        <f t="shared" si="0"/>
        <v>0</v>
      </c>
      <c r="T165" s="121" t="str">
        <f t="shared" si="4"/>
        <v>OK</v>
      </c>
      <c r="U165" s="75"/>
      <c r="V165" s="89"/>
      <c r="W165" s="89"/>
      <c r="X165" s="76"/>
      <c r="Y165" s="89"/>
      <c r="Z165" s="76"/>
      <c r="AA165" s="83"/>
      <c r="AB165" s="84"/>
      <c r="AC165" s="78"/>
      <c r="AD165" s="77"/>
      <c r="AE165" s="77"/>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75"/>
      <c r="V166" s="89"/>
      <c r="W166" s="89"/>
      <c r="X166" s="76"/>
      <c r="Y166" s="89"/>
      <c r="Z166" s="76"/>
      <c r="AA166" s="83"/>
      <c r="AB166" s="84"/>
      <c r="AC166" s="78"/>
      <c r="AD166" s="77"/>
      <c r="AE166" s="77"/>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c r="O167" s="73">
        <f t="shared" si="3"/>
        <v>0</v>
      </c>
      <c r="P167" s="72"/>
      <c r="Q167" s="72"/>
      <c r="R167" s="72"/>
      <c r="S167" s="74">
        <f t="shared" si="0"/>
        <v>0</v>
      </c>
      <c r="T167" s="121" t="str">
        <f t="shared" si="4"/>
        <v>OK</v>
      </c>
      <c r="U167" s="75"/>
      <c r="V167" s="89"/>
      <c r="W167" s="89"/>
      <c r="X167" s="76"/>
      <c r="Y167" s="89"/>
      <c r="Z167" s="76"/>
      <c r="AA167" s="83"/>
      <c r="AB167" s="84"/>
      <c r="AC167" s="78"/>
      <c r="AD167" s="77"/>
      <c r="AE167" s="77"/>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75"/>
      <c r="V168" s="89"/>
      <c r="W168" s="89"/>
      <c r="X168" s="76"/>
      <c r="Y168" s="89"/>
      <c r="Z168" s="76"/>
      <c r="AA168" s="83"/>
      <c r="AB168" s="84"/>
      <c r="AC168" s="78"/>
      <c r="AD168" s="77"/>
      <c r="AE168" s="77"/>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75"/>
      <c r="V169" s="89"/>
      <c r="W169" s="89"/>
      <c r="X169" s="76"/>
      <c r="Y169" s="89"/>
      <c r="Z169" s="76"/>
      <c r="AA169" s="83"/>
      <c r="AB169" s="84"/>
      <c r="AC169" s="78"/>
      <c r="AD169" s="77"/>
      <c r="AE169" s="77"/>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75"/>
      <c r="V170" s="89"/>
      <c r="W170" s="89"/>
      <c r="X170" s="76"/>
      <c r="Y170" s="89"/>
      <c r="Z170" s="76"/>
      <c r="AA170" s="83"/>
      <c r="AB170" s="84"/>
      <c r="AC170" s="78"/>
      <c r="AD170" s="77"/>
      <c r="AE170" s="77"/>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75"/>
      <c r="V171" s="89"/>
      <c r="W171" s="89"/>
      <c r="X171" s="76"/>
      <c r="Y171" s="89"/>
      <c r="Z171" s="76"/>
      <c r="AA171" s="83"/>
      <c r="AB171" s="84"/>
      <c r="AC171" s="78"/>
      <c r="AD171" s="77"/>
      <c r="AE171" s="77"/>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75"/>
      <c r="V172" s="89"/>
      <c r="W172" s="89"/>
      <c r="X172" s="76"/>
      <c r="Y172" s="89"/>
      <c r="Z172" s="76"/>
      <c r="AA172" s="83"/>
      <c r="AB172" s="84"/>
      <c r="AC172" s="78"/>
      <c r="AD172" s="77"/>
      <c r="AE172" s="77"/>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75"/>
      <c r="V173" s="89"/>
      <c r="W173" s="89"/>
      <c r="X173" s="76"/>
      <c r="Y173" s="89"/>
      <c r="Z173" s="76"/>
      <c r="AA173" s="83"/>
      <c r="AB173" s="84"/>
      <c r="AC173" s="78"/>
      <c r="AD173" s="77"/>
      <c r="AE173" s="77"/>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c r="L174" s="70">
        <f t="shared" si="1"/>
        <v>0</v>
      </c>
      <c r="M174" s="71">
        <f t="shared" si="2"/>
        <v>0</v>
      </c>
      <c r="N174" s="72"/>
      <c r="O174" s="73">
        <f t="shared" si="3"/>
        <v>0</v>
      </c>
      <c r="P174" s="72"/>
      <c r="Q174" s="72"/>
      <c r="R174" s="72"/>
      <c r="S174" s="74">
        <f t="shared" si="0"/>
        <v>0</v>
      </c>
      <c r="T174" s="121" t="str">
        <f t="shared" si="4"/>
        <v>OK</v>
      </c>
      <c r="U174" s="75"/>
      <c r="V174" s="89"/>
      <c r="W174" s="89"/>
      <c r="X174" s="76"/>
      <c r="Y174" s="89"/>
      <c r="Z174" s="76"/>
      <c r="AA174" s="83"/>
      <c r="AB174" s="84"/>
      <c r="AC174" s="78"/>
      <c r="AD174" s="77"/>
      <c r="AE174" s="77"/>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75"/>
      <c r="V175" s="89"/>
      <c r="W175" s="89"/>
      <c r="X175" s="76"/>
      <c r="Y175" s="89"/>
      <c r="Z175" s="76"/>
      <c r="AA175" s="83"/>
      <c r="AB175" s="84"/>
      <c r="AC175" s="78"/>
      <c r="AD175" s="77"/>
      <c r="AE175" s="77"/>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75"/>
      <c r="V176" s="89"/>
      <c r="W176" s="89"/>
      <c r="X176" s="76"/>
      <c r="Y176" s="89"/>
      <c r="Z176" s="76"/>
      <c r="AA176" s="83"/>
      <c r="AB176" s="84"/>
      <c r="AC176" s="78"/>
      <c r="AD176" s="77"/>
      <c r="AE176" s="77"/>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75"/>
      <c r="V177" s="89"/>
      <c r="W177" s="89"/>
      <c r="X177" s="76"/>
      <c r="Y177" s="89"/>
      <c r="Z177" s="76"/>
      <c r="AA177" s="83"/>
      <c r="AB177" s="84"/>
      <c r="AC177" s="78"/>
      <c r="AD177" s="77"/>
      <c r="AE177" s="77"/>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
        <v>0</v>
      </c>
      <c r="M178" s="71">
        <f t="shared" si="2"/>
        <v>0</v>
      </c>
      <c r="N178" s="72"/>
      <c r="O178" s="73">
        <f t="shared" si="3"/>
        <v>0</v>
      </c>
      <c r="P178" s="72"/>
      <c r="Q178" s="72"/>
      <c r="R178" s="72"/>
      <c r="S178" s="74">
        <f t="shared" si="0"/>
        <v>0</v>
      </c>
      <c r="T178" s="121" t="str">
        <f t="shared" si="4"/>
        <v>OK</v>
      </c>
      <c r="U178" s="75"/>
      <c r="V178" s="89"/>
      <c r="W178" s="89"/>
      <c r="X178" s="76"/>
      <c r="Y178" s="89"/>
      <c r="Z178" s="76"/>
      <c r="AA178" s="83"/>
      <c r="AB178" s="84"/>
      <c r="AC178" s="78"/>
      <c r="AD178" s="77"/>
      <c r="AE178" s="77"/>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c r="L179" s="70">
        <f t="shared" si="1"/>
        <v>0</v>
      </c>
      <c r="M179" s="71">
        <f t="shared" si="2"/>
        <v>0</v>
      </c>
      <c r="N179" s="72"/>
      <c r="O179" s="73">
        <f t="shared" si="3"/>
        <v>0</v>
      </c>
      <c r="P179" s="72"/>
      <c r="Q179" s="72"/>
      <c r="R179" s="72"/>
      <c r="S179" s="74">
        <f t="shared" si="0"/>
        <v>0</v>
      </c>
      <c r="T179" s="121" t="str">
        <f t="shared" si="4"/>
        <v>OK</v>
      </c>
      <c r="U179" s="75"/>
      <c r="V179" s="89"/>
      <c r="W179" s="89"/>
      <c r="X179" s="76"/>
      <c r="Y179" s="89"/>
      <c r="Z179" s="76"/>
      <c r="AA179" s="83"/>
      <c r="AB179" s="84"/>
      <c r="AC179" s="78"/>
      <c r="AD179" s="77"/>
      <c r="AE179" s="77"/>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c r="L180" s="70">
        <f t="shared" si="1"/>
        <v>0</v>
      </c>
      <c r="M180" s="71">
        <f t="shared" si="2"/>
        <v>0</v>
      </c>
      <c r="N180" s="72"/>
      <c r="O180" s="73">
        <f t="shared" si="3"/>
        <v>0</v>
      </c>
      <c r="P180" s="72"/>
      <c r="Q180" s="72"/>
      <c r="R180" s="72"/>
      <c r="S180" s="74">
        <f t="shared" si="0"/>
        <v>0</v>
      </c>
      <c r="T180" s="121" t="str">
        <f t="shared" si="4"/>
        <v>OK</v>
      </c>
      <c r="U180" s="75"/>
      <c r="V180" s="89"/>
      <c r="W180" s="89"/>
      <c r="X180" s="76"/>
      <c r="Y180" s="89"/>
      <c r="Z180" s="76"/>
      <c r="AA180" s="83"/>
      <c r="AB180" s="84"/>
      <c r="AC180" s="78"/>
      <c r="AD180" s="77"/>
      <c r="AE180" s="77"/>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75"/>
      <c r="V181" s="89"/>
      <c r="W181" s="89"/>
      <c r="X181" s="76"/>
      <c r="Y181" s="89"/>
      <c r="Z181" s="76"/>
      <c r="AA181" s="83"/>
      <c r="AB181" s="84"/>
      <c r="AC181" s="78"/>
      <c r="AD181" s="77"/>
      <c r="AE181" s="77"/>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c r="L182" s="70">
        <f t="shared" si="1"/>
        <v>0</v>
      </c>
      <c r="M182" s="71">
        <f t="shared" si="2"/>
        <v>0</v>
      </c>
      <c r="N182" s="72"/>
      <c r="O182" s="73">
        <f t="shared" si="3"/>
        <v>0</v>
      </c>
      <c r="P182" s="72"/>
      <c r="Q182" s="72"/>
      <c r="R182" s="72"/>
      <c r="S182" s="74">
        <f t="shared" si="0"/>
        <v>0</v>
      </c>
      <c r="T182" s="121" t="str">
        <f t="shared" si="4"/>
        <v>OK</v>
      </c>
      <c r="U182" s="75"/>
      <c r="V182" s="89"/>
      <c r="W182" s="89"/>
      <c r="X182" s="76"/>
      <c r="Y182" s="89"/>
      <c r="Z182" s="76"/>
      <c r="AA182" s="83"/>
      <c r="AB182" s="84"/>
      <c r="AC182" s="78"/>
      <c r="AD182" s="77"/>
      <c r="AE182" s="77"/>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v>1</v>
      </c>
      <c r="L183" s="70">
        <f t="shared" si="1"/>
        <v>0</v>
      </c>
      <c r="M183" s="71">
        <f t="shared" si="2"/>
        <v>0</v>
      </c>
      <c r="N183" s="72"/>
      <c r="O183" s="73">
        <f t="shared" si="3"/>
        <v>0</v>
      </c>
      <c r="P183" s="72"/>
      <c r="Q183" s="72"/>
      <c r="R183" s="72"/>
      <c r="S183" s="74">
        <f t="shared" si="0"/>
        <v>1</v>
      </c>
      <c r="T183" s="121" t="str">
        <f t="shared" si="4"/>
        <v>OK</v>
      </c>
      <c r="U183" s="75"/>
      <c r="V183" s="89"/>
      <c r="W183" s="89"/>
      <c r="X183" s="76"/>
      <c r="Y183" s="89"/>
      <c r="Z183" s="76"/>
      <c r="AA183" s="83"/>
      <c r="AB183" s="84"/>
      <c r="AC183" s="78"/>
      <c r="AD183" s="77"/>
      <c r="AE183" s="77"/>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75"/>
      <c r="V184" s="89"/>
      <c r="W184" s="89"/>
      <c r="X184" s="76"/>
      <c r="Y184" s="89"/>
      <c r="Z184" s="76"/>
      <c r="AA184" s="83"/>
      <c r="AB184" s="84"/>
      <c r="AC184" s="78"/>
      <c r="AD184" s="77"/>
      <c r="AE184" s="77"/>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75"/>
      <c r="V185" s="89"/>
      <c r="W185" s="89"/>
      <c r="X185" s="76"/>
      <c r="Y185" s="89"/>
      <c r="Z185" s="76"/>
      <c r="AA185" s="83"/>
      <c r="AB185" s="84"/>
      <c r="AC185" s="78"/>
      <c r="AD185" s="77"/>
      <c r="AE185" s="77"/>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75"/>
      <c r="V186" s="88"/>
      <c r="W186" s="88"/>
      <c r="X186" s="76"/>
      <c r="Y186" s="88"/>
      <c r="Z186" s="76"/>
      <c r="AA186" s="76"/>
      <c r="AB186" s="80"/>
      <c r="AC186" s="78"/>
      <c r="AD186" s="80"/>
      <c r="AE186" s="77"/>
      <c r="AF186" s="76"/>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9</v>
      </c>
      <c r="N187" s="95"/>
      <c r="O187" s="95"/>
      <c r="P187" s="95"/>
      <c r="Q187" s="95"/>
      <c r="R187" s="95"/>
      <c r="S187" s="95">
        <f>SUM(S4:S186)</f>
        <v>9</v>
      </c>
      <c r="U187" s="97">
        <f t="shared" ref="U187:AT187" si="5">SUMPRODUCT($J$4:$J$186,U4:U186)</f>
        <v>0</v>
      </c>
      <c r="V187" s="97">
        <f t="shared" si="5"/>
        <v>0</v>
      </c>
      <c r="W187" s="97">
        <f t="shared" si="5"/>
        <v>0</v>
      </c>
      <c r="X187" s="97">
        <f t="shared" si="5"/>
        <v>0</v>
      </c>
      <c r="Y187" s="97">
        <f t="shared" si="5"/>
        <v>0</v>
      </c>
      <c r="Z187" s="97">
        <f t="shared" si="5"/>
        <v>0</v>
      </c>
      <c r="AA187" s="97">
        <f t="shared" si="5"/>
        <v>0</v>
      </c>
      <c r="AB187" s="97">
        <f t="shared" si="5"/>
        <v>0</v>
      </c>
      <c r="AC187" s="97">
        <f t="shared" si="5"/>
        <v>0</v>
      </c>
      <c r="AD187" s="97">
        <f t="shared" si="5"/>
        <v>0</v>
      </c>
      <c r="AE187" s="97">
        <f t="shared" si="5"/>
        <v>0</v>
      </c>
      <c r="AF187" s="97">
        <f t="shared" si="5"/>
        <v>0</v>
      </c>
      <c r="AG187" s="97">
        <f t="shared" si="5"/>
        <v>0</v>
      </c>
      <c r="AH187" s="97">
        <f t="shared" si="5"/>
        <v>0</v>
      </c>
      <c r="AI187" s="97">
        <f t="shared" si="5"/>
        <v>0</v>
      </c>
      <c r="AJ187" s="97">
        <f t="shared" si="5"/>
        <v>0</v>
      </c>
      <c r="AK187" s="97">
        <f t="shared" si="5"/>
        <v>0</v>
      </c>
      <c r="AL187" s="97">
        <f t="shared" si="5"/>
        <v>0</v>
      </c>
      <c r="AM187" s="97">
        <f t="shared" si="5"/>
        <v>0</v>
      </c>
      <c r="AN187" s="97">
        <f t="shared" si="5"/>
        <v>0</v>
      </c>
      <c r="AO187" s="97">
        <f t="shared" si="5"/>
        <v>0</v>
      </c>
      <c r="AP187" s="97">
        <f t="shared" si="5"/>
        <v>0</v>
      </c>
      <c r="AQ187" s="97">
        <f t="shared" si="5"/>
        <v>0</v>
      </c>
      <c r="AR187" s="97">
        <f t="shared" si="5"/>
        <v>0</v>
      </c>
      <c r="AS187" s="97">
        <f t="shared" si="5"/>
        <v>0</v>
      </c>
      <c r="AT187" s="97">
        <f t="shared" si="5"/>
        <v>0</v>
      </c>
      <c r="AU187" s="79"/>
    </row>
    <row r="188" spans="1:47" ht="30" customHeight="1" x14ac:dyDescent="0.35">
      <c r="D188" s="87" t="s">
        <v>613</v>
      </c>
      <c r="K188" s="98">
        <f t="shared" ref="K188:S188" si="6">SUMPRODUCT($J$4:$J$186,K4:K186)</f>
        <v>64231.67</v>
      </c>
      <c r="L188" s="98">
        <f t="shared" si="6"/>
        <v>0</v>
      </c>
      <c r="M188" s="98">
        <f t="shared" si="6"/>
        <v>0</v>
      </c>
      <c r="N188" s="98">
        <f t="shared" si="6"/>
        <v>0</v>
      </c>
      <c r="O188" s="98">
        <f t="shared" si="6"/>
        <v>0</v>
      </c>
      <c r="P188" s="98">
        <f t="shared" si="6"/>
        <v>0</v>
      </c>
      <c r="Q188" s="98">
        <f t="shared" si="6"/>
        <v>0</v>
      </c>
      <c r="R188" s="98">
        <f t="shared" si="6"/>
        <v>0</v>
      </c>
      <c r="S188" s="98">
        <f t="shared" si="6"/>
        <v>64231.67</v>
      </c>
      <c r="AB188" s="100"/>
      <c r="AD188" s="100"/>
      <c r="AE188" s="82"/>
    </row>
    <row r="189" spans="1:47" ht="30" customHeight="1" x14ac:dyDescent="0.35">
      <c r="AE189" s="99"/>
    </row>
    <row r="190" spans="1:47" ht="30" customHeight="1" x14ac:dyDescent="0.35">
      <c r="AE190" s="99"/>
      <c r="AL190" s="102"/>
      <c r="AN190" s="102"/>
    </row>
    <row r="191" spans="1:47" ht="30" customHeight="1" x14ac:dyDescent="0.35">
      <c r="AE191" s="99"/>
      <c r="AL191" s="102"/>
      <c r="AN191" s="102"/>
    </row>
    <row r="192" spans="1:47" ht="30" customHeight="1" x14ac:dyDescent="0.35">
      <c r="AE192" s="99"/>
      <c r="AL192" s="102"/>
      <c r="AN192" s="102"/>
    </row>
    <row r="193" spans="9:40" ht="30" customHeight="1" x14ac:dyDescent="0.35">
      <c r="AE193" s="99"/>
      <c r="AL193" s="102"/>
      <c r="AN193" s="102"/>
    </row>
    <row r="194" spans="9:40" ht="30" customHeight="1" x14ac:dyDescent="0.35">
      <c r="AE194" s="99"/>
      <c r="AL194" s="102"/>
      <c r="AN194" s="102"/>
    </row>
    <row r="195" spans="9:40" ht="30" customHeight="1" x14ac:dyDescent="0.35">
      <c r="I195" s="92" t="s">
        <v>615</v>
      </c>
      <c r="AE195" s="99"/>
      <c r="AL195" s="102"/>
      <c r="AN195" s="102"/>
    </row>
    <row r="196" spans="9:40" ht="30" customHeight="1" x14ac:dyDescent="0.35">
      <c r="AE196" s="99"/>
      <c r="AN196" s="102"/>
    </row>
    <row r="197" spans="9:40" ht="30" customHeight="1" x14ac:dyDescent="0.35">
      <c r="AE197" s="99"/>
      <c r="AN197" s="102"/>
    </row>
    <row r="198" spans="9:40" ht="30" customHeight="1" x14ac:dyDescent="0.35">
      <c r="AE198" s="99"/>
      <c r="AN198" s="102"/>
    </row>
    <row r="199" spans="9:40" ht="30" customHeight="1" x14ac:dyDescent="0.35">
      <c r="AE199" s="99"/>
    </row>
    <row r="200" spans="9:40" ht="30" customHeight="1" x14ac:dyDescent="0.35">
      <c r="AE200" s="99"/>
    </row>
    <row r="201" spans="9:40" ht="30" customHeight="1" x14ac:dyDescent="0.35">
      <c r="AE201" s="99"/>
    </row>
    <row r="202" spans="9:40" ht="30" customHeight="1" x14ac:dyDescent="0.35">
      <c r="AE202" s="99"/>
    </row>
    <row r="203" spans="9:40" ht="30" customHeight="1" x14ac:dyDescent="0.35">
      <c r="AE203" s="99"/>
    </row>
    <row r="204" spans="9:40" ht="30" customHeight="1" x14ac:dyDescent="0.35">
      <c r="AE204" s="99"/>
    </row>
    <row r="205" spans="9:40" ht="30" customHeight="1" x14ac:dyDescent="0.35">
      <c r="AE205" s="99"/>
    </row>
    <row r="206" spans="9:40" ht="30" customHeight="1" x14ac:dyDescent="0.35">
      <c r="AE206" s="99"/>
    </row>
    <row r="207" spans="9:40" ht="30" customHeight="1" x14ac:dyDescent="0.35">
      <c r="AE207" s="99"/>
    </row>
    <row r="208" spans="9:40" ht="30" customHeight="1" x14ac:dyDescent="0.35">
      <c r="AE208" s="99"/>
    </row>
    <row r="209" spans="31:31" ht="30" customHeight="1" x14ac:dyDescent="0.35">
      <c r="AE209" s="99"/>
    </row>
    <row r="210" spans="31:31" ht="30" customHeight="1" x14ac:dyDescent="0.35">
      <c r="AE210" s="99"/>
    </row>
    <row r="211" spans="31:31" ht="30" customHeight="1" x14ac:dyDescent="0.35">
      <c r="AE211" s="99"/>
    </row>
    <row r="212" spans="31:31" ht="30" customHeight="1" x14ac:dyDescent="0.35">
      <c r="AE212" s="99"/>
    </row>
    <row r="213" spans="31:31" ht="30" customHeight="1" x14ac:dyDescent="0.35">
      <c r="AE213" s="99"/>
    </row>
    <row r="214" spans="31:31" ht="30" customHeight="1" x14ac:dyDescent="0.35">
      <c r="AE214" s="99"/>
    </row>
    <row r="215" spans="31:31" ht="30" customHeight="1" x14ac:dyDescent="0.35">
      <c r="AE215" s="99"/>
    </row>
    <row r="216" spans="31:31" ht="30" customHeight="1" x14ac:dyDescent="0.35">
      <c r="AE216" s="99"/>
    </row>
    <row r="217" spans="31:31" ht="30" customHeight="1" x14ac:dyDescent="0.35">
      <c r="AE217" s="99"/>
    </row>
    <row r="218" spans="31:31" ht="30" customHeight="1" x14ac:dyDescent="0.35">
      <c r="AE218" s="99"/>
    </row>
    <row r="219" spans="31:31" ht="30" customHeight="1" x14ac:dyDescent="0.35">
      <c r="AE219" s="99"/>
    </row>
    <row r="220" spans="31:31" ht="30" customHeight="1" x14ac:dyDescent="0.35">
      <c r="AE220" s="99"/>
    </row>
    <row r="221" spans="31:31" ht="30" customHeight="1" x14ac:dyDescent="0.35">
      <c r="AE221" s="99"/>
    </row>
    <row r="222" spans="31:31" ht="30" customHeight="1" x14ac:dyDescent="0.35">
      <c r="AE222" s="99"/>
    </row>
    <row r="223" spans="31:31" ht="30" customHeight="1" x14ac:dyDescent="0.35">
      <c r="AE223" s="99"/>
    </row>
    <row r="224" spans="31:31" ht="30" customHeight="1" x14ac:dyDescent="0.35">
      <c r="AE224" s="99"/>
    </row>
    <row r="225" spans="31:31" ht="30" customHeight="1" x14ac:dyDescent="0.35">
      <c r="AE225" s="99"/>
    </row>
    <row r="226" spans="31:31" ht="30" customHeight="1" x14ac:dyDescent="0.35">
      <c r="AE226" s="99"/>
    </row>
    <row r="227" spans="31:31" ht="30" customHeight="1" x14ac:dyDescent="0.35">
      <c r="AE227" s="99"/>
    </row>
    <row r="228" spans="31:31" ht="30" customHeight="1" x14ac:dyDescent="0.35">
      <c r="AE228" s="99"/>
    </row>
    <row r="229" spans="31:31" ht="30" customHeight="1" x14ac:dyDescent="0.35">
      <c r="AE229" s="99"/>
    </row>
    <row r="230" spans="31:31" ht="30" customHeight="1" x14ac:dyDescent="0.35">
      <c r="AE230" s="99"/>
    </row>
    <row r="231" spans="31:31" ht="30" customHeight="1" x14ac:dyDescent="0.35">
      <c r="AE231" s="99"/>
    </row>
    <row r="232" spans="31:31" ht="30" customHeight="1" x14ac:dyDescent="0.35">
      <c r="AE232" s="99"/>
    </row>
    <row r="233" spans="31:31" ht="30" customHeight="1" x14ac:dyDescent="0.35">
      <c r="AE233" s="99"/>
    </row>
    <row r="234" spans="31:31" ht="30" customHeight="1" x14ac:dyDescent="0.35">
      <c r="AE234" s="99"/>
    </row>
    <row r="235" spans="31:31" ht="30" customHeight="1" x14ac:dyDescent="0.35">
      <c r="AE235" s="99"/>
    </row>
    <row r="236" spans="31:31" ht="30" customHeight="1" x14ac:dyDescent="0.35">
      <c r="AE236" s="99"/>
    </row>
    <row r="237" spans="31:31" ht="30" customHeight="1" x14ac:dyDescent="0.35">
      <c r="AE237" s="99"/>
    </row>
    <row r="238" spans="31:31" ht="30" customHeight="1" x14ac:dyDescent="0.35">
      <c r="AE238" s="99"/>
    </row>
    <row r="239" spans="31:31" ht="30" customHeight="1" x14ac:dyDescent="0.35">
      <c r="AE239" s="99"/>
    </row>
    <row r="240" spans="31:31" ht="30" customHeight="1" x14ac:dyDescent="0.35">
      <c r="AE240" s="99"/>
    </row>
    <row r="241" spans="31:31" ht="30" customHeight="1" x14ac:dyDescent="0.35">
      <c r="AE241" s="99"/>
    </row>
    <row r="242" spans="31:31" ht="30" customHeight="1" x14ac:dyDescent="0.35">
      <c r="AE242" s="99"/>
    </row>
    <row r="243" spans="31:31" ht="30" customHeight="1" x14ac:dyDescent="0.35">
      <c r="AE243" s="99"/>
    </row>
    <row r="244" spans="31:31" ht="30" customHeight="1" x14ac:dyDescent="0.35">
      <c r="AE244" s="99"/>
    </row>
    <row r="245" spans="31:31" ht="30" customHeight="1" x14ac:dyDescent="0.35">
      <c r="AE245" s="99"/>
    </row>
    <row r="246" spans="31:31" ht="30" customHeight="1" x14ac:dyDescent="0.35">
      <c r="AE246" s="99"/>
    </row>
    <row r="247" spans="31:31" ht="30" customHeight="1" x14ac:dyDescent="0.35">
      <c r="AE247" s="99"/>
    </row>
    <row r="248" spans="31:31" ht="30" customHeight="1" x14ac:dyDescent="0.35">
      <c r="AE248" s="99"/>
    </row>
    <row r="249" spans="31:31" ht="30" customHeight="1" x14ac:dyDescent="0.35">
      <c r="AE249" s="99"/>
    </row>
    <row r="250" spans="31:31" ht="30" customHeight="1" x14ac:dyDescent="0.35">
      <c r="AE250" s="99"/>
    </row>
    <row r="251" spans="31:31" ht="30" customHeight="1" x14ac:dyDescent="0.35">
      <c r="AE251" s="99"/>
    </row>
    <row r="252" spans="31:31" ht="30" customHeight="1" x14ac:dyDescent="0.35">
      <c r="AE252" s="99"/>
    </row>
    <row r="253" spans="31:31" ht="30" customHeight="1" x14ac:dyDescent="0.35">
      <c r="AE253" s="99"/>
    </row>
    <row r="254" spans="31:31" ht="30" customHeight="1" x14ac:dyDescent="0.35">
      <c r="AE254" s="99"/>
    </row>
    <row r="255" spans="31:31" ht="30" customHeight="1" x14ac:dyDescent="0.35">
      <c r="AE255" s="99"/>
    </row>
    <row r="256" spans="31:31" ht="30" customHeight="1" x14ac:dyDescent="0.35">
      <c r="AE256" s="99"/>
    </row>
    <row r="257" spans="31:31" ht="30" customHeight="1" x14ac:dyDescent="0.35">
      <c r="AE257" s="99"/>
    </row>
    <row r="258" spans="31:31" ht="30" customHeight="1" x14ac:dyDescent="0.35">
      <c r="AE258" s="99"/>
    </row>
    <row r="259" spans="31:31" ht="30" customHeight="1" x14ac:dyDescent="0.35">
      <c r="AE259" s="99"/>
    </row>
    <row r="260" spans="31:31" ht="30" customHeight="1" x14ac:dyDescent="0.35">
      <c r="AE260" s="99"/>
    </row>
    <row r="261" spans="31:31" ht="30" customHeight="1" x14ac:dyDescent="0.35">
      <c r="AE261" s="99"/>
    </row>
    <row r="262" spans="31:31" ht="30" customHeight="1" x14ac:dyDescent="0.35">
      <c r="AE262" s="99"/>
    </row>
    <row r="263" spans="31:31" ht="30" customHeight="1" x14ac:dyDescent="0.35">
      <c r="AE263" s="99"/>
    </row>
    <row r="264" spans="31:31" ht="30" customHeight="1" x14ac:dyDescent="0.35">
      <c r="AE264" s="99"/>
    </row>
    <row r="265" spans="31:31" ht="30" customHeight="1" x14ac:dyDescent="0.35">
      <c r="AE265" s="99"/>
    </row>
    <row r="266" spans="31:31" ht="30" customHeight="1" x14ac:dyDescent="0.35">
      <c r="AE266" s="99"/>
    </row>
    <row r="267" spans="31:31" ht="30" customHeight="1" x14ac:dyDescent="0.35">
      <c r="AE267" s="99"/>
    </row>
    <row r="268" spans="31:31" ht="30" customHeight="1" x14ac:dyDescent="0.35">
      <c r="AE268" s="99"/>
    </row>
    <row r="269" spans="31:31" ht="30" customHeight="1" x14ac:dyDescent="0.35">
      <c r="AE269" s="99"/>
    </row>
    <row r="270" spans="31:31" ht="30" customHeight="1" x14ac:dyDescent="0.35">
      <c r="AE270" s="99"/>
    </row>
    <row r="271" spans="31:31" ht="30" customHeight="1" x14ac:dyDescent="0.35">
      <c r="AE271" s="99"/>
    </row>
    <row r="272" spans="31:31" ht="30" customHeight="1" x14ac:dyDescent="0.35">
      <c r="AE272" s="99"/>
    </row>
    <row r="273" spans="31:31" ht="30" customHeight="1" x14ac:dyDescent="0.35">
      <c r="AE273" s="99"/>
    </row>
    <row r="274" spans="31:31" ht="30" customHeight="1" x14ac:dyDescent="0.35">
      <c r="AE274" s="99"/>
    </row>
    <row r="275" spans="31:31" ht="30" customHeight="1" x14ac:dyDescent="0.35">
      <c r="AE275" s="99"/>
    </row>
    <row r="276" spans="31:31" ht="30" customHeight="1" x14ac:dyDescent="0.35">
      <c r="AE276" s="99"/>
    </row>
    <row r="277" spans="31:31" ht="30" customHeight="1" x14ac:dyDescent="0.35">
      <c r="AE277" s="99"/>
    </row>
    <row r="278" spans="31:31" ht="30" customHeight="1" x14ac:dyDescent="0.35">
      <c r="AE278" s="99"/>
    </row>
    <row r="279" spans="31:31" ht="30" customHeight="1" x14ac:dyDescent="0.35">
      <c r="AE279" s="99"/>
    </row>
    <row r="280" spans="31:31" ht="30" customHeight="1" x14ac:dyDescent="0.35">
      <c r="AE280" s="99"/>
    </row>
    <row r="281" spans="31:31" ht="30" customHeight="1" x14ac:dyDescent="0.35">
      <c r="AE281" s="99"/>
    </row>
    <row r="282" spans="31:31" ht="30" customHeight="1" x14ac:dyDescent="0.35">
      <c r="AE282" s="99"/>
    </row>
    <row r="283" spans="31:31" ht="30" customHeight="1" x14ac:dyDescent="0.35">
      <c r="AE283" s="99"/>
    </row>
    <row r="284" spans="31:31" ht="30" customHeight="1" x14ac:dyDescent="0.35">
      <c r="AE284" s="99"/>
    </row>
    <row r="285" spans="31:31" ht="30" customHeight="1" x14ac:dyDescent="0.35">
      <c r="AE285" s="99"/>
    </row>
    <row r="286" spans="31:31" ht="30" customHeight="1" x14ac:dyDescent="0.35">
      <c r="AE286" s="99"/>
    </row>
    <row r="287" spans="31:31" ht="30" customHeight="1" x14ac:dyDescent="0.35">
      <c r="AE287" s="99"/>
    </row>
    <row r="288" spans="31:31" ht="30" customHeight="1" x14ac:dyDescent="0.35">
      <c r="AE288" s="99"/>
    </row>
    <row r="289" spans="31:31" ht="30" customHeight="1" x14ac:dyDescent="0.35">
      <c r="AE289" s="99"/>
    </row>
    <row r="290" spans="31:31" ht="30" customHeight="1" x14ac:dyDescent="0.35">
      <c r="AE290" s="99"/>
    </row>
    <row r="291" spans="31:31" ht="30" customHeight="1" x14ac:dyDescent="0.35">
      <c r="AE291" s="99"/>
    </row>
    <row r="292" spans="31:31" ht="30" customHeight="1" x14ac:dyDescent="0.35">
      <c r="AE292" s="99"/>
    </row>
    <row r="293" spans="31:31" ht="30" customHeight="1" x14ac:dyDescent="0.35">
      <c r="AE293" s="99"/>
    </row>
    <row r="294" spans="31:31" ht="30" customHeight="1" x14ac:dyDescent="0.35">
      <c r="AE294" s="99"/>
    </row>
    <row r="295" spans="31:31" ht="30" customHeight="1" x14ac:dyDescent="0.35">
      <c r="AE295" s="99"/>
    </row>
    <row r="296" spans="31:31" ht="30" customHeight="1" x14ac:dyDescent="0.35">
      <c r="AE296" s="99"/>
    </row>
    <row r="297" spans="31:31" ht="30" customHeight="1" x14ac:dyDescent="0.35">
      <c r="AE297" s="99"/>
    </row>
    <row r="298" spans="31:31" ht="30" customHeight="1" x14ac:dyDescent="0.35">
      <c r="AE298" s="99"/>
    </row>
    <row r="299" spans="31:31" ht="30" customHeight="1" x14ac:dyDescent="0.35">
      <c r="AE299" s="99"/>
    </row>
    <row r="300" spans="31:31" ht="30" customHeight="1" x14ac:dyDescent="0.35">
      <c r="AE300" s="99"/>
    </row>
    <row r="301" spans="31:31" ht="30" customHeight="1" x14ac:dyDescent="0.35">
      <c r="AE301" s="99"/>
    </row>
    <row r="302" spans="31:31" ht="30" customHeight="1" x14ac:dyDescent="0.35">
      <c r="AE302" s="99"/>
    </row>
    <row r="303" spans="31:31" ht="30" customHeight="1" x14ac:dyDescent="0.35">
      <c r="AE303" s="99"/>
    </row>
    <row r="304" spans="31:31" ht="30" customHeight="1" x14ac:dyDescent="0.35">
      <c r="AE304" s="99"/>
    </row>
    <row r="305" spans="31:31" ht="30" customHeight="1" x14ac:dyDescent="0.35">
      <c r="AE305" s="99"/>
    </row>
    <row r="306" spans="31:31" ht="30" customHeight="1" x14ac:dyDescent="0.35">
      <c r="AE306" s="99"/>
    </row>
    <row r="307" spans="31:31" ht="30" customHeight="1" x14ac:dyDescent="0.35">
      <c r="AE307" s="99"/>
    </row>
    <row r="308" spans="31:31" ht="30" customHeight="1" x14ac:dyDescent="0.35">
      <c r="AE308" s="99"/>
    </row>
    <row r="309" spans="31:31" ht="30" customHeight="1" x14ac:dyDescent="0.35">
      <c r="AE309" s="99"/>
    </row>
    <row r="310" spans="31:31" ht="30" customHeight="1" x14ac:dyDescent="0.35">
      <c r="AE310" s="99"/>
    </row>
    <row r="311" spans="31:31" ht="30" customHeight="1" x14ac:dyDescent="0.35">
      <c r="AE311" s="99"/>
    </row>
    <row r="312" spans="31:31" ht="30" customHeight="1" x14ac:dyDescent="0.35">
      <c r="AE312" s="99"/>
    </row>
    <row r="313" spans="31:31" ht="30" customHeight="1" x14ac:dyDescent="0.35">
      <c r="AE313" s="99"/>
    </row>
    <row r="314" spans="31:31" ht="30" customHeight="1" x14ac:dyDescent="0.35">
      <c r="AE314" s="99"/>
    </row>
    <row r="315" spans="31:31" ht="30" customHeight="1" x14ac:dyDescent="0.35">
      <c r="AE315" s="99"/>
    </row>
    <row r="316" spans="31:31" ht="30" customHeight="1" x14ac:dyDescent="0.35">
      <c r="AE316" s="99"/>
    </row>
    <row r="317" spans="31:31" ht="30" customHeight="1" x14ac:dyDescent="0.35">
      <c r="AE317" s="99"/>
    </row>
    <row r="318" spans="31:31" ht="30" customHeight="1" x14ac:dyDescent="0.35">
      <c r="AE318" s="99"/>
    </row>
    <row r="319" spans="31:31" ht="30" customHeight="1" x14ac:dyDescent="0.35">
      <c r="AE319" s="99"/>
    </row>
    <row r="320" spans="31:31" ht="30" customHeight="1" x14ac:dyDescent="0.35">
      <c r="AE320" s="99"/>
    </row>
    <row r="321" spans="31:31" ht="30" customHeight="1" x14ac:dyDescent="0.35">
      <c r="AE321" s="99"/>
    </row>
    <row r="322" spans="31:31" ht="30" customHeight="1" x14ac:dyDescent="0.35">
      <c r="AE322" s="99"/>
    </row>
    <row r="323" spans="31:31" ht="30" customHeight="1" x14ac:dyDescent="0.35">
      <c r="AE323" s="99"/>
    </row>
    <row r="324" spans="31:31" ht="30" customHeight="1" x14ac:dyDescent="0.35">
      <c r="AE324" s="99"/>
    </row>
    <row r="325" spans="31:31" ht="30" customHeight="1" x14ac:dyDescent="0.35">
      <c r="AE325" s="99"/>
    </row>
    <row r="326" spans="31:31" ht="30" customHeight="1" x14ac:dyDescent="0.35">
      <c r="AE326" s="99"/>
    </row>
    <row r="327" spans="31:31" ht="30" customHeight="1" x14ac:dyDescent="0.35">
      <c r="AE327" s="99"/>
    </row>
    <row r="328" spans="31:31" ht="30" customHeight="1" x14ac:dyDescent="0.35">
      <c r="AE328" s="99"/>
    </row>
    <row r="329" spans="31:31" ht="30" customHeight="1" x14ac:dyDescent="0.35">
      <c r="AE329" s="99"/>
    </row>
    <row r="330" spans="31:31" ht="30" customHeight="1" x14ac:dyDescent="0.35">
      <c r="AE330" s="99"/>
    </row>
    <row r="331" spans="31:31" ht="30" customHeight="1" x14ac:dyDescent="0.35">
      <c r="AE331" s="99"/>
    </row>
    <row r="332" spans="31:31" ht="30" customHeight="1" x14ac:dyDescent="0.35">
      <c r="AE332" s="99"/>
    </row>
    <row r="333" spans="31:31" ht="30" customHeight="1" x14ac:dyDescent="0.35">
      <c r="AE333" s="99"/>
    </row>
    <row r="334" spans="31:31" ht="30" customHeight="1" x14ac:dyDescent="0.35">
      <c r="AE334" s="99"/>
    </row>
    <row r="335" spans="31:31" ht="30" customHeight="1" x14ac:dyDescent="0.35">
      <c r="AE335" s="99"/>
    </row>
    <row r="336" spans="31:31" ht="30" customHeight="1" x14ac:dyDescent="0.35">
      <c r="AE336" s="99"/>
    </row>
    <row r="337" spans="31:31" ht="30" customHeight="1" x14ac:dyDescent="0.35">
      <c r="AE337" s="99"/>
    </row>
    <row r="338" spans="31:31" ht="30" customHeight="1" x14ac:dyDescent="0.35">
      <c r="AE338" s="99"/>
    </row>
    <row r="339" spans="31:31" ht="30" customHeight="1" x14ac:dyDescent="0.35">
      <c r="AE339" s="99"/>
    </row>
    <row r="340" spans="31:31" ht="30" customHeight="1" x14ac:dyDescent="0.35">
      <c r="AE340" s="99"/>
    </row>
    <row r="341" spans="31:31" ht="30" customHeight="1" x14ac:dyDescent="0.35">
      <c r="AE341" s="99"/>
    </row>
    <row r="342" spans="31:31" ht="30" customHeight="1" x14ac:dyDescent="0.35">
      <c r="AE342" s="99"/>
    </row>
    <row r="343" spans="31:31" ht="30" customHeight="1" x14ac:dyDescent="0.35">
      <c r="AE343" s="99"/>
    </row>
    <row r="344" spans="31:31" ht="30" customHeight="1" x14ac:dyDescent="0.35">
      <c r="AE344" s="99"/>
    </row>
    <row r="345" spans="31:31" ht="30" customHeight="1" x14ac:dyDescent="0.35">
      <c r="AE345" s="99"/>
    </row>
    <row r="346" spans="31:31" ht="30" customHeight="1" x14ac:dyDescent="0.35">
      <c r="AE346" s="99"/>
    </row>
    <row r="347" spans="31:31" ht="30" customHeight="1" x14ac:dyDescent="0.35">
      <c r="AE347" s="99"/>
    </row>
    <row r="348" spans="31:31" ht="30" customHeight="1" x14ac:dyDescent="0.35">
      <c r="AE348" s="99"/>
    </row>
    <row r="349" spans="31:31" ht="30" customHeight="1" x14ac:dyDescent="0.35">
      <c r="AE349" s="99"/>
    </row>
    <row r="350" spans="31:31" ht="30" customHeight="1" x14ac:dyDescent="0.35">
      <c r="AE350" s="99"/>
    </row>
    <row r="351" spans="31:31" ht="30" customHeight="1" x14ac:dyDescent="0.35">
      <c r="AE351" s="99"/>
    </row>
    <row r="352" spans="31:31" ht="30" customHeight="1" x14ac:dyDescent="0.35">
      <c r="AE352" s="99"/>
    </row>
    <row r="353" spans="31:31" ht="30" customHeight="1" x14ac:dyDescent="0.35">
      <c r="AE353" s="99"/>
    </row>
    <row r="354" spans="31:31" ht="30" customHeight="1" x14ac:dyDescent="0.35">
      <c r="AE354" s="99"/>
    </row>
    <row r="355" spans="31:31" ht="30" customHeight="1" x14ac:dyDescent="0.35">
      <c r="AE355" s="99"/>
    </row>
    <row r="356" spans="31:31" ht="30" customHeight="1" x14ac:dyDescent="0.35">
      <c r="AE356" s="99"/>
    </row>
    <row r="357" spans="31:31" ht="30" customHeight="1" x14ac:dyDescent="0.35">
      <c r="AE357" s="99"/>
    </row>
    <row r="358" spans="31:31" ht="30" customHeight="1" x14ac:dyDescent="0.35">
      <c r="AE358" s="99"/>
    </row>
    <row r="359" spans="31:31" ht="30" customHeight="1" x14ac:dyDescent="0.35">
      <c r="AE359" s="99"/>
    </row>
    <row r="360" spans="31:31" ht="30" customHeight="1" x14ac:dyDescent="0.35">
      <c r="AE360" s="99"/>
    </row>
    <row r="361" spans="31:31" ht="30" customHeight="1" x14ac:dyDescent="0.35">
      <c r="AE361" s="99"/>
    </row>
    <row r="362" spans="31:31" ht="30" customHeight="1" x14ac:dyDescent="0.35">
      <c r="AE362" s="99"/>
    </row>
    <row r="363" spans="31:31" ht="30" customHeight="1" x14ac:dyDescent="0.35">
      <c r="AE363" s="99"/>
    </row>
    <row r="364" spans="31:31" ht="30" customHeight="1" x14ac:dyDescent="0.35">
      <c r="AE364" s="99"/>
    </row>
    <row r="365" spans="31:31" ht="30" customHeight="1" x14ac:dyDescent="0.35">
      <c r="AE365" s="99"/>
    </row>
    <row r="366" spans="31:31" ht="30" customHeight="1" x14ac:dyDescent="0.35">
      <c r="AE366" s="99"/>
    </row>
    <row r="367" spans="31:31" ht="30" customHeight="1" x14ac:dyDescent="0.35">
      <c r="AE367" s="99"/>
    </row>
    <row r="368" spans="31:31" ht="30" customHeight="1" x14ac:dyDescent="0.35">
      <c r="AE368" s="99"/>
    </row>
    <row r="369" spans="31:31" ht="30" customHeight="1" x14ac:dyDescent="0.35">
      <c r="AE369" s="99"/>
    </row>
    <row r="370" spans="31:31" ht="30" customHeight="1" x14ac:dyDescent="0.35">
      <c r="AE370" s="99"/>
    </row>
    <row r="371" spans="31:31" ht="30" customHeight="1" x14ac:dyDescent="0.35">
      <c r="AE371" s="99"/>
    </row>
    <row r="372" spans="31:31" ht="30" customHeight="1" x14ac:dyDescent="0.35">
      <c r="AE372" s="99"/>
    </row>
    <row r="373" spans="31:31" ht="30" customHeight="1" x14ac:dyDescent="0.35">
      <c r="AE373" s="99"/>
    </row>
    <row r="374" spans="31:31" ht="30" customHeight="1" x14ac:dyDescent="0.35">
      <c r="AE374" s="99"/>
    </row>
    <row r="375" spans="31:31" ht="30" customHeight="1" x14ac:dyDescent="0.35">
      <c r="AE375" s="99"/>
    </row>
    <row r="376" spans="31:31" ht="30" customHeight="1" x14ac:dyDescent="0.35">
      <c r="AE376" s="99"/>
    </row>
    <row r="377" spans="31:31" ht="30" customHeight="1" x14ac:dyDescent="0.35">
      <c r="AE377" s="99"/>
    </row>
    <row r="378" spans="31:31" ht="30" customHeight="1" x14ac:dyDescent="0.35">
      <c r="AE378" s="99"/>
    </row>
    <row r="379" spans="31:31" ht="30" customHeight="1" x14ac:dyDescent="0.35">
      <c r="AE379" s="99"/>
    </row>
    <row r="380" spans="31:31" ht="30" customHeight="1" x14ac:dyDescent="0.35">
      <c r="AE380" s="99"/>
    </row>
    <row r="381" spans="31:31" ht="30" customHeight="1" x14ac:dyDescent="0.35">
      <c r="AE381" s="99"/>
    </row>
    <row r="382" spans="31:31" ht="30" customHeight="1" x14ac:dyDescent="0.35">
      <c r="AE382" s="99"/>
    </row>
    <row r="383" spans="31:31" ht="30" customHeight="1" x14ac:dyDescent="0.35">
      <c r="AE383" s="99"/>
    </row>
    <row r="384" spans="31:31" ht="30" customHeight="1" x14ac:dyDescent="0.35">
      <c r="AE384" s="99"/>
    </row>
    <row r="385" spans="31:31" ht="30" customHeight="1" x14ac:dyDescent="0.35">
      <c r="AE385" s="99"/>
    </row>
    <row r="386" spans="31:31" ht="30" customHeight="1" x14ac:dyDescent="0.35">
      <c r="AE386" s="99"/>
    </row>
    <row r="387" spans="31:31" ht="30" customHeight="1" x14ac:dyDescent="0.35">
      <c r="AE387" s="99"/>
    </row>
    <row r="388" spans="31:31" ht="30" customHeight="1" x14ac:dyDescent="0.35">
      <c r="AE388" s="99"/>
    </row>
    <row r="389" spans="31:31" ht="30" customHeight="1" x14ac:dyDescent="0.35">
      <c r="AE389" s="99"/>
    </row>
    <row r="390" spans="31:31" ht="30" customHeight="1" x14ac:dyDescent="0.35">
      <c r="AE390" s="99"/>
    </row>
    <row r="391" spans="31:31" ht="30" customHeight="1" x14ac:dyDescent="0.35">
      <c r="AE391" s="99"/>
    </row>
    <row r="392" spans="31:31" ht="30" customHeight="1" x14ac:dyDescent="0.35">
      <c r="AE392" s="99"/>
    </row>
    <row r="393" spans="31:31" ht="30" customHeight="1" x14ac:dyDescent="0.35">
      <c r="AE393" s="99"/>
    </row>
    <row r="394" spans="31:31" ht="30" customHeight="1" x14ac:dyDescent="0.35">
      <c r="AE394" s="99"/>
    </row>
    <row r="395" spans="31:31" ht="30" customHeight="1" x14ac:dyDescent="0.35">
      <c r="AE395" s="99"/>
    </row>
    <row r="396" spans="31:31" ht="30" customHeight="1" x14ac:dyDescent="0.35">
      <c r="AE396" s="99"/>
    </row>
    <row r="397" spans="31:31" ht="30" customHeight="1" x14ac:dyDescent="0.35">
      <c r="AE397" s="99"/>
    </row>
    <row r="398" spans="31:31" ht="30" customHeight="1" x14ac:dyDescent="0.35">
      <c r="AE398" s="99"/>
    </row>
    <row r="399" spans="31:31" ht="30" customHeight="1" x14ac:dyDescent="0.35">
      <c r="AE399" s="99"/>
    </row>
    <row r="400" spans="31:31" ht="30" customHeight="1" x14ac:dyDescent="0.35">
      <c r="AE400" s="99"/>
    </row>
    <row r="401" spans="31:31" ht="30" customHeight="1" x14ac:dyDescent="0.35">
      <c r="AE401" s="99"/>
    </row>
    <row r="402" spans="31:31" ht="30" customHeight="1" x14ac:dyDescent="0.35">
      <c r="AE402" s="99"/>
    </row>
    <row r="403" spans="31:31" ht="30" customHeight="1" x14ac:dyDescent="0.35">
      <c r="AE403" s="99"/>
    </row>
    <row r="404" spans="31:31" ht="30" customHeight="1" x14ac:dyDescent="0.35">
      <c r="AE404" s="99"/>
    </row>
    <row r="405" spans="31:31" ht="30" customHeight="1" x14ac:dyDescent="0.35">
      <c r="AE405" s="99"/>
    </row>
    <row r="406" spans="31:31" ht="30" customHeight="1" x14ac:dyDescent="0.35">
      <c r="AE406" s="99"/>
    </row>
    <row r="407" spans="31:31" ht="30" customHeight="1" x14ac:dyDescent="0.35">
      <c r="AE407" s="99"/>
    </row>
    <row r="408" spans="31:31" ht="30" customHeight="1" x14ac:dyDescent="0.35">
      <c r="AE408" s="99"/>
    </row>
    <row r="409" spans="31:31" ht="30" customHeight="1" x14ac:dyDescent="0.35">
      <c r="AE409" s="99"/>
    </row>
    <row r="410" spans="31:31" ht="30" customHeight="1" x14ac:dyDescent="0.35">
      <c r="AE410" s="99"/>
    </row>
    <row r="411" spans="31:31" ht="30" customHeight="1" x14ac:dyDescent="0.35">
      <c r="AE411" s="99"/>
    </row>
    <row r="412" spans="31:31" ht="30" customHeight="1" x14ac:dyDescent="0.35">
      <c r="AE412" s="99"/>
    </row>
    <row r="413" spans="31:31" ht="30" customHeight="1" x14ac:dyDescent="0.35">
      <c r="AE413" s="99"/>
    </row>
    <row r="414" spans="31:31" ht="30" customHeight="1" x14ac:dyDescent="0.35">
      <c r="AE414" s="99"/>
    </row>
    <row r="415" spans="31:31" ht="30" customHeight="1" x14ac:dyDescent="0.35">
      <c r="AE415" s="99"/>
    </row>
    <row r="416" spans="31:31" ht="30" customHeight="1" x14ac:dyDescent="0.35">
      <c r="AE416" s="99"/>
    </row>
    <row r="417" spans="31:31" ht="30" customHeight="1" x14ac:dyDescent="0.35">
      <c r="AE417" s="99"/>
    </row>
    <row r="418" spans="31:31" ht="30" customHeight="1" x14ac:dyDescent="0.35">
      <c r="AE418" s="99"/>
    </row>
    <row r="419" spans="31:31" ht="30" customHeight="1" x14ac:dyDescent="0.35">
      <c r="AE419" s="99"/>
    </row>
    <row r="420" spans="31:31" ht="30" customHeight="1" x14ac:dyDescent="0.35">
      <c r="AE420" s="99"/>
    </row>
    <row r="421" spans="31:31" ht="30" customHeight="1" x14ac:dyDescent="0.35">
      <c r="AE421" s="99"/>
    </row>
    <row r="422" spans="31:31" ht="30" customHeight="1" x14ac:dyDescent="0.35">
      <c r="AE422" s="99"/>
    </row>
    <row r="423" spans="31:31" ht="30" customHeight="1" x14ac:dyDescent="0.35">
      <c r="AE423" s="99"/>
    </row>
    <row r="424" spans="31:31" ht="30" customHeight="1" x14ac:dyDescent="0.35">
      <c r="AE424" s="99"/>
    </row>
    <row r="425" spans="31:31" ht="30" customHeight="1" x14ac:dyDescent="0.35">
      <c r="AE425" s="99"/>
    </row>
    <row r="426" spans="31:31" ht="30" customHeight="1" x14ac:dyDescent="0.35">
      <c r="AE426" s="99"/>
    </row>
    <row r="427" spans="31:31" ht="30" customHeight="1" x14ac:dyDescent="0.35">
      <c r="AE427" s="99"/>
    </row>
    <row r="428" spans="31:31" ht="30" customHeight="1" x14ac:dyDescent="0.35">
      <c r="AE428" s="99"/>
    </row>
    <row r="429" spans="31:31" ht="30" customHeight="1" x14ac:dyDescent="0.35">
      <c r="AE429" s="99"/>
    </row>
    <row r="430" spans="31:31" ht="30" customHeight="1" x14ac:dyDescent="0.35">
      <c r="AE430" s="99"/>
    </row>
    <row r="431" spans="31:31" ht="30" customHeight="1" x14ac:dyDescent="0.35">
      <c r="AE431" s="99"/>
    </row>
    <row r="432" spans="31:31" ht="30" customHeight="1" x14ac:dyDescent="0.35">
      <c r="AE432" s="99"/>
    </row>
    <row r="433" spans="31:31" ht="30" customHeight="1" x14ac:dyDescent="0.35">
      <c r="AE433" s="99"/>
    </row>
    <row r="434" spans="31:31" ht="30" customHeight="1" x14ac:dyDescent="0.35">
      <c r="AE434" s="99"/>
    </row>
    <row r="435" spans="31:31" ht="30" customHeight="1" x14ac:dyDescent="0.35">
      <c r="AE435" s="99"/>
    </row>
    <row r="436" spans="31:31" ht="30" customHeight="1" x14ac:dyDescent="0.35">
      <c r="AE436" s="99"/>
    </row>
    <row r="437" spans="31:31" ht="30" customHeight="1" x14ac:dyDescent="0.35">
      <c r="AE437" s="99"/>
    </row>
    <row r="438" spans="31:31" ht="30" customHeight="1" x14ac:dyDescent="0.35">
      <c r="AE438" s="99"/>
    </row>
    <row r="439" spans="31:31" ht="30" customHeight="1" x14ac:dyDescent="0.35">
      <c r="AE439" s="99"/>
    </row>
    <row r="440" spans="31:31" ht="30" customHeight="1" x14ac:dyDescent="0.35">
      <c r="AE440" s="99"/>
    </row>
    <row r="441" spans="31:31" ht="30" customHeight="1" x14ac:dyDescent="0.35">
      <c r="AE441" s="99"/>
    </row>
    <row r="442" spans="31:31" ht="30" customHeight="1" x14ac:dyDescent="0.35">
      <c r="AE442" s="99"/>
    </row>
    <row r="443" spans="31:31" ht="30" customHeight="1" x14ac:dyDescent="0.35">
      <c r="AE443" s="99"/>
    </row>
    <row r="444" spans="31:31" ht="30" customHeight="1" x14ac:dyDescent="0.35">
      <c r="AE444" s="99"/>
    </row>
    <row r="445" spans="31:31" ht="30" customHeight="1" x14ac:dyDescent="0.35">
      <c r="AE445" s="99"/>
    </row>
    <row r="446" spans="31:31" ht="30" customHeight="1" x14ac:dyDescent="0.35">
      <c r="AE446" s="99"/>
    </row>
    <row r="447" spans="31:31" ht="30" customHeight="1" x14ac:dyDescent="0.35">
      <c r="AE447" s="99"/>
    </row>
    <row r="448" spans="31:31" ht="30" customHeight="1" x14ac:dyDescent="0.35">
      <c r="AE448" s="99"/>
    </row>
    <row r="449" spans="31:31" ht="30" customHeight="1" x14ac:dyDescent="0.35">
      <c r="AE449" s="99"/>
    </row>
    <row r="450" spans="31:31" ht="30" customHeight="1" x14ac:dyDescent="0.35">
      <c r="AE450" s="99"/>
    </row>
    <row r="451" spans="31:31" ht="30" customHeight="1" x14ac:dyDescent="0.35">
      <c r="AE451" s="99"/>
    </row>
    <row r="452" spans="31:31" ht="30" customHeight="1" x14ac:dyDescent="0.35">
      <c r="AE452" s="99"/>
    </row>
    <row r="453" spans="31:31" ht="30" customHeight="1" x14ac:dyDescent="0.35">
      <c r="AE453" s="99"/>
    </row>
    <row r="454" spans="31:31" ht="30" customHeight="1" x14ac:dyDescent="0.35">
      <c r="AE454" s="99"/>
    </row>
    <row r="455" spans="31:31" ht="30" customHeight="1" x14ac:dyDescent="0.35">
      <c r="AE455" s="99"/>
    </row>
    <row r="456" spans="31:31" ht="30" customHeight="1" x14ac:dyDescent="0.35">
      <c r="AE456" s="99"/>
    </row>
    <row r="457" spans="31:31" ht="30" customHeight="1" x14ac:dyDescent="0.35">
      <c r="AE457" s="99"/>
    </row>
    <row r="458" spans="31:31" ht="30" customHeight="1" x14ac:dyDescent="0.35">
      <c r="AE458" s="99"/>
    </row>
    <row r="459" spans="31:31" ht="30" customHeight="1" x14ac:dyDescent="0.35">
      <c r="AE459" s="99"/>
    </row>
    <row r="460" spans="31:31" ht="30" customHeight="1" x14ac:dyDescent="0.35">
      <c r="AE460" s="99"/>
    </row>
    <row r="461" spans="31:31" ht="30" customHeight="1" x14ac:dyDescent="0.35">
      <c r="AE461" s="99"/>
    </row>
    <row r="462" spans="31:31" ht="30" customHeight="1" x14ac:dyDescent="0.35">
      <c r="AE462" s="99"/>
    </row>
    <row r="463" spans="31:31" ht="30" customHeight="1" x14ac:dyDescent="0.35">
      <c r="AE463" s="99"/>
    </row>
    <row r="464" spans="31:31" ht="30" customHeight="1" x14ac:dyDescent="0.35">
      <c r="AE464" s="99"/>
    </row>
    <row r="465" spans="31:31" ht="30" customHeight="1" x14ac:dyDescent="0.35">
      <c r="AE465" s="99"/>
    </row>
    <row r="466" spans="31:31" ht="30" customHeight="1" x14ac:dyDescent="0.35">
      <c r="AE466" s="99"/>
    </row>
    <row r="467" spans="31:31" ht="30" customHeight="1" x14ac:dyDescent="0.35">
      <c r="AE467" s="99"/>
    </row>
    <row r="468" spans="31:31" ht="30" customHeight="1" x14ac:dyDescent="0.35">
      <c r="AE468" s="99"/>
    </row>
    <row r="469" spans="31:31" ht="30" customHeight="1" x14ac:dyDescent="0.35">
      <c r="AE469" s="99"/>
    </row>
    <row r="470" spans="31:31" ht="30" customHeight="1" x14ac:dyDescent="0.35">
      <c r="AE470" s="99"/>
    </row>
    <row r="471" spans="31:31" ht="30" customHeight="1" x14ac:dyDescent="0.35">
      <c r="AE471" s="99"/>
    </row>
    <row r="472" spans="31:31" ht="30" customHeight="1" x14ac:dyDescent="0.35">
      <c r="AE472" s="99"/>
    </row>
    <row r="473" spans="31:31" ht="30" customHeight="1" x14ac:dyDescent="0.35">
      <c r="AE473" s="99"/>
    </row>
    <row r="474" spans="31:31" ht="30" customHeight="1" x14ac:dyDescent="0.35">
      <c r="AE474" s="99"/>
    </row>
    <row r="475" spans="31:31" ht="30" customHeight="1" x14ac:dyDescent="0.35">
      <c r="AE475" s="99"/>
    </row>
    <row r="476" spans="31:31" ht="30" customHeight="1" x14ac:dyDescent="0.35">
      <c r="AE476" s="99"/>
    </row>
    <row r="477" spans="31:31" ht="30" customHeight="1" x14ac:dyDescent="0.35">
      <c r="AE477" s="99"/>
    </row>
    <row r="478" spans="31:31" ht="30" customHeight="1" x14ac:dyDescent="0.35">
      <c r="AE478" s="99"/>
    </row>
    <row r="479" spans="31:31" ht="30" customHeight="1" x14ac:dyDescent="0.35">
      <c r="AE479" s="99"/>
    </row>
    <row r="480" spans="31:31" ht="30" customHeight="1" x14ac:dyDescent="0.35">
      <c r="AE480" s="99"/>
    </row>
    <row r="481" spans="31:31" ht="30" customHeight="1" x14ac:dyDescent="0.35">
      <c r="AE481" s="99"/>
    </row>
    <row r="482" spans="31:31" ht="30" customHeight="1" x14ac:dyDescent="0.35">
      <c r="AE482" s="99"/>
    </row>
    <row r="483" spans="31:31" ht="30" customHeight="1" x14ac:dyDescent="0.35">
      <c r="AE483" s="99"/>
    </row>
    <row r="484" spans="31:31" ht="30" customHeight="1" x14ac:dyDescent="0.35">
      <c r="AE484" s="99"/>
    </row>
    <row r="485" spans="31:31" ht="30" customHeight="1" x14ac:dyDescent="0.35">
      <c r="AE485" s="99"/>
    </row>
    <row r="486" spans="31:31" ht="30" customHeight="1" x14ac:dyDescent="0.35">
      <c r="AE486" s="99"/>
    </row>
    <row r="487" spans="31:31" ht="30" customHeight="1" x14ac:dyDescent="0.35">
      <c r="AE487" s="99"/>
    </row>
    <row r="488" spans="31:31" ht="30" customHeight="1" x14ac:dyDescent="0.35">
      <c r="AE488" s="99"/>
    </row>
    <row r="489" spans="31:31" ht="30" customHeight="1" x14ac:dyDescent="0.35">
      <c r="AE489" s="99"/>
    </row>
    <row r="490" spans="31:31" ht="30" customHeight="1" x14ac:dyDescent="0.35">
      <c r="AE490" s="99"/>
    </row>
    <row r="491" spans="31:31" ht="30" customHeight="1" x14ac:dyDescent="0.35">
      <c r="AE491" s="99"/>
    </row>
    <row r="492" spans="31:31" ht="30" customHeight="1" x14ac:dyDescent="0.35">
      <c r="AE492" s="99"/>
    </row>
    <row r="493" spans="31:31" ht="30" customHeight="1" x14ac:dyDescent="0.35">
      <c r="AE493" s="99"/>
    </row>
    <row r="494" spans="31:31" ht="30" customHeight="1" x14ac:dyDescent="0.35">
      <c r="AE494" s="99"/>
    </row>
    <row r="495" spans="31:31" ht="30" customHeight="1" x14ac:dyDescent="0.35">
      <c r="AE495" s="99"/>
    </row>
    <row r="496" spans="31:31" ht="30" customHeight="1" x14ac:dyDescent="0.35">
      <c r="AE496" s="99"/>
    </row>
    <row r="497" spans="31:31" ht="30" customHeight="1" x14ac:dyDescent="0.35">
      <c r="AE497" s="99"/>
    </row>
    <row r="498" spans="31:31" ht="30" customHeight="1" x14ac:dyDescent="0.35">
      <c r="AE498" s="99"/>
    </row>
    <row r="499" spans="31:31" ht="30" customHeight="1" x14ac:dyDescent="0.35">
      <c r="AE499" s="99"/>
    </row>
    <row r="500" spans="31:31" ht="30" customHeight="1" x14ac:dyDescent="0.35">
      <c r="AE500" s="99"/>
    </row>
    <row r="501" spans="31:31" ht="30" customHeight="1" x14ac:dyDescent="0.35">
      <c r="AE501" s="99"/>
    </row>
    <row r="502" spans="31:31" ht="30" customHeight="1" x14ac:dyDescent="0.35">
      <c r="AE502" s="99"/>
    </row>
    <row r="503" spans="31:31" ht="30" customHeight="1" x14ac:dyDescent="0.35">
      <c r="AE503" s="99"/>
    </row>
    <row r="504" spans="31:31" ht="30" customHeight="1" x14ac:dyDescent="0.35">
      <c r="AE504" s="99"/>
    </row>
    <row r="505" spans="31:31" ht="30" customHeight="1" x14ac:dyDescent="0.35">
      <c r="AE505" s="99"/>
    </row>
    <row r="506" spans="31:31" ht="30" customHeight="1" x14ac:dyDescent="0.35">
      <c r="AE506" s="99"/>
    </row>
    <row r="507" spans="31:31" ht="30" customHeight="1" x14ac:dyDescent="0.35">
      <c r="AE507" s="99"/>
    </row>
    <row r="508" spans="31:31" ht="30" customHeight="1" x14ac:dyDescent="0.35">
      <c r="AE508" s="99"/>
    </row>
    <row r="509" spans="31:31" ht="30" customHeight="1" x14ac:dyDescent="0.35">
      <c r="AE509" s="99"/>
    </row>
    <row r="510" spans="31:31" ht="30" customHeight="1" x14ac:dyDescent="0.35">
      <c r="AE510" s="99"/>
    </row>
    <row r="511" spans="31:31" ht="30" customHeight="1" x14ac:dyDescent="0.35">
      <c r="AE511" s="99"/>
    </row>
    <row r="512" spans="31:31" ht="30" customHeight="1" x14ac:dyDescent="0.35">
      <c r="AE512" s="99"/>
    </row>
    <row r="513" spans="31:31" ht="30" customHeight="1" x14ac:dyDescent="0.35">
      <c r="AE513" s="99"/>
    </row>
    <row r="514" spans="31:31" ht="30" customHeight="1" x14ac:dyDescent="0.35">
      <c r="AE514" s="99"/>
    </row>
    <row r="515" spans="31:31" ht="30" customHeight="1" x14ac:dyDescent="0.35">
      <c r="AE515" s="99"/>
    </row>
    <row r="516" spans="31:31" ht="30" customHeight="1" x14ac:dyDescent="0.35">
      <c r="AE516" s="99"/>
    </row>
    <row r="517" spans="31:31" ht="30" customHeight="1" x14ac:dyDescent="0.35">
      <c r="AE517" s="99"/>
    </row>
    <row r="518" spans="31:31" ht="30" customHeight="1" x14ac:dyDescent="0.35">
      <c r="AE518" s="99"/>
    </row>
    <row r="519" spans="31:31" ht="30" customHeight="1" x14ac:dyDescent="0.35">
      <c r="AE519" s="99"/>
    </row>
    <row r="520" spans="31:31" ht="30" customHeight="1" x14ac:dyDescent="0.35">
      <c r="AE520" s="99"/>
    </row>
    <row r="521" spans="31:31" ht="30" customHeight="1" x14ac:dyDescent="0.35">
      <c r="AE521" s="99"/>
    </row>
    <row r="522" spans="31:31" ht="30" customHeight="1" x14ac:dyDescent="0.35">
      <c r="AE522" s="99"/>
    </row>
    <row r="523" spans="31:31" ht="30" customHeight="1" x14ac:dyDescent="0.35">
      <c r="AE523" s="99"/>
    </row>
    <row r="524" spans="31:31" ht="30" customHeight="1" x14ac:dyDescent="0.35">
      <c r="AE524" s="99"/>
    </row>
    <row r="525" spans="31:31" ht="30" customHeight="1" x14ac:dyDescent="0.35">
      <c r="AE525" s="99"/>
    </row>
    <row r="526" spans="31:31" ht="30" customHeight="1" x14ac:dyDescent="0.35">
      <c r="AE526" s="99"/>
    </row>
    <row r="527" spans="31:31" ht="30" customHeight="1" x14ac:dyDescent="0.35">
      <c r="AE527" s="99"/>
    </row>
    <row r="528" spans="31:31" ht="30" customHeight="1" x14ac:dyDescent="0.35">
      <c r="AE528" s="99"/>
    </row>
    <row r="529" spans="31:31" ht="30" customHeight="1" x14ac:dyDescent="0.35">
      <c r="AE529" s="99"/>
    </row>
    <row r="530" spans="31:31" ht="30" customHeight="1" x14ac:dyDescent="0.35">
      <c r="AE530" s="99"/>
    </row>
    <row r="531" spans="31:31" ht="30" customHeight="1" x14ac:dyDescent="0.35">
      <c r="AE531" s="99"/>
    </row>
    <row r="532" spans="31:31" ht="30" customHeight="1" x14ac:dyDescent="0.35">
      <c r="AE532" s="99"/>
    </row>
    <row r="533" spans="31:31" ht="30" customHeight="1" x14ac:dyDescent="0.35">
      <c r="AE533" s="99"/>
    </row>
    <row r="534" spans="31:31" ht="30" customHeight="1" x14ac:dyDescent="0.35">
      <c r="AE534" s="99"/>
    </row>
    <row r="535" spans="31:31" ht="30" customHeight="1" x14ac:dyDescent="0.35">
      <c r="AE535" s="99"/>
    </row>
    <row r="536" spans="31:31" ht="30" customHeight="1" x14ac:dyDescent="0.35">
      <c r="AE536" s="99"/>
    </row>
    <row r="537" spans="31:31" ht="30" customHeight="1" x14ac:dyDescent="0.35">
      <c r="AE537" s="99"/>
    </row>
    <row r="538" spans="31:31" ht="30" customHeight="1" x14ac:dyDescent="0.35">
      <c r="AE538" s="99"/>
    </row>
    <row r="539" spans="31:31" ht="30" customHeight="1" x14ac:dyDescent="0.35">
      <c r="AE539" s="99"/>
    </row>
    <row r="540" spans="31:31" ht="30" customHeight="1" x14ac:dyDescent="0.35">
      <c r="AE540" s="99"/>
    </row>
    <row r="541" spans="31:31" ht="30" customHeight="1" x14ac:dyDescent="0.35">
      <c r="AE541" s="99"/>
    </row>
    <row r="542" spans="31:31" ht="30" customHeight="1" x14ac:dyDescent="0.35">
      <c r="AE542" s="99"/>
    </row>
    <row r="543" spans="31:31" ht="30" customHeight="1" x14ac:dyDescent="0.35">
      <c r="AE543" s="99"/>
    </row>
    <row r="544" spans="31:31" ht="30" customHeight="1" x14ac:dyDescent="0.35">
      <c r="AE544" s="99"/>
    </row>
    <row r="545" spans="31:31" ht="30" customHeight="1" x14ac:dyDescent="0.35">
      <c r="AE545" s="99"/>
    </row>
    <row r="546" spans="31:31" ht="30" customHeight="1" x14ac:dyDescent="0.35">
      <c r="AE546" s="99"/>
    </row>
    <row r="547" spans="31:31" ht="30" customHeight="1" x14ac:dyDescent="0.35">
      <c r="AE547" s="99"/>
    </row>
    <row r="548" spans="31:31" ht="30" customHeight="1" x14ac:dyDescent="0.35">
      <c r="AE548" s="99"/>
    </row>
    <row r="549" spans="31:31" ht="30" customHeight="1" x14ac:dyDescent="0.35">
      <c r="AE549" s="99"/>
    </row>
    <row r="550" spans="31:31" ht="30" customHeight="1" x14ac:dyDescent="0.35">
      <c r="AE550" s="99"/>
    </row>
    <row r="551" spans="31:31" ht="30" customHeight="1" x14ac:dyDescent="0.35">
      <c r="AE551" s="99"/>
    </row>
    <row r="552" spans="31:31" ht="30" customHeight="1" x14ac:dyDescent="0.35">
      <c r="AE552" s="99"/>
    </row>
    <row r="553" spans="31:31" ht="30" customHeight="1" x14ac:dyDescent="0.35">
      <c r="AE553" s="99"/>
    </row>
    <row r="554" spans="31:31" ht="30" customHeight="1" x14ac:dyDescent="0.35">
      <c r="AE554" s="99"/>
    </row>
    <row r="555" spans="31:31" ht="30" customHeight="1" x14ac:dyDescent="0.35">
      <c r="AE555" s="99"/>
    </row>
    <row r="556" spans="31:31" ht="30" customHeight="1" x14ac:dyDescent="0.35">
      <c r="AE556" s="99"/>
    </row>
    <row r="557" spans="31:31" ht="30" customHeight="1" x14ac:dyDescent="0.35">
      <c r="AE557" s="99"/>
    </row>
    <row r="558" spans="31:31" ht="30" customHeight="1" x14ac:dyDescent="0.35">
      <c r="AE558" s="99"/>
    </row>
    <row r="559" spans="31:31" ht="30" customHeight="1" x14ac:dyDescent="0.35">
      <c r="AE559" s="99"/>
    </row>
    <row r="560" spans="31:31" ht="30" customHeight="1" x14ac:dyDescent="0.35">
      <c r="AE560" s="99"/>
    </row>
    <row r="561" spans="31:31" ht="30" customHeight="1" x14ac:dyDescent="0.35">
      <c r="AE561" s="99"/>
    </row>
    <row r="562" spans="31:31" ht="30" customHeight="1" x14ac:dyDescent="0.35">
      <c r="AE562" s="99"/>
    </row>
    <row r="563" spans="31:31" ht="30" customHeight="1" x14ac:dyDescent="0.35">
      <c r="AE563" s="99"/>
    </row>
    <row r="564" spans="31:31" ht="30" customHeight="1" x14ac:dyDescent="0.35">
      <c r="AE564" s="99"/>
    </row>
    <row r="565" spans="31:31" ht="30" customHeight="1" x14ac:dyDescent="0.35">
      <c r="AE565" s="99"/>
    </row>
    <row r="566" spans="31:31" ht="30" customHeight="1" x14ac:dyDescent="0.35">
      <c r="AE566" s="99"/>
    </row>
    <row r="567" spans="31:31" ht="30" customHeight="1" x14ac:dyDescent="0.35">
      <c r="AE567" s="99"/>
    </row>
    <row r="568" spans="31:31" ht="30" customHeight="1" x14ac:dyDescent="0.35">
      <c r="AE568" s="99"/>
    </row>
    <row r="569" spans="31:31" ht="30" customHeight="1" x14ac:dyDescent="0.35">
      <c r="AE569" s="99"/>
    </row>
    <row r="570" spans="31:31" ht="30" customHeight="1" x14ac:dyDescent="0.35">
      <c r="AE570" s="99"/>
    </row>
    <row r="571" spans="31:31" ht="30" customHeight="1" x14ac:dyDescent="0.35">
      <c r="AE571" s="99"/>
    </row>
    <row r="572" spans="31:31" ht="30" customHeight="1" x14ac:dyDescent="0.35">
      <c r="AE572" s="99"/>
    </row>
    <row r="573" spans="31:31" ht="30" customHeight="1" x14ac:dyDescent="0.35">
      <c r="AE573" s="99"/>
    </row>
    <row r="574" spans="31:31" ht="30" customHeight="1" x14ac:dyDescent="0.35">
      <c r="AE574" s="99"/>
    </row>
    <row r="575" spans="31:31" ht="30" customHeight="1" x14ac:dyDescent="0.35">
      <c r="AE575" s="99"/>
    </row>
    <row r="576" spans="31:31" ht="30" customHeight="1" x14ac:dyDescent="0.35">
      <c r="AE576" s="99"/>
    </row>
    <row r="577" spans="31:31" ht="30" customHeight="1" x14ac:dyDescent="0.35">
      <c r="AE577" s="99"/>
    </row>
    <row r="578" spans="31:31" ht="30" customHeight="1" x14ac:dyDescent="0.35">
      <c r="AE578" s="99"/>
    </row>
    <row r="579" spans="31:31" ht="30" customHeight="1" x14ac:dyDescent="0.35">
      <c r="AE579" s="99"/>
    </row>
    <row r="580" spans="31:31" ht="30" customHeight="1" x14ac:dyDescent="0.35">
      <c r="AE580" s="99"/>
    </row>
    <row r="581" spans="31:31" ht="30" customHeight="1" x14ac:dyDescent="0.35">
      <c r="AE581" s="99"/>
    </row>
    <row r="582" spans="31:31" ht="30" customHeight="1" x14ac:dyDescent="0.35">
      <c r="AE582" s="99"/>
    </row>
    <row r="583" spans="31:31" ht="30" customHeight="1" x14ac:dyDescent="0.35">
      <c r="AE583" s="99"/>
    </row>
    <row r="584" spans="31:31" ht="30" customHeight="1" x14ac:dyDescent="0.35">
      <c r="AE584" s="99"/>
    </row>
    <row r="585" spans="31:31" ht="30" customHeight="1" x14ac:dyDescent="0.35">
      <c r="AE585" s="99"/>
    </row>
    <row r="586" spans="31:31" ht="30" customHeight="1" x14ac:dyDescent="0.35">
      <c r="AE586" s="99"/>
    </row>
    <row r="587" spans="31:31" ht="30" customHeight="1" x14ac:dyDescent="0.35">
      <c r="AE587" s="99"/>
    </row>
    <row r="588" spans="31:31" ht="30" customHeight="1" x14ac:dyDescent="0.35">
      <c r="AE588" s="99"/>
    </row>
    <row r="589" spans="31:31" ht="30" customHeight="1" x14ac:dyDescent="0.35">
      <c r="AE589" s="99"/>
    </row>
    <row r="590" spans="31:31" ht="30" customHeight="1" x14ac:dyDescent="0.35">
      <c r="AE590" s="99"/>
    </row>
    <row r="591" spans="31:31" ht="30" customHeight="1" x14ac:dyDescent="0.35">
      <c r="AE591" s="99"/>
    </row>
    <row r="592" spans="31:31" ht="30" customHeight="1" x14ac:dyDescent="0.35">
      <c r="AE592" s="99"/>
    </row>
    <row r="593" spans="31:31" ht="30" customHeight="1" x14ac:dyDescent="0.35">
      <c r="AE593" s="99"/>
    </row>
    <row r="594" spans="31:31" ht="30" customHeight="1" x14ac:dyDescent="0.35">
      <c r="AE594" s="99"/>
    </row>
    <row r="595" spans="31:31" ht="30" customHeight="1" x14ac:dyDescent="0.35">
      <c r="AE595" s="99"/>
    </row>
    <row r="596" spans="31:31" ht="30" customHeight="1" x14ac:dyDescent="0.35">
      <c r="AE596" s="99"/>
    </row>
    <row r="597" spans="31:31" ht="30" customHeight="1" x14ac:dyDescent="0.35">
      <c r="AE597" s="99"/>
    </row>
    <row r="598" spans="31:31" ht="30" customHeight="1" x14ac:dyDescent="0.35">
      <c r="AE598" s="99"/>
    </row>
    <row r="599" spans="31:31" ht="30" customHeight="1" x14ac:dyDescent="0.35">
      <c r="AE599" s="99"/>
    </row>
    <row r="600" spans="31:31" ht="30" customHeight="1" x14ac:dyDescent="0.35">
      <c r="AE600" s="99"/>
    </row>
    <row r="601" spans="31:31" ht="30" customHeight="1" x14ac:dyDescent="0.35">
      <c r="AE601" s="99"/>
    </row>
    <row r="602" spans="31:31" ht="30" customHeight="1" x14ac:dyDescent="0.35">
      <c r="AE602" s="99"/>
    </row>
    <row r="603" spans="31:31" ht="30" customHeight="1" x14ac:dyDescent="0.35">
      <c r="AE603" s="99"/>
    </row>
    <row r="604" spans="31:31" ht="30" customHeight="1" x14ac:dyDescent="0.35">
      <c r="AE604" s="99"/>
    </row>
    <row r="605" spans="31:31" ht="30" customHeight="1" x14ac:dyDescent="0.35">
      <c r="AE605" s="99"/>
    </row>
    <row r="606" spans="31:31" ht="30" customHeight="1" x14ac:dyDescent="0.35">
      <c r="AE606" s="99"/>
    </row>
    <row r="607" spans="31:31" ht="30" customHeight="1" x14ac:dyDescent="0.35">
      <c r="AE607" s="99"/>
    </row>
    <row r="608" spans="31:31" ht="30" customHeight="1" x14ac:dyDescent="0.35">
      <c r="AE608" s="99"/>
    </row>
    <row r="609" spans="31:31" ht="30" customHeight="1" x14ac:dyDescent="0.35">
      <c r="AE609" s="99"/>
    </row>
    <row r="610" spans="31:31" ht="30" customHeight="1" x14ac:dyDescent="0.35">
      <c r="AE610" s="99"/>
    </row>
    <row r="611" spans="31:31" ht="30" customHeight="1" x14ac:dyDescent="0.35">
      <c r="AE611" s="99"/>
    </row>
    <row r="612" spans="31:31" ht="30" customHeight="1" x14ac:dyDescent="0.35">
      <c r="AE612" s="99"/>
    </row>
    <row r="613" spans="31:31" ht="30" customHeight="1" x14ac:dyDescent="0.35">
      <c r="AE613" s="99"/>
    </row>
    <row r="614" spans="31:31" ht="30" customHeight="1" x14ac:dyDescent="0.35">
      <c r="AE614" s="99"/>
    </row>
    <row r="615" spans="31:31" ht="30" customHeight="1" x14ac:dyDescent="0.35">
      <c r="AE615" s="99"/>
    </row>
    <row r="616" spans="31:31" ht="30" customHeight="1" x14ac:dyDescent="0.35">
      <c r="AE616" s="99"/>
    </row>
    <row r="617" spans="31:31" ht="30" customHeight="1" x14ac:dyDescent="0.35">
      <c r="AE617" s="99"/>
    </row>
    <row r="618" spans="31:31" ht="30" customHeight="1" x14ac:dyDescent="0.35">
      <c r="AE618" s="99"/>
    </row>
    <row r="619" spans="31:31" ht="30" customHeight="1" x14ac:dyDescent="0.35">
      <c r="AE619" s="99"/>
    </row>
    <row r="620" spans="31:31" ht="30" customHeight="1" x14ac:dyDescent="0.35">
      <c r="AE620" s="99"/>
    </row>
    <row r="621" spans="31:31" ht="30" customHeight="1" x14ac:dyDescent="0.35">
      <c r="AE621" s="99"/>
    </row>
    <row r="622" spans="31:31" ht="30" customHeight="1" x14ac:dyDescent="0.35">
      <c r="AE622" s="99"/>
    </row>
    <row r="623" spans="31:31" ht="30" customHeight="1" x14ac:dyDescent="0.35">
      <c r="AE623" s="99"/>
    </row>
    <row r="624" spans="31:31" ht="30" customHeight="1" x14ac:dyDescent="0.35">
      <c r="AE624" s="99"/>
    </row>
    <row r="625" spans="31:31" ht="30" customHeight="1" x14ac:dyDescent="0.35">
      <c r="AE625" s="99"/>
    </row>
    <row r="626" spans="31:31" ht="30" customHeight="1" x14ac:dyDescent="0.35">
      <c r="AE626" s="99"/>
    </row>
    <row r="627" spans="31:31" ht="30" customHeight="1" x14ac:dyDescent="0.35">
      <c r="AE627" s="99"/>
    </row>
    <row r="628" spans="31:31" ht="30" customHeight="1" x14ac:dyDescent="0.35">
      <c r="AE628" s="99"/>
    </row>
    <row r="629" spans="31:31" ht="30" customHeight="1" x14ac:dyDescent="0.35">
      <c r="AE629" s="99"/>
    </row>
    <row r="630" spans="31:31" ht="30" customHeight="1" x14ac:dyDescent="0.35">
      <c r="AE630" s="99"/>
    </row>
    <row r="631" spans="31:31" ht="30" customHeight="1" x14ac:dyDescent="0.35">
      <c r="AE631" s="99"/>
    </row>
    <row r="632" spans="31:31" ht="30" customHeight="1" x14ac:dyDescent="0.35">
      <c r="AE632" s="99"/>
    </row>
    <row r="633" spans="31:31" ht="30" customHeight="1" x14ac:dyDescent="0.35">
      <c r="AE633" s="99"/>
    </row>
    <row r="634" spans="31:31" ht="30" customHeight="1" x14ac:dyDescent="0.35">
      <c r="AE634" s="99"/>
    </row>
    <row r="635" spans="31:31" ht="30" customHeight="1" x14ac:dyDescent="0.35">
      <c r="AE635" s="99"/>
    </row>
    <row r="636" spans="31:31" ht="30" customHeight="1" x14ac:dyDescent="0.35">
      <c r="AE636" s="99"/>
    </row>
    <row r="637" spans="31:31" ht="30" customHeight="1" x14ac:dyDescent="0.35">
      <c r="AE637" s="99"/>
    </row>
    <row r="638" spans="31:31" ht="30" customHeight="1" x14ac:dyDescent="0.35">
      <c r="AE638" s="99"/>
    </row>
    <row r="639" spans="31:31" ht="30" customHeight="1" x14ac:dyDescent="0.35">
      <c r="AE639" s="99"/>
    </row>
    <row r="640" spans="31:31" ht="30" customHeight="1" x14ac:dyDescent="0.35">
      <c r="AE640" s="99"/>
    </row>
    <row r="641" spans="31:31" ht="30" customHeight="1" x14ac:dyDescent="0.35">
      <c r="AE641" s="99"/>
    </row>
    <row r="642" spans="31:31" ht="30" customHeight="1" x14ac:dyDescent="0.35">
      <c r="AE642" s="99"/>
    </row>
    <row r="643" spans="31:31" ht="30" customHeight="1" x14ac:dyDescent="0.35">
      <c r="AE643" s="99"/>
    </row>
    <row r="644" spans="31:31" ht="30" customHeight="1" x14ac:dyDescent="0.35">
      <c r="AE644" s="99"/>
    </row>
    <row r="645" spans="31:31" ht="30" customHeight="1" x14ac:dyDescent="0.35">
      <c r="AE645" s="99"/>
    </row>
    <row r="646" spans="31:31" ht="30" customHeight="1" x14ac:dyDescent="0.35">
      <c r="AE646" s="99"/>
    </row>
    <row r="647" spans="31:31" ht="30" customHeight="1" x14ac:dyDescent="0.35">
      <c r="AE647" s="99"/>
    </row>
    <row r="648" spans="31:31" ht="30" customHeight="1" x14ac:dyDescent="0.35">
      <c r="AE648" s="99"/>
    </row>
    <row r="649" spans="31:31" ht="30" customHeight="1" x14ac:dyDescent="0.35">
      <c r="AE649" s="99"/>
    </row>
    <row r="650" spans="31:31" ht="30" customHeight="1" x14ac:dyDescent="0.35">
      <c r="AE650" s="99"/>
    </row>
    <row r="651" spans="31:31" ht="30" customHeight="1" x14ac:dyDescent="0.35">
      <c r="AE651" s="99"/>
    </row>
    <row r="652" spans="31:31" ht="30" customHeight="1" x14ac:dyDescent="0.35">
      <c r="AE652" s="99"/>
    </row>
    <row r="653" spans="31:31" ht="30" customHeight="1" x14ac:dyDescent="0.35">
      <c r="AE653" s="99"/>
    </row>
    <row r="654" spans="31:31" ht="30" customHeight="1" x14ac:dyDescent="0.35">
      <c r="AE654" s="99"/>
    </row>
    <row r="655" spans="31:31" ht="30" customHeight="1" x14ac:dyDescent="0.35">
      <c r="AE655" s="99"/>
    </row>
    <row r="656" spans="31:31" ht="30" customHeight="1" x14ac:dyDescent="0.35">
      <c r="AE656" s="99"/>
    </row>
    <row r="657" spans="31:31" ht="30" customHeight="1" x14ac:dyDescent="0.35">
      <c r="AE657" s="99"/>
    </row>
    <row r="658" spans="31:31" ht="30" customHeight="1" x14ac:dyDescent="0.35">
      <c r="AE658" s="99"/>
    </row>
    <row r="659" spans="31:31" ht="30" customHeight="1" x14ac:dyDescent="0.35">
      <c r="AE659" s="99"/>
    </row>
    <row r="660" spans="31:31" ht="30" customHeight="1" x14ac:dyDescent="0.35">
      <c r="AE660" s="99"/>
    </row>
    <row r="661" spans="31:31" ht="30" customHeight="1" x14ac:dyDescent="0.35">
      <c r="AE661" s="99"/>
    </row>
    <row r="662" spans="31:31" ht="30" customHeight="1" x14ac:dyDescent="0.35">
      <c r="AE662" s="99"/>
    </row>
    <row r="663" spans="31:31" ht="30" customHeight="1" x14ac:dyDescent="0.35">
      <c r="AE663" s="99"/>
    </row>
    <row r="664" spans="31:31" ht="30" customHeight="1" x14ac:dyDescent="0.35">
      <c r="AE664" s="99"/>
    </row>
    <row r="665" spans="31:31" ht="30" customHeight="1" x14ac:dyDescent="0.35">
      <c r="AE665" s="99"/>
    </row>
    <row r="666" spans="31:31" ht="30" customHeight="1" x14ac:dyDescent="0.35">
      <c r="AE666" s="99"/>
    </row>
    <row r="667" spans="31:31" ht="30" customHeight="1" x14ac:dyDescent="0.35">
      <c r="AE667" s="99"/>
    </row>
    <row r="668" spans="31:31" ht="30" customHeight="1" x14ac:dyDescent="0.35">
      <c r="AE668" s="99"/>
    </row>
    <row r="669" spans="31:31" ht="30" customHeight="1" x14ac:dyDescent="0.35">
      <c r="AE669" s="99"/>
    </row>
    <row r="670" spans="31:31" ht="30" customHeight="1" x14ac:dyDescent="0.35">
      <c r="AE670" s="99"/>
    </row>
    <row r="671" spans="31:31" ht="30" customHeight="1" x14ac:dyDescent="0.35">
      <c r="AE671" s="99"/>
    </row>
    <row r="672" spans="31:31" ht="30" customHeight="1" x14ac:dyDescent="0.35">
      <c r="AE672" s="99"/>
    </row>
    <row r="673" spans="31:31" ht="30" customHeight="1" x14ac:dyDescent="0.35">
      <c r="AE673" s="99"/>
    </row>
    <row r="674" spans="31:31" ht="30" customHeight="1" x14ac:dyDescent="0.35">
      <c r="AE674" s="99"/>
    </row>
    <row r="675" spans="31:31" ht="30" customHeight="1" x14ac:dyDescent="0.35">
      <c r="AE675" s="99"/>
    </row>
    <row r="676" spans="31:31" ht="30" customHeight="1" x14ac:dyDescent="0.35">
      <c r="AE676" s="99"/>
    </row>
    <row r="677" spans="31:31" ht="30" customHeight="1" x14ac:dyDescent="0.35">
      <c r="AE677" s="99"/>
    </row>
    <row r="678" spans="31:31" ht="30" customHeight="1" x14ac:dyDescent="0.35">
      <c r="AE678" s="99"/>
    </row>
    <row r="679" spans="31:31" ht="30" customHeight="1" x14ac:dyDescent="0.35">
      <c r="AE679" s="99"/>
    </row>
    <row r="680" spans="31:31" ht="30" customHeight="1" x14ac:dyDescent="0.35">
      <c r="AE680" s="99"/>
    </row>
    <row r="681" spans="31:31" ht="30" customHeight="1" x14ac:dyDescent="0.35">
      <c r="AE681" s="99"/>
    </row>
    <row r="682" spans="31:31" ht="30" customHeight="1" x14ac:dyDescent="0.35">
      <c r="AE682" s="99"/>
    </row>
    <row r="683" spans="31:31" ht="30" customHeight="1" x14ac:dyDescent="0.35">
      <c r="AE683" s="99"/>
    </row>
    <row r="684" spans="31:31" ht="30" customHeight="1" x14ac:dyDescent="0.35">
      <c r="AE684" s="99"/>
    </row>
    <row r="685" spans="31:31" ht="30" customHeight="1" x14ac:dyDescent="0.35">
      <c r="AE685" s="99"/>
    </row>
    <row r="686" spans="31:31" ht="30" customHeight="1" x14ac:dyDescent="0.35">
      <c r="AE686" s="99"/>
    </row>
    <row r="687" spans="31:31" ht="30" customHeight="1" x14ac:dyDescent="0.35">
      <c r="AE687" s="99"/>
    </row>
    <row r="688" spans="31:31" ht="30" customHeight="1" x14ac:dyDescent="0.35">
      <c r="AE688" s="99"/>
    </row>
    <row r="689" spans="31:31" ht="30" customHeight="1" x14ac:dyDescent="0.35">
      <c r="AE689" s="99"/>
    </row>
    <row r="690" spans="31:31" ht="30" customHeight="1" x14ac:dyDescent="0.35">
      <c r="AE690" s="99"/>
    </row>
    <row r="691" spans="31:31" ht="30" customHeight="1" x14ac:dyDescent="0.35">
      <c r="AE691" s="99"/>
    </row>
    <row r="692" spans="31:31" ht="30" customHeight="1" x14ac:dyDescent="0.35">
      <c r="AE692" s="99"/>
    </row>
    <row r="693" spans="31:31" ht="30" customHeight="1" x14ac:dyDescent="0.35">
      <c r="AE693" s="99"/>
    </row>
    <row r="694" spans="31:31" ht="30" customHeight="1" x14ac:dyDescent="0.35">
      <c r="AE694" s="99"/>
    </row>
    <row r="695" spans="31:31" ht="30" customHeight="1" x14ac:dyDescent="0.35">
      <c r="AE695" s="99"/>
    </row>
    <row r="696" spans="31:31" ht="30" customHeight="1" x14ac:dyDescent="0.35">
      <c r="AE696" s="99"/>
    </row>
    <row r="697" spans="31:31" ht="30" customHeight="1" x14ac:dyDescent="0.35">
      <c r="AE697" s="99"/>
    </row>
    <row r="698" spans="31:31" ht="30" customHeight="1" x14ac:dyDescent="0.35">
      <c r="AE698" s="99"/>
    </row>
    <row r="699" spans="31:31" ht="30" customHeight="1" x14ac:dyDescent="0.35">
      <c r="AE699" s="99"/>
    </row>
    <row r="700" spans="31:31" ht="30" customHeight="1" x14ac:dyDescent="0.35">
      <c r="AE700" s="99"/>
    </row>
    <row r="701" spans="31:31" ht="30" customHeight="1" x14ac:dyDescent="0.35">
      <c r="AE701" s="99"/>
    </row>
    <row r="702" spans="31:31" ht="30" customHeight="1" x14ac:dyDescent="0.35">
      <c r="AE702" s="99"/>
    </row>
    <row r="703" spans="31:31" ht="30" customHeight="1" x14ac:dyDescent="0.35">
      <c r="AE703" s="99"/>
    </row>
    <row r="704" spans="31:31" ht="30" customHeight="1" x14ac:dyDescent="0.35">
      <c r="AE704" s="99"/>
    </row>
    <row r="705" spans="31:31" ht="30" customHeight="1" x14ac:dyDescent="0.35">
      <c r="AE705" s="99"/>
    </row>
    <row r="706" spans="31:31" ht="30" customHeight="1" x14ac:dyDescent="0.35">
      <c r="AE706" s="99"/>
    </row>
    <row r="707" spans="31:31" ht="30" customHeight="1" x14ac:dyDescent="0.35">
      <c r="AE707" s="99"/>
    </row>
    <row r="708" spans="31:31" ht="30" customHeight="1" x14ac:dyDescent="0.35">
      <c r="AE708" s="99"/>
    </row>
    <row r="709" spans="31:31" ht="30" customHeight="1" x14ac:dyDescent="0.35">
      <c r="AE709" s="99"/>
    </row>
    <row r="710" spans="31:31" ht="30" customHeight="1" x14ac:dyDescent="0.35">
      <c r="AE710" s="99"/>
    </row>
    <row r="711" spans="31:31" ht="30" customHeight="1" x14ac:dyDescent="0.35">
      <c r="AE711" s="99"/>
    </row>
    <row r="712" spans="31:31" ht="30" customHeight="1" x14ac:dyDescent="0.35">
      <c r="AE712" s="99"/>
    </row>
    <row r="713" spans="31:31" ht="30" customHeight="1" x14ac:dyDescent="0.35">
      <c r="AE713" s="99"/>
    </row>
    <row r="714" spans="31:31" ht="30" customHeight="1" x14ac:dyDescent="0.35">
      <c r="AE714" s="99"/>
    </row>
    <row r="715" spans="31:31" ht="30" customHeight="1" x14ac:dyDescent="0.35">
      <c r="AE715" s="99"/>
    </row>
    <row r="716" spans="31:31" ht="30" customHeight="1" x14ac:dyDescent="0.35">
      <c r="AE716" s="99"/>
    </row>
    <row r="717" spans="31:31" ht="30" customHeight="1" x14ac:dyDescent="0.35">
      <c r="AE717" s="99"/>
    </row>
    <row r="718" spans="31:31" ht="30" customHeight="1" x14ac:dyDescent="0.35">
      <c r="AE718" s="99"/>
    </row>
    <row r="719" spans="31:31" ht="30" customHeight="1" x14ac:dyDescent="0.35">
      <c r="AE719" s="99"/>
    </row>
    <row r="720" spans="31:31" ht="30" customHeight="1" x14ac:dyDescent="0.35">
      <c r="AE720" s="99"/>
    </row>
    <row r="721" spans="31:31" ht="30" customHeight="1" x14ac:dyDescent="0.35">
      <c r="AE721" s="99"/>
    </row>
    <row r="722" spans="31:31" ht="30" customHeight="1" x14ac:dyDescent="0.35">
      <c r="AE722" s="99"/>
    </row>
    <row r="723" spans="31:31" ht="30" customHeight="1" x14ac:dyDescent="0.35">
      <c r="AE723" s="99"/>
    </row>
    <row r="724" spans="31:31" ht="30" customHeight="1" x14ac:dyDescent="0.35">
      <c r="AE724" s="99"/>
    </row>
    <row r="725" spans="31:31" ht="30" customHeight="1" x14ac:dyDescent="0.35">
      <c r="AE725" s="99"/>
    </row>
    <row r="726" spans="31:31" ht="30" customHeight="1" x14ac:dyDescent="0.35">
      <c r="AE726" s="99"/>
    </row>
    <row r="727" spans="31:31" ht="30" customHeight="1" x14ac:dyDescent="0.35">
      <c r="AE727" s="99"/>
    </row>
    <row r="728" spans="31:31" ht="30" customHeight="1" x14ac:dyDescent="0.35">
      <c r="AE728" s="99"/>
    </row>
    <row r="729" spans="31:31" ht="30" customHeight="1" x14ac:dyDescent="0.35">
      <c r="AE729" s="99"/>
    </row>
    <row r="730" spans="31:31" ht="30" customHeight="1" x14ac:dyDescent="0.35">
      <c r="AE730" s="99"/>
    </row>
    <row r="731" spans="31:31" ht="30" customHeight="1" x14ac:dyDescent="0.35">
      <c r="AE731" s="99"/>
    </row>
    <row r="732" spans="31:31" ht="30" customHeight="1" x14ac:dyDescent="0.35">
      <c r="AE732" s="99"/>
    </row>
    <row r="733" spans="31:31" ht="30" customHeight="1" x14ac:dyDescent="0.35">
      <c r="AE733" s="99"/>
    </row>
    <row r="734" spans="31:31" ht="30" customHeight="1" x14ac:dyDescent="0.35">
      <c r="AE734" s="99"/>
    </row>
    <row r="735" spans="31:31" ht="30" customHeight="1" x14ac:dyDescent="0.35">
      <c r="AE735" s="99"/>
    </row>
    <row r="736" spans="31:31" ht="30" customHeight="1" x14ac:dyDescent="0.35">
      <c r="AE736" s="99"/>
    </row>
    <row r="737" spans="31:31" ht="30" customHeight="1" x14ac:dyDescent="0.35">
      <c r="AE737" s="99"/>
    </row>
    <row r="738" spans="31:31" ht="30" customHeight="1" x14ac:dyDescent="0.35">
      <c r="AE738" s="99"/>
    </row>
    <row r="739" spans="31:31" ht="30" customHeight="1" x14ac:dyDescent="0.35">
      <c r="AE739" s="99"/>
    </row>
    <row r="740" spans="31:31" ht="30" customHeight="1" x14ac:dyDescent="0.35">
      <c r="AE740" s="99"/>
    </row>
    <row r="741" spans="31:31" ht="30" customHeight="1" x14ac:dyDescent="0.35">
      <c r="AE741" s="99"/>
    </row>
    <row r="742" spans="31:31" ht="30" customHeight="1" x14ac:dyDescent="0.35">
      <c r="AE742" s="99"/>
    </row>
    <row r="743" spans="31:31" ht="30" customHeight="1" x14ac:dyDescent="0.35">
      <c r="AE743" s="99"/>
    </row>
    <row r="744" spans="31:31" ht="30" customHeight="1" x14ac:dyDescent="0.35">
      <c r="AE744" s="99"/>
    </row>
    <row r="745" spans="31:31" ht="30" customHeight="1" x14ac:dyDescent="0.35">
      <c r="AE745" s="99"/>
    </row>
    <row r="746" spans="31:31" ht="30" customHeight="1" x14ac:dyDescent="0.35">
      <c r="AE746" s="99"/>
    </row>
    <row r="747" spans="31:31" ht="30" customHeight="1" x14ac:dyDescent="0.35">
      <c r="AE747" s="99"/>
    </row>
    <row r="748" spans="31:31" ht="30" customHeight="1" x14ac:dyDescent="0.35">
      <c r="AE748" s="99"/>
    </row>
    <row r="749" spans="31:31" ht="30" customHeight="1" x14ac:dyDescent="0.35">
      <c r="AE749" s="99"/>
    </row>
    <row r="750" spans="31:31" ht="30" customHeight="1" x14ac:dyDescent="0.35">
      <c r="AE750" s="99"/>
    </row>
    <row r="751" spans="31:31" ht="30" customHeight="1" x14ac:dyDescent="0.35">
      <c r="AE751" s="99"/>
    </row>
    <row r="752" spans="31:31" ht="30" customHeight="1" x14ac:dyDescent="0.35">
      <c r="AE752" s="99"/>
    </row>
    <row r="753" spans="31:31" ht="30" customHeight="1" x14ac:dyDescent="0.35">
      <c r="AE753" s="99"/>
    </row>
    <row r="754" spans="31:31" ht="30" customHeight="1" x14ac:dyDescent="0.35">
      <c r="AE754" s="99"/>
    </row>
    <row r="755" spans="31:31" ht="30" customHeight="1" x14ac:dyDescent="0.35">
      <c r="AE755" s="99"/>
    </row>
    <row r="756" spans="31:31" ht="30" customHeight="1" x14ac:dyDescent="0.35">
      <c r="AE756" s="99"/>
    </row>
    <row r="757" spans="31:31" ht="30" customHeight="1" x14ac:dyDescent="0.35">
      <c r="AE757" s="99"/>
    </row>
    <row r="758" spans="31:31" ht="30" customHeight="1" x14ac:dyDescent="0.35">
      <c r="AE758" s="99"/>
    </row>
    <row r="759" spans="31:31" ht="30" customHeight="1" x14ac:dyDescent="0.35">
      <c r="AE759" s="99"/>
    </row>
    <row r="760" spans="31:31" ht="30" customHeight="1" x14ac:dyDescent="0.35">
      <c r="AE760" s="99"/>
    </row>
    <row r="761" spans="31:31" ht="30" customHeight="1" x14ac:dyDescent="0.35">
      <c r="AE761" s="99"/>
    </row>
    <row r="762" spans="31:31" ht="30" customHeight="1" x14ac:dyDescent="0.35">
      <c r="AE762" s="99"/>
    </row>
    <row r="763" spans="31:31" ht="30" customHeight="1" x14ac:dyDescent="0.35">
      <c r="AE763" s="99"/>
    </row>
    <row r="764" spans="31:31" ht="30" customHeight="1" x14ac:dyDescent="0.35">
      <c r="AE764" s="99"/>
    </row>
    <row r="765" spans="31:31" ht="30" customHeight="1" x14ac:dyDescent="0.35">
      <c r="AE765" s="99"/>
    </row>
    <row r="766" spans="31:31" ht="30" customHeight="1" x14ac:dyDescent="0.35">
      <c r="AE766" s="99"/>
    </row>
    <row r="767" spans="31:31" ht="30" customHeight="1" x14ac:dyDescent="0.35">
      <c r="AE767" s="99"/>
    </row>
    <row r="768" spans="31:31" ht="30" customHeight="1" x14ac:dyDescent="0.35">
      <c r="AE768" s="99"/>
    </row>
    <row r="769" spans="31:31" ht="30" customHeight="1" x14ac:dyDescent="0.35">
      <c r="AE769" s="99"/>
    </row>
    <row r="770" spans="31:31" ht="30" customHeight="1" x14ac:dyDescent="0.35">
      <c r="AE770" s="99"/>
    </row>
    <row r="771" spans="31:31" ht="30" customHeight="1" x14ac:dyDescent="0.35">
      <c r="AE771" s="99"/>
    </row>
    <row r="772" spans="31:31" ht="30" customHeight="1" x14ac:dyDescent="0.35">
      <c r="AE772" s="99"/>
    </row>
    <row r="773" spans="31:31" ht="30" customHeight="1" x14ac:dyDescent="0.35">
      <c r="AE773" s="99"/>
    </row>
    <row r="774" spans="31:31" ht="30" customHeight="1" x14ac:dyDescent="0.35">
      <c r="AE774" s="99"/>
    </row>
    <row r="775" spans="31:31" ht="30" customHeight="1" x14ac:dyDescent="0.35">
      <c r="AE775" s="99"/>
    </row>
    <row r="776" spans="31:31" ht="30" customHeight="1" x14ac:dyDescent="0.35">
      <c r="AE776" s="99"/>
    </row>
    <row r="777" spans="31:31" ht="30" customHeight="1" x14ac:dyDescent="0.35">
      <c r="AE777" s="99"/>
    </row>
    <row r="778" spans="31:31" ht="30" customHeight="1" x14ac:dyDescent="0.35">
      <c r="AE778" s="99"/>
    </row>
    <row r="779" spans="31:31" ht="30" customHeight="1" x14ac:dyDescent="0.35">
      <c r="AE779" s="99"/>
    </row>
    <row r="780" spans="31:31" ht="30" customHeight="1" x14ac:dyDescent="0.35">
      <c r="AE780" s="99"/>
    </row>
    <row r="781" spans="31:31" ht="30" customHeight="1" x14ac:dyDescent="0.35">
      <c r="AE781" s="99"/>
    </row>
    <row r="782" spans="31:31" ht="30" customHeight="1" x14ac:dyDescent="0.35">
      <c r="AE782" s="99"/>
    </row>
    <row r="783" spans="31:31" ht="30" customHeight="1" x14ac:dyDescent="0.35">
      <c r="AE783" s="99"/>
    </row>
    <row r="784" spans="31:31" ht="30" customHeight="1" x14ac:dyDescent="0.35">
      <c r="AE784" s="99"/>
    </row>
    <row r="785" spans="31:31" ht="30" customHeight="1" x14ac:dyDescent="0.35">
      <c r="AE785" s="99"/>
    </row>
    <row r="786" spans="31:31" ht="30" customHeight="1" x14ac:dyDescent="0.35">
      <c r="AE786" s="99"/>
    </row>
    <row r="787" spans="31:31" ht="30" customHeight="1" x14ac:dyDescent="0.35">
      <c r="AE787" s="99"/>
    </row>
    <row r="788" spans="31:31" ht="30" customHeight="1" x14ac:dyDescent="0.35">
      <c r="AE788" s="99"/>
    </row>
    <row r="789" spans="31:31" ht="30" customHeight="1" x14ac:dyDescent="0.35">
      <c r="AE789" s="99"/>
    </row>
    <row r="790" spans="31:31" ht="30" customHeight="1" x14ac:dyDescent="0.35">
      <c r="AE790" s="99"/>
    </row>
    <row r="791" spans="31:31" ht="30" customHeight="1" x14ac:dyDescent="0.35">
      <c r="AE791" s="99"/>
    </row>
    <row r="792" spans="31:31" ht="30" customHeight="1" x14ac:dyDescent="0.35">
      <c r="AE792" s="99"/>
    </row>
    <row r="793" spans="31:31" ht="30" customHeight="1" x14ac:dyDescent="0.35">
      <c r="AE793" s="99"/>
    </row>
    <row r="794" spans="31:31" ht="30" customHeight="1" x14ac:dyDescent="0.35">
      <c r="AE794" s="99"/>
    </row>
    <row r="795" spans="31:31" ht="30" customHeight="1" x14ac:dyDescent="0.35">
      <c r="AE795" s="99"/>
    </row>
    <row r="796" spans="31:31" ht="30" customHeight="1" x14ac:dyDescent="0.35">
      <c r="AE796" s="99"/>
    </row>
    <row r="797" spans="31:31" ht="30" customHeight="1" x14ac:dyDescent="0.35">
      <c r="AE797" s="99"/>
    </row>
    <row r="798" spans="31:31" ht="30" customHeight="1" x14ac:dyDescent="0.35">
      <c r="AE798" s="99"/>
    </row>
    <row r="799" spans="31:31" ht="30" customHeight="1" x14ac:dyDescent="0.35">
      <c r="AE799" s="99"/>
    </row>
    <row r="800" spans="31:31" ht="30" customHeight="1" x14ac:dyDescent="0.35">
      <c r="AE800" s="99"/>
    </row>
    <row r="801" spans="31:31" ht="30" customHeight="1" x14ac:dyDescent="0.35">
      <c r="AE801" s="99"/>
    </row>
    <row r="802" spans="31:31" ht="30" customHeight="1" x14ac:dyDescent="0.35">
      <c r="AE802" s="99"/>
    </row>
    <row r="803" spans="31:31" ht="30" customHeight="1" x14ac:dyDescent="0.35">
      <c r="AE803" s="99"/>
    </row>
    <row r="804" spans="31:31" ht="30" customHeight="1" x14ac:dyDescent="0.35">
      <c r="AE804" s="99"/>
    </row>
    <row r="805" spans="31:31" ht="30" customHeight="1" x14ac:dyDescent="0.35">
      <c r="AE805" s="99"/>
    </row>
    <row r="806" spans="31:31" ht="30" customHeight="1" x14ac:dyDescent="0.35">
      <c r="AE806" s="99"/>
    </row>
    <row r="807" spans="31:31" ht="30" customHeight="1" x14ac:dyDescent="0.35">
      <c r="AE807" s="99"/>
    </row>
    <row r="808" spans="31:31" ht="30" customHeight="1" x14ac:dyDescent="0.35">
      <c r="AE808" s="99"/>
    </row>
    <row r="809" spans="31:31" ht="30" customHeight="1" x14ac:dyDescent="0.35">
      <c r="AE809" s="99"/>
    </row>
    <row r="810" spans="31:31" ht="30" customHeight="1" x14ac:dyDescent="0.35">
      <c r="AE810" s="99"/>
    </row>
    <row r="811" spans="31:31" ht="30" customHeight="1" x14ac:dyDescent="0.35">
      <c r="AE811" s="99"/>
    </row>
    <row r="812" spans="31:31" ht="30" customHeight="1" x14ac:dyDescent="0.35">
      <c r="AE812" s="99"/>
    </row>
    <row r="813" spans="31:31" ht="30" customHeight="1" x14ac:dyDescent="0.35">
      <c r="AE813" s="99"/>
    </row>
    <row r="814" spans="31:31" ht="30" customHeight="1" x14ac:dyDescent="0.35">
      <c r="AE814" s="99"/>
    </row>
    <row r="815" spans="31:31" ht="30" customHeight="1" x14ac:dyDescent="0.35">
      <c r="AE815" s="99"/>
    </row>
    <row r="816" spans="31:31" ht="30" customHeight="1" x14ac:dyDescent="0.35">
      <c r="AE816" s="99"/>
    </row>
    <row r="817" spans="31:31" ht="30" customHeight="1" x14ac:dyDescent="0.35">
      <c r="AE817" s="99"/>
    </row>
    <row r="818" spans="31:31" ht="30" customHeight="1" x14ac:dyDescent="0.35">
      <c r="AE818" s="99"/>
    </row>
    <row r="819" spans="31:31" ht="30" customHeight="1" x14ac:dyDescent="0.35">
      <c r="AE819" s="99"/>
    </row>
    <row r="820" spans="31:31" ht="30" customHeight="1" x14ac:dyDescent="0.35">
      <c r="AE820" s="99"/>
    </row>
    <row r="821" spans="31:31" ht="30" customHeight="1" x14ac:dyDescent="0.35">
      <c r="AE821" s="99"/>
    </row>
    <row r="822" spans="31:31" ht="30" customHeight="1" x14ac:dyDescent="0.35">
      <c r="AE822" s="99"/>
    </row>
    <row r="823" spans="31:31" ht="30" customHeight="1" x14ac:dyDescent="0.35">
      <c r="AE823" s="99"/>
    </row>
    <row r="824" spans="31:31" ht="30" customHeight="1" x14ac:dyDescent="0.35">
      <c r="AE824" s="99"/>
    </row>
    <row r="825" spans="31:31" ht="30" customHeight="1" x14ac:dyDescent="0.35">
      <c r="AE825" s="99"/>
    </row>
    <row r="826" spans="31:31" ht="30" customHeight="1" x14ac:dyDescent="0.35">
      <c r="AE826" s="99"/>
    </row>
    <row r="827" spans="31:31" ht="30" customHeight="1" x14ac:dyDescent="0.35">
      <c r="AE827" s="99"/>
    </row>
    <row r="828" spans="31:31" ht="30" customHeight="1" x14ac:dyDescent="0.35">
      <c r="AE828" s="99"/>
    </row>
    <row r="829" spans="31:31" ht="30" customHeight="1" x14ac:dyDescent="0.35">
      <c r="AE829" s="99"/>
    </row>
    <row r="830" spans="31:31" ht="30" customHeight="1" x14ac:dyDescent="0.35">
      <c r="AE830" s="99"/>
    </row>
    <row r="831" spans="31:31" ht="30" customHeight="1" x14ac:dyDescent="0.35">
      <c r="AE831" s="99"/>
    </row>
    <row r="832" spans="31:31" ht="30" customHeight="1" x14ac:dyDescent="0.35">
      <c r="AE832" s="99"/>
    </row>
    <row r="833" spans="31:31" ht="30" customHeight="1" x14ac:dyDescent="0.35">
      <c r="AE833" s="99"/>
    </row>
    <row r="834" spans="31:31" ht="30" customHeight="1" x14ac:dyDescent="0.35">
      <c r="AE834" s="99"/>
    </row>
    <row r="835" spans="31:31" ht="30" customHeight="1" x14ac:dyDescent="0.35">
      <c r="AE835" s="99"/>
    </row>
    <row r="836" spans="31:31" ht="30" customHeight="1" x14ac:dyDescent="0.35">
      <c r="AE836" s="99"/>
    </row>
    <row r="837" spans="31:31" ht="30" customHeight="1" x14ac:dyDescent="0.35">
      <c r="AE837" s="99"/>
    </row>
    <row r="838" spans="31:31" ht="30" customHeight="1" x14ac:dyDescent="0.35">
      <c r="AE838" s="99"/>
    </row>
    <row r="839" spans="31:31" ht="30" customHeight="1" x14ac:dyDescent="0.35">
      <c r="AE839" s="99"/>
    </row>
    <row r="840" spans="31:31" ht="30" customHeight="1" x14ac:dyDescent="0.35">
      <c r="AE840" s="99"/>
    </row>
    <row r="841" spans="31:31" ht="30" customHeight="1" x14ac:dyDescent="0.35">
      <c r="AE841" s="99"/>
    </row>
    <row r="842" spans="31:31" ht="30" customHeight="1" x14ac:dyDescent="0.35">
      <c r="AE842" s="99"/>
    </row>
    <row r="843" spans="31:31" ht="30" customHeight="1" x14ac:dyDescent="0.35">
      <c r="AE843" s="99"/>
    </row>
    <row r="844" spans="31:31" ht="30" customHeight="1" x14ac:dyDescent="0.35">
      <c r="AE844" s="99"/>
    </row>
    <row r="845" spans="31:31" ht="30" customHeight="1" x14ac:dyDescent="0.35">
      <c r="AE845" s="99"/>
    </row>
    <row r="846" spans="31:31" ht="30" customHeight="1" x14ac:dyDescent="0.35">
      <c r="AE846" s="99"/>
    </row>
    <row r="847" spans="31:31" ht="30" customHeight="1" x14ac:dyDescent="0.35">
      <c r="AE847" s="99"/>
    </row>
    <row r="848" spans="31:31" ht="30" customHeight="1" x14ac:dyDescent="0.35">
      <c r="AE848" s="99"/>
    </row>
    <row r="849" spans="31:31" ht="30" customHeight="1" x14ac:dyDescent="0.35">
      <c r="AE849" s="99"/>
    </row>
    <row r="850" spans="31:31" ht="30" customHeight="1" x14ac:dyDescent="0.35">
      <c r="AE850" s="99"/>
    </row>
    <row r="851" spans="31:31" ht="30" customHeight="1" x14ac:dyDescent="0.35">
      <c r="AE851" s="99"/>
    </row>
    <row r="852" spans="31:31" ht="30" customHeight="1" x14ac:dyDescent="0.35">
      <c r="AE852" s="99"/>
    </row>
    <row r="853" spans="31:31" ht="30" customHeight="1" x14ac:dyDescent="0.35">
      <c r="AE853" s="99"/>
    </row>
    <row r="854" spans="31:31" ht="30" customHeight="1" x14ac:dyDescent="0.35">
      <c r="AE854" s="99"/>
    </row>
    <row r="855" spans="31:31" ht="30" customHeight="1" x14ac:dyDescent="0.35">
      <c r="AE855" s="99"/>
    </row>
    <row r="856" spans="31:31" ht="30" customHeight="1" x14ac:dyDescent="0.35">
      <c r="AE856" s="99"/>
    </row>
    <row r="857" spans="31:31" ht="30" customHeight="1" x14ac:dyDescent="0.35">
      <c r="AE857" s="99"/>
    </row>
    <row r="858" spans="31:31" ht="30" customHeight="1" x14ac:dyDescent="0.35">
      <c r="AE858" s="99"/>
    </row>
    <row r="859" spans="31:31" ht="30" customHeight="1" x14ac:dyDescent="0.35">
      <c r="AE859" s="99"/>
    </row>
    <row r="860" spans="31:31" ht="30" customHeight="1" x14ac:dyDescent="0.35">
      <c r="AE860" s="99"/>
    </row>
    <row r="861" spans="31:31" ht="30" customHeight="1" x14ac:dyDescent="0.35">
      <c r="AE861" s="99"/>
    </row>
    <row r="862" spans="31:31" ht="30" customHeight="1" x14ac:dyDescent="0.35">
      <c r="AE862" s="99"/>
    </row>
    <row r="863" spans="31:31" ht="30" customHeight="1" x14ac:dyDescent="0.35">
      <c r="AE863" s="99"/>
    </row>
    <row r="864" spans="31:31" ht="30" customHeight="1" x14ac:dyDescent="0.35">
      <c r="AE864" s="99"/>
    </row>
    <row r="865" spans="31:31" ht="30" customHeight="1" x14ac:dyDescent="0.35">
      <c r="AE865" s="99"/>
    </row>
    <row r="866" spans="31:31" ht="30" customHeight="1" x14ac:dyDescent="0.35">
      <c r="AE866" s="99"/>
    </row>
    <row r="867" spans="31:31" ht="30" customHeight="1" x14ac:dyDescent="0.35">
      <c r="AE867" s="99"/>
    </row>
    <row r="868" spans="31:31" ht="30" customHeight="1" x14ac:dyDescent="0.35">
      <c r="AE868" s="99"/>
    </row>
    <row r="869" spans="31:31" ht="30" customHeight="1" x14ac:dyDescent="0.35">
      <c r="AE869" s="99"/>
    </row>
    <row r="870" spans="31:31" ht="30" customHeight="1" x14ac:dyDescent="0.35">
      <c r="AE870" s="99"/>
    </row>
    <row r="871" spans="31:31" ht="30" customHeight="1" x14ac:dyDescent="0.35">
      <c r="AE871" s="99"/>
    </row>
    <row r="872" spans="31:31" ht="30" customHeight="1" x14ac:dyDescent="0.35">
      <c r="AE872" s="99"/>
    </row>
    <row r="873" spans="31:31" ht="30" customHeight="1" x14ac:dyDescent="0.35">
      <c r="AE873" s="99"/>
    </row>
    <row r="874" spans="31:31" ht="30" customHeight="1" x14ac:dyDescent="0.35">
      <c r="AE874" s="99"/>
    </row>
    <row r="875" spans="31:31" ht="30" customHeight="1" x14ac:dyDescent="0.35">
      <c r="AE875" s="99"/>
    </row>
    <row r="876" spans="31:31" ht="30" customHeight="1" x14ac:dyDescent="0.35">
      <c r="AE876" s="99"/>
    </row>
    <row r="877" spans="31:31" ht="30" customHeight="1" x14ac:dyDescent="0.35">
      <c r="AE877" s="99"/>
    </row>
    <row r="878" spans="31:31" ht="30" customHeight="1" x14ac:dyDescent="0.35">
      <c r="AE878" s="99"/>
    </row>
    <row r="879" spans="31:31" ht="30" customHeight="1" x14ac:dyDescent="0.35">
      <c r="AE879" s="99"/>
    </row>
    <row r="880" spans="31:31" ht="30" customHeight="1" x14ac:dyDescent="0.35">
      <c r="AE880" s="99"/>
    </row>
    <row r="881" spans="31:31" ht="30" customHeight="1" x14ac:dyDescent="0.35">
      <c r="AE881" s="99"/>
    </row>
    <row r="882" spans="31:31" ht="30" customHeight="1" x14ac:dyDescent="0.35">
      <c r="AE882" s="99"/>
    </row>
    <row r="883" spans="31:31" ht="30" customHeight="1" x14ac:dyDescent="0.35">
      <c r="AE883" s="99"/>
    </row>
    <row r="884" spans="31:31" ht="30" customHeight="1" x14ac:dyDescent="0.35">
      <c r="AE884" s="99"/>
    </row>
    <row r="885" spans="31:31" ht="30" customHeight="1" x14ac:dyDescent="0.35">
      <c r="AE885" s="99"/>
    </row>
    <row r="886" spans="31:31" ht="30" customHeight="1" x14ac:dyDescent="0.35">
      <c r="AE886" s="99"/>
    </row>
    <row r="887" spans="31:31" ht="30" customHeight="1" x14ac:dyDescent="0.35">
      <c r="AE887" s="99"/>
    </row>
    <row r="888" spans="31:31" ht="30" customHeight="1" x14ac:dyDescent="0.35">
      <c r="AE888" s="99"/>
    </row>
    <row r="889" spans="31:31" ht="30" customHeight="1" x14ac:dyDescent="0.35">
      <c r="AE889" s="99"/>
    </row>
    <row r="890" spans="31:31" ht="30" customHeight="1" x14ac:dyDescent="0.35">
      <c r="AE890" s="99"/>
    </row>
    <row r="891" spans="31:31" ht="30" customHeight="1" x14ac:dyDescent="0.35">
      <c r="AE891" s="99"/>
    </row>
    <row r="892" spans="31:31" ht="30" customHeight="1" x14ac:dyDescent="0.35">
      <c r="AE892" s="99"/>
    </row>
    <row r="893" spans="31:31" ht="30" customHeight="1" x14ac:dyDescent="0.35">
      <c r="AE893" s="99"/>
    </row>
    <row r="894" spans="31:31" ht="30" customHeight="1" x14ac:dyDescent="0.35">
      <c r="AE894" s="99"/>
    </row>
    <row r="895" spans="31:31" ht="30" customHeight="1" x14ac:dyDescent="0.35">
      <c r="AE895" s="99"/>
    </row>
    <row r="896" spans="31:31" ht="30" customHeight="1" x14ac:dyDescent="0.35">
      <c r="AE896" s="99"/>
    </row>
    <row r="897" spans="31:31" ht="30" customHeight="1" x14ac:dyDescent="0.35">
      <c r="AE897" s="99"/>
    </row>
    <row r="898" spans="31:31" ht="30" customHeight="1" x14ac:dyDescent="0.35">
      <c r="AE898" s="99"/>
    </row>
    <row r="899" spans="31:31" ht="30" customHeight="1" x14ac:dyDescent="0.35">
      <c r="AE899" s="99"/>
    </row>
    <row r="900" spans="31:31" ht="30" customHeight="1" x14ac:dyDescent="0.35">
      <c r="AE900" s="99"/>
    </row>
    <row r="901" spans="31:31" ht="30" customHeight="1" x14ac:dyDescent="0.35">
      <c r="AE901" s="99"/>
    </row>
    <row r="902" spans="31:31" ht="30" customHeight="1" x14ac:dyDescent="0.35">
      <c r="AE902" s="99"/>
    </row>
    <row r="903" spans="31:31" ht="30" customHeight="1" x14ac:dyDescent="0.35">
      <c r="AE903" s="99"/>
    </row>
    <row r="904" spans="31:31" ht="30" customHeight="1" x14ac:dyDescent="0.35">
      <c r="AE904" s="99"/>
    </row>
    <row r="905" spans="31:31" ht="30" customHeight="1" x14ac:dyDescent="0.35">
      <c r="AE905" s="99"/>
    </row>
    <row r="906" spans="31:31" ht="30" customHeight="1" x14ac:dyDescent="0.35">
      <c r="AE906" s="99"/>
    </row>
    <row r="907" spans="31:31" ht="30" customHeight="1" x14ac:dyDescent="0.35">
      <c r="AE907" s="99"/>
    </row>
    <row r="908" spans="31:31" ht="30" customHeight="1" x14ac:dyDescent="0.35">
      <c r="AE908" s="99"/>
    </row>
    <row r="909" spans="31:31" ht="30" customHeight="1" x14ac:dyDescent="0.35">
      <c r="AE909" s="99"/>
    </row>
    <row r="910" spans="31:31" ht="30" customHeight="1" x14ac:dyDescent="0.35">
      <c r="AE910" s="99"/>
    </row>
    <row r="911" spans="31:31" ht="30" customHeight="1" x14ac:dyDescent="0.35">
      <c r="AE911" s="99"/>
    </row>
    <row r="912" spans="31:31" ht="30" customHeight="1" x14ac:dyDescent="0.35">
      <c r="AE912" s="99"/>
    </row>
    <row r="913" spans="31:31" ht="30" customHeight="1" x14ac:dyDescent="0.35">
      <c r="AE913" s="99"/>
    </row>
    <row r="914" spans="31:31" ht="30" customHeight="1" x14ac:dyDescent="0.35">
      <c r="AE914" s="99"/>
    </row>
    <row r="915" spans="31:31" ht="30" customHeight="1" x14ac:dyDescent="0.35">
      <c r="AE915" s="99"/>
    </row>
    <row r="916" spans="31:31" ht="30" customHeight="1" x14ac:dyDescent="0.35">
      <c r="AE916" s="99"/>
    </row>
    <row r="917" spans="31:31" ht="30" customHeight="1" x14ac:dyDescent="0.35">
      <c r="AE917" s="99"/>
    </row>
    <row r="918" spans="31:31" ht="30" customHeight="1" x14ac:dyDescent="0.35">
      <c r="AE918" s="99"/>
    </row>
    <row r="919" spans="31:31" ht="30" customHeight="1" x14ac:dyDescent="0.35">
      <c r="AE919" s="99"/>
    </row>
    <row r="920" spans="31:31" ht="30" customHeight="1" x14ac:dyDescent="0.35">
      <c r="AE920" s="99"/>
    </row>
    <row r="921" spans="31:31" ht="30" customHeight="1" x14ac:dyDescent="0.35">
      <c r="AE921" s="99"/>
    </row>
    <row r="922" spans="31:31" ht="30" customHeight="1" x14ac:dyDescent="0.35">
      <c r="AE922" s="99"/>
    </row>
    <row r="923" spans="31:31" ht="30" customHeight="1" x14ac:dyDescent="0.35">
      <c r="AE923" s="99"/>
    </row>
    <row r="924" spans="31:31" ht="30" customHeight="1" x14ac:dyDescent="0.35">
      <c r="AE924" s="99"/>
    </row>
    <row r="925" spans="31:31" ht="30" customHeight="1" x14ac:dyDescent="0.35">
      <c r="AE925" s="99"/>
    </row>
    <row r="926" spans="31:31" ht="30" customHeight="1" x14ac:dyDescent="0.35">
      <c r="AE926" s="99"/>
    </row>
    <row r="927" spans="31:31" ht="30" customHeight="1" x14ac:dyDescent="0.35">
      <c r="AE927" s="99"/>
    </row>
    <row r="928" spans="31:31" ht="30" customHeight="1" x14ac:dyDescent="0.35">
      <c r="AE928" s="99"/>
    </row>
    <row r="929" spans="31:31" ht="30" customHeight="1" x14ac:dyDescent="0.35">
      <c r="AE929" s="99"/>
    </row>
    <row r="930" spans="31:31" ht="30" customHeight="1" x14ac:dyDescent="0.35">
      <c r="AE930" s="99"/>
    </row>
    <row r="931" spans="31:31" ht="30" customHeight="1" x14ac:dyDescent="0.35">
      <c r="AE931" s="99"/>
    </row>
    <row r="932" spans="31:31" ht="30" customHeight="1" x14ac:dyDescent="0.35">
      <c r="AE932" s="99"/>
    </row>
    <row r="933" spans="31:31" ht="30" customHeight="1" x14ac:dyDescent="0.35">
      <c r="AE933" s="99"/>
    </row>
    <row r="934" spans="31:31" ht="30" customHeight="1" x14ac:dyDescent="0.35">
      <c r="AE934" s="99"/>
    </row>
    <row r="935" spans="31:31" ht="30" customHeight="1" x14ac:dyDescent="0.35">
      <c r="AE935" s="99"/>
    </row>
    <row r="936" spans="31:31" ht="30" customHeight="1" x14ac:dyDescent="0.35">
      <c r="AE936" s="99"/>
    </row>
    <row r="937" spans="31:31" ht="30" customHeight="1" x14ac:dyDescent="0.35">
      <c r="AE937" s="99"/>
    </row>
    <row r="938" spans="31:31" ht="30" customHeight="1" x14ac:dyDescent="0.35">
      <c r="AE938" s="99"/>
    </row>
    <row r="939" spans="31:31" ht="30" customHeight="1" x14ac:dyDescent="0.35">
      <c r="AE939" s="99"/>
    </row>
    <row r="940" spans="31:31" ht="30" customHeight="1" x14ac:dyDescent="0.35">
      <c r="AE940" s="99"/>
    </row>
    <row r="941" spans="31:31" ht="30" customHeight="1" x14ac:dyDescent="0.35">
      <c r="AE941" s="99"/>
    </row>
    <row r="942" spans="31:31" ht="30" customHeight="1" x14ac:dyDescent="0.35">
      <c r="AE942" s="99"/>
    </row>
    <row r="943" spans="31:31" ht="30" customHeight="1" x14ac:dyDescent="0.35">
      <c r="AE943" s="99"/>
    </row>
    <row r="944" spans="31:31" ht="30" customHeight="1" x14ac:dyDescent="0.35">
      <c r="AE944" s="99"/>
    </row>
    <row r="945" spans="31:31" ht="30" customHeight="1" x14ac:dyDescent="0.35">
      <c r="AE945" s="99"/>
    </row>
    <row r="946" spans="31:31" ht="30" customHeight="1" x14ac:dyDescent="0.35">
      <c r="AE946" s="99"/>
    </row>
    <row r="947" spans="31:31" ht="30" customHeight="1" x14ac:dyDescent="0.35">
      <c r="AE947" s="99"/>
    </row>
    <row r="948" spans="31:31" ht="30" customHeight="1" x14ac:dyDescent="0.35">
      <c r="AE948" s="99"/>
    </row>
    <row r="949" spans="31:31" ht="30" customHeight="1" x14ac:dyDescent="0.35">
      <c r="AE949" s="99"/>
    </row>
    <row r="950" spans="31:31" ht="30" customHeight="1" x14ac:dyDescent="0.35">
      <c r="AE950" s="99"/>
    </row>
    <row r="951" spans="31:31" ht="30" customHeight="1" x14ac:dyDescent="0.35">
      <c r="AE951" s="99"/>
    </row>
    <row r="952" spans="31:31" ht="30" customHeight="1" x14ac:dyDescent="0.35">
      <c r="AE952" s="99"/>
    </row>
    <row r="953" spans="31:31" ht="30" customHeight="1" x14ac:dyDescent="0.35">
      <c r="AE953" s="99"/>
    </row>
    <row r="954" spans="31:31" ht="30" customHeight="1" x14ac:dyDescent="0.35">
      <c r="AE954" s="99"/>
    </row>
    <row r="955" spans="31:31" ht="30" customHeight="1" x14ac:dyDescent="0.35">
      <c r="AE955" s="99"/>
    </row>
    <row r="956" spans="31:31" ht="30" customHeight="1" x14ac:dyDescent="0.35">
      <c r="AE956" s="99"/>
    </row>
    <row r="957" spans="31:31" ht="30" customHeight="1" x14ac:dyDescent="0.35">
      <c r="AE957" s="99"/>
    </row>
    <row r="958" spans="31:31" ht="30" customHeight="1" x14ac:dyDescent="0.35">
      <c r="AE958" s="99"/>
    </row>
    <row r="959" spans="31:31" ht="30" customHeight="1" x14ac:dyDescent="0.35">
      <c r="AE959" s="99"/>
    </row>
    <row r="960" spans="31:31" ht="30" customHeight="1" x14ac:dyDescent="0.35">
      <c r="AE960" s="99"/>
    </row>
    <row r="961" spans="31:31" ht="30" customHeight="1" x14ac:dyDescent="0.35">
      <c r="AE961" s="99"/>
    </row>
    <row r="962" spans="31:31" ht="30" customHeight="1" x14ac:dyDescent="0.35">
      <c r="AE962" s="99"/>
    </row>
    <row r="963" spans="31:31" ht="30" customHeight="1" x14ac:dyDescent="0.35">
      <c r="AE963" s="99"/>
    </row>
    <row r="964" spans="31:31" ht="30" customHeight="1" x14ac:dyDescent="0.35">
      <c r="AE964" s="99"/>
    </row>
    <row r="965" spans="31:31" ht="30" customHeight="1" x14ac:dyDescent="0.35">
      <c r="AE965" s="99"/>
    </row>
    <row r="966" spans="31:31" ht="30" customHeight="1" x14ac:dyDescent="0.35">
      <c r="AE966" s="99"/>
    </row>
    <row r="967" spans="31:31" ht="30" customHeight="1" x14ac:dyDescent="0.35">
      <c r="AE967" s="99"/>
    </row>
    <row r="968" spans="31:31" ht="30" customHeight="1" x14ac:dyDescent="0.35">
      <c r="AE968" s="99"/>
    </row>
    <row r="969" spans="31:31" ht="30" customHeight="1" x14ac:dyDescent="0.35">
      <c r="AE969" s="99"/>
    </row>
    <row r="970" spans="31:31" ht="30" customHeight="1" x14ac:dyDescent="0.35">
      <c r="AE970" s="99"/>
    </row>
    <row r="971" spans="31:31" ht="30" customHeight="1" x14ac:dyDescent="0.35">
      <c r="AE971" s="99"/>
    </row>
    <row r="972" spans="31:31" ht="30" customHeight="1" x14ac:dyDescent="0.35">
      <c r="AE972" s="99"/>
    </row>
    <row r="973" spans="31:31" ht="30" customHeight="1" x14ac:dyDescent="0.35">
      <c r="AE973" s="99"/>
    </row>
    <row r="974" spans="31:31" ht="30" customHeight="1" x14ac:dyDescent="0.35">
      <c r="AE974" s="99"/>
    </row>
  </sheetData>
  <autoFilter ref="A3:AU3"/>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15" priority="1" operator="lessThan">
      <formula>0</formula>
    </cfRule>
  </conditionalFormatting>
  <conditionalFormatting sqref="U4:AD186 AF4:AT186">
    <cfRule type="cellIs" dxfId="14" priority="2" operator="greaterThan">
      <formula>0</formula>
    </cfRule>
  </conditionalFormatting>
  <pageMargins left="0.7" right="0.7" top="0.75" bottom="0.75" header="0.3" footer="0.3"/>
  <legacy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29"/>
  <dimension ref="A1:AU974"/>
  <sheetViews>
    <sheetView topLeftCell="A55" zoomScale="70" zoomScaleNormal="70" workbookViewId="0">
      <selection activeCell="B56" sqref="A56:IV56"/>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33.1796875" style="92" customWidth="1"/>
    <col min="5" max="5" width="10" style="92" customWidth="1"/>
    <col min="6" max="6" width="9.7265625" style="92" customWidth="1"/>
    <col min="7" max="7" width="14.453125" style="92" customWidth="1"/>
    <col min="8" max="8" width="9.1796875" style="92" customWidth="1"/>
    <col min="9" max="9" width="17.1796875" style="92" customWidth="1"/>
    <col min="10" max="10" width="15.7265625" style="92" customWidth="1"/>
    <col min="11" max="14" width="16" style="94" customWidth="1"/>
    <col min="15" max="15" width="17.54296875" style="94" customWidth="1"/>
    <col min="16" max="18" width="16" style="94" customWidth="1"/>
    <col min="19" max="19" width="16" style="101" customWidth="1"/>
    <col min="20" max="20" width="11.1796875" style="96" customWidth="1"/>
    <col min="21" max="21" width="16.1796875" style="99" customWidth="1"/>
    <col min="22" max="22" width="15.1796875" style="99" customWidth="1"/>
    <col min="23" max="23" width="16" style="99" customWidth="1"/>
    <col min="24" max="25" width="16.1796875" style="99" customWidth="1"/>
    <col min="26" max="26" width="15.542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2" t="s">
        <v>19</v>
      </c>
      <c r="V1" s="298" t="s">
        <v>19</v>
      </c>
      <c r="W1" s="298" t="s">
        <v>19</v>
      </c>
      <c r="X1" s="298" t="s">
        <v>19</v>
      </c>
      <c r="Y1" s="298" t="s">
        <v>19</v>
      </c>
      <c r="Z1" s="298" t="s">
        <v>19</v>
      </c>
      <c r="AA1" s="298" t="s">
        <v>19</v>
      </c>
      <c r="AB1" s="298" t="s">
        <v>19</v>
      </c>
      <c r="AC1" s="298" t="s">
        <v>19</v>
      </c>
      <c r="AD1" s="298" t="s">
        <v>19</v>
      </c>
      <c r="AE1" s="298" t="s">
        <v>19</v>
      </c>
      <c r="AF1" s="298" t="s">
        <v>19</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SECON</v>
      </c>
      <c r="E2" s="299"/>
      <c r="F2" s="300"/>
      <c r="G2" s="300"/>
      <c r="H2" s="300"/>
      <c r="I2" s="300"/>
      <c r="J2" s="300"/>
      <c r="K2" s="300"/>
      <c r="L2" s="300"/>
      <c r="M2" s="300"/>
      <c r="N2" s="300"/>
      <c r="O2" s="300"/>
      <c r="P2" s="300"/>
      <c r="Q2" s="300"/>
      <c r="R2" s="300"/>
      <c r="S2" s="300"/>
      <c r="T2" s="301"/>
      <c r="U2" s="30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67" t="s">
        <v>16</v>
      </c>
      <c r="V3" s="68" t="s">
        <v>16</v>
      </c>
      <c r="W3" s="68" t="s">
        <v>16</v>
      </c>
      <c r="X3" s="68" t="s">
        <v>16</v>
      </c>
      <c r="Y3" s="68" t="s">
        <v>16</v>
      </c>
      <c r="Z3" s="68" t="s">
        <v>16</v>
      </c>
      <c r="AA3" s="68" t="s">
        <v>16</v>
      </c>
      <c r="AB3" s="68" t="s">
        <v>16</v>
      </c>
      <c r="AC3" s="68" t="s">
        <v>16</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IF(SUM(U4:AT4)&gt;K4+N4,K4+N4,SUM(U4:AT4))</f>
        <v>0</v>
      </c>
      <c r="M4" s="71">
        <f>(SUM(U4:AT4))</f>
        <v>0</v>
      </c>
      <c r="N4" s="72"/>
      <c r="O4" s="73">
        <f>ROUND(IF(K4*0.25-0.5&lt;0,0,K4*0.25-0.5),0)-R4-P4</f>
        <v>0</v>
      </c>
      <c r="P4" s="72"/>
      <c r="Q4" s="72"/>
      <c r="R4" s="72"/>
      <c r="S4" s="74">
        <f t="shared" ref="S4:S186" si="0">K4-(SUM(U4:AT4))+N4+P4+Q4-R4</f>
        <v>0</v>
      </c>
      <c r="T4" s="121" t="str">
        <f>IF(S4&lt;0,"ATENÇÃO","OK")</f>
        <v>OK</v>
      </c>
      <c r="U4" s="75"/>
      <c r="V4" s="76"/>
      <c r="W4" s="76"/>
      <c r="X4" s="76"/>
      <c r="Y4" s="76"/>
      <c r="Z4" s="76"/>
      <c r="AA4" s="76"/>
      <c r="AB4" s="77"/>
      <c r="AC4" s="78"/>
      <c r="AD4" s="77"/>
      <c r="AE4" s="77"/>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c r="L5" s="70">
        <f t="shared" ref="L5:L186" si="1">IF(SUM(U5:AT5)&gt;K5+N5,K5+N5,SUM(U5:AT5))</f>
        <v>0</v>
      </c>
      <c r="M5" s="71">
        <f t="shared" ref="M5:M186" si="2">(SUM(U5:AT5))</f>
        <v>0</v>
      </c>
      <c r="N5" s="72"/>
      <c r="O5" s="73">
        <f t="shared" ref="O5:O186" si="3">ROUND(IF(K5*0.25-0.5&lt;0,0,K5*0.25-0.5),0)-R5-P5</f>
        <v>0</v>
      </c>
      <c r="P5" s="72"/>
      <c r="Q5" s="72"/>
      <c r="R5" s="72"/>
      <c r="S5" s="74">
        <f t="shared" si="0"/>
        <v>0</v>
      </c>
      <c r="T5" s="121" t="str">
        <f t="shared" ref="T5:T186" si="4">IF(S5&lt;0,"ATENÇÃO","OK")</f>
        <v>OK</v>
      </c>
      <c r="U5" s="75"/>
      <c r="V5" s="76"/>
      <c r="W5" s="76"/>
      <c r="X5" s="76"/>
      <c r="Y5" s="76"/>
      <c r="Z5" s="76"/>
      <c r="AA5" s="76"/>
      <c r="AB5" s="77"/>
      <c r="AC5" s="78"/>
      <c r="AD5" s="80"/>
      <c r="AE5" s="80"/>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75"/>
      <c r="V6" s="76"/>
      <c r="W6" s="76"/>
      <c r="X6" s="76"/>
      <c r="Y6" s="76"/>
      <c r="Z6" s="76"/>
      <c r="AA6" s="76"/>
      <c r="AB6" s="80"/>
      <c r="AC6" s="78"/>
      <c r="AD6" s="80"/>
      <c r="AE6" s="80"/>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c r="L7" s="70">
        <f t="shared" si="1"/>
        <v>0</v>
      </c>
      <c r="M7" s="71">
        <f t="shared" si="2"/>
        <v>0</v>
      </c>
      <c r="N7" s="72"/>
      <c r="O7" s="73">
        <f t="shared" si="3"/>
        <v>0</v>
      </c>
      <c r="P7" s="72"/>
      <c r="Q7" s="72"/>
      <c r="R7" s="72"/>
      <c r="S7" s="74">
        <f t="shared" si="0"/>
        <v>0</v>
      </c>
      <c r="T7" s="121" t="str">
        <f t="shared" si="4"/>
        <v>OK</v>
      </c>
      <c r="U7" s="75"/>
      <c r="V7" s="76"/>
      <c r="W7" s="76"/>
      <c r="X7" s="76"/>
      <c r="Y7" s="76"/>
      <c r="Z7" s="76"/>
      <c r="AA7" s="76"/>
      <c r="AB7" s="77"/>
      <c r="AC7" s="78"/>
      <c r="AD7" s="77"/>
      <c r="AE7" s="77"/>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75"/>
      <c r="V8" s="76"/>
      <c r="W8" s="76"/>
      <c r="X8" s="76"/>
      <c r="Y8" s="76"/>
      <c r="Z8" s="76"/>
      <c r="AA8" s="76"/>
      <c r="AB8" s="77"/>
      <c r="AC8" s="78"/>
      <c r="AD8" s="80"/>
      <c r="AE8" s="82"/>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75"/>
      <c r="V9" s="76"/>
      <c r="W9" s="76"/>
      <c r="X9" s="76"/>
      <c r="Y9" s="76"/>
      <c r="Z9" s="76"/>
      <c r="AA9" s="76"/>
      <c r="AB9" s="80"/>
      <c r="AC9" s="78"/>
      <c r="AD9" s="77"/>
      <c r="AE9" s="80"/>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75"/>
      <c r="V10" s="76"/>
      <c r="W10" s="76"/>
      <c r="X10" s="76"/>
      <c r="Y10" s="76"/>
      <c r="Z10" s="76"/>
      <c r="AA10" s="76"/>
      <c r="AB10" s="77"/>
      <c r="AC10" s="78"/>
      <c r="AD10" s="77"/>
      <c r="AE10" s="80"/>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1"/>
        <v>0</v>
      </c>
      <c r="M11" s="71">
        <f t="shared" si="2"/>
        <v>0</v>
      </c>
      <c r="N11" s="72"/>
      <c r="O11" s="73">
        <f t="shared" si="3"/>
        <v>0</v>
      </c>
      <c r="P11" s="72"/>
      <c r="Q11" s="72"/>
      <c r="R11" s="72"/>
      <c r="S11" s="74">
        <f t="shared" si="0"/>
        <v>0</v>
      </c>
      <c r="T11" s="121" t="str">
        <f t="shared" si="4"/>
        <v>OK</v>
      </c>
      <c r="U11" s="75"/>
      <c r="V11" s="76"/>
      <c r="W11" s="76"/>
      <c r="X11" s="76"/>
      <c r="Y11" s="76"/>
      <c r="Z11" s="76"/>
      <c r="AA11" s="76"/>
      <c r="AB11" s="77"/>
      <c r="AC11" s="78"/>
      <c r="AD11" s="77"/>
      <c r="AE11" s="77"/>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75"/>
      <c r="V12" s="76"/>
      <c r="W12" s="76"/>
      <c r="X12" s="76"/>
      <c r="Y12" s="76"/>
      <c r="Z12" s="76"/>
      <c r="AA12" s="76"/>
      <c r="AB12" s="77"/>
      <c r="AC12" s="78"/>
      <c r="AD12" s="77"/>
      <c r="AE12" s="77"/>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1"/>
        <v>0</v>
      </c>
      <c r="M13" s="71">
        <f t="shared" si="2"/>
        <v>0</v>
      </c>
      <c r="N13" s="72"/>
      <c r="O13" s="73">
        <f t="shared" si="3"/>
        <v>0</v>
      </c>
      <c r="P13" s="72"/>
      <c r="Q13" s="72"/>
      <c r="R13" s="72"/>
      <c r="S13" s="74">
        <f t="shared" si="0"/>
        <v>0</v>
      </c>
      <c r="T13" s="121" t="str">
        <f t="shared" si="4"/>
        <v>OK</v>
      </c>
      <c r="U13" s="75"/>
      <c r="V13" s="83"/>
      <c r="W13" s="83"/>
      <c r="X13" s="76"/>
      <c r="Y13" s="83"/>
      <c r="Z13" s="76"/>
      <c r="AA13" s="83"/>
      <c r="AB13" s="84"/>
      <c r="AC13" s="78"/>
      <c r="AD13" s="77"/>
      <c r="AE13" s="77"/>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75"/>
      <c r="V14" s="76"/>
      <c r="W14" s="76"/>
      <c r="X14" s="76"/>
      <c r="Y14" s="76"/>
      <c r="Z14" s="76"/>
      <c r="AA14" s="76"/>
      <c r="AB14" s="77"/>
      <c r="AC14" s="78"/>
      <c r="AD14" s="77"/>
      <c r="AE14" s="77"/>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75"/>
      <c r="V15" s="83"/>
      <c r="W15" s="76"/>
      <c r="X15" s="76"/>
      <c r="Y15" s="83"/>
      <c r="Z15" s="76"/>
      <c r="AA15" s="83"/>
      <c r="AB15" s="84"/>
      <c r="AC15" s="78"/>
      <c r="AD15" s="77"/>
      <c r="AE15" s="77"/>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c r="L16" s="70">
        <f t="shared" si="1"/>
        <v>0</v>
      </c>
      <c r="M16" s="71">
        <f t="shared" si="2"/>
        <v>0</v>
      </c>
      <c r="N16" s="72"/>
      <c r="O16" s="73">
        <f t="shared" si="3"/>
        <v>0</v>
      </c>
      <c r="P16" s="72"/>
      <c r="Q16" s="72"/>
      <c r="R16" s="72"/>
      <c r="S16" s="74">
        <f t="shared" si="0"/>
        <v>0</v>
      </c>
      <c r="T16" s="121" t="str">
        <f t="shared" si="4"/>
        <v>OK</v>
      </c>
      <c r="U16" s="75"/>
      <c r="V16" s="76"/>
      <c r="W16" s="76"/>
      <c r="X16" s="76"/>
      <c r="Y16" s="76"/>
      <c r="Z16" s="76"/>
      <c r="AA16" s="76"/>
      <c r="AB16" s="77"/>
      <c r="AC16" s="78"/>
      <c r="AD16" s="77"/>
      <c r="AE16" s="77"/>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75"/>
      <c r="V17" s="76"/>
      <c r="W17" s="76"/>
      <c r="X17" s="76"/>
      <c r="Y17" s="76"/>
      <c r="Z17" s="76"/>
      <c r="AA17" s="76"/>
      <c r="AB17" s="77"/>
      <c r="AC17" s="78"/>
      <c r="AD17" s="77"/>
      <c r="AE17" s="77"/>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75"/>
      <c r="V18" s="76"/>
      <c r="W18" s="76"/>
      <c r="X18" s="76"/>
      <c r="Y18" s="76"/>
      <c r="Z18" s="76"/>
      <c r="AA18" s="76"/>
      <c r="AB18" s="77"/>
      <c r="AC18" s="78"/>
      <c r="AD18" s="77"/>
      <c r="AE18" s="77"/>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c r="L19" s="70">
        <f t="shared" si="1"/>
        <v>0</v>
      </c>
      <c r="M19" s="71">
        <f t="shared" si="2"/>
        <v>0</v>
      </c>
      <c r="N19" s="72"/>
      <c r="O19" s="73">
        <f t="shared" si="3"/>
        <v>0</v>
      </c>
      <c r="P19" s="72"/>
      <c r="Q19" s="72"/>
      <c r="R19" s="72"/>
      <c r="S19" s="74">
        <f t="shared" si="0"/>
        <v>0</v>
      </c>
      <c r="T19" s="121" t="str">
        <f t="shared" si="4"/>
        <v>OK</v>
      </c>
      <c r="U19" s="75"/>
      <c r="V19" s="76"/>
      <c r="W19" s="76"/>
      <c r="X19" s="76"/>
      <c r="Y19" s="76"/>
      <c r="Z19" s="76"/>
      <c r="AA19" s="76"/>
      <c r="AB19" s="80"/>
      <c r="AC19" s="78"/>
      <c r="AD19" s="77"/>
      <c r="AE19" s="77"/>
      <c r="AF19" s="76"/>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108" t="s">
        <v>84</v>
      </c>
      <c r="J20" s="109">
        <v>64</v>
      </c>
      <c r="K20" s="69"/>
      <c r="L20" s="70">
        <f t="shared" si="1"/>
        <v>0</v>
      </c>
      <c r="M20" s="71">
        <f t="shared" si="2"/>
        <v>0</v>
      </c>
      <c r="N20" s="72"/>
      <c r="O20" s="73">
        <f t="shared" si="3"/>
        <v>0</v>
      </c>
      <c r="P20" s="72"/>
      <c r="Q20" s="72"/>
      <c r="R20" s="72"/>
      <c r="S20" s="74">
        <f t="shared" si="0"/>
        <v>0</v>
      </c>
      <c r="T20" s="121" t="str">
        <f t="shared" si="4"/>
        <v>OK</v>
      </c>
      <c r="U20" s="75"/>
      <c r="V20" s="83"/>
      <c r="W20" s="83"/>
      <c r="X20" s="76"/>
      <c r="Y20" s="83"/>
      <c r="Z20" s="76"/>
      <c r="AA20" s="76"/>
      <c r="AB20" s="86"/>
      <c r="AC20" s="78"/>
      <c r="AD20" s="77"/>
      <c r="AE20" s="77"/>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c r="L21" s="70">
        <f t="shared" si="1"/>
        <v>0</v>
      </c>
      <c r="M21" s="71">
        <f t="shared" si="2"/>
        <v>0</v>
      </c>
      <c r="N21" s="72"/>
      <c r="O21" s="73">
        <f t="shared" si="3"/>
        <v>0</v>
      </c>
      <c r="P21" s="72"/>
      <c r="Q21" s="72"/>
      <c r="R21" s="72"/>
      <c r="S21" s="74">
        <f t="shared" si="0"/>
        <v>0</v>
      </c>
      <c r="T21" s="121" t="str">
        <f t="shared" si="4"/>
        <v>OK</v>
      </c>
      <c r="U21" s="75"/>
      <c r="V21" s="76"/>
      <c r="W21" s="76"/>
      <c r="X21" s="76"/>
      <c r="Y21" s="76"/>
      <c r="Z21" s="76"/>
      <c r="AA21" s="76"/>
      <c r="AB21" s="80"/>
      <c r="AC21" s="78"/>
      <c r="AD21" s="80"/>
      <c r="AE21" s="77"/>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c r="L22" s="70">
        <f t="shared" si="1"/>
        <v>0</v>
      </c>
      <c r="M22" s="71">
        <f t="shared" si="2"/>
        <v>0</v>
      </c>
      <c r="N22" s="72"/>
      <c r="O22" s="73">
        <f t="shared" si="3"/>
        <v>0</v>
      </c>
      <c r="P22" s="72"/>
      <c r="Q22" s="72"/>
      <c r="R22" s="72"/>
      <c r="S22" s="74">
        <f t="shared" si="0"/>
        <v>0</v>
      </c>
      <c r="T22" s="121" t="str">
        <f t="shared" si="4"/>
        <v>OK</v>
      </c>
      <c r="U22" s="75"/>
      <c r="V22" s="76"/>
      <c r="W22" s="76"/>
      <c r="X22" s="76"/>
      <c r="Y22" s="76"/>
      <c r="Z22" s="76"/>
      <c r="AA22" s="76"/>
      <c r="AB22" s="80"/>
      <c r="AC22" s="78"/>
      <c r="AD22" s="80"/>
      <c r="AE22" s="77"/>
      <c r="AF22" s="76"/>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v>2</v>
      </c>
      <c r="L23" s="70">
        <f t="shared" si="1"/>
        <v>0</v>
      </c>
      <c r="M23" s="71">
        <f t="shared" si="2"/>
        <v>0</v>
      </c>
      <c r="N23" s="72"/>
      <c r="O23" s="73">
        <f t="shared" si="3"/>
        <v>0</v>
      </c>
      <c r="P23" s="72"/>
      <c r="Q23" s="72"/>
      <c r="R23" s="72"/>
      <c r="S23" s="74">
        <f t="shared" si="0"/>
        <v>2</v>
      </c>
      <c r="T23" s="121" t="str">
        <f t="shared" si="4"/>
        <v>OK</v>
      </c>
      <c r="U23" s="75"/>
      <c r="V23" s="76"/>
      <c r="W23" s="76"/>
      <c r="X23" s="76"/>
      <c r="Y23" s="76"/>
      <c r="Z23" s="76"/>
      <c r="AA23" s="76"/>
      <c r="AB23" s="77"/>
      <c r="AC23" s="78"/>
      <c r="AD23" s="77"/>
      <c r="AE23" s="77"/>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v>2</v>
      </c>
      <c r="L24" s="70">
        <f t="shared" si="1"/>
        <v>0</v>
      </c>
      <c r="M24" s="71">
        <f t="shared" si="2"/>
        <v>0</v>
      </c>
      <c r="N24" s="72"/>
      <c r="O24" s="73">
        <f t="shared" si="3"/>
        <v>0</v>
      </c>
      <c r="P24" s="72"/>
      <c r="Q24" s="72"/>
      <c r="R24" s="72"/>
      <c r="S24" s="74">
        <f t="shared" si="0"/>
        <v>2</v>
      </c>
      <c r="T24" s="121" t="str">
        <f t="shared" si="4"/>
        <v>OK</v>
      </c>
      <c r="U24" s="75"/>
      <c r="V24" s="88"/>
      <c r="W24" s="88"/>
      <c r="X24" s="76"/>
      <c r="Y24" s="88"/>
      <c r="Z24" s="76"/>
      <c r="AA24" s="76"/>
      <c r="AB24" s="77"/>
      <c r="AC24" s="78"/>
      <c r="AD24" s="80"/>
      <c r="AE24" s="77"/>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c r="L25" s="70">
        <f t="shared" si="1"/>
        <v>0</v>
      </c>
      <c r="M25" s="71">
        <f t="shared" si="2"/>
        <v>0</v>
      </c>
      <c r="N25" s="72"/>
      <c r="O25" s="73">
        <f t="shared" si="3"/>
        <v>0</v>
      </c>
      <c r="P25" s="72"/>
      <c r="Q25" s="72"/>
      <c r="R25" s="72"/>
      <c r="S25" s="74">
        <f t="shared" si="0"/>
        <v>0</v>
      </c>
      <c r="T25" s="121" t="str">
        <f t="shared" si="4"/>
        <v>OK</v>
      </c>
      <c r="U25" s="75"/>
      <c r="V25" s="89"/>
      <c r="W25" s="88"/>
      <c r="X25" s="76"/>
      <c r="Y25" s="89"/>
      <c r="Z25" s="76"/>
      <c r="AA25" s="83"/>
      <c r="AB25" s="80"/>
      <c r="AC25" s="78"/>
      <c r="AD25" s="80"/>
      <c r="AE25" s="77"/>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75"/>
      <c r="V26" s="88"/>
      <c r="W26" s="88"/>
      <c r="X26" s="76"/>
      <c r="Y26" s="88"/>
      <c r="Z26" s="76"/>
      <c r="AA26" s="76"/>
      <c r="AB26" s="80"/>
      <c r="AC26" s="78"/>
      <c r="AD26" s="77"/>
      <c r="AE26" s="77"/>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c r="L27" s="70">
        <f t="shared" si="1"/>
        <v>0</v>
      </c>
      <c r="M27" s="71">
        <f t="shared" si="2"/>
        <v>0</v>
      </c>
      <c r="N27" s="72"/>
      <c r="O27" s="73">
        <f t="shared" si="3"/>
        <v>0</v>
      </c>
      <c r="P27" s="72"/>
      <c r="Q27" s="72"/>
      <c r="R27" s="72"/>
      <c r="S27" s="74">
        <f t="shared" si="0"/>
        <v>0</v>
      </c>
      <c r="T27" s="121" t="str">
        <f t="shared" si="4"/>
        <v>OK</v>
      </c>
      <c r="U27" s="75"/>
      <c r="V27" s="88"/>
      <c r="W27" s="88"/>
      <c r="X27" s="76"/>
      <c r="Y27" s="88"/>
      <c r="Z27" s="76"/>
      <c r="AA27" s="76"/>
      <c r="AB27" s="80"/>
      <c r="AC27" s="78"/>
      <c r="AD27" s="77"/>
      <c r="AE27" s="77"/>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75"/>
      <c r="V28" s="89"/>
      <c r="W28" s="89"/>
      <c r="X28" s="76"/>
      <c r="Y28" s="89"/>
      <c r="Z28" s="76"/>
      <c r="AA28" s="76"/>
      <c r="AB28" s="84"/>
      <c r="AC28" s="78"/>
      <c r="AD28" s="77"/>
      <c r="AE28" s="77"/>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75"/>
      <c r="V29" s="89"/>
      <c r="W29" s="89"/>
      <c r="X29" s="76"/>
      <c r="Y29" s="89"/>
      <c r="Z29" s="76"/>
      <c r="AA29" s="83"/>
      <c r="AB29" s="84"/>
      <c r="AC29" s="78"/>
      <c r="AD29" s="77"/>
      <c r="AE29" s="77"/>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75"/>
      <c r="V30" s="89"/>
      <c r="W30" s="89"/>
      <c r="X30" s="76"/>
      <c r="Y30" s="89"/>
      <c r="Z30" s="76"/>
      <c r="AA30" s="83"/>
      <c r="AB30" s="84"/>
      <c r="AC30" s="78"/>
      <c r="AD30" s="77"/>
      <c r="AE30" s="77"/>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75"/>
      <c r="V31" s="89"/>
      <c r="W31" s="89"/>
      <c r="X31" s="76"/>
      <c r="Y31" s="89"/>
      <c r="Z31" s="76"/>
      <c r="AA31" s="83"/>
      <c r="AB31" s="84"/>
      <c r="AC31" s="78"/>
      <c r="AD31" s="77"/>
      <c r="AE31" s="77"/>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c r="L32" s="70">
        <f t="shared" si="1"/>
        <v>0</v>
      </c>
      <c r="M32" s="71">
        <f t="shared" si="2"/>
        <v>0</v>
      </c>
      <c r="N32" s="72"/>
      <c r="O32" s="73">
        <f t="shared" si="3"/>
        <v>0</v>
      </c>
      <c r="P32" s="72"/>
      <c r="Q32" s="72"/>
      <c r="R32" s="72"/>
      <c r="S32" s="74">
        <f t="shared" si="0"/>
        <v>0</v>
      </c>
      <c r="T32" s="121" t="str">
        <f t="shared" si="4"/>
        <v>OK</v>
      </c>
      <c r="U32" s="75"/>
      <c r="V32" s="89"/>
      <c r="W32" s="89"/>
      <c r="X32" s="76"/>
      <c r="Y32" s="89"/>
      <c r="Z32" s="76"/>
      <c r="AA32" s="83"/>
      <c r="AB32" s="84"/>
      <c r="AC32" s="78"/>
      <c r="AD32" s="77"/>
      <c r="AE32" s="77"/>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75"/>
      <c r="V33" s="89"/>
      <c r="W33" s="89"/>
      <c r="X33" s="76"/>
      <c r="Y33" s="89"/>
      <c r="Z33" s="76"/>
      <c r="AA33" s="83"/>
      <c r="AB33" s="84"/>
      <c r="AC33" s="78"/>
      <c r="AD33" s="77"/>
      <c r="AE33" s="77"/>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75"/>
      <c r="V34" s="89"/>
      <c r="W34" s="89"/>
      <c r="X34" s="76"/>
      <c r="Y34" s="89"/>
      <c r="Z34" s="76"/>
      <c r="AA34" s="83"/>
      <c r="AB34" s="84"/>
      <c r="AC34" s="78"/>
      <c r="AD34" s="77"/>
      <c r="AE34" s="77"/>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c r="L35" s="70">
        <f t="shared" si="1"/>
        <v>0</v>
      </c>
      <c r="M35" s="71">
        <f t="shared" si="2"/>
        <v>0</v>
      </c>
      <c r="N35" s="72"/>
      <c r="O35" s="73">
        <f t="shared" si="3"/>
        <v>0</v>
      </c>
      <c r="P35" s="72"/>
      <c r="Q35" s="72"/>
      <c r="R35" s="72"/>
      <c r="S35" s="74">
        <f t="shared" si="0"/>
        <v>0</v>
      </c>
      <c r="T35" s="121" t="str">
        <f t="shared" si="4"/>
        <v>OK</v>
      </c>
      <c r="U35" s="75"/>
      <c r="V35" s="89"/>
      <c r="W35" s="89"/>
      <c r="X35" s="76"/>
      <c r="Y35" s="89"/>
      <c r="Z35" s="76"/>
      <c r="AA35" s="83"/>
      <c r="AB35" s="84"/>
      <c r="AC35" s="78"/>
      <c r="AD35" s="77"/>
      <c r="AE35" s="77"/>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75"/>
      <c r="V36" s="89"/>
      <c r="W36" s="89"/>
      <c r="X36" s="76"/>
      <c r="Y36" s="89"/>
      <c r="Z36" s="76"/>
      <c r="AA36" s="83"/>
      <c r="AB36" s="84"/>
      <c r="AC36" s="78"/>
      <c r="AD36" s="77"/>
      <c r="AE36" s="77"/>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c r="L37" s="70">
        <f t="shared" si="1"/>
        <v>0</v>
      </c>
      <c r="M37" s="71">
        <f t="shared" si="2"/>
        <v>0</v>
      </c>
      <c r="N37" s="72"/>
      <c r="O37" s="73">
        <f t="shared" si="3"/>
        <v>0</v>
      </c>
      <c r="P37" s="72"/>
      <c r="Q37" s="72"/>
      <c r="R37" s="72"/>
      <c r="S37" s="74">
        <f t="shared" si="0"/>
        <v>0</v>
      </c>
      <c r="T37" s="121" t="str">
        <f t="shared" si="4"/>
        <v>OK</v>
      </c>
      <c r="U37" s="75"/>
      <c r="V37" s="89"/>
      <c r="W37" s="89"/>
      <c r="X37" s="76"/>
      <c r="Y37" s="89"/>
      <c r="Z37" s="76"/>
      <c r="AA37" s="83"/>
      <c r="AB37" s="84"/>
      <c r="AC37" s="78"/>
      <c r="AD37" s="77"/>
      <c r="AE37" s="77"/>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c r="L38" s="70">
        <f t="shared" si="1"/>
        <v>0</v>
      </c>
      <c r="M38" s="71">
        <f t="shared" si="2"/>
        <v>0</v>
      </c>
      <c r="N38" s="72"/>
      <c r="O38" s="73">
        <f t="shared" si="3"/>
        <v>0</v>
      </c>
      <c r="P38" s="72"/>
      <c r="Q38" s="72"/>
      <c r="R38" s="72"/>
      <c r="S38" s="74">
        <f t="shared" si="0"/>
        <v>0</v>
      </c>
      <c r="T38" s="121" t="str">
        <f t="shared" si="4"/>
        <v>OK</v>
      </c>
      <c r="U38" s="75"/>
      <c r="V38" s="89"/>
      <c r="W38" s="89"/>
      <c r="X38" s="76"/>
      <c r="Y38" s="89"/>
      <c r="Z38" s="76"/>
      <c r="AA38" s="83"/>
      <c r="AB38" s="84"/>
      <c r="AC38" s="78"/>
      <c r="AD38" s="77"/>
      <c r="AE38" s="77"/>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1"/>
        <v>0</v>
      </c>
      <c r="M39" s="71">
        <f t="shared" si="2"/>
        <v>0</v>
      </c>
      <c r="N39" s="72"/>
      <c r="O39" s="73">
        <f t="shared" si="3"/>
        <v>0</v>
      </c>
      <c r="P39" s="72"/>
      <c r="Q39" s="72"/>
      <c r="R39" s="72"/>
      <c r="S39" s="74">
        <f t="shared" si="0"/>
        <v>0</v>
      </c>
      <c r="T39" s="121" t="str">
        <f t="shared" si="4"/>
        <v>OK</v>
      </c>
      <c r="U39" s="75"/>
      <c r="V39" s="89"/>
      <c r="W39" s="89"/>
      <c r="X39" s="76"/>
      <c r="Y39" s="89"/>
      <c r="Z39" s="76"/>
      <c r="AA39" s="83"/>
      <c r="AB39" s="84"/>
      <c r="AC39" s="78"/>
      <c r="AD39" s="77"/>
      <c r="AE39" s="77"/>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c r="L40" s="70">
        <f t="shared" si="1"/>
        <v>0</v>
      </c>
      <c r="M40" s="71">
        <f t="shared" si="2"/>
        <v>0</v>
      </c>
      <c r="N40" s="72"/>
      <c r="O40" s="73">
        <f t="shared" si="3"/>
        <v>0</v>
      </c>
      <c r="P40" s="72"/>
      <c r="Q40" s="72"/>
      <c r="R40" s="72"/>
      <c r="S40" s="74">
        <f t="shared" si="0"/>
        <v>0</v>
      </c>
      <c r="T40" s="121" t="str">
        <f t="shared" si="4"/>
        <v>OK</v>
      </c>
      <c r="U40" s="75"/>
      <c r="V40" s="89"/>
      <c r="W40" s="89"/>
      <c r="X40" s="76"/>
      <c r="Y40" s="89"/>
      <c r="Z40" s="76"/>
      <c r="AA40" s="83"/>
      <c r="AB40" s="84"/>
      <c r="AC40" s="78"/>
      <c r="AD40" s="77"/>
      <c r="AE40" s="77"/>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c r="L41" s="70">
        <f t="shared" si="1"/>
        <v>0</v>
      </c>
      <c r="M41" s="71">
        <f t="shared" si="2"/>
        <v>0</v>
      </c>
      <c r="N41" s="72"/>
      <c r="O41" s="73">
        <f t="shared" si="3"/>
        <v>0</v>
      </c>
      <c r="P41" s="72"/>
      <c r="Q41" s="72"/>
      <c r="R41" s="72"/>
      <c r="S41" s="74">
        <f t="shared" si="0"/>
        <v>0</v>
      </c>
      <c r="T41" s="121" t="str">
        <f t="shared" si="4"/>
        <v>OK</v>
      </c>
      <c r="U41" s="75"/>
      <c r="V41" s="89"/>
      <c r="W41" s="89"/>
      <c r="X41" s="76"/>
      <c r="Y41" s="89"/>
      <c r="Z41" s="76"/>
      <c r="AA41" s="83"/>
      <c r="AB41" s="84"/>
      <c r="AC41" s="78"/>
      <c r="AD41" s="77"/>
      <c r="AE41" s="77"/>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1"/>
        <v>0</v>
      </c>
      <c r="M42" s="71">
        <f t="shared" si="2"/>
        <v>0</v>
      </c>
      <c r="N42" s="72"/>
      <c r="O42" s="73">
        <f t="shared" si="3"/>
        <v>0</v>
      </c>
      <c r="P42" s="72"/>
      <c r="Q42" s="72"/>
      <c r="R42" s="72"/>
      <c r="S42" s="74">
        <f t="shared" si="0"/>
        <v>0</v>
      </c>
      <c r="T42" s="121" t="str">
        <f t="shared" si="4"/>
        <v>OK</v>
      </c>
      <c r="U42" s="75"/>
      <c r="V42" s="89"/>
      <c r="W42" s="89"/>
      <c r="X42" s="76"/>
      <c r="Y42" s="89"/>
      <c r="Z42" s="76"/>
      <c r="AA42" s="83"/>
      <c r="AB42" s="84"/>
      <c r="AC42" s="78"/>
      <c r="AD42" s="77"/>
      <c r="AE42" s="77"/>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75"/>
      <c r="V43" s="89"/>
      <c r="W43" s="89"/>
      <c r="X43" s="76"/>
      <c r="Y43" s="89"/>
      <c r="Z43" s="76"/>
      <c r="AA43" s="83"/>
      <c r="AB43" s="84"/>
      <c r="AC43" s="78"/>
      <c r="AD43" s="77"/>
      <c r="AE43" s="77"/>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c r="L44" s="70">
        <f t="shared" si="1"/>
        <v>0</v>
      </c>
      <c r="M44" s="71">
        <f t="shared" si="2"/>
        <v>0</v>
      </c>
      <c r="N44" s="72"/>
      <c r="O44" s="73">
        <f t="shared" si="3"/>
        <v>0</v>
      </c>
      <c r="P44" s="72"/>
      <c r="Q44" s="72"/>
      <c r="R44" s="72"/>
      <c r="S44" s="74">
        <f t="shared" si="0"/>
        <v>0</v>
      </c>
      <c r="T44" s="121" t="str">
        <f t="shared" si="4"/>
        <v>OK</v>
      </c>
      <c r="U44" s="75"/>
      <c r="V44" s="89"/>
      <c r="W44" s="89"/>
      <c r="X44" s="76"/>
      <c r="Y44" s="89"/>
      <c r="Z44" s="76"/>
      <c r="AA44" s="83"/>
      <c r="AB44" s="84"/>
      <c r="AC44" s="78"/>
      <c r="AD44" s="77"/>
      <c r="AE44" s="77"/>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1"/>
        <v>0</v>
      </c>
      <c r="M45" s="71">
        <f t="shared" si="2"/>
        <v>0</v>
      </c>
      <c r="N45" s="72"/>
      <c r="O45" s="73">
        <f t="shared" si="3"/>
        <v>0</v>
      </c>
      <c r="P45" s="72"/>
      <c r="Q45" s="72"/>
      <c r="R45" s="72"/>
      <c r="S45" s="74">
        <f t="shared" si="0"/>
        <v>0</v>
      </c>
      <c r="T45" s="121" t="str">
        <f t="shared" si="4"/>
        <v>OK</v>
      </c>
      <c r="U45" s="75"/>
      <c r="V45" s="89"/>
      <c r="W45" s="89"/>
      <c r="X45" s="76"/>
      <c r="Y45" s="89"/>
      <c r="Z45" s="76"/>
      <c r="AA45" s="83"/>
      <c r="AB45" s="84"/>
      <c r="AC45" s="78"/>
      <c r="AD45" s="77"/>
      <c r="AE45" s="77"/>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1"/>
        <v>0</v>
      </c>
      <c r="M46" s="71">
        <f t="shared" si="2"/>
        <v>0</v>
      </c>
      <c r="N46" s="72"/>
      <c r="O46" s="73">
        <f t="shared" si="3"/>
        <v>0</v>
      </c>
      <c r="P46" s="72"/>
      <c r="Q46" s="72"/>
      <c r="R46" s="72"/>
      <c r="S46" s="74">
        <f t="shared" si="0"/>
        <v>0</v>
      </c>
      <c r="T46" s="121" t="str">
        <f t="shared" si="4"/>
        <v>OK</v>
      </c>
      <c r="U46" s="75"/>
      <c r="V46" s="89"/>
      <c r="W46" s="89"/>
      <c r="X46" s="76"/>
      <c r="Y46" s="89"/>
      <c r="Z46" s="76"/>
      <c r="AA46" s="83"/>
      <c r="AB46" s="84"/>
      <c r="AC46" s="78"/>
      <c r="AD46" s="77"/>
      <c r="AE46" s="77"/>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75"/>
      <c r="V47" s="89"/>
      <c r="W47" s="89"/>
      <c r="X47" s="76"/>
      <c r="Y47" s="89"/>
      <c r="Z47" s="76"/>
      <c r="AA47" s="83"/>
      <c r="AB47" s="84"/>
      <c r="AC47" s="78"/>
      <c r="AD47" s="77"/>
      <c r="AE47" s="77"/>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75"/>
      <c r="V48" s="89"/>
      <c r="W48" s="89"/>
      <c r="X48" s="76"/>
      <c r="Y48" s="89"/>
      <c r="Z48" s="76"/>
      <c r="AA48" s="83"/>
      <c r="AB48" s="84"/>
      <c r="AC48" s="78"/>
      <c r="AD48" s="77"/>
      <c r="AE48" s="77"/>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c r="L49" s="70">
        <f t="shared" si="1"/>
        <v>0</v>
      </c>
      <c r="M49" s="71">
        <f t="shared" si="2"/>
        <v>0</v>
      </c>
      <c r="N49" s="72"/>
      <c r="O49" s="73">
        <f t="shared" si="3"/>
        <v>0</v>
      </c>
      <c r="P49" s="72"/>
      <c r="Q49" s="72"/>
      <c r="R49" s="72"/>
      <c r="S49" s="74">
        <f t="shared" si="0"/>
        <v>0</v>
      </c>
      <c r="T49" s="121" t="str">
        <f t="shared" si="4"/>
        <v>OK</v>
      </c>
      <c r="U49" s="75"/>
      <c r="V49" s="89"/>
      <c r="W49" s="89"/>
      <c r="X49" s="76"/>
      <c r="Y49" s="89"/>
      <c r="Z49" s="76"/>
      <c r="AA49" s="83"/>
      <c r="AB49" s="84"/>
      <c r="AC49" s="78"/>
      <c r="AD49" s="77"/>
      <c r="AE49" s="77"/>
      <c r="AF49" s="76"/>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c r="L50" s="70">
        <f t="shared" si="1"/>
        <v>0</v>
      </c>
      <c r="M50" s="71">
        <f t="shared" si="2"/>
        <v>0</v>
      </c>
      <c r="N50" s="72"/>
      <c r="O50" s="73">
        <f t="shared" si="3"/>
        <v>0</v>
      </c>
      <c r="P50" s="72"/>
      <c r="Q50" s="72"/>
      <c r="R50" s="72"/>
      <c r="S50" s="74">
        <f t="shared" si="0"/>
        <v>0</v>
      </c>
      <c r="T50" s="121" t="str">
        <f t="shared" si="4"/>
        <v>OK</v>
      </c>
      <c r="U50" s="75"/>
      <c r="V50" s="89"/>
      <c r="W50" s="89"/>
      <c r="X50" s="76"/>
      <c r="Y50" s="89"/>
      <c r="Z50" s="76"/>
      <c r="AA50" s="83"/>
      <c r="AB50" s="84"/>
      <c r="AC50" s="78"/>
      <c r="AD50" s="77"/>
      <c r="AE50" s="77"/>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c r="L51" s="70">
        <f t="shared" si="1"/>
        <v>0</v>
      </c>
      <c r="M51" s="71">
        <f t="shared" si="2"/>
        <v>0</v>
      </c>
      <c r="N51" s="72"/>
      <c r="O51" s="73">
        <f t="shared" si="3"/>
        <v>0</v>
      </c>
      <c r="P51" s="72"/>
      <c r="Q51" s="72"/>
      <c r="R51" s="72"/>
      <c r="S51" s="74">
        <f t="shared" si="0"/>
        <v>0</v>
      </c>
      <c r="T51" s="121" t="str">
        <f t="shared" si="4"/>
        <v>OK</v>
      </c>
      <c r="U51" s="75"/>
      <c r="V51" s="89"/>
      <c r="W51" s="89"/>
      <c r="X51" s="76"/>
      <c r="Y51" s="89"/>
      <c r="Z51" s="76"/>
      <c r="AA51" s="83"/>
      <c r="AB51" s="84"/>
      <c r="AC51" s="78"/>
      <c r="AD51" s="77"/>
      <c r="AE51" s="77"/>
      <c r="AF51" s="76"/>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c r="L52" s="70">
        <f t="shared" si="1"/>
        <v>0</v>
      </c>
      <c r="M52" s="71">
        <f t="shared" si="2"/>
        <v>0</v>
      </c>
      <c r="N52" s="72"/>
      <c r="O52" s="73">
        <f t="shared" si="3"/>
        <v>0</v>
      </c>
      <c r="P52" s="72"/>
      <c r="Q52" s="72"/>
      <c r="R52" s="72"/>
      <c r="S52" s="74">
        <f t="shared" si="0"/>
        <v>0</v>
      </c>
      <c r="T52" s="121" t="str">
        <f t="shared" si="4"/>
        <v>OK</v>
      </c>
      <c r="U52" s="75"/>
      <c r="V52" s="89"/>
      <c r="W52" s="89"/>
      <c r="X52" s="76"/>
      <c r="Y52" s="89"/>
      <c r="Z52" s="76"/>
      <c r="AA52" s="83"/>
      <c r="AB52" s="84"/>
      <c r="AC52" s="78"/>
      <c r="AD52" s="77"/>
      <c r="AE52" s="77"/>
      <c r="AF52" s="76"/>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c r="L53" s="70">
        <f t="shared" si="1"/>
        <v>0</v>
      </c>
      <c r="M53" s="71">
        <f t="shared" si="2"/>
        <v>0</v>
      </c>
      <c r="N53" s="72"/>
      <c r="O53" s="73">
        <f t="shared" si="3"/>
        <v>0</v>
      </c>
      <c r="P53" s="72"/>
      <c r="Q53" s="72"/>
      <c r="R53" s="72"/>
      <c r="S53" s="74">
        <f t="shared" si="0"/>
        <v>0</v>
      </c>
      <c r="T53" s="121" t="str">
        <f t="shared" si="4"/>
        <v>OK</v>
      </c>
      <c r="U53" s="75"/>
      <c r="V53" s="89"/>
      <c r="W53" s="89"/>
      <c r="X53" s="76"/>
      <c r="Y53" s="89"/>
      <c r="Z53" s="76"/>
      <c r="AA53" s="83"/>
      <c r="AB53" s="84"/>
      <c r="AC53" s="78"/>
      <c r="AD53" s="77"/>
      <c r="AE53" s="77"/>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c r="L54" s="70">
        <f t="shared" si="1"/>
        <v>0</v>
      </c>
      <c r="M54" s="71">
        <f t="shared" si="2"/>
        <v>0</v>
      </c>
      <c r="N54" s="72"/>
      <c r="O54" s="73">
        <f t="shared" si="3"/>
        <v>0</v>
      </c>
      <c r="P54" s="72"/>
      <c r="Q54" s="72"/>
      <c r="R54" s="72"/>
      <c r="S54" s="74">
        <f t="shared" si="0"/>
        <v>0</v>
      </c>
      <c r="T54" s="121" t="str">
        <f t="shared" si="4"/>
        <v>OK</v>
      </c>
      <c r="U54" s="75"/>
      <c r="V54" s="89"/>
      <c r="W54" s="89"/>
      <c r="X54" s="76"/>
      <c r="Y54" s="89"/>
      <c r="Z54" s="76"/>
      <c r="AA54" s="83"/>
      <c r="AB54" s="84"/>
      <c r="AC54" s="78"/>
      <c r="AD54" s="77"/>
      <c r="AE54" s="77"/>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75"/>
      <c r="V55" s="89"/>
      <c r="W55" s="89"/>
      <c r="X55" s="76"/>
      <c r="Y55" s="89"/>
      <c r="Z55" s="76"/>
      <c r="AA55" s="83"/>
      <c r="AB55" s="84"/>
      <c r="AC55" s="78"/>
      <c r="AD55" s="77"/>
      <c r="AE55" s="77"/>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c r="L56" s="70">
        <f t="shared" si="1"/>
        <v>0</v>
      </c>
      <c r="M56" s="71">
        <f t="shared" si="2"/>
        <v>0</v>
      </c>
      <c r="N56" s="72"/>
      <c r="O56" s="73">
        <f t="shared" si="3"/>
        <v>0</v>
      </c>
      <c r="P56" s="72"/>
      <c r="Q56" s="72"/>
      <c r="R56" s="72"/>
      <c r="S56" s="74">
        <f t="shared" si="0"/>
        <v>0</v>
      </c>
      <c r="T56" s="121" t="str">
        <f t="shared" si="4"/>
        <v>OK</v>
      </c>
      <c r="U56" s="75"/>
      <c r="V56" s="89"/>
      <c r="W56" s="89"/>
      <c r="X56" s="76"/>
      <c r="Y56" s="89"/>
      <c r="Z56" s="76"/>
      <c r="AA56" s="83"/>
      <c r="AB56" s="84"/>
      <c r="AC56" s="78"/>
      <c r="AD56" s="77"/>
      <c r="AE56" s="77"/>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c r="L57" s="70">
        <f t="shared" si="1"/>
        <v>0</v>
      </c>
      <c r="M57" s="71">
        <f t="shared" si="2"/>
        <v>0</v>
      </c>
      <c r="N57" s="72"/>
      <c r="O57" s="73">
        <f t="shared" si="3"/>
        <v>0</v>
      </c>
      <c r="P57" s="72"/>
      <c r="Q57" s="72"/>
      <c r="R57" s="72"/>
      <c r="S57" s="74">
        <f t="shared" si="0"/>
        <v>0</v>
      </c>
      <c r="T57" s="121" t="str">
        <f t="shared" si="4"/>
        <v>OK</v>
      </c>
      <c r="U57" s="75"/>
      <c r="V57" s="89"/>
      <c r="W57" s="89"/>
      <c r="X57" s="76"/>
      <c r="Y57" s="89"/>
      <c r="Z57" s="76"/>
      <c r="AA57" s="83"/>
      <c r="AB57" s="84"/>
      <c r="AC57" s="78"/>
      <c r="AD57" s="77"/>
      <c r="AE57" s="77"/>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75"/>
      <c r="V58" s="89"/>
      <c r="W58" s="89"/>
      <c r="X58" s="76"/>
      <c r="Y58" s="89"/>
      <c r="Z58" s="76"/>
      <c r="AA58" s="83"/>
      <c r="AB58" s="84"/>
      <c r="AC58" s="78"/>
      <c r="AD58" s="77"/>
      <c r="AE58" s="77"/>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75"/>
      <c r="V59" s="89"/>
      <c r="W59" s="89"/>
      <c r="X59" s="76"/>
      <c r="Y59" s="89"/>
      <c r="Z59" s="76"/>
      <c r="AA59" s="83"/>
      <c r="AB59" s="84"/>
      <c r="AC59" s="78"/>
      <c r="AD59" s="77"/>
      <c r="AE59" s="77"/>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75"/>
      <c r="V60" s="89"/>
      <c r="W60" s="89"/>
      <c r="X60" s="76"/>
      <c r="Y60" s="89"/>
      <c r="Z60" s="76"/>
      <c r="AA60" s="83"/>
      <c r="AB60" s="84"/>
      <c r="AC60" s="78"/>
      <c r="AD60" s="77"/>
      <c r="AE60" s="77"/>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75"/>
      <c r="V61" s="89"/>
      <c r="W61" s="89"/>
      <c r="X61" s="76"/>
      <c r="Y61" s="89"/>
      <c r="Z61" s="76"/>
      <c r="AA61" s="83"/>
      <c r="AB61" s="84"/>
      <c r="AC61" s="78"/>
      <c r="AD61" s="77"/>
      <c r="AE61" s="77"/>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75"/>
      <c r="V62" s="89"/>
      <c r="W62" s="89"/>
      <c r="X62" s="76"/>
      <c r="Y62" s="89"/>
      <c r="Z62" s="76"/>
      <c r="AA62" s="83"/>
      <c r="AB62" s="84"/>
      <c r="AC62" s="78"/>
      <c r="AD62" s="77"/>
      <c r="AE62" s="77"/>
      <c r="AF62" s="76"/>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c r="L63" s="70">
        <f t="shared" si="1"/>
        <v>0</v>
      </c>
      <c r="M63" s="71">
        <f t="shared" si="2"/>
        <v>0</v>
      </c>
      <c r="N63" s="72"/>
      <c r="O63" s="73">
        <f t="shared" si="3"/>
        <v>0</v>
      </c>
      <c r="P63" s="72"/>
      <c r="Q63" s="72"/>
      <c r="R63" s="72"/>
      <c r="S63" s="74">
        <f t="shared" si="0"/>
        <v>0</v>
      </c>
      <c r="T63" s="121" t="str">
        <f t="shared" si="4"/>
        <v>OK</v>
      </c>
      <c r="U63" s="75"/>
      <c r="V63" s="89"/>
      <c r="W63" s="89"/>
      <c r="X63" s="76"/>
      <c r="Y63" s="89"/>
      <c r="Z63" s="76"/>
      <c r="AA63" s="83"/>
      <c r="AB63" s="84"/>
      <c r="AC63" s="78"/>
      <c r="AD63" s="77"/>
      <c r="AE63" s="77"/>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1"/>
        <v>0</v>
      </c>
      <c r="M64" s="71">
        <f t="shared" si="2"/>
        <v>0</v>
      </c>
      <c r="N64" s="72"/>
      <c r="O64" s="73">
        <f t="shared" si="3"/>
        <v>0</v>
      </c>
      <c r="P64" s="72"/>
      <c r="Q64" s="72"/>
      <c r="R64" s="72"/>
      <c r="S64" s="74">
        <f t="shared" si="0"/>
        <v>0</v>
      </c>
      <c r="T64" s="121" t="str">
        <f t="shared" si="4"/>
        <v>OK</v>
      </c>
      <c r="U64" s="75"/>
      <c r="V64" s="89"/>
      <c r="W64" s="89"/>
      <c r="X64" s="76"/>
      <c r="Y64" s="89"/>
      <c r="Z64" s="76"/>
      <c r="AA64" s="83"/>
      <c r="AB64" s="84"/>
      <c r="AC64" s="78"/>
      <c r="AD64" s="77"/>
      <c r="AE64" s="77"/>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1"/>
        <v>0</v>
      </c>
      <c r="M65" s="71">
        <f t="shared" si="2"/>
        <v>0</v>
      </c>
      <c r="N65" s="72"/>
      <c r="O65" s="73">
        <f t="shared" si="3"/>
        <v>0</v>
      </c>
      <c r="P65" s="72"/>
      <c r="Q65" s="72"/>
      <c r="R65" s="72"/>
      <c r="S65" s="74">
        <f t="shared" si="0"/>
        <v>0</v>
      </c>
      <c r="T65" s="121" t="str">
        <f t="shared" si="4"/>
        <v>OK</v>
      </c>
      <c r="U65" s="75"/>
      <c r="V65" s="89"/>
      <c r="W65" s="89"/>
      <c r="X65" s="76"/>
      <c r="Y65" s="89"/>
      <c r="Z65" s="76"/>
      <c r="AA65" s="83"/>
      <c r="AB65" s="84"/>
      <c r="AC65" s="78"/>
      <c r="AD65" s="77"/>
      <c r="AE65" s="77"/>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c r="L66" s="70">
        <f t="shared" si="1"/>
        <v>0</v>
      </c>
      <c r="M66" s="71">
        <f t="shared" si="2"/>
        <v>0</v>
      </c>
      <c r="N66" s="72"/>
      <c r="O66" s="73">
        <f t="shared" si="3"/>
        <v>0</v>
      </c>
      <c r="P66" s="72"/>
      <c r="Q66" s="72"/>
      <c r="R66" s="72"/>
      <c r="S66" s="74">
        <f t="shared" si="0"/>
        <v>0</v>
      </c>
      <c r="T66" s="121" t="str">
        <f t="shared" si="4"/>
        <v>OK</v>
      </c>
      <c r="U66" s="75"/>
      <c r="V66" s="89"/>
      <c r="W66" s="89"/>
      <c r="X66" s="76"/>
      <c r="Y66" s="89"/>
      <c r="Z66" s="76"/>
      <c r="AA66" s="83"/>
      <c r="AB66" s="84"/>
      <c r="AC66" s="78"/>
      <c r="AD66" s="77"/>
      <c r="AE66" s="77"/>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1"/>
        <v>0</v>
      </c>
      <c r="M67" s="71">
        <f t="shared" si="2"/>
        <v>0</v>
      </c>
      <c r="N67" s="72"/>
      <c r="O67" s="73">
        <f t="shared" si="3"/>
        <v>0</v>
      </c>
      <c r="P67" s="72"/>
      <c r="Q67" s="72"/>
      <c r="R67" s="72"/>
      <c r="S67" s="74">
        <f t="shared" si="0"/>
        <v>0</v>
      </c>
      <c r="T67" s="121" t="str">
        <f t="shared" si="4"/>
        <v>OK</v>
      </c>
      <c r="U67" s="75"/>
      <c r="V67" s="89"/>
      <c r="W67" s="89"/>
      <c r="X67" s="76"/>
      <c r="Y67" s="89"/>
      <c r="Z67" s="76"/>
      <c r="AA67" s="83"/>
      <c r="AB67" s="84"/>
      <c r="AC67" s="78"/>
      <c r="AD67" s="77"/>
      <c r="AE67" s="77"/>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si="1"/>
        <v>0</v>
      </c>
      <c r="M68" s="71">
        <f t="shared" si="2"/>
        <v>0</v>
      </c>
      <c r="N68" s="72"/>
      <c r="O68" s="73">
        <f t="shared" si="3"/>
        <v>0</v>
      </c>
      <c r="P68" s="72"/>
      <c r="Q68" s="72"/>
      <c r="R68" s="72"/>
      <c r="S68" s="74">
        <f t="shared" si="0"/>
        <v>0</v>
      </c>
      <c r="T68" s="121" t="str">
        <f t="shared" si="4"/>
        <v>OK</v>
      </c>
      <c r="U68" s="75"/>
      <c r="V68" s="89"/>
      <c r="W68" s="89"/>
      <c r="X68" s="76"/>
      <c r="Y68" s="89"/>
      <c r="Z68" s="76"/>
      <c r="AA68" s="83"/>
      <c r="AB68" s="84"/>
      <c r="AC68" s="78"/>
      <c r="AD68" s="77"/>
      <c r="AE68" s="77"/>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75"/>
      <c r="V69" s="89"/>
      <c r="W69" s="89"/>
      <c r="X69" s="76"/>
      <c r="Y69" s="89"/>
      <c r="Z69" s="76"/>
      <c r="AA69" s="83"/>
      <c r="AB69" s="84"/>
      <c r="AC69" s="78"/>
      <c r="AD69" s="77"/>
      <c r="AE69" s="77"/>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c r="L70" s="70">
        <f t="shared" si="1"/>
        <v>0</v>
      </c>
      <c r="M70" s="71">
        <f t="shared" si="2"/>
        <v>0</v>
      </c>
      <c r="N70" s="72"/>
      <c r="O70" s="73">
        <f t="shared" si="3"/>
        <v>0</v>
      </c>
      <c r="P70" s="72"/>
      <c r="Q70" s="72"/>
      <c r="R70" s="72"/>
      <c r="S70" s="74">
        <f t="shared" si="0"/>
        <v>0</v>
      </c>
      <c r="T70" s="121" t="str">
        <f t="shared" si="4"/>
        <v>OK</v>
      </c>
      <c r="U70" s="75"/>
      <c r="V70" s="89"/>
      <c r="W70" s="89"/>
      <c r="X70" s="76"/>
      <c r="Y70" s="89"/>
      <c r="Z70" s="76"/>
      <c r="AA70" s="83"/>
      <c r="AB70" s="84"/>
      <c r="AC70" s="78"/>
      <c r="AD70" s="77"/>
      <c r="AE70" s="77"/>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c r="L71" s="70">
        <f t="shared" si="1"/>
        <v>0</v>
      </c>
      <c r="M71" s="71">
        <f t="shared" si="2"/>
        <v>0</v>
      </c>
      <c r="N71" s="72"/>
      <c r="O71" s="73">
        <f t="shared" si="3"/>
        <v>0</v>
      </c>
      <c r="P71" s="72"/>
      <c r="Q71" s="72"/>
      <c r="R71" s="72"/>
      <c r="S71" s="74">
        <f t="shared" si="0"/>
        <v>0</v>
      </c>
      <c r="T71" s="121" t="str">
        <f t="shared" si="4"/>
        <v>OK</v>
      </c>
      <c r="U71" s="75"/>
      <c r="V71" s="89"/>
      <c r="W71" s="89"/>
      <c r="X71" s="76"/>
      <c r="Y71" s="89"/>
      <c r="Z71" s="76"/>
      <c r="AA71" s="83"/>
      <c r="AB71" s="84"/>
      <c r="AC71" s="78"/>
      <c r="AD71" s="77"/>
      <c r="AE71" s="77"/>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75"/>
      <c r="V72" s="89"/>
      <c r="W72" s="89"/>
      <c r="X72" s="76"/>
      <c r="Y72" s="89"/>
      <c r="Z72" s="76"/>
      <c r="AA72" s="83"/>
      <c r="AB72" s="84"/>
      <c r="AC72" s="78"/>
      <c r="AD72" s="77"/>
      <c r="AE72" s="77"/>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1"/>
        <v>0</v>
      </c>
      <c r="M73" s="71">
        <f t="shared" si="2"/>
        <v>0</v>
      </c>
      <c r="N73" s="72"/>
      <c r="O73" s="73">
        <f t="shared" si="3"/>
        <v>0</v>
      </c>
      <c r="P73" s="72"/>
      <c r="Q73" s="72"/>
      <c r="R73" s="72"/>
      <c r="S73" s="74">
        <f t="shared" si="0"/>
        <v>0</v>
      </c>
      <c r="T73" s="121" t="str">
        <f t="shared" si="4"/>
        <v>OK</v>
      </c>
      <c r="U73" s="75"/>
      <c r="V73" s="89"/>
      <c r="W73" s="89"/>
      <c r="X73" s="76"/>
      <c r="Y73" s="89"/>
      <c r="Z73" s="76"/>
      <c r="AA73" s="83"/>
      <c r="AB73" s="84"/>
      <c r="AC73" s="78"/>
      <c r="AD73" s="77"/>
      <c r="AE73" s="77"/>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1"/>
        <v>0</v>
      </c>
      <c r="M74" s="71">
        <f t="shared" si="2"/>
        <v>0</v>
      </c>
      <c r="N74" s="72"/>
      <c r="O74" s="73">
        <f t="shared" si="3"/>
        <v>0</v>
      </c>
      <c r="P74" s="72"/>
      <c r="Q74" s="72"/>
      <c r="R74" s="72"/>
      <c r="S74" s="74">
        <f t="shared" si="0"/>
        <v>0</v>
      </c>
      <c r="T74" s="121" t="str">
        <f t="shared" si="4"/>
        <v>OK</v>
      </c>
      <c r="U74" s="75"/>
      <c r="V74" s="89"/>
      <c r="W74" s="89"/>
      <c r="X74" s="76"/>
      <c r="Y74" s="89"/>
      <c r="Z74" s="76"/>
      <c r="AA74" s="83"/>
      <c r="AB74" s="84"/>
      <c r="AC74" s="78"/>
      <c r="AD74" s="77"/>
      <c r="AE74" s="77"/>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c r="L75" s="70">
        <f t="shared" si="1"/>
        <v>0</v>
      </c>
      <c r="M75" s="71">
        <f t="shared" si="2"/>
        <v>0</v>
      </c>
      <c r="N75" s="72"/>
      <c r="O75" s="73">
        <f t="shared" si="3"/>
        <v>0</v>
      </c>
      <c r="P75" s="72"/>
      <c r="Q75" s="72"/>
      <c r="R75" s="72"/>
      <c r="S75" s="74">
        <f t="shared" si="0"/>
        <v>0</v>
      </c>
      <c r="T75" s="121" t="str">
        <f t="shared" si="4"/>
        <v>OK</v>
      </c>
      <c r="U75" s="75"/>
      <c r="V75" s="89"/>
      <c r="W75" s="89"/>
      <c r="X75" s="76"/>
      <c r="Y75" s="89"/>
      <c r="Z75" s="76"/>
      <c r="AA75" s="83"/>
      <c r="AB75" s="84"/>
      <c r="AC75" s="78"/>
      <c r="AD75" s="77"/>
      <c r="AE75" s="77"/>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c r="L76" s="70">
        <f t="shared" si="1"/>
        <v>0</v>
      </c>
      <c r="M76" s="71">
        <f t="shared" si="2"/>
        <v>0</v>
      </c>
      <c r="N76" s="72"/>
      <c r="O76" s="73">
        <f t="shared" si="3"/>
        <v>0</v>
      </c>
      <c r="P76" s="72"/>
      <c r="Q76" s="72"/>
      <c r="R76" s="72"/>
      <c r="S76" s="74">
        <f t="shared" si="0"/>
        <v>0</v>
      </c>
      <c r="T76" s="121" t="str">
        <f t="shared" si="4"/>
        <v>OK</v>
      </c>
      <c r="U76" s="75"/>
      <c r="V76" s="89"/>
      <c r="W76" s="89"/>
      <c r="X76" s="76"/>
      <c r="Y76" s="89"/>
      <c r="Z76" s="76"/>
      <c r="AA76" s="83"/>
      <c r="AB76" s="84"/>
      <c r="AC76" s="78"/>
      <c r="AD76" s="77"/>
      <c r="AE76" s="77"/>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1"/>
        <v>0</v>
      </c>
      <c r="M77" s="71">
        <f t="shared" si="2"/>
        <v>0</v>
      </c>
      <c r="N77" s="72"/>
      <c r="O77" s="73">
        <f t="shared" si="3"/>
        <v>0</v>
      </c>
      <c r="P77" s="72"/>
      <c r="Q77" s="72"/>
      <c r="R77" s="72"/>
      <c r="S77" s="74">
        <f t="shared" si="0"/>
        <v>0</v>
      </c>
      <c r="T77" s="121" t="str">
        <f t="shared" si="4"/>
        <v>OK</v>
      </c>
      <c r="U77" s="75"/>
      <c r="V77" s="89"/>
      <c r="W77" s="89"/>
      <c r="X77" s="76"/>
      <c r="Y77" s="89"/>
      <c r="Z77" s="76"/>
      <c r="AA77" s="83"/>
      <c r="AB77" s="84"/>
      <c r="AC77" s="78"/>
      <c r="AD77" s="77"/>
      <c r="AE77" s="77"/>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1"/>
        <v>0</v>
      </c>
      <c r="M78" s="71">
        <f t="shared" si="2"/>
        <v>0</v>
      </c>
      <c r="N78" s="72"/>
      <c r="O78" s="73">
        <f t="shared" si="3"/>
        <v>0</v>
      </c>
      <c r="P78" s="72"/>
      <c r="Q78" s="72"/>
      <c r="R78" s="72"/>
      <c r="S78" s="74">
        <f t="shared" si="0"/>
        <v>0</v>
      </c>
      <c r="T78" s="121" t="str">
        <f t="shared" si="4"/>
        <v>OK</v>
      </c>
      <c r="U78" s="75"/>
      <c r="V78" s="89"/>
      <c r="W78" s="89"/>
      <c r="X78" s="76"/>
      <c r="Y78" s="89"/>
      <c r="Z78" s="76"/>
      <c r="AA78" s="83"/>
      <c r="AB78" s="84"/>
      <c r="AC78" s="78"/>
      <c r="AD78" s="77"/>
      <c r="AE78" s="77"/>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c r="L79" s="70">
        <f t="shared" si="1"/>
        <v>0</v>
      </c>
      <c r="M79" s="71">
        <f t="shared" si="2"/>
        <v>0</v>
      </c>
      <c r="N79" s="72"/>
      <c r="O79" s="73">
        <f t="shared" si="3"/>
        <v>0</v>
      </c>
      <c r="P79" s="72"/>
      <c r="Q79" s="72"/>
      <c r="R79" s="72"/>
      <c r="S79" s="74">
        <f t="shared" si="0"/>
        <v>0</v>
      </c>
      <c r="T79" s="121" t="str">
        <f t="shared" si="4"/>
        <v>OK</v>
      </c>
      <c r="U79" s="75"/>
      <c r="V79" s="89"/>
      <c r="W79" s="89"/>
      <c r="X79" s="76"/>
      <c r="Y79" s="89"/>
      <c r="Z79" s="76"/>
      <c r="AA79" s="83"/>
      <c r="AB79" s="84"/>
      <c r="AC79" s="78"/>
      <c r="AD79" s="77"/>
      <c r="AE79" s="77"/>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75"/>
      <c r="V80" s="89"/>
      <c r="W80" s="89"/>
      <c r="X80" s="76"/>
      <c r="Y80" s="89"/>
      <c r="Z80" s="76"/>
      <c r="AA80" s="83"/>
      <c r="AB80" s="84"/>
      <c r="AC80" s="78"/>
      <c r="AD80" s="77"/>
      <c r="AE80" s="77"/>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c r="L81" s="70">
        <f t="shared" si="1"/>
        <v>0</v>
      </c>
      <c r="M81" s="71">
        <f t="shared" si="2"/>
        <v>0</v>
      </c>
      <c r="N81" s="72"/>
      <c r="O81" s="73">
        <f t="shared" si="3"/>
        <v>0</v>
      </c>
      <c r="P81" s="72"/>
      <c r="Q81" s="72"/>
      <c r="R81" s="72"/>
      <c r="S81" s="74">
        <f t="shared" si="0"/>
        <v>0</v>
      </c>
      <c r="T81" s="121" t="str">
        <f t="shared" si="4"/>
        <v>OK</v>
      </c>
      <c r="U81" s="75"/>
      <c r="V81" s="89"/>
      <c r="W81" s="89"/>
      <c r="X81" s="76"/>
      <c r="Y81" s="89"/>
      <c r="Z81" s="76"/>
      <c r="AA81" s="83"/>
      <c r="AB81" s="84"/>
      <c r="AC81" s="78"/>
      <c r="AD81" s="77"/>
      <c r="AE81" s="77"/>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1"/>
        <v>0</v>
      </c>
      <c r="M82" s="71">
        <f t="shared" si="2"/>
        <v>0</v>
      </c>
      <c r="N82" s="72"/>
      <c r="O82" s="73">
        <f t="shared" si="3"/>
        <v>0</v>
      </c>
      <c r="P82" s="72"/>
      <c r="Q82" s="72"/>
      <c r="R82" s="72"/>
      <c r="S82" s="74">
        <f t="shared" si="0"/>
        <v>0</v>
      </c>
      <c r="T82" s="121" t="str">
        <f t="shared" si="4"/>
        <v>OK</v>
      </c>
      <c r="U82" s="75"/>
      <c r="V82" s="89"/>
      <c r="W82" s="89"/>
      <c r="X82" s="76"/>
      <c r="Y82" s="89"/>
      <c r="Z82" s="76"/>
      <c r="AA82" s="83"/>
      <c r="AB82" s="84"/>
      <c r="AC82" s="78"/>
      <c r="AD82" s="77"/>
      <c r="AE82" s="77"/>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c r="L83" s="70">
        <f t="shared" si="1"/>
        <v>0</v>
      </c>
      <c r="M83" s="71">
        <f t="shared" si="2"/>
        <v>0</v>
      </c>
      <c r="N83" s="72"/>
      <c r="O83" s="73">
        <f t="shared" si="3"/>
        <v>0</v>
      </c>
      <c r="P83" s="72"/>
      <c r="Q83" s="72"/>
      <c r="R83" s="72"/>
      <c r="S83" s="74">
        <f t="shared" si="0"/>
        <v>0</v>
      </c>
      <c r="T83" s="121" t="str">
        <f t="shared" si="4"/>
        <v>OK</v>
      </c>
      <c r="U83" s="75"/>
      <c r="V83" s="89"/>
      <c r="W83" s="89"/>
      <c r="X83" s="76"/>
      <c r="Y83" s="89"/>
      <c r="Z83" s="76"/>
      <c r="AA83" s="83"/>
      <c r="AB83" s="84"/>
      <c r="AC83" s="78"/>
      <c r="AD83" s="77"/>
      <c r="AE83" s="77"/>
      <c r="AF83" s="76"/>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75"/>
      <c r="V84" s="89"/>
      <c r="W84" s="89"/>
      <c r="X84" s="76"/>
      <c r="Y84" s="89"/>
      <c r="Z84" s="76"/>
      <c r="AA84" s="83"/>
      <c r="AB84" s="84"/>
      <c r="AC84" s="78"/>
      <c r="AD84" s="77"/>
      <c r="AE84" s="77"/>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75"/>
      <c r="V85" s="89"/>
      <c r="W85" s="89"/>
      <c r="X85" s="76"/>
      <c r="Y85" s="89"/>
      <c r="Z85" s="76"/>
      <c r="AA85" s="83"/>
      <c r="AB85" s="84"/>
      <c r="AC85" s="78"/>
      <c r="AD85" s="77"/>
      <c r="AE85" s="77"/>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75"/>
      <c r="V86" s="89"/>
      <c r="W86" s="89"/>
      <c r="X86" s="76"/>
      <c r="Y86" s="89"/>
      <c r="Z86" s="76"/>
      <c r="AA86" s="83"/>
      <c r="AB86" s="84"/>
      <c r="AC86" s="78"/>
      <c r="AD86" s="77"/>
      <c r="AE86" s="77"/>
      <c r="AF86" s="76"/>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c r="L87" s="70">
        <f t="shared" si="1"/>
        <v>0</v>
      </c>
      <c r="M87" s="71">
        <f t="shared" si="2"/>
        <v>0</v>
      </c>
      <c r="N87" s="72"/>
      <c r="O87" s="73">
        <f t="shared" si="3"/>
        <v>0</v>
      </c>
      <c r="P87" s="72"/>
      <c r="Q87" s="72"/>
      <c r="R87" s="72"/>
      <c r="S87" s="74">
        <f t="shared" si="0"/>
        <v>0</v>
      </c>
      <c r="T87" s="121" t="str">
        <f t="shared" si="4"/>
        <v>OK</v>
      </c>
      <c r="U87" s="75"/>
      <c r="V87" s="89"/>
      <c r="W87" s="89"/>
      <c r="X87" s="76"/>
      <c r="Y87" s="89"/>
      <c r="Z87" s="76"/>
      <c r="AA87" s="83"/>
      <c r="AB87" s="84"/>
      <c r="AC87" s="78"/>
      <c r="AD87" s="77"/>
      <c r="AE87" s="77"/>
      <c r="AF87" s="76"/>
      <c r="AG87" s="78"/>
      <c r="AH87" s="78"/>
      <c r="AI87" s="7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1"/>
        <v>0</v>
      </c>
      <c r="M88" s="71">
        <f t="shared" si="2"/>
        <v>0</v>
      </c>
      <c r="N88" s="72"/>
      <c r="O88" s="73">
        <f t="shared" si="3"/>
        <v>0</v>
      </c>
      <c r="P88" s="72"/>
      <c r="Q88" s="72"/>
      <c r="R88" s="72"/>
      <c r="S88" s="74">
        <f t="shared" si="0"/>
        <v>0</v>
      </c>
      <c r="T88" s="121" t="str">
        <f t="shared" si="4"/>
        <v>OK</v>
      </c>
      <c r="U88" s="75"/>
      <c r="V88" s="89"/>
      <c r="W88" s="89"/>
      <c r="X88" s="76"/>
      <c r="Y88" s="89"/>
      <c r="Z88" s="76"/>
      <c r="AA88" s="83"/>
      <c r="AB88" s="84"/>
      <c r="AC88" s="78"/>
      <c r="AD88" s="77"/>
      <c r="AE88" s="77"/>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75"/>
      <c r="V89" s="89"/>
      <c r="W89" s="89"/>
      <c r="X89" s="76"/>
      <c r="Y89" s="89"/>
      <c r="Z89" s="76"/>
      <c r="AA89" s="83"/>
      <c r="AB89" s="84"/>
      <c r="AC89" s="78"/>
      <c r="AD89" s="77"/>
      <c r="AE89" s="77"/>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75"/>
      <c r="V90" s="89"/>
      <c r="W90" s="89"/>
      <c r="X90" s="76"/>
      <c r="Y90" s="89"/>
      <c r="Z90" s="76"/>
      <c r="AA90" s="83"/>
      <c r="AB90" s="84"/>
      <c r="AC90" s="78"/>
      <c r="AD90" s="77"/>
      <c r="AE90" s="77"/>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1"/>
        <v>0</v>
      </c>
      <c r="M91" s="71">
        <f t="shared" si="2"/>
        <v>0</v>
      </c>
      <c r="N91" s="72"/>
      <c r="O91" s="73">
        <f t="shared" si="3"/>
        <v>0</v>
      </c>
      <c r="P91" s="72"/>
      <c r="Q91" s="72"/>
      <c r="R91" s="72"/>
      <c r="S91" s="74">
        <f t="shared" si="0"/>
        <v>0</v>
      </c>
      <c r="T91" s="121" t="str">
        <f t="shared" si="4"/>
        <v>OK</v>
      </c>
      <c r="U91" s="75"/>
      <c r="V91" s="89"/>
      <c r="W91" s="89"/>
      <c r="X91" s="76"/>
      <c r="Y91" s="89"/>
      <c r="Z91" s="76"/>
      <c r="AA91" s="83"/>
      <c r="AB91" s="84"/>
      <c r="AC91" s="78"/>
      <c r="AD91" s="77"/>
      <c r="AE91" s="77"/>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75"/>
      <c r="V92" s="89"/>
      <c r="W92" s="89"/>
      <c r="X92" s="76"/>
      <c r="Y92" s="89"/>
      <c r="Z92" s="76"/>
      <c r="AA92" s="83"/>
      <c r="AB92" s="84"/>
      <c r="AC92" s="78"/>
      <c r="AD92" s="77"/>
      <c r="AE92" s="77"/>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c r="L93" s="70">
        <f t="shared" si="1"/>
        <v>0</v>
      </c>
      <c r="M93" s="71">
        <f t="shared" si="2"/>
        <v>0</v>
      </c>
      <c r="N93" s="72"/>
      <c r="O93" s="73">
        <f t="shared" si="3"/>
        <v>0</v>
      </c>
      <c r="P93" s="72"/>
      <c r="Q93" s="72"/>
      <c r="R93" s="72"/>
      <c r="S93" s="74">
        <f t="shared" si="0"/>
        <v>0</v>
      </c>
      <c r="T93" s="121" t="str">
        <f t="shared" si="4"/>
        <v>OK</v>
      </c>
      <c r="U93" s="75"/>
      <c r="V93" s="89"/>
      <c r="W93" s="89"/>
      <c r="X93" s="76"/>
      <c r="Y93" s="89"/>
      <c r="Z93" s="76"/>
      <c r="AA93" s="83"/>
      <c r="AB93" s="84"/>
      <c r="AC93" s="78"/>
      <c r="AD93" s="77"/>
      <c r="AE93" s="77"/>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75"/>
      <c r="V94" s="89"/>
      <c r="W94" s="89"/>
      <c r="X94" s="76"/>
      <c r="Y94" s="89"/>
      <c r="Z94" s="76"/>
      <c r="AA94" s="83"/>
      <c r="AB94" s="84"/>
      <c r="AC94" s="78"/>
      <c r="AD94" s="77"/>
      <c r="AE94" s="77"/>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75"/>
      <c r="V95" s="89"/>
      <c r="W95" s="89"/>
      <c r="X95" s="76"/>
      <c r="Y95" s="89"/>
      <c r="Z95" s="76"/>
      <c r="AA95" s="83"/>
      <c r="AB95" s="84"/>
      <c r="AC95" s="78"/>
      <c r="AD95" s="77"/>
      <c r="AE95" s="77"/>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75"/>
      <c r="V96" s="89"/>
      <c r="W96" s="89"/>
      <c r="X96" s="76"/>
      <c r="Y96" s="89"/>
      <c r="Z96" s="76"/>
      <c r="AA96" s="83"/>
      <c r="AB96" s="84"/>
      <c r="AC96" s="78"/>
      <c r="AD96" s="77"/>
      <c r="AE96" s="77"/>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75"/>
      <c r="V97" s="89"/>
      <c r="W97" s="89"/>
      <c r="X97" s="76"/>
      <c r="Y97" s="89"/>
      <c r="Z97" s="76"/>
      <c r="AA97" s="83"/>
      <c r="AB97" s="84"/>
      <c r="AC97" s="78"/>
      <c r="AD97" s="77"/>
      <c r="AE97" s="77"/>
      <c r="AF97" s="76"/>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c r="L98" s="70">
        <f t="shared" si="1"/>
        <v>0</v>
      </c>
      <c r="M98" s="71">
        <f t="shared" si="2"/>
        <v>0</v>
      </c>
      <c r="N98" s="72"/>
      <c r="O98" s="73">
        <f t="shared" si="3"/>
        <v>0</v>
      </c>
      <c r="P98" s="72"/>
      <c r="Q98" s="72"/>
      <c r="R98" s="72"/>
      <c r="S98" s="74">
        <f t="shared" si="0"/>
        <v>0</v>
      </c>
      <c r="T98" s="121" t="str">
        <f t="shared" si="4"/>
        <v>OK</v>
      </c>
      <c r="U98" s="75"/>
      <c r="V98" s="89"/>
      <c r="W98" s="89"/>
      <c r="X98" s="76"/>
      <c r="Y98" s="89"/>
      <c r="Z98" s="76"/>
      <c r="AA98" s="83"/>
      <c r="AB98" s="84"/>
      <c r="AC98" s="78"/>
      <c r="AD98" s="77"/>
      <c r="AE98" s="77"/>
      <c r="AF98" s="76"/>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c r="L99" s="70">
        <f t="shared" si="1"/>
        <v>0</v>
      </c>
      <c r="M99" s="71">
        <f t="shared" si="2"/>
        <v>0</v>
      </c>
      <c r="N99" s="72"/>
      <c r="O99" s="73">
        <f t="shared" si="3"/>
        <v>0</v>
      </c>
      <c r="P99" s="72"/>
      <c r="Q99" s="72"/>
      <c r="R99" s="72"/>
      <c r="S99" s="74">
        <f t="shared" si="0"/>
        <v>0</v>
      </c>
      <c r="T99" s="121" t="str">
        <f t="shared" si="4"/>
        <v>OK</v>
      </c>
      <c r="U99" s="75"/>
      <c r="V99" s="89"/>
      <c r="W99" s="89"/>
      <c r="X99" s="76"/>
      <c r="Y99" s="89"/>
      <c r="Z99" s="76"/>
      <c r="AA99" s="83"/>
      <c r="AB99" s="84"/>
      <c r="AC99" s="78"/>
      <c r="AD99" s="77"/>
      <c r="AE99" s="77"/>
      <c r="AF99" s="76"/>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c r="L100" s="70">
        <f t="shared" si="1"/>
        <v>0</v>
      </c>
      <c r="M100" s="71">
        <f t="shared" si="2"/>
        <v>0</v>
      </c>
      <c r="N100" s="72"/>
      <c r="O100" s="73">
        <f t="shared" si="3"/>
        <v>0</v>
      </c>
      <c r="P100" s="72"/>
      <c r="Q100" s="72"/>
      <c r="R100" s="72"/>
      <c r="S100" s="74">
        <f t="shared" si="0"/>
        <v>0</v>
      </c>
      <c r="T100" s="121" t="str">
        <f t="shared" si="4"/>
        <v>OK</v>
      </c>
      <c r="U100" s="75"/>
      <c r="V100" s="89"/>
      <c r="W100" s="89"/>
      <c r="X100" s="76"/>
      <c r="Y100" s="89"/>
      <c r="Z100" s="76"/>
      <c r="AA100" s="83"/>
      <c r="AB100" s="84"/>
      <c r="AC100" s="78"/>
      <c r="AD100" s="77"/>
      <c r="AE100" s="77"/>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75"/>
      <c r="V101" s="89"/>
      <c r="W101" s="89"/>
      <c r="X101" s="76"/>
      <c r="Y101" s="89"/>
      <c r="Z101" s="76"/>
      <c r="AA101" s="83"/>
      <c r="AB101" s="84"/>
      <c r="AC101" s="78"/>
      <c r="AD101" s="77"/>
      <c r="AE101" s="77"/>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75"/>
      <c r="V102" s="89"/>
      <c r="W102" s="89"/>
      <c r="X102" s="76"/>
      <c r="Y102" s="89"/>
      <c r="Z102" s="76"/>
      <c r="AA102" s="83"/>
      <c r="AB102" s="84"/>
      <c r="AC102" s="78"/>
      <c r="AD102" s="77"/>
      <c r="AE102" s="77"/>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75"/>
      <c r="V103" s="89"/>
      <c r="W103" s="89"/>
      <c r="X103" s="76"/>
      <c r="Y103" s="89"/>
      <c r="Z103" s="76"/>
      <c r="AA103" s="83"/>
      <c r="AB103" s="84"/>
      <c r="AC103" s="78"/>
      <c r="AD103" s="77"/>
      <c r="AE103" s="77"/>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75"/>
      <c r="V104" s="89"/>
      <c r="W104" s="89"/>
      <c r="X104" s="76"/>
      <c r="Y104" s="89"/>
      <c r="Z104" s="76"/>
      <c r="AA104" s="83"/>
      <c r="AB104" s="84"/>
      <c r="AC104" s="78"/>
      <c r="AD104" s="77"/>
      <c r="AE104" s="77"/>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75"/>
      <c r="V105" s="89"/>
      <c r="W105" s="89"/>
      <c r="X105" s="76"/>
      <c r="Y105" s="89"/>
      <c r="Z105" s="76"/>
      <c r="AA105" s="83"/>
      <c r="AB105" s="84"/>
      <c r="AC105" s="78"/>
      <c r="AD105" s="77"/>
      <c r="AE105" s="77"/>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75"/>
      <c r="V106" s="89"/>
      <c r="W106" s="89"/>
      <c r="X106" s="76"/>
      <c r="Y106" s="89"/>
      <c r="Z106" s="76"/>
      <c r="AA106" s="83"/>
      <c r="AB106" s="84"/>
      <c r="AC106" s="78"/>
      <c r="AD106" s="77"/>
      <c r="AE106" s="77"/>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c r="L107" s="70">
        <f t="shared" si="1"/>
        <v>0</v>
      </c>
      <c r="M107" s="71">
        <f t="shared" si="2"/>
        <v>0</v>
      </c>
      <c r="N107" s="72"/>
      <c r="O107" s="73">
        <f t="shared" si="3"/>
        <v>0</v>
      </c>
      <c r="P107" s="72"/>
      <c r="Q107" s="72"/>
      <c r="R107" s="72"/>
      <c r="S107" s="74">
        <f t="shared" si="0"/>
        <v>0</v>
      </c>
      <c r="T107" s="121" t="str">
        <f t="shared" si="4"/>
        <v>OK</v>
      </c>
      <c r="U107" s="75"/>
      <c r="V107" s="89"/>
      <c r="W107" s="89"/>
      <c r="X107" s="76"/>
      <c r="Y107" s="89"/>
      <c r="Z107" s="76"/>
      <c r="AA107" s="83"/>
      <c r="AB107" s="84"/>
      <c r="AC107" s="78"/>
      <c r="AD107" s="77"/>
      <c r="AE107" s="77"/>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c r="L108" s="70">
        <f t="shared" si="1"/>
        <v>0</v>
      </c>
      <c r="M108" s="71">
        <f t="shared" si="2"/>
        <v>0</v>
      </c>
      <c r="N108" s="72"/>
      <c r="O108" s="73">
        <f t="shared" si="3"/>
        <v>0</v>
      </c>
      <c r="P108" s="72"/>
      <c r="Q108" s="72"/>
      <c r="R108" s="72"/>
      <c r="S108" s="74">
        <f t="shared" si="0"/>
        <v>0</v>
      </c>
      <c r="T108" s="121" t="str">
        <f t="shared" si="4"/>
        <v>OK</v>
      </c>
      <c r="U108" s="75"/>
      <c r="V108" s="89"/>
      <c r="W108" s="89"/>
      <c r="X108" s="76"/>
      <c r="Y108" s="89"/>
      <c r="Z108" s="76"/>
      <c r="AA108" s="83"/>
      <c r="AB108" s="84"/>
      <c r="AC108" s="78"/>
      <c r="AD108" s="77"/>
      <c r="AE108" s="77"/>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75"/>
      <c r="V109" s="89"/>
      <c r="W109" s="89"/>
      <c r="X109" s="76"/>
      <c r="Y109" s="89"/>
      <c r="Z109" s="76"/>
      <c r="AA109" s="83"/>
      <c r="AB109" s="84"/>
      <c r="AC109" s="78"/>
      <c r="AD109" s="77"/>
      <c r="AE109" s="77"/>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
        <v>0</v>
      </c>
      <c r="M110" s="71">
        <f t="shared" si="2"/>
        <v>0</v>
      </c>
      <c r="N110" s="72"/>
      <c r="O110" s="73">
        <f t="shared" si="3"/>
        <v>0</v>
      </c>
      <c r="P110" s="72"/>
      <c r="Q110" s="72"/>
      <c r="R110" s="72"/>
      <c r="S110" s="74">
        <f t="shared" si="0"/>
        <v>0</v>
      </c>
      <c r="T110" s="121" t="str">
        <f t="shared" si="4"/>
        <v>OK</v>
      </c>
      <c r="U110" s="75"/>
      <c r="V110" s="89"/>
      <c r="W110" s="89"/>
      <c r="X110" s="76"/>
      <c r="Y110" s="89"/>
      <c r="Z110" s="76"/>
      <c r="AA110" s="83"/>
      <c r="AB110" s="84"/>
      <c r="AC110" s="78"/>
      <c r="AD110" s="77"/>
      <c r="AE110" s="77"/>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75"/>
      <c r="V111" s="89"/>
      <c r="W111" s="89"/>
      <c r="X111" s="76"/>
      <c r="Y111" s="89"/>
      <c r="Z111" s="76"/>
      <c r="AA111" s="83"/>
      <c r="AB111" s="84"/>
      <c r="AC111" s="78"/>
      <c r="AD111" s="77"/>
      <c r="AE111" s="77"/>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75"/>
      <c r="V112" s="89"/>
      <c r="W112" s="89"/>
      <c r="X112" s="76"/>
      <c r="Y112" s="89"/>
      <c r="Z112" s="76"/>
      <c r="AA112" s="83"/>
      <c r="AB112" s="84"/>
      <c r="AC112" s="78"/>
      <c r="AD112" s="77"/>
      <c r="AE112" s="77"/>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c r="L113" s="70">
        <f t="shared" si="1"/>
        <v>0</v>
      </c>
      <c r="M113" s="71">
        <f t="shared" si="2"/>
        <v>0</v>
      </c>
      <c r="N113" s="72"/>
      <c r="O113" s="73">
        <f t="shared" si="3"/>
        <v>0</v>
      </c>
      <c r="P113" s="72"/>
      <c r="Q113" s="72"/>
      <c r="R113" s="72"/>
      <c r="S113" s="74">
        <f t="shared" si="0"/>
        <v>0</v>
      </c>
      <c r="T113" s="121" t="str">
        <f t="shared" si="4"/>
        <v>OK</v>
      </c>
      <c r="U113" s="75"/>
      <c r="V113" s="89"/>
      <c r="W113" s="89"/>
      <c r="X113" s="76"/>
      <c r="Y113" s="89"/>
      <c r="Z113" s="76"/>
      <c r="AA113" s="83"/>
      <c r="AB113" s="84"/>
      <c r="AC113" s="78"/>
      <c r="AD113" s="77"/>
      <c r="AE113" s="77"/>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75"/>
      <c r="V114" s="89"/>
      <c r="W114" s="89"/>
      <c r="X114" s="76"/>
      <c r="Y114" s="89"/>
      <c r="Z114" s="76"/>
      <c r="AA114" s="83"/>
      <c r="AB114" s="84"/>
      <c r="AC114" s="78"/>
      <c r="AD114" s="77"/>
      <c r="AE114" s="77"/>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75"/>
      <c r="V115" s="89"/>
      <c r="W115" s="89"/>
      <c r="X115" s="76"/>
      <c r="Y115" s="89"/>
      <c r="Z115" s="76"/>
      <c r="AA115" s="83"/>
      <c r="AB115" s="84"/>
      <c r="AC115" s="78"/>
      <c r="AD115" s="77"/>
      <c r="AE115" s="77"/>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75"/>
      <c r="V116" s="89"/>
      <c r="W116" s="89"/>
      <c r="X116" s="76"/>
      <c r="Y116" s="89"/>
      <c r="Z116" s="76"/>
      <c r="AA116" s="83"/>
      <c r="AB116" s="84"/>
      <c r="AC116" s="78"/>
      <c r="AD116" s="77"/>
      <c r="AE116" s="77"/>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75"/>
      <c r="V117" s="89"/>
      <c r="W117" s="89"/>
      <c r="X117" s="76"/>
      <c r="Y117" s="89"/>
      <c r="Z117" s="76"/>
      <c r="AA117" s="83"/>
      <c r="AB117" s="84"/>
      <c r="AC117" s="78"/>
      <c r="AD117" s="77"/>
      <c r="AE117" s="77"/>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75"/>
      <c r="V118" s="89"/>
      <c r="W118" s="89"/>
      <c r="X118" s="76"/>
      <c r="Y118" s="89"/>
      <c r="Z118" s="76"/>
      <c r="AA118" s="83"/>
      <c r="AB118" s="84"/>
      <c r="AC118" s="78"/>
      <c r="AD118" s="77"/>
      <c r="AE118" s="77"/>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75"/>
      <c r="V119" s="89"/>
      <c r="W119" s="89"/>
      <c r="X119" s="76"/>
      <c r="Y119" s="89"/>
      <c r="Z119" s="76"/>
      <c r="AA119" s="83"/>
      <c r="AB119" s="84"/>
      <c r="AC119" s="78"/>
      <c r="AD119" s="77"/>
      <c r="AE119" s="77"/>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75"/>
      <c r="V120" s="89"/>
      <c r="W120" s="89"/>
      <c r="X120" s="76"/>
      <c r="Y120" s="89"/>
      <c r="Z120" s="76"/>
      <c r="AA120" s="83"/>
      <c r="AB120" s="84"/>
      <c r="AC120" s="78"/>
      <c r="AD120" s="77"/>
      <c r="AE120" s="77"/>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75"/>
      <c r="V121" s="89"/>
      <c r="W121" s="89"/>
      <c r="X121" s="76"/>
      <c r="Y121" s="89"/>
      <c r="Z121" s="76"/>
      <c r="AA121" s="83"/>
      <c r="AB121" s="84"/>
      <c r="AC121" s="78"/>
      <c r="AD121" s="77"/>
      <c r="AE121" s="77"/>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75"/>
      <c r="V122" s="89"/>
      <c r="W122" s="89"/>
      <c r="X122" s="76"/>
      <c r="Y122" s="89"/>
      <c r="Z122" s="76"/>
      <c r="AA122" s="83"/>
      <c r="AB122" s="84"/>
      <c r="AC122" s="78"/>
      <c r="AD122" s="77"/>
      <c r="AE122" s="77"/>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75"/>
      <c r="V123" s="89"/>
      <c r="W123" s="89"/>
      <c r="X123" s="76"/>
      <c r="Y123" s="89"/>
      <c r="Z123" s="76"/>
      <c r="AA123" s="83"/>
      <c r="AB123" s="84"/>
      <c r="AC123" s="78"/>
      <c r="AD123" s="77"/>
      <c r="AE123" s="77"/>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
        <v>0</v>
      </c>
      <c r="M124" s="71">
        <f t="shared" si="2"/>
        <v>0</v>
      </c>
      <c r="N124" s="72"/>
      <c r="O124" s="73">
        <f t="shared" si="3"/>
        <v>0</v>
      </c>
      <c r="P124" s="72"/>
      <c r="Q124" s="72"/>
      <c r="R124" s="72"/>
      <c r="S124" s="74">
        <f t="shared" si="0"/>
        <v>0</v>
      </c>
      <c r="T124" s="121" t="str">
        <f t="shared" si="4"/>
        <v>OK</v>
      </c>
      <c r="U124" s="75"/>
      <c r="V124" s="89"/>
      <c r="W124" s="89"/>
      <c r="X124" s="76"/>
      <c r="Y124" s="89"/>
      <c r="Z124" s="76"/>
      <c r="AA124" s="83"/>
      <c r="AB124" s="84"/>
      <c r="AC124" s="78"/>
      <c r="AD124" s="77"/>
      <c r="AE124" s="77"/>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75"/>
      <c r="V125" s="89"/>
      <c r="W125" s="89"/>
      <c r="X125" s="76"/>
      <c r="Y125" s="89"/>
      <c r="Z125" s="76"/>
      <c r="AA125" s="83"/>
      <c r="AB125" s="84"/>
      <c r="AC125" s="78"/>
      <c r="AD125" s="77"/>
      <c r="AE125" s="77"/>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75"/>
      <c r="V126" s="89"/>
      <c r="W126" s="89"/>
      <c r="X126" s="76"/>
      <c r="Y126" s="89"/>
      <c r="Z126" s="76"/>
      <c r="AA126" s="83"/>
      <c r="AB126" s="84"/>
      <c r="AC126" s="78"/>
      <c r="AD126" s="77"/>
      <c r="AE126" s="77"/>
      <c r="AF126" s="76"/>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75"/>
      <c r="V127" s="89"/>
      <c r="W127" s="89"/>
      <c r="X127" s="76"/>
      <c r="Y127" s="89"/>
      <c r="Z127" s="76"/>
      <c r="AA127" s="83"/>
      <c r="AB127" s="84"/>
      <c r="AC127" s="78"/>
      <c r="AD127" s="77"/>
      <c r="AE127" s="77"/>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
        <v>0</v>
      </c>
      <c r="M128" s="71">
        <f t="shared" si="2"/>
        <v>0</v>
      </c>
      <c r="N128" s="72"/>
      <c r="O128" s="73">
        <f t="shared" si="3"/>
        <v>0</v>
      </c>
      <c r="P128" s="72"/>
      <c r="Q128" s="72"/>
      <c r="R128" s="72"/>
      <c r="S128" s="74">
        <f t="shared" si="0"/>
        <v>0</v>
      </c>
      <c r="T128" s="121" t="str">
        <f t="shared" si="4"/>
        <v>OK</v>
      </c>
      <c r="U128" s="75"/>
      <c r="V128" s="89"/>
      <c r="W128" s="89"/>
      <c r="X128" s="76"/>
      <c r="Y128" s="89"/>
      <c r="Z128" s="76"/>
      <c r="AA128" s="83"/>
      <c r="AB128" s="84"/>
      <c r="AC128" s="78"/>
      <c r="AD128" s="77"/>
      <c r="AE128" s="77"/>
      <c r="AF128" s="76"/>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75"/>
      <c r="V129" s="89"/>
      <c r="W129" s="89"/>
      <c r="X129" s="76"/>
      <c r="Y129" s="89"/>
      <c r="Z129" s="76"/>
      <c r="AA129" s="83"/>
      <c r="AB129" s="84"/>
      <c r="AC129" s="78"/>
      <c r="AD129" s="77"/>
      <c r="AE129" s="77"/>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75"/>
      <c r="V130" s="89"/>
      <c r="W130" s="89"/>
      <c r="X130" s="76"/>
      <c r="Y130" s="89"/>
      <c r="Z130" s="76"/>
      <c r="AA130" s="83"/>
      <c r="AB130" s="84"/>
      <c r="AC130" s="78"/>
      <c r="AD130" s="77"/>
      <c r="AE130" s="77"/>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
        <v>0</v>
      </c>
      <c r="M131" s="71">
        <f t="shared" si="2"/>
        <v>0</v>
      </c>
      <c r="N131" s="72"/>
      <c r="O131" s="73">
        <f t="shared" si="3"/>
        <v>0</v>
      </c>
      <c r="P131" s="72"/>
      <c r="Q131" s="72"/>
      <c r="R131" s="72"/>
      <c r="S131" s="74">
        <f t="shared" si="0"/>
        <v>0</v>
      </c>
      <c r="T131" s="121" t="str">
        <f t="shared" si="4"/>
        <v>OK</v>
      </c>
      <c r="U131" s="75"/>
      <c r="V131" s="89"/>
      <c r="W131" s="89"/>
      <c r="X131" s="76"/>
      <c r="Y131" s="89"/>
      <c r="Z131" s="76"/>
      <c r="AA131" s="83"/>
      <c r="AB131" s="84"/>
      <c r="AC131" s="78"/>
      <c r="AD131" s="77"/>
      <c r="AE131" s="77"/>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si="1"/>
        <v>0</v>
      </c>
      <c r="M132" s="71">
        <f t="shared" si="2"/>
        <v>0</v>
      </c>
      <c r="N132" s="72"/>
      <c r="O132" s="73">
        <f t="shared" si="3"/>
        <v>0</v>
      </c>
      <c r="P132" s="72"/>
      <c r="Q132" s="72"/>
      <c r="R132" s="72"/>
      <c r="S132" s="74">
        <f t="shared" si="0"/>
        <v>0</v>
      </c>
      <c r="T132" s="121" t="str">
        <f t="shared" si="4"/>
        <v>OK</v>
      </c>
      <c r="U132" s="75"/>
      <c r="V132" s="89"/>
      <c r="W132" s="89"/>
      <c r="X132" s="76"/>
      <c r="Y132" s="89"/>
      <c r="Z132" s="76"/>
      <c r="AA132" s="83"/>
      <c r="AB132" s="84"/>
      <c r="AC132" s="78"/>
      <c r="AD132" s="77"/>
      <c r="AE132" s="77"/>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75"/>
      <c r="V133" s="89"/>
      <c r="W133" s="89"/>
      <c r="X133" s="76"/>
      <c r="Y133" s="89"/>
      <c r="Z133" s="76"/>
      <c r="AA133" s="83"/>
      <c r="AB133" s="84"/>
      <c r="AC133" s="78"/>
      <c r="AD133" s="77"/>
      <c r="AE133" s="77"/>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75"/>
      <c r="V134" s="89"/>
      <c r="W134" s="89"/>
      <c r="X134" s="76"/>
      <c r="Y134" s="89"/>
      <c r="Z134" s="76"/>
      <c r="AA134" s="83"/>
      <c r="AB134" s="84"/>
      <c r="AC134" s="78"/>
      <c r="AD134" s="77"/>
      <c r="AE134" s="77"/>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75"/>
      <c r="V135" s="89"/>
      <c r="W135" s="89"/>
      <c r="X135" s="76"/>
      <c r="Y135" s="89"/>
      <c r="Z135" s="76"/>
      <c r="AA135" s="83"/>
      <c r="AB135" s="84"/>
      <c r="AC135" s="78"/>
      <c r="AD135" s="77"/>
      <c r="AE135" s="77"/>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
        <v>0</v>
      </c>
      <c r="M136" s="71">
        <f t="shared" si="2"/>
        <v>0</v>
      </c>
      <c r="N136" s="72"/>
      <c r="O136" s="73">
        <f t="shared" si="3"/>
        <v>0</v>
      </c>
      <c r="P136" s="72"/>
      <c r="Q136" s="72"/>
      <c r="R136" s="72"/>
      <c r="S136" s="74">
        <f t="shared" si="0"/>
        <v>0</v>
      </c>
      <c r="T136" s="121" t="str">
        <f t="shared" si="4"/>
        <v>OK</v>
      </c>
      <c r="U136" s="75"/>
      <c r="V136" s="89"/>
      <c r="W136" s="89"/>
      <c r="X136" s="76"/>
      <c r="Y136" s="89"/>
      <c r="Z136" s="76"/>
      <c r="AA136" s="83"/>
      <c r="AB136" s="84"/>
      <c r="AC136" s="78"/>
      <c r="AD136" s="77"/>
      <c r="AE136" s="77"/>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75"/>
      <c r="V137" s="89"/>
      <c r="W137" s="89"/>
      <c r="X137" s="76"/>
      <c r="Y137" s="89"/>
      <c r="Z137" s="76"/>
      <c r="AA137" s="83"/>
      <c r="AB137" s="84"/>
      <c r="AC137" s="78"/>
      <c r="AD137" s="77"/>
      <c r="AE137" s="77"/>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75"/>
      <c r="V138" s="89"/>
      <c r="W138" s="89"/>
      <c r="X138" s="76"/>
      <c r="Y138" s="89"/>
      <c r="Z138" s="76"/>
      <c r="AA138" s="83"/>
      <c r="AB138" s="84"/>
      <c r="AC138" s="78"/>
      <c r="AD138" s="77"/>
      <c r="AE138" s="77"/>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75"/>
      <c r="V139" s="89"/>
      <c r="W139" s="89"/>
      <c r="X139" s="76"/>
      <c r="Y139" s="89"/>
      <c r="Z139" s="76"/>
      <c r="AA139" s="83"/>
      <c r="AB139" s="84"/>
      <c r="AC139" s="78"/>
      <c r="AD139" s="77"/>
      <c r="AE139" s="77"/>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75"/>
      <c r="V140" s="89"/>
      <c r="W140" s="89"/>
      <c r="X140" s="76"/>
      <c r="Y140" s="89"/>
      <c r="Z140" s="76"/>
      <c r="AA140" s="83"/>
      <c r="AB140" s="84"/>
      <c r="AC140" s="78"/>
      <c r="AD140" s="77"/>
      <c r="AE140" s="77"/>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75"/>
      <c r="V141" s="89"/>
      <c r="W141" s="89"/>
      <c r="X141" s="76"/>
      <c r="Y141" s="89"/>
      <c r="Z141" s="76"/>
      <c r="AA141" s="83"/>
      <c r="AB141" s="84"/>
      <c r="AC141" s="78"/>
      <c r="AD141" s="77"/>
      <c r="AE141" s="77"/>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75"/>
      <c r="V142" s="89"/>
      <c r="W142" s="89"/>
      <c r="X142" s="76"/>
      <c r="Y142" s="89"/>
      <c r="Z142" s="76"/>
      <c r="AA142" s="83"/>
      <c r="AB142" s="84"/>
      <c r="AC142" s="78"/>
      <c r="AD142" s="77"/>
      <c r="AE142" s="77"/>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75"/>
      <c r="V143" s="89"/>
      <c r="W143" s="89"/>
      <c r="X143" s="76"/>
      <c r="Y143" s="89"/>
      <c r="Z143" s="76"/>
      <c r="AA143" s="83"/>
      <c r="AB143" s="84"/>
      <c r="AC143" s="78"/>
      <c r="AD143" s="77"/>
      <c r="AE143" s="77"/>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75"/>
      <c r="V144" s="89"/>
      <c r="W144" s="89"/>
      <c r="X144" s="76"/>
      <c r="Y144" s="89"/>
      <c r="Z144" s="76"/>
      <c r="AA144" s="83"/>
      <c r="AB144" s="84"/>
      <c r="AC144" s="78"/>
      <c r="AD144" s="77"/>
      <c r="AE144" s="77"/>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75"/>
      <c r="V145" s="89"/>
      <c r="W145" s="89"/>
      <c r="X145" s="76"/>
      <c r="Y145" s="89"/>
      <c r="Z145" s="76"/>
      <c r="AA145" s="83"/>
      <c r="AB145" s="84"/>
      <c r="AC145" s="78"/>
      <c r="AD145" s="77"/>
      <c r="AE145" s="77"/>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
        <v>0</v>
      </c>
      <c r="M146" s="71">
        <f t="shared" si="2"/>
        <v>0</v>
      </c>
      <c r="N146" s="72"/>
      <c r="O146" s="73">
        <f t="shared" si="3"/>
        <v>0</v>
      </c>
      <c r="P146" s="72"/>
      <c r="Q146" s="72"/>
      <c r="R146" s="72"/>
      <c r="S146" s="74">
        <f t="shared" si="0"/>
        <v>0</v>
      </c>
      <c r="T146" s="121" t="str">
        <f t="shared" si="4"/>
        <v>OK</v>
      </c>
      <c r="U146" s="75"/>
      <c r="V146" s="89"/>
      <c r="W146" s="89"/>
      <c r="X146" s="76"/>
      <c r="Y146" s="89"/>
      <c r="Z146" s="76"/>
      <c r="AA146" s="83"/>
      <c r="AB146" s="84"/>
      <c r="AC146" s="78"/>
      <c r="AD146" s="77"/>
      <c r="AE146" s="77"/>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75"/>
      <c r="V147" s="89"/>
      <c r="W147" s="89"/>
      <c r="X147" s="76"/>
      <c r="Y147" s="89"/>
      <c r="Z147" s="76"/>
      <c r="AA147" s="83"/>
      <c r="AB147" s="84"/>
      <c r="AC147" s="78"/>
      <c r="AD147" s="77"/>
      <c r="AE147" s="77"/>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75"/>
      <c r="V148" s="89"/>
      <c r="W148" s="89"/>
      <c r="X148" s="76"/>
      <c r="Y148" s="89"/>
      <c r="Z148" s="76"/>
      <c r="AA148" s="83"/>
      <c r="AB148" s="84"/>
      <c r="AC148" s="78"/>
      <c r="AD148" s="77"/>
      <c r="AE148" s="77"/>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c r="L149" s="70">
        <f t="shared" si="1"/>
        <v>0</v>
      </c>
      <c r="M149" s="71">
        <f t="shared" si="2"/>
        <v>0</v>
      </c>
      <c r="N149" s="72"/>
      <c r="O149" s="73">
        <f t="shared" si="3"/>
        <v>0</v>
      </c>
      <c r="P149" s="72"/>
      <c r="Q149" s="72"/>
      <c r="R149" s="72"/>
      <c r="S149" s="74">
        <f t="shared" si="0"/>
        <v>0</v>
      </c>
      <c r="T149" s="121" t="str">
        <f t="shared" si="4"/>
        <v>OK</v>
      </c>
      <c r="U149" s="75"/>
      <c r="V149" s="89"/>
      <c r="W149" s="89"/>
      <c r="X149" s="76"/>
      <c r="Y149" s="89"/>
      <c r="Z149" s="76"/>
      <c r="AA149" s="83"/>
      <c r="AB149" s="84"/>
      <c r="AC149" s="78"/>
      <c r="AD149" s="77"/>
      <c r="AE149" s="77"/>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75"/>
      <c r="V150" s="89"/>
      <c r="W150" s="89"/>
      <c r="X150" s="76"/>
      <c r="Y150" s="89"/>
      <c r="Z150" s="76"/>
      <c r="AA150" s="83"/>
      <c r="AB150" s="84"/>
      <c r="AC150" s="78"/>
      <c r="AD150" s="77"/>
      <c r="AE150" s="77"/>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
        <v>0</v>
      </c>
      <c r="M151" s="71">
        <f t="shared" si="2"/>
        <v>0</v>
      </c>
      <c r="N151" s="72"/>
      <c r="O151" s="73">
        <f t="shared" si="3"/>
        <v>0</v>
      </c>
      <c r="P151" s="72"/>
      <c r="Q151" s="72"/>
      <c r="R151" s="72"/>
      <c r="S151" s="74">
        <f t="shared" si="0"/>
        <v>0</v>
      </c>
      <c r="T151" s="121" t="str">
        <f t="shared" si="4"/>
        <v>OK</v>
      </c>
      <c r="U151" s="75"/>
      <c r="V151" s="89"/>
      <c r="W151" s="89"/>
      <c r="X151" s="76"/>
      <c r="Y151" s="89"/>
      <c r="Z151" s="76"/>
      <c r="AA151" s="83"/>
      <c r="AB151" s="84"/>
      <c r="AC151" s="78"/>
      <c r="AD151" s="77"/>
      <c r="AE151" s="77"/>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75"/>
      <c r="V152" s="89"/>
      <c r="W152" s="89"/>
      <c r="X152" s="76"/>
      <c r="Y152" s="89"/>
      <c r="Z152" s="76"/>
      <c r="AA152" s="83"/>
      <c r="AB152" s="84"/>
      <c r="AC152" s="78"/>
      <c r="AD152" s="77"/>
      <c r="AE152" s="77"/>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75"/>
      <c r="V153" s="89"/>
      <c r="W153" s="89"/>
      <c r="X153" s="76"/>
      <c r="Y153" s="89"/>
      <c r="Z153" s="76"/>
      <c r="AA153" s="83"/>
      <c r="AB153" s="84"/>
      <c r="AC153" s="78"/>
      <c r="AD153" s="77"/>
      <c r="AE153" s="77"/>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75"/>
      <c r="V154" s="89"/>
      <c r="W154" s="89"/>
      <c r="X154" s="76"/>
      <c r="Y154" s="89"/>
      <c r="Z154" s="76"/>
      <c r="AA154" s="83"/>
      <c r="AB154" s="84"/>
      <c r="AC154" s="78"/>
      <c r="AD154" s="77"/>
      <c r="AE154" s="77"/>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75"/>
      <c r="V155" s="89"/>
      <c r="W155" s="89"/>
      <c r="X155" s="76"/>
      <c r="Y155" s="89"/>
      <c r="Z155" s="76"/>
      <c r="AA155" s="83"/>
      <c r="AB155" s="84"/>
      <c r="AC155" s="78"/>
      <c r="AD155" s="77"/>
      <c r="AE155" s="77"/>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
        <v>0</v>
      </c>
      <c r="M156" s="71">
        <f t="shared" si="2"/>
        <v>0</v>
      </c>
      <c r="N156" s="72"/>
      <c r="O156" s="73">
        <f t="shared" si="3"/>
        <v>0</v>
      </c>
      <c r="P156" s="72"/>
      <c r="Q156" s="72"/>
      <c r="R156" s="72"/>
      <c r="S156" s="74">
        <f t="shared" si="0"/>
        <v>0</v>
      </c>
      <c r="T156" s="121" t="str">
        <f t="shared" si="4"/>
        <v>OK</v>
      </c>
      <c r="U156" s="75"/>
      <c r="V156" s="89"/>
      <c r="W156" s="89"/>
      <c r="X156" s="76"/>
      <c r="Y156" s="89"/>
      <c r="Z156" s="76"/>
      <c r="AA156" s="83"/>
      <c r="AB156" s="84"/>
      <c r="AC156" s="78"/>
      <c r="AD156" s="77"/>
      <c r="AE156" s="77"/>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75"/>
      <c r="V157" s="89"/>
      <c r="W157" s="89"/>
      <c r="X157" s="76"/>
      <c r="Y157" s="89"/>
      <c r="Z157" s="76"/>
      <c r="AA157" s="83"/>
      <c r="AB157" s="84"/>
      <c r="AC157" s="78"/>
      <c r="AD157" s="77"/>
      <c r="AE157" s="77"/>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75"/>
      <c r="V158" s="89"/>
      <c r="W158" s="89"/>
      <c r="X158" s="76"/>
      <c r="Y158" s="89"/>
      <c r="Z158" s="76"/>
      <c r="AA158" s="83"/>
      <c r="AB158" s="84"/>
      <c r="AC158" s="78"/>
      <c r="AD158" s="77"/>
      <c r="AE158" s="77"/>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
        <v>0</v>
      </c>
      <c r="M159" s="71">
        <f t="shared" si="2"/>
        <v>0</v>
      </c>
      <c r="N159" s="72"/>
      <c r="O159" s="73">
        <f t="shared" si="3"/>
        <v>0</v>
      </c>
      <c r="P159" s="72"/>
      <c r="Q159" s="72"/>
      <c r="R159" s="72"/>
      <c r="S159" s="74">
        <f t="shared" si="0"/>
        <v>0</v>
      </c>
      <c r="T159" s="121" t="str">
        <f t="shared" si="4"/>
        <v>OK</v>
      </c>
      <c r="U159" s="75"/>
      <c r="V159" s="89"/>
      <c r="W159" s="89"/>
      <c r="X159" s="76"/>
      <c r="Y159" s="89"/>
      <c r="Z159" s="76"/>
      <c r="AA159" s="83"/>
      <c r="AB159" s="84"/>
      <c r="AC159" s="78"/>
      <c r="AD159" s="77"/>
      <c r="AE159" s="77"/>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c r="L160" s="70">
        <f t="shared" si="1"/>
        <v>0</v>
      </c>
      <c r="M160" s="71">
        <f t="shared" si="2"/>
        <v>0</v>
      </c>
      <c r="N160" s="72"/>
      <c r="O160" s="73">
        <f t="shared" si="3"/>
        <v>0</v>
      </c>
      <c r="P160" s="72"/>
      <c r="Q160" s="72"/>
      <c r="R160" s="72"/>
      <c r="S160" s="74">
        <f t="shared" si="0"/>
        <v>0</v>
      </c>
      <c r="T160" s="121" t="str">
        <f t="shared" si="4"/>
        <v>OK</v>
      </c>
      <c r="U160" s="75"/>
      <c r="V160" s="89"/>
      <c r="W160" s="89"/>
      <c r="X160" s="76"/>
      <c r="Y160" s="89"/>
      <c r="Z160" s="76"/>
      <c r="AA160" s="83"/>
      <c r="AB160" s="84"/>
      <c r="AC160" s="78"/>
      <c r="AD160" s="77"/>
      <c r="AE160" s="77"/>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c r="L161" s="70">
        <f t="shared" si="1"/>
        <v>0</v>
      </c>
      <c r="M161" s="71">
        <f t="shared" si="2"/>
        <v>0</v>
      </c>
      <c r="N161" s="72"/>
      <c r="O161" s="73">
        <f t="shared" si="3"/>
        <v>0</v>
      </c>
      <c r="P161" s="72"/>
      <c r="Q161" s="72"/>
      <c r="R161" s="72"/>
      <c r="S161" s="74">
        <f t="shared" si="0"/>
        <v>0</v>
      </c>
      <c r="T161" s="121" t="str">
        <f t="shared" si="4"/>
        <v>OK</v>
      </c>
      <c r="U161" s="75"/>
      <c r="V161" s="89"/>
      <c r="W161" s="89"/>
      <c r="X161" s="76"/>
      <c r="Y161" s="89"/>
      <c r="Z161" s="76"/>
      <c r="AA161" s="83"/>
      <c r="AB161" s="84"/>
      <c r="AC161" s="78"/>
      <c r="AD161" s="77"/>
      <c r="AE161" s="77"/>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v>1</v>
      </c>
      <c r="L162" s="70">
        <f t="shared" si="1"/>
        <v>0</v>
      </c>
      <c r="M162" s="71">
        <f t="shared" si="2"/>
        <v>0</v>
      </c>
      <c r="N162" s="72"/>
      <c r="O162" s="73">
        <f t="shared" si="3"/>
        <v>0</v>
      </c>
      <c r="P162" s="72"/>
      <c r="Q162" s="72"/>
      <c r="R162" s="72"/>
      <c r="S162" s="74">
        <f t="shared" si="0"/>
        <v>1</v>
      </c>
      <c r="T162" s="121" t="str">
        <f t="shared" si="4"/>
        <v>OK</v>
      </c>
      <c r="U162" s="75"/>
      <c r="V162" s="89"/>
      <c r="W162" s="89"/>
      <c r="X162" s="76"/>
      <c r="Y162" s="89"/>
      <c r="Z162" s="76"/>
      <c r="AA162" s="83"/>
      <c r="AB162" s="84"/>
      <c r="AC162" s="78"/>
      <c r="AD162" s="77"/>
      <c r="AE162" s="77"/>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75"/>
      <c r="V163" s="89"/>
      <c r="W163" s="89"/>
      <c r="X163" s="76"/>
      <c r="Y163" s="89"/>
      <c r="Z163" s="76"/>
      <c r="AA163" s="83"/>
      <c r="AB163" s="84"/>
      <c r="AC163" s="78"/>
      <c r="AD163" s="77"/>
      <c r="AE163" s="77"/>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75"/>
      <c r="V164" s="89"/>
      <c r="W164" s="89"/>
      <c r="X164" s="76"/>
      <c r="Y164" s="89"/>
      <c r="Z164" s="76"/>
      <c r="AA164" s="83"/>
      <c r="AB164" s="84"/>
      <c r="AC164" s="78"/>
      <c r="AD164" s="77"/>
      <c r="AE164" s="77"/>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c r="L165" s="70">
        <f t="shared" si="1"/>
        <v>0</v>
      </c>
      <c r="M165" s="71">
        <f t="shared" si="2"/>
        <v>0</v>
      </c>
      <c r="N165" s="72"/>
      <c r="O165" s="73">
        <f t="shared" si="3"/>
        <v>0</v>
      </c>
      <c r="P165" s="72"/>
      <c r="Q165" s="72"/>
      <c r="R165" s="72"/>
      <c r="S165" s="74">
        <f t="shared" si="0"/>
        <v>0</v>
      </c>
      <c r="T165" s="121" t="str">
        <f t="shared" si="4"/>
        <v>OK</v>
      </c>
      <c r="U165" s="75"/>
      <c r="V165" s="89"/>
      <c r="W165" s="89"/>
      <c r="X165" s="76"/>
      <c r="Y165" s="89"/>
      <c r="Z165" s="76"/>
      <c r="AA165" s="83"/>
      <c r="AB165" s="84"/>
      <c r="AC165" s="78"/>
      <c r="AD165" s="77"/>
      <c r="AE165" s="77"/>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75"/>
      <c r="V166" s="89"/>
      <c r="W166" s="89"/>
      <c r="X166" s="76"/>
      <c r="Y166" s="89"/>
      <c r="Z166" s="76"/>
      <c r="AA166" s="83"/>
      <c r="AB166" s="84"/>
      <c r="AC166" s="78"/>
      <c r="AD166" s="77"/>
      <c r="AE166" s="77"/>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c r="O167" s="73">
        <f t="shared" si="3"/>
        <v>0</v>
      </c>
      <c r="P167" s="72"/>
      <c r="Q167" s="72"/>
      <c r="R167" s="72"/>
      <c r="S167" s="74">
        <f t="shared" si="0"/>
        <v>0</v>
      </c>
      <c r="T167" s="121" t="str">
        <f t="shared" si="4"/>
        <v>OK</v>
      </c>
      <c r="U167" s="75"/>
      <c r="V167" s="89"/>
      <c r="W167" s="89"/>
      <c r="X167" s="76"/>
      <c r="Y167" s="89"/>
      <c r="Z167" s="76"/>
      <c r="AA167" s="83"/>
      <c r="AB167" s="84"/>
      <c r="AC167" s="78"/>
      <c r="AD167" s="77"/>
      <c r="AE167" s="77"/>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75"/>
      <c r="V168" s="89"/>
      <c r="W168" s="89"/>
      <c r="X168" s="76"/>
      <c r="Y168" s="89"/>
      <c r="Z168" s="76"/>
      <c r="AA168" s="83"/>
      <c r="AB168" s="84"/>
      <c r="AC168" s="78"/>
      <c r="AD168" s="77"/>
      <c r="AE168" s="77"/>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75"/>
      <c r="V169" s="89"/>
      <c r="W169" s="89"/>
      <c r="X169" s="76"/>
      <c r="Y169" s="89"/>
      <c r="Z169" s="76"/>
      <c r="AA169" s="83"/>
      <c r="AB169" s="84"/>
      <c r="AC169" s="78"/>
      <c r="AD169" s="77"/>
      <c r="AE169" s="77"/>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75"/>
      <c r="V170" s="89"/>
      <c r="W170" s="89"/>
      <c r="X170" s="76"/>
      <c r="Y170" s="89"/>
      <c r="Z170" s="76"/>
      <c r="AA170" s="83"/>
      <c r="AB170" s="84"/>
      <c r="AC170" s="78"/>
      <c r="AD170" s="77"/>
      <c r="AE170" s="77"/>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75"/>
      <c r="V171" s="89"/>
      <c r="W171" s="89"/>
      <c r="X171" s="76"/>
      <c r="Y171" s="89"/>
      <c r="Z171" s="76"/>
      <c r="AA171" s="83"/>
      <c r="AB171" s="84"/>
      <c r="AC171" s="78"/>
      <c r="AD171" s="77"/>
      <c r="AE171" s="77"/>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75"/>
      <c r="V172" s="89"/>
      <c r="W172" s="89"/>
      <c r="X172" s="76"/>
      <c r="Y172" s="89"/>
      <c r="Z172" s="76"/>
      <c r="AA172" s="83"/>
      <c r="AB172" s="84"/>
      <c r="AC172" s="78"/>
      <c r="AD172" s="77"/>
      <c r="AE172" s="77"/>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75"/>
      <c r="V173" s="89"/>
      <c r="W173" s="89"/>
      <c r="X173" s="76"/>
      <c r="Y173" s="89"/>
      <c r="Z173" s="76"/>
      <c r="AA173" s="83"/>
      <c r="AB173" s="84"/>
      <c r="AC173" s="78"/>
      <c r="AD173" s="77"/>
      <c r="AE173" s="77"/>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c r="L174" s="70">
        <f t="shared" si="1"/>
        <v>0</v>
      </c>
      <c r="M174" s="71">
        <f t="shared" si="2"/>
        <v>0</v>
      </c>
      <c r="N174" s="72"/>
      <c r="O174" s="73">
        <f t="shared" si="3"/>
        <v>0</v>
      </c>
      <c r="P174" s="72"/>
      <c r="Q174" s="72"/>
      <c r="R174" s="72"/>
      <c r="S174" s="74">
        <f t="shared" si="0"/>
        <v>0</v>
      </c>
      <c r="T174" s="121" t="str">
        <f t="shared" si="4"/>
        <v>OK</v>
      </c>
      <c r="U174" s="75"/>
      <c r="V174" s="89"/>
      <c r="W174" s="89"/>
      <c r="X174" s="76"/>
      <c r="Y174" s="89"/>
      <c r="Z174" s="76"/>
      <c r="AA174" s="83"/>
      <c r="AB174" s="84"/>
      <c r="AC174" s="78"/>
      <c r="AD174" s="77"/>
      <c r="AE174" s="77"/>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v>1</v>
      </c>
      <c r="L175" s="70">
        <f t="shared" si="1"/>
        <v>0</v>
      </c>
      <c r="M175" s="71">
        <f t="shared" si="2"/>
        <v>0</v>
      </c>
      <c r="N175" s="72"/>
      <c r="O175" s="73">
        <f t="shared" si="3"/>
        <v>0</v>
      </c>
      <c r="P175" s="72"/>
      <c r="Q175" s="72"/>
      <c r="R175" s="72"/>
      <c r="S175" s="74">
        <f t="shared" si="0"/>
        <v>1</v>
      </c>
      <c r="T175" s="121" t="str">
        <f t="shared" si="4"/>
        <v>OK</v>
      </c>
      <c r="U175" s="75"/>
      <c r="V175" s="89"/>
      <c r="W175" s="89"/>
      <c r="X175" s="76"/>
      <c r="Y175" s="89"/>
      <c r="Z175" s="76"/>
      <c r="AA175" s="83"/>
      <c r="AB175" s="84"/>
      <c r="AC175" s="78"/>
      <c r="AD175" s="77"/>
      <c r="AE175" s="77"/>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75"/>
      <c r="V176" s="89"/>
      <c r="W176" s="89"/>
      <c r="X176" s="76"/>
      <c r="Y176" s="89"/>
      <c r="Z176" s="76"/>
      <c r="AA176" s="83"/>
      <c r="AB176" s="84"/>
      <c r="AC176" s="78"/>
      <c r="AD176" s="77"/>
      <c r="AE176" s="77"/>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75"/>
      <c r="V177" s="89"/>
      <c r="W177" s="89"/>
      <c r="X177" s="76"/>
      <c r="Y177" s="89"/>
      <c r="Z177" s="76"/>
      <c r="AA177" s="83"/>
      <c r="AB177" s="84"/>
      <c r="AC177" s="78"/>
      <c r="AD177" s="77"/>
      <c r="AE177" s="77"/>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
        <v>0</v>
      </c>
      <c r="M178" s="71">
        <f t="shared" si="2"/>
        <v>0</v>
      </c>
      <c r="N178" s="72"/>
      <c r="O178" s="73">
        <f t="shared" si="3"/>
        <v>0</v>
      </c>
      <c r="P178" s="72"/>
      <c r="Q178" s="72"/>
      <c r="R178" s="72"/>
      <c r="S178" s="74">
        <f t="shared" si="0"/>
        <v>0</v>
      </c>
      <c r="T178" s="121" t="str">
        <f t="shared" si="4"/>
        <v>OK</v>
      </c>
      <c r="U178" s="75"/>
      <c r="V178" s="89"/>
      <c r="W178" s="89"/>
      <c r="X178" s="76"/>
      <c r="Y178" s="89"/>
      <c r="Z178" s="76"/>
      <c r="AA178" s="83"/>
      <c r="AB178" s="84"/>
      <c r="AC178" s="78"/>
      <c r="AD178" s="77"/>
      <c r="AE178" s="77"/>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c r="L179" s="70">
        <f t="shared" si="1"/>
        <v>0</v>
      </c>
      <c r="M179" s="71">
        <f t="shared" si="2"/>
        <v>0</v>
      </c>
      <c r="N179" s="72"/>
      <c r="O179" s="73">
        <f t="shared" si="3"/>
        <v>0</v>
      </c>
      <c r="P179" s="72"/>
      <c r="Q179" s="72"/>
      <c r="R179" s="72"/>
      <c r="S179" s="74">
        <f t="shared" si="0"/>
        <v>0</v>
      </c>
      <c r="T179" s="121" t="str">
        <f t="shared" si="4"/>
        <v>OK</v>
      </c>
      <c r="U179" s="75"/>
      <c r="V179" s="89"/>
      <c r="W179" s="89"/>
      <c r="X179" s="76"/>
      <c r="Y179" s="89"/>
      <c r="Z179" s="76"/>
      <c r="AA179" s="83"/>
      <c r="AB179" s="84"/>
      <c r="AC179" s="78"/>
      <c r="AD179" s="77"/>
      <c r="AE179" s="77"/>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c r="L180" s="70">
        <f t="shared" si="1"/>
        <v>0</v>
      </c>
      <c r="M180" s="71">
        <f t="shared" si="2"/>
        <v>0</v>
      </c>
      <c r="N180" s="72"/>
      <c r="O180" s="73">
        <f t="shared" si="3"/>
        <v>0</v>
      </c>
      <c r="P180" s="72"/>
      <c r="Q180" s="72"/>
      <c r="R180" s="72"/>
      <c r="S180" s="74">
        <f t="shared" si="0"/>
        <v>0</v>
      </c>
      <c r="T180" s="121" t="str">
        <f t="shared" si="4"/>
        <v>OK</v>
      </c>
      <c r="U180" s="75"/>
      <c r="V180" s="89"/>
      <c r="W180" s="89"/>
      <c r="X180" s="76"/>
      <c r="Y180" s="89"/>
      <c r="Z180" s="76"/>
      <c r="AA180" s="83"/>
      <c r="AB180" s="84"/>
      <c r="AC180" s="78"/>
      <c r="AD180" s="77"/>
      <c r="AE180" s="77"/>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75"/>
      <c r="V181" s="89"/>
      <c r="W181" s="89"/>
      <c r="X181" s="76"/>
      <c r="Y181" s="89"/>
      <c r="Z181" s="76"/>
      <c r="AA181" s="83"/>
      <c r="AB181" s="84"/>
      <c r="AC181" s="78"/>
      <c r="AD181" s="77"/>
      <c r="AE181" s="77"/>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c r="L182" s="70">
        <f t="shared" si="1"/>
        <v>0</v>
      </c>
      <c r="M182" s="71">
        <f t="shared" si="2"/>
        <v>0</v>
      </c>
      <c r="N182" s="72"/>
      <c r="O182" s="73">
        <f t="shared" si="3"/>
        <v>0</v>
      </c>
      <c r="P182" s="72"/>
      <c r="Q182" s="72"/>
      <c r="R182" s="72"/>
      <c r="S182" s="74">
        <f t="shared" si="0"/>
        <v>0</v>
      </c>
      <c r="T182" s="121" t="str">
        <f t="shared" si="4"/>
        <v>OK</v>
      </c>
      <c r="U182" s="75"/>
      <c r="V182" s="89"/>
      <c r="W182" s="89"/>
      <c r="X182" s="76"/>
      <c r="Y182" s="89"/>
      <c r="Z182" s="76"/>
      <c r="AA182" s="83"/>
      <c r="AB182" s="84"/>
      <c r="AC182" s="78"/>
      <c r="AD182" s="77"/>
      <c r="AE182" s="77"/>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75"/>
      <c r="V183" s="89"/>
      <c r="W183" s="89"/>
      <c r="X183" s="76"/>
      <c r="Y183" s="89"/>
      <c r="Z183" s="76"/>
      <c r="AA183" s="83"/>
      <c r="AB183" s="84"/>
      <c r="AC183" s="78"/>
      <c r="AD183" s="77"/>
      <c r="AE183" s="77"/>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75"/>
      <c r="V184" s="89"/>
      <c r="W184" s="89"/>
      <c r="X184" s="76"/>
      <c r="Y184" s="89"/>
      <c r="Z184" s="76"/>
      <c r="AA184" s="83"/>
      <c r="AB184" s="84"/>
      <c r="AC184" s="78"/>
      <c r="AD184" s="77"/>
      <c r="AE184" s="77"/>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75"/>
      <c r="V185" s="89"/>
      <c r="W185" s="89"/>
      <c r="X185" s="76"/>
      <c r="Y185" s="89"/>
      <c r="Z185" s="76"/>
      <c r="AA185" s="83"/>
      <c r="AB185" s="84"/>
      <c r="AC185" s="78"/>
      <c r="AD185" s="77"/>
      <c r="AE185" s="77"/>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75"/>
      <c r="V186" s="88"/>
      <c r="W186" s="88"/>
      <c r="X186" s="76"/>
      <c r="Y186" s="88"/>
      <c r="Z186" s="76"/>
      <c r="AA186" s="76"/>
      <c r="AB186" s="80"/>
      <c r="AC186" s="78"/>
      <c r="AD186" s="80"/>
      <c r="AE186" s="77"/>
      <c r="AF186" s="76"/>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6</v>
      </c>
      <c r="N187" s="95"/>
      <c r="O187" s="95"/>
      <c r="P187" s="95"/>
      <c r="Q187" s="95"/>
      <c r="R187" s="95"/>
      <c r="S187" s="95">
        <f>SUM(S4:S186)</f>
        <v>6</v>
      </c>
      <c r="U187" s="97">
        <f t="shared" ref="U187:AT187" si="5">SUMPRODUCT($J$4:$J$186,U4:U186)</f>
        <v>0</v>
      </c>
      <c r="V187" s="97">
        <f t="shared" si="5"/>
        <v>0</v>
      </c>
      <c r="W187" s="97">
        <f t="shared" si="5"/>
        <v>0</v>
      </c>
      <c r="X187" s="97">
        <f t="shared" si="5"/>
        <v>0</v>
      </c>
      <c r="Y187" s="97">
        <f t="shared" si="5"/>
        <v>0</v>
      </c>
      <c r="Z187" s="97">
        <f t="shared" si="5"/>
        <v>0</v>
      </c>
      <c r="AA187" s="97">
        <f t="shared" si="5"/>
        <v>0</v>
      </c>
      <c r="AB187" s="97">
        <f t="shared" si="5"/>
        <v>0</v>
      </c>
      <c r="AC187" s="97">
        <f t="shared" si="5"/>
        <v>0</v>
      </c>
      <c r="AD187" s="97">
        <f t="shared" si="5"/>
        <v>0</v>
      </c>
      <c r="AE187" s="97">
        <f t="shared" si="5"/>
        <v>0</v>
      </c>
      <c r="AF187" s="97">
        <f t="shared" si="5"/>
        <v>0</v>
      </c>
      <c r="AG187" s="97">
        <f t="shared" si="5"/>
        <v>0</v>
      </c>
      <c r="AH187" s="97">
        <f t="shared" si="5"/>
        <v>0</v>
      </c>
      <c r="AI187" s="97">
        <f t="shared" si="5"/>
        <v>0</v>
      </c>
      <c r="AJ187" s="97">
        <f t="shared" si="5"/>
        <v>0</v>
      </c>
      <c r="AK187" s="97">
        <f t="shared" si="5"/>
        <v>0</v>
      </c>
      <c r="AL187" s="97">
        <f t="shared" si="5"/>
        <v>0</v>
      </c>
      <c r="AM187" s="97">
        <f t="shared" si="5"/>
        <v>0</v>
      </c>
      <c r="AN187" s="97">
        <f t="shared" si="5"/>
        <v>0</v>
      </c>
      <c r="AO187" s="97">
        <f t="shared" si="5"/>
        <v>0</v>
      </c>
      <c r="AP187" s="97">
        <f t="shared" si="5"/>
        <v>0</v>
      </c>
      <c r="AQ187" s="97">
        <f t="shared" si="5"/>
        <v>0</v>
      </c>
      <c r="AR187" s="97">
        <f t="shared" si="5"/>
        <v>0</v>
      </c>
      <c r="AS187" s="97">
        <f t="shared" si="5"/>
        <v>0</v>
      </c>
      <c r="AT187" s="97">
        <f t="shared" si="5"/>
        <v>0</v>
      </c>
      <c r="AU187" s="79"/>
    </row>
    <row r="188" spans="1:47" ht="30" customHeight="1" x14ac:dyDescent="0.35">
      <c r="D188" s="87" t="s">
        <v>613</v>
      </c>
      <c r="K188" s="98">
        <f t="shared" ref="K188:S188" si="6">SUMPRODUCT($J$4:$J$186,K4:K186)</f>
        <v>2436.84</v>
      </c>
      <c r="L188" s="98">
        <f t="shared" si="6"/>
        <v>0</v>
      </c>
      <c r="M188" s="98">
        <f t="shared" si="6"/>
        <v>0</v>
      </c>
      <c r="N188" s="98">
        <f t="shared" si="6"/>
        <v>0</v>
      </c>
      <c r="O188" s="98">
        <f t="shared" si="6"/>
        <v>0</v>
      </c>
      <c r="P188" s="98">
        <f t="shared" si="6"/>
        <v>0</v>
      </c>
      <c r="Q188" s="98">
        <f t="shared" si="6"/>
        <v>0</v>
      </c>
      <c r="R188" s="98">
        <f t="shared" si="6"/>
        <v>0</v>
      </c>
      <c r="S188" s="98">
        <f t="shared" si="6"/>
        <v>2436.84</v>
      </c>
      <c r="AB188" s="100"/>
      <c r="AD188" s="100"/>
      <c r="AE188" s="82"/>
    </row>
    <row r="189" spans="1:47" ht="30" customHeight="1" x14ac:dyDescent="0.35">
      <c r="AE189" s="99"/>
    </row>
    <row r="190" spans="1:47" ht="30" customHeight="1" x14ac:dyDescent="0.35">
      <c r="AE190" s="99"/>
      <c r="AL190" s="102"/>
      <c r="AN190" s="102"/>
    </row>
    <row r="191" spans="1:47" ht="30" customHeight="1" x14ac:dyDescent="0.35">
      <c r="AE191" s="99"/>
      <c r="AL191" s="102"/>
      <c r="AN191" s="102"/>
    </row>
    <row r="192" spans="1:47" ht="30" customHeight="1" x14ac:dyDescent="0.35">
      <c r="AE192" s="99"/>
      <c r="AL192" s="102"/>
      <c r="AN192" s="102"/>
    </row>
    <row r="193" spans="9:40" ht="30" customHeight="1" x14ac:dyDescent="0.35">
      <c r="AE193" s="99"/>
      <c r="AL193" s="102"/>
      <c r="AN193" s="102"/>
    </row>
    <row r="194" spans="9:40" ht="30" customHeight="1" x14ac:dyDescent="0.35">
      <c r="AE194" s="99"/>
      <c r="AL194" s="102"/>
      <c r="AN194" s="102"/>
    </row>
    <row r="195" spans="9:40" ht="30" customHeight="1" x14ac:dyDescent="0.35">
      <c r="I195" s="92" t="s">
        <v>615</v>
      </c>
      <c r="AE195" s="99"/>
      <c r="AL195" s="102"/>
      <c r="AN195" s="102"/>
    </row>
    <row r="196" spans="9:40" ht="30" customHeight="1" x14ac:dyDescent="0.35">
      <c r="AE196" s="99"/>
      <c r="AN196" s="102"/>
    </row>
    <row r="197" spans="9:40" ht="30" customHeight="1" x14ac:dyDescent="0.35">
      <c r="AE197" s="99"/>
      <c r="AN197" s="102"/>
    </row>
    <row r="198" spans="9:40" ht="30" customHeight="1" x14ac:dyDescent="0.35">
      <c r="AE198" s="99"/>
      <c r="AN198" s="102"/>
    </row>
    <row r="199" spans="9:40" ht="30" customHeight="1" x14ac:dyDescent="0.35">
      <c r="AE199" s="99"/>
    </row>
    <row r="200" spans="9:40" ht="30" customHeight="1" x14ac:dyDescent="0.35">
      <c r="AE200" s="99"/>
    </row>
    <row r="201" spans="9:40" ht="30" customHeight="1" x14ac:dyDescent="0.35">
      <c r="AE201" s="99"/>
    </row>
    <row r="202" spans="9:40" ht="30" customHeight="1" x14ac:dyDescent="0.35">
      <c r="AE202" s="99"/>
    </row>
    <row r="203" spans="9:40" ht="30" customHeight="1" x14ac:dyDescent="0.35">
      <c r="AE203" s="99"/>
    </row>
    <row r="204" spans="9:40" ht="30" customHeight="1" x14ac:dyDescent="0.35">
      <c r="AE204" s="99"/>
    </row>
    <row r="205" spans="9:40" ht="30" customHeight="1" x14ac:dyDescent="0.35">
      <c r="AE205" s="99"/>
    </row>
    <row r="206" spans="9:40" ht="30" customHeight="1" x14ac:dyDescent="0.35">
      <c r="AE206" s="99"/>
    </row>
    <row r="207" spans="9:40" ht="30" customHeight="1" x14ac:dyDescent="0.35">
      <c r="AE207" s="99"/>
    </row>
    <row r="208" spans="9:40" ht="30" customHeight="1" x14ac:dyDescent="0.35">
      <c r="AE208" s="99"/>
    </row>
    <row r="209" spans="31:31" ht="30" customHeight="1" x14ac:dyDescent="0.35">
      <c r="AE209" s="99"/>
    </row>
    <row r="210" spans="31:31" ht="30" customHeight="1" x14ac:dyDescent="0.35">
      <c r="AE210" s="99"/>
    </row>
    <row r="211" spans="31:31" ht="30" customHeight="1" x14ac:dyDescent="0.35">
      <c r="AE211" s="99"/>
    </row>
    <row r="212" spans="31:31" ht="30" customHeight="1" x14ac:dyDescent="0.35">
      <c r="AE212" s="99"/>
    </row>
    <row r="213" spans="31:31" ht="30" customHeight="1" x14ac:dyDescent="0.35">
      <c r="AE213" s="99"/>
    </row>
    <row r="214" spans="31:31" ht="30" customHeight="1" x14ac:dyDescent="0.35">
      <c r="AE214" s="99"/>
    </row>
    <row r="215" spans="31:31" ht="30" customHeight="1" x14ac:dyDescent="0.35">
      <c r="AE215" s="99"/>
    </row>
    <row r="216" spans="31:31" ht="30" customHeight="1" x14ac:dyDescent="0.35">
      <c r="AE216" s="99"/>
    </row>
    <row r="217" spans="31:31" ht="30" customHeight="1" x14ac:dyDescent="0.35">
      <c r="AE217" s="99"/>
    </row>
    <row r="218" spans="31:31" ht="30" customHeight="1" x14ac:dyDescent="0.35">
      <c r="AE218" s="99"/>
    </row>
    <row r="219" spans="31:31" ht="30" customHeight="1" x14ac:dyDescent="0.35">
      <c r="AE219" s="99"/>
    </row>
    <row r="220" spans="31:31" ht="30" customHeight="1" x14ac:dyDescent="0.35">
      <c r="AE220" s="99"/>
    </row>
    <row r="221" spans="31:31" ht="30" customHeight="1" x14ac:dyDescent="0.35">
      <c r="AE221" s="99"/>
    </row>
    <row r="222" spans="31:31" ht="30" customHeight="1" x14ac:dyDescent="0.35">
      <c r="AE222" s="99"/>
    </row>
    <row r="223" spans="31:31" ht="30" customHeight="1" x14ac:dyDescent="0.35">
      <c r="AE223" s="99"/>
    </row>
    <row r="224" spans="31:31" ht="30" customHeight="1" x14ac:dyDescent="0.35">
      <c r="AE224" s="99"/>
    </row>
    <row r="225" spans="31:31" ht="30" customHeight="1" x14ac:dyDescent="0.35">
      <c r="AE225" s="99"/>
    </row>
    <row r="226" spans="31:31" ht="30" customHeight="1" x14ac:dyDescent="0.35">
      <c r="AE226" s="99"/>
    </row>
    <row r="227" spans="31:31" ht="30" customHeight="1" x14ac:dyDescent="0.35">
      <c r="AE227" s="99"/>
    </row>
    <row r="228" spans="31:31" ht="30" customHeight="1" x14ac:dyDescent="0.35">
      <c r="AE228" s="99"/>
    </row>
    <row r="229" spans="31:31" ht="30" customHeight="1" x14ac:dyDescent="0.35">
      <c r="AE229" s="99"/>
    </row>
    <row r="230" spans="31:31" ht="30" customHeight="1" x14ac:dyDescent="0.35">
      <c r="AE230" s="99"/>
    </row>
    <row r="231" spans="31:31" ht="30" customHeight="1" x14ac:dyDescent="0.35">
      <c r="AE231" s="99"/>
    </row>
    <row r="232" spans="31:31" ht="30" customHeight="1" x14ac:dyDescent="0.35">
      <c r="AE232" s="99"/>
    </row>
    <row r="233" spans="31:31" ht="30" customHeight="1" x14ac:dyDescent="0.35">
      <c r="AE233" s="99"/>
    </row>
    <row r="234" spans="31:31" ht="30" customHeight="1" x14ac:dyDescent="0.35">
      <c r="AE234" s="99"/>
    </row>
    <row r="235" spans="31:31" ht="30" customHeight="1" x14ac:dyDescent="0.35">
      <c r="AE235" s="99"/>
    </row>
    <row r="236" spans="31:31" ht="30" customHeight="1" x14ac:dyDescent="0.35">
      <c r="AE236" s="99"/>
    </row>
    <row r="237" spans="31:31" ht="30" customHeight="1" x14ac:dyDescent="0.35">
      <c r="AE237" s="99"/>
    </row>
    <row r="238" spans="31:31" ht="30" customHeight="1" x14ac:dyDescent="0.35">
      <c r="AE238" s="99"/>
    </row>
    <row r="239" spans="31:31" ht="30" customHeight="1" x14ac:dyDescent="0.35">
      <c r="AE239" s="99"/>
    </row>
    <row r="240" spans="31:31" ht="30" customHeight="1" x14ac:dyDescent="0.35">
      <c r="AE240" s="99"/>
    </row>
    <row r="241" spans="31:31" ht="30" customHeight="1" x14ac:dyDescent="0.35">
      <c r="AE241" s="99"/>
    </row>
    <row r="242" spans="31:31" ht="30" customHeight="1" x14ac:dyDescent="0.35">
      <c r="AE242" s="99"/>
    </row>
    <row r="243" spans="31:31" ht="30" customHeight="1" x14ac:dyDescent="0.35">
      <c r="AE243" s="99"/>
    </row>
    <row r="244" spans="31:31" ht="30" customHeight="1" x14ac:dyDescent="0.35">
      <c r="AE244" s="99"/>
    </row>
    <row r="245" spans="31:31" ht="30" customHeight="1" x14ac:dyDescent="0.35">
      <c r="AE245" s="99"/>
    </row>
    <row r="246" spans="31:31" ht="30" customHeight="1" x14ac:dyDescent="0.35">
      <c r="AE246" s="99"/>
    </row>
    <row r="247" spans="31:31" ht="30" customHeight="1" x14ac:dyDescent="0.35">
      <c r="AE247" s="99"/>
    </row>
    <row r="248" spans="31:31" ht="30" customHeight="1" x14ac:dyDescent="0.35">
      <c r="AE248" s="99"/>
    </row>
    <row r="249" spans="31:31" ht="30" customHeight="1" x14ac:dyDescent="0.35">
      <c r="AE249" s="99"/>
    </row>
    <row r="250" spans="31:31" ht="30" customHeight="1" x14ac:dyDescent="0.35">
      <c r="AE250" s="99"/>
    </row>
    <row r="251" spans="31:31" ht="30" customHeight="1" x14ac:dyDescent="0.35">
      <c r="AE251" s="99"/>
    </row>
    <row r="252" spans="31:31" ht="30" customHeight="1" x14ac:dyDescent="0.35">
      <c r="AE252" s="99"/>
    </row>
    <row r="253" spans="31:31" ht="30" customHeight="1" x14ac:dyDescent="0.35">
      <c r="AE253" s="99"/>
    </row>
    <row r="254" spans="31:31" ht="30" customHeight="1" x14ac:dyDescent="0.35">
      <c r="AE254" s="99"/>
    </row>
    <row r="255" spans="31:31" ht="30" customHeight="1" x14ac:dyDescent="0.35">
      <c r="AE255" s="99"/>
    </row>
    <row r="256" spans="31:31" ht="30" customHeight="1" x14ac:dyDescent="0.35">
      <c r="AE256" s="99"/>
    </row>
    <row r="257" spans="31:31" ht="30" customHeight="1" x14ac:dyDescent="0.35">
      <c r="AE257" s="99"/>
    </row>
    <row r="258" spans="31:31" ht="30" customHeight="1" x14ac:dyDescent="0.35">
      <c r="AE258" s="99"/>
    </row>
    <row r="259" spans="31:31" ht="30" customHeight="1" x14ac:dyDescent="0.35">
      <c r="AE259" s="99"/>
    </row>
    <row r="260" spans="31:31" ht="30" customHeight="1" x14ac:dyDescent="0.35">
      <c r="AE260" s="99"/>
    </row>
    <row r="261" spans="31:31" ht="30" customHeight="1" x14ac:dyDescent="0.35">
      <c r="AE261" s="99"/>
    </row>
    <row r="262" spans="31:31" ht="30" customHeight="1" x14ac:dyDescent="0.35">
      <c r="AE262" s="99"/>
    </row>
    <row r="263" spans="31:31" ht="30" customHeight="1" x14ac:dyDescent="0.35">
      <c r="AE263" s="99"/>
    </row>
    <row r="264" spans="31:31" ht="30" customHeight="1" x14ac:dyDescent="0.35">
      <c r="AE264" s="99"/>
    </row>
    <row r="265" spans="31:31" ht="30" customHeight="1" x14ac:dyDescent="0.35">
      <c r="AE265" s="99"/>
    </row>
    <row r="266" spans="31:31" ht="30" customHeight="1" x14ac:dyDescent="0.35">
      <c r="AE266" s="99"/>
    </row>
    <row r="267" spans="31:31" ht="30" customHeight="1" x14ac:dyDescent="0.35">
      <c r="AE267" s="99"/>
    </row>
    <row r="268" spans="31:31" ht="30" customHeight="1" x14ac:dyDescent="0.35">
      <c r="AE268" s="99"/>
    </row>
    <row r="269" spans="31:31" ht="30" customHeight="1" x14ac:dyDescent="0.35">
      <c r="AE269" s="99"/>
    </row>
    <row r="270" spans="31:31" ht="30" customHeight="1" x14ac:dyDescent="0.35">
      <c r="AE270" s="99"/>
    </row>
    <row r="271" spans="31:31" ht="30" customHeight="1" x14ac:dyDescent="0.35">
      <c r="AE271" s="99"/>
    </row>
    <row r="272" spans="31:31" ht="30" customHeight="1" x14ac:dyDescent="0.35">
      <c r="AE272" s="99"/>
    </row>
    <row r="273" spans="31:31" ht="30" customHeight="1" x14ac:dyDescent="0.35">
      <c r="AE273" s="99"/>
    </row>
    <row r="274" spans="31:31" ht="30" customHeight="1" x14ac:dyDescent="0.35">
      <c r="AE274" s="99"/>
    </row>
    <row r="275" spans="31:31" ht="30" customHeight="1" x14ac:dyDescent="0.35">
      <c r="AE275" s="99"/>
    </row>
    <row r="276" spans="31:31" ht="30" customHeight="1" x14ac:dyDescent="0.35">
      <c r="AE276" s="99"/>
    </row>
    <row r="277" spans="31:31" ht="30" customHeight="1" x14ac:dyDescent="0.35">
      <c r="AE277" s="99"/>
    </row>
    <row r="278" spans="31:31" ht="30" customHeight="1" x14ac:dyDescent="0.35">
      <c r="AE278" s="99"/>
    </row>
    <row r="279" spans="31:31" ht="30" customHeight="1" x14ac:dyDescent="0.35">
      <c r="AE279" s="99"/>
    </row>
    <row r="280" spans="31:31" ht="30" customHeight="1" x14ac:dyDescent="0.35">
      <c r="AE280" s="99"/>
    </row>
    <row r="281" spans="31:31" ht="30" customHeight="1" x14ac:dyDescent="0.35">
      <c r="AE281" s="99"/>
    </row>
    <row r="282" spans="31:31" ht="30" customHeight="1" x14ac:dyDescent="0.35">
      <c r="AE282" s="99"/>
    </row>
    <row r="283" spans="31:31" ht="30" customHeight="1" x14ac:dyDescent="0.35">
      <c r="AE283" s="99"/>
    </row>
    <row r="284" spans="31:31" ht="30" customHeight="1" x14ac:dyDescent="0.35">
      <c r="AE284" s="99"/>
    </row>
    <row r="285" spans="31:31" ht="30" customHeight="1" x14ac:dyDescent="0.35">
      <c r="AE285" s="99"/>
    </row>
    <row r="286" spans="31:31" ht="30" customHeight="1" x14ac:dyDescent="0.35">
      <c r="AE286" s="99"/>
    </row>
    <row r="287" spans="31:31" ht="30" customHeight="1" x14ac:dyDescent="0.35">
      <c r="AE287" s="99"/>
    </row>
    <row r="288" spans="31:31" ht="30" customHeight="1" x14ac:dyDescent="0.35">
      <c r="AE288" s="99"/>
    </row>
    <row r="289" spans="31:31" ht="30" customHeight="1" x14ac:dyDescent="0.35">
      <c r="AE289" s="99"/>
    </row>
    <row r="290" spans="31:31" ht="30" customHeight="1" x14ac:dyDescent="0.35">
      <c r="AE290" s="99"/>
    </row>
    <row r="291" spans="31:31" ht="30" customHeight="1" x14ac:dyDescent="0.35">
      <c r="AE291" s="99"/>
    </row>
    <row r="292" spans="31:31" ht="30" customHeight="1" x14ac:dyDescent="0.35">
      <c r="AE292" s="99"/>
    </row>
    <row r="293" spans="31:31" ht="30" customHeight="1" x14ac:dyDescent="0.35">
      <c r="AE293" s="99"/>
    </row>
    <row r="294" spans="31:31" ht="30" customHeight="1" x14ac:dyDescent="0.35">
      <c r="AE294" s="99"/>
    </row>
    <row r="295" spans="31:31" ht="30" customHeight="1" x14ac:dyDescent="0.35">
      <c r="AE295" s="99"/>
    </row>
    <row r="296" spans="31:31" ht="30" customHeight="1" x14ac:dyDescent="0.35">
      <c r="AE296" s="99"/>
    </row>
    <row r="297" spans="31:31" ht="30" customHeight="1" x14ac:dyDescent="0.35">
      <c r="AE297" s="99"/>
    </row>
    <row r="298" spans="31:31" ht="30" customHeight="1" x14ac:dyDescent="0.35">
      <c r="AE298" s="99"/>
    </row>
    <row r="299" spans="31:31" ht="30" customHeight="1" x14ac:dyDescent="0.35">
      <c r="AE299" s="99"/>
    </row>
    <row r="300" spans="31:31" ht="30" customHeight="1" x14ac:dyDescent="0.35">
      <c r="AE300" s="99"/>
    </row>
    <row r="301" spans="31:31" ht="30" customHeight="1" x14ac:dyDescent="0.35">
      <c r="AE301" s="99"/>
    </row>
    <row r="302" spans="31:31" ht="30" customHeight="1" x14ac:dyDescent="0.35">
      <c r="AE302" s="99"/>
    </row>
    <row r="303" spans="31:31" ht="30" customHeight="1" x14ac:dyDescent="0.35">
      <c r="AE303" s="99"/>
    </row>
    <row r="304" spans="31:31" ht="30" customHeight="1" x14ac:dyDescent="0.35">
      <c r="AE304" s="99"/>
    </row>
    <row r="305" spans="31:31" ht="30" customHeight="1" x14ac:dyDescent="0.35">
      <c r="AE305" s="99"/>
    </row>
    <row r="306" spans="31:31" ht="30" customHeight="1" x14ac:dyDescent="0.35">
      <c r="AE306" s="99"/>
    </row>
    <row r="307" spans="31:31" ht="30" customHeight="1" x14ac:dyDescent="0.35">
      <c r="AE307" s="99"/>
    </row>
    <row r="308" spans="31:31" ht="30" customHeight="1" x14ac:dyDescent="0.35">
      <c r="AE308" s="99"/>
    </row>
    <row r="309" spans="31:31" ht="30" customHeight="1" x14ac:dyDescent="0.35">
      <c r="AE309" s="99"/>
    </row>
    <row r="310" spans="31:31" ht="30" customHeight="1" x14ac:dyDescent="0.35">
      <c r="AE310" s="99"/>
    </row>
    <row r="311" spans="31:31" ht="30" customHeight="1" x14ac:dyDescent="0.35">
      <c r="AE311" s="99"/>
    </row>
    <row r="312" spans="31:31" ht="30" customHeight="1" x14ac:dyDescent="0.35">
      <c r="AE312" s="99"/>
    </row>
    <row r="313" spans="31:31" ht="30" customHeight="1" x14ac:dyDescent="0.35">
      <c r="AE313" s="99"/>
    </row>
    <row r="314" spans="31:31" ht="30" customHeight="1" x14ac:dyDescent="0.35">
      <c r="AE314" s="99"/>
    </row>
    <row r="315" spans="31:31" ht="30" customHeight="1" x14ac:dyDescent="0.35">
      <c r="AE315" s="99"/>
    </row>
    <row r="316" spans="31:31" ht="30" customHeight="1" x14ac:dyDescent="0.35">
      <c r="AE316" s="99"/>
    </row>
    <row r="317" spans="31:31" ht="30" customHeight="1" x14ac:dyDescent="0.35">
      <c r="AE317" s="99"/>
    </row>
    <row r="318" spans="31:31" ht="30" customHeight="1" x14ac:dyDescent="0.35">
      <c r="AE318" s="99"/>
    </row>
    <row r="319" spans="31:31" ht="30" customHeight="1" x14ac:dyDescent="0.35">
      <c r="AE319" s="99"/>
    </row>
    <row r="320" spans="31:31" ht="30" customHeight="1" x14ac:dyDescent="0.35">
      <c r="AE320" s="99"/>
    </row>
    <row r="321" spans="31:31" ht="30" customHeight="1" x14ac:dyDescent="0.35">
      <c r="AE321" s="99"/>
    </row>
    <row r="322" spans="31:31" ht="30" customHeight="1" x14ac:dyDescent="0.35">
      <c r="AE322" s="99"/>
    </row>
    <row r="323" spans="31:31" ht="30" customHeight="1" x14ac:dyDescent="0.35">
      <c r="AE323" s="99"/>
    </row>
    <row r="324" spans="31:31" ht="30" customHeight="1" x14ac:dyDescent="0.35">
      <c r="AE324" s="99"/>
    </row>
    <row r="325" spans="31:31" ht="30" customHeight="1" x14ac:dyDescent="0.35">
      <c r="AE325" s="99"/>
    </row>
    <row r="326" spans="31:31" ht="30" customHeight="1" x14ac:dyDescent="0.35">
      <c r="AE326" s="99"/>
    </row>
    <row r="327" spans="31:31" ht="30" customHeight="1" x14ac:dyDescent="0.35">
      <c r="AE327" s="99"/>
    </row>
    <row r="328" spans="31:31" ht="30" customHeight="1" x14ac:dyDescent="0.35">
      <c r="AE328" s="99"/>
    </row>
    <row r="329" spans="31:31" ht="30" customHeight="1" x14ac:dyDescent="0.35">
      <c r="AE329" s="99"/>
    </row>
    <row r="330" spans="31:31" ht="30" customHeight="1" x14ac:dyDescent="0.35">
      <c r="AE330" s="99"/>
    </row>
    <row r="331" spans="31:31" ht="30" customHeight="1" x14ac:dyDescent="0.35">
      <c r="AE331" s="99"/>
    </row>
    <row r="332" spans="31:31" ht="30" customHeight="1" x14ac:dyDescent="0.35">
      <c r="AE332" s="99"/>
    </row>
    <row r="333" spans="31:31" ht="30" customHeight="1" x14ac:dyDescent="0.35">
      <c r="AE333" s="99"/>
    </row>
    <row r="334" spans="31:31" ht="30" customHeight="1" x14ac:dyDescent="0.35">
      <c r="AE334" s="99"/>
    </row>
    <row r="335" spans="31:31" ht="30" customHeight="1" x14ac:dyDescent="0.35">
      <c r="AE335" s="99"/>
    </row>
    <row r="336" spans="31:31" ht="30" customHeight="1" x14ac:dyDescent="0.35">
      <c r="AE336" s="99"/>
    </row>
    <row r="337" spans="31:31" ht="30" customHeight="1" x14ac:dyDescent="0.35">
      <c r="AE337" s="99"/>
    </row>
    <row r="338" spans="31:31" ht="30" customHeight="1" x14ac:dyDescent="0.35">
      <c r="AE338" s="99"/>
    </row>
    <row r="339" spans="31:31" ht="30" customHeight="1" x14ac:dyDescent="0.35">
      <c r="AE339" s="99"/>
    </row>
    <row r="340" spans="31:31" ht="30" customHeight="1" x14ac:dyDescent="0.35">
      <c r="AE340" s="99"/>
    </row>
    <row r="341" spans="31:31" ht="30" customHeight="1" x14ac:dyDescent="0.35">
      <c r="AE341" s="99"/>
    </row>
    <row r="342" spans="31:31" ht="30" customHeight="1" x14ac:dyDescent="0.35">
      <c r="AE342" s="99"/>
    </row>
    <row r="343" spans="31:31" ht="30" customHeight="1" x14ac:dyDescent="0.35">
      <c r="AE343" s="99"/>
    </row>
    <row r="344" spans="31:31" ht="30" customHeight="1" x14ac:dyDescent="0.35">
      <c r="AE344" s="99"/>
    </row>
    <row r="345" spans="31:31" ht="30" customHeight="1" x14ac:dyDescent="0.35">
      <c r="AE345" s="99"/>
    </row>
    <row r="346" spans="31:31" ht="30" customHeight="1" x14ac:dyDescent="0.35">
      <c r="AE346" s="99"/>
    </row>
    <row r="347" spans="31:31" ht="30" customHeight="1" x14ac:dyDescent="0.35">
      <c r="AE347" s="99"/>
    </row>
    <row r="348" spans="31:31" ht="30" customHeight="1" x14ac:dyDescent="0.35">
      <c r="AE348" s="99"/>
    </row>
    <row r="349" spans="31:31" ht="30" customHeight="1" x14ac:dyDescent="0.35">
      <c r="AE349" s="99"/>
    </row>
    <row r="350" spans="31:31" ht="30" customHeight="1" x14ac:dyDescent="0.35">
      <c r="AE350" s="99"/>
    </row>
    <row r="351" spans="31:31" ht="30" customHeight="1" x14ac:dyDescent="0.35">
      <c r="AE351" s="99"/>
    </row>
    <row r="352" spans="31:31" ht="30" customHeight="1" x14ac:dyDescent="0.35">
      <c r="AE352" s="99"/>
    </row>
    <row r="353" spans="31:31" ht="30" customHeight="1" x14ac:dyDescent="0.35">
      <c r="AE353" s="99"/>
    </row>
    <row r="354" spans="31:31" ht="30" customHeight="1" x14ac:dyDescent="0.35">
      <c r="AE354" s="99"/>
    </row>
    <row r="355" spans="31:31" ht="30" customHeight="1" x14ac:dyDescent="0.35">
      <c r="AE355" s="99"/>
    </row>
    <row r="356" spans="31:31" ht="30" customHeight="1" x14ac:dyDescent="0.35">
      <c r="AE356" s="99"/>
    </row>
    <row r="357" spans="31:31" ht="30" customHeight="1" x14ac:dyDescent="0.35">
      <c r="AE357" s="99"/>
    </row>
    <row r="358" spans="31:31" ht="30" customHeight="1" x14ac:dyDescent="0.35">
      <c r="AE358" s="99"/>
    </row>
    <row r="359" spans="31:31" ht="30" customHeight="1" x14ac:dyDescent="0.35">
      <c r="AE359" s="99"/>
    </row>
    <row r="360" spans="31:31" ht="30" customHeight="1" x14ac:dyDescent="0.35">
      <c r="AE360" s="99"/>
    </row>
    <row r="361" spans="31:31" ht="30" customHeight="1" x14ac:dyDescent="0.35">
      <c r="AE361" s="99"/>
    </row>
    <row r="362" spans="31:31" ht="30" customHeight="1" x14ac:dyDescent="0.35">
      <c r="AE362" s="99"/>
    </row>
    <row r="363" spans="31:31" ht="30" customHeight="1" x14ac:dyDescent="0.35">
      <c r="AE363" s="99"/>
    </row>
    <row r="364" spans="31:31" ht="30" customHeight="1" x14ac:dyDescent="0.35">
      <c r="AE364" s="99"/>
    </row>
    <row r="365" spans="31:31" ht="30" customHeight="1" x14ac:dyDescent="0.35">
      <c r="AE365" s="99"/>
    </row>
    <row r="366" spans="31:31" ht="30" customHeight="1" x14ac:dyDescent="0.35">
      <c r="AE366" s="99"/>
    </row>
    <row r="367" spans="31:31" ht="30" customHeight="1" x14ac:dyDescent="0.35">
      <c r="AE367" s="99"/>
    </row>
    <row r="368" spans="31:31" ht="30" customHeight="1" x14ac:dyDescent="0.35">
      <c r="AE368" s="99"/>
    </row>
    <row r="369" spans="31:31" ht="30" customHeight="1" x14ac:dyDescent="0.35">
      <c r="AE369" s="99"/>
    </row>
    <row r="370" spans="31:31" ht="30" customHeight="1" x14ac:dyDescent="0.35">
      <c r="AE370" s="99"/>
    </row>
    <row r="371" spans="31:31" ht="30" customHeight="1" x14ac:dyDescent="0.35">
      <c r="AE371" s="99"/>
    </row>
    <row r="372" spans="31:31" ht="30" customHeight="1" x14ac:dyDescent="0.35">
      <c r="AE372" s="99"/>
    </row>
    <row r="373" spans="31:31" ht="30" customHeight="1" x14ac:dyDescent="0.35">
      <c r="AE373" s="99"/>
    </row>
    <row r="374" spans="31:31" ht="30" customHeight="1" x14ac:dyDescent="0.35">
      <c r="AE374" s="99"/>
    </row>
    <row r="375" spans="31:31" ht="30" customHeight="1" x14ac:dyDescent="0.35">
      <c r="AE375" s="99"/>
    </row>
    <row r="376" spans="31:31" ht="30" customHeight="1" x14ac:dyDescent="0.35">
      <c r="AE376" s="99"/>
    </row>
    <row r="377" spans="31:31" ht="30" customHeight="1" x14ac:dyDescent="0.35">
      <c r="AE377" s="99"/>
    </row>
    <row r="378" spans="31:31" ht="30" customHeight="1" x14ac:dyDescent="0.35">
      <c r="AE378" s="99"/>
    </row>
    <row r="379" spans="31:31" ht="30" customHeight="1" x14ac:dyDescent="0.35">
      <c r="AE379" s="99"/>
    </row>
    <row r="380" spans="31:31" ht="30" customHeight="1" x14ac:dyDescent="0.35">
      <c r="AE380" s="99"/>
    </row>
    <row r="381" spans="31:31" ht="30" customHeight="1" x14ac:dyDescent="0.35">
      <c r="AE381" s="99"/>
    </row>
    <row r="382" spans="31:31" ht="30" customHeight="1" x14ac:dyDescent="0.35">
      <c r="AE382" s="99"/>
    </row>
    <row r="383" spans="31:31" ht="30" customHeight="1" x14ac:dyDescent="0.35">
      <c r="AE383" s="99"/>
    </row>
    <row r="384" spans="31:31" ht="30" customHeight="1" x14ac:dyDescent="0.35">
      <c r="AE384" s="99"/>
    </row>
    <row r="385" spans="31:31" ht="30" customHeight="1" x14ac:dyDescent="0.35">
      <c r="AE385" s="99"/>
    </row>
    <row r="386" spans="31:31" ht="30" customHeight="1" x14ac:dyDescent="0.35">
      <c r="AE386" s="99"/>
    </row>
    <row r="387" spans="31:31" ht="30" customHeight="1" x14ac:dyDescent="0.35">
      <c r="AE387" s="99"/>
    </row>
    <row r="388" spans="31:31" ht="30" customHeight="1" x14ac:dyDescent="0.35">
      <c r="AE388" s="99"/>
    </row>
    <row r="389" spans="31:31" ht="30" customHeight="1" x14ac:dyDescent="0.35">
      <c r="AE389" s="99"/>
    </row>
    <row r="390" spans="31:31" ht="30" customHeight="1" x14ac:dyDescent="0.35">
      <c r="AE390" s="99"/>
    </row>
    <row r="391" spans="31:31" ht="30" customHeight="1" x14ac:dyDescent="0.35">
      <c r="AE391" s="99"/>
    </row>
    <row r="392" spans="31:31" ht="30" customHeight="1" x14ac:dyDescent="0.35">
      <c r="AE392" s="99"/>
    </row>
    <row r="393" spans="31:31" ht="30" customHeight="1" x14ac:dyDescent="0.35">
      <c r="AE393" s="99"/>
    </row>
    <row r="394" spans="31:31" ht="30" customHeight="1" x14ac:dyDescent="0.35">
      <c r="AE394" s="99"/>
    </row>
    <row r="395" spans="31:31" ht="30" customHeight="1" x14ac:dyDescent="0.35">
      <c r="AE395" s="99"/>
    </row>
    <row r="396" spans="31:31" ht="30" customHeight="1" x14ac:dyDescent="0.35">
      <c r="AE396" s="99"/>
    </row>
    <row r="397" spans="31:31" ht="30" customHeight="1" x14ac:dyDescent="0.35">
      <c r="AE397" s="99"/>
    </row>
    <row r="398" spans="31:31" ht="30" customHeight="1" x14ac:dyDescent="0.35">
      <c r="AE398" s="99"/>
    </row>
    <row r="399" spans="31:31" ht="30" customHeight="1" x14ac:dyDescent="0.35">
      <c r="AE399" s="99"/>
    </row>
    <row r="400" spans="31:31" ht="30" customHeight="1" x14ac:dyDescent="0.35">
      <c r="AE400" s="99"/>
    </row>
    <row r="401" spans="31:31" ht="30" customHeight="1" x14ac:dyDescent="0.35">
      <c r="AE401" s="99"/>
    </row>
    <row r="402" spans="31:31" ht="30" customHeight="1" x14ac:dyDescent="0.35">
      <c r="AE402" s="99"/>
    </row>
    <row r="403" spans="31:31" ht="30" customHeight="1" x14ac:dyDescent="0.35">
      <c r="AE403" s="99"/>
    </row>
    <row r="404" spans="31:31" ht="30" customHeight="1" x14ac:dyDescent="0.35">
      <c r="AE404" s="99"/>
    </row>
    <row r="405" spans="31:31" ht="30" customHeight="1" x14ac:dyDescent="0.35">
      <c r="AE405" s="99"/>
    </row>
    <row r="406" spans="31:31" ht="30" customHeight="1" x14ac:dyDescent="0.35">
      <c r="AE406" s="99"/>
    </row>
    <row r="407" spans="31:31" ht="30" customHeight="1" x14ac:dyDescent="0.35">
      <c r="AE407" s="99"/>
    </row>
    <row r="408" spans="31:31" ht="30" customHeight="1" x14ac:dyDescent="0.35">
      <c r="AE408" s="99"/>
    </row>
    <row r="409" spans="31:31" ht="30" customHeight="1" x14ac:dyDescent="0.35">
      <c r="AE409" s="99"/>
    </row>
    <row r="410" spans="31:31" ht="30" customHeight="1" x14ac:dyDescent="0.35">
      <c r="AE410" s="99"/>
    </row>
    <row r="411" spans="31:31" ht="30" customHeight="1" x14ac:dyDescent="0.35">
      <c r="AE411" s="99"/>
    </row>
    <row r="412" spans="31:31" ht="30" customHeight="1" x14ac:dyDescent="0.35">
      <c r="AE412" s="99"/>
    </row>
    <row r="413" spans="31:31" ht="30" customHeight="1" x14ac:dyDescent="0.35">
      <c r="AE413" s="99"/>
    </row>
    <row r="414" spans="31:31" ht="30" customHeight="1" x14ac:dyDescent="0.35">
      <c r="AE414" s="99"/>
    </row>
    <row r="415" spans="31:31" ht="30" customHeight="1" x14ac:dyDescent="0.35">
      <c r="AE415" s="99"/>
    </row>
    <row r="416" spans="31:31" ht="30" customHeight="1" x14ac:dyDescent="0.35">
      <c r="AE416" s="99"/>
    </row>
    <row r="417" spans="31:31" ht="30" customHeight="1" x14ac:dyDescent="0.35">
      <c r="AE417" s="99"/>
    </row>
    <row r="418" spans="31:31" ht="30" customHeight="1" x14ac:dyDescent="0.35">
      <c r="AE418" s="99"/>
    </row>
    <row r="419" spans="31:31" ht="30" customHeight="1" x14ac:dyDescent="0.35">
      <c r="AE419" s="99"/>
    </row>
    <row r="420" spans="31:31" ht="30" customHeight="1" x14ac:dyDescent="0.35">
      <c r="AE420" s="99"/>
    </row>
    <row r="421" spans="31:31" ht="30" customHeight="1" x14ac:dyDescent="0.35">
      <c r="AE421" s="99"/>
    </row>
    <row r="422" spans="31:31" ht="30" customHeight="1" x14ac:dyDescent="0.35">
      <c r="AE422" s="99"/>
    </row>
    <row r="423" spans="31:31" ht="30" customHeight="1" x14ac:dyDescent="0.35">
      <c r="AE423" s="99"/>
    </row>
    <row r="424" spans="31:31" ht="30" customHeight="1" x14ac:dyDescent="0.35">
      <c r="AE424" s="99"/>
    </row>
    <row r="425" spans="31:31" ht="30" customHeight="1" x14ac:dyDescent="0.35">
      <c r="AE425" s="99"/>
    </row>
    <row r="426" spans="31:31" ht="30" customHeight="1" x14ac:dyDescent="0.35">
      <c r="AE426" s="99"/>
    </row>
    <row r="427" spans="31:31" ht="30" customHeight="1" x14ac:dyDescent="0.35">
      <c r="AE427" s="99"/>
    </row>
    <row r="428" spans="31:31" ht="30" customHeight="1" x14ac:dyDescent="0.35">
      <c r="AE428" s="99"/>
    </row>
    <row r="429" spans="31:31" ht="30" customHeight="1" x14ac:dyDescent="0.35">
      <c r="AE429" s="99"/>
    </row>
    <row r="430" spans="31:31" ht="30" customHeight="1" x14ac:dyDescent="0.35">
      <c r="AE430" s="99"/>
    </row>
    <row r="431" spans="31:31" ht="30" customHeight="1" x14ac:dyDescent="0.35">
      <c r="AE431" s="99"/>
    </row>
    <row r="432" spans="31:31" ht="30" customHeight="1" x14ac:dyDescent="0.35">
      <c r="AE432" s="99"/>
    </row>
    <row r="433" spans="31:31" ht="30" customHeight="1" x14ac:dyDescent="0.35">
      <c r="AE433" s="99"/>
    </row>
    <row r="434" spans="31:31" ht="30" customHeight="1" x14ac:dyDescent="0.35">
      <c r="AE434" s="99"/>
    </row>
    <row r="435" spans="31:31" ht="30" customHeight="1" x14ac:dyDescent="0.35">
      <c r="AE435" s="99"/>
    </row>
    <row r="436" spans="31:31" ht="30" customHeight="1" x14ac:dyDescent="0.35">
      <c r="AE436" s="99"/>
    </row>
    <row r="437" spans="31:31" ht="30" customHeight="1" x14ac:dyDescent="0.35">
      <c r="AE437" s="99"/>
    </row>
    <row r="438" spans="31:31" ht="30" customHeight="1" x14ac:dyDescent="0.35">
      <c r="AE438" s="99"/>
    </row>
    <row r="439" spans="31:31" ht="30" customHeight="1" x14ac:dyDescent="0.35">
      <c r="AE439" s="99"/>
    </row>
    <row r="440" spans="31:31" ht="30" customHeight="1" x14ac:dyDescent="0.35">
      <c r="AE440" s="99"/>
    </row>
    <row r="441" spans="31:31" ht="30" customHeight="1" x14ac:dyDescent="0.35">
      <c r="AE441" s="99"/>
    </row>
    <row r="442" spans="31:31" ht="30" customHeight="1" x14ac:dyDescent="0.35">
      <c r="AE442" s="99"/>
    </row>
    <row r="443" spans="31:31" ht="30" customHeight="1" x14ac:dyDescent="0.35">
      <c r="AE443" s="99"/>
    </row>
    <row r="444" spans="31:31" ht="30" customHeight="1" x14ac:dyDescent="0.35">
      <c r="AE444" s="99"/>
    </row>
    <row r="445" spans="31:31" ht="30" customHeight="1" x14ac:dyDescent="0.35">
      <c r="AE445" s="99"/>
    </row>
    <row r="446" spans="31:31" ht="30" customHeight="1" x14ac:dyDescent="0.35">
      <c r="AE446" s="99"/>
    </row>
    <row r="447" spans="31:31" ht="30" customHeight="1" x14ac:dyDescent="0.35">
      <c r="AE447" s="99"/>
    </row>
    <row r="448" spans="31:31" ht="30" customHeight="1" x14ac:dyDescent="0.35">
      <c r="AE448" s="99"/>
    </row>
    <row r="449" spans="31:31" ht="30" customHeight="1" x14ac:dyDescent="0.35">
      <c r="AE449" s="99"/>
    </row>
    <row r="450" spans="31:31" ht="30" customHeight="1" x14ac:dyDescent="0.35">
      <c r="AE450" s="99"/>
    </row>
    <row r="451" spans="31:31" ht="30" customHeight="1" x14ac:dyDescent="0.35">
      <c r="AE451" s="99"/>
    </row>
    <row r="452" spans="31:31" ht="30" customHeight="1" x14ac:dyDescent="0.35">
      <c r="AE452" s="99"/>
    </row>
    <row r="453" spans="31:31" ht="30" customHeight="1" x14ac:dyDescent="0.35">
      <c r="AE453" s="99"/>
    </row>
    <row r="454" spans="31:31" ht="30" customHeight="1" x14ac:dyDescent="0.35">
      <c r="AE454" s="99"/>
    </row>
    <row r="455" spans="31:31" ht="30" customHeight="1" x14ac:dyDescent="0.35">
      <c r="AE455" s="99"/>
    </row>
    <row r="456" spans="31:31" ht="30" customHeight="1" x14ac:dyDescent="0.35">
      <c r="AE456" s="99"/>
    </row>
    <row r="457" spans="31:31" ht="30" customHeight="1" x14ac:dyDescent="0.35">
      <c r="AE457" s="99"/>
    </row>
    <row r="458" spans="31:31" ht="30" customHeight="1" x14ac:dyDescent="0.35">
      <c r="AE458" s="99"/>
    </row>
    <row r="459" spans="31:31" ht="30" customHeight="1" x14ac:dyDescent="0.35">
      <c r="AE459" s="99"/>
    </row>
    <row r="460" spans="31:31" ht="30" customHeight="1" x14ac:dyDescent="0.35">
      <c r="AE460" s="99"/>
    </row>
    <row r="461" spans="31:31" ht="30" customHeight="1" x14ac:dyDescent="0.35">
      <c r="AE461" s="99"/>
    </row>
    <row r="462" spans="31:31" ht="30" customHeight="1" x14ac:dyDescent="0.35">
      <c r="AE462" s="99"/>
    </row>
    <row r="463" spans="31:31" ht="30" customHeight="1" x14ac:dyDescent="0.35">
      <c r="AE463" s="99"/>
    </row>
    <row r="464" spans="31:31" ht="30" customHeight="1" x14ac:dyDescent="0.35">
      <c r="AE464" s="99"/>
    </row>
    <row r="465" spans="31:31" ht="30" customHeight="1" x14ac:dyDescent="0.35">
      <c r="AE465" s="99"/>
    </row>
    <row r="466" spans="31:31" ht="30" customHeight="1" x14ac:dyDescent="0.35">
      <c r="AE466" s="99"/>
    </row>
    <row r="467" spans="31:31" ht="30" customHeight="1" x14ac:dyDescent="0.35">
      <c r="AE467" s="99"/>
    </row>
    <row r="468" spans="31:31" ht="30" customHeight="1" x14ac:dyDescent="0.35">
      <c r="AE468" s="99"/>
    </row>
    <row r="469" spans="31:31" ht="30" customHeight="1" x14ac:dyDescent="0.35">
      <c r="AE469" s="99"/>
    </row>
    <row r="470" spans="31:31" ht="30" customHeight="1" x14ac:dyDescent="0.35">
      <c r="AE470" s="99"/>
    </row>
    <row r="471" spans="31:31" ht="30" customHeight="1" x14ac:dyDescent="0.35">
      <c r="AE471" s="99"/>
    </row>
    <row r="472" spans="31:31" ht="30" customHeight="1" x14ac:dyDescent="0.35">
      <c r="AE472" s="99"/>
    </row>
    <row r="473" spans="31:31" ht="30" customHeight="1" x14ac:dyDescent="0.35">
      <c r="AE473" s="99"/>
    </row>
    <row r="474" spans="31:31" ht="30" customHeight="1" x14ac:dyDescent="0.35">
      <c r="AE474" s="99"/>
    </row>
    <row r="475" spans="31:31" ht="30" customHeight="1" x14ac:dyDescent="0.35">
      <c r="AE475" s="99"/>
    </row>
    <row r="476" spans="31:31" ht="30" customHeight="1" x14ac:dyDescent="0.35">
      <c r="AE476" s="99"/>
    </row>
    <row r="477" spans="31:31" ht="30" customHeight="1" x14ac:dyDescent="0.35">
      <c r="AE477" s="99"/>
    </row>
    <row r="478" spans="31:31" ht="30" customHeight="1" x14ac:dyDescent="0.35">
      <c r="AE478" s="99"/>
    </row>
    <row r="479" spans="31:31" ht="30" customHeight="1" x14ac:dyDescent="0.35">
      <c r="AE479" s="99"/>
    </row>
    <row r="480" spans="31:31" ht="30" customHeight="1" x14ac:dyDescent="0.35">
      <c r="AE480" s="99"/>
    </row>
    <row r="481" spans="31:31" ht="30" customHeight="1" x14ac:dyDescent="0.35">
      <c r="AE481" s="99"/>
    </row>
    <row r="482" spans="31:31" ht="30" customHeight="1" x14ac:dyDescent="0.35">
      <c r="AE482" s="99"/>
    </row>
    <row r="483" spans="31:31" ht="30" customHeight="1" x14ac:dyDescent="0.35">
      <c r="AE483" s="99"/>
    </row>
    <row r="484" spans="31:31" ht="30" customHeight="1" x14ac:dyDescent="0.35">
      <c r="AE484" s="99"/>
    </row>
    <row r="485" spans="31:31" ht="30" customHeight="1" x14ac:dyDescent="0.35">
      <c r="AE485" s="99"/>
    </row>
    <row r="486" spans="31:31" ht="30" customHeight="1" x14ac:dyDescent="0.35">
      <c r="AE486" s="99"/>
    </row>
    <row r="487" spans="31:31" ht="30" customHeight="1" x14ac:dyDescent="0.35">
      <c r="AE487" s="99"/>
    </row>
    <row r="488" spans="31:31" ht="30" customHeight="1" x14ac:dyDescent="0.35">
      <c r="AE488" s="99"/>
    </row>
    <row r="489" spans="31:31" ht="30" customHeight="1" x14ac:dyDescent="0.35">
      <c r="AE489" s="99"/>
    </row>
    <row r="490" spans="31:31" ht="30" customHeight="1" x14ac:dyDescent="0.35">
      <c r="AE490" s="99"/>
    </row>
    <row r="491" spans="31:31" ht="30" customHeight="1" x14ac:dyDescent="0.35">
      <c r="AE491" s="99"/>
    </row>
    <row r="492" spans="31:31" ht="30" customHeight="1" x14ac:dyDescent="0.35">
      <c r="AE492" s="99"/>
    </row>
    <row r="493" spans="31:31" ht="30" customHeight="1" x14ac:dyDescent="0.35">
      <c r="AE493" s="99"/>
    </row>
    <row r="494" spans="31:31" ht="30" customHeight="1" x14ac:dyDescent="0.35">
      <c r="AE494" s="99"/>
    </row>
    <row r="495" spans="31:31" ht="30" customHeight="1" x14ac:dyDescent="0.35">
      <c r="AE495" s="99"/>
    </row>
    <row r="496" spans="31:31" ht="30" customHeight="1" x14ac:dyDescent="0.35">
      <c r="AE496" s="99"/>
    </row>
    <row r="497" spans="31:31" ht="30" customHeight="1" x14ac:dyDescent="0.35">
      <c r="AE497" s="99"/>
    </row>
    <row r="498" spans="31:31" ht="30" customHeight="1" x14ac:dyDescent="0.35">
      <c r="AE498" s="99"/>
    </row>
    <row r="499" spans="31:31" ht="30" customHeight="1" x14ac:dyDescent="0.35">
      <c r="AE499" s="99"/>
    </row>
    <row r="500" spans="31:31" ht="30" customHeight="1" x14ac:dyDescent="0.35">
      <c r="AE500" s="99"/>
    </row>
    <row r="501" spans="31:31" ht="30" customHeight="1" x14ac:dyDescent="0.35">
      <c r="AE501" s="99"/>
    </row>
    <row r="502" spans="31:31" ht="30" customHeight="1" x14ac:dyDescent="0.35">
      <c r="AE502" s="99"/>
    </row>
    <row r="503" spans="31:31" ht="30" customHeight="1" x14ac:dyDescent="0.35">
      <c r="AE503" s="99"/>
    </row>
    <row r="504" spans="31:31" ht="30" customHeight="1" x14ac:dyDescent="0.35">
      <c r="AE504" s="99"/>
    </row>
    <row r="505" spans="31:31" ht="30" customHeight="1" x14ac:dyDescent="0.35">
      <c r="AE505" s="99"/>
    </row>
    <row r="506" spans="31:31" ht="30" customHeight="1" x14ac:dyDescent="0.35">
      <c r="AE506" s="99"/>
    </row>
    <row r="507" spans="31:31" ht="30" customHeight="1" x14ac:dyDescent="0.35">
      <c r="AE507" s="99"/>
    </row>
    <row r="508" spans="31:31" ht="30" customHeight="1" x14ac:dyDescent="0.35">
      <c r="AE508" s="99"/>
    </row>
    <row r="509" spans="31:31" ht="30" customHeight="1" x14ac:dyDescent="0.35">
      <c r="AE509" s="99"/>
    </row>
    <row r="510" spans="31:31" ht="30" customHeight="1" x14ac:dyDescent="0.35">
      <c r="AE510" s="99"/>
    </row>
    <row r="511" spans="31:31" ht="30" customHeight="1" x14ac:dyDescent="0.35">
      <c r="AE511" s="99"/>
    </row>
    <row r="512" spans="31:31" ht="30" customHeight="1" x14ac:dyDescent="0.35">
      <c r="AE512" s="99"/>
    </row>
    <row r="513" spans="31:31" ht="30" customHeight="1" x14ac:dyDescent="0.35">
      <c r="AE513" s="99"/>
    </row>
    <row r="514" spans="31:31" ht="30" customHeight="1" x14ac:dyDescent="0.35">
      <c r="AE514" s="99"/>
    </row>
    <row r="515" spans="31:31" ht="30" customHeight="1" x14ac:dyDescent="0.35">
      <c r="AE515" s="99"/>
    </row>
    <row r="516" spans="31:31" ht="30" customHeight="1" x14ac:dyDescent="0.35">
      <c r="AE516" s="99"/>
    </row>
    <row r="517" spans="31:31" ht="30" customHeight="1" x14ac:dyDescent="0.35">
      <c r="AE517" s="99"/>
    </row>
    <row r="518" spans="31:31" ht="30" customHeight="1" x14ac:dyDescent="0.35">
      <c r="AE518" s="99"/>
    </row>
    <row r="519" spans="31:31" ht="30" customHeight="1" x14ac:dyDescent="0.35">
      <c r="AE519" s="99"/>
    </row>
    <row r="520" spans="31:31" ht="30" customHeight="1" x14ac:dyDescent="0.35">
      <c r="AE520" s="99"/>
    </row>
    <row r="521" spans="31:31" ht="30" customHeight="1" x14ac:dyDescent="0.35">
      <c r="AE521" s="99"/>
    </row>
    <row r="522" spans="31:31" ht="30" customHeight="1" x14ac:dyDescent="0.35">
      <c r="AE522" s="99"/>
    </row>
    <row r="523" spans="31:31" ht="30" customHeight="1" x14ac:dyDescent="0.35">
      <c r="AE523" s="99"/>
    </row>
    <row r="524" spans="31:31" ht="30" customHeight="1" x14ac:dyDescent="0.35">
      <c r="AE524" s="99"/>
    </row>
    <row r="525" spans="31:31" ht="30" customHeight="1" x14ac:dyDescent="0.35">
      <c r="AE525" s="99"/>
    </row>
    <row r="526" spans="31:31" ht="30" customHeight="1" x14ac:dyDescent="0.35">
      <c r="AE526" s="99"/>
    </row>
    <row r="527" spans="31:31" ht="30" customHeight="1" x14ac:dyDescent="0.35">
      <c r="AE527" s="99"/>
    </row>
    <row r="528" spans="31:31" ht="30" customHeight="1" x14ac:dyDescent="0.35">
      <c r="AE528" s="99"/>
    </row>
    <row r="529" spans="31:31" ht="30" customHeight="1" x14ac:dyDescent="0.35">
      <c r="AE529" s="99"/>
    </row>
    <row r="530" spans="31:31" ht="30" customHeight="1" x14ac:dyDescent="0.35">
      <c r="AE530" s="99"/>
    </row>
    <row r="531" spans="31:31" ht="30" customHeight="1" x14ac:dyDescent="0.35">
      <c r="AE531" s="99"/>
    </row>
    <row r="532" spans="31:31" ht="30" customHeight="1" x14ac:dyDescent="0.35">
      <c r="AE532" s="99"/>
    </row>
    <row r="533" spans="31:31" ht="30" customHeight="1" x14ac:dyDescent="0.35">
      <c r="AE533" s="99"/>
    </row>
    <row r="534" spans="31:31" ht="30" customHeight="1" x14ac:dyDescent="0.35">
      <c r="AE534" s="99"/>
    </row>
    <row r="535" spans="31:31" ht="30" customHeight="1" x14ac:dyDescent="0.35">
      <c r="AE535" s="99"/>
    </row>
    <row r="536" spans="31:31" ht="30" customHeight="1" x14ac:dyDescent="0.35">
      <c r="AE536" s="99"/>
    </row>
    <row r="537" spans="31:31" ht="30" customHeight="1" x14ac:dyDescent="0.35">
      <c r="AE537" s="99"/>
    </row>
    <row r="538" spans="31:31" ht="30" customHeight="1" x14ac:dyDescent="0.35">
      <c r="AE538" s="99"/>
    </row>
    <row r="539" spans="31:31" ht="30" customHeight="1" x14ac:dyDescent="0.35">
      <c r="AE539" s="99"/>
    </row>
    <row r="540" spans="31:31" ht="30" customHeight="1" x14ac:dyDescent="0.35">
      <c r="AE540" s="99"/>
    </row>
    <row r="541" spans="31:31" ht="30" customHeight="1" x14ac:dyDescent="0.35">
      <c r="AE541" s="99"/>
    </row>
    <row r="542" spans="31:31" ht="30" customHeight="1" x14ac:dyDescent="0.35">
      <c r="AE542" s="99"/>
    </row>
    <row r="543" spans="31:31" ht="30" customHeight="1" x14ac:dyDescent="0.35">
      <c r="AE543" s="99"/>
    </row>
    <row r="544" spans="31:31" ht="30" customHeight="1" x14ac:dyDescent="0.35">
      <c r="AE544" s="99"/>
    </row>
    <row r="545" spans="31:31" ht="30" customHeight="1" x14ac:dyDescent="0.35">
      <c r="AE545" s="99"/>
    </row>
    <row r="546" spans="31:31" ht="30" customHeight="1" x14ac:dyDescent="0.35">
      <c r="AE546" s="99"/>
    </row>
    <row r="547" spans="31:31" ht="30" customHeight="1" x14ac:dyDescent="0.35">
      <c r="AE547" s="99"/>
    </row>
    <row r="548" spans="31:31" ht="30" customHeight="1" x14ac:dyDescent="0.35">
      <c r="AE548" s="99"/>
    </row>
    <row r="549" spans="31:31" ht="30" customHeight="1" x14ac:dyDescent="0.35">
      <c r="AE549" s="99"/>
    </row>
    <row r="550" spans="31:31" ht="30" customHeight="1" x14ac:dyDescent="0.35">
      <c r="AE550" s="99"/>
    </row>
    <row r="551" spans="31:31" ht="30" customHeight="1" x14ac:dyDescent="0.35">
      <c r="AE551" s="99"/>
    </row>
    <row r="552" spans="31:31" ht="30" customHeight="1" x14ac:dyDescent="0.35">
      <c r="AE552" s="99"/>
    </row>
    <row r="553" spans="31:31" ht="30" customHeight="1" x14ac:dyDescent="0.35">
      <c r="AE553" s="99"/>
    </row>
    <row r="554" spans="31:31" ht="30" customHeight="1" x14ac:dyDescent="0.35">
      <c r="AE554" s="99"/>
    </row>
    <row r="555" spans="31:31" ht="30" customHeight="1" x14ac:dyDescent="0.35">
      <c r="AE555" s="99"/>
    </row>
    <row r="556" spans="31:31" ht="30" customHeight="1" x14ac:dyDescent="0.35">
      <c r="AE556" s="99"/>
    </row>
    <row r="557" spans="31:31" ht="30" customHeight="1" x14ac:dyDescent="0.35">
      <c r="AE557" s="99"/>
    </row>
    <row r="558" spans="31:31" ht="30" customHeight="1" x14ac:dyDescent="0.35">
      <c r="AE558" s="99"/>
    </row>
    <row r="559" spans="31:31" ht="30" customHeight="1" x14ac:dyDescent="0.35">
      <c r="AE559" s="99"/>
    </row>
    <row r="560" spans="31:31" ht="30" customHeight="1" x14ac:dyDescent="0.35">
      <c r="AE560" s="99"/>
    </row>
    <row r="561" spans="31:31" ht="30" customHeight="1" x14ac:dyDescent="0.35">
      <c r="AE561" s="99"/>
    </row>
    <row r="562" spans="31:31" ht="30" customHeight="1" x14ac:dyDescent="0.35">
      <c r="AE562" s="99"/>
    </row>
    <row r="563" spans="31:31" ht="30" customHeight="1" x14ac:dyDescent="0.35">
      <c r="AE563" s="99"/>
    </row>
    <row r="564" spans="31:31" ht="30" customHeight="1" x14ac:dyDescent="0.35">
      <c r="AE564" s="99"/>
    </row>
    <row r="565" spans="31:31" ht="30" customHeight="1" x14ac:dyDescent="0.35">
      <c r="AE565" s="99"/>
    </row>
    <row r="566" spans="31:31" ht="30" customHeight="1" x14ac:dyDescent="0.35">
      <c r="AE566" s="99"/>
    </row>
    <row r="567" spans="31:31" ht="30" customHeight="1" x14ac:dyDescent="0.35">
      <c r="AE567" s="99"/>
    </row>
    <row r="568" spans="31:31" ht="30" customHeight="1" x14ac:dyDescent="0.35">
      <c r="AE568" s="99"/>
    </row>
    <row r="569" spans="31:31" ht="30" customHeight="1" x14ac:dyDescent="0.35">
      <c r="AE569" s="99"/>
    </row>
    <row r="570" spans="31:31" ht="30" customHeight="1" x14ac:dyDescent="0.35">
      <c r="AE570" s="99"/>
    </row>
    <row r="571" spans="31:31" ht="30" customHeight="1" x14ac:dyDescent="0.35">
      <c r="AE571" s="99"/>
    </row>
    <row r="572" spans="31:31" ht="30" customHeight="1" x14ac:dyDescent="0.35">
      <c r="AE572" s="99"/>
    </row>
    <row r="573" spans="31:31" ht="30" customHeight="1" x14ac:dyDescent="0.35">
      <c r="AE573" s="99"/>
    </row>
    <row r="574" spans="31:31" ht="30" customHeight="1" x14ac:dyDescent="0.35">
      <c r="AE574" s="99"/>
    </row>
    <row r="575" spans="31:31" ht="30" customHeight="1" x14ac:dyDescent="0.35">
      <c r="AE575" s="99"/>
    </row>
    <row r="576" spans="31:31" ht="30" customHeight="1" x14ac:dyDescent="0.35">
      <c r="AE576" s="99"/>
    </row>
    <row r="577" spans="31:31" ht="30" customHeight="1" x14ac:dyDescent="0.35">
      <c r="AE577" s="99"/>
    </row>
    <row r="578" spans="31:31" ht="30" customHeight="1" x14ac:dyDescent="0.35">
      <c r="AE578" s="99"/>
    </row>
    <row r="579" spans="31:31" ht="30" customHeight="1" x14ac:dyDescent="0.35">
      <c r="AE579" s="99"/>
    </row>
    <row r="580" spans="31:31" ht="30" customHeight="1" x14ac:dyDescent="0.35">
      <c r="AE580" s="99"/>
    </row>
    <row r="581" spans="31:31" ht="30" customHeight="1" x14ac:dyDescent="0.35">
      <c r="AE581" s="99"/>
    </row>
    <row r="582" spans="31:31" ht="30" customHeight="1" x14ac:dyDescent="0.35">
      <c r="AE582" s="99"/>
    </row>
    <row r="583" spans="31:31" ht="30" customHeight="1" x14ac:dyDescent="0.35">
      <c r="AE583" s="99"/>
    </row>
    <row r="584" spans="31:31" ht="30" customHeight="1" x14ac:dyDescent="0.35">
      <c r="AE584" s="99"/>
    </row>
    <row r="585" spans="31:31" ht="30" customHeight="1" x14ac:dyDescent="0.35">
      <c r="AE585" s="99"/>
    </row>
    <row r="586" spans="31:31" ht="30" customHeight="1" x14ac:dyDescent="0.35">
      <c r="AE586" s="99"/>
    </row>
    <row r="587" spans="31:31" ht="30" customHeight="1" x14ac:dyDescent="0.35">
      <c r="AE587" s="99"/>
    </row>
    <row r="588" spans="31:31" ht="30" customHeight="1" x14ac:dyDescent="0.35">
      <c r="AE588" s="99"/>
    </row>
    <row r="589" spans="31:31" ht="30" customHeight="1" x14ac:dyDescent="0.35">
      <c r="AE589" s="99"/>
    </row>
    <row r="590" spans="31:31" ht="30" customHeight="1" x14ac:dyDescent="0.35">
      <c r="AE590" s="99"/>
    </row>
    <row r="591" spans="31:31" ht="30" customHeight="1" x14ac:dyDescent="0.35">
      <c r="AE591" s="99"/>
    </row>
    <row r="592" spans="31:31" ht="30" customHeight="1" x14ac:dyDescent="0.35">
      <c r="AE592" s="99"/>
    </row>
    <row r="593" spans="31:31" ht="30" customHeight="1" x14ac:dyDescent="0.35">
      <c r="AE593" s="99"/>
    </row>
    <row r="594" spans="31:31" ht="30" customHeight="1" x14ac:dyDescent="0.35">
      <c r="AE594" s="99"/>
    </row>
    <row r="595" spans="31:31" ht="30" customHeight="1" x14ac:dyDescent="0.35">
      <c r="AE595" s="99"/>
    </row>
    <row r="596" spans="31:31" ht="30" customHeight="1" x14ac:dyDescent="0.35">
      <c r="AE596" s="99"/>
    </row>
    <row r="597" spans="31:31" ht="30" customHeight="1" x14ac:dyDescent="0.35">
      <c r="AE597" s="99"/>
    </row>
    <row r="598" spans="31:31" ht="30" customHeight="1" x14ac:dyDescent="0.35">
      <c r="AE598" s="99"/>
    </row>
    <row r="599" spans="31:31" ht="30" customHeight="1" x14ac:dyDescent="0.35">
      <c r="AE599" s="99"/>
    </row>
    <row r="600" spans="31:31" ht="30" customHeight="1" x14ac:dyDescent="0.35">
      <c r="AE600" s="99"/>
    </row>
    <row r="601" spans="31:31" ht="30" customHeight="1" x14ac:dyDescent="0.35">
      <c r="AE601" s="99"/>
    </row>
    <row r="602" spans="31:31" ht="30" customHeight="1" x14ac:dyDescent="0.35">
      <c r="AE602" s="99"/>
    </row>
    <row r="603" spans="31:31" ht="30" customHeight="1" x14ac:dyDescent="0.35">
      <c r="AE603" s="99"/>
    </row>
    <row r="604" spans="31:31" ht="30" customHeight="1" x14ac:dyDescent="0.35">
      <c r="AE604" s="99"/>
    </row>
    <row r="605" spans="31:31" ht="30" customHeight="1" x14ac:dyDescent="0.35">
      <c r="AE605" s="99"/>
    </row>
    <row r="606" spans="31:31" ht="30" customHeight="1" x14ac:dyDescent="0.35">
      <c r="AE606" s="99"/>
    </row>
    <row r="607" spans="31:31" ht="30" customHeight="1" x14ac:dyDescent="0.35">
      <c r="AE607" s="99"/>
    </row>
    <row r="608" spans="31:31" ht="30" customHeight="1" x14ac:dyDescent="0.35">
      <c r="AE608" s="99"/>
    </row>
    <row r="609" spans="31:31" ht="30" customHeight="1" x14ac:dyDescent="0.35">
      <c r="AE609" s="99"/>
    </row>
    <row r="610" spans="31:31" ht="30" customHeight="1" x14ac:dyDescent="0.35">
      <c r="AE610" s="99"/>
    </row>
    <row r="611" spans="31:31" ht="30" customHeight="1" x14ac:dyDescent="0.35">
      <c r="AE611" s="99"/>
    </row>
    <row r="612" spans="31:31" ht="30" customHeight="1" x14ac:dyDescent="0.35">
      <c r="AE612" s="99"/>
    </row>
    <row r="613" spans="31:31" ht="30" customHeight="1" x14ac:dyDescent="0.35">
      <c r="AE613" s="99"/>
    </row>
    <row r="614" spans="31:31" ht="30" customHeight="1" x14ac:dyDescent="0.35">
      <c r="AE614" s="99"/>
    </row>
    <row r="615" spans="31:31" ht="30" customHeight="1" x14ac:dyDescent="0.35">
      <c r="AE615" s="99"/>
    </row>
    <row r="616" spans="31:31" ht="30" customHeight="1" x14ac:dyDescent="0.35">
      <c r="AE616" s="99"/>
    </row>
    <row r="617" spans="31:31" ht="30" customHeight="1" x14ac:dyDescent="0.35">
      <c r="AE617" s="99"/>
    </row>
    <row r="618" spans="31:31" ht="30" customHeight="1" x14ac:dyDescent="0.35">
      <c r="AE618" s="99"/>
    </row>
    <row r="619" spans="31:31" ht="30" customHeight="1" x14ac:dyDescent="0.35">
      <c r="AE619" s="99"/>
    </row>
    <row r="620" spans="31:31" ht="30" customHeight="1" x14ac:dyDescent="0.35">
      <c r="AE620" s="99"/>
    </row>
    <row r="621" spans="31:31" ht="30" customHeight="1" x14ac:dyDescent="0.35">
      <c r="AE621" s="99"/>
    </row>
    <row r="622" spans="31:31" ht="30" customHeight="1" x14ac:dyDescent="0.35">
      <c r="AE622" s="99"/>
    </row>
    <row r="623" spans="31:31" ht="30" customHeight="1" x14ac:dyDescent="0.35">
      <c r="AE623" s="99"/>
    </row>
    <row r="624" spans="31:31" ht="30" customHeight="1" x14ac:dyDescent="0.35">
      <c r="AE624" s="99"/>
    </row>
    <row r="625" spans="31:31" ht="30" customHeight="1" x14ac:dyDescent="0.35">
      <c r="AE625" s="99"/>
    </row>
    <row r="626" spans="31:31" ht="30" customHeight="1" x14ac:dyDescent="0.35">
      <c r="AE626" s="99"/>
    </row>
    <row r="627" spans="31:31" ht="30" customHeight="1" x14ac:dyDescent="0.35">
      <c r="AE627" s="99"/>
    </row>
    <row r="628" spans="31:31" ht="30" customHeight="1" x14ac:dyDescent="0.35">
      <c r="AE628" s="99"/>
    </row>
    <row r="629" spans="31:31" ht="30" customHeight="1" x14ac:dyDescent="0.35">
      <c r="AE629" s="99"/>
    </row>
    <row r="630" spans="31:31" ht="30" customHeight="1" x14ac:dyDescent="0.35">
      <c r="AE630" s="99"/>
    </row>
    <row r="631" spans="31:31" ht="30" customHeight="1" x14ac:dyDescent="0.35">
      <c r="AE631" s="99"/>
    </row>
    <row r="632" spans="31:31" ht="30" customHeight="1" x14ac:dyDescent="0.35">
      <c r="AE632" s="99"/>
    </row>
    <row r="633" spans="31:31" ht="30" customHeight="1" x14ac:dyDescent="0.35">
      <c r="AE633" s="99"/>
    </row>
    <row r="634" spans="31:31" ht="30" customHeight="1" x14ac:dyDescent="0.35">
      <c r="AE634" s="99"/>
    </row>
    <row r="635" spans="31:31" ht="30" customHeight="1" x14ac:dyDescent="0.35">
      <c r="AE635" s="99"/>
    </row>
    <row r="636" spans="31:31" ht="30" customHeight="1" x14ac:dyDescent="0.35">
      <c r="AE636" s="99"/>
    </row>
    <row r="637" spans="31:31" ht="30" customHeight="1" x14ac:dyDescent="0.35">
      <c r="AE637" s="99"/>
    </row>
    <row r="638" spans="31:31" ht="30" customHeight="1" x14ac:dyDescent="0.35">
      <c r="AE638" s="99"/>
    </row>
    <row r="639" spans="31:31" ht="30" customHeight="1" x14ac:dyDescent="0.35">
      <c r="AE639" s="99"/>
    </row>
    <row r="640" spans="31:31" ht="30" customHeight="1" x14ac:dyDescent="0.35">
      <c r="AE640" s="99"/>
    </row>
    <row r="641" spans="31:31" ht="30" customHeight="1" x14ac:dyDescent="0.35">
      <c r="AE641" s="99"/>
    </row>
    <row r="642" spans="31:31" ht="30" customHeight="1" x14ac:dyDescent="0.35">
      <c r="AE642" s="99"/>
    </row>
    <row r="643" spans="31:31" ht="30" customHeight="1" x14ac:dyDescent="0.35">
      <c r="AE643" s="99"/>
    </row>
    <row r="644" spans="31:31" ht="30" customHeight="1" x14ac:dyDescent="0.35">
      <c r="AE644" s="99"/>
    </row>
    <row r="645" spans="31:31" ht="30" customHeight="1" x14ac:dyDescent="0.35">
      <c r="AE645" s="99"/>
    </row>
    <row r="646" spans="31:31" ht="30" customHeight="1" x14ac:dyDescent="0.35">
      <c r="AE646" s="99"/>
    </row>
    <row r="647" spans="31:31" ht="30" customHeight="1" x14ac:dyDescent="0.35">
      <c r="AE647" s="99"/>
    </row>
    <row r="648" spans="31:31" ht="30" customHeight="1" x14ac:dyDescent="0.35">
      <c r="AE648" s="99"/>
    </row>
    <row r="649" spans="31:31" ht="30" customHeight="1" x14ac:dyDescent="0.35">
      <c r="AE649" s="99"/>
    </row>
    <row r="650" spans="31:31" ht="30" customHeight="1" x14ac:dyDescent="0.35">
      <c r="AE650" s="99"/>
    </row>
    <row r="651" spans="31:31" ht="30" customHeight="1" x14ac:dyDescent="0.35">
      <c r="AE651" s="99"/>
    </row>
    <row r="652" spans="31:31" ht="30" customHeight="1" x14ac:dyDescent="0.35">
      <c r="AE652" s="99"/>
    </row>
    <row r="653" spans="31:31" ht="30" customHeight="1" x14ac:dyDescent="0.35">
      <c r="AE653" s="99"/>
    </row>
    <row r="654" spans="31:31" ht="30" customHeight="1" x14ac:dyDescent="0.35">
      <c r="AE654" s="99"/>
    </row>
    <row r="655" spans="31:31" ht="30" customHeight="1" x14ac:dyDescent="0.35">
      <c r="AE655" s="99"/>
    </row>
    <row r="656" spans="31:31" ht="30" customHeight="1" x14ac:dyDescent="0.35">
      <c r="AE656" s="99"/>
    </row>
    <row r="657" spans="31:31" ht="30" customHeight="1" x14ac:dyDescent="0.35">
      <c r="AE657" s="99"/>
    </row>
    <row r="658" spans="31:31" ht="30" customHeight="1" x14ac:dyDescent="0.35">
      <c r="AE658" s="99"/>
    </row>
    <row r="659" spans="31:31" ht="30" customHeight="1" x14ac:dyDescent="0.35">
      <c r="AE659" s="99"/>
    </row>
    <row r="660" spans="31:31" ht="30" customHeight="1" x14ac:dyDescent="0.35">
      <c r="AE660" s="99"/>
    </row>
    <row r="661" spans="31:31" ht="30" customHeight="1" x14ac:dyDescent="0.35">
      <c r="AE661" s="99"/>
    </row>
    <row r="662" spans="31:31" ht="30" customHeight="1" x14ac:dyDescent="0.35">
      <c r="AE662" s="99"/>
    </row>
    <row r="663" spans="31:31" ht="30" customHeight="1" x14ac:dyDescent="0.35">
      <c r="AE663" s="99"/>
    </row>
    <row r="664" spans="31:31" ht="30" customHeight="1" x14ac:dyDescent="0.35">
      <c r="AE664" s="99"/>
    </row>
    <row r="665" spans="31:31" ht="30" customHeight="1" x14ac:dyDescent="0.35">
      <c r="AE665" s="99"/>
    </row>
    <row r="666" spans="31:31" ht="30" customHeight="1" x14ac:dyDescent="0.35">
      <c r="AE666" s="99"/>
    </row>
    <row r="667" spans="31:31" ht="30" customHeight="1" x14ac:dyDescent="0.35">
      <c r="AE667" s="99"/>
    </row>
    <row r="668" spans="31:31" ht="30" customHeight="1" x14ac:dyDescent="0.35">
      <c r="AE668" s="99"/>
    </row>
    <row r="669" spans="31:31" ht="30" customHeight="1" x14ac:dyDescent="0.35">
      <c r="AE669" s="99"/>
    </row>
    <row r="670" spans="31:31" ht="30" customHeight="1" x14ac:dyDescent="0.35">
      <c r="AE670" s="99"/>
    </row>
    <row r="671" spans="31:31" ht="30" customHeight="1" x14ac:dyDescent="0.35">
      <c r="AE671" s="99"/>
    </row>
    <row r="672" spans="31:31" ht="30" customHeight="1" x14ac:dyDescent="0.35">
      <c r="AE672" s="99"/>
    </row>
    <row r="673" spans="31:31" ht="30" customHeight="1" x14ac:dyDescent="0.35">
      <c r="AE673" s="99"/>
    </row>
    <row r="674" spans="31:31" ht="30" customHeight="1" x14ac:dyDescent="0.35">
      <c r="AE674" s="99"/>
    </row>
    <row r="675" spans="31:31" ht="30" customHeight="1" x14ac:dyDescent="0.35">
      <c r="AE675" s="99"/>
    </row>
    <row r="676" spans="31:31" ht="30" customHeight="1" x14ac:dyDescent="0.35">
      <c r="AE676" s="99"/>
    </row>
    <row r="677" spans="31:31" ht="30" customHeight="1" x14ac:dyDescent="0.35">
      <c r="AE677" s="99"/>
    </row>
    <row r="678" spans="31:31" ht="30" customHeight="1" x14ac:dyDescent="0.35">
      <c r="AE678" s="99"/>
    </row>
    <row r="679" spans="31:31" ht="30" customHeight="1" x14ac:dyDescent="0.35">
      <c r="AE679" s="99"/>
    </row>
    <row r="680" spans="31:31" ht="30" customHeight="1" x14ac:dyDescent="0.35">
      <c r="AE680" s="99"/>
    </row>
    <row r="681" spans="31:31" ht="30" customHeight="1" x14ac:dyDescent="0.35">
      <c r="AE681" s="99"/>
    </row>
    <row r="682" spans="31:31" ht="30" customHeight="1" x14ac:dyDescent="0.35">
      <c r="AE682" s="99"/>
    </row>
    <row r="683" spans="31:31" ht="30" customHeight="1" x14ac:dyDescent="0.35">
      <c r="AE683" s="99"/>
    </row>
    <row r="684" spans="31:31" ht="30" customHeight="1" x14ac:dyDescent="0.35">
      <c r="AE684" s="99"/>
    </row>
    <row r="685" spans="31:31" ht="30" customHeight="1" x14ac:dyDescent="0.35">
      <c r="AE685" s="99"/>
    </row>
    <row r="686" spans="31:31" ht="30" customHeight="1" x14ac:dyDescent="0.35">
      <c r="AE686" s="99"/>
    </row>
    <row r="687" spans="31:31" ht="30" customHeight="1" x14ac:dyDescent="0.35">
      <c r="AE687" s="99"/>
    </row>
    <row r="688" spans="31:31" ht="30" customHeight="1" x14ac:dyDescent="0.35">
      <c r="AE688" s="99"/>
    </row>
    <row r="689" spans="31:31" ht="30" customHeight="1" x14ac:dyDescent="0.35">
      <c r="AE689" s="99"/>
    </row>
    <row r="690" spans="31:31" ht="30" customHeight="1" x14ac:dyDescent="0.35">
      <c r="AE690" s="99"/>
    </row>
    <row r="691" spans="31:31" ht="30" customHeight="1" x14ac:dyDescent="0.35">
      <c r="AE691" s="99"/>
    </row>
    <row r="692" spans="31:31" ht="30" customHeight="1" x14ac:dyDescent="0.35">
      <c r="AE692" s="99"/>
    </row>
    <row r="693" spans="31:31" ht="30" customHeight="1" x14ac:dyDescent="0.35">
      <c r="AE693" s="99"/>
    </row>
    <row r="694" spans="31:31" ht="30" customHeight="1" x14ac:dyDescent="0.35">
      <c r="AE694" s="99"/>
    </row>
    <row r="695" spans="31:31" ht="30" customHeight="1" x14ac:dyDescent="0.35">
      <c r="AE695" s="99"/>
    </row>
    <row r="696" spans="31:31" ht="30" customHeight="1" x14ac:dyDescent="0.35">
      <c r="AE696" s="99"/>
    </row>
    <row r="697" spans="31:31" ht="30" customHeight="1" x14ac:dyDescent="0.35">
      <c r="AE697" s="99"/>
    </row>
    <row r="698" spans="31:31" ht="30" customHeight="1" x14ac:dyDescent="0.35">
      <c r="AE698" s="99"/>
    </row>
    <row r="699" spans="31:31" ht="30" customHeight="1" x14ac:dyDescent="0.35">
      <c r="AE699" s="99"/>
    </row>
    <row r="700" spans="31:31" ht="30" customHeight="1" x14ac:dyDescent="0.35">
      <c r="AE700" s="99"/>
    </row>
    <row r="701" spans="31:31" ht="30" customHeight="1" x14ac:dyDescent="0.35">
      <c r="AE701" s="99"/>
    </row>
    <row r="702" spans="31:31" ht="30" customHeight="1" x14ac:dyDescent="0.35">
      <c r="AE702" s="99"/>
    </row>
    <row r="703" spans="31:31" ht="30" customHeight="1" x14ac:dyDescent="0.35">
      <c r="AE703" s="99"/>
    </row>
    <row r="704" spans="31:31" ht="30" customHeight="1" x14ac:dyDescent="0.35">
      <c r="AE704" s="99"/>
    </row>
    <row r="705" spans="31:31" ht="30" customHeight="1" x14ac:dyDescent="0.35">
      <c r="AE705" s="99"/>
    </row>
    <row r="706" spans="31:31" ht="30" customHeight="1" x14ac:dyDescent="0.35">
      <c r="AE706" s="99"/>
    </row>
    <row r="707" spans="31:31" ht="30" customHeight="1" x14ac:dyDescent="0.35">
      <c r="AE707" s="99"/>
    </row>
    <row r="708" spans="31:31" ht="30" customHeight="1" x14ac:dyDescent="0.35">
      <c r="AE708" s="99"/>
    </row>
    <row r="709" spans="31:31" ht="30" customHeight="1" x14ac:dyDescent="0.35">
      <c r="AE709" s="99"/>
    </row>
    <row r="710" spans="31:31" ht="30" customHeight="1" x14ac:dyDescent="0.35">
      <c r="AE710" s="99"/>
    </row>
    <row r="711" spans="31:31" ht="30" customHeight="1" x14ac:dyDescent="0.35">
      <c r="AE711" s="99"/>
    </row>
    <row r="712" spans="31:31" ht="30" customHeight="1" x14ac:dyDescent="0.35">
      <c r="AE712" s="99"/>
    </row>
    <row r="713" spans="31:31" ht="30" customHeight="1" x14ac:dyDescent="0.35">
      <c r="AE713" s="99"/>
    </row>
    <row r="714" spans="31:31" ht="30" customHeight="1" x14ac:dyDescent="0.35">
      <c r="AE714" s="99"/>
    </row>
    <row r="715" spans="31:31" ht="30" customHeight="1" x14ac:dyDescent="0.35">
      <c r="AE715" s="99"/>
    </row>
    <row r="716" spans="31:31" ht="30" customHeight="1" x14ac:dyDescent="0.35">
      <c r="AE716" s="99"/>
    </row>
    <row r="717" spans="31:31" ht="30" customHeight="1" x14ac:dyDescent="0.35">
      <c r="AE717" s="99"/>
    </row>
    <row r="718" spans="31:31" ht="30" customHeight="1" x14ac:dyDescent="0.35">
      <c r="AE718" s="99"/>
    </row>
    <row r="719" spans="31:31" ht="30" customHeight="1" x14ac:dyDescent="0.35">
      <c r="AE719" s="99"/>
    </row>
    <row r="720" spans="31:31" ht="30" customHeight="1" x14ac:dyDescent="0.35">
      <c r="AE720" s="99"/>
    </row>
    <row r="721" spans="31:31" ht="30" customHeight="1" x14ac:dyDescent="0.35">
      <c r="AE721" s="99"/>
    </row>
    <row r="722" spans="31:31" ht="30" customHeight="1" x14ac:dyDescent="0.35">
      <c r="AE722" s="99"/>
    </row>
    <row r="723" spans="31:31" ht="30" customHeight="1" x14ac:dyDescent="0.35">
      <c r="AE723" s="99"/>
    </row>
    <row r="724" spans="31:31" ht="30" customHeight="1" x14ac:dyDescent="0.35">
      <c r="AE724" s="99"/>
    </row>
    <row r="725" spans="31:31" ht="30" customHeight="1" x14ac:dyDescent="0.35">
      <c r="AE725" s="99"/>
    </row>
    <row r="726" spans="31:31" ht="30" customHeight="1" x14ac:dyDescent="0.35">
      <c r="AE726" s="99"/>
    </row>
    <row r="727" spans="31:31" ht="30" customHeight="1" x14ac:dyDescent="0.35">
      <c r="AE727" s="99"/>
    </row>
    <row r="728" spans="31:31" ht="30" customHeight="1" x14ac:dyDescent="0.35">
      <c r="AE728" s="99"/>
    </row>
    <row r="729" spans="31:31" ht="30" customHeight="1" x14ac:dyDescent="0.35">
      <c r="AE729" s="99"/>
    </row>
    <row r="730" spans="31:31" ht="30" customHeight="1" x14ac:dyDescent="0.35">
      <c r="AE730" s="99"/>
    </row>
    <row r="731" spans="31:31" ht="30" customHeight="1" x14ac:dyDescent="0.35">
      <c r="AE731" s="99"/>
    </row>
    <row r="732" spans="31:31" ht="30" customHeight="1" x14ac:dyDescent="0.35">
      <c r="AE732" s="99"/>
    </row>
    <row r="733" spans="31:31" ht="30" customHeight="1" x14ac:dyDescent="0.35">
      <c r="AE733" s="99"/>
    </row>
    <row r="734" spans="31:31" ht="30" customHeight="1" x14ac:dyDescent="0.35">
      <c r="AE734" s="99"/>
    </row>
    <row r="735" spans="31:31" ht="30" customHeight="1" x14ac:dyDescent="0.35">
      <c r="AE735" s="99"/>
    </row>
    <row r="736" spans="31:31" ht="30" customHeight="1" x14ac:dyDescent="0.35">
      <c r="AE736" s="99"/>
    </row>
    <row r="737" spans="31:31" ht="30" customHeight="1" x14ac:dyDescent="0.35">
      <c r="AE737" s="99"/>
    </row>
    <row r="738" spans="31:31" ht="30" customHeight="1" x14ac:dyDescent="0.35">
      <c r="AE738" s="99"/>
    </row>
    <row r="739" spans="31:31" ht="30" customHeight="1" x14ac:dyDescent="0.35">
      <c r="AE739" s="99"/>
    </row>
    <row r="740" spans="31:31" ht="30" customHeight="1" x14ac:dyDescent="0.35">
      <c r="AE740" s="99"/>
    </row>
    <row r="741" spans="31:31" ht="30" customHeight="1" x14ac:dyDescent="0.35">
      <c r="AE741" s="99"/>
    </row>
    <row r="742" spans="31:31" ht="30" customHeight="1" x14ac:dyDescent="0.35">
      <c r="AE742" s="99"/>
    </row>
    <row r="743" spans="31:31" ht="30" customHeight="1" x14ac:dyDescent="0.35">
      <c r="AE743" s="99"/>
    </row>
    <row r="744" spans="31:31" ht="30" customHeight="1" x14ac:dyDescent="0.35">
      <c r="AE744" s="99"/>
    </row>
    <row r="745" spans="31:31" ht="30" customHeight="1" x14ac:dyDescent="0.35">
      <c r="AE745" s="99"/>
    </row>
    <row r="746" spans="31:31" ht="30" customHeight="1" x14ac:dyDescent="0.35">
      <c r="AE746" s="99"/>
    </row>
    <row r="747" spans="31:31" ht="30" customHeight="1" x14ac:dyDescent="0.35">
      <c r="AE747" s="99"/>
    </row>
    <row r="748" spans="31:31" ht="30" customHeight="1" x14ac:dyDescent="0.35">
      <c r="AE748" s="99"/>
    </row>
    <row r="749" spans="31:31" ht="30" customHeight="1" x14ac:dyDescent="0.35">
      <c r="AE749" s="99"/>
    </row>
    <row r="750" spans="31:31" ht="30" customHeight="1" x14ac:dyDescent="0.35">
      <c r="AE750" s="99"/>
    </row>
    <row r="751" spans="31:31" ht="30" customHeight="1" x14ac:dyDescent="0.35">
      <c r="AE751" s="99"/>
    </row>
    <row r="752" spans="31:31" ht="30" customHeight="1" x14ac:dyDescent="0.35">
      <c r="AE752" s="99"/>
    </row>
    <row r="753" spans="31:31" ht="30" customHeight="1" x14ac:dyDescent="0.35">
      <c r="AE753" s="99"/>
    </row>
    <row r="754" spans="31:31" ht="30" customHeight="1" x14ac:dyDescent="0.35">
      <c r="AE754" s="99"/>
    </row>
    <row r="755" spans="31:31" ht="30" customHeight="1" x14ac:dyDescent="0.35">
      <c r="AE755" s="99"/>
    </row>
    <row r="756" spans="31:31" ht="30" customHeight="1" x14ac:dyDescent="0.35">
      <c r="AE756" s="99"/>
    </row>
    <row r="757" spans="31:31" ht="30" customHeight="1" x14ac:dyDescent="0.35">
      <c r="AE757" s="99"/>
    </row>
    <row r="758" spans="31:31" ht="30" customHeight="1" x14ac:dyDescent="0.35">
      <c r="AE758" s="99"/>
    </row>
    <row r="759" spans="31:31" ht="30" customHeight="1" x14ac:dyDescent="0.35">
      <c r="AE759" s="99"/>
    </row>
    <row r="760" spans="31:31" ht="30" customHeight="1" x14ac:dyDescent="0.35">
      <c r="AE760" s="99"/>
    </row>
    <row r="761" spans="31:31" ht="30" customHeight="1" x14ac:dyDescent="0.35">
      <c r="AE761" s="99"/>
    </row>
    <row r="762" spans="31:31" ht="30" customHeight="1" x14ac:dyDescent="0.35">
      <c r="AE762" s="99"/>
    </row>
    <row r="763" spans="31:31" ht="30" customHeight="1" x14ac:dyDescent="0.35">
      <c r="AE763" s="99"/>
    </row>
    <row r="764" spans="31:31" ht="30" customHeight="1" x14ac:dyDescent="0.35">
      <c r="AE764" s="99"/>
    </row>
    <row r="765" spans="31:31" ht="30" customHeight="1" x14ac:dyDescent="0.35">
      <c r="AE765" s="99"/>
    </row>
    <row r="766" spans="31:31" ht="30" customHeight="1" x14ac:dyDescent="0.35">
      <c r="AE766" s="99"/>
    </row>
    <row r="767" spans="31:31" ht="30" customHeight="1" x14ac:dyDescent="0.35">
      <c r="AE767" s="99"/>
    </row>
    <row r="768" spans="31:31" ht="30" customHeight="1" x14ac:dyDescent="0.35">
      <c r="AE768" s="99"/>
    </row>
    <row r="769" spans="31:31" ht="30" customHeight="1" x14ac:dyDescent="0.35">
      <c r="AE769" s="99"/>
    </row>
    <row r="770" spans="31:31" ht="30" customHeight="1" x14ac:dyDescent="0.35">
      <c r="AE770" s="99"/>
    </row>
    <row r="771" spans="31:31" ht="30" customHeight="1" x14ac:dyDescent="0.35">
      <c r="AE771" s="99"/>
    </row>
    <row r="772" spans="31:31" ht="30" customHeight="1" x14ac:dyDescent="0.35">
      <c r="AE772" s="99"/>
    </row>
    <row r="773" spans="31:31" ht="30" customHeight="1" x14ac:dyDescent="0.35">
      <c r="AE773" s="99"/>
    </row>
    <row r="774" spans="31:31" ht="30" customHeight="1" x14ac:dyDescent="0.35">
      <c r="AE774" s="99"/>
    </row>
    <row r="775" spans="31:31" ht="30" customHeight="1" x14ac:dyDescent="0.35">
      <c r="AE775" s="99"/>
    </row>
    <row r="776" spans="31:31" ht="30" customHeight="1" x14ac:dyDescent="0.35">
      <c r="AE776" s="99"/>
    </row>
    <row r="777" spans="31:31" ht="30" customHeight="1" x14ac:dyDescent="0.35">
      <c r="AE777" s="99"/>
    </row>
    <row r="778" spans="31:31" ht="30" customHeight="1" x14ac:dyDescent="0.35">
      <c r="AE778" s="99"/>
    </row>
    <row r="779" spans="31:31" ht="30" customHeight="1" x14ac:dyDescent="0.35">
      <c r="AE779" s="99"/>
    </row>
    <row r="780" spans="31:31" ht="30" customHeight="1" x14ac:dyDescent="0.35">
      <c r="AE780" s="99"/>
    </row>
    <row r="781" spans="31:31" ht="30" customHeight="1" x14ac:dyDescent="0.35">
      <c r="AE781" s="99"/>
    </row>
    <row r="782" spans="31:31" ht="30" customHeight="1" x14ac:dyDescent="0.35">
      <c r="AE782" s="99"/>
    </row>
    <row r="783" spans="31:31" ht="30" customHeight="1" x14ac:dyDescent="0.35">
      <c r="AE783" s="99"/>
    </row>
    <row r="784" spans="31:31" ht="30" customHeight="1" x14ac:dyDescent="0.35">
      <c r="AE784" s="99"/>
    </row>
    <row r="785" spans="31:31" ht="30" customHeight="1" x14ac:dyDescent="0.35">
      <c r="AE785" s="99"/>
    </row>
    <row r="786" spans="31:31" ht="30" customHeight="1" x14ac:dyDescent="0.35">
      <c r="AE786" s="99"/>
    </row>
    <row r="787" spans="31:31" ht="30" customHeight="1" x14ac:dyDescent="0.35">
      <c r="AE787" s="99"/>
    </row>
    <row r="788" spans="31:31" ht="30" customHeight="1" x14ac:dyDescent="0.35">
      <c r="AE788" s="99"/>
    </row>
    <row r="789" spans="31:31" ht="30" customHeight="1" x14ac:dyDescent="0.35">
      <c r="AE789" s="99"/>
    </row>
    <row r="790" spans="31:31" ht="30" customHeight="1" x14ac:dyDescent="0.35">
      <c r="AE790" s="99"/>
    </row>
    <row r="791" spans="31:31" ht="30" customHeight="1" x14ac:dyDescent="0.35">
      <c r="AE791" s="99"/>
    </row>
    <row r="792" spans="31:31" ht="30" customHeight="1" x14ac:dyDescent="0.35">
      <c r="AE792" s="99"/>
    </row>
    <row r="793" spans="31:31" ht="30" customHeight="1" x14ac:dyDescent="0.35">
      <c r="AE793" s="99"/>
    </row>
    <row r="794" spans="31:31" ht="30" customHeight="1" x14ac:dyDescent="0.35">
      <c r="AE794" s="99"/>
    </row>
    <row r="795" spans="31:31" ht="30" customHeight="1" x14ac:dyDescent="0.35">
      <c r="AE795" s="99"/>
    </row>
    <row r="796" spans="31:31" ht="30" customHeight="1" x14ac:dyDescent="0.35">
      <c r="AE796" s="99"/>
    </row>
    <row r="797" spans="31:31" ht="30" customHeight="1" x14ac:dyDescent="0.35">
      <c r="AE797" s="99"/>
    </row>
    <row r="798" spans="31:31" ht="30" customHeight="1" x14ac:dyDescent="0.35">
      <c r="AE798" s="99"/>
    </row>
    <row r="799" spans="31:31" ht="30" customHeight="1" x14ac:dyDescent="0.35">
      <c r="AE799" s="99"/>
    </row>
    <row r="800" spans="31:31" ht="30" customHeight="1" x14ac:dyDescent="0.35">
      <c r="AE800" s="99"/>
    </row>
    <row r="801" spans="31:31" ht="30" customHeight="1" x14ac:dyDescent="0.35">
      <c r="AE801" s="99"/>
    </row>
    <row r="802" spans="31:31" ht="30" customHeight="1" x14ac:dyDescent="0.35">
      <c r="AE802" s="99"/>
    </row>
    <row r="803" spans="31:31" ht="30" customHeight="1" x14ac:dyDescent="0.35">
      <c r="AE803" s="99"/>
    </row>
    <row r="804" spans="31:31" ht="30" customHeight="1" x14ac:dyDescent="0.35">
      <c r="AE804" s="99"/>
    </row>
    <row r="805" spans="31:31" ht="30" customHeight="1" x14ac:dyDescent="0.35">
      <c r="AE805" s="99"/>
    </row>
    <row r="806" spans="31:31" ht="30" customHeight="1" x14ac:dyDescent="0.35">
      <c r="AE806" s="99"/>
    </row>
    <row r="807" spans="31:31" ht="30" customHeight="1" x14ac:dyDescent="0.35">
      <c r="AE807" s="99"/>
    </row>
    <row r="808" spans="31:31" ht="30" customHeight="1" x14ac:dyDescent="0.35">
      <c r="AE808" s="99"/>
    </row>
    <row r="809" spans="31:31" ht="30" customHeight="1" x14ac:dyDescent="0.35">
      <c r="AE809" s="99"/>
    </row>
    <row r="810" spans="31:31" ht="30" customHeight="1" x14ac:dyDescent="0.35">
      <c r="AE810" s="99"/>
    </row>
    <row r="811" spans="31:31" ht="30" customHeight="1" x14ac:dyDescent="0.35">
      <c r="AE811" s="99"/>
    </row>
    <row r="812" spans="31:31" ht="30" customHeight="1" x14ac:dyDescent="0.35">
      <c r="AE812" s="99"/>
    </row>
    <row r="813" spans="31:31" ht="30" customHeight="1" x14ac:dyDescent="0.35">
      <c r="AE813" s="99"/>
    </row>
    <row r="814" spans="31:31" ht="30" customHeight="1" x14ac:dyDescent="0.35">
      <c r="AE814" s="99"/>
    </row>
    <row r="815" spans="31:31" ht="30" customHeight="1" x14ac:dyDescent="0.35">
      <c r="AE815" s="99"/>
    </row>
    <row r="816" spans="31:31" ht="30" customHeight="1" x14ac:dyDescent="0.35">
      <c r="AE816" s="99"/>
    </row>
    <row r="817" spans="31:31" ht="30" customHeight="1" x14ac:dyDescent="0.35">
      <c r="AE817" s="99"/>
    </row>
    <row r="818" spans="31:31" ht="30" customHeight="1" x14ac:dyDescent="0.35">
      <c r="AE818" s="99"/>
    </row>
    <row r="819" spans="31:31" ht="30" customHeight="1" x14ac:dyDescent="0.35">
      <c r="AE819" s="99"/>
    </row>
    <row r="820" spans="31:31" ht="30" customHeight="1" x14ac:dyDescent="0.35">
      <c r="AE820" s="99"/>
    </row>
    <row r="821" spans="31:31" ht="30" customHeight="1" x14ac:dyDescent="0.35">
      <c r="AE821" s="99"/>
    </row>
    <row r="822" spans="31:31" ht="30" customHeight="1" x14ac:dyDescent="0.35">
      <c r="AE822" s="99"/>
    </row>
    <row r="823" spans="31:31" ht="30" customHeight="1" x14ac:dyDescent="0.35">
      <c r="AE823" s="99"/>
    </row>
    <row r="824" spans="31:31" ht="30" customHeight="1" x14ac:dyDescent="0.35">
      <c r="AE824" s="99"/>
    </row>
    <row r="825" spans="31:31" ht="30" customHeight="1" x14ac:dyDescent="0.35">
      <c r="AE825" s="99"/>
    </row>
    <row r="826" spans="31:31" ht="30" customHeight="1" x14ac:dyDescent="0.35">
      <c r="AE826" s="99"/>
    </row>
    <row r="827" spans="31:31" ht="30" customHeight="1" x14ac:dyDescent="0.35">
      <c r="AE827" s="99"/>
    </row>
    <row r="828" spans="31:31" ht="30" customHeight="1" x14ac:dyDescent="0.35">
      <c r="AE828" s="99"/>
    </row>
    <row r="829" spans="31:31" ht="30" customHeight="1" x14ac:dyDescent="0.35">
      <c r="AE829" s="99"/>
    </row>
    <row r="830" spans="31:31" ht="30" customHeight="1" x14ac:dyDescent="0.35">
      <c r="AE830" s="99"/>
    </row>
    <row r="831" spans="31:31" ht="30" customHeight="1" x14ac:dyDescent="0.35">
      <c r="AE831" s="99"/>
    </row>
    <row r="832" spans="31:31" ht="30" customHeight="1" x14ac:dyDescent="0.35">
      <c r="AE832" s="99"/>
    </row>
    <row r="833" spans="31:31" ht="30" customHeight="1" x14ac:dyDescent="0.35">
      <c r="AE833" s="99"/>
    </row>
    <row r="834" spans="31:31" ht="30" customHeight="1" x14ac:dyDescent="0.35">
      <c r="AE834" s="99"/>
    </row>
    <row r="835" spans="31:31" ht="30" customHeight="1" x14ac:dyDescent="0.35">
      <c r="AE835" s="99"/>
    </row>
    <row r="836" spans="31:31" ht="30" customHeight="1" x14ac:dyDescent="0.35">
      <c r="AE836" s="99"/>
    </row>
    <row r="837" spans="31:31" ht="30" customHeight="1" x14ac:dyDescent="0.35">
      <c r="AE837" s="99"/>
    </row>
    <row r="838" spans="31:31" ht="30" customHeight="1" x14ac:dyDescent="0.35">
      <c r="AE838" s="99"/>
    </row>
    <row r="839" spans="31:31" ht="30" customHeight="1" x14ac:dyDescent="0.35">
      <c r="AE839" s="99"/>
    </row>
    <row r="840" spans="31:31" ht="30" customHeight="1" x14ac:dyDescent="0.35">
      <c r="AE840" s="99"/>
    </row>
    <row r="841" spans="31:31" ht="30" customHeight="1" x14ac:dyDescent="0.35">
      <c r="AE841" s="99"/>
    </row>
    <row r="842" spans="31:31" ht="30" customHeight="1" x14ac:dyDescent="0.35">
      <c r="AE842" s="99"/>
    </row>
    <row r="843" spans="31:31" ht="30" customHeight="1" x14ac:dyDescent="0.35">
      <c r="AE843" s="99"/>
    </row>
    <row r="844" spans="31:31" ht="30" customHeight="1" x14ac:dyDescent="0.35">
      <c r="AE844" s="99"/>
    </row>
    <row r="845" spans="31:31" ht="30" customHeight="1" x14ac:dyDescent="0.35">
      <c r="AE845" s="99"/>
    </row>
    <row r="846" spans="31:31" ht="30" customHeight="1" x14ac:dyDescent="0.35">
      <c r="AE846" s="99"/>
    </row>
    <row r="847" spans="31:31" ht="30" customHeight="1" x14ac:dyDescent="0.35">
      <c r="AE847" s="99"/>
    </row>
    <row r="848" spans="31:31" ht="30" customHeight="1" x14ac:dyDescent="0.35">
      <c r="AE848" s="99"/>
    </row>
    <row r="849" spans="31:31" ht="30" customHeight="1" x14ac:dyDescent="0.35">
      <c r="AE849" s="99"/>
    </row>
    <row r="850" spans="31:31" ht="30" customHeight="1" x14ac:dyDescent="0.35">
      <c r="AE850" s="99"/>
    </row>
    <row r="851" spans="31:31" ht="30" customHeight="1" x14ac:dyDescent="0.35">
      <c r="AE851" s="99"/>
    </row>
    <row r="852" spans="31:31" ht="30" customHeight="1" x14ac:dyDescent="0.35">
      <c r="AE852" s="99"/>
    </row>
    <row r="853" spans="31:31" ht="30" customHeight="1" x14ac:dyDescent="0.35">
      <c r="AE853" s="99"/>
    </row>
    <row r="854" spans="31:31" ht="30" customHeight="1" x14ac:dyDescent="0.35">
      <c r="AE854" s="99"/>
    </row>
    <row r="855" spans="31:31" ht="30" customHeight="1" x14ac:dyDescent="0.35">
      <c r="AE855" s="99"/>
    </row>
    <row r="856" spans="31:31" ht="30" customHeight="1" x14ac:dyDescent="0.35">
      <c r="AE856" s="99"/>
    </row>
    <row r="857" spans="31:31" ht="30" customHeight="1" x14ac:dyDescent="0.35">
      <c r="AE857" s="99"/>
    </row>
    <row r="858" spans="31:31" ht="30" customHeight="1" x14ac:dyDescent="0.35">
      <c r="AE858" s="99"/>
    </row>
    <row r="859" spans="31:31" ht="30" customHeight="1" x14ac:dyDescent="0.35">
      <c r="AE859" s="99"/>
    </row>
    <row r="860" spans="31:31" ht="30" customHeight="1" x14ac:dyDescent="0.35">
      <c r="AE860" s="99"/>
    </row>
    <row r="861" spans="31:31" ht="30" customHeight="1" x14ac:dyDescent="0.35">
      <c r="AE861" s="99"/>
    </row>
    <row r="862" spans="31:31" ht="30" customHeight="1" x14ac:dyDescent="0.35">
      <c r="AE862" s="99"/>
    </row>
    <row r="863" spans="31:31" ht="30" customHeight="1" x14ac:dyDescent="0.35">
      <c r="AE863" s="99"/>
    </row>
    <row r="864" spans="31:31" ht="30" customHeight="1" x14ac:dyDescent="0.35">
      <c r="AE864" s="99"/>
    </row>
    <row r="865" spans="31:31" ht="30" customHeight="1" x14ac:dyDescent="0.35">
      <c r="AE865" s="99"/>
    </row>
    <row r="866" spans="31:31" ht="30" customHeight="1" x14ac:dyDescent="0.35">
      <c r="AE866" s="99"/>
    </row>
    <row r="867" spans="31:31" ht="30" customHeight="1" x14ac:dyDescent="0.35">
      <c r="AE867" s="99"/>
    </row>
    <row r="868" spans="31:31" ht="30" customHeight="1" x14ac:dyDescent="0.35">
      <c r="AE868" s="99"/>
    </row>
    <row r="869" spans="31:31" ht="30" customHeight="1" x14ac:dyDescent="0.35">
      <c r="AE869" s="99"/>
    </row>
    <row r="870" spans="31:31" ht="30" customHeight="1" x14ac:dyDescent="0.35">
      <c r="AE870" s="99"/>
    </row>
    <row r="871" spans="31:31" ht="30" customHeight="1" x14ac:dyDescent="0.35">
      <c r="AE871" s="99"/>
    </row>
    <row r="872" spans="31:31" ht="30" customHeight="1" x14ac:dyDescent="0.35">
      <c r="AE872" s="99"/>
    </row>
    <row r="873" spans="31:31" ht="30" customHeight="1" x14ac:dyDescent="0.35">
      <c r="AE873" s="99"/>
    </row>
    <row r="874" spans="31:31" ht="30" customHeight="1" x14ac:dyDescent="0.35">
      <c r="AE874" s="99"/>
    </row>
    <row r="875" spans="31:31" ht="30" customHeight="1" x14ac:dyDescent="0.35">
      <c r="AE875" s="99"/>
    </row>
    <row r="876" spans="31:31" ht="30" customHeight="1" x14ac:dyDescent="0.35">
      <c r="AE876" s="99"/>
    </row>
    <row r="877" spans="31:31" ht="30" customHeight="1" x14ac:dyDescent="0.35">
      <c r="AE877" s="99"/>
    </row>
    <row r="878" spans="31:31" ht="30" customHeight="1" x14ac:dyDescent="0.35">
      <c r="AE878" s="99"/>
    </row>
    <row r="879" spans="31:31" ht="30" customHeight="1" x14ac:dyDescent="0.35">
      <c r="AE879" s="99"/>
    </row>
    <row r="880" spans="31:31" ht="30" customHeight="1" x14ac:dyDescent="0.35">
      <c r="AE880" s="99"/>
    </row>
    <row r="881" spans="31:31" ht="30" customHeight="1" x14ac:dyDescent="0.35">
      <c r="AE881" s="99"/>
    </row>
    <row r="882" spans="31:31" ht="30" customHeight="1" x14ac:dyDescent="0.35">
      <c r="AE882" s="99"/>
    </row>
    <row r="883" spans="31:31" ht="30" customHeight="1" x14ac:dyDescent="0.35">
      <c r="AE883" s="99"/>
    </row>
    <row r="884" spans="31:31" ht="30" customHeight="1" x14ac:dyDescent="0.35">
      <c r="AE884" s="99"/>
    </row>
    <row r="885" spans="31:31" ht="30" customHeight="1" x14ac:dyDescent="0.35">
      <c r="AE885" s="99"/>
    </row>
    <row r="886" spans="31:31" ht="30" customHeight="1" x14ac:dyDescent="0.35">
      <c r="AE886" s="99"/>
    </row>
    <row r="887" spans="31:31" ht="30" customHeight="1" x14ac:dyDescent="0.35">
      <c r="AE887" s="99"/>
    </row>
    <row r="888" spans="31:31" ht="30" customHeight="1" x14ac:dyDescent="0.35">
      <c r="AE888" s="99"/>
    </row>
    <row r="889" spans="31:31" ht="30" customHeight="1" x14ac:dyDescent="0.35">
      <c r="AE889" s="99"/>
    </row>
    <row r="890" spans="31:31" ht="30" customHeight="1" x14ac:dyDescent="0.35">
      <c r="AE890" s="99"/>
    </row>
    <row r="891" spans="31:31" ht="30" customHeight="1" x14ac:dyDescent="0.35">
      <c r="AE891" s="99"/>
    </row>
    <row r="892" spans="31:31" ht="30" customHeight="1" x14ac:dyDescent="0.35">
      <c r="AE892" s="99"/>
    </row>
    <row r="893" spans="31:31" ht="30" customHeight="1" x14ac:dyDescent="0.35">
      <c r="AE893" s="99"/>
    </row>
    <row r="894" spans="31:31" ht="30" customHeight="1" x14ac:dyDescent="0.35">
      <c r="AE894" s="99"/>
    </row>
    <row r="895" spans="31:31" ht="30" customHeight="1" x14ac:dyDescent="0.35">
      <c r="AE895" s="99"/>
    </row>
    <row r="896" spans="31:31" ht="30" customHeight="1" x14ac:dyDescent="0.35">
      <c r="AE896" s="99"/>
    </row>
    <row r="897" spans="31:31" ht="30" customHeight="1" x14ac:dyDescent="0.35">
      <c r="AE897" s="99"/>
    </row>
    <row r="898" spans="31:31" ht="30" customHeight="1" x14ac:dyDescent="0.35">
      <c r="AE898" s="99"/>
    </row>
    <row r="899" spans="31:31" ht="30" customHeight="1" x14ac:dyDescent="0.35">
      <c r="AE899" s="99"/>
    </row>
    <row r="900" spans="31:31" ht="30" customHeight="1" x14ac:dyDescent="0.35">
      <c r="AE900" s="99"/>
    </row>
    <row r="901" spans="31:31" ht="30" customHeight="1" x14ac:dyDescent="0.35">
      <c r="AE901" s="99"/>
    </row>
    <row r="902" spans="31:31" ht="30" customHeight="1" x14ac:dyDescent="0.35">
      <c r="AE902" s="99"/>
    </row>
    <row r="903" spans="31:31" ht="30" customHeight="1" x14ac:dyDescent="0.35">
      <c r="AE903" s="99"/>
    </row>
    <row r="904" spans="31:31" ht="30" customHeight="1" x14ac:dyDescent="0.35">
      <c r="AE904" s="99"/>
    </row>
    <row r="905" spans="31:31" ht="30" customHeight="1" x14ac:dyDescent="0.35">
      <c r="AE905" s="99"/>
    </row>
    <row r="906" spans="31:31" ht="30" customHeight="1" x14ac:dyDescent="0.35">
      <c r="AE906" s="99"/>
    </row>
    <row r="907" spans="31:31" ht="30" customHeight="1" x14ac:dyDescent="0.35">
      <c r="AE907" s="99"/>
    </row>
    <row r="908" spans="31:31" ht="30" customHeight="1" x14ac:dyDescent="0.35">
      <c r="AE908" s="99"/>
    </row>
    <row r="909" spans="31:31" ht="30" customHeight="1" x14ac:dyDescent="0.35">
      <c r="AE909" s="99"/>
    </row>
    <row r="910" spans="31:31" ht="30" customHeight="1" x14ac:dyDescent="0.35">
      <c r="AE910" s="99"/>
    </row>
    <row r="911" spans="31:31" ht="30" customHeight="1" x14ac:dyDescent="0.35">
      <c r="AE911" s="99"/>
    </row>
    <row r="912" spans="31:31" ht="30" customHeight="1" x14ac:dyDescent="0.35">
      <c r="AE912" s="99"/>
    </row>
    <row r="913" spans="31:31" ht="30" customHeight="1" x14ac:dyDescent="0.35">
      <c r="AE913" s="99"/>
    </row>
    <row r="914" spans="31:31" ht="30" customHeight="1" x14ac:dyDescent="0.35">
      <c r="AE914" s="99"/>
    </row>
    <row r="915" spans="31:31" ht="30" customHeight="1" x14ac:dyDescent="0.35">
      <c r="AE915" s="99"/>
    </row>
    <row r="916" spans="31:31" ht="30" customHeight="1" x14ac:dyDescent="0.35">
      <c r="AE916" s="99"/>
    </row>
    <row r="917" spans="31:31" ht="30" customHeight="1" x14ac:dyDescent="0.35">
      <c r="AE917" s="99"/>
    </row>
    <row r="918" spans="31:31" ht="30" customHeight="1" x14ac:dyDescent="0.35">
      <c r="AE918" s="99"/>
    </row>
    <row r="919" spans="31:31" ht="30" customHeight="1" x14ac:dyDescent="0.35">
      <c r="AE919" s="99"/>
    </row>
    <row r="920" spans="31:31" ht="30" customHeight="1" x14ac:dyDescent="0.35">
      <c r="AE920" s="99"/>
    </row>
    <row r="921" spans="31:31" ht="30" customHeight="1" x14ac:dyDescent="0.35">
      <c r="AE921" s="99"/>
    </row>
    <row r="922" spans="31:31" ht="30" customHeight="1" x14ac:dyDescent="0.35">
      <c r="AE922" s="99"/>
    </row>
    <row r="923" spans="31:31" ht="30" customHeight="1" x14ac:dyDescent="0.35">
      <c r="AE923" s="99"/>
    </row>
    <row r="924" spans="31:31" ht="30" customHeight="1" x14ac:dyDescent="0.35">
      <c r="AE924" s="99"/>
    </row>
    <row r="925" spans="31:31" ht="30" customHeight="1" x14ac:dyDescent="0.35">
      <c r="AE925" s="99"/>
    </row>
    <row r="926" spans="31:31" ht="30" customHeight="1" x14ac:dyDescent="0.35">
      <c r="AE926" s="99"/>
    </row>
    <row r="927" spans="31:31" ht="30" customHeight="1" x14ac:dyDescent="0.35">
      <c r="AE927" s="99"/>
    </row>
    <row r="928" spans="31:31" ht="30" customHeight="1" x14ac:dyDescent="0.35">
      <c r="AE928" s="99"/>
    </row>
    <row r="929" spans="31:31" ht="30" customHeight="1" x14ac:dyDescent="0.35">
      <c r="AE929" s="99"/>
    </row>
    <row r="930" spans="31:31" ht="30" customHeight="1" x14ac:dyDescent="0.35">
      <c r="AE930" s="99"/>
    </row>
    <row r="931" spans="31:31" ht="30" customHeight="1" x14ac:dyDescent="0.35">
      <c r="AE931" s="99"/>
    </row>
    <row r="932" spans="31:31" ht="30" customHeight="1" x14ac:dyDescent="0.35">
      <c r="AE932" s="99"/>
    </row>
    <row r="933" spans="31:31" ht="30" customHeight="1" x14ac:dyDescent="0.35">
      <c r="AE933" s="99"/>
    </row>
    <row r="934" spans="31:31" ht="30" customHeight="1" x14ac:dyDescent="0.35">
      <c r="AE934" s="99"/>
    </row>
    <row r="935" spans="31:31" ht="30" customHeight="1" x14ac:dyDescent="0.35">
      <c r="AE935" s="99"/>
    </row>
    <row r="936" spans="31:31" ht="30" customHeight="1" x14ac:dyDescent="0.35">
      <c r="AE936" s="99"/>
    </row>
    <row r="937" spans="31:31" ht="30" customHeight="1" x14ac:dyDescent="0.35">
      <c r="AE937" s="99"/>
    </row>
    <row r="938" spans="31:31" ht="30" customHeight="1" x14ac:dyDescent="0.35">
      <c r="AE938" s="99"/>
    </row>
    <row r="939" spans="31:31" ht="30" customHeight="1" x14ac:dyDescent="0.35">
      <c r="AE939" s="99"/>
    </row>
    <row r="940" spans="31:31" ht="30" customHeight="1" x14ac:dyDescent="0.35">
      <c r="AE940" s="99"/>
    </row>
    <row r="941" spans="31:31" ht="30" customHeight="1" x14ac:dyDescent="0.35">
      <c r="AE941" s="99"/>
    </row>
    <row r="942" spans="31:31" ht="30" customHeight="1" x14ac:dyDescent="0.35">
      <c r="AE942" s="99"/>
    </row>
    <row r="943" spans="31:31" ht="30" customHeight="1" x14ac:dyDescent="0.35">
      <c r="AE943" s="99"/>
    </row>
    <row r="944" spans="31:31" ht="30" customHeight="1" x14ac:dyDescent="0.35">
      <c r="AE944" s="99"/>
    </row>
    <row r="945" spans="31:31" ht="30" customHeight="1" x14ac:dyDescent="0.35">
      <c r="AE945" s="99"/>
    </row>
    <row r="946" spans="31:31" ht="30" customHeight="1" x14ac:dyDescent="0.35">
      <c r="AE946" s="99"/>
    </row>
    <row r="947" spans="31:31" ht="30" customHeight="1" x14ac:dyDescent="0.35">
      <c r="AE947" s="99"/>
    </row>
    <row r="948" spans="31:31" ht="30" customHeight="1" x14ac:dyDescent="0.35">
      <c r="AE948" s="99"/>
    </row>
    <row r="949" spans="31:31" ht="30" customHeight="1" x14ac:dyDescent="0.35">
      <c r="AE949" s="99"/>
    </row>
    <row r="950" spans="31:31" ht="30" customHeight="1" x14ac:dyDescent="0.35">
      <c r="AE950" s="99"/>
    </row>
    <row r="951" spans="31:31" ht="30" customHeight="1" x14ac:dyDescent="0.35">
      <c r="AE951" s="99"/>
    </row>
    <row r="952" spans="31:31" ht="30" customHeight="1" x14ac:dyDescent="0.35">
      <c r="AE952" s="99"/>
    </row>
    <row r="953" spans="31:31" ht="30" customHeight="1" x14ac:dyDescent="0.35">
      <c r="AE953" s="99"/>
    </row>
    <row r="954" spans="31:31" ht="30" customHeight="1" x14ac:dyDescent="0.35">
      <c r="AE954" s="99"/>
    </row>
    <row r="955" spans="31:31" ht="30" customHeight="1" x14ac:dyDescent="0.35">
      <c r="AE955" s="99"/>
    </row>
    <row r="956" spans="31:31" ht="30" customHeight="1" x14ac:dyDescent="0.35">
      <c r="AE956" s="99"/>
    </row>
    <row r="957" spans="31:31" ht="30" customHeight="1" x14ac:dyDescent="0.35">
      <c r="AE957" s="99"/>
    </row>
    <row r="958" spans="31:31" ht="30" customHeight="1" x14ac:dyDescent="0.35">
      <c r="AE958" s="99"/>
    </row>
    <row r="959" spans="31:31" ht="30" customHeight="1" x14ac:dyDescent="0.35">
      <c r="AE959" s="99"/>
    </row>
    <row r="960" spans="31:31" ht="30" customHeight="1" x14ac:dyDescent="0.35">
      <c r="AE960" s="99"/>
    </row>
    <row r="961" spans="31:31" ht="30" customHeight="1" x14ac:dyDescent="0.35">
      <c r="AE961" s="99"/>
    </row>
    <row r="962" spans="31:31" ht="30" customHeight="1" x14ac:dyDescent="0.35">
      <c r="AE962" s="99"/>
    </row>
    <row r="963" spans="31:31" ht="30" customHeight="1" x14ac:dyDescent="0.35">
      <c r="AE963" s="99"/>
    </row>
    <row r="964" spans="31:31" ht="30" customHeight="1" x14ac:dyDescent="0.35">
      <c r="AE964" s="99"/>
    </row>
    <row r="965" spans="31:31" ht="30" customHeight="1" x14ac:dyDescent="0.35">
      <c r="AE965" s="99"/>
    </row>
    <row r="966" spans="31:31" ht="30" customHeight="1" x14ac:dyDescent="0.35">
      <c r="AE966" s="99"/>
    </row>
    <row r="967" spans="31:31" ht="30" customHeight="1" x14ac:dyDescent="0.35">
      <c r="AE967" s="99"/>
    </row>
    <row r="968" spans="31:31" ht="30" customHeight="1" x14ac:dyDescent="0.35">
      <c r="AE968" s="99"/>
    </row>
    <row r="969" spans="31:31" ht="30" customHeight="1" x14ac:dyDescent="0.35">
      <c r="AE969" s="99"/>
    </row>
    <row r="970" spans="31:31" ht="30" customHeight="1" x14ac:dyDescent="0.35">
      <c r="AE970" s="99"/>
    </row>
    <row r="971" spans="31:31" ht="30" customHeight="1" x14ac:dyDescent="0.35">
      <c r="AE971" s="99"/>
    </row>
    <row r="972" spans="31:31" ht="30" customHeight="1" x14ac:dyDescent="0.35">
      <c r="AE972" s="99"/>
    </row>
    <row r="973" spans="31:31" ht="30" customHeight="1" x14ac:dyDescent="0.35">
      <c r="AE973" s="99"/>
    </row>
    <row r="974" spans="31:31" ht="30" customHeight="1" x14ac:dyDescent="0.35">
      <c r="AE974" s="99"/>
    </row>
  </sheetData>
  <autoFilter ref="A3:AU3"/>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13" priority="1" operator="lessThan">
      <formula>0</formula>
    </cfRule>
  </conditionalFormatting>
  <conditionalFormatting sqref="U4:AD186 AF4:AT186">
    <cfRule type="cellIs" dxfId="12" priority="2" operator="greaterThan">
      <formula>0</formula>
    </cfRule>
  </conditionalFormatting>
  <pageMargins left="0.7" right="0.7" top="0.75" bottom="0.75" header="0.3" footer="0.3"/>
  <legacy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30"/>
  <dimension ref="A1:AU974"/>
  <sheetViews>
    <sheetView topLeftCell="A48" zoomScale="70" zoomScaleNormal="70" workbookViewId="0">
      <selection activeCell="U3" sqref="U3"/>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33.1796875" style="92" customWidth="1"/>
    <col min="5" max="5" width="10" style="92" customWidth="1"/>
    <col min="6" max="6" width="9.7265625" style="92" customWidth="1"/>
    <col min="7" max="7" width="14.453125" style="92" customWidth="1"/>
    <col min="8" max="8" width="9.1796875" style="92" customWidth="1"/>
    <col min="9" max="9" width="17.1796875" style="92" customWidth="1"/>
    <col min="10" max="10" width="15.7265625" style="92" customWidth="1"/>
    <col min="11" max="14" width="16" style="94" customWidth="1"/>
    <col min="15" max="15" width="17.54296875" style="94" customWidth="1"/>
    <col min="16" max="18" width="16" style="94" customWidth="1"/>
    <col min="19" max="19" width="16" style="101" customWidth="1"/>
    <col min="20" max="20" width="11.1796875" style="96" customWidth="1"/>
    <col min="21" max="21" width="16.1796875" style="99" customWidth="1"/>
    <col min="22" max="22" width="15.1796875" style="99" customWidth="1"/>
    <col min="23" max="23" width="16" style="99" customWidth="1"/>
    <col min="24" max="25" width="16.1796875" style="99" customWidth="1"/>
    <col min="26" max="26" width="15.542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2" t="s">
        <v>867</v>
      </c>
      <c r="V1" s="298" t="s">
        <v>19</v>
      </c>
      <c r="W1" s="298" t="s">
        <v>19</v>
      </c>
      <c r="X1" s="298" t="s">
        <v>19</v>
      </c>
      <c r="Y1" s="298" t="s">
        <v>19</v>
      </c>
      <c r="Z1" s="298" t="s">
        <v>19</v>
      </c>
      <c r="AA1" s="298" t="s">
        <v>19</v>
      </c>
      <c r="AB1" s="298" t="s">
        <v>19</v>
      </c>
      <c r="AC1" s="298" t="s">
        <v>19</v>
      </c>
      <c r="AD1" s="298" t="s">
        <v>19</v>
      </c>
      <c r="AE1" s="298" t="s">
        <v>19</v>
      </c>
      <c r="AF1" s="298" t="s">
        <v>19</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PROPLAN</v>
      </c>
      <c r="E2" s="299"/>
      <c r="F2" s="300"/>
      <c r="G2" s="300"/>
      <c r="H2" s="300"/>
      <c r="I2" s="300"/>
      <c r="J2" s="300"/>
      <c r="K2" s="300"/>
      <c r="L2" s="300"/>
      <c r="M2" s="300"/>
      <c r="N2" s="300"/>
      <c r="O2" s="300"/>
      <c r="P2" s="300"/>
      <c r="Q2" s="300"/>
      <c r="R2" s="300"/>
      <c r="S2" s="300"/>
      <c r="T2" s="301"/>
      <c r="U2" s="30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67">
        <v>46163</v>
      </c>
      <c r="V3" s="68" t="s">
        <v>16</v>
      </c>
      <c r="W3" s="68" t="s">
        <v>16</v>
      </c>
      <c r="X3" s="68" t="s">
        <v>16</v>
      </c>
      <c r="Y3" s="68" t="s">
        <v>16</v>
      </c>
      <c r="Z3" s="68" t="s">
        <v>16</v>
      </c>
      <c r="AA3" s="68" t="s">
        <v>16</v>
      </c>
      <c r="AB3" s="68" t="s">
        <v>16</v>
      </c>
      <c r="AC3" s="68" t="s">
        <v>16</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IF(SUM(U4:AT4)&gt;K4+N4,K4+N4,SUM(U4:AT4))</f>
        <v>0</v>
      </c>
      <c r="M4" s="71">
        <f>(SUM(U4:AT4))</f>
        <v>0</v>
      </c>
      <c r="N4" s="72"/>
      <c r="O4" s="73">
        <f>ROUND(IF(K4*0.25-0.5&lt;0,0,K4*0.25-0.5),0)-R4-P4</f>
        <v>0</v>
      </c>
      <c r="P4" s="72"/>
      <c r="Q4" s="72"/>
      <c r="R4" s="72"/>
      <c r="S4" s="74">
        <f t="shared" ref="S4:S186" si="0">K4-(SUM(U4:AT4))+N4+P4+Q4-R4</f>
        <v>0</v>
      </c>
      <c r="T4" s="121" t="str">
        <f>IF(S4&lt;0,"ATENÇÃO","OK")</f>
        <v>OK</v>
      </c>
      <c r="U4" s="75"/>
      <c r="V4" s="76"/>
      <c r="W4" s="76"/>
      <c r="X4" s="76"/>
      <c r="Y4" s="76"/>
      <c r="Z4" s="76"/>
      <c r="AA4" s="76"/>
      <c r="AB4" s="77"/>
      <c r="AC4" s="78"/>
      <c r="AD4" s="77"/>
      <c r="AE4" s="77"/>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c r="L5" s="70">
        <f t="shared" ref="L5:L186" si="1">IF(SUM(U5:AT5)&gt;K5+N5,K5+N5,SUM(U5:AT5))</f>
        <v>0</v>
      </c>
      <c r="M5" s="71">
        <f t="shared" ref="M5:M186" si="2">(SUM(U5:AT5))</f>
        <v>0</v>
      </c>
      <c r="N5" s="72"/>
      <c r="O5" s="73">
        <f t="shared" ref="O5:O186" si="3">ROUND(IF(K5*0.25-0.5&lt;0,0,K5*0.25-0.5),0)-R5-P5</f>
        <v>0</v>
      </c>
      <c r="P5" s="72"/>
      <c r="Q5" s="72"/>
      <c r="R5" s="72"/>
      <c r="S5" s="74">
        <f t="shared" si="0"/>
        <v>0</v>
      </c>
      <c r="T5" s="121" t="str">
        <f t="shared" ref="T5:T186" si="4">IF(S5&lt;0,"ATENÇÃO","OK")</f>
        <v>OK</v>
      </c>
      <c r="U5" s="75"/>
      <c r="V5" s="76"/>
      <c r="W5" s="76"/>
      <c r="X5" s="76"/>
      <c r="Y5" s="76"/>
      <c r="Z5" s="76"/>
      <c r="AA5" s="76"/>
      <c r="AB5" s="77"/>
      <c r="AC5" s="78"/>
      <c r="AD5" s="80"/>
      <c r="AE5" s="80"/>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75"/>
      <c r="V6" s="76"/>
      <c r="W6" s="76"/>
      <c r="X6" s="76"/>
      <c r="Y6" s="76"/>
      <c r="Z6" s="76"/>
      <c r="AA6" s="76"/>
      <c r="AB6" s="80"/>
      <c r="AC6" s="78"/>
      <c r="AD6" s="80"/>
      <c r="AE6" s="80"/>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c r="L7" s="70">
        <f t="shared" si="1"/>
        <v>0</v>
      </c>
      <c r="M7" s="71">
        <f t="shared" si="2"/>
        <v>0</v>
      </c>
      <c r="N7" s="72"/>
      <c r="O7" s="73">
        <f t="shared" si="3"/>
        <v>0</v>
      </c>
      <c r="P7" s="72"/>
      <c r="Q7" s="72"/>
      <c r="R7" s="72"/>
      <c r="S7" s="74">
        <f t="shared" si="0"/>
        <v>0</v>
      </c>
      <c r="T7" s="121" t="str">
        <f t="shared" si="4"/>
        <v>OK</v>
      </c>
      <c r="U7" s="75"/>
      <c r="V7" s="76"/>
      <c r="W7" s="76"/>
      <c r="X7" s="76"/>
      <c r="Y7" s="76"/>
      <c r="Z7" s="76"/>
      <c r="AA7" s="76"/>
      <c r="AB7" s="77"/>
      <c r="AC7" s="78"/>
      <c r="AD7" s="77"/>
      <c r="AE7" s="77"/>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75"/>
      <c r="V8" s="76"/>
      <c r="W8" s="76"/>
      <c r="X8" s="76"/>
      <c r="Y8" s="76"/>
      <c r="Z8" s="76"/>
      <c r="AA8" s="76"/>
      <c r="AB8" s="77"/>
      <c r="AC8" s="78"/>
      <c r="AD8" s="80"/>
      <c r="AE8" s="82"/>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75"/>
      <c r="V9" s="76"/>
      <c r="W9" s="76"/>
      <c r="X9" s="76"/>
      <c r="Y9" s="76"/>
      <c r="Z9" s="76"/>
      <c r="AA9" s="76"/>
      <c r="AB9" s="80"/>
      <c r="AC9" s="78"/>
      <c r="AD9" s="77"/>
      <c r="AE9" s="80"/>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75"/>
      <c r="V10" s="76"/>
      <c r="W10" s="76"/>
      <c r="X10" s="76"/>
      <c r="Y10" s="76"/>
      <c r="Z10" s="76"/>
      <c r="AA10" s="76"/>
      <c r="AB10" s="77"/>
      <c r="AC10" s="78"/>
      <c r="AD10" s="77"/>
      <c r="AE10" s="80"/>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1"/>
        <v>0</v>
      </c>
      <c r="M11" s="71">
        <f t="shared" si="2"/>
        <v>0</v>
      </c>
      <c r="N11" s="72"/>
      <c r="O11" s="73">
        <f t="shared" si="3"/>
        <v>0</v>
      </c>
      <c r="P11" s="72"/>
      <c r="Q11" s="72"/>
      <c r="R11" s="72"/>
      <c r="S11" s="74">
        <f t="shared" si="0"/>
        <v>0</v>
      </c>
      <c r="T11" s="121" t="str">
        <f t="shared" si="4"/>
        <v>OK</v>
      </c>
      <c r="U11" s="75"/>
      <c r="V11" s="76"/>
      <c r="W11" s="76"/>
      <c r="X11" s="76"/>
      <c r="Y11" s="76"/>
      <c r="Z11" s="76"/>
      <c r="AA11" s="76"/>
      <c r="AB11" s="77"/>
      <c r="AC11" s="78"/>
      <c r="AD11" s="77"/>
      <c r="AE11" s="77"/>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75"/>
      <c r="V12" s="76"/>
      <c r="W12" s="76"/>
      <c r="X12" s="76"/>
      <c r="Y12" s="76"/>
      <c r="Z12" s="76"/>
      <c r="AA12" s="76"/>
      <c r="AB12" s="77"/>
      <c r="AC12" s="78"/>
      <c r="AD12" s="77"/>
      <c r="AE12" s="77"/>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1"/>
        <v>0</v>
      </c>
      <c r="M13" s="71">
        <f t="shared" si="2"/>
        <v>0</v>
      </c>
      <c r="N13" s="72"/>
      <c r="O13" s="73">
        <f t="shared" si="3"/>
        <v>0</v>
      </c>
      <c r="P13" s="72"/>
      <c r="Q13" s="72"/>
      <c r="R13" s="72"/>
      <c r="S13" s="74">
        <f t="shared" si="0"/>
        <v>0</v>
      </c>
      <c r="T13" s="121" t="str">
        <f t="shared" si="4"/>
        <v>OK</v>
      </c>
      <c r="U13" s="75"/>
      <c r="V13" s="83"/>
      <c r="W13" s="83"/>
      <c r="X13" s="76"/>
      <c r="Y13" s="83"/>
      <c r="Z13" s="76"/>
      <c r="AA13" s="83"/>
      <c r="AB13" s="84"/>
      <c r="AC13" s="78"/>
      <c r="AD13" s="77"/>
      <c r="AE13" s="77"/>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75"/>
      <c r="V14" s="76"/>
      <c r="W14" s="76"/>
      <c r="X14" s="76"/>
      <c r="Y14" s="76"/>
      <c r="Z14" s="76"/>
      <c r="AA14" s="76"/>
      <c r="AB14" s="77"/>
      <c r="AC14" s="78"/>
      <c r="AD14" s="77"/>
      <c r="AE14" s="77"/>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75"/>
      <c r="V15" s="83"/>
      <c r="W15" s="76"/>
      <c r="X15" s="76"/>
      <c r="Y15" s="83"/>
      <c r="Z15" s="76"/>
      <c r="AA15" s="83"/>
      <c r="AB15" s="84"/>
      <c r="AC15" s="78"/>
      <c r="AD15" s="77"/>
      <c r="AE15" s="77"/>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c r="L16" s="70">
        <f t="shared" si="1"/>
        <v>0</v>
      </c>
      <c r="M16" s="71">
        <f t="shared" si="2"/>
        <v>0</v>
      </c>
      <c r="N16" s="72"/>
      <c r="O16" s="73">
        <f t="shared" si="3"/>
        <v>0</v>
      </c>
      <c r="P16" s="72"/>
      <c r="Q16" s="72"/>
      <c r="R16" s="72"/>
      <c r="S16" s="74">
        <f t="shared" si="0"/>
        <v>0</v>
      </c>
      <c r="T16" s="121" t="str">
        <f t="shared" si="4"/>
        <v>OK</v>
      </c>
      <c r="U16" s="75"/>
      <c r="V16" s="76"/>
      <c r="W16" s="76"/>
      <c r="X16" s="76"/>
      <c r="Y16" s="76"/>
      <c r="Z16" s="76"/>
      <c r="AA16" s="76"/>
      <c r="AB16" s="77"/>
      <c r="AC16" s="78"/>
      <c r="AD16" s="77"/>
      <c r="AE16" s="77"/>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75"/>
      <c r="V17" s="76"/>
      <c r="W17" s="76"/>
      <c r="X17" s="76"/>
      <c r="Y17" s="76"/>
      <c r="Z17" s="76"/>
      <c r="AA17" s="76"/>
      <c r="AB17" s="77"/>
      <c r="AC17" s="78"/>
      <c r="AD17" s="77"/>
      <c r="AE17" s="77"/>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75"/>
      <c r="V18" s="76"/>
      <c r="W18" s="76"/>
      <c r="X18" s="76"/>
      <c r="Y18" s="76"/>
      <c r="Z18" s="76"/>
      <c r="AA18" s="76"/>
      <c r="AB18" s="77"/>
      <c r="AC18" s="78"/>
      <c r="AD18" s="77"/>
      <c r="AE18" s="77"/>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c r="L19" s="70">
        <f t="shared" si="1"/>
        <v>0</v>
      </c>
      <c r="M19" s="71">
        <f t="shared" si="2"/>
        <v>0</v>
      </c>
      <c r="N19" s="72"/>
      <c r="O19" s="73">
        <f t="shared" si="3"/>
        <v>0</v>
      </c>
      <c r="P19" s="72"/>
      <c r="Q19" s="72"/>
      <c r="R19" s="72"/>
      <c r="S19" s="74">
        <f t="shared" si="0"/>
        <v>0</v>
      </c>
      <c r="T19" s="121" t="str">
        <f t="shared" si="4"/>
        <v>OK</v>
      </c>
      <c r="U19" s="75"/>
      <c r="V19" s="76"/>
      <c r="W19" s="76"/>
      <c r="X19" s="76"/>
      <c r="Y19" s="76"/>
      <c r="Z19" s="76"/>
      <c r="AA19" s="76"/>
      <c r="AB19" s="80"/>
      <c r="AC19" s="78"/>
      <c r="AD19" s="77"/>
      <c r="AE19" s="77"/>
      <c r="AF19" s="76"/>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108" t="s">
        <v>84</v>
      </c>
      <c r="J20" s="109">
        <v>64</v>
      </c>
      <c r="K20" s="69"/>
      <c r="L20" s="70">
        <f t="shared" si="1"/>
        <v>0</v>
      </c>
      <c r="M20" s="71">
        <f t="shared" si="2"/>
        <v>0</v>
      </c>
      <c r="N20" s="72"/>
      <c r="O20" s="73">
        <f t="shared" si="3"/>
        <v>0</v>
      </c>
      <c r="P20" s="72"/>
      <c r="Q20" s="72"/>
      <c r="R20" s="72"/>
      <c r="S20" s="74">
        <f t="shared" si="0"/>
        <v>0</v>
      </c>
      <c r="T20" s="121" t="str">
        <f t="shared" si="4"/>
        <v>OK</v>
      </c>
      <c r="U20" s="75"/>
      <c r="V20" s="83"/>
      <c r="W20" s="83"/>
      <c r="X20" s="76"/>
      <c r="Y20" s="83"/>
      <c r="Z20" s="76"/>
      <c r="AA20" s="76"/>
      <c r="AB20" s="86"/>
      <c r="AC20" s="78"/>
      <c r="AD20" s="77"/>
      <c r="AE20" s="77"/>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c r="L21" s="70">
        <f t="shared" si="1"/>
        <v>0</v>
      </c>
      <c r="M21" s="71">
        <f t="shared" si="2"/>
        <v>0</v>
      </c>
      <c r="N21" s="72"/>
      <c r="O21" s="73">
        <f t="shared" si="3"/>
        <v>0</v>
      </c>
      <c r="P21" s="72"/>
      <c r="Q21" s="72"/>
      <c r="R21" s="72"/>
      <c r="S21" s="74">
        <f t="shared" si="0"/>
        <v>0</v>
      </c>
      <c r="T21" s="121" t="str">
        <f t="shared" si="4"/>
        <v>OK</v>
      </c>
      <c r="U21" s="75"/>
      <c r="V21" s="76"/>
      <c r="W21" s="76"/>
      <c r="X21" s="76"/>
      <c r="Y21" s="76"/>
      <c r="Z21" s="76"/>
      <c r="AA21" s="76"/>
      <c r="AB21" s="80"/>
      <c r="AC21" s="78"/>
      <c r="AD21" s="80"/>
      <c r="AE21" s="77"/>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c r="L22" s="70">
        <f t="shared" si="1"/>
        <v>0</v>
      </c>
      <c r="M22" s="71">
        <f t="shared" si="2"/>
        <v>0</v>
      </c>
      <c r="N22" s="72"/>
      <c r="O22" s="73">
        <f t="shared" si="3"/>
        <v>0</v>
      </c>
      <c r="P22" s="72"/>
      <c r="Q22" s="72"/>
      <c r="R22" s="72"/>
      <c r="S22" s="74">
        <f t="shared" si="0"/>
        <v>0</v>
      </c>
      <c r="T22" s="121" t="str">
        <f t="shared" si="4"/>
        <v>OK</v>
      </c>
      <c r="U22" s="75"/>
      <c r="V22" s="76"/>
      <c r="W22" s="76"/>
      <c r="X22" s="76"/>
      <c r="Y22" s="76"/>
      <c r="Z22" s="76"/>
      <c r="AA22" s="76"/>
      <c r="AB22" s="80"/>
      <c r="AC22" s="78"/>
      <c r="AD22" s="80"/>
      <c r="AE22" s="77"/>
      <c r="AF22" s="76"/>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c r="L23" s="70">
        <f t="shared" si="1"/>
        <v>0</v>
      </c>
      <c r="M23" s="71">
        <f t="shared" si="2"/>
        <v>0</v>
      </c>
      <c r="N23" s="72"/>
      <c r="O23" s="73">
        <f t="shared" si="3"/>
        <v>0</v>
      </c>
      <c r="P23" s="72"/>
      <c r="Q23" s="72"/>
      <c r="R23" s="72"/>
      <c r="S23" s="74">
        <f t="shared" si="0"/>
        <v>0</v>
      </c>
      <c r="T23" s="121" t="str">
        <f t="shared" si="4"/>
        <v>OK</v>
      </c>
      <c r="U23" s="75"/>
      <c r="V23" s="76"/>
      <c r="W23" s="76"/>
      <c r="X23" s="76"/>
      <c r="Y23" s="76"/>
      <c r="Z23" s="76"/>
      <c r="AA23" s="76"/>
      <c r="AB23" s="77"/>
      <c r="AC23" s="78"/>
      <c r="AD23" s="77"/>
      <c r="AE23" s="77"/>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75"/>
      <c r="V24" s="88"/>
      <c r="W24" s="88"/>
      <c r="X24" s="76"/>
      <c r="Y24" s="88"/>
      <c r="Z24" s="76"/>
      <c r="AA24" s="76"/>
      <c r="AB24" s="77"/>
      <c r="AC24" s="78"/>
      <c r="AD24" s="80"/>
      <c r="AE24" s="77"/>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c r="L25" s="70">
        <f t="shared" si="1"/>
        <v>0</v>
      </c>
      <c r="M25" s="71">
        <f t="shared" si="2"/>
        <v>0</v>
      </c>
      <c r="N25" s="72"/>
      <c r="O25" s="73">
        <f t="shared" si="3"/>
        <v>0</v>
      </c>
      <c r="P25" s="72"/>
      <c r="Q25" s="72"/>
      <c r="R25" s="72"/>
      <c r="S25" s="74">
        <f t="shared" si="0"/>
        <v>0</v>
      </c>
      <c r="T25" s="121" t="str">
        <f t="shared" si="4"/>
        <v>OK</v>
      </c>
      <c r="U25" s="75"/>
      <c r="V25" s="89"/>
      <c r="W25" s="88"/>
      <c r="X25" s="76"/>
      <c r="Y25" s="89"/>
      <c r="Z25" s="76"/>
      <c r="AA25" s="83"/>
      <c r="AB25" s="80"/>
      <c r="AC25" s="78"/>
      <c r="AD25" s="80"/>
      <c r="AE25" s="77"/>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75"/>
      <c r="V26" s="88"/>
      <c r="W26" s="88"/>
      <c r="X26" s="76"/>
      <c r="Y26" s="88"/>
      <c r="Z26" s="76"/>
      <c r="AA26" s="76"/>
      <c r="AB26" s="80"/>
      <c r="AC26" s="78"/>
      <c r="AD26" s="77"/>
      <c r="AE26" s="77"/>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c r="L27" s="70">
        <f t="shared" si="1"/>
        <v>0</v>
      </c>
      <c r="M27" s="71">
        <f t="shared" si="2"/>
        <v>0</v>
      </c>
      <c r="N27" s="72"/>
      <c r="O27" s="73">
        <f t="shared" si="3"/>
        <v>0</v>
      </c>
      <c r="P27" s="72"/>
      <c r="Q27" s="72"/>
      <c r="R27" s="72"/>
      <c r="S27" s="74">
        <f t="shared" si="0"/>
        <v>0</v>
      </c>
      <c r="T27" s="121" t="str">
        <f t="shared" si="4"/>
        <v>OK</v>
      </c>
      <c r="U27" s="75"/>
      <c r="V27" s="88"/>
      <c r="W27" s="88"/>
      <c r="X27" s="76"/>
      <c r="Y27" s="88"/>
      <c r="Z27" s="76"/>
      <c r="AA27" s="76"/>
      <c r="AB27" s="80"/>
      <c r="AC27" s="78"/>
      <c r="AD27" s="77"/>
      <c r="AE27" s="77"/>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75"/>
      <c r="V28" s="89"/>
      <c r="W28" s="89"/>
      <c r="X28" s="76"/>
      <c r="Y28" s="89"/>
      <c r="Z28" s="76"/>
      <c r="AA28" s="76"/>
      <c r="AB28" s="84"/>
      <c r="AC28" s="78"/>
      <c r="AD28" s="77"/>
      <c r="AE28" s="77"/>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75"/>
      <c r="V29" s="89"/>
      <c r="W29" s="89"/>
      <c r="X29" s="76"/>
      <c r="Y29" s="89"/>
      <c r="Z29" s="76"/>
      <c r="AA29" s="83"/>
      <c r="AB29" s="84"/>
      <c r="AC29" s="78"/>
      <c r="AD29" s="77"/>
      <c r="AE29" s="77"/>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75"/>
      <c r="V30" s="89"/>
      <c r="W30" s="89"/>
      <c r="X30" s="76"/>
      <c r="Y30" s="89"/>
      <c r="Z30" s="76"/>
      <c r="AA30" s="83"/>
      <c r="AB30" s="84"/>
      <c r="AC30" s="78"/>
      <c r="AD30" s="77"/>
      <c r="AE30" s="77"/>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75"/>
      <c r="V31" s="89"/>
      <c r="W31" s="89"/>
      <c r="X31" s="76"/>
      <c r="Y31" s="89"/>
      <c r="Z31" s="76"/>
      <c r="AA31" s="83"/>
      <c r="AB31" s="84"/>
      <c r="AC31" s="78"/>
      <c r="AD31" s="77"/>
      <c r="AE31" s="77"/>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c r="L32" s="70">
        <f t="shared" si="1"/>
        <v>0</v>
      </c>
      <c r="M32" s="71">
        <f t="shared" si="2"/>
        <v>0</v>
      </c>
      <c r="N32" s="72"/>
      <c r="O32" s="73">
        <f t="shared" si="3"/>
        <v>0</v>
      </c>
      <c r="P32" s="72"/>
      <c r="Q32" s="72"/>
      <c r="R32" s="72"/>
      <c r="S32" s="74">
        <f t="shared" si="0"/>
        <v>0</v>
      </c>
      <c r="T32" s="121" t="str">
        <f t="shared" si="4"/>
        <v>OK</v>
      </c>
      <c r="U32" s="75"/>
      <c r="V32" s="89"/>
      <c r="W32" s="89"/>
      <c r="X32" s="76"/>
      <c r="Y32" s="89"/>
      <c r="Z32" s="76"/>
      <c r="AA32" s="83"/>
      <c r="AB32" s="84"/>
      <c r="AC32" s="78"/>
      <c r="AD32" s="77"/>
      <c r="AE32" s="77"/>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75"/>
      <c r="V33" s="89"/>
      <c r="W33" s="89"/>
      <c r="X33" s="76"/>
      <c r="Y33" s="89"/>
      <c r="Z33" s="76"/>
      <c r="AA33" s="83"/>
      <c r="AB33" s="84"/>
      <c r="AC33" s="78"/>
      <c r="AD33" s="77"/>
      <c r="AE33" s="77"/>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75"/>
      <c r="V34" s="89"/>
      <c r="W34" s="89"/>
      <c r="X34" s="76"/>
      <c r="Y34" s="89"/>
      <c r="Z34" s="76"/>
      <c r="AA34" s="83"/>
      <c r="AB34" s="84"/>
      <c r="AC34" s="78"/>
      <c r="AD34" s="77"/>
      <c r="AE34" s="77"/>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c r="L35" s="70">
        <f t="shared" si="1"/>
        <v>0</v>
      </c>
      <c r="M35" s="71">
        <f t="shared" si="2"/>
        <v>0</v>
      </c>
      <c r="N35" s="72"/>
      <c r="O35" s="73">
        <f t="shared" si="3"/>
        <v>0</v>
      </c>
      <c r="P35" s="72"/>
      <c r="Q35" s="72"/>
      <c r="R35" s="72"/>
      <c r="S35" s="74">
        <f t="shared" si="0"/>
        <v>0</v>
      </c>
      <c r="T35" s="121" t="str">
        <f t="shared" si="4"/>
        <v>OK</v>
      </c>
      <c r="U35" s="75"/>
      <c r="V35" s="89"/>
      <c r="W35" s="89"/>
      <c r="X35" s="76"/>
      <c r="Y35" s="89"/>
      <c r="Z35" s="76"/>
      <c r="AA35" s="83"/>
      <c r="AB35" s="84"/>
      <c r="AC35" s="78"/>
      <c r="AD35" s="77"/>
      <c r="AE35" s="77"/>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75"/>
      <c r="V36" s="89"/>
      <c r="W36" s="89"/>
      <c r="X36" s="76"/>
      <c r="Y36" s="89"/>
      <c r="Z36" s="76"/>
      <c r="AA36" s="83"/>
      <c r="AB36" s="84"/>
      <c r="AC36" s="78"/>
      <c r="AD36" s="77"/>
      <c r="AE36" s="77"/>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c r="L37" s="70">
        <f t="shared" si="1"/>
        <v>0</v>
      </c>
      <c r="M37" s="71">
        <f t="shared" si="2"/>
        <v>0</v>
      </c>
      <c r="N37" s="72"/>
      <c r="O37" s="73">
        <f t="shared" si="3"/>
        <v>0</v>
      </c>
      <c r="P37" s="72"/>
      <c r="Q37" s="72"/>
      <c r="R37" s="72"/>
      <c r="S37" s="74">
        <f t="shared" si="0"/>
        <v>0</v>
      </c>
      <c r="T37" s="121" t="str">
        <f t="shared" si="4"/>
        <v>OK</v>
      </c>
      <c r="U37" s="75"/>
      <c r="V37" s="89"/>
      <c r="W37" s="89"/>
      <c r="X37" s="76"/>
      <c r="Y37" s="89"/>
      <c r="Z37" s="76"/>
      <c r="AA37" s="83"/>
      <c r="AB37" s="84"/>
      <c r="AC37" s="78"/>
      <c r="AD37" s="77"/>
      <c r="AE37" s="77"/>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c r="L38" s="70">
        <f t="shared" si="1"/>
        <v>0</v>
      </c>
      <c r="M38" s="71">
        <f t="shared" si="2"/>
        <v>0</v>
      </c>
      <c r="N38" s="72"/>
      <c r="O38" s="73">
        <f t="shared" si="3"/>
        <v>0</v>
      </c>
      <c r="P38" s="72"/>
      <c r="Q38" s="72"/>
      <c r="R38" s="72"/>
      <c r="S38" s="74">
        <f t="shared" si="0"/>
        <v>0</v>
      </c>
      <c r="T38" s="121" t="str">
        <f t="shared" si="4"/>
        <v>OK</v>
      </c>
      <c r="U38" s="75"/>
      <c r="V38" s="89"/>
      <c r="W38" s="89"/>
      <c r="X38" s="76"/>
      <c r="Y38" s="89"/>
      <c r="Z38" s="76"/>
      <c r="AA38" s="83"/>
      <c r="AB38" s="84"/>
      <c r="AC38" s="78"/>
      <c r="AD38" s="77"/>
      <c r="AE38" s="77"/>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1"/>
        <v>0</v>
      </c>
      <c r="M39" s="71">
        <f t="shared" si="2"/>
        <v>0</v>
      </c>
      <c r="N39" s="72"/>
      <c r="O39" s="73">
        <f t="shared" si="3"/>
        <v>0</v>
      </c>
      <c r="P39" s="72"/>
      <c r="Q39" s="72"/>
      <c r="R39" s="72"/>
      <c r="S39" s="74">
        <f t="shared" si="0"/>
        <v>0</v>
      </c>
      <c r="T39" s="121" t="str">
        <f t="shared" si="4"/>
        <v>OK</v>
      </c>
      <c r="U39" s="75"/>
      <c r="V39" s="89"/>
      <c r="W39" s="89"/>
      <c r="X39" s="76"/>
      <c r="Y39" s="89"/>
      <c r="Z39" s="76"/>
      <c r="AA39" s="83"/>
      <c r="AB39" s="84"/>
      <c r="AC39" s="78"/>
      <c r="AD39" s="77"/>
      <c r="AE39" s="77"/>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c r="L40" s="70">
        <f t="shared" si="1"/>
        <v>0</v>
      </c>
      <c r="M40" s="71">
        <f t="shared" si="2"/>
        <v>0</v>
      </c>
      <c r="N40" s="72"/>
      <c r="O40" s="73">
        <f t="shared" si="3"/>
        <v>0</v>
      </c>
      <c r="P40" s="72"/>
      <c r="Q40" s="72"/>
      <c r="R40" s="72"/>
      <c r="S40" s="74">
        <f t="shared" si="0"/>
        <v>0</v>
      </c>
      <c r="T40" s="121" t="str">
        <f t="shared" si="4"/>
        <v>OK</v>
      </c>
      <c r="U40" s="75"/>
      <c r="V40" s="89"/>
      <c r="W40" s="89"/>
      <c r="X40" s="76"/>
      <c r="Y40" s="89"/>
      <c r="Z40" s="76"/>
      <c r="AA40" s="83"/>
      <c r="AB40" s="84"/>
      <c r="AC40" s="78"/>
      <c r="AD40" s="77"/>
      <c r="AE40" s="77"/>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c r="L41" s="70">
        <f t="shared" si="1"/>
        <v>0</v>
      </c>
      <c r="M41" s="71">
        <f t="shared" si="2"/>
        <v>0</v>
      </c>
      <c r="N41" s="72"/>
      <c r="O41" s="73">
        <f t="shared" si="3"/>
        <v>0</v>
      </c>
      <c r="P41" s="72"/>
      <c r="Q41" s="72"/>
      <c r="R41" s="72"/>
      <c r="S41" s="74">
        <f t="shared" si="0"/>
        <v>0</v>
      </c>
      <c r="T41" s="121" t="str">
        <f t="shared" si="4"/>
        <v>OK</v>
      </c>
      <c r="U41" s="75"/>
      <c r="V41" s="89"/>
      <c r="W41" s="89"/>
      <c r="X41" s="76"/>
      <c r="Y41" s="89"/>
      <c r="Z41" s="76"/>
      <c r="AA41" s="83"/>
      <c r="AB41" s="84"/>
      <c r="AC41" s="78"/>
      <c r="AD41" s="77"/>
      <c r="AE41" s="77"/>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1"/>
        <v>0</v>
      </c>
      <c r="M42" s="71">
        <f t="shared" si="2"/>
        <v>0</v>
      </c>
      <c r="N42" s="72"/>
      <c r="O42" s="73">
        <f t="shared" si="3"/>
        <v>0</v>
      </c>
      <c r="P42" s="72"/>
      <c r="Q42" s="72"/>
      <c r="R42" s="72"/>
      <c r="S42" s="74">
        <f t="shared" si="0"/>
        <v>0</v>
      </c>
      <c r="T42" s="121" t="str">
        <f t="shared" si="4"/>
        <v>OK</v>
      </c>
      <c r="U42" s="75"/>
      <c r="V42" s="89"/>
      <c r="W42" s="89"/>
      <c r="X42" s="76"/>
      <c r="Y42" s="89"/>
      <c r="Z42" s="76"/>
      <c r="AA42" s="83"/>
      <c r="AB42" s="84"/>
      <c r="AC42" s="78"/>
      <c r="AD42" s="77"/>
      <c r="AE42" s="77"/>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75"/>
      <c r="V43" s="89"/>
      <c r="W43" s="89"/>
      <c r="X43" s="76"/>
      <c r="Y43" s="89"/>
      <c r="Z43" s="76"/>
      <c r="AA43" s="83"/>
      <c r="AB43" s="84"/>
      <c r="AC43" s="78"/>
      <c r="AD43" s="77"/>
      <c r="AE43" s="77"/>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c r="L44" s="70">
        <f t="shared" si="1"/>
        <v>0</v>
      </c>
      <c r="M44" s="71">
        <f t="shared" si="2"/>
        <v>0</v>
      </c>
      <c r="N44" s="72"/>
      <c r="O44" s="73">
        <f t="shared" si="3"/>
        <v>0</v>
      </c>
      <c r="P44" s="72"/>
      <c r="Q44" s="72"/>
      <c r="R44" s="72"/>
      <c r="S44" s="74">
        <f t="shared" si="0"/>
        <v>0</v>
      </c>
      <c r="T44" s="121" t="str">
        <f t="shared" si="4"/>
        <v>OK</v>
      </c>
      <c r="U44" s="75"/>
      <c r="V44" s="89"/>
      <c r="W44" s="89"/>
      <c r="X44" s="76"/>
      <c r="Y44" s="89"/>
      <c r="Z44" s="76"/>
      <c r="AA44" s="83"/>
      <c r="AB44" s="84"/>
      <c r="AC44" s="78"/>
      <c r="AD44" s="77"/>
      <c r="AE44" s="77"/>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1"/>
        <v>0</v>
      </c>
      <c r="M45" s="71">
        <f t="shared" si="2"/>
        <v>0</v>
      </c>
      <c r="N45" s="72"/>
      <c r="O45" s="73">
        <f t="shared" si="3"/>
        <v>0</v>
      </c>
      <c r="P45" s="72"/>
      <c r="Q45" s="72"/>
      <c r="R45" s="72"/>
      <c r="S45" s="74">
        <f t="shared" si="0"/>
        <v>0</v>
      </c>
      <c r="T45" s="121" t="str">
        <f t="shared" si="4"/>
        <v>OK</v>
      </c>
      <c r="U45" s="75"/>
      <c r="V45" s="89"/>
      <c r="W45" s="89"/>
      <c r="X45" s="76"/>
      <c r="Y45" s="89"/>
      <c r="Z45" s="76"/>
      <c r="AA45" s="83"/>
      <c r="AB45" s="84"/>
      <c r="AC45" s="78"/>
      <c r="AD45" s="77"/>
      <c r="AE45" s="77"/>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1"/>
        <v>0</v>
      </c>
      <c r="M46" s="71">
        <f t="shared" si="2"/>
        <v>0</v>
      </c>
      <c r="N46" s="72"/>
      <c r="O46" s="73">
        <f t="shared" si="3"/>
        <v>0</v>
      </c>
      <c r="P46" s="72"/>
      <c r="Q46" s="72"/>
      <c r="R46" s="72"/>
      <c r="S46" s="74">
        <f t="shared" si="0"/>
        <v>0</v>
      </c>
      <c r="T46" s="121" t="str">
        <f t="shared" si="4"/>
        <v>OK</v>
      </c>
      <c r="U46" s="75"/>
      <c r="V46" s="89"/>
      <c r="W46" s="89"/>
      <c r="X46" s="76"/>
      <c r="Y46" s="89"/>
      <c r="Z46" s="76"/>
      <c r="AA46" s="83"/>
      <c r="AB46" s="84"/>
      <c r="AC46" s="78"/>
      <c r="AD46" s="77"/>
      <c r="AE46" s="77"/>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75"/>
      <c r="V47" s="89"/>
      <c r="W47" s="89"/>
      <c r="X47" s="76"/>
      <c r="Y47" s="89"/>
      <c r="Z47" s="76"/>
      <c r="AA47" s="83"/>
      <c r="AB47" s="84"/>
      <c r="AC47" s="78"/>
      <c r="AD47" s="77"/>
      <c r="AE47" s="77"/>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75"/>
      <c r="V48" s="89"/>
      <c r="W48" s="89"/>
      <c r="X48" s="76"/>
      <c r="Y48" s="89"/>
      <c r="Z48" s="76"/>
      <c r="AA48" s="83"/>
      <c r="AB48" s="84"/>
      <c r="AC48" s="78"/>
      <c r="AD48" s="77"/>
      <c r="AE48" s="77"/>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c r="L49" s="70">
        <f t="shared" si="1"/>
        <v>0</v>
      </c>
      <c r="M49" s="71">
        <f t="shared" si="2"/>
        <v>0</v>
      </c>
      <c r="N49" s="72"/>
      <c r="O49" s="73">
        <f t="shared" si="3"/>
        <v>0</v>
      </c>
      <c r="P49" s="72"/>
      <c r="Q49" s="72"/>
      <c r="R49" s="72"/>
      <c r="S49" s="74">
        <f t="shared" si="0"/>
        <v>0</v>
      </c>
      <c r="T49" s="121" t="str">
        <f t="shared" si="4"/>
        <v>OK</v>
      </c>
      <c r="U49" s="75"/>
      <c r="V49" s="89"/>
      <c r="W49" s="89"/>
      <c r="X49" s="76"/>
      <c r="Y49" s="89"/>
      <c r="Z49" s="76"/>
      <c r="AA49" s="83"/>
      <c r="AB49" s="84"/>
      <c r="AC49" s="78"/>
      <c r="AD49" s="77"/>
      <c r="AE49" s="77"/>
      <c r="AF49" s="76"/>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c r="L50" s="70">
        <f t="shared" si="1"/>
        <v>0</v>
      </c>
      <c r="M50" s="71">
        <f t="shared" si="2"/>
        <v>0</v>
      </c>
      <c r="N50" s="72"/>
      <c r="O50" s="73">
        <f t="shared" si="3"/>
        <v>0</v>
      </c>
      <c r="P50" s="72"/>
      <c r="Q50" s="72"/>
      <c r="R50" s="72"/>
      <c r="S50" s="74">
        <f t="shared" si="0"/>
        <v>0</v>
      </c>
      <c r="T50" s="121" t="str">
        <f t="shared" si="4"/>
        <v>OK</v>
      </c>
      <c r="U50" s="75"/>
      <c r="V50" s="89"/>
      <c r="W50" s="89"/>
      <c r="X50" s="76"/>
      <c r="Y50" s="89"/>
      <c r="Z50" s="76"/>
      <c r="AA50" s="83"/>
      <c r="AB50" s="84"/>
      <c r="AC50" s="78"/>
      <c r="AD50" s="77"/>
      <c r="AE50" s="77"/>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c r="L51" s="70">
        <f t="shared" si="1"/>
        <v>0</v>
      </c>
      <c r="M51" s="71">
        <f t="shared" si="2"/>
        <v>0</v>
      </c>
      <c r="N51" s="72"/>
      <c r="O51" s="73">
        <f t="shared" si="3"/>
        <v>0</v>
      </c>
      <c r="P51" s="72"/>
      <c r="Q51" s="72"/>
      <c r="R51" s="72"/>
      <c r="S51" s="74">
        <f t="shared" si="0"/>
        <v>0</v>
      </c>
      <c r="T51" s="121" t="str">
        <f t="shared" si="4"/>
        <v>OK</v>
      </c>
      <c r="U51" s="75"/>
      <c r="V51" s="89"/>
      <c r="W51" s="89"/>
      <c r="X51" s="76"/>
      <c r="Y51" s="89"/>
      <c r="Z51" s="76"/>
      <c r="AA51" s="83"/>
      <c r="AB51" s="84"/>
      <c r="AC51" s="78"/>
      <c r="AD51" s="77"/>
      <c r="AE51" s="77"/>
      <c r="AF51" s="76"/>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c r="L52" s="70">
        <f t="shared" si="1"/>
        <v>0</v>
      </c>
      <c r="M52" s="71">
        <f t="shared" si="2"/>
        <v>0</v>
      </c>
      <c r="N52" s="72"/>
      <c r="O52" s="73">
        <f t="shared" si="3"/>
        <v>0</v>
      </c>
      <c r="P52" s="72"/>
      <c r="Q52" s="72"/>
      <c r="R52" s="72"/>
      <c r="S52" s="74">
        <f t="shared" si="0"/>
        <v>0</v>
      </c>
      <c r="T52" s="121" t="str">
        <f t="shared" si="4"/>
        <v>OK</v>
      </c>
      <c r="U52" s="75"/>
      <c r="V52" s="89"/>
      <c r="W52" s="89"/>
      <c r="X52" s="76"/>
      <c r="Y52" s="89"/>
      <c r="Z52" s="76"/>
      <c r="AA52" s="83"/>
      <c r="AB52" s="84"/>
      <c r="AC52" s="78"/>
      <c r="AD52" s="77"/>
      <c r="AE52" s="77"/>
      <c r="AF52" s="76"/>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c r="L53" s="70">
        <f t="shared" si="1"/>
        <v>0</v>
      </c>
      <c r="M53" s="71">
        <f t="shared" si="2"/>
        <v>0</v>
      </c>
      <c r="N53" s="72"/>
      <c r="O53" s="73">
        <f t="shared" si="3"/>
        <v>0</v>
      </c>
      <c r="P53" s="72"/>
      <c r="Q53" s="72"/>
      <c r="R53" s="72"/>
      <c r="S53" s="74">
        <f t="shared" si="0"/>
        <v>0</v>
      </c>
      <c r="T53" s="121" t="str">
        <f t="shared" si="4"/>
        <v>OK</v>
      </c>
      <c r="U53" s="75"/>
      <c r="V53" s="89"/>
      <c r="W53" s="89"/>
      <c r="X53" s="76"/>
      <c r="Y53" s="89"/>
      <c r="Z53" s="76"/>
      <c r="AA53" s="83"/>
      <c r="AB53" s="84"/>
      <c r="AC53" s="78"/>
      <c r="AD53" s="77"/>
      <c r="AE53" s="77"/>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c r="L54" s="70">
        <f t="shared" si="1"/>
        <v>0</v>
      </c>
      <c r="M54" s="71">
        <f t="shared" si="2"/>
        <v>0</v>
      </c>
      <c r="N54" s="72"/>
      <c r="O54" s="73">
        <f t="shared" si="3"/>
        <v>0</v>
      </c>
      <c r="P54" s="72"/>
      <c r="Q54" s="72"/>
      <c r="R54" s="72"/>
      <c r="S54" s="74">
        <f t="shared" si="0"/>
        <v>0</v>
      </c>
      <c r="T54" s="121" t="str">
        <f t="shared" si="4"/>
        <v>OK</v>
      </c>
      <c r="U54" s="75"/>
      <c r="V54" s="89"/>
      <c r="W54" s="89"/>
      <c r="X54" s="76"/>
      <c r="Y54" s="89"/>
      <c r="Z54" s="76"/>
      <c r="AA54" s="83"/>
      <c r="AB54" s="84"/>
      <c r="AC54" s="78"/>
      <c r="AD54" s="77"/>
      <c r="AE54" s="77"/>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75"/>
      <c r="V55" s="89"/>
      <c r="W55" s="89"/>
      <c r="X55" s="76"/>
      <c r="Y55" s="89"/>
      <c r="Z55" s="76"/>
      <c r="AA55" s="83"/>
      <c r="AB55" s="84"/>
      <c r="AC55" s="78"/>
      <c r="AD55" s="77"/>
      <c r="AE55" s="77"/>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v>1</v>
      </c>
      <c r="L56" s="70">
        <f t="shared" si="1"/>
        <v>1</v>
      </c>
      <c r="M56" s="71">
        <f t="shared" si="2"/>
        <v>1</v>
      </c>
      <c r="N56" s="72"/>
      <c r="O56" s="73">
        <f t="shared" si="3"/>
        <v>0</v>
      </c>
      <c r="P56" s="72"/>
      <c r="Q56" s="72"/>
      <c r="R56" s="72"/>
      <c r="S56" s="74">
        <f t="shared" si="0"/>
        <v>0</v>
      </c>
      <c r="T56" s="121" t="str">
        <f t="shared" si="4"/>
        <v>OK</v>
      </c>
      <c r="U56" s="75">
        <v>1</v>
      </c>
      <c r="V56" s="89"/>
      <c r="W56" s="89"/>
      <c r="X56" s="76"/>
      <c r="Y56" s="89"/>
      <c r="Z56" s="76"/>
      <c r="AA56" s="83"/>
      <c r="AB56" s="84"/>
      <c r="AC56" s="78"/>
      <c r="AD56" s="77"/>
      <c r="AE56" s="77"/>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c r="L57" s="70">
        <f t="shared" si="1"/>
        <v>0</v>
      </c>
      <c r="M57" s="71">
        <f t="shared" si="2"/>
        <v>0</v>
      </c>
      <c r="N57" s="72"/>
      <c r="O57" s="73">
        <f t="shared" si="3"/>
        <v>0</v>
      </c>
      <c r="P57" s="72"/>
      <c r="Q57" s="72"/>
      <c r="R57" s="72"/>
      <c r="S57" s="74">
        <f t="shared" si="0"/>
        <v>0</v>
      </c>
      <c r="T57" s="121" t="str">
        <f t="shared" si="4"/>
        <v>OK</v>
      </c>
      <c r="U57" s="75"/>
      <c r="V57" s="89"/>
      <c r="W57" s="89"/>
      <c r="X57" s="76"/>
      <c r="Y57" s="89"/>
      <c r="Z57" s="76"/>
      <c r="AA57" s="83"/>
      <c r="AB57" s="84"/>
      <c r="AC57" s="78"/>
      <c r="AD57" s="77"/>
      <c r="AE57" s="77"/>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75"/>
      <c r="V58" s="89"/>
      <c r="W58" s="89"/>
      <c r="X58" s="76"/>
      <c r="Y58" s="89"/>
      <c r="Z58" s="76"/>
      <c r="AA58" s="83"/>
      <c r="AB58" s="84"/>
      <c r="AC58" s="78"/>
      <c r="AD58" s="77"/>
      <c r="AE58" s="77"/>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75"/>
      <c r="V59" s="89"/>
      <c r="W59" s="89"/>
      <c r="X59" s="76"/>
      <c r="Y59" s="89"/>
      <c r="Z59" s="76"/>
      <c r="AA59" s="83"/>
      <c r="AB59" s="84"/>
      <c r="AC59" s="78"/>
      <c r="AD59" s="77"/>
      <c r="AE59" s="77"/>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75"/>
      <c r="V60" s="89"/>
      <c r="W60" s="89"/>
      <c r="X60" s="76"/>
      <c r="Y60" s="89"/>
      <c r="Z60" s="76"/>
      <c r="AA60" s="83"/>
      <c r="AB60" s="84"/>
      <c r="AC60" s="78"/>
      <c r="AD60" s="77"/>
      <c r="AE60" s="77"/>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75"/>
      <c r="V61" s="89"/>
      <c r="W61" s="89"/>
      <c r="X61" s="76"/>
      <c r="Y61" s="89"/>
      <c r="Z61" s="76"/>
      <c r="AA61" s="83"/>
      <c r="AB61" s="84"/>
      <c r="AC61" s="78"/>
      <c r="AD61" s="77"/>
      <c r="AE61" s="77"/>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75"/>
      <c r="V62" s="89"/>
      <c r="W62" s="89"/>
      <c r="X62" s="76"/>
      <c r="Y62" s="89"/>
      <c r="Z62" s="76"/>
      <c r="AA62" s="83"/>
      <c r="AB62" s="84"/>
      <c r="AC62" s="78"/>
      <c r="AD62" s="77"/>
      <c r="AE62" s="77"/>
      <c r="AF62" s="76"/>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c r="L63" s="70">
        <f t="shared" si="1"/>
        <v>0</v>
      </c>
      <c r="M63" s="71">
        <f t="shared" si="2"/>
        <v>0</v>
      </c>
      <c r="N63" s="72"/>
      <c r="O63" s="73">
        <f t="shared" si="3"/>
        <v>0</v>
      </c>
      <c r="P63" s="72"/>
      <c r="Q63" s="72"/>
      <c r="R63" s="72"/>
      <c r="S63" s="74">
        <f t="shared" si="0"/>
        <v>0</v>
      </c>
      <c r="T63" s="121" t="str">
        <f t="shared" si="4"/>
        <v>OK</v>
      </c>
      <c r="U63" s="75"/>
      <c r="V63" s="89"/>
      <c r="W63" s="89"/>
      <c r="X63" s="76"/>
      <c r="Y63" s="89"/>
      <c r="Z63" s="76"/>
      <c r="AA63" s="83"/>
      <c r="AB63" s="84"/>
      <c r="AC63" s="78"/>
      <c r="AD63" s="77"/>
      <c r="AE63" s="77"/>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1"/>
        <v>0</v>
      </c>
      <c r="M64" s="71">
        <f t="shared" si="2"/>
        <v>0</v>
      </c>
      <c r="N64" s="72"/>
      <c r="O64" s="73">
        <f t="shared" si="3"/>
        <v>0</v>
      </c>
      <c r="P64" s="72"/>
      <c r="Q64" s="72"/>
      <c r="R64" s="72"/>
      <c r="S64" s="74">
        <f t="shared" si="0"/>
        <v>0</v>
      </c>
      <c r="T64" s="121" t="str">
        <f t="shared" si="4"/>
        <v>OK</v>
      </c>
      <c r="U64" s="75"/>
      <c r="V64" s="89"/>
      <c r="W64" s="89"/>
      <c r="X64" s="76"/>
      <c r="Y64" s="89"/>
      <c r="Z64" s="76"/>
      <c r="AA64" s="83"/>
      <c r="AB64" s="84"/>
      <c r="AC64" s="78"/>
      <c r="AD64" s="77"/>
      <c r="AE64" s="77"/>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1"/>
        <v>0</v>
      </c>
      <c r="M65" s="71">
        <f t="shared" si="2"/>
        <v>0</v>
      </c>
      <c r="N65" s="72"/>
      <c r="O65" s="73">
        <f t="shared" si="3"/>
        <v>0</v>
      </c>
      <c r="P65" s="72"/>
      <c r="Q65" s="72"/>
      <c r="R65" s="72"/>
      <c r="S65" s="74">
        <f t="shared" si="0"/>
        <v>0</v>
      </c>
      <c r="T65" s="121" t="str">
        <f t="shared" si="4"/>
        <v>OK</v>
      </c>
      <c r="U65" s="75"/>
      <c r="V65" s="89"/>
      <c r="W65" s="89"/>
      <c r="X65" s="76"/>
      <c r="Y65" s="89"/>
      <c r="Z65" s="76"/>
      <c r="AA65" s="83"/>
      <c r="AB65" s="84"/>
      <c r="AC65" s="78"/>
      <c r="AD65" s="77"/>
      <c r="AE65" s="77"/>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c r="L66" s="70">
        <f t="shared" si="1"/>
        <v>0</v>
      </c>
      <c r="M66" s="71">
        <f t="shared" si="2"/>
        <v>0</v>
      </c>
      <c r="N66" s="72"/>
      <c r="O66" s="73">
        <f t="shared" si="3"/>
        <v>0</v>
      </c>
      <c r="P66" s="72"/>
      <c r="Q66" s="72"/>
      <c r="R66" s="72"/>
      <c r="S66" s="74">
        <f t="shared" si="0"/>
        <v>0</v>
      </c>
      <c r="T66" s="121" t="str">
        <f t="shared" si="4"/>
        <v>OK</v>
      </c>
      <c r="U66" s="75"/>
      <c r="V66" s="89"/>
      <c r="W66" s="89"/>
      <c r="X66" s="76"/>
      <c r="Y66" s="89"/>
      <c r="Z66" s="76"/>
      <c r="AA66" s="83"/>
      <c r="AB66" s="84"/>
      <c r="AC66" s="78"/>
      <c r="AD66" s="77"/>
      <c r="AE66" s="77"/>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1"/>
        <v>0</v>
      </c>
      <c r="M67" s="71">
        <f t="shared" si="2"/>
        <v>0</v>
      </c>
      <c r="N67" s="72"/>
      <c r="O67" s="73">
        <f t="shared" si="3"/>
        <v>0</v>
      </c>
      <c r="P67" s="72"/>
      <c r="Q67" s="72"/>
      <c r="R67" s="72"/>
      <c r="S67" s="74">
        <f t="shared" si="0"/>
        <v>0</v>
      </c>
      <c r="T67" s="121" t="str">
        <f t="shared" si="4"/>
        <v>OK</v>
      </c>
      <c r="U67" s="75"/>
      <c r="V67" s="89"/>
      <c r="W67" s="89"/>
      <c r="X67" s="76"/>
      <c r="Y67" s="89"/>
      <c r="Z67" s="76"/>
      <c r="AA67" s="83"/>
      <c r="AB67" s="84"/>
      <c r="AC67" s="78"/>
      <c r="AD67" s="77"/>
      <c r="AE67" s="77"/>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si="1"/>
        <v>0</v>
      </c>
      <c r="M68" s="71">
        <f t="shared" si="2"/>
        <v>0</v>
      </c>
      <c r="N68" s="72"/>
      <c r="O68" s="73">
        <f t="shared" si="3"/>
        <v>0</v>
      </c>
      <c r="P68" s="72"/>
      <c r="Q68" s="72"/>
      <c r="R68" s="72"/>
      <c r="S68" s="74">
        <f t="shared" si="0"/>
        <v>0</v>
      </c>
      <c r="T68" s="121" t="str">
        <f t="shared" si="4"/>
        <v>OK</v>
      </c>
      <c r="U68" s="75"/>
      <c r="V68" s="89"/>
      <c r="W68" s="89"/>
      <c r="X68" s="76"/>
      <c r="Y68" s="89"/>
      <c r="Z68" s="76"/>
      <c r="AA68" s="83"/>
      <c r="AB68" s="84"/>
      <c r="AC68" s="78"/>
      <c r="AD68" s="77"/>
      <c r="AE68" s="77"/>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75"/>
      <c r="V69" s="89"/>
      <c r="W69" s="89"/>
      <c r="X69" s="76"/>
      <c r="Y69" s="89"/>
      <c r="Z69" s="76"/>
      <c r="AA69" s="83"/>
      <c r="AB69" s="84"/>
      <c r="AC69" s="78"/>
      <c r="AD69" s="77"/>
      <c r="AE69" s="77"/>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c r="L70" s="70">
        <f t="shared" si="1"/>
        <v>0</v>
      </c>
      <c r="M70" s="71">
        <f t="shared" si="2"/>
        <v>0</v>
      </c>
      <c r="N70" s="72"/>
      <c r="O70" s="73">
        <f t="shared" si="3"/>
        <v>0</v>
      </c>
      <c r="P70" s="72"/>
      <c r="Q70" s="72"/>
      <c r="R70" s="72"/>
      <c r="S70" s="74">
        <f t="shared" si="0"/>
        <v>0</v>
      </c>
      <c r="T70" s="121" t="str">
        <f t="shared" si="4"/>
        <v>OK</v>
      </c>
      <c r="U70" s="75"/>
      <c r="V70" s="89"/>
      <c r="W70" s="89"/>
      <c r="X70" s="76"/>
      <c r="Y70" s="89"/>
      <c r="Z70" s="76"/>
      <c r="AA70" s="83"/>
      <c r="AB70" s="84"/>
      <c r="AC70" s="78"/>
      <c r="AD70" s="77"/>
      <c r="AE70" s="77"/>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c r="L71" s="70">
        <f t="shared" si="1"/>
        <v>0</v>
      </c>
      <c r="M71" s="71">
        <f t="shared" si="2"/>
        <v>0</v>
      </c>
      <c r="N71" s="72"/>
      <c r="O71" s="73">
        <f t="shared" si="3"/>
        <v>0</v>
      </c>
      <c r="P71" s="72"/>
      <c r="Q71" s="72"/>
      <c r="R71" s="72"/>
      <c r="S71" s="74">
        <f t="shared" si="0"/>
        <v>0</v>
      </c>
      <c r="T71" s="121" t="str">
        <f t="shared" si="4"/>
        <v>OK</v>
      </c>
      <c r="U71" s="75"/>
      <c r="V71" s="89"/>
      <c r="W71" s="89"/>
      <c r="X71" s="76"/>
      <c r="Y71" s="89"/>
      <c r="Z71" s="76"/>
      <c r="AA71" s="83"/>
      <c r="AB71" s="84"/>
      <c r="AC71" s="78"/>
      <c r="AD71" s="77"/>
      <c r="AE71" s="77"/>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75"/>
      <c r="V72" s="89"/>
      <c r="W72" s="89"/>
      <c r="X72" s="76"/>
      <c r="Y72" s="89"/>
      <c r="Z72" s="76"/>
      <c r="AA72" s="83"/>
      <c r="AB72" s="84"/>
      <c r="AC72" s="78"/>
      <c r="AD72" s="77"/>
      <c r="AE72" s="77"/>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1"/>
        <v>0</v>
      </c>
      <c r="M73" s="71">
        <f t="shared" si="2"/>
        <v>0</v>
      </c>
      <c r="N73" s="72"/>
      <c r="O73" s="73">
        <f t="shared" si="3"/>
        <v>0</v>
      </c>
      <c r="P73" s="72"/>
      <c r="Q73" s="72"/>
      <c r="R73" s="72"/>
      <c r="S73" s="74">
        <f t="shared" si="0"/>
        <v>0</v>
      </c>
      <c r="T73" s="121" t="str">
        <f t="shared" si="4"/>
        <v>OK</v>
      </c>
      <c r="U73" s="75"/>
      <c r="V73" s="89"/>
      <c r="W73" s="89"/>
      <c r="X73" s="76"/>
      <c r="Y73" s="89"/>
      <c r="Z73" s="76"/>
      <c r="AA73" s="83"/>
      <c r="AB73" s="84"/>
      <c r="AC73" s="78"/>
      <c r="AD73" s="77"/>
      <c r="AE73" s="77"/>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1"/>
        <v>0</v>
      </c>
      <c r="M74" s="71">
        <f t="shared" si="2"/>
        <v>0</v>
      </c>
      <c r="N74" s="72"/>
      <c r="O74" s="73">
        <f t="shared" si="3"/>
        <v>0</v>
      </c>
      <c r="P74" s="72"/>
      <c r="Q74" s="72"/>
      <c r="R74" s="72"/>
      <c r="S74" s="74">
        <f t="shared" si="0"/>
        <v>0</v>
      </c>
      <c r="T74" s="121" t="str">
        <f t="shared" si="4"/>
        <v>OK</v>
      </c>
      <c r="U74" s="75"/>
      <c r="V74" s="89"/>
      <c r="W74" s="89"/>
      <c r="X74" s="76"/>
      <c r="Y74" s="89"/>
      <c r="Z74" s="76"/>
      <c r="AA74" s="83"/>
      <c r="AB74" s="84"/>
      <c r="AC74" s="78"/>
      <c r="AD74" s="77"/>
      <c r="AE74" s="77"/>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c r="L75" s="70">
        <f t="shared" si="1"/>
        <v>0</v>
      </c>
      <c r="M75" s="71">
        <f t="shared" si="2"/>
        <v>0</v>
      </c>
      <c r="N75" s="72"/>
      <c r="O75" s="73">
        <f t="shared" si="3"/>
        <v>0</v>
      </c>
      <c r="P75" s="72"/>
      <c r="Q75" s="72"/>
      <c r="R75" s="72"/>
      <c r="S75" s="74">
        <f t="shared" si="0"/>
        <v>0</v>
      </c>
      <c r="T75" s="121" t="str">
        <f t="shared" si="4"/>
        <v>OK</v>
      </c>
      <c r="U75" s="75"/>
      <c r="V75" s="89"/>
      <c r="W75" s="89"/>
      <c r="X75" s="76"/>
      <c r="Y75" s="89"/>
      <c r="Z75" s="76"/>
      <c r="AA75" s="83"/>
      <c r="AB75" s="84"/>
      <c r="AC75" s="78"/>
      <c r="AD75" s="77"/>
      <c r="AE75" s="77"/>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c r="L76" s="70">
        <f t="shared" si="1"/>
        <v>0</v>
      </c>
      <c r="M76" s="71">
        <f t="shared" si="2"/>
        <v>0</v>
      </c>
      <c r="N76" s="72"/>
      <c r="O76" s="73">
        <f t="shared" si="3"/>
        <v>0</v>
      </c>
      <c r="P76" s="72"/>
      <c r="Q76" s="72"/>
      <c r="R76" s="72"/>
      <c r="S76" s="74">
        <f t="shared" si="0"/>
        <v>0</v>
      </c>
      <c r="T76" s="121" t="str">
        <f t="shared" si="4"/>
        <v>OK</v>
      </c>
      <c r="U76" s="75"/>
      <c r="V76" s="89"/>
      <c r="W76" s="89"/>
      <c r="X76" s="76"/>
      <c r="Y76" s="89"/>
      <c r="Z76" s="76"/>
      <c r="AA76" s="83"/>
      <c r="AB76" s="84"/>
      <c r="AC76" s="78"/>
      <c r="AD76" s="77"/>
      <c r="AE76" s="77"/>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1"/>
        <v>0</v>
      </c>
      <c r="M77" s="71">
        <f t="shared" si="2"/>
        <v>0</v>
      </c>
      <c r="N77" s="72"/>
      <c r="O77" s="73">
        <f t="shared" si="3"/>
        <v>0</v>
      </c>
      <c r="P77" s="72"/>
      <c r="Q77" s="72"/>
      <c r="R77" s="72"/>
      <c r="S77" s="74">
        <f t="shared" si="0"/>
        <v>0</v>
      </c>
      <c r="T77" s="121" t="str">
        <f t="shared" si="4"/>
        <v>OK</v>
      </c>
      <c r="U77" s="75"/>
      <c r="V77" s="89"/>
      <c r="W77" s="89"/>
      <c r="X77" s="76"/>
      <c r="Y77" s="89"/>
      <c r="Z77" s="76"/>
      <c r="AA77" s="83"/>
      <c r="AB77" s="84"/>
      <c r="AC77" s="78"/>
      <c r="AD77" s="77"/>
      <c r="AE77" s="77"/>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1"/>
        <v>0</v>
      </c>
      <c r="M78" s="71">
        <f t="shared" si="2"/>
        <v>0</v>
      </c>
      <c r="N78" s="72"/>
      <c r="O78" s="73">
        <f t="shared" si="3"/>
        <v>0</v>
      </c>
      <c r="P78" s="72"/>
      <c r="Q78" s="72"/>
      <c r="R78" s="72"/>
      <c r="S78" s="74">
        <f t="shared" si="0"/>
        <v>0</v>
      </c>
      <c r="T78" s="121" t="str">
        <f t="shared" si="4"/>
        <v>OK</v>
      </c>
      <c r="U78" s="75"/>
      <c r="V78" s="89"/>
      <c r="W78" s="89"/>
      <c r="X78" s="76"/>
      <c r="Y78" s="89"/>
      <c r="Z78" s="76"/>
      <c r="AA78" s="83"/>
      <c r="AB78" s="84"/>
      <c r="AC78" s="78"/>
      <c r="AD78" s="77"/>
      <c r="AE78" s="77"/>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c r="L79" s="70">
        <f t="shared" si="1"/>
        <v>0</v>
      </c>
      <c r="M79" s="71">
        <f t="shared" si="2"/>
        <v>0</v>
      </c>
      <c r="N79" s="72"/>
      <c r="O79" s="73">
        <f t="shared" si="3"/>
        <v>0</v>
      </c>
      <c r="P79" s="72"/>
      <c r="Q79" s="72"/>
      <c r="R79" s="72"/>
      <c r="S79" s="74">
        <f t="shared" si="0"/>
        <v>0</v>
      </c>
      <c r="T79" s="121" t="str">
        <f t="shared" si="4"/>
        <v>OK</v>
      </c>
      <c r="U79" s="75"/>
      <c r="V79" s="89"/>
      <c r="W79" s="89"/>
      <c r="X79" s="76"/>
      <c r="Y79" s="89"/>
      <c r="Z79" s="76"/>
      <c r="AA79" s="83"/>
      <c r="AB79" s="84"/>
      <c r="AC79" s="78"/>
      <c r="AD79" s="77"/>
      <c r="AE79" s="77"/>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75"/>
      <c r="V80" s="89"/>
      <c r="W80" s="89"/>
      <c r="X80" s="76"/>
      <c r="Y80" s="89"/>
      <c r="Z80" s="76"/>
      <c r="AA80" s="83"/>
      <c r="AB80" s="84"/>
      <c r="AC80" s="78"/>
      <c r="AD80" s="77"/>
      <c r="AE80" s="77"/>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c r="L81" s="70">
        <f t="shared" si="1"/>
        <v>0</v>
      </c>
      <c r="M81" s="71">
        <f t="shared" si="2"/>
        <v>0</v>
      </c>
      <c r="N81" s="72"/>
      <c r="O81" s="73">
        <f t="shared" si="3"/>
        <v>0</v>
      </c>
      <c r="P81" s="72"/>
      <c r="Q81" s="72"/>
      <c r="R81" s="72"/>
      <c r="S81" s="74">
        <f t="shared" si="0"/>
        <v>0</v>
      </c>
      <c r="T81" s="121" t="str">
        <f t="shared" si="4"/>
        <v>OK</v>
      </c>
      <c r="U81" s="75"/>
      <c r="V81" s="89"/>
      <c r="W81" s="89"/>
      <c r="X81" s="76"/>
      <c r="Y81" s="89"/>
      <c r="Z81" s="76"/>
      <c r="AA81" s="83"/>
      <c r="AB81" s="84"/>
      <c r="AC81" s="78"/>
      <c r="AD81" s="77"/>
      <c r="AE81" s="77"/>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1"/>
        <v>0</v>
      </c>
      <c r="M82" s="71">
        <f t="shared" si="2"/>
        <v>0</v>
      </c>
      <c r="N82" s="72"/>
      <c r="O82" s="73">
        <f t="shared" si="3"/>
        <v>0</v>
      </c>
      <c r="P82" s="72"/>
      <c r="Q82" s="72"/>
      <c r="R82" s="72"/>
      <c r="S82" s="74">
        <f t="shared" si="0"/>
        <v>0</v>
      </c>
      <c r="T82" s="121" t="str">
        <f t="shared" si="4"/>
        <v>OK</v>
      </c>
      <c r="U82" s="75"/>
      <c r="V82" s="89"/>
      <c r="W82" s="89"/>
      <c r="X82" s="76"/>
      <c r="Y82" s="89"/>
      <c r="Z82" s="76"/>
      <c r="AA82" s="83"/>
      <c r="AB82" s="84"/>
      <c r="AC82" s="78"/>
      <c r="AD82" s="77"/>
      <c r="AE82" s="77"/>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c r="L83" s="70">
        <f t="shared" si="1"/>
        <v>0</v>
      </c>
      <c r="M83" s="71">
        <f t="shared" si="2"/>
        <v>0</v>
      </c>
      <c r="N83" s="72"/>
      <c r="O83" s="73">
        <f t="shared" si="3"/>
        <v>0</v>
      </c>
      <c r="P83" s="72"/>
      <c r="Q83" s="72"/>
      <c r="R83" s="72"/>
      <c r="S83" s="74">
        <f t="shared" si="0"/>
        <v>0</v>
      </c>
      <c r="T83" s="121" t="str">
        <f t="shared" si="4"/>
        <v>OK</v>
      </c>
      <c r="U83" s="75"/>
      <c r="V83" s="89"/>
      <c r="W83" s="89"/>
      <c r="X83" s="76"/>
      <c r="Y83" s="89"/>
      <c r="Z83" s="76"/>
      <c r="AA83" s="83"/>
      <c r="AB83" s="84"/>
      <c r="AC83" s="78"/>
      <c r="AD83" s="77"/>
      <c r="AE83" s="77"/>
      <c r="AF83" s="76"/>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75"/>
      <c r="V84" s="89"/>
      <c r="W84" s="89"/>
      <c r="X84" s="76"/>
      <c r="Y84" s="89"/>
      <c r="Z84" s="76"/>
      <c r="AA84" s="83"/>
      <c r="AB84" s="84"/>
      <c r="AC84" s="78"/>
      <c r="AD84" s="77"/>
      <c r="AE84" s="77"/>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75"/>
      <c r="V85" s="89"/>
      <c r="W85" s="89"/>
      <c r="X85" s="76"/>
      <c r="Y85" s="89"/>
      <c r="Z85" s="76"/>
      <c r="AA85" s="83"/>
      <c r="AB85" s="84"/>
      <c r="AC85" s="78"/>
      <c r="AD85" s="77"/>
      <c r="AE85" s="77"/>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75"/>
      <c r="V86" s="89"/>
      <c r="W86" s="89"/>
      <c r="X86" s="76"/>
      <c r="Y86" s="89"/>
      <c r="Z86" s="76"/>
      <c r="AA86" s="83"/>
      <c r="AB86" s="84"/>
      <c r="AC86" s="78"/>
      <c r="AD86" s="77"/>
      <c r="AE86" s="77"/>
      <c r="AF86" s="76"/>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c r="L87" s="70">
        <f t="shared" si="1"/>
        <v>0</v>
      </c>
      <c r="M87" s="71">
        <f t="shared" si="2"/>
        <v>0</v>
      </c>
      <c r="N87" s="72"/>
      <c r="O87" s="73">
        <f t="shared" si="3"/>
        <v>0</v>
      </c>
      <c r="P87" s="72"/>
      <c r="Q87" s="72"/>
      <c r="R87" s="72"/>
      <c r="S87" s="74">
        <f t="shared" si="0"/>
        <v>0</v>
      </c>
      <c r="T87" s="121" t="str">
        <f t="shared" si="4"/>
        <v>OK</v>
      </c>
      <c r="U87" s="75"/>
      <c r="V87" s="89"/>
      <c r="W87" s="89"/>
      <c r="X87" s="76"/>
      <c r="Y87" s="89"/>
      <c r="Z87" s="76"/>
      <c r="AA87" s="83"/>
      <c r="AB87" s="84"/>
      <c r="AC87" s="78"/>
      <c r="AD87" s="77"/>
      <c r="AE87" s="77"/>
      <c r="AF87" s="76"/>
      <c r="AG87" s="78"/>
      <c r="AH87" s="78"/>
      <c r="AI87" s="7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1"/>
        <v>0</v>
      </c>
      <c r="M88" s="71">
        <f t="shared" si="2"/>
        <v>0</v>
      </c>
      <c r="N88" s="72"/>
      <c r="O88" s="73">
        <f t="shared" si="3"/>
        <v>0</v>
      </c>
      <c r="P88" s="72"/>
      <c r="Q88" s="72"/>
      <c r="R88" s="72"/>
      <c r="S88" s="74">
        <f t="shared" si="0"/>
        <v>0</v>
      </c>
      <c r="T88" s="121" t="str">
        <f t="shared" si="4"/>
        <v>OK</v>
      </c>
      <c r="U88" s="75"/>
      <c r="V88" s="89"/>
      <c r="W88" s="89"/>
      <c r="X88" s="76"/>
      <c r="Y88" s="89"/>
      <c r="Z88" s="76"/>
      <c r="AA88" s="83"/>
      <c r="AB88" s="84"/>
      <c r="AC88" s="78"/>
      <c r="AD88" s="77"/>
      <c r="AE88" s="77"/>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75"/>
      <c r="V89" s="89"/>
      <c r="W89" s="89"/>
      <c r="X89" s="76"/>
      <c r="Y89" s="89"/>
      <c r="Z89" s="76"/>
      <c r="AA89" s="83"/>
      <c r="AB89" s="84"/>
      <c r="AC89" s="78"/>
      <c r="AD89" s="77"/>
      <c r="AE89" s="77"/>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75"/>
      <c r="V90" s="89"/>
      <c r="W90" s="89"/>
      <c r="X90" s="76"/>
      <c r="Y90" s="89"/>
      <c r="Z90" s="76"/>
      <c r="AA90" s="83"/>
      <c r="AB90" s="84"/>
      <c r="AC90" s="78"/>
      <c r="AD90" s="77"/>
      <c r="AE90" s="77"/>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1"/>
        <v>0</v>
      </c>
      <c r="M91" s="71">
        <f t="shared" si="2"/>
        <v>0</v>
      </c>
      <c r="N91" s="72"/>
      <c r="O91" s="73">
        <f t="shared" si="3"/>
        <v>0</v>
      </c>
      <c r="P91" s="72"/>
      <c r="Q91" s="72"/>
      <c r="R91" s="72"/>
      <c r="S91" s="74">
        <f t="shared" si="0"/>
        <v>0</v>
      </c>
      <c r="T91" s="121" t="str">
        <f t="shared" si="4"/>
        <v>OK</v>
      </c>
      <c r="U91" s="75"/>
      <c r="V91" s="89"/>
      <c r="W91" s="89"/>
      <c r="X91" s="76"/>
      <c r="Y91" s="89"/>
      <c r="Z91" s="76"/>
      <c r="AA91" s="83"/>
      <c r="AB91" s="84"/>
      <c r="AC91" s="78"/>
      <c r="AD91" s="77"/>
      <c r="AE91" s="77"/>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75"/>
      <c r="V92" s="89"/>
      <c r="W92" s="89"/>
      <c r="X92" s="76"/>
      <c r="Y92" s="89"/>
      <c r="Z92" s="76"/>
      <c r="AA92" s="83"/>
      <c r="AB92" s="84"/>
      <c r="AC92" s="78"/>
      <c r="AD92" s="77"/>
      <c r="AE92" s="77"/>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c r="L93" s="70">
        <f t="shared" si="1"/>
        <v>0</v>
      </c>
      <c r="M93" s="71">
        <f t="shared" si="2"/>
        <v>0</v>
      </c>
      <c r="N93" s="72"/>
      <c r="O93" s="73">
        <f t="shared" si="3"/>
        <v>0</v>
      </c>
      <c r="P93" s="72"/>
      <c r="Q93" s="72"/>
      <c r="R93" s="72"/>
      <c r="S93" s="74">
        <f t="shared" si="0"/>
        <v>0</v>
      </c>
      <c r="T93" s="121" t="str">
        <f t="shared" si="4"/>
        <v>OK</v>
      </c>
      <c r="U93" s="75"/>
      <c r="V93" s="89"/>
      <c r="W93" s="89"/>
      <c r="X93" s="76"/>
      <c r="Y93" s="89"/>
      <c r="Z93" s="76"/>
      <c r="AA93" s="83"/>
      <c r="AB93" s="84"/>
      <c r="AC93" s="78"/>
      <c r="AD93" s="77"/>
      <c r="AE93" s="77"/>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75"/>
      <c r="V94" s="89"/>
      <c r="W94" s="89"/>
      <c r="X94" s="76"/>
      <c r="Y94" s="89"/>
      <c r="Z94" s="76"/>
      <c r="AA94" s="83"/>
      <c r="AB94" s="84"/>
      <c r="AC94" s="78"/>
      <c r="AD94" s="77"/>
      <c r="AE94" s="77"/>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75"/>
      <c r="V95" s="89"/>
      <c r="W95" s="89"/>
      <c r="X95" s="76"/>
      <c r="Y95" s="89"/>
      <c r="Z95" s="76"/>
      <c r="AA95" s="83"/>
      <c r="AB95" s="84"/>
      <c r="AC95" s="78"/>
      <c r="AD95" s="77"/>
      <c r="AE95" s="77"/>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75"/>
      <c r="V96" s="89"/>
      <c r="W96" s="89"/>
      <c r="X96" s="76"/>
      <c r="Y96" s="89"/>
      <c r="Z96" s="76"/>
      <c r="AA96" s="83"/>
      <c r="AB96" s="84"/>
      <c r="AC96" s="78"/>
      <c r="AD96" s="77"/>
      <c r="AE96" s="77"/>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75"/>
      <c r="V97" s="89"/>
      <c r="W97" s="89"/>
      <c r="X97" s="76"/>
      <c r="Y97" s="89"/>
      <c r="Z97" s="76"/>
      <c r="AA97" s="83"/>
      <c r="AB97" s="84"/>
      <c r="AC97" s="78"/>
      <c r="AD97" s="77"/>
      <c r="AE97" s="77"/>
      <c r="AF97" s="76"/>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c r="L98" s="70">
        <f t="shared" si="1"/>
        <v>0</v>
      </c>
      <c r="M98" s="71">
        <f t="shared" si="2"/>
        <v>0</v>
      </c>
      <c r="N98" s="72"/>
      <c r="O98" s="73">
        <f t="shared" si="3"/>
        <v>0</v>
      </c>
      <c r="P98" s="72"/>
      <c r="Q98" s="72"/>
      <c r="R98" s="72"/>
      <c r="S98" s="74">
        <f t="shared" si="0"/>
        <v>0</v>
      </c>
      <c r="T98" s="121" t="str">
        <f t="shared" si="4"/>
        <v>OK</v>
      </c>
      <c r="U98" s="75"/>
      <c r="V98" s="89"/>
      <c r="W98" s="89"/>
      <c r="X98" s="76"/>
      <c r="Y98" s="89"/>
      <c r="Z98" s="76"/>
      <c r="AA98" s="83"/>
      <c r="AB98" s="84"/>
      <c r="AC98" s="78"/>
      <c r="AD98" s="77"/>
      <c r="AE98" s="77"/>
      <c r="AF98" s="76"/>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c r="L99" s="70">
        <f t="shared" si="1"/>
        <v>0</v>
      </c>
      <c r="M99" s="71">
        <f t="shared" si="2"/>
        <v>0</v>
      </c>
      <c r="N99" s="72"/>
      <c r="O99" s="73">
        <f t="shared" si="3"/>
        <v>0</v>
      </c>
      <c r="P99" s="72"/>
      <c r="Q99" s="72"/>
      <c r="R99" s="72"/>
      <c r="S99" s="74">
        <f t="shared" si="0"/>
        <v>0</v>
      </c>
      <c r="T99" s="121" t="str">
        <f t="shared" si="4"/>
        <v>OK</v>
      </c>
      <c r="U99" s="75"/>
      <c r="V99" s="89"/>
      <c r="W99" s="89"/>
      <c r="X99" s="76"/>
      <c r="Y99" s="89"/>
      <c r="Z99" s="76"/>
      <c r="AA99" s="83"/>
      <c r="AB99" s="84"/>
      <c r="AC99" s="78"/>
      <c r="AD99" s="77"/>
      <c r="AE99" s="77"/>
      <c r="AF99" s="76"/>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c r="L100" s="70">
        <f t="shared" si="1"/>
        <v>0</v>
      </c>
      <c r="M100" s="71">
        <f t="shared" si="2"/>
        <v>0</v>
      </c>
      <c r="N100" s="72"/>
      <c r="O100" s="73">
        <f t="shared" si="3"/>
        <v>0</v>
      </c>
      <c r="P100" s="72"/>
      <c r="Q100" s="72"/>
      <c r="R100" s="72"/>
      <c r="S100" s="74">
        <f t="shared" si="0"/>
        <v>0</v>
      </c>
      <c r="T100" s="121" t="str">
        <f t="shared" si="4"/>
        <v>OK</v>
      </c>
      <c r="U100" s="75"/>
      <c r="V100" s="89"/>
      <c r="W100" s="89"/>
      <c r="X100" s="76"/>
      <c r="Y100" s="89"/>
      <c r="Z100" s="76"/>
      <c r="AA100" s="83"/>
      <c r="AB100" s="84"/>
      <c r="AC100" s="78"/>
      <c r="AD100" s="77"/>
      <c r="AE100" s="77"/>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75"/>
      <c r="V101" s="89"/>
      <c r="W101" s="89"/>
      <c r="X101" s="76"/>
      <c r="Y101" s="89"/>
      <c r="Z101" s="76"/>
      <c r="AA101" s="83"/>
      <c r="AB101" s="84"/>
      <c r="AC101" s="78"/>
      <c r="AD101" s="77"/>
      <c r="AE101" s="77"/>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75"/>
      <c r="V102" s="89"/>
      <c r="W102" s="89"/>
      <c r="X102" s="76"/>
      <c r="Y102" s="89"/>
      <c r="Z102" s="76"/>
      <c r="AA102" s="83"/>
      <c r="AB102" s="84"/>
      <c r="AC102" s="78"/>
      <c r="AD102" s="77"/>
      <c r="AE102" s="77"/>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75"/>
      <c r="V103" s="89"/>
      <c r="W103" s="89"/>
      <c r="X103" s="76"/>
      <c r="Y103" s="89"/>
      <c r="Z103" s="76"/>
      <c r="AA103" s="83"/>
      <c r="AB103" s="84"/>
      <c r="AC103" s="78"/>
      <c r="AD103" s="77"/>
      <c r="AE103" s="77"/>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75"/>
      <c r="V104" s="89"/>
      <c r="W104" s="89"/>
      <c r="X104" s="76"/>
      <c r="Y104" s="89"/>
      <c r="Z104" s="76"/>
      <c r="AA104" s="83"/>
      <c r="AB104" s="84"/>
      <c r="AC104" s="78"/>
      <c r="AD104" s="77"/>
      <c r="AE104" s="77"/>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75"/>
      <c r="V105" s="89"/>
      <c r="W105" s="89"/>
      <c r="X105" s="76"/>
      <c r="Y105" s="89"/>
      <c r="Z105" s="76"/>
      <c r="AA105" s="83"/>
      <c r="AB105" s="84"/>
      <c r="AC105" s="78"/>
      <c r="AD105" s="77"/>
      <c r="AE105" s="77"/>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75"/>
      <c r="V106" s="89"/>
      <c r="W106" s="89"/>
      <c r="X106" s="76"/>
      <c r="Y106" s="89"/>
      <c r="Z106" s="76"/>
      <c r="AA106" s="83"/>
      <c r="AB106" s="84"/>
      <c r="AC106" s="78"/>
      <c r="AD106" s="77"/>
      <c r="AE106" s="77"/>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c r="L107" s="70">
        <f t="shared" si="1"/>
        <v>0</v>
      </c>
      <c r="M107" s="71">
        <f t="shared" si="2"/>
        <v>0</v>
      </c>
      <c r="N107" s="72"/>
      <c r="O107" s="73">
        <f t="shared" si="3"/>
        <v>0</v>
      </c>
      <c r="P107" s="72"/>
      <c r="Q107" s="72"/>
      <c r="R107" s="72"/>
      <c r="S107" s="74">
        <f t="shared" si="0"/>
        <v>0</v>
      </c>
      <c r="T107" s="121" t="str">
        <f t="shared" si="4"/>
        <v>OK</v>
      </c>
      <c r="U107" s="75"/>
      <c r="V107" s="89"/>
      <c r="W107" s="89"/>
      <c r="X107" s="76"/>
      <c r="Y107" s="89"/>
      <c r="Z107" s="76"/>
      <c r="AA107" s="83"/>
      <c r="AB107" s="84"/>
      <c r="AC107" s="78"/>
      <c r="AD107" s="77"/>
      <c r="AE107" s="77"/>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c r="L108" s="70">
        <f t="shared" si="1"/>
        <v>0</v>
      </c>
      <c r="M108" s="71">
        <f t="shared" si="2"/>
        <v>0</v>
      </c>
      <c r="N108" s="72"/>
      <c r="O108" s="73">
        <f t="shared" si="3"/>
        <v>0</v>
      </c>
      <c r="P108" s="72"/>
      <c r="Q108" s="72"/>
      <c r="R108" s="72"/>
      <c r="S108" s="74">
        <f t="shared" si="0"/>
        <v>0</v>
      </c>
      <c r="T108" s="121" t="str">
        <f t="shared" si="4"/>
        <v>OK</v>
      </c>
      <c r="U108" s="75"/>
      <c r="V108" s="89"/>
      <c r="W108" s="89"/>
      <c r="X108" s="76"/>
      <c r="Y108" s="89"/>
      <c r="Z108" s="76"/>
      <c r="AA108" s="83"/>
      <c r="AB108" s="84"/>
      <c r="AC108" s="78"/>
      <c r="AD108" s="77"/>
      <c r="AE108" s="77"/>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75"/>
      <c r="V109" s="89"/>
      <c r="W109" s="89"/>
      <c r="X109" s="76"/>
      <c r="Y109" s="89"/>
      <c r="Z109" s="76"/>
      <c r="AA109" s="83"/>
      <c r="AB109" s="84"/>
      <c r="AC109" s="78"/>
      <c r="AD109" s="77"/>
      <c r="AE109" s="77"/>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
        <v>0</v>
      </c>
      <c r="M110" s="71">
        <f t="shared" si="2"/>
        <v>0</v>
      </c>
      <c r="N110" s="72"/>
      <c r="O110" s="73">
        <f t="shared" si="3"/>
        <v>0</v>
      </c>
      <c r="P110" s="72"/>
      <c r="Q110" s="72"/>
      <c r="R110" s="72"/>
      <c r="S110" s="74">
        <f t="shared" si="0"/>
        <v>0</v>
      </c>
      <c r="T110" s="121" t="str">
        <f t="shared" si="4"/>
        <v>OK</v>
      </c>
      <c r="U110" s="75"/>
      <c r="V110" s="89"/>
      <c r="W110" s="89"/>
      <c r="X110" s="76"/>
      <c r="Y110" s="89"/>
      <c r="Z110" s="76"/>
      <c r="AA110" s="83"/>
      <c r="AB110" s="84"/>
      <c r="AC110" s="78"/>
      <c r="AD110" s="77"/>
      <c r="AE110" s="77"/>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75"/>
      <c r="V111" s="89"/>
      <c r="W111" s="89"/>
      <c r="X111" s="76"/>
      <c r="Y111" s="89"/>
      <c r="Z111" s="76"/>
      <c r="AA111" s="83"/>
      <c r="AB111" s="84"/>
      <c r="AC111" s="78"/>
      <c r="AD111" s="77"/>
      <c r="AE111" s="77"/>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75"/>
      <c r="V112" s="89"/>
      <c r="W112" s="89"/>
      <c r="X112" s="76"/>
      <c r="Y112" s="89"/>
      <c r="Z112" s="76"/>
      <c r="AA112" s="83"/>
      <c r="AB112" s="84"/>
      <c r="AC112" s="78"/>
      <c r="AD112" s="77"/>
      <c r="AE112" s="77"/>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c r="L113" s="70">
        <f t="shared" si="1"/>
        <v>0</v>
      </c>
      <c r="M113" s="71">
        <f t="shared" si="2"/>
        <v>0</v>
      </c>
      <c r="N113" s="72"/>
      <c r="O113" s="73">
        <f t="shared" si="3"/>
        <v>0</v>
      </c>
      <c r="P113" s="72"/>
      <c r="Q113" s="72"/>
      <c r="R113" s="72"/>
      <c r="S113" s="74">
        <f t="shared" si="0"/>
        <v>0</v>
      </c>
      <c r="T113" s="121" t="str">
        <f t="shared" si="4"/>
        <v>OK</v>
      </c>
      <c r="U113" s="75"/>
      <c r="V113" s="89"/>
      <c r="W113" s="89"/>
      <c r="X113" s="76"/>
      <c r="Y113" s="89"/>
      <c r="Z113" s="76"/>
      <c r="AA113" s="83"/>
      <c r="AB113" s="84"/>
      <c r="AC113" s="78"/>
      <c r="AD113" s="77"/>
      <c r="AE113" s="77"/>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75"/>
      <c r="V114" s="89"/>
      <c r="W114" s="89"/>
      <c r="X114" s="76"/>
      <c r="Y114" s="89"/>
      <c r="Z114" s="76"/>
      <c r="AA114" s="83"/>
      <c r="AB114" s="84"/>
      <c r="AC114" s="78"/>
      <c r="AD114" s="77"/>
      <c r="AE114" s="77"/>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75"/>
      <c r="V115" s="89"/>
      <c r="W115" s="89"/>
      <c r="X115" s="76"/>
      <c r="Y115" s="89"/>
      <c r="Z115" s="76"/>
      <c r="AA115" s="83"/>
      <c r="AB115" s="84"/>
      <c r="AC115" s="78"/>
      <c r="AD115" s="77"/>
      <c r="AE115" s="77"/>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75"/>
      <c r="V116" s="89"/>
      <c r="W116" s="89"/>
      <c r="X116" s="76"/>
      <c r="Y116" s="89"/>
      <c r="Z116" s="76"/>
      <c r="AA116" s="83"/>
      <c r="AB116" s="84"/>
      <c r="AC116" s="78"/>
      <c r="AD116" s="77"/>
      <c r="AE116" s="77"/>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75"/>
      <c r="V117" s="89"/>
      <c r="W117" s="89"/>
      <c r="X117" s="76"/>
      <c r="Y117" s="89"/>
      <c r="Z117" s="76"/>
      <c r="AA117" s="83"/>
      <c r="AB117" s="84"/>
      <c r="AC117" s="78"/>
      <c r="AD117" s="77"/>
      <c r="AE117" s="77"/>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75"/>
      <c r="V118" s="89"/>
      <c r="W118" s="89"/>
      <c r="X118" s="76"/>
      <c r="Y118" s="89"/>
      <c r="Z118" s="76"/>
      <c r="AA118" s="83"/>
      <c r="AB118" s="84"/>
      <c r="AC118" s="78"/>
      <c r="AD118" s="77"/>
      <c r="AE118" s="77"/>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75"/>
      <c r="V119" s="89"/>
      <c r="W119" s="89"/>
      <c r="X119" s="76"/>
      <c r="Y119" s="89"/>
      <c r="Z119" s="76"/>
      <c r="AA119" s="83"/>
      <c r="AB119" s="84"/>
      <c r="AC119" s="78"/>
      <c r="AD119" s="77"/>
      <c r="AE119" s="77"/>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75"/>
      <c r="V120" s="89"/>
      <c r="W120" s="89"/>
      <c r="X120" s="76"/>
      <c r="Y120" s="89"/>
      <c r="Z120" s="76"/>
      <c r="AA120" s="83"/>
      <c r="AB120" s="84"/>
      <c r="AC120" s="78"/>
      <c r="AD120" s="77"/>
      <c r="AE120" s="77"/>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75"/>
      <c r="V121" s="89"/>
      <c r="W121" s="89"/>
      <c r="X121" s="76"/>
      <c r="Y121" s="89"/>
      <c r="Z121" s="76"/>
      <c r="AA121" s="83"/>
      <c r="AB121" s="84"/>
      <c r="AC121" s="78"/>
      <c r="AD121" s="77"/>
      <c r="AE121" s="77"/>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75"/>
      <c r="V122" s="89"/>
      <c r="W122" s="89"/>
      <c r="X122" s="76"/>
      <c r="Y122" s="89"/>
      <c r="Z122" s="76"/>
      <c r="AA122" s="83"/>
      <c r="AB122" s="84"/>
      <c r="AC122" s="78"/>
      <c r="AD122" s="77"/>
      <c r="AE122" s="77"/>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75"/>
      <c r="V123" s="89"/>
      <c r="W123" s="89"/>
      <c r="X123" s="76"/>
      <c r="Y123" s="89"/>
      <c r="Z123" s="76"/>
      <c r="AA123" s="83"/>
      <c r="AB123" s="84"/>
      <c r="AC123" s="78"/>
      <c r="AD123" s="77"/>
      <c r="AE123" s="77"/>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
        <v>0</v>
      </c>
      <c r="M124" s="71">
        <f t="shared" si="2"/>
        <v>0</v>
      </c>
      <c r="N124" s="72"/>
      <c r="O124" s="73">
        <f t="shared" si="3"/>
        <v>0</v>
      </c>
      <c r="P124" s="72"/>
      <c r="Q124" s="72"/>
      <c r="R124" s="72"/>
      <c r="S124" s="74">
        <f t="shared" si="0"/>
        <v>0</v>
      </c>
      <c r="T124" s="121" t="str">
        <f t="shared" si="4"/>
        <v>OK</v>
      </c>
      <c r="U124" s="75"/>
      <c r="V124" s="89"/>
      <c r="W124" s="89"/>
      <c r="X124" s="76"/>
      <c r="Y124" s="89"/>
      <c r="Z124" s="76"/>
      <c r="AA124" s="83"/>
      <c r="AB124" s="84"/>
      <c r="AC124" s="78"/>
      <c r="AD124" s="77"/>
      <c r="AE124" s="77"/>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75"/>
      <c r="V125" s="89"/>
      <c r="W125" s="89"/>
      <c r="X125" s="76"/>
      <c r="Y125" s="89"/>
      <c r="Z125" s="76"/>
      <c r="AA125" s="83"/>
      <c r="AB125" s="84"/>
      <c r="AC125" s="78"/>
      <c r="AD125" s="77"/>
      <c r="AE125" s="77"/>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75"/>
      <c r="V126" s="89"/>
      <c r="W126" s="89"/>
      <c r="X126" s="76"/>
      <c r="Y126" s="89"/>
      <c r="Z126" s="76"/>
      <c r="AA126" s="83"/>
      <c r="AB126" s="84"/>
      <c r="AC126" s="78"/>
      <c r="AD126" s="77"/>
      <c r="AE126" s="77"/>
      <c r="AF126" s="76"/>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75"/>
      <c r="V127" s="89"/>
      <c r="W127" s="89"/>
      <c r="X127" s="76"/>
      <c r="Y127" s="89"/>
      <c r="Z127" s="76"/>
      <c r="AA127" s="83"/>
      <c r="AB127" s="84"/>
      <c r="AC127" s="78"/>
      <c r="AD127" s="77"/>
      <c r="AE127" s="77"/>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
        <v>0</v>
      </c>
      <c r="M128" s="71">
        <f t="shared" si="2"/>
        <v>0</v>
      </c>
      <c r="N128" s="72"/>
      <c r="O128" s="73">
        <f t="shared" si="3"/>
        <v>0</v>
      </c>
      <c r="P128" s="72"/>
      <c r="Q128" s="72"/>
      <c r="R128" s="72"/>
      <c r="S128" s="74">
        <f t="shared" si="0"/>
        <v>0</v>
      </c>
      <c r="T128" s="121" t="str">
        <f t="shared" si="4"/>
        <v>OK</v>
      </c>
      <c r="U128" s="75"/>
      <c r="V128" s="89"/>
      <c r="W128" s="89"/>
      <c r="X128" s="76"/>
      <c r="Y128" s="89"/>
      <c r="Z128" s="76"/>
      <c r="AA128" s="83"/>
      <c r="AB128" s="84"/>
      <c r="AC128" s="78"/>
      <c r="AD128" s="77"/>
      <c r="AE128" s="77"/>
      <c r="AF128" s="76"/>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75"/>
      <c r="V129" s="89"/>
      <c r="W129" s="89"/>
      <c r="X129" s="76"/>
      <c r="Y129" s="89"/>
      <c r="Z129" s="76"/>
      <c r="AA129" s="83"/>
      <c r="AB129" s="84"/>
      <c r="AC129" s="78"/>
      <c r="AD129" s="77"/>
      <c r="AE129" s="77"/>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75"/>
      <c r="V130" s="89"/>
      <c r="W130" s="89"/>
      <c r="X130" s="76"/>
      <c r="Y130" s="89"/>
      <c r="Z130" s="76"/>
      <c r="AA130" s="83"/>
      <c r="AB130" s="84"/>
      <c r="AC130" s="78"/>
      <c r="AD130" s="77"/>
      <c r="AE130" s="77"/>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
        <v>0</v>
      </c>
      <c r="M131" s="71">
        <f t="shared" si="2"/>
        <v>0</v>
      </c>
      <c r="N131" s="72"/>
      <c r="O131" s="73">
        <f t="shared" si="3"/>
        <v>0</v>
      </c>
      <c r="P131" s="72"/>
      <c r="Q131" s="72"/>
      <c r="R131" s="72"/>
      <c r="S131" s="74">
        <f t="shared" si="0"/>
        <v>0</v>
      </c>
      <c r="T131" s="121" t="str">
        <f t="shared" si="4"/>
        <v>OK</v>
      </c>
      <c r="U131" s="75"/>
      <c r="V131" s="89"/>
      <c r="W131" s="89"/>
      <c r="X131" s="76"/>
      <c r="Y131" s="89"/>
      <c r="Z131" s="76"/>
      <c r="AA131" s="83"/>
      <c r="AB131" s="84"/>
      <c r="AC131" s="78"/>
      <c r="AD131" s="77"/>
      <c r="AE131" s="77"/>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si="1"/>
        <v>0</v>
      </c>
      <c r="M132" s="71">
        <f t="shared" si="2"/>
        <v>0</v>
      </c>
      <c r="N132" s="72"/>
      <c r="O132" s="73">
        <f t="shared" si="3"/>
        <v>0</v>
      </c>
      <c r="P132" s="72"/>
      <c r="Q132" s="72"/>
      <c r="R132" s="72"/>
      <c r="S132" s="74">
        <f t="shared" si="0"/>
        <v>0</v>
      </c>
      <c r="T132" s="121" t="str">
        <f t="shared" si="4"/>
        <v>OK</v>
      </c>
      <c r="U132" s="75"/>
      <c r="V132" s="89"/>
      <c r="W132" s="89"/>
      <c r="X132" s="76"/>
      <c r="Y132" s="89"/>
      <c r="Z132" s="76"/>
      <c r="AA132" s="83"/>
      <c r="AB132" s="84"/>
      <c r="AC132" s="78"/>
      <c r="AD132" s="77"/>
      <c r="AE132" s="77"/>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75"/>
      <c r="V133" s="89"/>
      <c r="W133" s="89"/>
      <c r="X133" s="76"/>
      <c r="Y133" s="89"/>
      <c r="Z133" s="76"/>
      <c r="AA133" s="83"/>
      <c r="AB133" s="84"/>
      <c r="AC133" s="78"/>
      <c r="AD133" s="77"/>
      <c r="AE133" s="77"/>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75"/>
      <c r="V134" s="89"/>
      <c r="W134" s="89"/>
      <c r="X134" s="76"/>
      <c r="Y134" s="89"/>
      <c r="Z134" s="76"/>
      <c r="AA134" s="83"/>
      <c r="AB134" s="84"/>
      <c r="AC134" s="78"/>
      <c r="AD134" s="77"/>
      <c r="AE134" s="77"/>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75"/>
      <c r="V135" s="89"/>
      <c r="W135" s="89"/>
      <c r="X135" s="76"/>
      <c r="Y135" s="89"/>
      <c r="Z135" s="76"/>
      <c r="AA135" s="83"/>
      <c r="AB135" s="84"/>
      <c r="AC135" s="78"/>
      <c r="AD135" s="77"/>
      <c r="AE135" s="77"/>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
        <v>0</v>
      </c>
      <c r="M136" s="71">
        <f t="shared" si="2"/>
        <v>0</v>
      </c>
      <c r="N136" s="72"/>
      <c r="O136" s="73">
        <f t="shared" si="3"/>
        <v>0</v>
      </c>
      <c r="P136" s="72"/>
      <c r="Q136" s="72"/>
      <c r="R136" s="72"/>
      <c r="S136" s="74">
        <f t="shared" si="0"/>
        <v>0</v>
      </c>
      <c r="T136" s="121" t="str">
        <f t="shared" si="4"/>
        <v>OK</v>
      </c>
      <c r="U136" s="75"/>
      <c r="V136" s="89"/>
      <c r="W136" s="89"/>
      <c r="X136" s="76"/>
      <c r="Y136" s="89"/>
      <c r="Z136" s="76"/>
      <c r="AA136" s="83"/>
      <c r="AB136" s="84"/>
      <c r="AC136" s="78"/>
      <c r="AD136" s="77"/>
      <c r="AE136" s="77"/>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75"/>
      <c r="V137" s="89"/>
      <c r="W137" s="89"/>
      <c r="X137" s="76"/>
      <c r="Y137" s="89"/>
      <c r="Z137" s="76"/>
      <c r="AA137" s="83"/>
      <c r="AB137" s="84"/>
      <c r="AC137" s="78"/>
      <c r="AD137" s="77"/>
      <c r="AE137" s="77"/>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75"/>
      <c r="V138" s="89"/>
      <c r="W138" s="89"/>
      <c r="X138" s="76"/>
      <c r="Y138" s="89"/>
      <c r="Z138" s="76"/>
      <c r="AA138" s="83"/>
      <c r="AB138" s="84"/>
      <c r="AC138" s="78"/>
      <c r="AD138" s="77"/>
      <c r="AE138" s="77"/>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75"/>
      <c r="V139" s="89"/>
      <c r="W139" s="89"/>
      <c r="X139" s="76"/>
      <c r="Y139" s="89"/>
      <c r="Z139" s="76"/>
      <c r="AA139" s="83"/>
      <c r="AB139" s="84"/>
      <c r="AC139" s="78"/>
      <c r="AD139" s="77"/>
      <c r="AE139" s="77"/>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75"/>
      <c r="V140" s="89"/>
      <c r="W140" s="89"/>
      <c r="X140" s="76"/>
      <c r="Y140" s="89"/>
      <c r="Z140" s="76"/>
      <c r="AA140" s="83"/>
      <c r="AB140" s="84"/>
      <c r="AC140" s="78"/>
      <c r="AD140" s="77"/>
      <c r="AE140" s="77"/>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75"/>
      <c r="V141" s="89"/>
      <c r="W141" s="89"/>
      <c r="X141" s="76"/>
      <c r="Y141" s="89"/>
      <c r="Z141" s="76"/>
      <c r="AA141" s="83"/>
      <c r="AB141" s="84"/>
      <c r="AC141" s="78"/>
      <c r="AD141" s="77"/>
      <c r="AE141" s="77"/>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75"/>
      <c r="V142" s="89"/>
      <c r="W142" s="89"/>
      <c r="X142" s="76"/>
      <c r="Y142" s="89"/>
      <c r="Z142" s="76"/>
      <c r="AA142" s="83"/>
      <c r="AB142" s="84"/>
      <c r="AC142" s="78"/>
      <c r="AD142" s="77"/>
      <c r="AE142" s="77"/>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75"/>
      <c r="V143" s="89"/>
      <c r="W143" s="89"/>
      <c r="X143" s="76"/>
      <c r="Y143" s="89"/>
      <c r="Z143" s="76"/>
      <c r="AA143" s="83"/>
      <c r="AB143" s="84"/>
      <c r="AC143" s="78"/>
      <c r="AD143" s="77"/>
      <c r="AE143" s="77"/>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75"/>
      <c r="V144" s="89"/>
      <c r="W144" s="89"/>
      <c r="X144" s="76"/>
      <c r="Y144" s="89"/>
      <c r="Z144" s="76"/>
      <c r="AA144" s="83"/>
      <c r="AB144" s="84"/>
      <c r="AC144" s="78"/>
      <c r="AD144" s="77"/>
      <c r="AE144" s="77"/>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75"/>
      <c r="V145" s="89"/>
      <c r="W145" s="89"/>
      <c r="X145" s="76"/>
      <c r="Y145" s="89"/>
      <c r="Z145" s="76"/>
      <c r="AA145" s="83"/>
      <c r="AB145" s="84"/>
      <c r="AC145" s="78"/>
      <c r="AD145" s="77"/>
      <c r="AE145" s="77"/>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
        <v>0</v>
      </c>
      <c r="M146" s="71">
        <f t="shared" si="2"/>
        <v>0</v>
      </c>
      <c r="N146" s="72"/>
      <c r="O146" s="73">
        <f t="shared" si="3"/>
        <v>0</v>
      </c>
      <c r="P146" s="72"/>
      <c r="Q146" s="72"/>
      <c r="R146" s="72"/>
      <c r="S146" s="74">
        <f t="shared" si="0"/>
        <v>0</v>
      </c>
      <c r="T146" s="121" t="str">
        <f t="shared" si="4"/>
        <v>OK</v>
      </c>
      <c r="U146" s="75"/>
      <c r="V146" s="89"/>
      <c r="W146" s="89"/>
      <c r="X146" s="76"/>
      <c r="Y146" s="89"/>
      <c r="Z146" s="76"/>
      <c r="AA146" s="83"/>
      <c r="AB146" s="84"/>
      <c r="AC146" s="78"/>
      <c r="AD146" s="77"/>
      <c r="AE146" s="77"/>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75"/>
      <c r="V147" s="89"/>
      <c r="W147" s="89"/>
      <c r="X147" s="76"/>
      <c r="Y147" s="89"/>
      <c r="Z147" s="76"/>
      <c r="AA147" s="83"/>
      <c r="AB147" s="84"/>
      <c r="AC147" s="78"/>
      <c r="AD147" s="77"/>
      <c r="AE147" s="77"/>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75"/>
      <c r="V148" s="89"/>
      <c r="W148" s="89"/>
      <c r="X148" s="76"/>
      <c r="Y148" s="89"/>
      <c r="Z148" s="76"/>
      <c r="AA148" s="83"/>
      <c r="AB148" s="84"/>
      <c r="AC148" s="78"/>
      <c r="AD148" s="77"/>
      <c r="AE148" s="77"/>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c r="L149" s="70">
        <f t="shared" si="1"/>
        <v>0</v>
      </c>
      <c r="M149" s="71">
        <f t="shared" si="2"/>
        <v>0</v>
      </c>
      <c r="N149" s="72"/>
      <c r="O149" s="73">
        <f t="shared" si="3"/>
        <v>0</v>
      </c>
      <c r="P149" s="72"/>
      <c r="Q149" s="72"/>
      <c r="R149" s="72"/>
      <c r="S149" s="74">
        <f t="shared" si="0"/>
        <v>0</v>
      </c>
      <c r="T149" s="121" t="str">
        <f t="shared" si="4"/>
        <v>OK</v>
      </c>
      <c r="U149" s="75"/>
      <c r="V149" s="89"/>
      <c r="W149" s="89"/>
      <c r="X149" s="76"/>
      <c r="Y149" s="89"/>
      <c r="Z149" s="76"/>
      <c r="AA149" s="83"/>
      <c r="AB149" s="84"/>
      <c r="AC149" s="78"/>
      <c r="AD149" s="77"/>
      <c r="AE149" s="77"/>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75"/>
      <c r="V150" s="89"/>
      <c r="W150" s="89"/>
      <c r="X150" s="76"/>
      <c r="Y150" s="89"/>
      <c r="Z150" s="76"/>
      <c r="AA150" s="83"/>
      <c r="AB150" s="84"/>
      <c r="AC150" s="78"/>
      <c r="AD150" s="77"/>
      <c r="AE150" s="77"/>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
        <v>0</v>
      </c>
      <c r="M151" s="71">
        <f t="shared" si="2"/>
        <v>0</v>
      </c>
      <c r="N151" s="72"/>
      <c r="O151" s="73">
        <f t="shared" si="3"/>
        <v>0</v>
      </c>
      <c r="P151" s="72"/>
      <c r="Q151" s="72"/>
      <c r="R151" s="72"/>
      <c r="S151" s="74">
        <f t="shared" si="0"/>
        <v>0</v>
      </c>
      <c r="T151" s="121" t="str">
        <f t="shared" si="4"/>
        <v>OK</v>
      </c>
      <c r="U151" s="75"/>
      <c r="V151" s="89"/>
      <c r="W151" s="89"/>
      <c r="X151" s="76"/>
      <c r="Y151" s="89"/>
      <c r="Z151" s="76"/>
      <c r="AA151" s="83"/>
      <c r="AB151" s="84"/>
      <c r="AC151" s="78"/>
      <c r="AD151" s="77"/>
      <c r="AE151" s="77"/>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75"/>
      <c r="V152" s="89"/>
      <c r="W152" s="89"/>
      <c r="X152" s="76"/>
      <c r="Y152" s="89"/>
      <c r="Z152" s="76"/>
      <c r="AA152" s="83"/>
      <c r="AB152" s="84"/>
      <c r="AC152" s="78"/>
      <c r="AD152" s="77"/>
      <c r="AE152" s="77"/>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75"/>
      <c r="V153" s="89"/>
      <c r="W153" s="89"/>
      <c r="X153" s="76"/>
      <c r="Y153" s="89"/>
      <c r="Z153" s="76"/>
      <c r="AA153" s="83"/>
      <c r="AB153" s="84"/>
      <c r="AC153" s="78"/>
      <c r="AD153" s="77"/>
      <c r="AE153" s="77"/>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75"/>
      <c r="V154" s="89"/>
      <c r="W154" s="89"/>
      <c r="X154" s="76"/>
      <c r="Y154" s="89"/>
      <c r="Z154" s="76"/>
      <c r="AA154" s="83"/>
      <c r="AB154" s="84"/>
      <c r="AC154" s="78"/>
      <c r="AD154" s="77"/>
      <c r="AE154" s="77"/>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75"/>
      <c r="V155" s="89"/>
      <c r="W155" s="89"/>
      <c r="X155" s="76"/>
      <c r="Y155" s="89"/>
      <c r="Z155" s="76"/>
      <c r="AA155" s="83"/>
      <c r="AB155" s="84"/>
      <c r="AC155" s="78"/>
      <c r="AD155" s="77"/>
      <c r="AE155" s="77"/>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
        <v>0</v>
      </c>
      <c r="M156" s="71">
        <f t="shared" si="2"/>
        <v>0</v>
      </c>
      <c r="N156" s="72"/>
      <c r="O156" s="73">
        <f t="shared" si="3"/>
        <v>0</v>
      </c>
      <c r="P156" s="72"/>
      <c r="Q156" s="72"/>
      <c r="R156" s="72"/>
      <c r="S156" s="74">
        <f t="shared" si="0"/>
        <v>0</v>
      </c>
      <c r="T156" s="121" t="str">
        <f t="shared" si="4"/>
        <v>OK</v>
      </c>
      <c r="U156" s="75"/>
      <c r="V156" s="89"/>
      <c r="W156" s="89"/>
      <c r="X156" s="76"/>
      <c r="Y156" s="89"/>
      <c r="Z156" s="76"/>
      <c r="AA156" s="83"/>
      <c r="AB156" s="84"/>
      <c r="AC156" s="78"/>
      <c r="AD156" s="77"/>
      <c r="AE156" s="77"/>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75"/>
      <c r="V157" s="89"/>
      <c r="W157" s="89"/>
      <c r="X157" s="76"/>
      <c r="Y157" s="89"/>
      <c r="Z157" s="76"/>
      <c r="AA157" s="83"/>
      <c r="AB157" s="84"/>
      <c r="AC157" s="78"/>
      <c r="AD157" s="77"/>
      <c r="AE157" s="77"/>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75"/>
      <c r="V158" s="89"/>
      <c r="W158" s="89"/>
      <c r="X158" s="76"/>
      <c r="Y158" s="89"/>
      <c r="Z158" s="76"/>
      <c r="AA158" s="83"/>
      <c r="AB158" s="84"/>
      <c r="AC158" s="78"/>
      <c r="AD158" s="77"/>
      <c r="AE158" s="77"/>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
        <v>0</v>
      </c>
      <c r="M159" s="71">
        <f t="shared" si="2"/>
        <v>0</v>
      </c>
      <c r="N159" s="72"/>
      <c r="O159" s="73">
        <f t="shared" si="3"/>
        <v>0</v>
      </c>
      <c r="P159" s="72"/>
      <c r="Q159" s="72"/>
      <c r="R159" s="72"/>
      <c r="S159" s="74">
        <f t="shared" si="0"/>
        <v>0</v>
      </c>
      <c r="T159" s="121" t="str">
        <f t="shared" si="4"/>
        <v>OK</v>
      </c>
      <c r="U159" s="75"/>
      <c r="V159" s="89"/>
      <c r="W159" s="89"/>
      <c r="X159" s="76"/>
      <c r="Y159" s="89"/>
      <c r="Z159" s="76"/>
      <c r="AA159" s="83"/>
      <c r="AB159" s="84"/>
      <c r="AC159" s="78"/>
      <c r="AD159" s="77"/>
      <c r="AE159" s="77"/>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c r="L160" s="70">
        <f t="shared" si="1"/>
        <v>0</v>
      </c>
      <c r="M160" s="71">
        <f t="shared" si="2"/>
        <v>0</v>
      </c>
      <c r="N160" s="72"/>
      <c r="O160" s="73">
        <f t="shared" si="3"/>
        <v>0</v>
      </c>
      <c r="P160" s="72"/>
      <c r="Q160" s="72"/>
      <c r="R160" s="72"/>
      <c r="S160" s="74">
        <f t="shared" si="0"/>
        <v>0</v>
      </c>
      <c r="T160" s="121" t="str">
        <f t="shared" si="4"/>
        <v>OK</v>
      </c>
      <c r="U160" s="75"/>
      <c r="V160" s="89"/>
      <c r="W160" s="89"/>
      <c r="X160" s="76"/>
      <c r="Y160" s="89"/>
      <c r="Z160" s="76"/>
      <c r="AA160" s="83"/>
      <c r="AB160" s="84"/>
      <c r="AC160" s="78"/>
      <c r="AD160" s="77"/>
      <c r="AE160" s="77"/>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c r="L161" s="70">
        <f t="shared" si="1"/>
        <v>0</v>
      </c>
      <c r="M161" s="71">
        <f t="shared" si="2"/>
        <v>0</v>
      </c>
      <c r="N161" s="72"/>
      <c r="O161" s="73">
        <f t="shared" si="3"/>
        <v>0</v>
      </c>
      <c r="P161" s="72"/>
      <c r="Q161" s="72"/>
      <c r="R161" s="72"/>
      <c r="S161" s="74">
        <f t="shared" si="0"/>
        <v>0</v>
      </c>
      <c r="T161" s="121" t="str">
        <f t="shared" si="4"/>
        <v>OK</v>
      </c>
      <c r="U161" s="75"/>
      <c r="V161" s="89"/>
      <c r="W161" s="89"/>
      <c r="X161" s="76"/>
      <c r="Y161" s="89"/>
      <c r="Z161" s="76"/>
      <c r="AA161" s="83"/>
      <c r="AB161" s="84"/>
      <c r="AC161" s="78"/>
      <c r="AD161" s="77"/>
      <c r="AE161" s="77"/>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75"/>
      <c r="V162" s="89"/>
      <c r="W162" s="89"/>
      <c r="X162" s="76"/>
      <c r="Y162" s="89"/>
      <c r="Z162" s="76"/>
      <c r="AA162" s="83"/>
      <c r="AB162" s="84"/>
      <c r="AC162" s="78"/>
      <c r="AD162" s="77"/>
      <c r="AE162" s="77"/>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75"/>
      <c r="V163" s="89"/>
      <c r="W163" s="89"/>
      <c r="X163" s="76"/>
      <c r="Y163" s="89"/>
      <c r="Z163" s="76"/>
      <c r="AA163" s="83"/>
      <c r="AB163" s="84"/>
      <c r="AC163" s="78"/>
      <c r="AD163" s="77"/>
      <c r="AE163" s="77"/>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75"/>
      <c r="V164" s="89"/>
      <c r="W164" s="89"/>
      <c r="X164" s="76"/>
      <c r="Y164" s="89"/>
      <c r="Z164" s="76"/>
      <c r="AA164" s="83"/>
      <c r="AB164" s="84"/>
      <c r="AC164" s="78"/>
      <c r="AD164" s="77"/>
      <c r="AE164" s="77"/>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c r="L165" s="70">
        <f t="shared" si="1"/>
        <v>0</v>
      </c>
      <c r="M165" s="71">
        <f t="shared" si="2"/>
        <v>0</v>
      </c>
      <c r="N165" s="72"/>
      <c r="O165" s="73">
        <f t="shared" si="3"/>
        <v>0</v>
      </c>
      <c r="P165" s="72"/>
      <c r="Q165" s="72"/>
      <c r="R165" s="72"/>
      <c r="S165" s="74">
        <f t="shared" si="0"/>
        <v>0</v>
      </c>
      <c r="T165" s="121" t="str">
        <f t="shared" si="4"/>
        <v>OK</v>
      </c>
      <c r="U165" s="75"/>
      <c r="V165" s="89"/>
      <c r="W165" s="89"/>
      <c r="X165" s="76"/>
      <c r="Y165" s="89"/>
      <c r="Z165" s="76"/>
      <c r="AA165" s="83"/>
      <c r="AB165" s="84"/>
      <c r="AC165" s="78"/>
      <c r="AD165" s="77"/>
      <c r="AE165" s="77"/>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75"/>
      <c r="V166" s="89"/>
      <c r="W166" s="89"/>
      <c r="X166" s="76"/>
      <c r="Y166" s="89"/>
      <c r="Z166" s="76"/>
      <c r="AA166" s="83"/>
      <c r="AB166" s="84"/>
      <c r="AC166" s="78"/>
      <c r="AD166" s="77"/>
      <c r="AE166" s="77"/>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c r="O167" s="73">
        <f t="shared" si="3"/>
        <v>0</v>
      </c>
      <c r="P167" s="72"/>
      <c r="Q167" s="72"/>
      <c r="R167" s="72"/>
      <c r="S167" s="74">
        <f t="shared" si="0"/>
        <v>0</v>
      </c>
      <c r="T167" s="121" t="str">
        <f t="shared" si="4"/>
        <v>OK</v>
      </c>
      <c r="U167" s="75"/>
      <c r="V167" s="89"/>
      <c r="W167" s="89"/>
      <c r="X167" s="76"/>
      <c r="Y167" s="89"/>
      <c r="Z167" s="76"/>
      <c r="AA167" s="83"/>
      <c r="AB167" s="84"/>
      <c r="AC167" s="78"/>
      <c r="AD167" s="77"/>
      <c r="AE167" s="77"/>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75"/>
      <c r="V168" s="89"/>
      <c r="W168" s="89"/>
      <c r="X168" s="76"/>
      <c r="Y168" s="89"/>
      <c r="Z168" s="76"/>
      <c r="AA168" s="83"/>
      <c r="AB168" s="84"/>
      <c r="AC168" s="78"/>
      <c r="AD168" s="77"/>
      <c r="AE168" s="77"/>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75"/>
      <c r="V169" s="89"/>
      <c r="W169" s="89"/>
      <c r="X169" s="76"/>
      <c r="Y169" s="89"/>
      <c r="Z169" s="76"/>
      <c r="AA169" s="83"/>
      <c r="AB169" s="84"/>
      <c r="AC169" s="78"/>
      <c r="AD169" s="77"/>
      <c r="AE169" s="77"/>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75"/>
      <c r="V170" s="89"/>
      <c r="W170" s="89"/>
      <c r="X170" s="76"/>
      <c r="Y170" s="89"/>
      <c r="Z170" s="76"/>
      <c r="AA170" s="83"/>
      <c r="AB170" s="84"/>
      <c r="AC170" s="78"/>
      <c r="AD170" s="77"/>
      <c r="AE170" s="77"/>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75"/>
      <c r="V171" s="89"/>
      <c r="W171" s="89"/>
      <c r="X171" s="76"/>
      <c r="Y171" s="89"/>
      <c r="Z171" s="76"/>
      <c r="AA171" s="83"/>
      <c r="AB171" s="84"/>
      <c r="AC171" s="78"/>
      <c r="AD171" s="77"/>
      <c r="AE171" s="77"/>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75"/>
      <c r="V172" s="89"/>
      <c r="W172" s="89"/>
      <c r="X172" s="76"/>
      <c r="Y172" s="89"/>
      <c r="Z172" s="76"/>
      <c r="AA172" s="83"/>
      <c r="AB172" s="84"/>
      <c r="AC172" s="78"/>
      <c r="AD172" s="77"/>
      <c r="AE172" s="77"/>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75"/>
      <c r="V173" s="89"/>
      <c r="W173" s="89"/>
      <c r="X173" s="76"/>
      <c r="Y173" s="89"/>
      <c r="Z173" s="76"/>
      <c r="AA173" s="83"/>
      <c r="AB173" s="84"/>
      <c r="AC173" s="78"/>
      <c r="AD173" s="77"/>
      <c r="AE173" s="77"/>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c r="L174" s="70">
        <f t="shared" si="1"/>
        <v>0</v>
      </c>
      <c r="M174" s="71">
        <f t="shared" si="2"/>
        <v>0</v>
      </c>
      <c r="N174" s="72"/>
      <c r="O174" s="73">
        <f t="shared" si="3"/>
        <v>0</v>
      </c>
      <c r="P174" s="72"/>
      <c r="Q174" s="72"/>
      <c r="R174" s="72"/>
      <c r="S174" s="74">
        <f t="shared" si="0"/>
        <v>0</v>
      </c>
      <c r="T174" s="121" t="str">
        <f t="shared" si="4"/>
        <v>OK</v>
      </c>
      <c r="U174" s="75"/>
      <c r="V174" s="89"/>
      <c r="W174" s="89"/>
      <c r="X174" s="76"/>
      <c r="Y174" s="89"/>
      <c r="Z174" s="76"/>
      <c r="AA174" s="83"/>
      <c r="AB174" s="84"/>
      <c r="AC174" s="78"/>
      <c r="AD174" s="77"/>
      <c r="AE174" s="77"/>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75"/>
      <c r="V175" s="89"/>
      <c r="W175" s="89"/>
      <c r="X175" s="76"/>
      <c r="Y175" s="89"/>
      <c r="Z175" s="76"/>
      <c r="AA175" s="83"/>
      <c r="AB175" s="84"/>
      <c r="AC175" s="78"/>
      <c r="AD175" s="77"/>
      <c r="AE175" s="77"/>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75"/>
      <c r="V176" s="89"/>
      <c r="W176" s="89"/>
      <c r="X176" s="76"/>
      <c r="Y176" s="89"/>
      <c r="Z176" s="76"/>
      <c r="AA176" s="83"/>
      <c r="AB176" s="84"/>
      <c r="AC176" s="78"/>
      <c r="AD176" s="77"/>
      <c r="AE176" s="77"/>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75"/>
      <c r="V177" s="89"/>
      <c r="W177" s="89"/>
      <c r="X177" s="76"/>
      <c r="Y177" s="89"/>
      <c r="Z177" s="76"/>
      <c r="AA177" s="83"/>
      <c r="AB177" s="84"/>
      <c r="AC177" s="78"/>
      <c r="AD177" s="77"/>
      <c r="AE177" s="77"/>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
        <v>0</v>
      </c>
      <c r="M178" s="71">
        <f t="shared" si="2"/>
        <v>0</v>
      </c>
      <c r="N178" s="72"/>
      <c r="O178" s="73">
        <f t="shared" si="3"/>
        <v>0</v>
      </c>
      <c r="P178" s="72"/>
      <c r="Q178" s="72"/>
      <c r="R178" s="72"/>
      <c r="S178" s="74">
        <f t="shared" si="0"/>
        <v>0</v>
      </c>
      <c r="T178" s="121" t="str">
        <f t="shared" si="4"/>
        <v>OK</v>
      </c>
      <c r="U178" s="75"/>
      <c r="V178" s="89"/>
      <c r="W178" s="89"/>
      <c r="X178" s="76"/>
      <c r="Y178" s="89"/>
      <c r="Z178" s="76"/>
      <c r="AA178" s="83"/>
      <c r="AB178" s="84"/>
      <c r="AC178" s="78"/>
      <c r="AD178" s="77"/>
      <c r="AE178" s="77"/>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c r="L179" s="70">
        <f t="shared" si="1"/>
        <v>0</v>
      </c>
      <c r="M179" s="71">
        <f t="shared" si="2"/>
        <v>0</v>
      </c>
      <c r="N179" s="72"/>
      <c r="O179" s="73">
        <f t="shared" si="3"/>
        <v>0</v>
      </c>
      <c r="P179" s="72"/>
      <c r="Q179" s="72"/>
      <c r="R179" s="72"/>
      <c r="S179" s="74">
        <f t="shared" si="0"/>
        <v>0</v>
      </c>
      <c r="T179" s="121" t="str">
        <f t="shared" si="4"/>
        <v>OK</v>
      </c>
      <c r="U179" s="75"/>
      <c r="V179" s="89"/>
      <c r="W179" s="89"/>
      <c r="X179" s="76"/>
      <c r="Y179" s="89"/>
      <c r="Z179" s="76"/>
      <c r="AA179" s="83"/>
      <c r="AB179" s="84"/>
      <c r="AC179" s="78"/>
      <c r="AD179" s="77"/>
      <c r="AE179" s="77"/>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c r="L180" s="70">
        <f t="shared" si="1"/>
        <v>0</v>
      </c>
      <c r="M180" s="71">
        <f t="shared" si="2"/>
        <v>0</v>
      </c>
      <c r="N180" s="72"/>
      <c r="O180" s="73">
        <f t="shared" si="3"/>
        <v>0</v>
      </c>
      <c r="P180" s="72"/>
      <c r="Q180" s="72"/>
      <c r="R180" s="72"/>
      <c r="S180" s="74">
        <f t="shared" si="0"/>
        <v>0</v>
      </c>
      <c r="T180" s="121" t="str">
        <f t="shared" si="4"/>
        <v>OK</v>
      </c>
      <c r="U180" s="75"/>
      <c r="V180" s="89"/>
      <c r="W180" s="89"/>
      <c r="X180" s="76"/>
      <c r="Y180" s="89"/>
      <c r="Z180" s="76"/>
      <c r="AA180" s="83"/>
      <c r="AB180" s="84"/>
      <c r="AC180" s="78"/>
      <c r="AD180" s="77"/>
      <c r="AE180" s="77"/>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75"/>
      <c r="V181" s="89"/>
      <c r="W181" s="89"/>
      <c r="X181" s="76"/>
      <c r="Y181" s="89"/>
      <c r="Z181" s="76"/>
      <c r="AA181" s="83"/>
      <c r="AB181" s="84"/>
      <c r="AC181" s="78"/>
      <c r="AD181" s="77"/>
      <c r="AE181" s="77"/>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c r="L182" s="70">
        <f t="shared" si="1"/>
        <v>0</v>
      </c>
      <c r="M182" s="71">
        <f t="shared" si="2"/>
        <v>0</v>
      </c>
      <c r="N182" s="72"/>
      <c r="O182" s="73">
        <f t="shared" si="3"/>
        <v>0</v>
      </c>
      <c r="P182" s="72"/>
      <c r="Q182" s="72"/>
      <c r="R182" s="72"/>
      <c r="S182" s="74">
        <f t="shared" si="0"/>
        <v>0</v>
      </c>
      <c r="T182" s="121" t="str">
        <f t="shared" si="4"/>
        <v>OK</v>
      </c>
      <c r="U182" s="75"/>
      <c r="V182" s="89"/>
      <c r="W182" s="89"/>
      <c r="X182" s="76"/>
      <c r="Y182" s="89"/>
      <c r="Z182" s="76"/>
      <c r="AA182" s="83"/>
      <c r="AB182" s="84"/>
      <c r="AC182" s="78"/>
      <c r="AD182" s="77"/>
      <c r="AE182" s="77"/>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75"/>
      <c r="V183" s="89"/>
      <c r="W183" s="89"/>
      <c r="X183" s="76"/>
      <c r="Y183" s="89"/>
      <c r="Z183" s="76"/>
      <c r="AA183" s="83"/>
      <c r="AB183" s="84"/>
      <c r="AC183" s="78"/>
      <c r="AD183" s="77"/>
      <c r="AE183" s="77"/>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75"/>
      <c r="V184" s="89"/>
      <c r="W184" s="89"/>
      <c r="X184" s="76"/>
      <c r="Y184" s="89"/>
      <c r="Z184" s="76"/>
      <c r="AA184" s="83"/>
      <c r="AB184" s="84"/>
      <c r="AC184" s="78"/>
      <c r="AD184" s="77"/>
      <c r="AE184" s="77"/>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75"/>
      <c r="V185" s="89"/>
      <c r="W185" s="89"/>
      <c r="X185" s="76"/>
      <c r="Y185" s="89"/>
      <c r="Z185" s="76"/>
      <c r="AA185" s="83"/>
      <c r="AB185" s="84"/>
      <c r="AC185" s="78"/>
      <c r="AD185" s="77"/>
      <c r="AE185" s="77"/>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75"/>
      <c r="V186" s="88"/>
      <c r="W186" s="88"/>
      <c r="X186" s="76"/>
      <c r="Y186" s="88"/>
      <c r="Z186" s="76"/>
      <c r="AA186" s="76"/>
      <c r="AB186" s="80"/>
      <c r="AC186" s="78"/>
      <c r="AD186" s="80"/>
      <c r="AE186" s="77"/>
      <c r="AF186" s="76"/>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1</v>
      </c>
      <c r="N187" s="95"/>
      <c r="O187" s="95"/>
      <c r="P187" s="95"/>
      <c r="Q187" s="95"/>
      <c r="R187" s="95"/>
      <c r="S187" s="95">
        <f>SUM(S4:S186)</f>
        <v>0</v>
      </c>
      <c r="U187" s="97">
        <f t="shared" ref="U187:AT187" si="5">SUMPRODUCT($J$4:$J$186,U4:U186)</f>
        <v>23000</v>
      </c>
      <c r="V187" s="97">
        <f t="shared" si="5"/>
        <v>0</v>
      </c>
      <c r="W187" s="97">
        <f t="shared" si="5"/>
        <v>0</v>
      </c>
      <c r="X187" s="97">
        <f t="shared" si="5"/>
        <v>0</v>
      </c>
      <c r="Y187" s="97">
        <f t="shared" si="5"/>
        <v>0</v>
      </c>
      <c r="Z187" s="97">
        <f t="shared" si="5"/>
        <v>0</v>
      </c>
      <c r="AA187" s="97">
        <f t="shared" si="5"/>
        <v>0</v>
      </c>
      <c r="AB187" s="97">
        <f t="shared" si="5"/>
        <v>0</v>
      </c>
      <c r="AC187" s="97">
        <f t="shared" si="5"/>
        <v>0</v>
      </c>
      <c r="AD187" s="97">
        <f t="shared" si="5"/>
        <v>0</v>
      </c>
      <c r="AE187" s="97">
        <f t="shared" si="5"/>
        <v>0</v>
      </c>
      <c r="AF187" s="97">
        <f t="shared" si="5"/>
        <v>0</v>
      </c>
      <c r="AG187" s="97">
        <f t="shared" si="5"/>
        <v>0</v>
      </c>
      <c r="AH187" s="97">
        <f t="shared" si="5"/>
        <v>0</v>
      </c>
      <c r="AI187" s="97">
        <f t="shared" si="5"/>
        <v>0</v>
      </c>
      <c r="AJ187" s="97">
        <f t="shared" si="5"/>
        <v>0</v>
      </c>
      <c r="AK187" s="97">
        <f t="shared" si="5"/>
        <v>0</v>
      </c>
      <c r="AL187" s="97">
        <f t="shared" si="5"/>
        <v>0</v>
      </c>
      <c r="AM187" s="97">
        <f t="shared" si="5"/>
        <v>0</v>
      </c>
      <c r="AN187" s="97">
        <f t="shared" si="5"/>
        <v>0</v>
      </c>
      <c r="AO187" s="97">
        <f t="shared" si="5"/>
        <v>0</v>
      </c>
      <c r="AP187" s="97">
        <f t="shared" si="5"/>
        <v>0</v>
      </c>
      <c r="AQ187" s="97">
        <f t="shared" si="5"/>
        <v>0</v>
      </c>
      <c r="AR187" s="97">
        <f t="shared" si="5"/>
        <v>0</v>
      </c>
      <c r="AS187" s="97">
        <f t="shared" si="5"/>
        <v>0</v>
      </c>
      <c r="AT187" s="97">
        <f t="shared" si="5"/>
        <v>0</v>
      </c>
      <c r="AU187" s="79"/>
    </row>
    <row r="188" spans="1:47" ht="30" customHeight="1" x14ac:dyDescent="0.35">
      <c r="D188" s="87" t="s">
        <v>613</v>
      </c>
      <c r="K188" s="98">
        <f t="shared" ref="K188:S188" si="6">SUMPRODUCT($J$4:$J$186,K4:K186)</f>
        <v>23000</v>
      </c>
      <c r="L188" s="98">
        <f t="shared" si="6"/>
        <v>23000</v>
      </c>
      <c r="M188" s="98">
        <f t="shared" si="6"/>
        <v>23000</v>
      </c>
      <c r="N188" s="98">
        <f t="shared" si="6"/>
        <v>0</v>
      </c>
      <c r="O188" s="98">
        <f t="shared" si="6"/>
        <v>0</v>
      </c>
      <c r="P188" s="98">
        <f t="shared" si="6"/>
        <v>0</v>
      </c>
      <c r="Q188" s="98">
        <f t="shared" si="6"/>
        <v>0</v>
      </c>
      <c r="R188" s="98">
        <f t="shared" si="6"/>
        <v>0</v>
      </c>
      <c r="S188" s="98">
        <f t="shared" si="6"/>
        <v>0</v>
      </c>
      <c r="AB188" s="100"/>
      <c r="AD188" s="100"/>
      <c r="AE188" s="82"/>
    </row>
    <row r="189" spans="1:47" ht="30" customHeight="1" x14ac:dyDescent="0.35">
      <c r="AE189" s="99"/>
    </row>
    <row r="190" spans="1:47" ht="30" customHeight="1" x14ac:dyDescent="0.35">
      <c r="AE190" s="99"/>
      <c r="AL190" s="102"/>
      <c r="AN190" s="102"/>
    </row>
    <row r="191" spans="1:47" ht="30" customHeight="1" x14ac:dyDescent="0.35">
      <c r="AE191" s="99"/>
      <c r="AL191" s="102"/>
      <c r="AN191" s="102"/>
    </row>
    <row r="192" spans="1:47" ht="30" customHeight="1" x14ac:dyDescent="0.35">
      <c r="AE192" s="99"/>
      <c r="AL192" s="102"/>
      <c r="AN192" s="102"/>
    </row>
    <row r="193" spans="9:40" ht="30" customHeight="1" x14ac:dyDescent="0.35">
      <c r="AE193" s="99"/>
      <c r="AL193" s="102"/>
      <c r="AN193" s="102"/>
    </row>
    <row r="194" spans="9:40" ht="30" customHeight="1" x14ac:dyDescent="0.35">
      <c r="AE194" s="99"/>
      <c r="AL194" s="102"/>
      <c r="AN194" s="102"/>
    </row>
    <row r="195" spans="9:40" ht="30" customHeight="1" x14ac:dyDescent="0.35">
      <c r="I195" s="92" t="s">
        <v>615</v>
      </c>
      <c r="AE195" s="99"/>
      <c r="AL195" s="102"/>
      <c r="AN195" s="102"/>
    </row>
    <row r="196" spans="9:40" ht="30" customHeight="1" x14ac:dyDescent="0.35">
      <c r="AE196" s="99"/>
      <c r="AN196" s="102"/>
    </row>
    <row r="197" spans="9:40" ht="30" customHeight="1" x14ac:dyDescent="0.35">
      <c r="AE197" s="99"/>
      <c r="AN197" s="102"/>
    </row>
    <row r="198" spans="9:40" ht="30" customHeight="1" x14ac:dyDescent="0.35">
      <c r="AE198" s="99"/>
      <c r="AN198" s="102"/>
    </row>
    <row r="199" spans="9:40" ht="30" customHeight="1" x14ac:dyDescent="0.35">
      <c r="AE199" s="99"/>
    </row>
    <row r="200" spans="9:40" ht="30" customHeight="1" x14ac:dyDescent="0.35">
      <c r="AE200" s="99"/>
    </row>
    <row r="201" spans="9:40" ht="30" customHeight="1" x14ac:dyDescent="0.35">
      <c r="AE201" s="99"/>
    </row>
    <row r="202" spans="9:40" ht="30" customHeight="1" x14ac:dyDescent="0.35">
      <c r="AE202" s="99"/>
    </row>
    <row r="203" spans="9:40" ht="30" customHeight="1" x14ac:dyDescent="0.35">
      <c r="AE203" s="99"/>
    </row>
    <row r="204" spans="9:40" ht="30" customHeight="1" x14ac:dyDescent="0.35">
      <c r="AE204" s="99"/>
    </row>
    <row r="205" spans="9:40" ht="30" customHeight="1" x14ac:dyDescent="0.35">
      <c r="AE205" s="99"/>
    </row>
    <row r="206" spans="9:40" ht="30" customHeight="1" x14ac:dyDescent="0.35">
      <c r="AE206" s="99"/>
    </row>
    <row r="207" spans="9:40" ht="30" customHeight="1" x14ac:dyDescent="0.35">
      <c r="AE207" s="99"/>
    </row>
    <row r="208" spans="9:40" ht="30" customHeight="1" x14ac:dyDescent="0.35">
      <c r="AE208" s="99"/>
    </row>
    <row r="209" spans="31:31" ht="30" customHeight="1" x14ac:dyDescent="0.35">
      <c r="AE209" s="99"/>
    </row>
    <row r="210" spans="31:31" ht="30" customHeight="1" x14ac:dyDescent="0.35">
      <c r="AE210" s="99"/>
    </row>
    <row r="211" spans="31:31" ht="30" customHeight="1" x14ac:dyDescent="0.35">
      <c r="AE211" s="99"/>
    </row>
    <row r="212" spans="31:31" ht="30" customHeight="1" x14ac:dyDescent="0.35">
      <c r="AE212" s="99"/>
    </row>
    <row r="213" spans="31:31" ht="30" customHeight="1" x14ac:dyDescent="0.35">
      <c r="AE213" s="99"/>
    </row>
    <row r="214" spans="31:31" ht="30" customHeight="1" x14ac:dyDescent="0.35">
      <c r="AE214" s="99"/>
    </row>
    <row r="215" spans="31:31" ht="30" customHeight="1" x14ac:dyDescent="0.35">
      <c r="AE215" s="99"/>
    </row>
    <row r="216" spans="31:31" ht="30" customHeight="1" x14ac:dyDescent="0.35">
      <c r="AE216" s="99"/>
    </row>
    <row r="217" spans="31:31" ht="30" customHeight="1" x14ac:dyDescent="0.35">
      <c r="AE217" s="99"/>
    </row>
    <row r="218" spans="31:31" ht="30" customHeight="1" x14ac:dyDescent="0.35">
      <c r="AE218" s="99"/>
    </row>
    <row r="219" spans="31:31" ht="30" customHeight="1" x14ac:dyDescent="0.35">
      <c r="AE219" s="99"/>
    </row>
    <row r="220" spans="31:31" ht="30" customHeight="1" x14ac:dyDescent="0.35">
      <c r="AE220" s="99"/>
    </row>
    <row r="221" spans="31:31" ht="30" customHeight="1" x14ac:dyDescent="0.35">
      <c r="AE221" s="99"/>
    </row>
    <row r="222" spans="31:31" ht="30" customHeight="1" x14ac:dyDescent="0.35">
      <c r="AE222" s="99"/>
    </row>
    <row r="223" spans="31:31" ht="30" customHeight="1" x14ac:dyDescent="0.35">
      <c r="AE223" s="99"/>
    </row>
    <row r="224" spans="31:31" ht="30" customHeight="1" x14ac:dyDescent="0.35">
      <c r="AE224" s="99"/>
    </row>
    <row r="225" spans="31:31" ht="30" customHeight="1" x14ac:dyDescent="0.35">
      <c r="AE225" s="99"/>
    </row>
    <row r="226" spans="31:31" ht="30" customHeight="1" x14ac:dyDescent="0.35">
      <c r="AE226" s="99"/>
    </row>
    <row r="227" spans="31:31" ht="30" customHeight="1" x14ac:dyDescent="0.35">
      <c r="AE227" s="99"/>
    </row>
    <row r="228" spans="31:31" ht="30" customHeight="1" x14ac:dyDescent="0.35">
      <c r="AE228" s="99"/>
    </row>
    <row r="229" spans="31:31" ht="30" customHeight="1" x14ac:dyDescent="0.35">
      <c r="AE229" s="99"/>
    </row>
    <row r="230" spans="31:31" ht="30" customHeight="1" x14ac:dyDescent="0.35">
      <c r="AE230" s="99"/>
    </row>
    <row r="231" spans="31:31" ht="30" customHeight="1" x14ac:dyDescent="0.35">
      <c r="AE231" s="99"/>
    </row>
    <row r="232" spans="31:31" ht="30" customHeight="1" x14ac:dyDescent="0.35">
      <c r="AE232" s="99"/>
    </row>
    <row r="233" spans="31:31" ht="30" customHeight="1" x14ac:dyDescent="0.35">
      <c r="AE233" s="99"/>
    </row>
    <row r="234" spans="31:31" ht="30" customHeight="1" x14ac:dyDescent="0.35">
      <c r="AE234" s="99"/>
    </row>
    <row r="235" spans="31:31" ht="30" customHeight="1" x14ac:dyDescent="0.35">
      <c r="AE235" s="99"/>
    </row>
    <row r="236" spans="31:31" ht="30" customHeight="1" x14ac:dyDescent="0.35">
      <c r="AE236" s="99"/>
    </row>
    <row r="237" spans="31:31" ht="30" customHeight="1" x14ac:dyDescent="0.35">
      <c r="AE237" s="99"/>
    </row>
    <row r="238" spans="31:31" ht="30" customHeight="1" x14ac:dyDescent="0.35">
      <c r="AE238" s="99"/>
    </row>
    <row r="239" spans="31:31" ht="30" customHeight="1" x14ac:dyDescent="0.35">
      <c r="AE239" s="99"/>
    </row>
    <row r="240" spans="31:31" ht="30" customHeight="1" x14ac:dyDescent="0.35">
      <c r="AE240" s="99"/>
    </row>
    <row r="241" spans="31:31" ht="30" customHeight="1" x14ac:dyDescent="0.35">
      <c r="AE241" s="99"/>
    </row>
    <row r="242" spans="31:31" ht="30" customHeight="1" x14ac:dyDescent="0.35">
      <c r="AE242" s="99"/>
    </row>
    <row r="243" spans="31:31" ht="30" customHeight="1" x14ac:dyDescent="0.35">
      <c r="AE243" s="99"/>
    </row>
    <row r="244" spans="31:31" ht="30" customHeight="1" x14ac:dyDescent="0.35">
      <c r="AE244" s="99"/>
    </row>
    <row r="245" spans="31:31" ht="30" customHeight="1" x14ac:dyDescent="0.35">
      <c r="AE245" s="99"/>
    </row>
    <row r="246" spans="31:31" ht="30" customHeight="1" x14ac:dyDescent="0.35">
      <c r="AE246" s="99"/>
    </row>
    <row r="247" spans="31:31" ht="30" customHeight="1" x14ac:dyDescent="0.35">
      <c r="AE247" s="99"/>
    </row>
    <row r="248" spans="31:31" ht="30" customHeight="1" x14ac:dyDescent="0.35">
      <c r="AE248" s="99"/>
    </row>
    <row r="249" spans="31:31" ht="30" customHeight="1" x14ac:dyDescent="0.35">
      <c r="AE249" s="99"/>
    </row>
    <row r="250" spans="31:31" ht="30" customHeight="1" x14ac:dyDescent="0.35">
      <c r="AE250" s="99"/>
    </row>
    <row r="251" spans="31:31" ht="30" customHeight="1" x14ac:dyDescent="0.35">
      <c r="AE251" s="99"/>
    </row>
    <row r="252" spans="31:31" ht="30" customHeight="1" x14ac:dyDescent="0.35">
      <c r="AE252" s="99"/>
    </row>
    <row r="253" spans="31:31" ht="30" customHeight="1" x14ac:dyDescent="0.35">
      <c r="AE253" s="99"/>
    </row>
    <row r="254" spans="31:31" ht="30" customHeight="1" x14ac:dyDescent="0.35">
      <c r="AE254" s="99"/>
    </row>
    <row r="255" spans="31:31" ht="30" customHeight="1" x14ac:dyDescent="0.35">
      <c r="AE255" s="99"/>
    </row>
    <row r="256" spans="31:31" ht="30" customHeight="1" x14ac:dyDescent="0.35">
      <c r="AE256" s="99"/>
    </row>
    <row r="257" spans="31:31" ht="30" customHeight="1" x14ac:dyDescent="0.35">
      <c r="AE257" s="99"/>
    </row>
    <row r="258" spans="31:31" ht="30" customHeight="1" x14ac:dyDescent="0.35">
      <c r="AE258" s="99"/>
    </row>
    <row r="259" spans="31:31" ht="30" customHeight="1" x14ac:dyDescent="0.35">
      <c r="AE259" s="99"/>
    </row>
    <row r="260" spans="31:31" ht="30" customHeight="1" x14ac:dyDescent="0.35">
      <c r="AE260" s="99"/>
    </row>
    <row r="261" spans="31:31" ht="30" customHeight="1" x14ac:dyDescent="0.35">
      <c r="AE261" s="99"/>
    </row>
    <row r="262" spans="31:31" ht="30" customHeight="1" x14ac:dyDescent="0.35">
      <c r="AE262" s="99"/>
    </row>
    <row r="263" spans="31:31" ht="30" customHeight="1" x14ac:dyDescent="0.35">
      <c r="AE263" s="99"/>
    </row>
    <row r="264" spans="31:31" ht="30" customHeight="1" x14ac:dyDescent="0.35">
      <c r="AE264" s="99"/>
    </row>
    <row r="265" spans="31:31" ht="30" customHeight="1" x14ac:dyDescent="0.35">
      <c r="AE265" s="99"/>
    </row>
    <row r="266" spans="31:31" ht="30" customHeight="1" x14ac:dyDescent="0.35">
      <c r="AE266" s="99"/>
    </row>
    <row r="267" spans="31:31" ht="30" customHeight="1" x14ac:dyDescent="0.35">
      <c r="AE267" s="99"/>
    </row>
    <row r="268" spans="31:31" ht="30" customHeight="1" x14ac:dyDescent="0.35">
      <c r="AE268" s="99"/>
    </row>
    <row r="269" spans="31:31" ht="30" customHeight="1" x14ac:dyDescent="0.35">
      <c r="AE269" s="99"/>
    </row>
    <row r="270" spans="31:31" ht="30" customHeight="1" x14ac:dyDescent="0.35">
      <c r="AE270" s="99"/>
    </row>
    <row r="271" spans="31:31" ht="30" customHeight="1" x14ac:dyDescent="0.35">
      <c r="AE271" s="99"/>
    </row>
    <row r="272" spans="31:31" ht="30" customHeight="1" x14ac:dyDescent="0.35">
      <c r="AE272" s="99"/>
    </row>
    <row r="273" spans="31:31" ht="30" customHeight="1" x14ac:dyDescent="0.35">
      <c r="AE273" s="99"/>
    </row>
    <row r="274" spans="31:31" ht="30" customHeight="1" x14ac:dyDescent="0.35">
      <c r="AE274" s="99"/>
    </row>
    <row r="275" spans="31:31" ht="30" customHeight="1" x14ac:dyDescent="0.35">
      <c r="AE275" s="99"/>
    </row>
    <row r="276" spans="31:31" ht="30" customHeight="1" x14ac:dyDescent="0.35">
      <c r="AE276" s="99"/>
    </row>
    <row r="277" spans="31:31" ht="30" customHeight="1" x14ac:dyDescent="0.35">
      <c r="AE277" s="99"/>
    </row>
    <row r="278" spans="31:31" ht="30" customHeight="1" x14ac:dyDescent="0.35">
      <c r="AE278" s="99"/>
    </row>
    <row r="279" spans="31:31" ht="30" customHeight="1" x14ac:dyDescent="0.35">
      <c r="AE279" s="99"/>
    </row>
    <row r="280" spans="31:31" ht="30" customHeight="1" x14ac:dyDescent="0.35">
      <c r="AE280" s="99"/>
    </row>
    <row r="281" spans="31:31" ht="30" customHeight="1" x14ac:dyDescent="0.35">
      <c r="AE281" s="99"/>
    </row>
    <row r="282" spans="31:31" ht="30" customHeight="1" x14ac:dyDescent="0.35">
      <c r="AE282" s="99"/>
    </row>
    <row r="283" spans="31:31" ht="30" customHeight="1" x14ac:dyDescent="0.35">
      <c r="AE283" s="99"/>
    </row>
    <row r="284" spans="31:31" ht="30" customHeight="1" x14ac:dyDescent="0.35">
      <c r="AE284" s="99"/>
    </row>
    <row r="285" spans="31:31" ht="30" customHeight="1" x14ac:dyDescent="0.35">
      <c r="AE285" s="99"/>
    </row>
    <row r="286" spans="31:31" ht="30" customHeight="1" x14ac:dyDescent="0.35">
      <c r="AE286" s="99"/>
    </row>
    <row r="287" spans="31:31" ht="30" customHeight="1" x14ac:dyDescent="0.35">
      <c r="AE287" s="99"/>
    </row>
    <row r="288" spans="31:31" ht="30" customHeight="1" x14ac:dyDescent="0.35">
      <c r="AE288" s="99"/>
    </row>
    <row r="289" spans="31:31" ht="30" customHeight="1" x14ac:dyDescent="0.35">
      <c r="AE289" s="99"/>
    </row>
    <row r="290" spans="31:31" ht="30" customHeight="1" x14ac:dyDescent="0.35">
      <c r="AE290" s="99"/>
    </row>
    <row r="291" spans="31:31" ht="30" customHeight="1" x14ac:dyDescent="0.35">
      <c r="AE291" s="99"/>
    </row>
    <row r="292" spans="31:31" ht="30" customHeight="1" x14ac:dyDescent="0.35">
      <c r="AE292" s="99"/>
    </row>
    <row r="293" spans="31:31" ht="30" customHeight="1" x14ac:dyDescent="0.35">
      <c r="AE293" s="99"/>
    </row>
    <row r="294" spans="31:31" ht="30" customHeight="1" x14ac:dyDescent="0.35">
      <c r="AE294" s="99"/>
    </row>
    <row r="295" spans="31:31" ht="30" customHeight="1" x14ac:dyDescent="0.35">
      <c r="AE295" s="99"/>
    </row>
    <row r="296" spans="31:31" ht="30" customHeight="1" x14ac:dyDescent="0.35">
      <c r="AE296" s="99"/>
    </row>
    <row r="297" spans="31:31" ht="30" customHeight="1" x14ac:dyDescent="0.35">
      <c r="AE297" s="99"/>
    </row>
    <row r="298" spans="31:31" ht="30" customHeight="1" x14ac:dyDescent="0.35">
      <c r="AE298" s="99"/>
    </row>
    <row r="299" spans="31:31" ht="30" customHeight="1" x14ac:dyDescent="0.35">
      <c r="AE299" s="99"/>
    </row>
    <row r="300" spans="31:31" ht="30" customHeight="1" x14ac:dyDescent="0.35">
      <c r="AE300" s="99"/>
    </row>
    <row r="301" spans="31:31" ht="30" customHeight="1" x14ac:dyDescent="0.35">
      <c r="AE301" s="99"/>
    </row>
    <row r="302" spans="31:31" ht="30" customHeight="1" x14ac:dyDescent="0.35">
      <c r="AE302" s="99"/>
    </row>
    <row r="303" spans="31:31" ht="30" customHeight="1" x14ac:dyDescent="0.35">
      <c r="AE303" s="99"/>
    </row>
    <row r="304" spans="31:31" ht="30" customHeight="1" x14ac:dyDescent="0.35">
      <c r="AE304" s="99"/>
    </row>
    <row r="305" spans="31:31" ht="30" customHeight="1" x14ac:dyDescent="0.35">
      <c r="AE305" s="99"/>
    </row>
    <row r="306" spans="31:31" ht="30" customHeight="1" x14ac:dyDescent="0.35">
      <c r="AE306" s="99"/>
    </row>
    <row r="307" spans="31:31" ht="30" customHeight="1" x14ac:dyDescent="0.35">
      <c r="AE307" s="99"/>
    </row>
    <row r="308" spans="31:31" ht="30" customHeight="1" x14ac:dyDescent="0.35">
      <c r="AE308" s="99"/>
    </row>
    <row r="309" spans="31:31" ht="30" customHeight="1" x14ac:dyDescent="0.35">
      <c r="AE309" s="99"/>
    </row>
    <row r="310" spans="31:31" ht="30" customHeight="1" x14ac:dyDescent="0.35">
      <c r="AE310" s="99"/>
    </row>
    <row r="311" spans="31:31" ht="30" customHeight="1" x14ac:dyDescent="0.35">
      <c r="AE311" s="99"/>
    </row>
    <row r="312" spans="31:31" ht="30" customHeight="1" x14ac:dyDescent="0.35">
      <c r="AE312" s="99"/>
    </row>
    <row r="313" spans="31:31" ht="30" customHeight="1" x14ac:dyDescent="0.35">
      <c r="AE313" s="99"/>
    </row>
    <row r="314" spans="31:31" ht="30" customHeight="1" x14ac:dyDescent="0.35">
      <c r="AE314" s="99"/>
    </row>
    <row r="315" spans="31:31" ht="30" customHeight="1" x14ac:dyDescent="0.35">
      <c r="AE315" s="99"/>
    </row>
    <row r="316" spans="31:31" ht="30" customHeight="1" x14ac:dyDescent="0.35">
      <c r="AE316" s="99"/>
    </row>
    <row r="317" spans="31:31" ht="30" customHeight="1" x14ac:dyDescent="0.35">
      <c r="AE317" s="99"/>
    </row>
    <row r="318" spans="31:31" ht="30" customHeight="1" x14ac:dyDescent="0.35">
      <c r="AE318" s="99"/>
    </row>
    <row r="319" spans="31:31" ht="30" customHeight="1" x14ac:dyDescent="0.35">
      <c r="AE319" s="99"/>
    </row>
    <row r="320" spans="31:31" ht="30" customHeight="1" x14ac:dyDescent="0.35">
      <c r="AE320" s="99"/>
    </row>
    <row r="321" spans="31:31" ht="30" customHeight="1" x14ac:dyDescent="0.35">
      <c r="AE321" s="99"/>
    </row>
    <row r="322" spans="31:31" ht="30" customHeight="1" x14ac:dyDescent="0.35">
      <c r="AE322" s="99"/>
    </row>
    <row r="323" spans="31:31" ht="30" customHeight="1" x14ac:dyDescent="0.35">
      <c r="AE323" s="99"/>
    </row>
    <row r="324" spans="31:31" ht="30" customHeight="1" x14ac:dyDescent="0.35">
      <c r="AE324" s="99"/>
    </row>
    <row r="325" spans="31:31" ht="30" customHeight="1" x14ac:dyDescent="0.35">
      <c r="AE325" s="99"/>
    </row>
    <row r="326" spans="31:31" ht="30" customHeight="1" x14ac:dyDescent="0.35">
      <c r="AE326" s="99"/>
    </row>
    <row r="327" spans="31:31" ht="30" customHeight="1" x14ac:dyDescent="0.35">
      <c r="AE327" s="99"/>
    </row>
    <row r="328" spans="31:31" ht="30" customHeight="1" x14ac:dyDescent="0.35">
      <c r="AE328" s="99"/>
    </row>
    <row r="329" spans="31:31" ht="30" customHeight="1" x14ac:dyDescent="0.35">
      <c r="AE329" s="99"/>
    </row>
    <row r="330" spans="31:31" ht="30" customHeight="1" x14ac:dyDescent="0.35">
      <c r="AE330" s="99"/>
    </row>
    <row r="331" spans="31:31" ht="30" customHeight="1" x14ac:dyDescent="0.35">
      <c r="AE331" s="99"/>
    </row>
    <row r="332" spans="31:31" ht="30" customHeight="1" x14ac:dyDescent="0.35">
      <c r="AE332" s="99"/>
    </row>
    <row r="333" spans="31:31" ht="30" customHeight="1" x14ac:dyDescent="0.35">
      <c r="AE333" s="99"/>
    </row>
    <row r="334" spans="31:31" ht="30" customHeight="1" x14ac:dyDescent="0.35">
      <c r="AE334" s="99"/>
    </row>
    <row r="335" spans="31:31" ht="30" customHeight="1" x14ac:dyDescent="0.35">
      <c r="AE335" s="99"/>
    </row>
    <row r="336" spans="31:31" ht="30" customHeight="1" x14ac:dyDescent="0.35">
      <c r="AE336" s="99"/>
    </row>
    <row r="337" spans="31:31" ht="30" customHeight="1" x14ac:dyDescent="0.35">
      <c r="AE337" s="99"/>
    </row>
    <row r="338" spans="31:31" ht="30" customHeight="1" x14ac:dyDescent="0.35">
      <c r="AE338" s="99"/>
    </row>
    <row r="339" spans="31:31" ht="30" customHeight="1" x14ac:dyDescent="0.35">
      <c r="AE339" s="99"/>
    </row>
    <row r="340" spans="31:31" ht="30" customHeight="1" x14ac:dyDescent="0.35">
      <c r="AE340" s="99"/>
    </row>
    <row r="341" spans="31:31" ht="30" customHeight="1" x14ac:dyDescent="0.35">
      <c r="AE341" s="99"/>
    </row>
    <row r="342" spans="31:31" ht="30" customHeight="1" x14ac:dyDescent="0.35">
      <c r="AE342" s="99"/>
    </row>
    <row r="343" spans="31:31" ht="30" customHeight="1" x14ac:dyDescent="0.35">
      <c r="AE343" s="99"/>
    </row>
    <row r="344" spans="31:31" ht="30" customHeight="1" x14ac:dyDescent="0.35">
      <c r="AE344" s="99"/>
    </row>
    <row r="345" spans="31:31" ht="30" customHeight="1" x14ac:dyDescent="0.35">
      <c r="AE345" s="99"/>
    </row>
    <row r="346" spans="31:31" ht="30" customHeight="1" x14ac:dyDescent="0.35">
      <c r="AE346" s="99"/>
    </row>
    <row r="347" spans="31:31" ht="30" customHeight="1" x14ac:dyDescent="0.35">
      <c r="AE347" s="99"/>
    </row>
    <row r="348" spans="31:31" ht="30" customHeight="1" x14ac:dyDescent="0.35">
      <c r="AE348" s="99"/>
    </row>
    <row r="349" spans="31:31" ht="30" customHeight="1" x14ac:dyDescent="0.35">
      <c r="AE349" s="99"/>
    </row>
    <row r="350" spans="31:31" ht="30" customHeight="1" x14ac:dyDescent="0.35">
      <c r="AE350" s="99"/>
    </row>
    <row r="351" spans="31:31" ht="30" customHeight="1" x14ac:dyDescent="0.35">
      <c r="AE351" s="99"/>
    </row>
    <row r="352" spans="31:31" ht="30" customHeight="1" x14ac:dyDescent="0.35">
      <c r="AE352" s="99"/>
    </row>
    <row r="353" spans="31:31" ht="30" customHeight="1" x14ac:dyDescent="0.35">
      <c r="AE353" s="99"/>
    </row>
    <row r="354" spans="31:31" ht="30" customHeight="1" x14ac:dyDescent="0.35">
      <c r="AE354" s="99"/>
    </row>
    <row r="355" spans="31:31" ht="30" customHeight="1" x14ac:dyDescent="0.35">
      <c r="AE355" s="99"/>
    </row>
    <row r="356" spans="31:31" ht="30" customHeight="1" x14ac:dyDescent="0.35">
      <c r="AE356" s="99"/>
    </row>
    <row r="357" spans="31:31" ht="30" customHeight="1" x14ac:dyDescent="0.35">
      <c r="AE357" s="99"/>
    </row>
    <row r="358" spans="31:31" ht="30" customHeight="1" x14ac:dyDescent="0.35">
      <c r="AE358" s="99"/>
    </row>
    <row r="359" spans="31:31" ht="30" customHeight="1" x14ac:dyDescent="0.35">
      <c r="AE359" s="99"/>
    </row>
    <row r="360" spans="31:31" ht="30" customHeight="1" x14ac:dyDescent="0.35">
      <c r="AE360" s="99"/>
    </row>
    <row r="361" spans="31:31" ht="30" customHeight="1" x14ac:dyDescent="0.35">
      <c r="AE361" s="99"/>
    </row>
    <row r="362" spans="31:31" ht="30" customHeight="1" x14ac:dyDescent="0.35">
      <c r="AE362" s="99"/>
    </row>
    <row r="363" spans="31:31" ht="30" customHeight="1" x14ac:dyDescent="0.35">
      <c r="AE363" s="99"/>
    </row>
    <row r="364" spans="31:31" ht="30" customHeight="1" x14ac:dyDescent="0.35">
      <c r="AE364" s="99"/>
    </row>
    <row r="365" spans="31:31" ht="30" customHeight="1" x14ac:dyDescent="0.35">
      <c r="AE365" s="99"/>
    </row>
    <row r="366" spans="31:31" ht="30" customHeight="1" x14ac:dyDescent="0.35">
      <c r="AE366" s="99"/>
    </row>
    <row r="367" spans="31:31" ht="30" customHeight="1" x14ac:dyDescent="0.35">
      <c r="AE367" s="99"/>
    </row>
    <row r="368" spans="31:31" ht="30" customHeight="1" x14ac:dyDescent="0.35">
      <c r="AE368" s="99"/>
    </row>
    <row r="369" spans="31:31" ht="30" customHeight="1" x14ac:dyDescent="0.35">
      <c r="AE369" s="99"/>
    </row>
    <row r="370" spans="31:31" ht="30" customHeight="1" x14ac:dyDescent="0.35">
      <c r="AE370" s="99"/>
    </row>
    <row r="371" spans="31:31" ht="30" customHeight="1" x14ac:dyDescent="0.35">
      <c r="AE371" s="99"/>
    </row>
    <row r="372" spans="31:31" ht="30" customHeight="1" x14ac:dyDescent="0.35">
      <c r="AE372" s="99"/>
    </row>
    <row r="373" spans="31:31" ht="30" customHeight="1" x14ac:dyDescent="0.35">
      <c r="AE373" s="99"/>
    </row>
    <row r="374" spans="31:31" ht="30" customHeight="1" x14ac:dyDescent="0.35">
      <c r="AE374" s="99"/>
    </row>
    <row r="375" spans="31:31" ht="30" customHeight="1" x14ac:dyDescent="0.35">
      <c r="AE375" s="99"/>
    </row>
    <row r="376" spans="31:31" ht="30" customHeight="1" x14ac:dyDescent="0.35">
      <c r="AE376" s="99"/>
    </row>
    <row r="377" spans="31:31" ht="30" customHeight="1" x14ac:dyDescent="0.35">
      <c r="AE377" s="99"/>
    </row>
    <row r="378" spans="31:31" ht="30" customHeight="1" x14ac:dyDescent="0.35">
      <c r="AE378" s="99"/>
    </row>
    <row r="379" spans="31:31" ht="30" customHeight="1" x14ac:dyDescent="0.35">
      <c r="AE379" s="99"/>
    </row>
    <row r="380" spans="31:31" ht="30" customHeight="1" x14ac:dyDescent="0.35">
      <c r="AE380" s="99"/>
    </row>
    <row r="381" spans="31:31" ht="30" customHeight="1" x14ac:dyDescent="0.35">
      <c r="AE381" s="99"/>
    </row>
    <row r="382" spans="31:31" ht="30" customHeight="1" x14ac:dyDescent="0.35">
      <c r="AE382" s="99"/>
    </row>
    <row r="383" spans="31:31" ht="30" customHeight="1" x14ac:dyDescent="0.35">
      <c r="AE383" s="99"/>
    </row>
    <row r="384" spans="31:31" ht="30" customHeight="1" x14ac:dyDescent="0.35">
      <c r="AE384" s="99"/>
    </row>
    <row r="385" spans="31:31" ht="30" customHeight="1" x14ac:dyDescent="0.35">
      <c r="AE385" s="99"/>
    </row>
    <row r="386" spans="31:31" ht="30" customHeight="1" x14ac:dyDescent="0.35">
      <c r="AE386" s="99"/>
    </row>
    <row r="387" spans="31:31" ht="30" customHeight="1" x14ac:dyDescent="0.35">
      <c r="AE387" s="99"/>
    </row>
    <row r="388" spans="31:31" ht="30" customHeight="1" x14ac:dyDescent="0.35">
      <c r="AE388" s="99"/>
    </row>
    <row r="389" spans="31:31" ht="30" customHeight="1" x14ac:dyDescent="0.35">
      <c r="AE389" s="99"/>
    </row>
    <row r="390" spans="31:31" ht="30" customHeight="1" x14ac:dyDescent="0.35">
      <c r="AE390" s="99"/>
    </row>
    <row r="391" spans="31:31" ht="30" customHeight="1" x14ac:dyDescent="0.35">
      <c r="AE391" s="99"/>
    </row>
    <row r="392" spans="31:31" ht="30" customHeight="1" x14ac:dyDescent="0.35">
      <c r="AE392" s="99"/>
    </row>
    <row r="393" spans="31:31" ht="30" customHeight="1" x14ac:dyDescent="0.35">
      <c r="AE393" s="99"/>
    </row>
    <row r="394" spans="31:31" ht="30" customHeight="1" x14ac:dyDescent="0.35">
      <c r="AE394" s="99"/>
    </row>
    <row r="395" spans="31:31" ht="30" customHeight="1" x14ac:dyDescent="0.35">
      <c r="AE395" s="99"/>
    </row>
    <row r="396" spans="31:31" ht="30" customHeight="1" x14ac:dyDescent="0.35">
      <c r="AE396" s="99"/>
    </row>
    <row r="397" spans="31:31" ht="30" customHeight="1" x14ac:dyDescent="0.35">
      <c r="AE397" s="99"/>
    </row>
    <row r="398" spans="31:31" ht="30" customHeight="1" x14ac:dyDescent="0.35">
      <c r="AE398" s="99"/>
    </row>
    <row r="399" spans="31:31" ht="30" customHeight="1" x14ac:dyDescent="0.35">
      <c r="AE399" s="99"/>
    </row>
    <row r="400" spans="31:31" ht="30" customHeight="1" x14ac:dyDescent="0.35">
      <c r="AE400" s="99"/>
    </row>
    <row r="401" spans="31:31" ht="30" customHeight="1" x14ac:dyDescent="0.35">
      <c r="AE401" s="99"/>
    </row>
    <row r="402" spans="31:31" ht="30" customHeight="1" x14ac:dyDescent="0.35">
      <c r="AE402" s="99"/>
    </row>
    <row r="403" spans="31:31" ht="30" customHeight="1" x14ac:dyDescent="0.35">
      <c r="AE403" s="99"/>
    </row>
    <row r="404" spans="31:31" ht="30" customHeight="1" x14ac:dyDescent="0.35">
      <c r="AE404" s="99"/>
    </row>
    <row r="405" spans="31:31" ht="30" customHeight="1" x14ac:dyDescent="0.35">
      <c r="AE405" s="99"/>
    </row>
    <row r="406" spans="31:31" ht="30" customHeight="1" x14ac:dyDescent="0.35">
      <c r="AE406" s="99"/>
    </row>
    <row r="407" spans="31:31" ht="30" customHeight="1" x14ac:dyDescent="0.35">
      <c r="AE407" s="99"/>
    </row>
    <row r="408" spans="31:31" ht="30" customHeight="1" x14ac:dyDescent="0.35">
      <c r="AE408" s="99"/>
    </row>
    <row r="409" spans="31:31" ht="30" customHeight="1" x14ac:dyDescent="0.35">
      <c r="AE409" s="99"/>
    </row>
    <row r="410" spans="31:31" ht="30" customHeight="1" x14ac:dyDescent="0.35">
      <c r="AE410" s="99"/>
    </row>
    <row r="411" spans="31:31" ht="30" customHeight="1" x14ac:dyDescent="0.35">
      <c r="AE411" s="99"/>
    </row>
    <row r="412" spans="31:31" ht="30" customHeight="1" x14ac:dyDescent="0.35">
      <c r="AE412" s="99"/>
    </row>
    <row r="413" spans="31:31" ht="30" customHeight="1" x14ac:dyDescent="0.35">
      <c r="AE413" s="99"/>
    </row>
    <row r="414" spans="31:31" ht="30" customHeight="1" x14ac:dyDescent="0.35">
      <c r="AE414" s="99"/>
    </row>
    <row r="415" spans="31:31" ht="30" customHeight="1" x14ac:dyDescent="0.35">
      <c r="AE415" s="99"/>
    </row>
    <row r="416" spans="31:31" ht="30" customHeight="1" x14ac:dyDescent="0.35">
      <c r="AE416" s="99"/>
    </row>
    <row r="417" spans="31:31" ht="30" customHeight="1" x14ac:dyDescent="0.35">
      <c r="AE417" s="99"/>
    </row>
    <row r="418" spans="31:31" ht="30" customHeight="1" x14ac:dyDescent="0.35">
      <c r="AE418" s="99"/>
    </row>
    <row r="419" spans="31:31" ht="30" customHeight="1" x14ac:dyDescent="0.35">
      <c r="AE419" s="99"/>
    </row>
    <row r="420" spans="31:31" ht="30" customHeight="1" x14ac:dyDescent="0.35">
      <c r="AE420" s="99"/>
    </row>
    <row r="421" spans="31:31" ht="30" customHeight="1" x14ac:dyDescent="0.35">
      <c r="AE421" s="99"/>
    </row>
    <row r="422" spans="31:31" ht="30" customHeight="1" x14ac:dyDescent="0.35">
      <c r="AE422" s="99"/>
    </row>
    <row r="423" spans="31:31" ht="30" customHeight="1" x14ac:dyDescent="0.35">
      <c r="AE423" s="99"/>
    </row>
    <row r="424" spans="31:31" ht="30" customHeight="1" x14ac:dyDescent="0.35">
      <c r="AE424" s="99"/>
    </row>
    <row r="425" spans="31:31" ht="30" customHeight="1" x14ac:dyDescent="0.35">
      <c r="AE425" s="99"/>
    </row>
    <row r="426" spans="31:31" ht="30" customHeight="1" x14ac:dyDescent="0.35">
      <c r="AE426" s="99"/>
    </row>
    <row r="427" spans="31:31" ht="30" customHeight="1" x14ac:dyDescent="0.35">
      <c r="AE427" s="99"/>
    </row>
    <row r="428" spans="31:31" ht="30" customHeight="1" x14ac:dyDescent="0.35">
      <c r="AE428" s="99"/>
    </row>
    <row r="429" spans="31:31" ht="30" customHeight="1" x14ac:dyDescent="0.35">
      <c r="AE429" s="99"/>
    </row>
    <row r="430" spans="31:31" ht="30" customHeight="1" x14ac:dyDescent="0.35">
      <c r="AE430" s="99"/>
    </row>
    <row r="431" spans="31:31" ht="30" customHeight="1" x14ac:dyDescent="0.35">
      <c r="AE431" s="99"/>
    </row>
    <row r="432" spans="31:31" ht="30" customHeight="1" x14ac:dyDescent="0.35">
      <c r="AE432" s="99"/>
    </row>
    <row r="433" spans="31:31" ht="30" customHeight="1" x14ac:dyDescent="0.35">
      <c r="AE433" s="99"/>
    </row>
    <row r="434" spans="31:31" ht="30" customHeight="1" x14ac:dyDescent="0.35">
      <c r="AE434" s="99"/>
    </row>
    <row r="435" spans="31:31" ht="30" customHeight="1" x14ac:dyDescent="0.35">
      <c r="AE435" s="99"/>
    </row>
    <row r="436" spans="31:31" ht="30" customHeight="1" x14ac:dyDescent="0.35">
      <c r="AE436" s="99"/>
    </row>
    <row r="437" spans="31:31" ht="30" customHeight="1" x14ac:dyDescent="0.35">
      <c r="AE437" s="99"/>
    </row>
    <row r="438" spans="31:31" ht="30" customHeight="1" x14ac:dyDescent="0.35">
      <c r="AE438" s="99"/>
    </row>
    <row r="439" spans="31:31" ht="30" customHeight="1" x14ac:dyDescent="0.35">
      <c r="AE439" s="99"/>
    </row>
    <row r="440" spans="31:31" ht="30" customHeight="1" x14ac:dyDescent="0.35">
      <c r="AE440" s="99"/>
    </row>
    <row r="441" spans="31:31" ht="30" customHeight="1" x14ac:dyDescent="0.35">
      <c r="AE441" s="99"/>
    </row>
    <row r="442" spans="31:31" ht="30" customHeight="1" x14ac:dyDescent="0.35">
      <c r="AE442" s="99"/>
    </row>
    <row r="443" spans="31:31" ht="30" customHeight="1" x14ac:dyDescent="0.35">
      <c r="AE443" s="99"/>
    </row>
    <row r="444" spans="31:31" ht="30" customHeight="1" x14ac:dyDescent="0.35">
      <c r="AE444" s="99"/>
    </row>
    <row r="445" spans="31:31" ht="30" customHeight="1" x14ac:dyDescent="0.35">
      <c r="AE445" s="99"/>
    </row>
    <row r="446" spans="31:31" ht="30" customHeight="1" x14ac:dyDescent="0.35">
      <c r="AE446" s="99"/>
    </row>
    <row r="447" spans="31:31" ht="30" customHeight="1" x14ac:dyDescent="0.35">
      <c r="AE447" s="99"/>
    </row>
    <row r="448" spans="31:31" ht="30" customHeight="1" x14ac:dyDescent="0.35">
      <c r="AE448" s="99"/>
    </row>
    <row r="449" spans="31:31" ht="30" customHeight="1" x14ac:dyDescent="0.35">
      <c r="AE449" s="99"/>
    </row>
    <row r="450" spans="31:31" ht="30" customHeight="1" x14ac:dyDescent="0.35">
      <c r="AE450" s="99"/>
    </row>
    <row r="451" spans="31:31" ht="30" customHeight="1" x14ac:dyDescent="0.35">
      <c r="AE451" s="99"/>
    </row>
    <row r="452" spans="31:31" ht="30" customHeight="1" x14ac:dyDescent="0.35">
      <c r="AE452" s="99"/>
    </row>
    <row r="453" spans="31:31" ht="30" customHeight="1" x14ac:dyDescent="0.35">
      <c r="AE453" s="99"/>
    </row>
    <row r="454" spans="31:31" ht="30" customHeight="1" x14ac:dyDescent="0.35">
      <c r="AE454" s="99"/>
    </row>
    <row r="455" spans="31:31" ht="30" customHeight="1" x14ac:dyDescent="0.35">
      <c r="AE455" s="99"/>
    </row>
    <row r="456" spans="31:31" ht="30" customHeight="1" x14ac:dyDescent="0.35">
      <c r="AE456" s="99"/>
    </row>
    <row r="457" spans="31:31" ht="30" customHeight="1" x14ac:dyDescent="0.35">
      <c r="AE457" s="99"/>
    </row>
    <row r="458" spans="31:31" ht="30" customHeight="1" x14ac:dyDescent="0.35">
      <c r="AE458" s="99"/>
    </row>
    <row r="459" spans="31:31" ht="30" customHeight="1" x14ac:dyDescent="0.35">
      <c r="AE459" s="99"/>
    </row>
    <row r="460" spans="31:31" ht="30" customHeight="1" x14ac:dyDescent="0.35">
      <c r="AE460" s="99"/>
    </row>
    <row r="461" spans="31:31" ht="30" customHeight="1" x14ac:dyDescent="0.35">
      <c r="AE461" s="99"/>
    </row>
    <row r="462" spans="31:31" ht="30" customHeight="1" x14ac:dyDescent="0.35">
      <c r="AE462" s="99"/>
    </row>
    <row r="463" spans="31:31" ht="30" customHeight="1" x14ac:dyDescent="0.35">
      <c r="AE463" s="99"/>
    </row>
    <row r="464" spans="31:31" ht="30" customHeight="1" x14ac:dyDescent="0.35">
      <c r="AE464" s="99"/>
    </row>
    <row r="465" spans="31:31" ht="30" customHeight="1" x14ac:dyDescent="0.35">
      <c r="AE465" s="99"/>
    </row>
    <row r="466" spans="31:31" ht="30" customHeight="1" x14ac:dyDescent="0.35">
      <c r="AE466" s="99"/>
    </row>
    <row r="467" spans="31:31" ht="30" customHeight="1" x14ac:dyDescent="0.35">
      <c r="AE467" s="99"/>
    </row>
    <row r="468" spans="31:31" ht="30" customHeight="1" x14ac:dyDescent="0.35">
      <c r="AE468" s="99"/>
    </row>
    <row r="469" spans="31:31" ht="30" customHeight="1" x14ac:dyDescent="0.35">
      <c r="AE469" s="99"/>
    </row>
    <row r="470" spans="31:31" ht="30" customHeight="1" x14ac:dyDescent="0.35">
      <c r="AE470" s="99"/>
    </row>
    <row r="471" spans="31:31" ht="30" customHeight="1" x14ac:dyDescent="0.35">
      <c r="AE471" s="99"/>
    </row>
    <row r="472" spans="31:31" ht="30" customHeight="1" x14ac:dyDescent="0.35">
      <c r="AE472" s="99"/>
    </row>
    <row r="473" spans="31:31" ht="30" customHeight="1" x14ac:dyDescent="0.35">
      <c r="AE473" s="99"/>
    </row>
    <row r="474" spans="31:31" ht="30" customHeight="1" x14ac:dyDescent="0.35">
      <c r="AE474" s="99"/>
    </row>
    <row r="475" spans="31:31" ht="30" customHeight="1" x14ac:dyDescent="0.35">
      <c r="AE475" s="99"/>
    </row>
    <row r="476" spans="31:31" ht="30" customHeight="1" x14ac:dyDescent="0.35">
      <c r="AE476" s="99"/>
    </row>
    <row r="477" spans="31:31" ht="30" customHeight="1" x14ac:dyDescent="0.35">
      <c r="AE477" s="99"/>
    </row>
    <row r="478" spans="31:31" ht="30" customHeight="1" x14ac:dyDescent="0.35">
      <c r="AE478" s="99"/>
    </row>
    <row r="479" spans="31:31" ht="30" customHeight="1" x14ac:dyDescent="0.35">
      <c r="AE479" s="99"/>
    </row>
    <row r="480" spans="31:31" ht="30" customHeight="1" x14ac:dyDescent="0.35">
      <c r="AE480" s="99"/>
    </row>
    <row r="481" spans="31:31" ht="30" customHeight="1" x14ac:dyDescent="0.35">
      <c r="AE481" s="99"/>
    </row>
    <row r="482" spans="31:31" ht="30" customHeight="1" x14ac:dyDescent="0.35">
      <c r="AE482" s="99"/>
    </row>
    <row r="483" spans="31:31" ht="30" customHeight="1" x14ac:dyDescent="0.35">
      <c r="AE483" s="99"/>
    </row>
    <row r="484" spans="31:31" ht="30" customHeight="1" x14ac:dyDescent="0.35">
      <c r="AE484" s="99"/>
    </row>
    <row r="485" spans="31:31" ht="30" customHeight="1" x14ac:dyDescent="0.35">
      <c r="AE485" s="99"/>
    </row>
    <row r="486" spans="31:31" ht="30" customHeight="1" x14ac:dyDescent="0.35">
      <c r="AE486" s="99"/>
    </row>
    <row r="487" spans="31:31" ht="30" customHeight="1" x14ac:dyDescent="0.35">
      <c r="AE487" s="99"/>
    </row>
    <row r="488" spans="31:31" ht="30" customHeight="1" x14ac:dyDescent="0.35">
      <c r="AE488" s="99"/>
    </row>
    <row r="489" spans="31:31" ht="30" customHeight="1" x14ac:dyDescent="0.35">
      <c r="AE489" s="99"/>
    </row>
    <row r="490" spans="31:31" ht="30" customHeight="1" x14ac:dyDescent="0.35">
      <c r="AE490" s="99"/>
    </row>
    <row r="491" spans="31:31" ht="30" customHeight="1" x14ac:dyDescent="0.35">
      <c r="AE491" s="99"/>
    </row>
    <row r="492" spans="31:31" ht="30" customHeight="1" x14ac:dyDescent="0.35">
      <c r="AE492" s="99"/>
    </row>
    <row r="493" spans="31:31" ht="30" customHeight="1" x14ac:dyDescent="0.35">
      <c r="AE493" s="99"/>
    </row>
    <row r="494" spans="31:31" ht="30" customHeight="1" x14ac:dyDescent="0.35">
      <c r="AE494" s="99"/>
    </row>
    <row r="495" spans="31:31" ht="30" customHeight="1" x14ac:dyDescent="0.35">
      <c r="AE495" s="99"/>
    </row>
    <row r="496" spans="31:31" ht="30" customHeight="1" x14ac:dyDescent="0.35">
      <c r="AE496" s="99"/>
    </row>
    <row r="497" spans="31:31" ht="30" customHeight="1" x14ac:dyDescent="0.35">
      <c r="AE497" s="99"/>
    </row>
    <row r="498" spans="31:31" ht="30" customHeight="1" x14ac:dyDescent="0.35">
      <c r="AE498" s="99"/>
    </row>
    <row r="499" spans="31:31" ht="30" customHeight="1" x14ac:dyDescent="0.35">
      <c r="AE499" s="99"/>
    </row>
    <row r="500" spans="31:31" ht="30" customHeight="1" x14ac:dyDescent="0.35">
      <c r="AE500" s="99"/>
    </row>
    <row r="501" spans="31:31" ht="30" customHeight="1" x14ac:dyDescent="0.35">
      <c r="AE501" s="99"/>
    </row>
    <row r="502" spans="31:31" ht="30" customHeight="1" x14ac:dyDescent="0.35">
      <c r="AE502" s="99"/>
    </row>
    <row r="503" spans="31:31" ht="30" customHeight="1" x14ac:dyDescent="0.35">
      <c r="AE503" s="99"/>
    </row>
    <row r="504" spans="31:31" ht="30" customHeight="1" x14ac:dyDescent="0.35">
      <c r="AE504" s="99"/>
    </row>
    <row r="505" spans="31:31" ht="30" customHeight="1" x14ac:dyDescent="0.35">
      <c r="AE505" s="99"/>
    </row>
    <row r="506" spans="31:31" ht="30" customHeight="1" x14ac:dyDescent="0.35">
      <c r="AE506" s="99"/>
    </row>
    <row r="507" spans="31:31" ht="30" customHeight="1" x14ac:dyDescent="0.35">
      <c r="AE507" s="99"/>
    </row>
    <row r="508" spans="31:31" ht="30" customHeight="1" x14ac:dyDescent="0.35">
      <c r="AE508" s="99"/>
    </row>
    <row r="509" spans="31:31" ht="30" customHeight="1" x14ac:dyDescent="0.35">
      <c r="AE509" s="99"/>
    </row>
    <row r="510" spans="31:31" ht="30" customHeight="1" x14ac:dyDescent="0.35">
      <c r="AE510" s="99"/>
    </row>
    <row r="511" spans="31:31" ht="30" customHeight="1" x14ac:dyDescent="0.35">
      <c r="AE511" s="99"/>
    </row>
    <row r="512" spans="31:31" ht="30" customHeight="1" x14ac:dyDescent="0.35">
      <c r="AE512" s="99"/>
    </row>
    <row r="513" spans="31:31" ht="30" customHeight="1" x14ac:dyDescent="0.35">
      <c r="AE513" s="99"/>
    </row>
    <row r="514" spans="31:31" ht="30" customHeight="1" x14ac:dyDescent="0.35">
      <c r="AE514" s="99"/>
    </row>
    <row r="515" spans="31:31" ht="30" customHeight="1" x14ac:dyDescent="0.35">
      <c r="AE515" s="99"/>
    </row>
    <row r="516" spans="31:31" ht="30" customHeight="1" x14ac:dyDescent="0.35">
      <c r="AE516" s="99"/>
    </row>
    <row r="517" spans="31:31" ht="30" customHeight="1" x14ac:dyDescent="0.35">
      <c r="AE517" s="99"/>
    </row>
    <row r="518" spans="31:31" ht="30" customHeight="1" x14ac:dyDescent="0.35">
      <c r="AE518" s="99"/>
    </row>
    <row r="519" spans="31:31" ht="30" customHeight="1" x14ac:dyDescent="0.35">
      <c r="AE519" s="99"/>
    </row>
    <row r="520" spans="31:31" ht="30" customHeight="1" x14ac:dyDescent="0.35">
      <c r="AE520" s="99"/>
    </row>
    <row r="521" spans="31:31" ht="30" customHeight="1" x14ac:dyDescent="0.35">
      <c r="AE521" s="99"/>
    </row>
    <row r="522" spans="31:31" ht="30" customHeight="1" x14ac:dyDescent="0.35">
      <c r="AE522" s="99"/>
    </row>
    <row r="523" spans="31:31" ht="30" customHeight="1" x14ac:dyDescent="0.35">
      <c r="AE523" s="99"/>
    </row>
    <row r="524" spans="31:31" ht="30" customHeight="1" x14ac:dyDescent="0.35">
      <c r="AE524" s="99"/>
    </row>
    <row r="525" spans="31:31" ht="30" customHeight="1" x14ac:dyDescent="0.35">
      <c r="AE525" s="99"/>
    </row>
    <row r="526" spans="31:31" ht="30" customHeight="1" x14ac:dyDescent="0.35">
      <c r="AE526" s="99"/>
    </row>
    <row r="527" spans="31:31" ht="30" customHeight="1" x14ac:dyDescent="0.35">
      <c r="AE527" s="99"/>
    </row>
    <row r="528" spans="31:31" ht="30" customHeight="1" x14ac:dyDescent="0.35">
      <c r="AE528" s="99"/>
    </row>
    <row r="529" spans="31:31" ht="30" customHeight="1" x14ac:dyDescent="0.35">
      <c r="AE529" s="99"/>
    </row>
    <row r="530" spans="31:31" ht="30" customHeight="1" x14ac:dyDescent="0.35">
      <c r="AE530" s="99"/>
    </row>
    <row r="531" spans="31:31" ht="30" customHeight="1" x14ac:dyDescent="0.35">
      <c r="AE531" s="99"/>
    </row>
    <row r="532" spans="31:31" ht="30" customHeight="1" x14ac:dyDescent="0.35">
      <c r="AE532" s="99"/>
    </row>
    <row r="533" spans="31:31" ht="30" customHeight="1" x14ac:dyDescent="0.35">
      <c r="AE533" s="99"/>
    </row>
    <row r="534" spans="31:31" ht="30" customHeight="1" x14ac:dyDescent="0.35">
      <c r="AE534" s="99"/>
    </row>
    <row r="535" spans="31:31" ht="30" customHeight="1" x14ac:dyDescent="0.35">
      <c r="AE535" s="99"/>
    </row>
    <row r="536" spans="31:31" ht="30" customHeight="1" x14ac:dyDescent="0.35">
      <c r="AE536" s="99"/>
    </row>
    <row r="537" spans="31:31" ht="30" customHeight="1" x14ac:dyDescent="0.35">
      <c r="AE537" s="99"/>
    </row>
    <row r="538" spans="31:31" ht="30" customHeight="1" x14ac:dyDescent="0.35">
      <c r="AE538" s="99"/>
    </row>
    <row r="539" spans="31:31" ht="30" customHeight="1" x14ac:dyDescent="0.35">
      <c r="AE539" s="99"/>
    </row>
    <row r="540" spans="31:31" ht="30" customHeight="1" x14ac:dyDescent="0.35">
      <c r="AE540" s="99"/>
    </row>
    <row r="541" spans="31:31" ht="30" customHeight="1" x14ac:dyDescent="0.35">
      <c r="AE541" s="99"/>
    </row>
    <row r="542" spans="31:31" ht="30" customHeight="1" x14ac:dyDescent="0.35">
      <c r="AE542" s="99"/>
    </row>
    <row r="543" spans="31:31" ht="30" customHeight="1" x14ac:dyDescent="0.35">
      <c r="AE543" s="99"/>
    </row>
    <row r="544" spans="31:31" ht="30" customHeight="1" x14ac:dyDescent="0.35">
      <c r="AE544" s="99"/>
    </row>
    <row r="545" spans="31:31" ht="30" customHeight="1" x14ac:dyDescent="0.35">
      <c r="AE545" s="99"/>
    </row>
    <row r="546" spans="31:31" ht="30" customHeight="1" x14ac:dyDescent="0.35">
      <c r="AE546" s="99"/>
    </row>
    <row r="547" spans="31:31" ht="30" customHeight="1" x14ac:dyDescent="0.35">
      <c r="AE547" s="99"/>
    </row>
    <row r="548" spans="31:31" ht="30" customHeight="1" x14ac:dyDescent="0.35">
      <c r="AE548" s="99"/>
    </row>
    <row r="549" spans="31:31" ht="30" customHeight="1" x14ac:dyDescent="0.35">
      <c r="AE549" s="99"/>
    </row>
    <row r="550" spans="31:31" ht="30" customHeight="1" x14ac:dyDescent="0.35">
      <c r="AE550" s="99"/>
    </row>
    <row r="551" spans="31:31" ht="30" customHeight="1" x14ac:dyDescent="0.35">
      <c r="AE551" s="99"/>
    </row>
    <row r="552" spans="31:31" ht="30" customHeight="1" x14ac:dyDescent="0.35">
      <c r="AE552" s="99"/>
    </row>
    <row r="553" spans="31:31" ht="30" customHeight="1" x14ac:dyDescent="0.35">
      <c r="AE553" s="99"/>
    </row>
    <row r="554" spans="31:31" ht="30" customHeight="1" x14ac:dyDescent="0.35">
      <c r="AE554" s="99"/>
    </row>
    <row r="555" spans="31:31" ht="30" customHeight="1" x14ac:dyDescent="0.35">
      <c r="AE555" s="99"/>
    </row>
    <row r="556" spans="31:31" ht="30" customHeight="1" x14ac:dyDescent="0.35">
      <c r="AE556" s="99"/>
    </row>
    <row r="557" spans="31:31" ht="30" customHeight="1" x14ac:dyDescent="0.35">
      <c r="AE557" s="99"/>
    </row>
    <row r="558" spans="31:31" ht="30" customHeight="1" x14ac:dyDescent="0.35">
      <c r="AE558" s="99"/>
    </row>
    <row r="559" spans="31:31" ht="30" customHeight="1" x14ac:dyDescent="0.35">
      <c r="AE559" s="99"/>
    </row>
    <row r="560" spans="31:31" ht="30" customHeight="1" x14ac:dyDescent="0.35">
      <c r="AE560" s="99"/>
    </row>
    <row r="561" spans="31:31" ht="30" customHeight="1" x14ac:dyDescent="0.35">
      <c r="AE561" s="99"/>
    </row>
    <row r="562" spans="31:31" ht="30" customHeight="1" x14ac:dyDescent="0.35">
      <c r="AE562" s="99"/>
    </row>
    <row r="563" spans="31:31" ht="30" customHeight="1" x14ac:dyDescent="0.35">
      <c r="AE563" s="99"/>
    </row>
    <row r="564" spans="31:31" ht="30" customHeight="1" x14ac:dyDescent="0.35">
      <c r="AE564" s="99"/>
    </row>
    <row r="565" spans="31:31" ht="30" customHeight="1" x14ac:dyDescent="0.35">
      <c r="AE565" s="99"/>
    </row>
    <row r="566" spans="31:31" ht="30" customHeight="1" x14ac:dyDescent="0.35">
      <c r="AE566" s="99"/>
    </row>
    <row r="567" spans="31:31" ht="30" customHeight="1" x14ac:dyDescent="0.35">
      <c r="AE567" s="99"/>
    </row>
    <row r="568" spans="31:31" ht="30" customHeight="1" x14ac:dyDescent="0.35">
      <c r="AE568" s="99"/>
    </row>
    <row r="569" spans="31:31" ht="30" customHeight="1" x14ac:dyDescent="0.35">
      <c r="AE569" s="99"/>
    </row>
    <row r="570" spans="31:31" ht="30" customHeight="1" x14ac:dyDescent="0.35">
      <c r="AE570" s="99"/>
    </row>
    <row r="571" spans="31:31" ht="30" customHeight="1" x14ac:dyDescent="0.35">
      <c r="AE571" s="99"/>
    </row>
    <row r="572" spans="31:31" ht="30" customHeight="1" x14ac:dyDescent="0.35">
      <c r="AE572" s="99"/>
    </row>
    <row r="573" spans="31:31" ht="30" customHeight="1" x14ac:dyDescent="0.35">
      <c r="AE573" s="99"/>
    </row>
    <row r="574" spans="31:31" ht="30" customHeight="1" x14ac:dyDescent="0.35">
      <c r="AE574" s="99"/>
    </row>
    <row r="575" spans="31:31" ht="30" customHeight="1" x14ac:dyDescent="0.35">
      <c r="AE575" s="99"/>
    </row>
    <row r="576" spans="31:31" ht="30" customHeight="1" x14ac:dyDescent="0.35">
      <c r="AE576" s="99"/>
    </row>
    <row r="577" spans="31:31" ht="30" customHeight="1" x14ac:dyDescent="0.35">
      <c r="AE577" s="99"/>
    </row>
    <row r="578" spans="31:31" ht="30" customHeight="1" x14ac:dyDescent="0.35">
      <c r="AE578" s="99"/>
    </row>
    <row r="579" spans="31:31" ht="30" customHeight="1" x14ac:dyDescent="0.35">
      <c r="AE579" s="99"/>
    </row>
    <row r="580" spans="31:31" ht="30" customHeight="1" x14ac:dyDescent="0.35">
      <c r="AE580" s="99"/>
    </row>
    <row r="581" spans="31:31" ht="30" customHeight="1" x14ac:dyDescent="0.35">
      <c r="AE581" s="99"/>
    </row>
    <row r="582" spans="31:31" ht="30" customHeight="1" x14ac:dyDescent="0.35">
      <c r="AE582" s="99"/>
    </row>
    <row r="583" spans="31:31" ht="30" customHeight="1" x14ac:dyDescent="0.35">
      <c r="AE583" s="99"/>
    </row>
    <row r="584" spans="31:31" ht="30" customHeight="1" x14ac:dyDescent="0.35">
      <c r="AE584" s="99"/>
    </row>
    <row r="585" spans="31:31" ht="30" customHeight="1" x14ac:dyDescent="0.35">
      <c r="AE585" s="99"/>
    </row>
    <row r="586" spans="31:31" ht="30" customHeight="1" x14ac:dyDescent="0.35">
      <c r="AE586" s="99"/>
    </row>
    <row r="587" spans="31:31" ht="30" customHeight="1" x14ac:dyDescent="0.35">
      <c r="AE587" s="99"/>
    </row>
    <row r="588" spans="31:31" ht="30" customHeight="1" x14ac:dyDescent="0.35">
      <c r="AE588" s="99"/>
    </row>
    <row r="589" spans="31:31" ht="30" customHeight="1" x14ac:dyDescent="0.35">
      <c r="AE589" s="99"/>
    </row>
    <row r="590" spans="31:31" ht="30" customHeight="1" x14ac:dyDescent="0.35">
      <c r="AE590" s="99"/>
    </row>
    <row r="591" spans="31:31" ht="30" customHeight="1" x14ac:dyDescent="0.35">
      <c r="AE591" s="99"/>
    </row>
    <row r="592" spans="31:31" ht="30" customHeight="1" x14ac:dyDescent="0.35">
      <c r="AE592" s="99"/>
    </row>
    <row r="593" spans="31:31" ht="30" customHeight="1" x14ac:dyDescent="0.35">
      <c r="AE593" s="99"/>
    </row>
    <row r="594" spans="31:31" ht="30" customHeight="1" x14ac:dyDescent="0.35">
      <c r="AE594" s="99"/>
    </row>
    <row r="595" spans="31:31" ht="30" customHeight="1" x14ac:dyDescent="0.35">
      <c r="AE595" s="99"/>
    </row>
    <row r="596" spans="31:31" ht="30" customHeight="1" x14ac:dyDescent="0.35">
      <c r="AE596" s="99"/>
    </row>
    <row r="597" spans="31:31" ht="30" customHeight="1" x14ac:dyDescent="0.35">
      <c r="AE597" s="99"/>
    </row>
    <row r="598" spans="31:31" ht="30" customHeight="1" x14ac:dyDescent="0.35">
      <c r="AE598" s="99"/>
    </row>
    <row r="599" spans="31:31" ht="30" customHeight="1" x14ac:dyDescent="0.35">
      <c r="AE599" s="99"/>
    </row>
    <row r="600" spans="31:31" ht="30" customHeight="1" x14ac:dyDescent="0.35">
      <c r="AE600" s="99"/>
    </row>
    <row r="601" spans="31:31" ht="30" customHeight="1" x14ac:dyDescent="0.35">
      <c r="AE601" s="99"/>
    </row>
    <row r="602" spans="31:31" ht="30" customHeight="1" x14ac:dyDescent="0.35">
      <c r="AE602" s="99"/>
    </row>
    <row r="603" spans="31:31" ht="30" customHeight="1" x14ac:dyDescent="0.35">
      <c r="AE603" s="99"/>
    </row>
    <row r="604" spans="31:31" ht="30" customHeight="1" x14ac:dyDescent="0.35">
      <c r="AE604" s="99"/>
    </row>
    <row r="605" spans="31:31" ht="30" customHeight="1" x14ac:dyDescent="0.35">
      <c r="AE605" s="99"/>
    </row>
    <row r="606" spans="31:31" ht="30" customHeight="1" x14ac:dyDescent="0.35">
      <c r="AE606" s="99"/>
    </row>
    <row r="607" spans="31:31" ht="30" customHeight="1" x14ac:dyDescent="0.35">
      <c r="AE607" s="99"/>
    </row>
    <row r="608" spans="31:31" ht="30" customHeight="1" x14ac:dyDescent="0.35">
      <c r="AE608" s="99"/>
    </row>
    <row r="609" spans="31:31" ht="30" customHeight="1" x14ac:dyDescent="0.35">
      <c r="AE609" s="99"/>
    </row>
    <row r="610" spans="31:31" ht="30" customHeight="1" x14ac:dyDescent="0.35">
      <c r="AE610" s="99"/>
    </row>
    <row r="611" spans="31:31" ht="30" customHeight="1" x14ac:dyDescent="0.35">
      <c r="AE611" s="99"/>
    </row>
    <row r="612" spans="31:31" ht="30" customHeight="1" x14ac:dyDescent="0.35">
      <c r="AE612" s="99"/>
    </row>
    <row r="613" spans="31:31" ht="30" customHeight="1" x14ac:dyDescent="0.35">
      <c r="AE613" s="99"/>
    </row>
    <row r="614" spans="31:31" ht="30" customHeight="1" x14ac:dyDescent="0.35">
      <c r="AE614" s="99"/>
    </row>
    <row r="615" spans="31:31" ht="30" customHeight="1" x14ac:dyDescent="0.35">
      <c r="AE615" s="99"/>
    </row>
    <row r="616" spans="31:31" ht="30" customHeight="1" x14ac:dyDescent="0.35">
      <c r="AE616" s="99"/>
    </row>
    <row r="617" spans="31:31" ht="30" customHeight="1" x14ac:dyDescent="0.35">
      <c r="AE617" s="99"/>
    </row>
    <row r="618" spans="31:31" ht="30" customHeight="1" x14ac:dyDescent="0.35">
      <c r="AE618" s="99"/>
    </row>
    <row r="619" spans="31:31" ht="30" customHeight="1" x14ac:dyDescent="0.35">
      <c r="AE619" s="99"/>
    </row>
    <row r="620" spans="31:31" ht="30" customHeight="1" x14ac:dyDescent="0.35">
      <c r="AE620" s="99"/>
    </row>
    <row r="621" spans="31:31" ht="30" customHeight="1" x14ac:dyDescent="0.35">
      <c r="AE621" s="99"/>
    </row>
    <row r="622" spans="31:31" ht="30" customHeight="1" x14ac:dyDescent="0.35">
      <c r="AE622" s="99"/>
    </row>
    <row r="623" spans="31:31" ht="30" customHeight="1" x14ac:dyDescent="0.35">
      <c r="AE623" s="99"/>
    </row>
    <row r="624" spans="31:31" ht="30" customHeight="1" x14ac:dyDescent="0.35">
      <c r="AE624" s="99"/>
    </row>
    <row r="625" spans="31:31" ht="30" customHeight="1" x14ac:dyDescent="0.35">
      <c r="AE625" s="99"/>
    </row>
    <row r="626" spans="31:31" ht="30" customHeight="1" x14ac:dyDescent="0.35">
      <c r="AE626" s="99"/>
    </row>
    <row r="627" spans="31:31" ht="30" customHeight="1" x14ac:dyDescent="0.35">
      <c r="AE627" s="99"/>
    </row>
    <row r="628" spans="31:31" ht="30" customHeight="1" x14ac:dyDescent="0.35">
      <c r="AE628" s="99"/>
    </row>
    <row r="629" spans="31:31" ht="30" customHeight="1" x14ac:dyDescent="0.35">
      <c r="AE629" s="99"/>
    </row>
    <row r="630" spans="31:31" ht="30" customHeight="1" x14ac:dyDescent="0.35">
      <c r="AE630" s="99"/>
    </row>
    <row r="631" spans="31:31" ht="30" customHeight="1" x14ac:dyDescent="0.35">
      <c r="AE631" s="99"/>
    </row>
    <row r="632" spans="31:31" ht="30" customHeight="1" x14ac:dyDescent="0.35">
      <c r="AE632" s="99"/>
    </row>
    <row r="633" spans="31:31" ht="30" customHeight="1" x14ac:dyDescent="0.35">
      <c r="AE633" s="99"/>
    </row>
    <row r="634" spans="31:31" ht="30" customHeight="1" x14ac:dyDescent="0.35">
      <c r="AE634" s="99"/>
    </row>
    <row r="635" spans="31:31" ht="30" customHeight="1" x14ac:dyDescent="0.35">
      <c r="AE635" s="99"/>
    </row>
    <row r="636" spans="31:31" ht="30" customHeight="1" x14ac:dyDescent="0.35">
      <c r="AE636" s="99"/>
    </row>
    <row r="637" spans="31:31" ht="30" customHeight="1" x14ac:dyDescent="0.35">
      <c r="AE637" s="99"/>
    </row>
    <row r="638" spans="31:31" ht="30" customHeight="1" x14ac:dyDescent="0.35">
      <c r="AE638" s="99"/>
    </row>
    <row r="639" spans="31:31" ht="30" customHeight="1" x14ac:dyDescent="0.35">
      <c r="AE639" s="99"/>
    </row>
    <row r="640" spans="31:31" ht="30" customHeight="1" x14ac:dyDescent="0.35">
      <c r="AE640" s="99"/>
    </row>
    <row r="641" spans="31:31" ht="30" customHeight="1" x14ac:dyDescent="0.35">
      <c r="AE641" s="99"/>
    </row>
    <row r="642" spans="31:31" ht="30" customHeight="1" x14ac:dyDescent="0.35">
      <c r="AE642" s="99"/>
    </row>
    <row r="643" spans="31:31" ht="30" customHeight="1" x14ac:dyDescent="0.35">
      <c r="AE643" s="99"/>
    </row>
    <row r="644" spans="31:31" ht="30" customHeight="1" x14ac:dyDescent="0.35">
      <c r="AE644" s="99"/>
    </row>
    <row r="645" spans="31:31" ht="30" customHeight="1" x14ac:dyDescent="0.35">
      <c r="AE645" s="99"/>
    </row>
    <row r="646" spans="31:31" ht="30" customHeight="1" x14ac:dyDescent="0.35">
      <c r="AE646" s="99"/>
    </row>
    <row r="647" spans="31:31" ht="30" customHeight="1" x14ac:dyDescent="0.35">
      <c r="AE647" s="99"/>
    </row>
    <row r="648" spans="31:31" ht="30" customHeight="1" x14ac:dyDescent="0.35">
      <c r="AE648" s="99"/>
    </row>
    <row r="649" spans="31:31" ht="30" customHeight="1" x14ac:dyDescent="0.35">
      <c r="AE649" s="99"/>
    </row>
    <row r="650" spans="31:31" ht="30" customHeight="1" x14ac:dyDescent="0.35">
      <c r="AE650" s="99"/>
    </row>
    <row r="651" spans="31:31" ht="30" customHeight="1" x14ac:dyDescent="0.35">
      <c r="AE651" s="99"/>
    </row>
    <row r="652" spans="31:31" ht="30" customHeight="1" x14ac:dyDescent="0.35">
      <c r="AE652" s="99"/>
    </row>
    <row r="653" spans="31:31" ht="30" customHeight="1" x14ac:dyDescent="0.35">
      <c r="AE653" s="99"/>
    </row>
    <row r="654" spans="31:31" ht="30" customHeight="1" x14ac:dyDescent="0.35">
      <c r="AE654" s="99"/>
    </row>
    <row r="655" spans="31:31" ht="30" customHeight="1" x14ac:dyDescent="0.35">
      <c r="AE655" s="99"/>
    </row>
    <row r="656" spans="31:31" ht="30" customHeight="1" x14ac:dyDescent="0.35">
      <c r="AE656" s="99"/>
    </row>
    <row r="657" spans="31:31" ht="30" customHeight="1" x14ac:dyDescent="0.35">
      <c r="AE657" s="99"/>
    </row>
    <row r="658" spans="31:31" ht="30" customHeight="1" x14ac:dyDescent="0.35">
      <c r="AE658" s="99"/>
    </row>
    <row r="659" spans="31:31" ht="30" customHeight="1" x14ac:dyDescent="0.35">
      <c r="AE659" s="99"/>
    </row>
    <row r="660" spans="31:31" ht="30" customHeight="1" x14ac:dyDescent="0.35">
      <c r="AE660" s="99"/>
    </row>
    <row r="661" spans="31:31" ht="30" customHeight="1" x14ac:dyDescent="0.35">
      <c r="AE661" s="99"/>
    </row>
    <row r="662" spans="31:31" ht="30" customHeight="1" x14ac:dyDescent="0.35">
      <c r="AE662" s="99"/>
    </row>
    <row r="663" spans="31:31" ht="30" customHeight="1" x14ac:dyDescent="0.35">
      <c r="AE663" s="99"/>
    </row>
    <row r="664" spans="31:31" ht="30" customHeight="1" x14ac:dyDescent="0.35">
      <c r="AE664" s="99"/>
    </row>
    <row r="665" spans="31:31" ht="30" customHeight="1" x14ac:dyDescent="0.35">
      <c r="AE665" s="99"/>
    </row>
    <row r="666" spans="31:31" ht="30" customHeight="1" x14ac:dyDescent="0.35">
      <c r="AE666" s="99"/>
    </row>
    <row r="667" spans="31:31" ht="30" customHeight="1" x14ac:dyDescent="0.35">
      <c r="AE667" s="99"/>
    </row>
    <row r="668" spans="31:31" ht="30" customHeight="1" x14ac:dyDescent="0.35">
      <c r="AE668" s="99"/>
    </row>
    <row r="669" spans="31:31" ht="30" customHeight="1" x14ac:dyDescent="0.35">
      <c r="AE669" s="99"/>
    </row>
    <row r="670" spans="31:31" ht="30" customHeight="1" x14ac:dyDescent="0.35">
      <c r="AE670" s="99"/>
    </row>
    <row r="671" spans="31:31" ht="30" customHeight="1" x14ac:dyDescent="0.35">
      <c r="AE671" s="99"/>
    </row>
    <row r="672" spans="31:31" ht="30" customHeight="1" x14ac:dyDescent="0.35">
      <c r="AE672" s="99"/>
    </row>
    <row r="673" spans="31:31" ht="30" customHeight="1" x14ac:dyDescent="0.35">
      <c r="AE673" s="99"/>
    </row>
    <row r="674" spans="31:31" ht="30" customHeight="1" x14ac:dyDescent="0.35">
      <c r="AE674" s="99"/>
    </row>
    <row r="675" spans="31:31" ht="30" customHeight="1" x14ac:dyDescent="0.35">
      <c r="AE675" s="99"/>
    </row>
    <row r="676" spans="31:31" ht="30" customHeight="1" x14ac:dyDescent="0.35">
      <c r="AE676" s="99"/>
    </row>
    <row r="677" spans="31:31" ht="30" customHeight="1" x14ac:dyDescent="0.35">
      <c r="AE677" s="99"/>
    </row>
    <row r="678" spans="31:31" ht="30" customHeight="1" x14ac:dyDescent="0.35">
      <c r="AE678" s="99"/>
    </row>
    <row r="679" spans="31:31" ht="30" customHeight="1" x14ac:dyDescent="0.35">
      <c r="AE679" s="99"/>
    </row>
    <row r="680" spans="31:31" ht="30" customHeight="1" x14ac:dyDescent="0.35">
      <c r="AE680" s="99"/>
    </row>
    <row r="681" spans="31:31" ht="30" customHeight="1" x14ac:dyDescent="0.35">
      <c r="AE681" s="99"/>
    </row>
    <row r="682" spans="31:31" ht="30" customHeight="1" x14ac:dyDescent="0.35">
      <c r="AE682" s="99"/>
    </row>
    <row r="683" spans="31:31" ht="30" customHeight="1" x14ac:dyDescent="0.35">
      <c r="AE683" s="99"/>
    </row>
    <row r="684" spans="31:31" ht="30" customHeight="1" x14ac:dyDescent="0.35">
      <c r="AE684" s="99"/>
    </row>
    <row r="685" spans="31:31" ht="30" customHeight="1" x14ac:dyDescent="0.35">
      <c r="AE685" s="99"/>
    </row>
    <row r="686" spans="31:31" ht="30" customHeight="1" x14ac:dyDescent="0.35">
      <c r="AE686" s="99"/>
    </row>
    <row r="687" spans="31:31" ht="30" customHeight="1" x14ac:dyDescent="0.35">
      <c r="AE687" s="99"/>
    </row>
    <row r="688" spans="31:31" ht="30" customHeight="1" x14ac:dyDescent="0.35">
      <c r="AE688" s="99"/>
    </row>
    <row r="689" spans="31:31" ht="30" customHeight="1" x14ac:dyDescent="0.35">
      <c r="AE689" s="99"/>
    </row>
    <row r="690" spans="31:31" ht="30" customHeight="1" x14ac:dyDescent="0.35">
      <c r="AE690" s="99"/>
    </row>
    <row r="691" spans="31:31" ht="30" customHeight="1" x14ac:dyDescent="0.35">
      <c r="AE691" s="99"/>
    </row>
    <row r="692" spans="31:31" ht="30" customHeight="1" x14ac:dyDescent="0.35">
      <c r="AE692" s="99"/>
    </row>
    <row r="693" spans="31:31" ht="30" customHeight="1" x14ac:dyDescent="0.35">
      <c r="AE693" s="99"/>
    </row>
    <row r="694" spans="31:31" ht="30" customHeight="1" x14ac:dyDescent="0.35">
      <c r="AE694" s="99"/>
    </row>
    <row r="695" spans="31:31" ht="30" customHeight="1" x14ac:dyDescent="0.35">
      <c r="AE695" s="99"/>
    </row>
    <row r="696" spans="31:31" ht="30" customHeight="1" x14ac:dyDescent="0.35">
      <c r="AE696" s="99"/>
    </row>
    <row r="697" spans="31:31" ht="30" customHeight="1" x14ac:dyDescent="0.35">
      <c r="AE697" s="99"/>
    </row>
    <row r="698" spans="31:31" ht="30" customHeight="1" x14ac:dyDescent="0.35">
      <c r="AE698" s="99"/>
    </row>
    <row r="699" spans="31:31" ht="30" customHeight="1" x14ac:dyDescent="0.35">
      <c r="AE699" s="99"/>
    </row>
    <row r="700" spans="31:31" ht="30" customHeight="1" x14ac:dyDescent="0.35">
      <c r="AE700" s="99"/>
    </row>
    <row r="701" spans="31:31" ht="30" customHeight="1" x14ac:dyDescent="0.35">
      <c r="AE701" s="99"/>
    </row>
    <row r="702" spans="31:31" ht="30" customHeight="1" x14ac:dyDescent="0.35">
      <c r="AE702" s="99"/>
    </row>
    <row r="703" spans="31:31" ht="30" customHeight="1" x14ac:dyDescent="0.35">
      <c r="AE703" s="99"/>
    </row>
    <row r="704" spans="31:31" ht="30" customHeight="1" x14ac:dyDescent="0.35">
      <c r="AE704" s="99"/>
    </row>
    <row r="705" spans="31:31" ht="30" customHeight="1" x14ac:dyDescent="0.35">
      <c r="AE705" s="99"/>
    </row>
    <row r="706" spans="31:31" ht="30" customHeight="1" x14ac:dyDescent="0.35">
      <c r="AE706" s="99"/>
    </row>
    <row r="707" spans="31:31" ht="30" customHeight="1" x14ac:dyDescent="0.35">
      <c r="AE707" s="99"/>
    </row>
    <row r="708" spans="31:31" ht="30" customHeight="1" x14ac:dyDescent="0.35">
      <c r="AE708" s="99"/>
    </row>
    <row r="709" spans="31:31" ht="30" customHeight="1" x14ac:dyDescent="0.35">
      <c r="AE709" s="99"/>
    </row>
    <row r="710" spans="31:31" ht="30" customHeight="1" x14ac:dyDescent="0.35">
      <c r="AE710" s="99"/>
    </row>
    <row r="711" spans="31:31" ht="30" customHeight="1" x14ac:dyDescent="0.35">
      <c r="AE711" s="99"/>
    </row>
    <row r="712" spans="31:31" ht="30" customHeight="1" x14ac:dyDescent="0.35">
      <c r="AE712" s="99"/>
    </row>
    <row r="713" spans="31:31" ht="30" customHeight="1" x14ac:dyDescent="0.35">
      <c r="AE713" s="99"/>
    </row>
    <row r="714" spans="31:31" ht="30" customHeight="1" x14ac:dyDescent="0.35">
      <c r="AE714" s="99"/>
    </row>
    <row r="715" spans="31:31" ht="30" customHeight="1" x14ac:dyDescent="0.35">
      <c r="AE715" s="99"/>
    </row>
    <row r="716" spans="31:31" ht="30" customHeight="1" x14ac:dyDescent="0.35">
      <c r="AE716" s="99"/>
    </row>
    <row r="717" spans="31:31" ht="30" customHeight="1" x14ac:dyDescent="0.35">
      <c r="AE717" s="99"/>
    </row>
    <row r="718" spans="31:31" ht="30" customHeight="1" x14ac:dyDescent="0.35">
      <c r="AE718" s="99"/>
    </row>
    <row r="719" spans="31:31" ht="30" customHeight="1" x14ac:dyDescent="0.35">
      <c r="AE719" s="99"/>
    </row>
    <row r="720" spans="31:31" ht="30" customHeight="1" x14ac:dyDescent="0.35">
      <c r="AE720" s="99"/>
    </row>
    <row r="721" spans="31:31" ht="30" customHeight="1" x14ac:dyDescent="0.35">
      <c r="AE721" s="99"/>
    </row>
    <row r="722" spans="31:31" ht="30" customHeight="1" x14ac:dyDescent="0.35">
      <c r="AE722" s="99"/>
    </row>
    <row r="723" spans="31:31" ht="30" customHeight="1" x14ac:dyDescent="0.35">
      <c r="AE723" s="99"/>
    </row>
    <row r="724" spans="31:31" ht="30" customHeight="1" x14ac:dyDescent="0.35">
      <c r="AE724" s="99"/>
    </row>
    <row r="725" spans="31:31" ht="30" customHeight="1" x14ac:dyDescent="0.35">
      <c r="AE725" s="99"/>
    </row>
    <row r="726" spans="31:31" ht="30" customHeight="1" x14ac:dyDescent="0.35">
      <c r="AE726" s="99"/>
    </row>
    <row r="727" spans="31:31" ht="30" customHeight="1" x14ac:dyDescent="0.35">
      <c r="AE727" s="99"/>
    </row>
    <row r="728" spans="31:31" ht="30" customHeight="1" x14ac:dyDescent="0.35">
      <c r="AE728" s="99"/>
    </row>
    <row r="729" spans="31:31" ht="30" customHeight="1" x14ac:dyDescent="0.35">
      <c r="AE729" s="99"/>
    </row>
    <row r="730" spans="31:31" ht="30" customHeight="1" x14ac:dyDescent="0.35">
      <c r="AE730" s="99"/>
    </row>
    <row r="731" spans="31:31" ht="30" customHeight="1" x14ac:dyDescent="0.35">
      <c r="AE731" s="99"/>
    </row>
    <row r="732" spans="31:31" ht="30" customHeight="1" x14ac:dyDescent="0.35">
      <c r="AE732" s="99"/>
    </row>
    <row r="733" spans="31:31" ht="30" customHeight="1" x14ac:dyDescent="0.35">
      <c r="AE733" s="99"/>
    </row>
    <row r="734" spans="31:31" ht="30" customHeight="1" x14ac:dyDescent="0.35">
      <c r="AE734" s="99"/>
    </row>
    <row r="735" spans="31:31" ht="30" customHeight="1" x14ac:dyDescent="0.35">
      <c r="AE735" s="99"/>
    </row>
    <row r="736" spans="31:31" ht="30" customHeight="1" x14ac:dyDescent="0.35">
      <c r="AE736" s="99"/>
    </row>
    <row r="737" spans="31:31" ht="30" customHeight="1" x14ac:dyDescent="0.35">
      <c r="AE737" s="99"/>
    </row>
    <row r="738" spans="31:31" ht="30" customHeight="1" x14ac:dyDescent="0.35">
      <c r="AE738" s="99"/>
    </row>
    <row r="739" spans="31:31" ht="30" customHeight="1" x14ac:dyDescent="0.35">
      <c r="AE739" s="99"/>
    </row>
    <row r="740" spans="31:31" ht="30" customHeight="1" x14ac:dyDescent="0.35">
      <c r="AE740" s="99"/>
    </row>
    <row r="741" spans="31:31" ht="30" customHeight="1" x14ac:dyDescent="0.35">
      <c r="AE741" s="99"/>
    </row>
    <row r="742" spans="31:31" ht="30" customHeight="1" x14ac:dyDescent="0.35">
      <c r="AE742" s="99"/>
    </row>
    <row r="743" spans="31:31" ht="30" customHeight="1" x14ac:dyDescent="0.35">
      <c r="AE743" s="99"/>
    </row>
    <row r="744" spans="31:31" ht="30" customHeight="1" x14ac:dyDescent="0.35">
      <c r="AE744" s="99"/>
    </row>
    <row r="745" spans="31:31" ht="30" customHeight="1" x14ac:dyDescent="0.35">
      <c r="AE745" s="99"/>
    </row>
    <row r="746" spans="31:31" ht="30" customHeight="1" x14ac:dyDescent="0.35">
      <c r="AE746" s="99"/>
    </row>
    <row r="747" spans="31:31" ht="30" customHeight="1" x14ac:dyDescent="0.35">
      <c r="AE747" s="99"/>
    </row>
    <row r="748" spans="31:31" ht="30" customHeight="1" x14ac:dyDescent="0.35">
      <c r="AE748" s="99"/>
    </row>
    <row r="749" spans="31:31" ht="30" customHeight="1" x14ac:dyDescent="0.35">
      <c r="AE749" s="99"/>
    </row>
    <row r="750" spans="31:31" ht="30" customHeight="1" x14ac:dyDescent="0.35">
      <c r="AE750" s="99"/>
    </row>
    <row r="751" spans="31:31" ht="30" customHeight="1" x14ac:dyDescent="0.35">
      <c r="AE751" s="99"/>
    </row>
    <row r="752" spans="31:31" ht="30" customHeight="1" x14ac:dyDescent="0.35">
      <c r="AE752" s="99"/>
    </row>
    <row r="753" spans="31:31" ht="30" customHeight="1" x14ac:dyDescent="0.35">
      <c r="AE753" s="99"/>
    </row>
    <row r="754" spans="31:31" ht="30" customHeight="1" x14ac:dyDescent="0.35">
      <c r="AE754" s="99"/>
    </row>
    <row r="755" spans="31:31" ht="30" customHeight="1" x14ac:dyDescent="0.35">
      <c r="AE755" s="99"/>
    </row>
    <row r="756" spans="31:31" ht="30" customHeight="1" x14ac:dyDescent="0.35">
      <c r="AE756" s="99"/>
    </row>
    <row r="757" spans="31:31" ht="30" customHeight="1" x14ac:dyDescent="0.35">
      <c r="AE757" s="99"/>
    </row>
    <row r="758" spans="31:31" ht="30" customHeight="1" x14ac:dyDescent="0.35">
      <c r="AE758" s="99"/>
    </row>
    <row r="759" spans="31:31" ht="30" customHeight="1" x14ac:dyDescent="0.35">
      <c r="AE759" s="99"/>
    </row>
    <row r="760" spans="31:31" ht="30" customHeight="1" x14ac:dyDescent="0.35">
      <c r="AE760" s="99"/>
    </row>
    <row r="761" spans="31:31" ht="30" customHeight="1" x14ac:dyDescent="0.35">
      <c r="AE761" s="99"/>
    </row>
    <row r="762" spans="31:31" ht="30" customHeight="1" x14ac:dyDescent="0.35">
      <c r="AE762" s="99"/>
    </row>
    <row r="763" spans="31:31" ht="30" customHeight="1" x14ac:dyDescent="0.35">
      <c r="AE763" s="99"/>
    </row>
    <row r="764" spans="31:31" ht="30" customHeight="1" x14ac:dyDescent="0.35">
      <c r="AE764" s="99"/>
    </row>
    <row r="765" spans="31:31" ht="30" customHeight="1" x14ac:dyDescent="0.35">
      <c r="AE765" s="99"/>
    </row>
    <row r="766" spans="31:31" ht="30" customHeight="1" x14ac:dyDescent="0.35">
      <c r="AE766" s="99"/>
    </row>
    <row r="767" spans="31:31" ht="30" customHeight="1" x14ac:dyDescent="0.35">
      <c r="AE767" s="99"/>
    </row>
    <row r="768" spans="31:31" ht="30" customHeight="1" x14ac:dyDescent="0.35">
      <c r="AE768" s="99"/>
    </row>
    <row r="769" spans="31:31" ht="30" customHeight="1" x14ac:dyDescent="0.35">
      <c r="AE769" s="99"/>
    </row>
    <row r="770" spans="31:31" ht="30" customHeight="1" x14ac:dyDescent="0.35">
      <c r="AE770" s="99"/>
    </row>
    <row r="771" spans="31:31" ht="30" customHeight="1" x14ac:dyDescent="0.35">
      <c r="AE771" s="99"/>
    </row>
    <row r="772" spans="31:31" ht="30" customHeight="1" x14ac:dyDescent="0.35">
      <c r="AE772" s="99"/>
    </row>
    <row r="773" spans="31:31" ht="30" customHeight="1" x14ac:dyDescent="0.35">
      <c r="AE773" s="99"/>
    </row>
    <row r="774" spans="31:31" ht="30" customHeight="1" x14ac:dyDescent="0.35">
      <c r="AE774" s="99"/>
    </row>
    <row r="775" spans="31:31" ht="30" customHeight="1" x14ac:dyDescent="0.35">
      <c r="AE775" s="99"/>
    </row>
    <row r="776" spans="31:31" ht="30" customHeight="1" x14ac:dyDescent="0.35">
      <c r="AE776" s="99"/>
    </row>
    <row r="777" spans="31:31" ht="30" customHeight="1" x14ac:dyDescent="0.35">
      <c r="AE777" s="99"/>
    </row>
    <row r="778" spans="31:31" ht="30" customHeight="1" x14ac:dyDescent="0.35">
      <c r="AE778" s="99"/>
    </row>
    <row r="779" spans="31:31" ht="30" customHeight="1" x14ac:dyDescent="0.35">
      <c r="AE779" s="99"/>
    </row>
    <row r="780" spans="31:31" ht="30" customHeight="1" x14ac:dyDescent="0.35">
      <c r="AE780" s="99"/>
    </row>
    <row r="781" spans="31:31" ht="30" customHeight="1" x14ac:dyDescent="0.35">
      <c r="AE781" s="99"/>
    </row>
    <row r="782" spans="31:31" ht="30" customHeight="1" x14ac:dyDescent="0.35">
      <c r="AE782" s="99"/>
    </row>
    <row r="783" spans="31:31" ht="30" customHeight="1" x14ac:dyDescent="0.35">
      <c r="AE783" s="99"/>
    </row>
    <row r="784" spans="31:31" ht="30" customHeight="1" x14ac:dyDescent="0.35">
      <c r="AE784" s="99"/>
    </row>
    <row r="785" spans="31:31" ht="30" customHeight="1" x14ac:dyDescent="0.35">
      <c r="AE785" s="99"/>
    </row>
    <row r="786" spans="31:31" ht="30" customHeight="1" x14ac:dyDescent="0.35">
      <c r="AE786" s="99"/>
    </row>
    <row r="787" spans="31:31" ht="30" customHeight="1" x14ac:dyDescent="0.35">
      <c r="AE787" s="99"/>
    </row>
    <row r="788" spans="31:31" ht="30" customHeight="1" x14ac:dyDescent="0.35">
      <c r="AE788" s="99"/>
    </row>
    <row r="789" spans="31:31" ht="30" customHeight="1" x14ac:dyDescent="0.35">
      <c r="AE789" s="99"/>
    </row>
    <row r="790" spans="31:31" ht="30" customHeight="1" x14ac:dyDescent="0.35">
      <c r="AE790" s="99"/>
    </row>
    <row r="791" spans="31:31" ht="30" customHeight="1" x14ac:dyDescent="0.35">
      <c r="AE791" s="99"/>
    </row>
    <row r="792" spans="31:31" ht="30" customHeight="1" x14ac:dyDescent="0.35">
      <c r="AE792" s="99"/>
    </row>
    <row r="793" spans="31:31" ht="30" customHeight="1" x14ac:dyDescent="0.35">
      <c r="AE793" s="99"/>
    </row>
    <row r="794" spans="31:31" ht="30" customHeight="1" x14ac:dyDescent="0.35">
      <c r="AE794" s="99"/>
    </row>
    <row r="795" spans="31:31" ht="30" customHeight="1" x14ac:dyDescent="0.35">
      <c r="AE795" s="99"/>
    </row>
    <row r="796" spans="31:31" ht="30" customHeight="1" x14ac:dyDescent="0.35">
      <c r="AE796" s="99"/>
    </row>
    <row r="797" spans="31:31" ht="30" customHeight="1" x14ac:dyDescent="0.35">
      <c r="AE797" s="99"/>
    </row>
    <row r="798" spans="31:31" ht="30" customHeight="1" x14ac:dyDescent="0.35">
      <c r="AE798" s="99"/>
    </row>
    <row r="799" spans="31:31" ht="30" customHeight="1" x14ac:dyDescent="0.35">
      <c r="AE799" s="99"/>
    </row>
    <row r="800" spans="31:31" ht="30" customHeight="1" x14ac:dyDescent="0.35">
      <c r="AE800" s="99"/>
    </row>
    <row r="801" spans="31:31" ht="30" customHeight="1" x14ac:dyDescent="0.35">
      <c r="AE801" s="99"/>
    </row>
    <row r="802" spans="31:31" ht="30" customHeight="1" x14ac:dyDescent="0.35">
      <c r="AE802" s="99"/>
    </row>
    <row r="803" spans="31:31" ht="30" customHeight="1" x14ac:dyDescent="0.35">
      <c r="AE803" s="99"/>
    </row>
    <row r="804" spans="31:31" ht="30" customHeight="1" x14ac:dyDescent="0.35">
      <c r="AE804" s="99"/>
    </row>
    <row r="805" spans="31:31" ht="30" customHeight="1" x14ac:dyDescent="0.35">
      <c r="AE805" s="99"/>
    </row>
    <row r="806" spans="31:31" ht="30" customHeight="1" x14ac:dyDescent="0.35">
      <c r="AE806" s="99"/>
    </row>
    <row r="807" spans="31:31" ht="30" customHeight="1" x14ac:dyDescent="0.35">
      <c r="AE807" s="99"/>
    </row>
    <row r="808" spans="31:31" ht="30" customHeight="1" x14ac:dyDescent="0.35">
      <c r="AE808" s="99"/>
    </row>
    <row r="809" spans="31:31" ht="30" customHeight="1" x14ac:dyDescent="0.35">
      <c r="AE809" s="99"/>
    </row>
    <row r="810" spans="31:31" ht="30" customHeight="1" x14ac:dyDescent="0.35">
      <c r="AE810" s="99"/>
    </row>
    <row r="811" spans="31:31" ht="30" customHeight="1" x14ac:dyDescent="0.35">
      <c r="AE811" s="99"/>
    </row>
    <row r="812" spans="31:31" ht="30" customHeight="1" x14ac:dyDescent="0.35">
      <c r="AE812" s="99"/>
    </row>
    <row r="813" spans="31:31" ht="30" customHeight="1" x14ac:dyDescent="0.35">
      <c r="AE813" s="99"/>
    </row>
    <row r="814" spans="31:31" ht="30" customHeight="1" x14ac:dyDescent="0.35">
      <c r="AE814" s="99"/>
    </row>
    <row r="815" spans="31:31" ht="30" customHeight="1" x14ac:dyDescent="0.35">
      <c r="AE815" s="99"/>
    </row>
    <row r="816" spans="31:31" ht="30" customHeight="1" x14ac:dyDescent="0.35">
      <c r="AE816" s="99"/>
    </row>
    <row r="817" spans="31:31" ht="30" customHeight="1" x14ac:dyDescent="0.35">
      <c r="AE817" s="99"/>
    </row>
    <row r="818" spans="31:31" ht="30" customHeight="1" x14ac:dyDescent="0.35">
      <c r="AE818" s="99"/>
    </row>
    <row r="819" spans="31:31" ht="30" customHeight="1" x14ac:dyDescent="0.35">
      <c r="AE819" s="99"/>
    </row>
    <row r="820" spans="31:31" ht="30" customHeight="1" x14ac:dyDescent="0.35">
      <c r="AE820" s="99"/>
    </row>
    <row r="821" spans="31:31" ht="30" customHeight="1" x14ac:dyDescent="0.35">
      <c r="AE821" s="99"/>
    </row>
    <row r="822" spans="31:31" ht="30" customHeight="1" x14ac:dyDescent="0.35">
      <c r="AE822" s="99"/>
    </row>
    <row r="823" spans="31:31" ht="30" customHeight="1" x14ac:dyDescent="0.35">
      <c r="AE823" s="99"/>
    </row>
    <row r="824" spans="31:31" ht="30" customHeight="1" x14ac:dyDescent="0.35">
      <c r="AE824" s="99"/>
    </row>
    <row r="825" spans="31:31" ht="30" customHeight="1" x14ac:dyDescent="0.35">
      <c r="AE825" s="99"/>
    </row>
    <row r="826" spans="31:31" ht="30" customHeight="1" x14ac:dyDescent="0.35">
      <c r="AE826" s="99"/>
    </row>
    <row r="827" spans="31:31" ht="30" customHeight="1" x14ac:dyDescent="0.35">
      <c r="AE827" s="99"/>
    </row>
    <row r="828" spans="31:31" ht="30" customHeight="1" x14ac:dyDescent="0.35">
      <c r="AE828" s="99"/>
    </row>
    <row r="829" spans="31:31" ht="30" customHeight="1" x14ac:dyDescent="0.35">
      <c r="AE829" s="99"/>
    </row>
    <row r="830" spans="31:31" ht="30" customHeight="1" x14ac:dyDescent="0.35">
      <c r="AE830" s="99"/>
    </row>
    <row r="831" spans="31:31" ht="30" customHeight="1" x14ac:dyDescent="0.35">
      <c r="AE831" s="99"/>
    </row>
    <row r="832" spans="31:31" ht="30" customHeight="1" x14ac:dyDescent="0.35">
      <c r="AE832" s="99"/>
    </row>
    <row r="833" spans="31:31" ht="30" customHeight="1" x14ac:dyDescent="0.35">
      <c r="AE833" s="99"/>
    </row>
    <row r="834" spans="31:31" ht="30" customHeight="1" x14ac:dyDescent="0.35">
      <c r="AE834" s="99"/>
    </row>
    <row r="835" spans="31:31" ht="30" customHeight="1" x14ac:dyDescent="0.35">
      <c r="AE835" s="99"/>
    </row>
    <row r="836" spans="31:31" ht="30" customHeight="1" x14ac:dyDescent="0.35">
      <c r="AE836" s="99"/>
    </row>
    <row r="837" spans="31:31" ht="30" customHeight="1" x14ac:dyDescent="0.35">
      <c r="AE837" s="99"/>
    </row>
    <row r="838" spans="31:31" ht="30" customHeight="1" x14ac:dyDescent="0.35">
      <c r="AE838" s="99"/>
    </row>
    <row r="839" spans="31:31" ht="30" customHeight="1" x14ac:dyDescent="0.35">
      <c r="AE839" s="99"/>
    </row>
    <row r="840" spans="31:31" ht="30" customHeight="1" x14ac:dyDescent="0.35">
      <c r="AE840" s="99"/>
    </row>
    <row r="841" spans="31:31" ht="30" customHeight="1" x14ac:dyDescent="0.35">
      <c r="AE841" s="99"/>
    </row>
    <row r="842" spans="31:31" ht="30" customHeight="1" x14ac:dyDescent="0.35">
      <c r="AE842" s="99"/>
    </row>
    <row r="843" spans="31:31" ht="30" customHeight="1" x14ac:dyDescent="0.35">
      <c r="AE843" s="99"/>
    </row>
    <row r="844" spans="31:31" ht="30" customHeight="1" x14ac:dyDescent="0.35">
      <c r="AE844" s="99"/>
    </row>
    <row r="845" spans="31:31" ht="30" customHeight="1" x14ac:dyDescent="0.35">
      <c r="AE845" s="99"/>
    </row>
    <row r="846" spans="31:31" ht="30" customHeight="1" x14ac:dyDescent="0.35">
      <c r="AE846" s="99"/>
    </row>
    <row r="847" spans="31:31" ht="30" customHeight="1" x14ac:dyDescent="0.35">
      <c r="AE847" s="99"/>
    </row>
    <row r="848" spans="31:31" ht="30" customHeight="1" x14ac:dyDescent="0.35">
      <c r="AE848" s="99"/>
    </row>
    <row r="849" spans="31:31" ht="30" customHeight="1" x14ac:dyDescent="0.35">
      <c r="AE849" s="99"/>
    </row>
    <row r="850" spans="31:31" ht="30" customHeight="1" x14ac:dyDescent="0.35">
      <c r="AE850" s="99"/>
    </row>
    <row r="851" spans="31:31" ht="30" customHeight="1" x14ac:dyDescent="0.35">
      <c r="AE851" s="99"/>
    </row>
    <row r="852" spans="31:31" ht="30" customHeight="1" x14ac:dyDescent="0.35">
      <c r="AE852" s="99"/>
    </row>
    <row r="853" spans="31:31" ht="30" customHeight="1" x14ac:dyDescent="0.35">
      <c r="AE853" s="99"/>
    </row>
    <row r="854" spans="31:31" ht="30" customHeight="1" x14ac:dyDescent="0.35">
      <c r="AE854" s="99"/>
    </row>
    <row r="855" spans="31:31" ht="30" customHeight="1" x14ac:dyDescent="0.35">
      <c r="AE855" s="99"/>
    </row>
    <row r="856" spans="31:31" ht="30" customHeight="1" x14ac:dyDescent="0.35">
      <c r="AE856" s="99"/>
    </row>
    <row r="857" spans="31:31" ht="30" customHeight="1" x14ac:dyDescent="0.35">
      <c r="AE857" s="99"/>
    </row>
    <row r="858" spans="31:31" ht="30" customHeight="1" x14ac:dyDescent="0.35">
      <c r="AE858" s="99"/>
    </row>
    <row r="859" spans="31:31" ht="30" customHeight="1" x14ac:dyDescent="0.35">
      <c r="AE859" s="99"/>
    </row>
    <row r="860" spans="31:31" ht="30" customHeight="1" x14ac:dyDescent="0.35">
      <c r="AE860" s="99"/>
    </row>
    <row r="861" spans="31:31" ht="30" customHeight="1" x14ac:dyDescent="0.35">
      <c r="AE861" s="99"/>
    </row>
    <row r="862" spans="31:31" ht="30" customHeight="1" x14ac:dyDescent="0.35">
      <c r="AE862" s="99"/>
    </row>
    <row r="863" spans="31:31" ht="30" customHeight="1" x14ac:dyDescent="0.35">
      <c r="AE863" s="99"/>
    </row>
    <row r="864" spans="31:31" ht="30" customHeight="1" x14ac:dyDescent="0.35">
      <c r="AE864" s="99"/>
    </row>
    <row r="865" spans="31:31" ht="30" customHeight="1" x14ac:dyDescent="0.35">
      <c r="AE865" s="99"/>
    </row>
    <row r="866" spans="31:31" ht="30" customHeight="1" x14ac:dyDescent="0.35">
      <c r="AE866" s="99"/>
    </row>
    <row r="867" spans="31:31" ht="30" customHeight="1" x14ac:dyDescent="0.35">
      <c r="AE867" s="99"/>
    </row>
    <row r="868" spans="31:31" ht="30" customHeight="1" x14ac:dyDescent="0.35">
      <c r="AE868" s="99"/>
    </row>
    <row r="869" spans="31:31" ht="30" customHeight="1" x14ac:dyDescent="0.35">
      <c r="AE869" s="99"/>
    </row>
    <row r="870" spans="31:31" ht="30" customHeight="1" x14ac:dyDescent="0.35">
      <c r="AE870" s="99"/>
    </row>
    <row r="871" spans="31:31" ht="30" customHeight="1" x14ac:dyDescent="0.35">
      <c r="AE871" s="99"/>
    </row>
    <row r="872" spans="31:31" ht="30" customHeight="1" x14ac:dyDescent="0.35">
      <c r="AE872" s="99"/>
    </row>
    <row r="873" spans="31:31" ht="30" customHeight="1" x14ac:dyDescent="0.35">
      <c r="AE873" s="99"/>
    </row>
    <row r="874" spans="31:31" ht="30" customHeight="1" x14ac:dyDescent="0.35">
      <c r="AE874" s="99"/>
    </row>
    <row r="875" spans="31:31" ht="30" customHeight="1" x14ac:dyDescent="0.35">
      <c r="AE875" s="99"/>
    </row>
    <row r="876" spans="31:31" ht="30" customHeight="1" x14ac:dyDescent="0.35">
      <c r="AE876" s="99"/>
    </row>
    <row r="877" spans="31:31" ht="30" customHeight="1" x14ac:dyDescent="0.35">
      <c r="AE877" s="99"/>
    </row>
    <row r="878" spans="31:31" ht="30" customHeight="1" x14ac:dyDescent="0.35">
      <c r="AE878" s="99"/>
    </row>
    <row r="879" spans="31:31" ht="30" customHeight="1" x14ac:dyDescent="0.35">
      <c r="AE879" s="99"/>
    </row>
    <row r="880" spans="31:31" ht="30" customHeight="1" x14ac:dyDescent="0.35">
      <c r="AE880" s="99"/>
    </row>
    <row r="881" spans="31:31" ht="30" customHeight="1" x14ac:dyDescent="0.35">
      <c r="AE881" s="99"/>
    </row>
    <row r="882" spans="31:31" ht="30" customHeight="1" x14ac:dyDescent="0.35">
      <c r="AE882" s="99"/>
    </row>
    <row r="883" spans="31:31" ht="30" customHeight="1" x14ac:dyDescent="0.35">
      <c r="AE883" s="99"/>
    </row>
    <row r="884" spans="31:31" ht="30" customHeight="1" x14ac:dyDescent="0.35">
      <c r="AE884" s="99"/>
    </row>
    <row r="885" spans="31:31" ht="30" customHeight="1" x14ac:dyDescent="0.35">
      <c r="AE885" s="99"/>
    </row>
    <row r="886" spans="31:31" ht="30" customHeight="1" x14ac:dyDescent="0.35">
      <c r="AE886" s="99"/>
    </row>
    <row r="887" spans="31:31" ht="30" customHeight="1" x14ac:dyDescent="0.35">
      <c r="AE887" s="99"/>
    </row>
    <row r="888" spans="31:31" ht="30" customHeight="1" x14ac:dyDescent="0.35">
      <c r="AE888" s="99"/>
    </row>
    <row r="889" spans="31:31" ht="30" customHeight="1" x14ac:dyDescent="0.35">
      <c r="AE889" s="99"/>
    </row>
    <row r="890" spans="31:31" ht="30" customHeight="1" x14ac:dyDescent="0.35">
      <c r="AE890" s="99"/>
    </row>
    <row r="891" spans="31:31" ht="30" customHeight="1" x14ac:dyDescent="0.35">
      <c r="AE891" s="99"/>
    </row>
    <row r="892" spans="31:31" ht="30" customHeight="1" x14ac:dyDescent="0.35">
      <c r="AE892" s="99"/>
    </row>
    <row r="893" spans="31:31" ht="30" customHeight="1" x14ac:dyDescent="0.35">
      <c r="AE893" s="99"/>
    </row>
    <row r="894" spans="31:31" ht="30" customHeight="1" x14ac:dyDescent="0.35">
      <c r="AE894" s="99"/>
    </row>
    <row r="895" spans="31:31" ht="30" customHeight="1" x14ac:dyDescent="0.35">
      <c r="AE895" s="99"/>
    </row>
    <row r="896" spans="31:31" ht="30" customHeight="1" x14ac:dyDescent="0.35">
      <c r="AE896" s="99"/>
    </row>
    <row r="897" spans="31:31" ht="30" customHeight="1" x14ac:dyDescent="0.35">
      <c r="AE897" s="99"/>
    </row>
    <row r="898" spans="31:31" ht="30" customHeight="1" x14ac:dyDescent="0.35">
      <c r="AE898" s="99"/>
    </row>
    <row r="899" spans="31:31" ht="30" customHeight="1" x14ac:dyDescent="0.35">
      <c r="AE899" s="99"/>
    </row>
    <row r="900" spans="31:31" ht="30" customHeight="1" x14ac:dyDescent="0.35">
      <c r="AE900" s="99"/>
    </row>
    <row r="901" spans="31:31" ht="30" customHeight="1" x14ac:dyDescent="0.35">
      <c r="AE901" s="99"/>
    </row>
    <row r="902" spans="31:31" ht="30" customHeight="1" x14ac:dyDescent="0.35">
      <c r="AE902" s="99"/>
    </row>
    <row r="903" spans="31:31" ht="30" customHeight="1" x14ac:dyDescent="0.35">
      <c r="AE903" s="99"/>
    </row>
    <row r="904" spans="31:31" ht="30" customHeight="1" x14ac:dyDescent="0.35">
      <c r="AE904" s="99"/>
    </row>
    <row r="905" spans="31:31" ht="30" customHeight="1" x14ac:dyDescent="0.35">
      <c r="AE905" s="99"/>
    </row>
    <row r="906" spans="31:31" ht="30" customHeight="1" x14ac:dyDescent="0.35">
      <c r="AE906" s="99"/>
    </row>
    <row r="907" spans="31:31" ht="30" customHeight="1" x14ac:dyDescent="0.35">
      <c r="AE907" s="99"/>
    </row>
    <row r="908" spans="31:31" ht="30" customHeight="1" x14ac:dyDescent="0.35">
      <c r="AE908" s="99"/>
    </row>
    <row r="909" spans="31:31" ht="30" customHeight="1" x14ac:dyDescent="0.35">
      <c r="AE909" s="99"/>
    </row>
    <row r="910" spans="31:31" ht="30" customHeight="1" x14ac:dyDescent="0.35">
      <c r="AE910" s="99"/>
    </row>
    <row r="911" spans="31:31" ht="30" customHeight="1" x14ac:dyDescent="0.35">
      <c r="AE911" s="99"/>
    </row>
    <row r="912" spans="31:31" ht="30" customHeight="1" x14ac:dyDescent="0.35">
      <c r="AE912" s="99"/>
    </row>
    <row r="913" spans="31:31" ht="30" customHeight="1" x14ac:dyDescent="0.35">
      <c r="AE913" s="99"/>
    </row>
    <row r="914" spans="31:31" ht="30" customHeight="1" x14ac:dyDescent="0.35">
      <c r="AE914" s="99"/>
    </row>
    <row r="915" spans="31:31" ht="30" customHeight="1" x14ac:dyDescent="0.35">
      <c r="AE915" s="99"/>
    </row>
    <row r="916" spans="31:31" ht="30" customHeight="1" x14ac:dyDescent="0.35">
      <c r="AE916" s="99"/>
    </row>
    <row r="917" spans="31:31" ht="30" customHeight="1" x14ac:dyDescent="0.35">
      <c r="AE917" s="99"/>
    </row>
    <row r="918" spans="31:31" ht="30" customHeight="1" x14ac:dyDescent="0.35">
      <c r="AE918" s="99"/>
    </row>
    <row r="919" spans="31:31" ht="30" customHeight="1" x14ac:dyDescent="0.35">
      <c r="AE919" s="99"/>
    </row>
    <row r="920" spans="31:31" ht="30" customHeight="1" x14ac:dyDescent="0.35">
      <c r="AE920" s="99"/>
    </row>
    <row r="921" spans="31:31" ht="30" customHeight="1" x14ac:dyDescent="0.35">
      <c r="AE921" s="99"/>
    </row>
    <row r="922" spans="31:31" ht="30" customHeight="1" x14ac:dyDescent="0.35">
      <c r="AE922" s="99"/>
    </row>
    <row r="923" spans="31:31" ht="30" customHeight="1" x14ac:dyDescent="0.35">
      <c r="AE923" s="99"/>
    </row>
    <row r="924" spans="31:31" ht="30" customHeight="1" x14ac:dyDescent="0.35">
      <c r="AE924" s="99"/>
    </row>
    <row r="925" spans="31:31" ht="30" customHeight="1" x14ac:dyDescent="0.35">
      <c r="AE925" s="99"/>
    </row>
    <row r="926" spans="31:31" ht="30" customHeight="1" x14ac:dyDescent="0.35">
      <c r="AE926" s="99"/>
    </row>
    <row r="927" spans="31:31" ht="30" customHeight="1" x14ac:dyDescent="0.35">
      <c r="AE927" s="99"/>
    </row>
    <row r="928" spans="31:31" ht="30" customHeight="1" x14ac:dyDescent="0.35">
      <c r="AE928" s="99"/>
    </row>
    <row r="929" spans="31:31" ht="30" customHeight="1" x14ac:dyDescent="0.35">
      <c r="AE929" s="99"/>
    </row>
    <row r="930" spans="31:31" ht="30" customHeight="1" x14ac:dyDescent="0.35">
      <c r="AE930" s="99"/>
    </row>
    <row r="931" spans="31:31" ht="30" customHeight="1" x14ac:dyDescent="0.35">
      <c r="AE931" s="99"/>
    </row>
    <row r="932" spans="31:31" ht="30" customHeight="1" x14ac:dyDescent="0.35">
      <c r="AE932" s="99"/>
    </row>
    <row r="933" spans="31:31" ht="30" customHeight="1" x14ac:dyDescent="0.35">
      <c r="AE933" s="99"/>
    </row>
    <row r="934" spans="31:31" ht="30" customHeight="1" x14ac:dyDescent="0.35">
      <c r="AE934" s="99"/>
    </row>
    <row r="935" spans="31:31" ht="30" customHeight="1" x14ac:dyDescent="0.35">
      <c r="AE935" s="99"/>
    </row>
    <row r="936" spans="31:31" ht="30" customHeight="1" x14ac:dyDescent="0.35">
      <c r="AE936" s="99"/>
    </row>
    <row r="937" spans="31:31" ht="30" customHeight="1" x14ac:dyDescent="0.35">
      <c r="AE937" s="99"/>
    </row>
    <row r="938" spans="31:31" ht="30" customHeight="1" x14ac:dyDescent="0.35">
      <c r="AE938" s="99"/>
    </row>
    <row r="939" spans="31:31" ht="30" customHeight="1" x14ac:dyDescent="0.35">
      <c r="AE939" s="99"/>
    </row>
    <row r="940" spans="31:31" ht="30" customHeight="1" x14ac:dyDescent="0.35">
      <c r="AE940" s="99"/>
    </row>
    <row r="941" spans="31:31" ht="30" customHeight="1" x14ac:dyDescent="0.35">
      <c r="AE941" s="99"/>
    </row>
    <row r="942" spans="31:31" ht="30" customHeight="1" x14ac:dyDescent="0.35">
      <c r="AE942" s="99"/>
    </row>
    <row r="943" spans="31:31" ht="30" customHeight="1" x14ac:dyDescent="0.35">
      <c r="AE943" s="99"/>
    </row>
    <row r="944" spans="31:31" ht="30" customHeight="1" x14ac:dyDescent="0.35">
      <c r="AE944" s="99"/>
    </row>
    <row r="945" spans="31:31" ht="30" customHeight="1" x14ac:dyDescent="0.35">
      <c r="AE945" s="99"/>
    </row>
    <row r="946" spans="31:31" ht="30" customHeight="1" x14ac:dyDescent="0.35">
      <c r="AE946" s="99"/>
    </row>
    <row r="947" spans="31:31" ht="30" customHeight="1" x14ac:dyDescent="0.35">
      <c r="AE947" s="99"/>
    </row>
    <row r="948" spans="31:31" ht="30" customHeight="1" x14ac:dyDescent="0.35">
      <c r="AE948" s="99"/>
    </row>
    <row r="949" spans="31:31" ht="30" customHeight="1" x14ac:dyDescent="0.35">
      <c r="AE949" s="99"/>
    </row>
    <row r="950" spans="31:31" ht="30" customHeight="1" x14ac:dyDescent="0.35">
      <c r="AE950" s="99"/>
    </row>
    <row r="951" spans="31:31" ht="30" customHeight="1" x14ac:dyDescent="0.35">
      <c r="AE951" s="99"/>
    </row>
    <row r="952" spans="31:31" ht="30" customHeight="1" x14ac:dyDescent="0.35">
      <c r="AE952" s="99"/>
    </row>
    <row r="953" spans="31:31" ht="30" customHeight="1" x14ac:dyDescent="0.35">
      <c r="AE953" s="99"/>
    </row>
    <row r="954" spans="31:31" ht="30" customHeight="1" x14ac:dyDescent="0.35">
      <c r="AE954" s="99"/>
    </row>
    <row r="955" spans="31:31" ht="30" customHeight="1" x14ac:dyDescent="0.35">
      <c r="AE955" s="99"/>
    </row>
    <row r="956" spans="31:31" ht="30" customHeight="1" x14ac:dyDescent="0.35">
      <c r="AE956" s="99"/>
    </row>
    <row r="957" spans="31:31" ht="30" customHeight="1" x14ac:dyDescent="0.35">
      <c r="AE957" s="99"/>
    </row>
    <row r="958" spans="31:31" ht="30" customHeight="1" x14ac:dyDescent="0.35">
      <c r="AE958" s="99"/>
    </row>
    <row r="959" spans="31:31" ht="30" customHeight="1" x14ac:dyDescent="0.35">
      <c r="AE959" s="99"/>
    </row>
    <row r="960" spans="31:31" ht="30" customHeight="1" x14ac:dyDescent="0.35">
      <c r="AE960" s="99"/>
    </row>
    <row r="961" spans="31:31" ht="30" customHeight="1" x14ac:dyDescent="0.35">
      <c r="AE961" s="99"/>
    </row>
    <row r="962" spans="31:31" ht="30" customHeight="1" x14ac:dyDescent="0.35">
      <c r="AE962" s="99"/>
    </row>
    <row r="963" spans="31:31" ht="30" customHeight="1" x14ac:dyDescent="0.35">
      <c r="AE963" s="99"/>
    </row>
    <row r="964" spans="31:31" ht="30" customHeight="1" x14ac:dyDescent="0.35">
      <c r="AE964" s="99"/>
    </row>
    <row r="965" spans="31:31" ht="30" customHeight="1" x14ac:dyDescent="0.35">
      <c r="AE965" s="99"/>
    </row>
    <row r="966" spans="31:31" ht="30" customHeight="1" x14ac:dyDescent="0.35">
      <c r="AE966" s="99"/>
    </row>
    <row r="967" spans="31:31" ht="30" customHeight="1" x14ac:dyDescent="0.35">
      <c r="AE967" s="99"/>
    </row>
    <row r="968" spans="31:31" ht="30" customHeight="1" x14ac:dyDescent="0.35">
      <c r="AE968" s="99"/>
    </row>
    <row r="969" spans="31:31" ht="30" customHeight="1" x14ac:dyDescent="0.35">
      <c r="AE969" s="99"/>
    </row>
    <row r="970" spans="31:31" ht="30" customHeight="1" x14ac:dyDescent="0.35">
      <c r="AE970" s="99"/>
    </row>
    <row r="971" spans="31:31" ht="30" customHeight="1" x14ac:dyDescent="0.35">
      <c r="AE971" s="99"/>
    </row>
    <row r="972" spans="31:31" ht="30" customHeight="1" x14ac:dyDescent="0.35">
      <c r="AE972" s="99"/>
    </row>
    <row r="973" spans="31:31" ht="30" customHeight="1" x14ac:dyDescent="0.35">
      <c r="AE973" s="99"/>
    </row>
    <row r="974" spans="31:31" ht="30" customHeight="1" x14ac:dyDescent="0.35">
      <c r="AE974" s="99"/>
    </row>
  </sheetData>
  <autoFilter ref="A3:AU188"/>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11" priority="1" operator="lessThan">
      <formula>0</formula>
    </cfRule>
  </conditionalFormatting>
  <conditionalFormatting sqref="U4:AD186 AF4:AT186">
    <cfRule type="cellIs" dxfId="10" priority="2" operator="greaterThan">
      <formula>0</formula>
    </cfRule>
  </conditionalFormatting>
  <pageMargins left="0.7" right="0.7" top="0.75" bottom="0.75" header="0.3" footer="0.3"/>
  <legacy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31"/>
  <dimension ref="A1:AU974"/>
  <sheetViews>
    <sheetView topLeftCell="A52" zoomScale="70" zoomScaleNormal="70" workbookViewId="0">
      <selection activeCell="L149" sqref="L149"/>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33.1796875" style="92" customWidth="1"/>
    <col min="5" max="5" width="10" style="92" customWidth="1"/>
    <col min="6" max="6" width="9.7265625" style="92" customWidth="1"/>
    <col min="7" max="7" width="14.453125" style="92" customWidth="1"/>
    <col min="8" max="8" width="9.1796875" style="92" customWidth="1"/>
    <col min="9" max="9" width="17.1796875" style="92" customWidth="1"/>
    <col min="10" max="10" width="15.7265625" style="92" customWidth="1"/>
    <col min="11" max="14" width="16" style="94" customWidth="1"/>
    <col min="15" max="15" width="17.54296875" style="94" customWidth="1"/>
    <col min="16" max="18" width="16" style="94" customWidth="1"/>
    <col min="19" max="19" width="16" style="101" customWidth="1"/>
    <col min="20" max="20" width="11.1796875" style="96" customWidth="1"/>
    <col min="21" max="21" width="16.1796875" style="99" customWidth="1"/>
    <col min="22" max="22" width="15.1796875" style="99" customWidth="1"/>
    <col min="23" max="23" width="16" style="99" customWidth="1"/>
    <col min="24" max="25" width="16.1796875" style="99" customWidth="1"/>
    <col min="26" max="26" width="15.542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2" t="s">
        <v>19</v>
      </c>
      <c r="V1" s="298" t="s">
        <v>19</v>
      </c>
      <c r="W1" s="298" t="s">
        <v>19</v>
      </c>
      <c r="X1" s="298" t="s">
        <v>19</v>
      </c>
      <c r="Y1" s="298" t="s">
        <v>19</v>
      </c>
      <c r="Z1" s="298" t="s">
        <v>19</v>
      </c>
      <c r="AA1" s="298" t="s">
        <v>19</v>
      </c>
      <c r="AB1" s="298" t="s">
        <v>19</v>
      </c>
      <c r="AC1" s="298" t="s">
        <v>19</v>
      </c>
      <c r="AD1" s="298" t="s">
        <v>19</v>
      </c>
      <c r="AE1" s="298" t="s">
        <v>19</v>
      </c>
      <c r="AF1" s="298" t="s">
        <v>19</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PROEX</v>
      </c>
      <c r="E2" s="299"/>
      <c r="F2" s="300"/>
      <c r="G2" s="300"/>
      <c r="H2" s="300"/>
      <c r="I2" s="300"/>
      <c r="J2" s="300"/>
      <c r="K2" s="300"/>
      <c r="L2" s="300"/>
      <c r="M2" s="300"/>
      <c r="N2" s="300"/>
      <c r="O2" s="300"/>
      <c r="P2" s="300"/>
      <c r="Q2" s="300"/>
      <c r="R2" s="300"/>
      <c r="S2" s="300"/>
      <c r="T2" s="301"/>
      <c r="U2" s="30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67" t="s">
        <v>16</v>
      </c>
      <c r="V3" s="68" t="s">
        <v>16</v>
      </c>
      <c r="W3" s="68" t="s">
        <v>16</v>
      </c>
      <c r="X3" s="68" t="s">
        <v>16</v>
      </c>
      <c r="Y3" s="68" t="s">
        <v>16</v>
      </c>
      <c r="Z3" s="68" t="s">
        <v>16</v>
      </c>
      <c r="AA3" s="68" t="s">
        <v>16</v>
      </c>
      <c r="AB3" s="68" t="s">
        <v>16</v>
      </c>
      <c r="AC3" s="68" t="s">
        <v>16</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IF(SUM(U4:AT4)&gt;K4+N4,K4+N4,SUM(U4:AT4))</f>
        <v>0</v>
      </c>
      <c r="M4" s="71">
        <f>(SUM(U4:AT4))</f>
        <v>0</v>
      </c>
      <c r="N4" s="72"/>
      <c r="O4" s="73">
        <f>ROUND(IF(K4*0.25-0.5&lt;0,0,K4*0.25-0.5),0)-R4-P4</f>
        <v>0</v>
      </c>
      <c r="P4" s="72"/>
      <c r="Q4" s="72"/>
      <c r="R4" s="72"/>
      <c r="S4" s="74">
        <f t="shared" ref="S4:S186" si="0">K4-(SUM(U4:AT4))+N4+P4+Q4-R4</f>
        <v>0</v>
      </c>
      <c r="T4" s="121" t="str">
        <f>IF(S4&lt;0,"ATENÇÃO","OK")</f>
        <v>OK</v>
      </c>
      <c r="U4" s="75"/>
      <c r="V4" s="76"/>
      <c r="W4" s="76"/>
      <c r="X4" s="76"/>
      <c r="Y4" s="76"/>
      <c r="Z4" s="76"/>
      <c r="AA4" s="76"/>
      <c r="AB4" s="77"/>
      <c r="AC4" s="78"/>
      <c r="AD4" s="77"/>
      <c r="AE4" s="77"/>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c r="L5" s="70">
        <f t="shared" ref="L5:L186" si="1">IF(SUM(U5:AT5)&gt;K5+N5,K5+N5,SUM(U5:AT5))</f>
        <v>0</v>
      </c>
      <c r="M5" s="71">
        <f t="shared" ref="M5:M186" si="2">(SUM(U5:AT5))</f>
        <v>0</v>
      </c>
      <c r="N5" s="72"/>
      <c r="O5" s="73">
        <f t="shared" ref="O5:O186" si="3">ROUND(IF(K5*0.25-0.5&lt;0,0,K5*0.25-0.5),0)-R5-P5</f>
        <v>0</v>
      </c>
      <c r="P5" s="72"/>
      <c r="Q5" s="72"/>
      <c r="R5" s="72"/>
      <c r="S5" s="74">
        <f t="shared" si="0"/>
        <v>0</v>
      </c>
      <c r="T5" s="121" t="str">
        <f t="shared" ref="T5:T186" si="4">IF(S5&lt;0,"ATENÇÃO","OK")</f>
        <v>OK</v>
      </c>
      <c r="U5" s="75"/>
      <c r="V5" s="76"/>
      <c r="W5" s="76"/>
      <c r="X5" s="76"/>
      <c r="Y5" s="76"/>
      <c r="Z5" s="76"/>
      <c r="AA5" s="76"/>
      <c r="AB5" s="77"/>
      <c r="AC5" s="78"/>
      <c r="AD5" s="80"/>
      <c r="AE5" s="80"/>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75"/>
      <c r="V6" s="76"/>
      <c r="W6" s="76"/>
      <c r="X6" s="76"/>
      <c r="Y6" s="76"/>
      <c r="Z6" s="76"/>
      <c r="AA6" s="76"/>
      <c r="AB6" s="80"/>
      <c r="AC6" s="78"/>
      <c r="AD6" s="80"/>
      <c r="AE6" s="80"/>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c r="L7" s="70">
        <f t="shared" si="1"/>
        <v>0</v>
      </c>
      <c r="M7" s="71">
        <f t="shared" si="2"/>
        <v>0</v>
      </c>
      <c r="N7" s="72"/>
      <c r="O7" s="73">
        <f t="shared" si="3"/>
        <v>0</v>
      </c>
      <c r="P7" s="72"/>
      <c r="Q7" s="72"/>
      <c r="R7" s="72"/>
      <c r="S7" s="74">
        <f t="shared" si="0"/>
        <v>0</v>
      </c>
      <c r="T7" s="121" t="str">
        <f t="shared" si="4"/>
        <v>OK</v>
      </c>
      <c r="U7" s="75"/>
      <c r="V7" s="76"/>
      <c r="W7" s="76"/>
      <c r="X7" s="76"/>
      <c r="Y7" s="76"/>
      <c r="Z7" s="76"/>
      <c r="AA7" s="76"/>
      <c r="AB7" s="77"/>
      <c r="AC7" s="78"/>
      <c r="AD7" s="77"/>
      <c r="AE7" s="77"/>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75"/>
      <c r="V8" s="76"/>
      <c r="W8" s="76"/>
      <c r="X8" s="76"/>
      <c r="Y8" s="76"/>
      <c r="Z8" s="76"/>
      <c r="AA8" s="76"/>
      <c r="AB8" s="77"/>
      <c r="AC8" s="78"/>
      <c r="AD8" s="80"/>
      <c r="AE8" s="82"/>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75"/>
      <c r="V9" s="76"/>
      <c r="W9" s="76"/>
      <c r="X9" s="76"/>
      <c r="Y9" s="76"/>
      <c r="Z9" s="76"/>
      <c r="AA9" s="76"/>
      <c r="AB9" s="80"/>
      <c r="AC9" s="78"/>
      <c r="AD9" s="77"/>
      <c r="AE9" s="80"/>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75"/>
      <c r="V10" s="76"/>
      <c r="W10" s="76"/>
      <c r="X10" s="76"/>
      <c r="Y10" s="76"/>
      <c r="Z10" s="76"/>
      <c r="AA10" s="76"/>
      <c r="AB10" s="77"/>
      <c r="AC10" s="78"/>
      <c r="AD10" s="77"/>
      <c r="AE10" s="80"/>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1"/>
        <v>0</v>
      </c>
      <c r="M11" s="71">
        <f t="shared" si="2"/>
        <v>0</v>
      </c>
      <c r="N11" s="72"/>
      <c r="O11" s="73">
        <f t="shared" si="3"/>
        <v>0</v>
      </c>
      <c r="P11" s="72"/>
      <c r="Q11" s="72"/>
      <c r="R11" s="72"/>
      <c r="S11" s="74">
        <f t="shared" si="0"/>
        <v>0</v>
      </c>
      <c r="T11" s="121" t="str">
        <f t="shared" si="4"/>
        <v>OK</v>
      </c>
      <c r="U11" s="75"/>
      <c r="V11" s="76"/>
      <c r="W11" s="76"/>
      <c r="X11" s="76"/>
      <c r="Y11" s="76"/>
      <c r="Z11" s="76"/>
      <c r="AA11" s="76"/>
      <c r="AB11" s="77"/>
      <c r="AC11" s="78"/>
      <c r="AD11" s="77"/>
      <c r="AE11" s="77"/>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75"/>
      <c r="V12" s="76"/>
      <c r="W12" s="76"/>
      <c r="X12" s="76"/>
      <c r="Y12" s="76"/>
      <c r="Z12" s="76"/>
      <c r="AA12" s="76"/>
      <c r="AB12" s="77"/>
      <c r="AC12" s="78"/>
      <c r="AD12" s="77"/>
      <c r="AE12" s="77"/>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v>2</v>
      </c>
      <c r="L13" s="70">
        <f t="shared" si="1"/>
        <v>0</v>
      </c>
      <c r="M13" s="71">
        <f t="shared" si="2"/>
        <v>0</v>
      </c>
      <c r="N13" s="72"/>
      <c r="O13" s="73">
        <f t="shared" si="3"/>
        <v>0</v>
      </c>
      <c r="P13" s="72"/>
      <c r="Q13" s="72"/>
      <c r="R13" s="72"/>
      <c r="S13" s="74">
        <f t="shared" si="0"/>
        <v>2</v>
      </c>
      <c r="T13" s="121" t="str">
        <f t="shared" si="4"/>
        <v>OK</v>
      </c>
      <c r="U13" s="75"/>
      <c r="V13" s="83"/>
      <c r="W13" s="83"/>
      <c r="X13" s="76"/>
      <c r="Y13" s="83"/>
      <c r="Z13" s="76"/>
      <c r="AA13" s="83"/>
      <c r="AB13" s="84"/>
      <c r="AC13" s="78"/>
      <c r="AD13" s="77"/>
      <c r="AE13" s="77"/>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75"/>
      <c r="V14" s="76"/>
      <c r="W14" s="76"/>
      <c r="X14" s="76"/>
      <c r="Y14" s="76"/>
      <c r="Z14" s="76"/>
      <c r="AA14" s="76"/>
      <c r="AB14" s="77"/>
      <c r="AC14" s="78"/>
      <c r="AD14" s="77"/>
      <c r="AE14" s="77"/>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75"/>
      <c r="V15" s="83"/>
      <c r="W15" s="76"/>
      <c r="X15" s="76"/>
      <c r="Y15" s="83"/>
      <c r="Z15" s="76"/>
      <c r="AA15" s="83"/>
      <c r="AB15" s="84"/>
      <c r="AC15" s="78"/>
      <c r="AD15" s="77"/>
      <c r="AE15" s="77"/>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v>1</v>
      </c>
      <c r="L16" s="70">
        <f t="shared" si="1"/>
        <v>0</v>
      </c>
      <c r="M16" s="71">
        <f t="shared" si="2"/>
        <v>0</v>
      </c>
      <c r="N16" s="72"/>
      <c r="O16" s="73">
        <f t="shared" si="3"/>
        <v>0</v>
      </c>
      <c r="P16" s="72"/>
      <c r="Q16" s="72"/>
      <c r="R16" s="72"/>
      <c r="S16" s="74">
        <f t="shared" si="0"/>
        <v>1</v>
      </c>
      <c r="T16" s="121" t="str">
        <f t="shared" si="4"/>
        <v>OK</v>
      </c>
      <c r="U16" s="75"/>
      <c r="V16" s="76"/>
      <c r="W16" s="76"/>
      <c r="X16" s="76"/>
      <c r="Y16" s="76"/>
      <c r="Z16" s="76"/>
      <c r="AA16" s="76"/>
      <c r="AB16" s="77"/>
      <c r="AC16" s="78"/>
      <c r="AD16" s="77"/>
      <c r="AE16" s="77"/>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75"/>
      <c r="V17" s="76"/>
      <c r="W17" s="76"/>
      <c r="X17" s="76"/>
      <c r="Y17" s="76"/>
      <c r="Z17" s="76"/>
      <c r="AA17" s="76"/>
      <c r="AB17" s="77"/>
      <c r="AC17" s="78"/>
      <c r="AD17" s="77"/>
      <c r="AE17" s="77"/>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75"/>
      <c r="V18" s="76"/>
      <c r="W18" s="76"/>
      <c r="X18" s="76"/>
      <c r="Y18" s="76"/>
      <c r="Z18" s="76"/>
      <c r="AA18" s="76"/>
      <c r="AB18" s="77"/>
      <c r="AC18" s="78"/>
      <c r="AD18" s="77"/>
      <c r="AE18" s="77"/>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c r="L19" s="70">
        <f t="shared" si="1"/>
        <v>0</v>
      </c>
      <c r="M19" s="71">
        <f t="shared" si="2"/>
        <v>0</v>
      </c>
      <c r="N19" s="72"/>
      <c r="O19" s="73">
        <f t="shared" si="3"/>
        <v>0</v>
      </c>
      <c r="P19" s="72"/>
      <c r="Q19" s="72"/>
      <c r="R19" s="72"/>
      <c r="S19" s="74">
        <f t="shared" si="0"/>
        <v>0</v>
      </c>
      <c r="T19" s="121" t="str">
        <f t="shared" si="4"/>
        <v>OK</v>
      </c>
      <c r="U19" s="75"/>
      <c r="V19" s="76"/>
      <c r="W19" s="76"/>
      <c r="X19" s="76"/>
      <c r="Y19" s="76"/>
      <c r="Z19" s="76"/>
      <c r="AA19" s="76"/>
      <c r="AB19" s="80"/>
      <c r="AC19" s="78"/>
      <c r="AD19" s="77"/>
      <c r="AE19" s="77"/>
      <c r="AF19" s="76"/>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108" t="s">
        <v>84</v>
      </c>
      <c r="J20" s="109">
        <v>64</v>
      </c>
      <c r="K20" s="69"/>
      <c r="L20" s="70">
        <f t="shared" si="1"/>
        <v>0</v>
      </c>
      <c r="M20" s="71">
        <f t="shared" si="2"/>
        <v>0</v>
      </c>
      <c r="N20" s="72"/>
      <c r="O20" s="73">
        <f t="shared" si="3"/>
        <v>0</v>
      </c>
      <c r="P20" s="72"/>
      <c r="Q20" s="72"/>
      <c r="R20" s="72"/>
      <c r="S20" s="74">
        <f t="shared" si="0"/>
        <v>0</v>
      </c>
      <c r="T20" s="121" t="str">
        <f t="shared" si="4"/>
        <v>OK</v>
      </c>
      <c r="U20" s="75"/>
      <c r="V20" s="83"/>
      <c r="W20" s="83"/>
      <c r="X20" s="76"/>
      <c r="Y20" s="83"/>
      <c r="Z20" s="76"/>
      <c r="AA20" s="76"/>
      <c r="AB20" s="86"/>
      <c r="AC20" s="78"/>
      <c r="AD20" s="77"/>
      <c r="AE20" s="77"/>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c r="L21" s="70">
        <f t="shared" si="1"/>
        <v>0</v>
      </c>
      <c r="M21" s="71">
        <f t="shared" si="2"/>
        <v>0</v>
      </c>
      <c r="N21" s="72"/>
      <c r="O21" s="73">
        <f t="shared" si="3"/>
        <v>0</v>
      </c>
      <c r="P21" s="72"/>
      <c r="Q21" s="72"/>
      <c r="R21" s="72"/>
      <c r="S21" s="74">
        <f t="shared" si="0"/>
        <v>0</v>
      </c>
      <c r="T21" s="121" t="str">
        <f t="shared" si="4"/>
        <v>OK</v>
      </c>
      <c r="U21" s="75"/>
      <c r="V21" s="76"/>
      <c r="W21" s="76"/>
      <c r="X21" s="76"/>
      <c r="Y21" s="76"/>
      <c r="Z21" s="76"/>
      <c r="AA21" s="76"/>
      <c r="AB21" s="80"/>
      <c r="AC21" s="78"/>
      <c r="AD21" s="80"/>
      <c r="AE21" s="77"/>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c r="L22" s="70">
        <f t="shared" si="1"/>
        <v>0</v>
      </c>
      <c r="M22" s="71">
        <f t="shared" si="2"/>
        <v>0</v>
      </c>
      <c r="N22" s="72"/>
      <c r="O22" s="73">
        <f t="shared" si="3"/>
        <v>0</v>
      </c>
      <c r="P22" s="72"/>
      <c r="Q22" s="72"/>
      <c r="R22" s="72"/>
      <c r="S22" s="74">
        <f t="shared" si="0"/>
        <v>0</v>
      </c>
      <c r="T22" s="121" t="str">
        <f t="shared" si="4"/>
        <v>OK</v>
      </c>
      <c r="U22" s="75"/>
      <c r="V22" s="76"/>
      <c r="W22" s="76"/>
      <c r="X22" s="76"/>
      <c r="Y22" s="76"/>
      <c r="Z22" s="76"/>
      <c r="AA22" s="76"/>
      <c r="AB22" s="80"/>
      <c r="AC22" s="78"/>
      <c r="AD22" s="80"/>
      <c r="AE22" s="77"/>
      <c r="AF22" s="76"/>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c r="L23" s="70">
        <f t="shared" si="1"/>
        <v>0</v>
      </c>
      <c r="M23" s="71">
        <f t="shared" si="2"/>
        <v>0</v>
      </c>
      <c r="N23" s="72"/>
      <c r="O23" s="73">
        <f t="shared" si="3"/>
        <v>0</v>
      </c>
      <c r="P23" s="72"/>
      <c r="Q23" s="72"/>
      <c r="R23" s="72"/>
      <c r="S23" s="74">
        <f t="shared" si="0"/>
        <v>0</v>
      </c>
      <c r="T23" s="121" t="str">
        <f t="shared" si="4"/>
        <v>OK</v>
      </c>
      <c r="U23" s="75"/>
      <c r="V23" s="76"/>
      <c r="W23" s="76"/>
      <c r="X23" s="76"/>
      <c r="Y23" s="76"/>
      <c r="Z23" s="76"/>
      <c r="AA23" s="76"/>
      <c r="AB23" s="77"/>
      <c r="AC23" s="78"/>
      <c r="AD23" s="77"/>
      <c r="AE23" s="77"/>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75"/>
      <c r="V24" s="88"/>
      <c r="W24" s="88"/>
      <c r="X24" s="76"/>
      <c r="Y24" s="88"/>
      <c r="Z24" s="76"/>
      <c r="AA24" s="76"/>
      <c r="AB24" s="77"/>
      <c r="AC24" s="78"/>
      <c r="AD24" s="80"/>
      <c r="AE24" s="77"/>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v>1</v>
      </c>
      <c r="L25" s="70">
        <f t="shared" si="1"/>
        <v>0</v>
      </c>
      <c r="M25" s="71">
        <f t="shared" si="2"/>
        <v>0</v>
      </c>
      <c r="N25" s="72"/>
      <c r="O25" s="73">
        <f t="shared" si="3"/>
        <v>0</v>
      </c>
      <c r="P25" s="72"/>
      <c r="Q25" s="72"/>
      <c r="R25" s="72"/>
      <c r="S25" s="74">
        <f t="shared" si="0"/>
        <v>1</v>
      </c>
      <c r="T25" s="121" t="str">
        <f t="shared" si="4"/>
        <v>OK</v>
      </c>
      <c r="U25" s="75"/>
      <c r="V25" s="89"/>
      <c r="W25" s="88"/>
      <c r="X25" s="76"/>
      <c r="Y25" s="89"/>
      <c r="Z25" s="76"/>
      <c r="AA25" s="83"/>
      <c r="AB25" s="80"/>
      <c r="AC25" s="78"/>
      <c r="AD25" s="80"/>
      <c r="AE25" s="77"/>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75"/>
      <c r="V26" s="88"/>
      <c r="W26" s="88"/>
      <c r="X26" s="76"/>
      <c r="Y26" s="88"/>
      <c r="Z26" s="76"/>
      <c r="AA26" s="76"/>
      <c r="AB26" s="80"/>
      <c r="AC26" s="78"/>
      <c r="AD26" s="77"/>
      <c r="AE26" s="77"/>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c r="L27" s="70">
        <f t="shared" si="1"/>
        <v>0</v>
      </c>
      <c r="M27" s="71">
        <f t="shared" si="2"/>
        <v>0</v>
      </c>
      <c r="N27" s="72"/>
      <c r="O27" s="73">
        <f t="shared" si="3"/>
        <v>0</v>
      </c>
      <c r="P27" s="72"/>
      <c r="Q27" s="72"/>
      <c r="R27" s="72"/>
      <c r="S27" s="74">
        <f t="shared" si="0"/>
        <v>0</v>
      </c>
      <c r="T27" s="121" t="str">
        <f t="shared" si="4"/>
        <v>OK</v>
      </c>
      <c r="U27" s="75"/>
      <c r="V27" s="88"/>
      <c r="W27" s="88"/>
      <c r="X27" s="76"/>
      <c r="Y27" s="88"/>
      <c r="Z27" s="76"/>
      <c r="AA27" s="76"/>
      <c r="AB27" s="80"/>
      <c r="AC27" s="78"/>
      <c r="AD27" s="77"/>
      <c r="AE27" s="77"/>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75"/>
      <c r="V28" s="89"/>
      <c r="W28" s="89"/>
      <c r="X28" s="76"/>
      <c r="Y28" s="89"/>
      <c r="Z28" s="76"/>
      <c r="AA28" s="76"/>
      <c r="AB28" s="84"/>
      <c r="AC28" s="78"/>
      <c r="AD28" s="77"/>
      <c r="AE28" s="77"/>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75"/>
      <c r="V29" s="89"/>
      <c r="W29" s="89"/>
      <c r="X29" s="76"/>
      <c r="Y29" s="89"/>
      <c r="Z29" s="76"/>
      <c r="AA29" s="83"/>
      <c r="AB29" s="84"/>
      <c r="AC29" s="78"/>
      <c r="AD29" s="77"/>
      <c r="AE29" s="77"/>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75"/>
      <c r="V30" s="89"/>
      <c r="W30" s="89"/>
      <c r="X30" s="76"/>
      <c r="Y30" s="89"/>
      <c r="Z30" s="76"/>
      <c r="AA30" s="83"/>
      <c r="AB30" s="84"/>
      <c r="AC30" s="78"/>
      <c r="AD30" s="77"/>
      <c r="AE30" s="77"/>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75"/>
      <c r="V31" s="89"/>
      <c r="W31" s="89"/>
      <c r="X31" s="76"/>
      <c r="Y31" s="89"/>
      <c r="Z31" s="76"/>
      <c r="AA31" s="83"/>
      <c r="AB31" s="84"/>
      <c r="AC31" s="78"/>
      <c r="AD31" s="77"/>
      <c r="AE31" s="77"/>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v>2</v>
      </c>
      <c r="L32" s="70">
        <f t="shared" si="1"/>
        <v>0</v>
      </c>
      <c r="M32" s="71">
        <f t="shared" si="2"/>
        <v>0</v>
      </c>
      <c r="N32" s="72"/>
      <c r="O32" s="73">
        <f t="shared" si="3"/>
        <v>0</v>
      </c>
      <c r="P32" s="72"/>
      <c r="Q32" s="72"/>
      <c r="R32" s="72"/>
      <c r="S32" s="74">
        <f t="shared" si="0"/>
        <v>2</v>
      </c>
      <c r="T32" s="121" t="str">
        <f t="shared" si="4"/>
        <v>OK</v>
      </c>
      <c r="U32" s="75"/>
      <c r="V32" s="89"/>
      <c r="W32" s="89"/>
      <c r="X32" s="76"/>
      <c r="Y32" s="89"/>
      <c r="Z32" s="76"/>
      <c r="AA32" s="83"/>
      <c r="AB32" s="84"/>
      <c r="AC32" s="78"/>
      <c r="AD32" s="77"/>
      <c r="AE32" s="77"/>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75"/>
      <c r="V33" s="89"/>
      <c r="W33" s="89"/>
      <c r="X33" s="76"/>
      <c r="Y33" s="89"/>
      <c r="Z33" s="76"/>
      <c r="AA33" s="83"/>
      <c r="AB33" s="84"/>
      <c r="AC33" s="78"/>
      <c r="AD33" s="77"/>
      <c r="AE33" s="77"/>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75"/>
      <c r="V34" s="89"/>
      <c r="W34" s="89"/>
      <c r="X34" s="76"/>
      <c r="Y34" s="89"/>
      <c r="Z34" s="76"/>
      <c r="AA34" s="83"/>
      <c r="AB34" s="84"/>
      <c r="AC34" s="78"/>
      <c r="AD34" s="77"/>
      <c r="AE34" s="77"/>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c r="L35" s="70">
        <f t="shared" si="1"/>
        <v>0</v>
      </c>
      <c r="M35" s="71">
        <f t="shared" si="2"/>
        <v>0</v>
      </c>
      <c r="N35" s="72"/>
      <c r="O35" s="73">
        <f t="shared" si="3"/>
        <v>0</v>
      </c>
      <c r="P35" s="72"/>
      <c r="Q35" s="72"/>
      <c r="R35" s="72"/>
      <c r="S35" s="74">
        <f t="shared" si="0"/>
        <v>0</v>
      </c>
      <c r="T35" s="121" t="str">
        <f t="shared" si="4"/>
        <v>OK</v>
      </c>
      <c r="U35" s="75"/>
      <c r="V35" s="89"/>
      <c r="W35" s="89"/>
      <c r="X35" s="76"/>
      <c r="Y35" s="89"/>
      <c r="Z35" s="76"/>
      <c r="AA35" s="83"/>
      <c r="AB35" s="84"/>
      <c r="AC35" s="78"/>
      <c r="AD35" s="77"/>
      <c r="AE35" s="77"/>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75"/>
      <c r="V36" s="89"/>
      <c r="W36" s="89"/>
      <c r="X36" s="76"/>
      <c r="Y36" s="89"/>
      <c r="Z36" s="76"/>
      <c r="AA36" s="83"/>
      <c r="AB36" s="84"/>
      <c r="AC36" s="78"/>
      <c r="AD36" s="77"/>
      <c r="AE36" s="77"/>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v>1</v>
      </c>
      <c r="L37" s="70">
        <f t="shared" si="1"/>
        <v>0</v>
      </c>
      <c r="M37" s="71">
        <f t="shared" si="2"/>
        <v>0</v>
      </c>
      <c r="N37" s="72"/>
      <c r="O37" s="73">
        <f t="shared" si="3"/>
        <v>0</v>
      </c>
      <c r="P37" s="72"/>
      <c r="Q37" s="72"/>
      <c r="R37" s="72"/>
      <c r="S37" s="74">
        <f t="shared" si="0"/>
        <v>1</v>
      </c>
      <c r="T37" s="121" t="str">
        <f t="shared" si="4"/>
        <v>OK</v>
      </c>
      <c r="U37" s="75"/>
      <c r="V37" s="89"/>
      <c r="W37" s="89"/>
      <c r="X37" s="76"/>
      <c r="Y37" s="89"/>
      <c r="Z37" s="76"/>
      <c r="AA37" s="83"/>
      <c r="AB37" s="84"/>
      <c r="AC37" s="78"/>
      <c r="AD37" s="77"/>
      <c r="AE37" s="77"/>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v>2</v>
      </c>
      <c r="L38" s="70">
        <f t="shared" si="1"/>
        <v>0</v>
      </c>
      <c r="M38" s="71">
        <f t="shared" si="2"/>
        <v>0</v>
      </c>
      <c r="N38" s="72"/>
      <c r="O38" s="73">
        <f t="shared" si="3"/>
        <v>0</v>
      </c>
      <c r="P38" s="72"/>
      <c r="Q38" s="72"/>
      <c r="R38" s="72"/>
      <c r="S38" s="74">
        <f t="shared" si="0"/>
        <v>2</v>
      </c>
      <c r="T38" s="121" t="str">
        <f t="shared" si="4"/>
        <v>OK</v>
      </c>
      <c r="U38" s="75"/>
      <c r="V38" s="89"/>
      <c r="W38" s="89"/>
      <c r="X38" s="76"/>
      <c r="Y38" s="89"/>
      <c r="Z38" s="76"/>
      <c r="AA38" s="83"/>
      <c r="AB38" s="84"/>
      <c r="AC38" s="78"/>
      <c r="AD38" s="77"/>
      <c r="AE38" s="77"/>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1"/>
        <v>0</v>
      </c>
      <c r="M39" s="71">
        <f t="shared" si="2"/>
        <v>0</v>
      </c>
      <c r="N39" s="72"/>
      <c r="O39" s="73">
        <f t="shared" si="3"/>
        <v>0</v>
      </c>
      <c r="P39" s="72"/>
      <c r="Q39" s="72"/>
      <c r="R39" s="72"/>
      <c r="S39" s="74">
        <f t="shared" si="0"/>
        <v>0</v>
      </c>
      <c r="T39" s="121" t="str">
        <f t="shared" si="4"/>
        <v>OK</v>
      </c>
      <c r="U39" s="75"/>
      <c r="V39" s="89"/>
      <c r="W39" s="89"/>
      <c r="X39" s="76"/>
      <c r="Y39" s="89"/>
      <c r="Z39" s="76"/>
      <c r="AA39" s="83"/>
      <c r="AB39" s="84"/>
      <c r="AC39" s="78"/>
      <c r="AD39" s="77"/>
      <c r="AE39" s="77"/>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c r="L40" s="70">
        <f t="shared" si="1"/>
        <v>0</v>
      </c>
      <c r="M40" s="71">
        <f t="shared" si="2"/>
        <v>0</v>
      </c>
      <c r="N40" s="72"/>
      <c r="O40" s="73">
        <f t="shared" si="3"/>
        <v>0</v>
      </c>
      <c r="P40" s="72"/>
      <c r="Q40" s="72"/>
      <c r="R40" s="72"/>
      <c r="S40" s="74">
        <f t="shared" si="0"/>
        <v>0</v>
      </c>
      <c r="T40" s="121" t="str">
        <f t="shared" si="4"/>
        <v>OK</v>
      </c>
      <c r="U40" s="75"/>
      <c r="V40" s="89"/>
      <c r="W40" s="89"/>
      <c r="X40" s="76"/>
      <c r="Y40" s="89"/>
      <c r="Z40" s="76"/>
      <c r="AA40" s="83"/>
      <c r="AB40" s="84"/>
      <c r="AC40" s="78"/>
      <c r="AD40" s="77"/>
      <c r="AE40" s="77"/>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c r="L41" s="70">
        <f t="shared" si="1"/>
        <v>0</v>
      </c>
      <c r="M41" s="71">
        <f t="shared" si="2"/>
        <v>0</v>
      </c>
      <c r="N41" s="72"/>
      <c r="O41" s="73">
        <f t="shared" si="3"/>
        <v>0</v>
      </c>
      <c r="P41" s="72"/>
      <c r="Q41" s="72"/>
      <c r="R41" s="72"/>
      <c r="S41" s="74">
        <f t="shared" si="0"/>
        <v>0</v>
      </c>
      <c r="T41" s="121" t="str">
        <f t="shared" si="4"/>
        <v>OK</v>
      </c>
      <c r="U41" s="75"/>
      <c r="V41" s="89"/>
      <c r="W41" s="89"/>
      <c r="X41" s="76"/>
      <c r="Y41" s="89"/>
      <c r="Z41" s="76"/>
      <c r="AA41" s="83"/>
      <c r="AB41" s="84"/>
      <c r="AC41" s="78"/>
      <c r="AD41" s="77"/>
      <c r="AE41" s="77"/>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1"/>
        <v>0</v>
      </c>
      <c r="M42" s="71">
        <f t="shared" si="2"/>
        <v>0</v>
      </c>
      <c r="N42" s="72"/>
      <c r="O42" s="73">
        <f t="shared" si="3"/>
        <v>0</v>
      </c>
      <c r="P42" s="72"/>
      <c r="Q42" s="72"/>
      <c r="R42" s="72"/>
      <c r="S42" s="74">
        <f t="shared" si="0"/>
        <v>0</v>
      </c>
      <c r="T42" s="121" t="str">
        <f t="shared" si="4"/>
        <v>OK</v>
      </c>
      <c r="U42" s="75"/>
      <c r="V42" s="89"/>
      <c r="W42" s="89"/>
      <c r="X42" s="76"/>
      <c r="Y42" s="89"/>
      <c r="Z42" s="76"/>
      <c r="AA42" s="83"/>
      <c r="AB42" s="84"/>
      <c r="AC42" s="78"/>
      <c r="AD42" s="77"/>
      <c r="AE42" s="77"/>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75"/>
      <c r="V43" s="89"/>
      <c r="W43" s="89"/>
      <c r="X43" s="76"/>
      <c r="Y43" s="89"/>
      <c r="Z43" s="76"/>
      <c r="AA43" s="83"/>
      <c r="AB43" s="84"/>
      <c r="AC43" s="78"/>
      <c r="AD43" s="77"/>
      <c r="AE43" s="77"/>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v>1</v>
      </c>
      <c r="L44" s="70">
        <f t="shared" si="1"/>
        <v>0</v>
      </c>
      <c r="M44" s="71">
        <f t="shared" si="2"/>
        <v>0</v>
      </c>
      <c r="N44" s="72"/>
      <c r="O44" s="73">
        <f t="shared" si="3"/>
        <v>0</v>
      </c>
      <c r="P44" s="72"/>
      <c r="Q44" s="72"/>
      <c r="R44" s="72"/>
      <c r="S44" s="74">
        <f t="shared" si="0"/>
        <v>1</v>
      </c>
      <c r="T44" s="121" t="str">
        <f t="shared" si="4"/>
        <v>OK</v>
      </c>
      <c r="U44" s="75"/>
      <c r="V44" s="89"/>
      <c r="W44" s="89"/>
      <c r="X44" s="76"/>
      <c r="Y44" s="89"/>
      <c r="Z44" s="76"/>
      <c r="AA44" s="83"/>
      <c r="AB44" s="84"/>
      <c r="AC44" s="78"/>
      <c r="AD44" s="77"/>
      <c r="AE44" s="77"/>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1"/>
        <v>0</v>
      </c>
      <c r="M45" s="71">
        <f t="shared" si="2"/>
        <v>0</v>
      </c>
      <c r="N45" s="72"/>
      <c r="O45" s="73">
        <f t="shared" si="3"/>
        <v>0</v>
      </c>
      <c r="P45" s="72"/>
      <c r="Q45" s="72"/>
      <c r="R45" s="72"/>
      <c r="S45" s="74">
        <f t="shared" si="0"/>
        <v>0</v>
      </c>
      <c r="T45" s="121" t="str">
        <f t="shared" si="4"/>
        <v>OK</v>
      </c>
      <c r="U45" s="75"/>
      <c r="V45" s="89"/>
      <c r="W45" s="89"/>
      <c r="X45" s="76"/>
      <c r="Y45" s="89"/>
      <c r="Z45" s="76"/>
      <c r="AA45" s="83"/>
      <c r="AB45" s="84"/>
      <c r="AC45" s="78"/>
      <c r="AD45" s="77"/>
      <c r="AE45" s="77"/>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1"/>
        <v>0</v>
      </c>
      <c r="M46" s="71">
        <f t="shared" si="2"/>
        <v>0</v>
      </c>
      <c r="N46" s="72"/>
      <c r="O46" s="73">
        <f t="shared" si="3"/>
        <v>0</v>
      </c>
      <c r="P46" s="72"/>
      <c r="Q46" s="72"/>
      <c r="R46" s="72"/>
      <c r="S46" s="74">
        <f t="shared" si="0"/>
        <v>0</v>
      </c>
      <c r="T46" s="121" t="str">
        <f t="shared" si="4"/>
        <v>OK</v>
      </c>
      <c r="U46" s="75"/>
      <c r="V46" s="89"/>
      <c r="W46" s="89"/>
      <c r="X46" s="76"/>
      <c r="Y46" s="89"/>
      <c r="Z46" s="76"/>
      <c r="AA46" s="83"/>
      <c r="AB46" s="84"/>
      <c r="AC46" s="78"/>
      <c r="AD46" s="77"/>
      <c r="AE46" s="77"/>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75"/>
      <c r="V47" s="89"/>
      <c r="W47" s="89"/>
      <c r="X47" s="76"/>
      <c r="Y47" s="89"/>
      <c r="Z47" s="76"/>
      <c r="AA47" s="83"/>
      <c r="AB47" s="84"/>
      <c r="AC47" s="78"/>
      <c r="AD47" s="77"/>
      <c r="AE47" s="77"/>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75"/>
      <c r="V48" s="89"/>
      <c r="W48" s="89"/>
      <c r="X48" s="76"/>
      <c r="Y48" s="89"/>
      <c r="Z48" s="76"/>
      <c r="AA48" s="83"/>
      <c r="AB48" s="84"/>
      <c r="AC48" s="78"/>
      <c r="AD48" s="77"/>
      <c r="AE48" s="77"/>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c r="L49" s="70">
        <f t="shared" si="1"/>
        <v>0</v>
      </c>
      <c r="M49" s="71">
        <f t="shared" si="2"/>
        <v>0</v>
      </c>
      <c r="N49" s="72"/>
      <c r="O49" s="73">
        <f t="shared" si="3"/>
        <v>0</v>
      </c>
      <c r="P49" s="72"/>
      <c r="Q49" s="72"/>
      <c r="R49" s="72"/>
      <c r="S49" s="74">
        <f t="shared" si="0"/>
        <v>0</v>
      </c>
      <c r="T49" s="121" t="str">
        <f t="shared" si="4"/>
        <v>OK</v>
      </c>
      <c r="U49" s="75"/>
      <c r="V49" s="89"/>
      <c r="W49" s="89"/>
      <c r="X49" s="76"/>
      <c r="Y49" s="89"/>
      <c r="Z49" s="76"/>
      <c r="AA49" s="83"/>
      <c r="AB49" s="84"/>
      <c r="AC49" s="78"/>
      <c r="AD49" s="77"/>
      <c r="AE49" s="77"/>
      <c r="AF49" s="76"/>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c r="L50" s="70">
        <f t="shared" si="1"/>
        <v>0</v>
      </c>
      <c r="M50" s="71">
        <f t="shared" si="2"/>
        <v>0</v>
      </c>
      <c r="N50" s="72"/>
      <c r="O50" s="73">
        <f t="shared" si="3"/>
        <v>0</v>
      </c>
      <c r="P50" s="72"/>
      <c r="Q50" s="72"/>
      <c r="R50" s="72"/>
      <c r="S50" s="74">
        <f t="shared" si="0"/>
        <v>0</v>
      </c>
      <c r="T50" s="121" t="str">
        <f t="shared" si="4"/>
        <v>OK</v>
      </c>
      <c r="U50" s="75"/>
      <c r="V50" s="89"/>
      <c r="W50" s="89"/>
      <c r="X50" s="76"/>
      <c r="Y50" s="89"/>
      <c r="Z50" s="76"/>
      <c r="AA50" s="83"/>
      <c r="AB50" s="84"/>
      <c r="AC50" s="78"/>
      <c r="AD50" s="77"/>
      <c r="AE50" s="77"/>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c r="L51" s="70">
        <f t="shared" si="1"/>
        <v>0</v>
      </c>
      <c r="M51" s="71">
        <f t="shared" si="2"/>
        <v>0</v>
      </c>
      <c r="N51" s="72"/>
      <c r="O51" s="73">
        <f t="shared" si="3"/>
        <v>0</v>
      </c>
      <c r="P51" s="72"/>
      <c r="Q51" s="72"/>
      <c r="R51" s="72"/>
      <c r="S51" s="74">
        <f t="shared" si="0"/>
        <v>0</v>
      </c>
      <c r="T51" s="121" t="str">
        <f t="shared" si="4"/>
        <v>OK</v>
      </c>
      <c r="U51" s="75"/>
      <c r="V51" s="89"/>
      <c r="W51" s="89"/>
      <c r="X51" s="76"/>
      <c r="Y51" s="89"/>
      <c r="Z51" s="76"/>
      <c r="AA51" s="83"/>
      <c r="AB51" s="84"/>
      <c r="AC51" s="78"/>
      <c r="AD51" s="77"/>
      <c r="AE51" s="77"/>
      <c r="AF51" s="76"/>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c r="L52" s="70">
        <f t="shared" si="1"/>
        <v>0</v>
      </c>
      <c r="M52" s="71">
        <f t="shared" si="2"/>
        <v>0</v>
      </c>
      <c r="N52" s="72"/>
      <c r="O52" s="73">
        <f t="shared" si="3"/>
        <v>0</v>
      </c>
      <c r="P52" s="72"/>
      <c r="Q52" s="72"/>
      <c r="R52" s="72"/>
      <c r="S52" s="74">
        <f t="shared" si="0"/>
        <v>0</v>
      </c>
      <c r="T52" s="121" t="str">
        <f t="shared" si="4"/>
        <v>OK</v>
      </c>
      <c r="U52" s="75"/>
      <c r="V52" s="89"/>
      <c r="W52" s="89"/>
      <c r="X52" s="76"/>
      <c r="Y52" s="89"/>
      <c r="Z52" s="76"/>
      <c r="AA52" s="83"/>
      <c r="AB52" s="84"/>
      <c r="AC52" s="78"/>
      <c r="AD52" s="77"/>
      <c r="AE52" s="77"/>
      <c r="AF52" s="76"/>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c r="L53" s="70">
        <f t="shared" si="1"/>
        <v>0</v>
      </c>
      <c r="M53" s="71">
        <f t="shared" si="2"/>
        <v>0</v>
      </c>
      <c r="N53" s="72"/>
      <c r="O53" s="73">
        <f t="shared" si="3"/>
        <v>0</v>
      </c>
      <c r="P53" s="72"/>
      <c r="Q53" s="72"/>
      <c r="R53" s="72"/>
      <c r="S53" s="74">
        <f t="shared" si="0"/>
        <v>0</v>
      </c>
      <c r="T53" s="121" t="str">
        <f t="shared" si="4"/>
        <v>OK</v>
      </c>
      <c r="U53" s="75"/>
      <c r="V53" s="89"/>
      <c r="W53" s="89"/>
      <c r="X53" s="76"/>
      <c r="Y53" s="89"/>
      <c r="Z53" s="76"/>
      <c r="AA53" s="83"/>
      <c r="AB53" s="84"/>
      <c r="AC53" s="78"/>
      <c r="AD53" s="77"/>
      <c r="AE53" s="77"/>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v>4</v>
      </c>
      <c r="L54" s="70">
        <f t="shared" si="1"/>
        <v>0</v>
      </c>
      <c r="M54" s="71">
        <f t="shared" si="2"/>
        <v>0</v>
      </c>
      <c r="N54" s="72"/>
      <c r="O54" s="73">
        <f t="shared" si="3"/>
        <v>1</v>
      </c>
      <c r="P54" s="72"/>
      <c r="Q54" s="72"/>
      <c r="R54" s="72"/>
      <c r="S54" s="74">
        <f t="shared" si="0"/>
        <v>4</v>
      </c>
      <c r="T54" s="121" t="str">
        <f t="shared" si="4"/>
        <v>OK</v>
      </c>
      <c r="U54" s="75"/>
      <c r="V54" s="89"/>
      <c r="W54" s="89"/>
      <c r="X54" s="76"/>
      <c r="Y54" s="89"/>
      <c r="Z54" s="76"/>
      <c r="AA54" s="83"/>
      <c r="AB54" s="84"/>
      <c r="AC54" s="78"/>
      <c r="AD54" s="77"/>
      <c r="AE54" s="77"/>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75"/>
      <c r="V55" s="89"/>
      <c r="W55" s="89"/>
      <c r="X55" s="76"/>
      <c r="Y55" s="89"/>
      <c r="Z55" s="76"/>
      <c r="AA55" s="83"/>
      <c r="AB55" s="84"/>
      <c r="AC55" s="78"/>
      <c r="AD55" s="77"/>
      <c r="AE55" s="77"/>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c r="L56" s="70">
        <f t="shared" si="1"/>
        <v>0</v>
      </c>
      <c r="M56" s="71">
        <f t="shared" si="2"/>
        <v>0</v>
      </c>
      <c r="N56" s="72"/>
      <c r="O56" s="73">
        <f t="shared" si="3"/>
        <v>0</v>
      </c>
      <c r="P56" s="72"/>
      <c r="Q56" s="72"/>
      <c r="R56" s="72"/>
      <c r="S56" s="74">
        <f t="shared" si="0"/>
        <v>0</v>
      </c>
      <c r="T56" s="121" t="str">
        <f t="shared" si="4"/>
        <v>OK</v>
      </c>
      <c r="U56" s="75"/>
      <c r="V56" s="89"/>
      <c r="W56" s="89"/>
      <c r="X56" s="76"/>
      <c r="Y56" s="89"/>
      <c r="Z56" s="76"/>
      <c r="AA56" s="83"/>
      <c r="AB56" s="84"/>
      <c r="AC56" s="78"/>
      <c r="AD56" s="77"/>
      <c r="AE56" s="77"/>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c r="L57" s="70">
        <f t="shared" si="1"/>
        <v>0</v>
      </c>
      <c r="M57" s="71">
        <f t="shared" si="2"/>
        <v>0</v>
      </c>
      <c r="N57" s="72"/>
      <c r="O57" s="73">
        <f t="shared" si="3"/>
        <v>0</v>
      </c>
      <c r="P57" s="72"/>
      <c r="Q57" s="72"/>
      <c r="R57" s="72"/>
      <c r="S57" s="74">
        <f t="shared" si="0"/>
        <v>0</v>
      </c>
      <c r="T57" s="121" t="str">
        <f t="shared" si="4"/>
        <v>OK</v>
      </c>
      <c r="U57" s="75"/>
      <c r="V57" s="89"/>
      <c r="W57" s="89"/>
      <c r="X57" s="76"/>
      <c r="Y57" s="89"/>
      <c r="Z57" s="76"/>
      <c r="AA57" s="83"/>
      <c r="AB57" s="84"/>
      <c r="AC57" s="78"/>
      <c r="AD57" s="77"/>
      <c r="AE57" s="77"/>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75"/>
      <c r="V58" s="89"/>
      <c r="W58" s="89"/>
      <c r="X58" s="76"/>
      <c r="Y58" s="89"/>
      <c r="Z58" s="76"/>
      <c r="AA58" s="83"/>
      <c r="AB58" s="84"/>
      <c r="AC58" s="78"/>
      <c r="AD58" s="77"/>
      <c r="AE58" s="77"/>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75"/>
      <c r="V59" s="89"/>
      <c r="W59" s="89"/>
      <c r="X59" s="76"/>
      <c r="Y59" s="89"/>
      <c r="Z59" s="76"/>
      <c r="AA59" s="83"/>
      <c r="AB59" s="84"/>
      <c r="AC59" s="78"/>
      <c r="AD59" s="77"/>
      <c r="AE59" s="77"/>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75"/>
      <c r="V60" s="89"/>
      <c r="W60" s="89"/>
      <c r="X60" s="76"/>
      <c r="Y60" s="89"/>
      <c r="Z60" s="76"/>
      <c r="AA60" s="83"/>
      <c r="AB60" s="84"/>
      <c r="AC60" s="78"/>
      <c r="AD60" s="77"/>
      <c r="AE60" s="77"/>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75"/>
      <c r="V61" s="89"/>
      <c r="W61" s="89"/>
      <c r="X61" s="76"/>
      <c r="Y61" s="89"/>
      <c r="Z61" s="76"/>
      <c r="AA61" s="83"/>
      <c r="AB61" s="84"/>
      <c r="AC61" s="78"/>
      <c r="AD61" s="77"/>
      <c r="AE61" s="77"/>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75"/>
      <c r="V62" s="89"/>
      <c r="W62" s="89"/>
      <c r="X62" s="76"/>
      <c r="Y62" s="89"/>
      <c r="Z62" s="76"/>
      <c r="AA62" s="83"/>
      <c r="AB62" s="84"/>
      <c r="AC62" s="78"/>
      <c r="AD62" s="77"/>
      <c r="AE62" s="77"/>
      <c r="AF62" s="76"/>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c r="L63" s="70">
        <f t="shared" si="1"/>
        <v>0</v>
      </c>
      <c r="M63" s="71">
        <f t="shared" si="2"/>
        <v>0</v>
      </c>
      <c r="N63" s="72"/>
      <c r="O63" s="73">
        <f t="shared" si="3"/>
        <v>0</v>
      </c>
      <c r="P63" s="72"/>
      <c r="Q63" s="72"/>
      <c r="R63" s="72"/>
      <c r="S63" s="74">
        <f t="shared" si="0"/>
        <v>0</v>
      </c>
      <c r="T63" s="121" t="str">
        <f t="shared" si="4"/>
        <v>OK</v>
      </c>
      <c r="U63" s="75"/>
      <c r="V63" s="89"/>
      <c r="W63" s="89"/>
      <c r="X63" s="76"/>
      <c r="Y63" s="89"/>
      <c r="Z63" s="76"/>
      <c r="AA63" s="83"/>
      <c r="AB63" s="84"/>
      <c r="AC63" s="78"/>
      <c r="AD63" s="77"/>
      <c r="AE63" s="77"/>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1"/>
        <v>0</v>
      </c>
      <c r="M64" s="71">
        <f t="shared" si="2"/>
        <v>0</v>
      </c>
      <c r="N64" s="72"/>
      <c r="O64" s="73">
        <f t="shared" si="3"/>
        <v>0</v>
      </c>
      <c r="P64" s="72"/>
      <c r="Q64" s="72"/>
      <c r="R64" s="72"/>
      <c r="S64" s="74">
        <f t="shared" si="0"/>
        <v>0</v>
      </c>
      <c r="T64" s="121" t="str">
        <f t="shared" si="4"/>
        <v>OK</v>
      </c>
      <c r="U64" s="75"/>
      <c r="V64" s="89"/>
      <c r="W64" s="89"/>
      <c r="X64" s="76"/>
      <c r="Y64" s="89"/>
      <c r="Z64" s="76"/>
      <c r="AA64" s="83"/>
      <c r="AB64" s="84"/>
      <c r="AC64" s="78"/>
      <c r="AD64" s="77"/>
      <c r="AE64" s="77"/>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1"/>
        <v>0</v>
      </c>
      <c r="M65" s="71">
        <f t="shared" si="2"/>
        <v>0</v>
      </c>
      <c r="N65" s="72"/>
      <c r="O65" s="73">
        <f t="shared" si="3"/>
        <v>0</v>
      </c>
      <c r="P65" s="72"/>
      <c r="Q65" s="72"/>
      <c r="R65" s="72"/>
      <c r="S65" s="74">
        <f t="shared" si="0"/>
        <v>0</v>
      </c>
      <c r="T65" s="121" t="str">
        <f t="shared" si="4"/>
        <v>OK</v>
      </c>
      <c r="U65" s="75"/>
      <c r="V65" s="89"/>
      <c r="W65" s="89"/>
      <c r="X65" s="76"/>
      <c r="Y65" s="89"/>
      <c r="Z65" s="76"/>
      <c r="AA65" s="83"/>
      <c r="AB65" s="84"/>
      <c r="AC65" s="78"/>
      <c r="AD65" s="77"/>
      <c r="AE65" s="77"/>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c r="L66" s="70">
        <f t="shared" si="1"/>
        <v>0</v>
      </c>
      <c r="M66" s="71">
        <f t="shared" si="2"/>
        <v>0</v>
      </c>
      <c r="N66" s="72"/>
      <c r="O66" s="73">
        <f t="shared" si="3"/>
        <v>0</v>
      </c>
      <c r="P66" s="72"/>
      <c r="Q66" s="72"/>
      <c r="R66" s="72"/>
      <c r="S66" s="74">
        <f t="shared" si="0"/>
        <v>0</v>
      </c>
      <c r="T66" s="121" t="str">
        <f t="shared" si="4"/>
        <v>OK</v>
      </c>
      <c r="U66" s="75"/>
      <c r="V66" s="89"/>
      <c r="W66" s="89"/>
      <c r="X66" s="76"/>
      <c r="Y66" s="89"/>
      <c r="Z66" s="76"/>
      <c r="AA66" s="83"/>
      <c r="AB66" s="84"/>
      <c r="AC66" s="78"/>
      <c r="AD66" s="77"/>
      <c r="AE66" s="77"/>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1"/>
        <v>0</v>
      </c>
      <c r="M67" s="71">
        <f t="shared" si="2"/>
        <v>0</v>
      </c>
      <c r="N67" s="72"/>
      <c r="O67" s="73">
        <f t="shared" si="3"/>
        <v>0</v>
      </c>
      <c r="P67" s="72"/>
      <c r="Q67" s="72"/>
      <c r="R67" s="72"/>
      <c r="S67" s="74">
        <f t="shared" si="0"/>
        <v>0</v>
      </c>
      <c r="T67" s="121" t="str">
        <f t="shared" si="4"/>
        <v>OK</v>
      </c>
      <c r="U67" s="75"/>
      <c r="V67" s="89"/>
      <c r="W67" s="89"/>
      <c r="X67" s="76"/>
      <c r="Y67" s="89"/>
      <c r="Z67" s="76"/>
      <c r="AA67" s="83"/>
      <c r="AB67" s="84"/>
      <c r="AC67" s="78"/>
      <c r="AD67" s="77"/>
      <c r="AE67" s="77"/>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si="1"/>
        <v>0</v>
      </c>
      <c r="M68" s="71">
        <f t="shared" si="2"/>
        <v>0</v>
      </c>
      <c r="N68" s="72"/>
      <c r="O68" s="73">
        <f t="shared" si="3"/>
        <v>0</v>
      </c>
      <c r="P68" s="72"/>
      <c r="Q68" s="72"/>
      <c r="R68" s="72"/>
      <c r="S68" s="74">
        <f t="shared" si="0"/>
        <v>0</v>
      </c>
      <c r="T68" s="121" t="str">
        <f t="shared" si="4"/>
        <v>OK</v>
      </c>
      <c r="U68" s="75"/>
      <c r="V68" s="89"/>
      <c r="W68" s="89"/>
      <c r="X68" s="76"/>
      <c r="Y68" s="89"/>
      <c r="Z68" s="76"/>
      <c r="AA68" s="83"/>
      <c r="AB68" s="84"/>
      <c r="AC68" s="78"/>
      <c r="AD68" s="77"/>
      <c r="AE68" s="77"/>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75"/>
      <c r="V69" s="89"/>
      <c r="W69" s="89"/>
      <c r="X69" s="76"/>
      <c r="Y69" s="89"/>
      <c r="Z69" s="76"/>
      <c r="AA69" s="83"/>
      <c r="AB69" s="84"/>
      <c r="AC69" s="78"/>
      <c r="AD69" s="77"/>
      <c r="AE69" s="77"/>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v>1</v>
      </c>
      <c r="L70" s="70">
        <f t="shared" si="1"/>
        <v>0</v>
      </c>
      <c r="M70" s="71">
        <f t="shared" si="2"/>
        <v>0</v>
      </c>
      <c r="N70" s="72"/>
      <c r="O70" s="73">
        <f t="shared" si="3"/>
        <v>0</v>
      </c>
      <c r="P70" s="72"/>
      <c r="Q70" s="72"/>
      <c r="R70" s="72"/>
      <c r="S70" s="74">
        <f t="shared" si="0"/>
        <v>1</v>
      </c>
      <c r="T70" s="121" t="str">
        <f t="shared" si="4"/>
        <v>OK</v>
      </c>
      <c r="U70" s="75"/>
      <c r="V70" s="89"/>
      <c r="W70" s="89"/>
      <c r="X70" s="76"/>
      <c r="Y70" s="89"/>
      <c r="Z70" s="76"/>
      <c r="AA70" s="83"/>
      <c r="AB70" s="84"/>
      <c r="AC70" s="78"/>
      <c r="AD70" s="77"/>
      <c r="AE70" s="77"/>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v>1</v>
      </c>
      <c r="L71" s="70">
        <f t="shared" si="1"/>
        <v>0</v>
      </c>
      <c r="M71" s="71">
        <f t="shared" si="2"/>
        <v>0</v>
      </c>
      <c r="N71" s="72"/>
      <c r="O71" s="73">
        <f t="shared" si="3"/>
        <v>0</v>
      </c>
      <c r="P71" s="72"/>
      <c r="Q71" s="72"/>
      <c r="R71" s="72"/>
      <c r="S71" s="74">
        <f t="shared" si="0"/>
        <v>1</v>
      </c>
      <c r="T71" s="121" t="str">
        <f t="shared" si="4"/>
        <v>OK</v>
      </c>
      <c r="U71" s="75"/>
      <c r="V71" s="89"/>
      <c r="W71" s="89"/>
      <c r="X71" s="76"/>
      <c r="Y71" s="89"/>
      <c r="Z71" s="76"/>
      <c r="AA71" s="83"/>
      <c r="AB71" s="84"/>
      <c r="AC71" s="78"/>
      <c r="AD71" s="77"/>
      <c r="AE71" s="77"/>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75"/>
      <c r="V72" s="89"/>
      <c r="W72" s="89"/>
      <c r="X72" s="76"/>
      <c r="Y72" s="89"/>
      <c r="Z72" s="76"/>
      <c r="AA72" s="83"/>
      <c r="AB72" s="84"/>
      <c r="AC72" s="78"/>
      <c r="AD72" s="77"/>
      <c r="AE72" s="77"/>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1"/>
        <v>0</v>
      </c>
      <c r="M73" s="71">
        <f t="shared" si="2"/>
        <v>0</v>
      </c>
      <c r="N73" s="72"/>
      <c r="O73" s="73">
        <f t="shared" si="3"/>
        <v>0</v>
      </c>
      <c r="P73" s="72"/>
      <c r="Q73" s="72"/>
      <c r="R73" s="72"/>
      <c r="S73" s="74">
        <f t="shared" si="0"/>
        <v>0</v>
      </c>
      <c r="T73" s="121" t="str">
        <f t="shared" si="4"/>
        <v>OK</v>
      </c>
      <c r="U73" s="75"/>
      <c r="V73" s="89"/>
      <c r="W73" s="89"/>
      <c r="X73" s="76"/>
      <c r="Y73" s="89"/>
      <c r="Z73" s="76"/>
      <c r="AA73" s="83"/>
      <c r="AB73" s="84"/>
      <c r="AC73" s="78"/>
      <c r="AD73" s="77"/>
      <c r="AE73" s="77"/>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1"/>
        <v>0</v>
      </c>
      <c r="M74" s="71">
        <f t="shared" si="2"/>
        <v>0</v>
      </c>
      <c r="N74" s="72"/>
      <c r="O74" s="73">
        <f t="shared" si="3"/>
        <v>0</v>
      </c>
      <c r="P74" s="72"/>
      <c r="Q74" s="72"/>
      <c r="R74" s="72"/>
      <c r="S74" s="74">
        <f t="shared" si="0"/>
        <v>0</v>
      </c>
      <c r="T74" s="121" t="str">
        <f t="shared" si="4"/>
        <v>OK</v>
      </c>
      <c r="U74" s="75"/>
      <c r="V74" s="89"/>
      <c r="W74" s="89"/>
      <c r="X74" s="76"/>
      <c r="Y74" s="89"/>
      <c r="Z74" s="76"/>
      <c r="AA74" s="83"/>
      <c r="AB74" s="84"/>
      <c r="AC74" s="78"/>
      <c r="AD74" s="77"/>
      <c r="AE74" s="77"/>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c r="L75" s="70">
        <f t="shared" si="1"/>
        <v>0</v>
      </c>
      <c r="M75" s="71">
        <f t="shared" si="2"/>
        <v>0</v>
      </c>
      <c r="N75" s="72"/>
      <c r="O75" s="73">
        <f t="shared" si="3"/>
        <v>0</v>
      </c>
      <c r="P75" s="72"/>
      <c r="Q75" s="72"/>
      <c r="R75" s="72"/>
      <c r="S75" s="74">
        <f t="shared" si="0"/>
        <v>0</v>
      </c>
      <c r="T75" s="121" t="str">
        <f t="shared" si="4"/>
        <v>OK</v>
      </c>
      <c r="U75" s="75"/>
      <c r="V75" s="89"/>
      <c r="W75" s="89"/>
      <c r="X75" s="76"/>
      <c r="Y75" s="89"/>
      <c r="Z75" s="76"/>
      <c r="AA75" s="83"/>
      <c r="AB75" s="84"/>
      <c r="AC75" s="78"/>
      <c r="AD75" s="77"/>
      <c r="AE75" s="77"/>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v>1</v>
      </c>
      <c r="L76" s="70">
        <f t="shared" si="1"/>
        <v>0</v>
      </c>
      <c r="M76" s="71">
        <f t="shared" si="2"/>
        <v>0</v>
      </c>
      <c r="N76" s="72"/>
      <c r="O76" s="73">
        <f t="shared" si="3"/>
        <v>0</v>
      </c>
      <c r="P76" s="72"/>
      <c r="Q76" s="72"/>
      <c r="R76" s="72"/>
      <c r="S76" s="74">
        <f t="shared" si="0"/>
        <v>1</v>
      </c>
      <c r="T76" s="121" t="str">
        <f t="shared" si="4"/>
        <v>OK</v>
      </c>
      <c r="U76" s="75"/>
      <c r="V76" s="89"/>
      <c r="W76" s="89"/>
      <c r="X76" s="76"/>
      <c r="Y76" s="89"/>
      <c r="Z76" s="76"/>
      <c r="AA76" s="83"/>
      <c r="AB76" s="84"/>
      <c r="AC76" s="78"/>
      <c r="AD76" s="77"/>
      <c r="AE76" s="77"/>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1"/>
        <v>0</v>
      </c>
      <c r="M77" s="71">
        <f t="shared" si="2"/>
        <v>0</v>
      </c>
      <c r="N77" s="72"/>
      <c r="O77" s="73">
        <f t="shared" si="3"/>
        <v>0</v>
      </c>
      <c r="P77" s="72"/>
      <c r="Q77" s="72"/>
      <c r="R77" s="72"/>
      <c r="S77" s="74">
        <f t="shared" si="0"/>
        <v>0</v>
      </c>
      <c r="T77" s="121" t="str">
        <f t="shared" si="4"/>
        <v>OK</v>
      </c>
      <c r="U77" s="75"/>
      <c r="V77" s="89"/>
      <c r="W77" s="89"/>
      <c r="X77" s="76"/>
      <c r="Y77" s="89"/>
      <c r="Z77" s="76"/>
      <c r="AA77" s="83"/>
      <c r="AB77" s="84"/>
      <c r="AC77" s="78"/>
      <c r="AD77" s="77"/>
      <c r="AE77" s="77"/>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1"/>
        <v>0</v>
      </c>
      <c r="M78" s="71">
        <f t="shared" si="2"/>
        <v>0</v>
      </c>
      <c r="N78" s="72"/>
      <c r="O78" s="73">
        <f t="shared" si="3"/>
        <v>0</v>
      </c>
      <c r="P78" s="72"/>
      <c r="Q78" s="72"/>
      <c r="R78" s="72"/>
      <c r="S78" s="74">
        <f t="shared" si="0"/>
        <v>0</v>
      </c>
      <c r="T78" s="121" t="str">
        <f t="shared" si="4"/>
        <v>OK</v>
      </c>
      <c r="U78" s="75"/>
      <c r="V78" s="89"/>
      <c r="W78" s="89"/>
      <c r="X78" s="76"/>
      <c r="Y78" s="89"/>
      <c r="Z78" s="76"/>
      <c r="AA78" s="83"/>
      <c r="AB78" s="84"/>
      <c r="AC78" s="78"/>
      <c r="AD78" s="77"/>
      <c r="AE78" s="77"/>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c r="L79" s="70">
        <f t="shared" si="1"/>
        <v>0</v>
      </c>
      <c r="M79" s="71">
        <f t="shared" si="2"/>
        <v>0</v>
      </c>
      <c r="N79" s="72"/>
      <c r="O79" s="73">
        <f t="shared" si="3"/>
        <v>0</v>
      </c>
      <c r="P79" s="72"/>
      <c r="Q79" s="72"/>
      <c r="R79" s="72"/>
      <c r="S79" s="74">
        <f t="shared" si="0"/>
        <v>0</v>
      </c>
      <c r="T79" s="121" t="str">
        <f t="shared" si="4"/>
        <v>OK</v>
      </c>
      <c r="U79" s="75"/>
      <c r="V79" s="89"/>
      <c r="W79" s="89"/>
      <c r="X79" s="76"/>
      <c r="Y79" s="89"/>
      <c r="Z79" s="76"/>
      <c r="AA79" s="83"/>
      <c r="AB79" s="84"/>
      <c r="AC79" s="78"/>
      <c r="AD79" s="77"/>
      <c r="AE79" s="77"/>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75"/>
      <c r="V80" s="89"/>
      <c r="W80" s="89"/>
      <c r="X80" s="76"/>
      <c r="Y80" s="89"/>
      <c r="Z80" s="76"/>
      <c r="AA80" s="83"/>
      <c r="AB80" s="84"/>
      <c r="AC80" s="78"/>
      <c r="AD80" s="77"/>
      <c r="AE80" s="77"/>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c r="L81" s="70">
        <f t="shared" si="1"/>
        <v>0</v>
      </c>
      <c r="M81" s="71">
        <f t="shared" si="2"/>
        <v>0</v>
      </c>
      <c r="N81" s="72"/>
      <c r="O81" s="73">
        <f t="shared" si="3"/>
        <v>0</v>
      </c>
      <c r="P81" s="72"/>
      <c r="Q81" s="72"/>
      <c r="R81" s="72"/>
      <c r="S81" s="74">
        <f t="shared" si="0"/>
        <v>0</v>
      </c>
      <c r="T81" s="121" t="str">
        <f t="shared" si="4"/>
        <v>OK</v>
      </c>
      <c r="U81" s="75"/>
      <c r="V81" s="89"/>
      <c r="W81" s="89"/>
      <c r="X81" s="76"/>
      <c r="Y81" s="89"/>
      <c r="Z81" s="76"/>
      <c r="AA81" s="83"/>
      <c r="AB81" s="84"/>
      <c r="AC81" s="78"/>
      <c r="AD81" s="77"/>
      <c r="AE81" s="77"/>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1"/>
        <v>0</v>
      </c>
      <c r="M82" s="71">
        <f t="shared" si="2"/>
        <v>0</v>
      </c>
      <c r="N82" s="72"/>
      <c r="O82" s="73">
        <f t="shared" si="3"/>
        <v>0</v>
      </c>
      <c r="P82" s="72"/>
      <c r="Q82" s="72"/>
      <c r="R82" s="72"/>
      <c r="S82" s="74">
        <f t="shared" si="0"/>
        <v>0</v>
      </c>
      <c r="T82" s="121" t="str">
        <f t="shared" si="4"/>
        <v>OK</v>
      </c>
      <c r="U82" s="75"/>
      <c r="V82" s="89"/>
      <c r="W82" s="89"/>
      <c r="X82" s="76"/>
      <c r="Y82" s="89"/>
      <c r="Z82" s="76"/>
      <c r="AA82" s="83"/>
      <c r="AB82" s="84"/>
      <c r="AC82" s="78"/>
      <c r="AD82" s="77"/>
      <c r="AE82" s="77"/>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c r="L83" s="70">
        <f t="shared" si="1"/>
        <v>0</v>
      </c>
      <c r="M83" s="71">
        <f t="shared" si="2"/>
        <v>0</v>
      </c>
      <c r="N83" s="72"/>
      <c r="O83" s="73">
        <f t="shared" si="3"/>
        <v>0</v>
      </c>
      <c r="P83" s="72"/>
      <c r="Q83" s="72"/>
      <c r="R83" s="72"/>
      <c r="S83" s="74">
        <f t="shared" si="0"/>
        <v>0</v>
      </c>
      <c r="T83" s="121" t="str">
        <f t="shared" si="4"/>
        <v>OK</v>
      </c>
      <c r="U83" s="75"/>
      <c r="V83" s="89"/>
      <c r="W83" s="89"/>
      <c r="X83" s="76"/>
      <c r="Y83" s="89"/>
      <c r="Z83" s="76"/>
      <c r="AA83" s="83"/>
      <c r="AB83" s="84"/>
      <c r="AC83" s="78"/>
      <c r="AD83" s="77"/>
      <c r="AE83" s="77"/>
      <c r="AF83" s="76"/>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75"/>
      <c r="V84" s="89"/>
      <c r="W84" s="89"/>
      <c r="X84" s="76"/>
      <c r="Y84" s="89"/>
      <c r="Z84" s="76"/>
      <c r="AA84" s="83"/>
      <c r="AB84" s="84"/>
      <c r="AC84" s="78"/>
      <c r="AD84" s="77"/>
      <c r="AE84" s="77"/>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75"/>
      <c r="V85" s="89"/>
      <c r="W85" s="89"/>
      <c r="X85" s="76"/>
      <c r="Y85" s="89"/>
      <c r="Z85" s="76"/>
      <c r="AA85" s="83"/>
      <c r="AB85" s="84"/>
      <c r="AC85" s="78"/>
      <c r="AD85" s="77"/>
      <c r="AE85" s="77"/>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75"/>
      <c r="V86" s="89"/>
      <c r="W86" s="89"/>
      <c r="X86" s="76"/>
      <c r="Y86" s="89"/>
      <c r="Z86" s="76"/>
      <c r="AA86" s="83"/>
      <c r="AB86" s="84"/>
      <c r="AC86" s="78"/>
      <c r="AD86" s="77"/>
      <c r="AE86" s="77"/>
      <c r="AF86" s="76"/>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c r="L87" s="70">
        <f t="shared" si="1"/>
        <v>0</v>
      </c>
      <c r="M87" s="71">
        <f t="shared" si="2"/>
        <v>0</v>
      </c>
      <c r="N87" s="72"/>
      <c r="O87" s="73">
        <f t="shared" si="3"/>
        <v>0</v>
      </c>
      <c r="P87" s="72"/>
      <c r="Q87" s="72"/>
      <c r="R87" s="72"/>
      <c r="S87" s="74">
        <f t="shared" si="0"/>
        <v>0</v>
      </c>
      <c r="T87" s="121" t="str">
        <f t="shared" si="4"/>
        <v>OK</v>
      </c>
      <c r="U87" s="75"/>
      <c r="V87" s="89"/>
      <c r="W87" s="89"/>
      <c r="X87" s="76"/>
      <c r="Y87" s="89"/>
      <c r="Z87" s="76"/>
      <c r="AA87" s="83"/>
      <c r="AB87" s="84"/>
      <c r="AC87" s="78"/>
      <c r="AD87" s="77"/>
      <c r="AE87" s="77"/>
      <c r="AF87" s="76"/>
      <c r="AG87" s="78"/>
      <c r="AH87" s="78"/>
      <c r="AI87" s="7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1"/>
        <v>0</v>
      </c>
      <c r="M88" s="71">
        <f t="shared" si="2"/>
        <v>0</v>
      </c>
      <c r="N88" s="72"/>
      <c r="O88" s="73">
        <f t="shared" si="3"/>
        <v>0</v>
      </c>
      <c r="P88" s="72"/>
      <c r="Q88" s="72"/>
      <c r="R88" s="72"/>
      <c r="S88" s="74">
        <f t="shared" si="0"/>
        <v>0</v>
      </c>
      <c r="T88" s="121" t="str">
        <f t="shared" si="4"/>
        <v>OK</v>
      </c>
      <c r="U88" s="75"/>
      <c r="V88" s="89"/>
      <c r="W88" s="89"/>
      <c r="X88" s="76"/>
      <c r="Y88" s="89"/>
      <c r="Z88" s="76"/>
      <c r="AA88" s="83"/>
      <c r="AB88" s="84"/>
      <c r="AC88" s="78"/>
      <c r="AD88" s="77"/>
      <c r="AE88" s="77"/>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75"/>
      <c r="V89" s="89"/>
      <c r="W89" s="89"/>
      <c r="X89" s="76"/>
      <c r="Y89" s="89"/>
      <c r="Z89" s="76"/>
      <c r="AA89" s="83"/>
      <c r="AB89" s="84"/>
      <c r="AC89" s="78"/>
      <c r="AD89" s="77"/>
      <c r="AE89" s="77"/>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75"/>
      <c r="V90" s="89"/>
      <c r="W90" s="89"/>
      <c r="X90" s="76"/>
      <c r="Y90" s="89"/>
      <c r="Z90" s="76"/>
      <c r="AA90" s="83"/>
      <c r="AB90" s="84"/>
      <c r="AC90" s="78"/>
      <c r="AD90" s="77"/>
      <c r="AE90" s="77"/>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1"/>
        <v>0</v>
      </c>
      <c r="M91" s="71">
        <f t="shared" si="2"/>
        <v>0</v>
      </c>
      <c r="N91" s="72"/>
      <c r="O91" s="73">
        <f t="shared" si="3"/>
        <v>0</v>
      </c>
      <c r="P91" s="72"/>
      <c r="Q91" s="72"/>
      <c r="R91" s="72"/>
      <c r="S91" s="74">
        <f t="shared" si="0"/>
        <v>0</v>
      </c>
      <c r="T91" s="121" t="str">
        <f t="shared" si="4"/>
        <v>OK</v>
      </c>
      <c r="U91" s="75"/>
      <c r="V91" s="89"/>
      <c r="W91" s="89"/>
      <c r="X91" s="76"/>
      <c r="Y91" s="89"/>
      <c r="Z91" s="76"/>
      <c r="AA91" s="83"/>
      <c r="AB91" s="84"/>
      <c r="AC91" s="78"/>
      <c r="AD91" s="77"/>
      <c r="AE91" s="77"/>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75"/>
      <c r="V92" s="89"/>
      <c r="W92" s="89"/>
      <c r="X92" s="76"/>
      <c r="Y92" s="89"/>
      <c r="Z92" s="76"/>
      <c r="AA92" s="83"/>
      <c r="AB92" s="84"/>
      <c r="AC92" s="78"/>
      <c r="AD92" s="77"/>
      <c r="AE92" s="77"/>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c r="L93" s="70">
        <f t="shared" si="1"/>
        <v>0</v>
      </c>
      <c r="M93" s="71">
        <f t="shared" si="2"/>
        <v>0</v>
      </c>
      <c r="N93" s="72"/>
      <c r="O93" s="73">
        <f t="shared" si="3"/>
        <v>0</v>
      </c>
      <c r="P93" s="72"/>
      <c r="Q93" s="72"/>
      <c r="R93" s="72"/>
      <c r="S93" s="74">
        <f t="shared" si="0"/>
        <v>0</v>
      </c>
      <c r="T93" s="121" t="str">
        <f t="shared" si="4"/>
        <v>OK</v>
      </c>
      <c r="U93" s="75"/>
      <c r="V93" s="89"/>
      <c r="W93" s="89"/>
      <c r="X93" s="76"/>
      <c r="Y93" s="89"/>
      <c r="Z93" s="76"/>
      <c r="AA93" s="83"/>
      <c r="AB93" s="84"/>
      <c r="AC93" s="78"/>
      <c r="AD93" s="77"/>
      <c r="AE93" s="77"/>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75"/>
      <c r="V94" s="89"/>
      <c r="W94" s="89"/>
      <c r="X94" s="76"/>
      <c r="Y94" s="89"/>
      <c r="Z94" s="76"/>
      <c r="AA94" s="83"/>
      <c r="AB94" s="84"/>
      <c r="AC94" s="78"/>
      <c r="AD94" s="77"/>
      <c r="AE94" s="77"/>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75"/>
      <c r="V95" s="89"/>
      <c r="W95" s="89"/>
      <c r="X95" s="76"/>
      <c r="Y95" s="89"/>
      <c r="Z95" s="76"/>
      <c r="AA95" s="83"/>
      <c r="AB95" s="84"/>
      <c r="AC95" s="78"/>
      <c r="AD95" s="77"/>
      <c r="AE95" s="77"/>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75"/>
      <c r="V96" s="89"/>
      <c r="W96" s="89"/>
      <c r="X96" s="76"/>
      <c r="Y96" s="89"/>
      <c r="Z96" s="76"/>
      <c r="AA96" s="83"/>
      <c r="AB96" s="84"/>
      <c r="AC96" s="78"/>
      <c r="AD96" s="77"/>
      <c r="AE96" s="77"/>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75"/>
      <c r="V97" s="89"/>
      <c r="W97" s="89"/>
      <c r="X97" s="76"/>
      <c r="Y97" s="89"/>
      <c r="Z97" s="76"/>
      <c r="AA97" s="83"/>
      <c r="AB97" s="84"/>
      <c r="AC97" s="78"/>
      <c r="AD97" s="77"/>
      <c r="AE97" s="77"/>
      <c r="AF97" s="76"/>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c r="L98" s="70">
        <f t="shared" si="1"/>
        <v>0</v>
      </c>
      <c r="M98" s="71">
        <f t="shared" si="2"/>
        <v>0</v>
      </c>
      <c r="N98" s="72"/>
      <c r="O98" s="73">
        <f t="shared" si="3"/>
        <v>0</v>
      </c>
      <c r="P98" s="72"/>
      <c r="Q98" s="72"/>
      <c r="R98" s="72"/>
      <c r="S98" s="74">
        <f t="shared" si="0"/>
        <v>0</v>
      </c>
      <c r="T98" s="121" t="str">
        <f t="shared" si="4"/>
        <v>OK</v>
      </c>
      <c r="U98" s="75"/>
      <c r="V98" s="89"/>
      <c r="W98" s="89"/>
      <c r="X98" s="76"/>
      <c r="Y98" s="89"/>
      <c r="Z98" s="76"/>
      <c r="AA98" s="83"/>
      <c r="AB98" s="84"/>
      <c r="AC98" s="78"/>
      <c r="AD98" s="77"/>
      <c r="AE98" s="77"/>
      <c r="AF98" s="76"/>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c r="L99" s="70">
        <f t="shared" si="1"/>
        <v>0</v>
      </c>
      <c r="M99" s="71">
        <f t="shared" si="2"/>
        <v>0</v>
      </c>
      <c r="N99" s="72"/>
      <c r="O99" s="73">
        <f t="shared" si="3"/>
        <v>0</v>
      </c>
      <c r="P99" s="72"/>
      <c r="Q99" s="72"/>
      <c r="R99" s="72"/>
      <c r="S99" s="74">
        <f t="shared" si="0"/>
        <v>0</v>
      </c>
      <c r="T99" s="121" t="str">
        <f t="shared" si="4"/>
        <v>OK</v>
      </c>
      <c r="U99" s="75"/>
      <c r="V99" s="89"/>
      <c r="W99" s="89"/>
      <c r="X99" s="76"/>
      <c r="Y99" s="89"/>
      <c r="Z99" s="76"/>
      <c r="AA99" s="83"/>
      <c r="AB99" s="84"/>
      <c r="AC99" s="78"/>
      <c r="AD99" s="77"/>
      <c r="AE99" s="77"/>
      <c r="AF99" s="76"/>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c r="L100" s="70">
        <f t="shared" si="1"/>
        <v>0</v>
      </c>
      <c r="M100" s="71">
        <f t="shared" si="2"/>
        <v>0</v>
      </c>
      <c r="N100" s="72"/>
      <c r="O100" s="73">
        <f t="shared" si="3"/>
        <v>0</v>
      </c>
      <c r="P100" s="72"/>
      <c r="Q100" s="72"/>
      <c r="R100" s="72"/>
      <c r="S100" s="74">
        <f t="shared" si="0"/>
        <v>0</v>
      </c>
      <c r="T100" s="121" t="str">
        <f t="shared" si="4"/>
        <v>OK</v>
      </c>
      <c r="U100" s="75"/>
      <c r="V100" s="89"/>
      <c r="W100" s="89"/>
      <c r="X100" s="76"/>
      <c r="Y100" s="89"/>
      <c r="Z100" s="76"/>
      <c r="AA100" s="83"/>
      <c r="AB100" s="84"/>
      <c r="AC100" s="78"/>
      <c r="AD100" s="77"/>
      <c r="AE100" s="77"/>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75"/>
      <c r="V101" s="89"/>
      <c r="W101" s="89"/>
      <c r="X101" s="76"/>
      <c r="Y101" s="89"/>
      <c r="Z101" s="76"/>
      <c r="AA101" s="83"/>
      <c r="AB101" s="84"/>
      <c r="AC101" s="78"/>
      <c r="AD101" s="77"/>
      <c r="AE101" s="77"/>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75"/>
      <c r="V102" s="89"/>
      <c r="W102" s="89"/>
      <c r="X102" s="76"/>
      <c r="Y102" s="89"/>
      <c r="Z102" s="76"/>
      <c r="AA102" s="83"/>
      <c r="AB102" s="84"/>
      <c r="AC102" s="78"/>
      <c r="AD102" s="77"/>
      <c r="AE102" s="77"/>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75"/>
      <c r="V103" s="89"/>
      <c r="W103" s="89"/>
      <c r="X103" s="76"/>
      <c r="Y103" s="89"/>
      <c r="Z103" s="76"/>
      <c r="AA103" s="83"/>
      <c r="AB103" s="84"/>
      <c r="AC103" s="78"/>
      <c r="AD103" s="77"/>
      <c r="AE103" s="77"/>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75"/>
      <c r="V104" s="89"/>
      <c r="W104" s="89"/>
      <c r="X104" s="76"/>
      <c r="Y104" s="89"/>
      <c r="Z104" s="76"/>
      <c r="AA104" s="83"/>
      <c r="AB104" s="84"/>
      <c r="AC104" s="78"/>
      <c r="AD104" s="77"/>
      <c r="AE104" s="77"/>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75"/>
      <c r="V105" s="89"/>
      <c r="W105" s="89"/>
      <c r="X105" s="76"/>
      <c r="Y105" s="89"/>
      <c r="Z105" s="76"/>
      <c r="AA105" s="83"/>
      <c r="AB105" s="84"/>
      <c r="AC105" s="78"/>
      <c r="AD105" s="77"/>
      <c r="AE105" s="77"/>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75"/>
      <c r="V106" s="89"/>
      <c r="W106" s="89"/>
      <c r="X106" s="76"/>
      <c r="Y106" s="89"/>
      <c r="Z106" s="76"/>
      <c r="AA106" s="83"/>
      <c r="AB106" s="84"/>
      <c r="AC106" s="78"/>
      <c r="AD106" s="77"/>
      <c r="AE106" s="77"/>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c r="L107" s="70">
        <f t="shared" si="1"/>
        <v>0</v>
      </c>
      <c r="M107" s="71">
        <f t="shared" si="2"/>
        <v>0</v>
      </c>
      <c r="N107" s="72"/>
      <c r="O107" s="73">
        <f t="shared" si="3"/>
        <v>0</v>
      </c>
      <c r="P107" s="72"/>
      <c r="Q107" s="72"/>
      <c r="R107" s="72"/>
      <c r="S107" s="74">
        <f t="shared" si="0"/>
        <v>0</v>
      </c>
      <c r="T107" s="121" t="str">
        <f t="shared" si="4"/>
        <v>OK</v>
      </c>
      <c r="U107" s="75"/>
      <c r="V107" s="89"/>
      <c r="W107" s="89"/>
      <c r="X107" s="76"/>
      <c r="Y107" s="89"/>
      <c r="Z107" s="76"/>
      <c r="AA107" s="83"/>
      <c r="AB107" s="84"/>
      <c r="AC107" s="78"/>
      <c r="AD107" s="77"/>
      <c r="AE107" s="77"/>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c r="L108" s="70">
        <f t="shared" si="1"/>
        <v>0</v>
      </c>
      <c r="M108" s="71">
        <f t="shared" si="2"/>
        <v>0</v>
      </c>
      <c r="N108" s="72"/>
      <c r="O108" s="73">
        <f t="shared" si="3"/>
        <v>0</v>
      </c>
      <c r="P108" s="72"/>
      <c r="Q108" s="72"/>
      <c r="R108" s="72"/>
      <c r="S108" s="74">
        <f t="shared" si="0"/>
        <v>0</v>
      </c>
      <c r="T108" s="121" t="str">
        <f t="shared" si="4"/>
        <v>OK</v>
      </c>
      <c r="U108" s="75"/>
      <c r="V108" s="89"/>
      <c r="W108" s="89"/>
      <c r="X108" s="76"/>
      <c r="Y108" s="89"/>
      <c r="Z108" s="76"/>
      <c r="AA108" s="83"/>
      <c r="AB108" s="84"/>
      <c r="AC108" s="78"/>
      <c r="AD108" s="77"/>
      <c r="AE108" s="77"/>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75"/>
      <c r="V109" s="89"/>
      <c r="W109" s="89"/>
      <c r="X109" s="76"/>
      <c r="Y109" s="89"/>
      <c r="Z109" s="76"/>
      <c r="AA109" s="83"/>
      <c r="AB109" s="84"/>
      <c r="AC109" s="78"/>
      <c r="AD109" s="77"/>
      <c r="AE109" s="77"/>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
        <v>0</v>
      </c>
      <c r="M110" s="71">
        <f t="shared" si="2"/>
        <v>0</v>
      </c>
      <c r="N110" s="72"/>
      <c r="O110" s="73">
        <f t="shared" si="3"/>
        <v>0</v>
      </c>
      <c r="P110" s="72"/>
      <c r="Q110" s="72"/>
      <c r="R110" s="72"/>
      <c r="S110" s="74">
        <f t="shared" si="0"/>
        <v>0</v>
      </c>
      <c r="T110" s="121" t="str">
        <f t="shared" si="4"/>
        <v>OK</v>
      </c>
      <c r="U110" s="75"/>
      <c r="V110" s="89"/>
      <c r="W110" s="89"/>
      <c r="X110" s="76"/>
      <c r="Y110" s="89"/>
      <c r="Z110" s="76"/>
      <c r="AA110" s="83"/>
      <c r="AB110" s="84"/>
      <c r="AC110" s="78"/>
      <c r="AD110" s="77"/>
      <c r="AE110" s="77"/>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75"/>
      <c r="V111" s="89"/>
      <c r="W111" s="89"/>
      <c r="X111" s="76"/>
      <c r="Y111" s="89"/>
      <c r="Z111" s="76"/>
      <c r="AA111" s="83"/>
      <c r="AB111" s="84"/>
      <c r="AC111" s="78"/>
      <c r="AD111" s="77"/>
      <c r="AE111" s="77"/>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75"/>
      <c r="V112" s="89"/>
      <c r="W112" s="89"/>
      <c r="X112" s="76"/>
      <c r="Y112" s="89"/>
      <c r="Z112" s="76"/>
      <c r="AA112" s="83"/>
      <c r="AB112" s="84"/>
      <c r="AC112" s="78"/>
      <c r="AD112" s="77"/>
      <c r="AE112" s="77"/>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c r="L113" s="70">
        <f t="shared" si="1"/>
        <v>0</v>
      </c>
      <c r="M113" s="71">
        <f t="shared" si="2"/>
        <v>0</v>
      </c>
      <c r="N113" s="72"/>
      <c r="O113" s="73">
        <f t="shared" si="3"/>
        <v>0</v>
      </c>
      <c r="P113" s="72"/>
      <c r="Q113" s="72"/>
      <c r="R113" s="72"/>
      <c r="S113" s="74">
        <f t="shared" si="0"/>
        <v>0</v>
      </c>
      <c r="T113" s="121" t="str">
        <f t="shared" si="4"/>
        <v>OK</v>
      </c>
      <c r="U113" s="75"/>
      <c r="V113" s="89"/>
      <c r="W113" s="89"/>
      <c r="X113" s="76"/>
      <c r="Y113" s="89"/>
      <c r="Z113" s="76"/>
      <c r="AA113" s="83"/>
      <c r="AB113" s="84"/>
      <c r="AC113" s="78"/>
      <c r="AD113" s="77"/>
      <c r="AE113" s="77"/>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75"/>
      <c r="V114" s="89"/>
      <c r="W114" s="89"/>
      <c r="X114" s="76"/>
      <c r="Y114" s="89"/>
      <c r="Z114" s="76"/>
      <c r="AA114" s="83"/>
      <c r="AB114" s="84"/>
      <c r="AC114" s="78"/>
      <c r="AD114" s="77"/>
      <c r="AE114" s="77"/>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75"/>
      <c r="V115" s="89"/>
      <c r="W115" s="89"/>
      <c r="X115" s="76"/>
      <c r="Y115" s="89"/>
      <c r="Z115" s="76"/>
      <c r="AA115" s="83"/>
      <c r="AB115" s="84"/>
      <c r="AC115" s="78"/>
      <c r="AD115" s="77"/>
      <c r="AE115" s="77"/>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75"/>
      <c r="V116" s="89"/>
      <c r="W116" s="89"/>
      <c r="X116" s="76"/>
      <c r="Y116" s="89"/>
      <c r="Z116" s="76"/>
      <c r="AA116" s="83"/>
      <c r="AB116" s="84"/>
      <c r="AC116" s="78"/>
      <c r="AD116" s="77"/>
      <c r="AE116" s="77"/>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75"/>
      <c r="V117" s="89"/>
      <c r="W117" s="89"/>
      <c r="X117" s="76"/>
      <c r="Y117" s="89"/>
      <c r="Z117" s="76"/>
      <c r="AA117" s="83"/>
      <c r="AB117" s="84"/>
      <c r="AC117" s="78"/>
      <c r="AD117" s="77"/>
      <c r="AE117" s="77"/>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75"/>
      <c r="V118" s="89"/>
      <c r="W118" s="89"/>
      <c r="X118" s="76"/>
      <c r="Y118" s="89"/>
      <c r="Z118" s="76"/>
      <c r="AA118" s="83"/>
      <c r="AB118" s="84"/>
      <c r="AC118" s="78"/>
      <c r="AD118" s="77"/>
      <c r="AE118" s="77"/>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75"/>
      <c r="V119" s="89"/>
      <c r="W119" s="89"/>
      <c r="X119" s="76"/>
      <c r="Y119" s="89"/>
      <c r="Z119" s="76"/>
      <c r="AA119" s="83"/>
      <c r="AB119" s="84"/>
      <c r="AC119" s="78"/>
      <c r="AD119" s="77"/>
      <c r="AE119" s="77"/>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75"/>
      <c r="V120" s="89"/>
      <c r="W120" s="89"/>
      <c r="X120" s="76"/>
      <c r="Y120" s="89"/>
      <c r="Z120" s="76"/>
      <c r="AA120" s="83"/>
      <c r="AB120" s="84"/>
      <c r="AC120" s="78"/>
      <c r="AD120" s="77"/>
      <c r="AE120" s="77"/>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75"/>
      <c r="V121" s="89"/>
      <c r="W121" s="89"/>
      <c r="X121" s="76"/>
      <c r="Y121" s="89"/>
      <c r="Z121" s="76"/>
      <c r="AA121" s="83"/>
      <c r="AB121" s="84"/>
      <c r="AC121" s="78"/>
      <c r="AD121" s="77"/>
      <c r="AE121" s="77"/>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75"/>
      <c r="V122" s="89"/>
      <c r="W122" s="89"/>
      <c r="X122" s="76"/>
      <c r="Y122" s="89"/>
      <c r="Z122" s="76"/>
      <c r="AA122" s="83"/>
      <c r="AB122" s="84"/>
      <c r="AC122" s="78"/>
      <c r="AD122" s="77"/>
      <c r="AE122" s="77"/>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75"/>
      <c r="V123" s="89"/>
      <c r="W123" s="89"/>
      <c r="X123" s="76"/>
      <c r="Y123" s="89"/>
      <c r="Z123" s="76"/>
      <c r="AA123" s="83"/>
      <c r="AB123" s="84"/>
      <c r="AC123" s="78"/>
      <c r="AD123" s="77"/>
      <c r="AE123" s="77"/>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
        <v>0</v>
      </c>
      <c r="M124" s="71">
        <f t="shared" si="2"/>
        <v>0</v>
      </c>
      <c r="N124" s="72"/>
      <c r="O124" s="73">
        <f t="shared" si="3"/>
        <v>0</v>
      </c>
      <c r="P124" s="72"/>
      <c r="Q124" s="72"/>
      <c r="R124" s="72"/>
      <c r="S124" s="74">
        <f t="shared" si="0"/>
        <v>0</v>
      </c>
      <c r="T124" s="121" t="str">
        <f t="shared" si="4"/>
        <v>OK</v>
      </c>
      <c r="U124" s="75"/>
      <c r="V124" s="89"/>
      <c r="W124" s="89"/>
      <c r="X124" s="76"/>
      <c r="Y124" s="89"/>
      <c r="Z124" s="76"/>
      <c r="AA124" s="83"/>
      <c r="AB124" s="84"/>
      <c r="AC124" s="78"/>
      <c r="AD124" s="77"/>
      <c r="AE124" s="77"/>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75"/>
      <c r="V125" s="89"/>
      <c r="W125" s="89"/>
      <c r="X125" s="76"/>
      <c r="Y125" s="89"/>
      <c r="Z125" s="76"/>
      <c r="AA125" s="83"/>
      <c r="AB125" s="84"/>
      <c r="AC125" s="78"/>
      <c r="AD125" s="77"/>
      <c r="AE125" s="77"/>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75"/>
      <c r="V126" s="89"/>
      <c r="W126" s="89"/>
      <c r="X126" s="76"/>
      <c r="Y126" s="89"/>
      <c r="Z126" s="76"/>
      <c r="AA126" s="83"/>
      <c r="AB126" s="84"/>
      <c r="AC126" s="78"/>
      <c r="AD126" s="77"/>
      <c r="AE126" s="77"/>
      <c r="AF126" s="76"/>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75"/>
      <c r="V127" s="89"/>
      <c r="W127" s="89"/>
      <c r="X127" s="76"/>
      <c r="Y127" s="89"/>
      <c r="Z127" s="76"/>
      <c r="AA127" s="83"/>
      <c r="AB127" s="84"/>
      <c r="AC127" s="78"/>
      <c r="AD127" s="77"/>
      <c r="AE127" s="77"/>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
        <v>0</v>
      </c>
      <c r="M128" s="71">
        <f t="shared" si="2"/>
        <v>0</v>
      </c>
      <c r="N128" s="72"/>
      <c r="O128" s="73">
        <f t="shared" si="3"/>
        <v>0</v>
      </c>
      <c r="P128" s="72"/>
      <c r="Q128" s="72"/>
      <c r="R128" s="72"/>
      <c r="S128" s="74">
        <f t="shared" si="0"/>
        <v>0</v>
      </c>
      <c r="T128" s="121" t="str">
        <f t="shared" si="4"/>
        <v>OK</v>
      </c>
      <c r="U128" s="75"/>
      <c r="V128" s="89"/>
      <c r="W128" s="89"/>
      <c r="X128" s="76"/>
      <c r="Y128" s="89"/>
      <c r="Z128" s="76"/>
      <c r="AA128" s="83"/>
      <c r="AB128" s="84"/>
      <c r="AC128" s="78"/>
      <c r="AD128" s="77"/>
      <c r="AE128" s="77"/>
      <c r="AF128" s="76"/>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75"/>
      <c r="V129" s="89"/>
      <c r="W129" s="89"/>
      <c r="X129" s="76"/>
      <c r="Y129" s="89"/>
      <c r="Z129" s="76"/>
      <c r="AA129" s="83"/>
      <c r="AB129" s="84"/>
      <c r="AC129" s="78"/>
      <c r="AD129" s="77"/>
      <c r="AE129" s="77"/>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75"/>
      <c r="V130" s="89"/>
      <c r="W130" s="89"/>
      <c r="X130" s="76"/>
      <c r="Y130" s="89"/>
      <c r="Z130" s="76"/>
      <c r="AA130" s="83"/>
      <c r="AB130" s="84"/>
      <c r="AC130" s="78"/>
      <c r="AD130" s="77"/>
      <c r="AE130" s="77"/>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
        <v>0</v>
      </c>
      <c r="M131" s="71">
        <f t="shared" si="2"/>
        <v>0</v>
      </c>
      <c r="N131" s="72"/>
      <c r="O131" s="73">
        <f t="shared" si="3"/>
        <v>0</v>
      </c>
      <c r="P131" s="72"/>
      <c r="Q131" s="72"/>
      <c r="R131" s="72"/>
      <c r="S131" s="74">
        <f t="shared" si="0"/>
        <v>0</v>
      </c>
      <c r="T131" s="121" t="str">
        <f t="shared" si="4"/>
        <v>OK</v>
      </c>
      <c r="U131" s="75"/>
      <c r="V131" s="89"/>
      <c r="W131" s="89"/>
      <c r="X131" s="76"/>
      <c r="Y131" s="89"/>
      <c r="Z131" s="76"/>
      <c r="AA131" s="83"/>
      <c r="AB131" s="84"/>
      <c r="AC131" s="78"/>
      <c r="AD131" s="77"/>
      <c r="AE131" s="77"/>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si="1"/>
        <v>0</v>
      </c>
      <c r="M132" s="71">
        <f t="shared" si="2"/>
        <v>0</v>
      </c>
      <c r="N132" s="72"/>
      <c r="O132" s="73">
        <f t="shared" si="3"/>
        <v>0</v>
      </c>
      <c r="P132" s="72"/>
      <c r="Q132" s="72"/>
      <c r="R132" s="72"/>
      <c r="S132" s="74">
        <f t="shared" si="0"/>
        <v>0</v>
      </c>
      <c r="T132" s="121" t="str">
        <f t="shared" si="4"/>
        <v>OK</v>
      </c>
      <c r="U132" s="75"/>
      <c r="V132" s="89"/>
      <c r="W132" s="89"/>
      <c r="X132" s="76"/>
      <c r="Y132" s="89"/>
      <c r="Z132" s="76"/>
      <c r="AA132" s="83"/>
      <c r="AB132" s="84"/>
      <c r="AC132" s="78"/>
      <c r="AD132" s="77"/>
      <c r="AE132" s="77"/>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75"/>
      <c r="V133" s="89"/>
      <c r="W133" s="89"/>
      <c r="X133" s="76"/>
      <c r="Y133" s="89"/>
      <c r="Z133" s="76"/>
      <c r="AA133" s="83"/>
      <c r="AB133" s="84"/>
      <c r="AC133" s="78"/>
      <c r="AD133" s="77"/>
      <c r="AE133" s="77"/>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75"/>
      <c r="V134" s="89"/>
      <c r="W134" s="89"/>
      <c r="X134" s="76"/>
      <c r="Y134" s="89"/>
      <c r="Z134" s="76"/>
      <c r="AA134" s="83"/>
      <c r="AB134" s="84"/>
      <c r="AC134" s="78"/>
      <c r="AD134" s="77"/>
      <c r="AE134" s="77"/>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75"/>
      <c r="V135" s="89"/>
      <c r="W135" s="89"/>
      <c r="X135" s="76"/>
      <c r="Y135" s="89"/>
      <c r="Z135" s="76"/>
      <c r="AA135" s="83"/>
      <c r="AB135" s="84"/>
      <c r="AC135" s="78"/>
      <c r="AD135" s="77"/>
      <c r="AE135" s="77"/>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
        <v>0</v>
      </c>
      <c r="M136" s="71">
        <f t="shared" si="2"/>
        <v>0</v>
      </c>
      <c r="N136" s="72"/>
      <c r="O136" s="73">
        <f t="shared" si="3"/>
        <v>0</v>
      </c>
      <c r="P136" s="72"/>
      <c r="Q136" s="72"/>
      <c r="R136" s="72"/>
      <c r="S136" s="74">
        <f t="shared" si="0"/>
        <v>0</v>
      </c>
      <c r="T136" s="121" t="str">
        <f t="shared" si="4"/>
        <v>OK</v>
      </c>
      <c r="U136" s="75"/>
      <c r="V136" s="89"/>
      <c r="W136" s="89"/>
      <c r="X136" s="76"/>
      <c r="Y136" s="89"/>
      <c r="Z136" s="76"/>
      <c r="AA136" s="83"/>
      <c r="AB136" s="84"/>
      <c r="AC136" s="78"/>
      <c r="AD136" s="77"/>
      <c r="AE136" s="77"/>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75"/>
      <c r="V137" s="89"/>
      <c r="W137" s="89"/>
      <c r="X137" s="76"/>
      <c r="Y137" s="89"/>
      <c r="Z137" s="76"/>
      <c r="AA137" s="83"/>
      <c r="AB137" s="84"/>
      <c r="AC137" s="78"/>
      <c r="AD137" s="77"/>
      <c r="AE137" s="77"/>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75"/>
      <c r="V138" s="89"/>
      <c r="W138" s="89"/>
      <c r="X138" s="76"/>
      <c r="Y138" s="89"/>
      <c r="Z138" s="76"/>
      <c r="AA138" s="83"/>
      <c r="AB138" s="84"/>
      <c r="AC138" s="78"/>
      <c r="AD138" s="77"/>
      <c r="AE138" s="77"/>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75"/>
      <c r="V139" s="89"/>
      <c r="W139" s="89"/>
      <c r="X139" s="76"/>
      <c r="Y139" s="89"/>
      <c r="Z139" s="76"/>
      <c r="AA139" s="83"/>
      <c r="AB139" s="84"/>
      <c r="AC139" s="78"/>
      <c r="AD139" s="77"/>
      <c r="AE139" s="77"/>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75"/>
      <c r="V140" s="89"/>
      <c r="W140" s="89"/>
      <c r="X140" s="76"/>
      <c r="Y140" s="89"/>
      <c r="Z140" s="76"/>
      <c r="AA140" s="83"/>
      <c r="AB140" s="84"/>
      <c r="AC140" s="78"/>
      <c r="AD140" s="77"/>
      <c r="AE140" s="77"/>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75"/>
      <c r="V141" s="89"/>
      <c r="W141" s="89"/>
      <c r="X141" s="76"/>
      <c r="Y141" s="89"/>
      <c r="Z141" s="76"/>
      <c r="AA141" s="83"/>
      <c r="AB141" s="84"/>
      <c r="AC141" s="78"/>
      <c r="AD141" s="77"/>
      <c r="AE141" s="77"/>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75"/>
      <c r="V142" s="89"/>
      <c r="W142" s="89"/>
      <c r="X142" s="76"/>
      <c r="Y142" s="89"/>
      <c r="Z142" s="76"/>
      <c r="AA142" s="83"/>
      <c r="AB142" s="84"/>
      <c r="AC142" s="78"/>
      <c r="AD142" s="77"/>
      <c r="AE142" s="77"/>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75"/>
      <c r="V143" s="89"/>
      <c r="W143" s="89"/>
      <c r="X143" s="76"/>
      <c r="Y143" s="89"/>
      <c r="Z143" s="76"/>
      <c r="AA143" s="83"/>
      <c r="AB143" s="84"/>
      <c r="AC143" s="78"/>
      <c r="AD143" s="77"/>
      <c r="AE143" s="77"/>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75"/>
      <c r="V144" s="89"/>
      <c r="W144" s="89"/>
      <c r="X144" s="76"/>
      <c r="Y144" s="89"/>
      <c r="Z144" s="76"/>
      <c r="AA144" s="83"/>
      <c r="AB144" s="84"/>
      <c r="AC144" s="78"/>
      <c r="AD144" s="77"/>
      <c r="AE144" s="77"/>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75"/>
      <c r="V145" s="89"/>
      <c r="W145" s="89"/>
      <c r="X145" s="76"/>
      <c r="Y145" s="89"/>
      <c r="Z145" s="76"/>
      <c r="AA145" s="83"/>
      <c r="AB145" s="84"/>
      <c r="AC145" s="78"/>
      <c r="AD145" s="77"/>
      <c r="AE145" s="77"/>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
        <v>0</v>
      </c>
      <c r="M146" s="71">
        <f t="shared" si="2"/>
        <v>0</v>
      </c>
      <c r="N146" s="72"/>
      <c r="O146" s="73">
        <f t="shared" si="3"/>
        <v>0</v>
      </c>
      <c r="P146" s="72"/>
      <c r="Q146" s="72"/>
      <c r="R146" s="72"/>
      <c r="S146" s="74">
        <f t="shared" si="0"/>
        <v>0</v>
      </c>
      <c r="T146" s="121" t="str">
        <f t="shared" si="4"/>
        <v>OK</v>
      </c>
      <c r="U146" s="75"/>
      <c r="V146" s="89"/>
      <c r="W146" s="89"/>
      <c r="X146" s="76"/>
      <c r="Y146" s="89"/>
      <c r="Z146" s="76"/>
      <c r="AA146" s="83"/>
      <c r="AB146" s="84"/>
      <c r="AC146" s="78"/>
      <c r="AD146" s="77"/>
      <c r="AE146" s="77"/>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75"/>
      <c r="V147" s="89"/>
      <c r="W147" s="89"/>
      <c r="X147" s="76"/>
      <c r="Y147" s="89"/>
      <c r="Z147" s="76"/>
      <c r="AA147" s="83"/>
      <c r="AB147" s="84"/>
      <c r="AC147" s="78"/>
      <c r="AD147" s="77"/>
      <c r="AE147" s="77"/>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75"/>
      <c r="V148" s="89"/>
      <c r="W148" s="89"/>
      <c r="X148" s="76"/>
      <c r="Y148" s="89"/>
      <c r="Z148" s="76"/>
      <c r="AA148" s="83"/>
      <c r="AB148" s="84"/>
      <c r="AC148" s="78"/>
      <c r="AD148" s="77"/>
      <c r="AE148" s="77"/>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230" t="s">
        <v>490</v>
      </c>
      <c r="E149" s="106" t="s">
        <v>491</v>
      </c>
      <c r="F149" s="107" t="s">
        <v>492</v>
      </c>
      <c r="G149" s="106" t="s">
        <v>493</v>
      </c>
      <c r="H149" s="108" t="s">
        <v>188</v>
      </c>
      <c r="I149" s="108" t="s">
        <v>494</v>
      </c>
      <c r="J149" s="109">
        <v>680</v>
      </c>
      <c r="K149" s="87"/>
      <c r="L149" s="70">
        <f t="shared" si="1"/>
        <v>0</v>
      </c>
      <c r="M149" s="71">
        <f t="shared" si="2"/>
        <v>0</v>
      </c>
      <c r="N149" s="72">
        <f>9</f>
        <v>9</v>
      </c>
      <c r="O149" s="73">
        <f t="shared" si="3"/>
        <v>0</v>
      </c>
      <c r="P149" s="72"/>
      <c r="Q149" s="72"/>
      <c r="R149" s="72"/>
      <c r="S149" s="74">
        <f t="shared" si="0"/>
        <v>9</v>
      </c>
      <c r="T149" s="121" t="str">
        <f t="shared" si="4"/>
        <v>OK</v>
      </c>
      <c r="U149" s="75"/>
      <c r="V149" s="89"/>
      <c r="W149" s="89"/>
      <c r="X149" s="76"/>
      <c r="Y149" s="89"/>
      <c r="Z149" s="76"/>
      <c r="AA149" s="83"/>
      <c r="AB149" s="84"/>
      <c r="AC149" s="78"/>
      <c r="AD149" s="77"/>
      <c r="AE149" s="77"/>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75"/>
      <c r="V150" s="89"/>
      <c r="W150" s="89"/>
      <c r="X150" s="76"/>
      <c r="Y150" s="89"/>
      <c r="Z150" s="76"/>
      <c r="AA150" s="83"/>
      <c r="AB150" s="84"/>
      <c r="AC150" s="78"/>
      <c r="AD150" s="77"/>
      <c r="AE150" s="77"/>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
        <v>0</v>
      </c>
      <c r="M151" s="71">
        <f t="shared" si="2"/>
        <v>0</v>
      </c>
      <c r="N151" s="72"/>
      <c r="O151" s="73">
        <f t="shared" si="3"/>
        <v>0</v>
      </c>
      <c r="P151" s="72"/>
      <c r="Q151" s="72"/>
      <c r="R151" s="72"/>
      <c r="S151" s="74">
        <f t="shared" si="0"/>
        <v>0</v>
      </c>
      <c r="T151" s="121" t="str">
        <f t="shared" si="4"/>
        <v>OK</v>
      </c>
      <c r="U151" s="75"/>
      <c r="V151" s="89"/>
      <c r="W151" s="89"/>
      <c r="X151" s="76"/>
      <c r="Y151" s="89"/>
      <c r="Z151" s="76"/>
      <c r="AA151" s="83"/>
      <c r="AB151" s="84"/>
      <c r="AC151" s="78"/>
      <c r="AD151" s="77"/>
      <c r="AE151" s="77"/>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75"/>
      <c r="V152" s="89"/>
      <c r="W152" s="89"/>
      <c r="X152" s="76"/>
      <c r="Y152" s="89"/>
      <c r="Z152" s="76"/>
      <c r="AA152" s="83"/>
      <c r="AB152" s="84"/>
      <c r="AC152" s="78"/>
      <c r="AD152" s="77"/>
      <c r="AE152" s="77"/>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75"/>
      <c r="V153" s="89"/>
      <c r="W153" s="89"/>
      <c r="X153" s="76"/>
      <c r="Y153" s="89"/>
      <c r="Z153" s="76"/>
      <c r="AA153" s="83"/>
      <c r="AB153" s="84"/>
      <c r="AC153" s="78"/>
      <c r="AD153" s="77"/>
      <c r="AE153" s="77"/>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75"/>
      <c r="V154" s="89"/>
      <c r="W154" s="89"/>
      <c r="X154" s="76"/>
      <c r="Y154" s="89"/>
      <c r="Z154" s="76"/>
      <c r="AA154" s="83"/>
      <c r="AB154" s="84"/>
      <c r="AC154" s="78"/>
      <c r="AD154" s="77"/>
      <c r="AE154" s="77"/>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75"/>
      <c r="V155" s="89"/>
      <c r="W155" s="89"/>
      <c r="X155" s="76"/>
      <c r="Y155" s="89"/>
      <c r="Z155" s="76"/>
      <c r="AA155" s="83"/>
      <c r="AB155" s="84"/>
      <c r="AC155" s="78"/>
      <c r="AD155" s="77"/>
      <c r="AE155" s="77"/>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
        <v>0</v>
      </c>
      <c r="M156" s="71">
        <f t="shared" si="2"/>
        <v>0</v>
      </c>
      <c r="N156" s="72"/>
      <c r="O156" s="73">
        <f t="shared" si="3"/>
        <v>0</v>
      </c>
      <c r="P156" s="72"/>
      <c r="Q156" s="72"/>
      <c r="R156" s="72"/>
      <c r="S156" s="74">
        <f t="shared" si="0"/>
        <v>0</v>
      </c>
      <c r="T156" s="121" t="str">
        <f t="shared" si="4"/>
        <v>OK</v>
      </c>
      <c r="U156" s="75"/>
      <c r="V156" s="89"/>
      <c r="W156" s="89"/>
      <c r="X156" s="76"/>
      <c r="Y156" s="89"/>
      <c r="Z156" s="76"/>
      <c r="AA156" s="83"/>
      <c r="AB156" s="84"/>
      <c r="AC156" s="78"/>
      <c r="AD156" s="77"/>
      <c r="AE156" s="77"/>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75"/>
      <c r="V157" s="89"/>
      <c r="W157" s="89"/>
      <c r="X157" s="76"/>
      <c r="Y157" s="89"/>
      <c r="Z157" s="76"/>
      <c r="AA157" s="83"/>
      <c r="AB157" s="84"/>
      <c r="AC157" s="78"/>
      <c r="AD157" s="77"/>
      <c r="AE157" s="77"/>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75"/>
      <c r="V158" s="89"/>
      <c r="W158" s="89"/>
      <c r="X158" s="76"/>
      <c r="Y158" s="89"/>
      <c r="Z158" s="76"/>
      <c r="AA158" s="83"/>
      <c r="AB158" s="84"/>
      <c r="AC158" s="78"/>
      <c r="AD158" s="77"/>
      <c r="AE158" s="77"/>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
        <v>0</v>
      </c>
      <c r="M159" s="71">
        <f t="shared" si="2"/>
        <v>0</v>
      </c>
      <c r="N159" s="72"/>
      <c r="O159" s="73">
        <f t="shared" si="3"/>
        <v>0</v>
      </c>
      <c r="P159" s="72"/>
      <c r="Q159" s="72"/>
      <c r="R159" s="72"/>
      <c r="S159" s="74">
        <f t="shared" si="0"/>
        <v>0</v>
      </c>
      <c r="T159" s="121" t="str">
        <f t="shared" si="4"/>
        <v>OK</v>
      </c>
      <c r="U159" s="75"/>
      <c r="V159" s="89"/>
      <c r="W159" s="89"/>
      <c r="X159" s="76"/>
      <c r="Y159" s="89"/>
      <c r="Z159" s="76"/>
      <c r="AA159" s="83"/>
      <c r="AB159" s="84"/>
      <c r="AC159" s="78"/>
      <c r="AD159" s="77"/>
      <c r="AE159" s="77"/>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c r="L160" s="70">
        <f t="shared" si="1"/>
        <v>0</v>
      </c>
      <c r="M160" s="71">
        <f t="shared" si="2"/>
        <v>0</v>
      </c>
      <c r="N160" s="72"/>
      <c r="O160" s="73">
        <f t="shared" si="3"/>
        <v>0</v>
      </c>
      <c r="P160" s="72"/>
      <c r="Q160" s="72"/>
      <c r="R160" s="72"/>
      <c r="S160" s="74">
        <f t="shared" si="0"/>
        <v>0</v>
      </c>
      <c r="T160" s="121" t="str">
        <f t="shared" si="4"/>
        <v>OK</v>
      </c>
      <c r="U160" s="75"/>
      <c r="V160" s="89"/>
      <c r="W160" s="89"/>
      <c r="X160" s="76"/>
      <c r="Y160" s="89"/>
      <c r="Z160" s="76"/>
      <c r="AA160" s="83"/>
      <c r="AB160" s="84"/>
      <c r="AC160" s="78"/>
      <c r="AD160" s="77"/>
      <c r="AE160" s="77"/>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c r="L161" s="70">
        <f t="shared" si="1"/>
        <v>0</v>
      </c>
      <c r="M161" s="71">
        <f t="shared" si="2"/>
        <v>0</v>
      </c>
      <c r="N161" s="72"/>
      <c r="O161" s="73">
        <f t="shared" si="3"/>
        <v>0</v>
      </c>
      <c r="P161" s="72"/>
      <c r="Q161" s="72"/>
      <c r="R161" s="72"/>
      <c r="S161" s="74">
        <f t="shared" si="0"/>
        <v>0</v>
      </c>
      <c r="T161" s="121" t="str">
        <f t="shared" si="4"/>
        <v>OK</v>
      </c>
      <c r="U161" s="75"/>
      <c r="V161" s="89"/>
      <c r="W161" s="89"/>
      <c r="X161" s="76"/>
      <c r="Y161" s="89"/>
      <c r="Z161" s="76"/>
      <c r="AA161" s="83"/>
      <c r="AB161" s="84"/>
      <c r="AC161" s="78"/>
      <c r="AD161" s="77"/>
      <c r="AE161" s="77"/>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75"/>
      <c r="V162" s="89"/>
      <c r="W162" s="89"/>
      <c r="X162" s="76"/>
      <c r="Y162" s="89"/>
      <c r="Z162" s="76"/>
      <c r="AA162" s="83"/>
      <c r="AB162" s="84"/>
      <c r="AC162" s="78"/>
      <c r="AD162" s="77"/>
      <c r="AE162" s="77"/>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75"/>
      <c r="V163" s="89"/>
      <c r="W163" s="89"/>
      <c r="X163" s="76"/>
      <c r="Y163" s="89"/>
      <c r="Z163" s="76"/>
      <c r="AA163" s="83"/>
      <c r="AB163" s="84"/>
      <c r="AC163" s="78"/>
      <c r="AD163" s="77"/>
      <c r="AE163" s="77"/>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75"/>
      <c r="V164" s="89"/>
      <c r="W164" s="89"/>
      <c r="X164" s="76"/>
      <c r="Y164" s="89"/>
      <c r="Z164" s="76"/>
      <c r="AA164" s="83"/>
      <c r="AB164" s="84"/>
      <c r="AC164" s="78"/>
      <c r="AD164" s="77"/>
      <c r="AE164" s="77"/>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c r="L165" s="70">
        <f t="shared" si="1"/>
        <v>0</v>
      </c>
      <c r="M165" s="71">
        <f t="shared" si="2"/>
        <v>0</v>
      </c>
      <c r="N165" s="72"/>
      <c r="O165" s="73">
        <f t="shared" si="3"/>
        <v>0</v>
      </c>
      <c r="P165" s="72"/>
      <c r="Q165" s="72"/>
      <c r="R165" s="72"/>
      <c r="S165" s="74">
        <f t="shared" si="0"/>
        <v>0</v>
      </c>
      <c r="T165" s="121" t="str">
        <f t="shared" si="4"/>
        <v>OK</v>
      </c>
      <c r="U165" s="75"/>
      <c r="V165" s="89"/>
      <c r="W165" s="89"/>
      <c r="X165" s="76"/>
      <c r="Y165" s="89"/>
      <c r="Z165" s="76"/>
      <c r="AA165" s="83"/>
      <c r="AB165" s="84"/>
      <c r="AC165" s="78"/>
      <c r="AD165" s="77"/>
      <c r="AE165" s="77"/>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75"/>
      <c r="V166" s="89"/>
      <c r="W166" s="89"/>
      <c r="X166" s="76"/>
      <c r="Y166" s="89"/>
      <c r="Z166" s="76"/>
      <c r="AA166" s="83"/>
      <c r="AB166" s="84"/>
      <c r="AC166" s="78"/>
      <c r="AD166" s="77"/>
      <c r="AE166" s="77"/>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c r="O167" s="73">
        <f t="shared" si="3"/>
        <v>0</v>
      </c>
      <c r="P167" s="72"/>
      <c r="Q167" s="72"/>
      <c r="R167" s="72"/>
      <c r="S167" s="74">
        <f t="shared" si="0"/>
        <v>0</v>
      </c>
      <c r="T167" s="121" t="str">
        <f t="shared" si="4"/>
        <v>OK</v>
      </c>
      <c r="U167" s="75"/>
      <c r="V167" s="89"/>
      <c r="W167" s="89"/>
      <c r="X167" s="76"/>
      <c r="Y167" s="89"/>
      <c r="Z167" s="76"/>
      <c r="AA167" s="83"/>
      <c r="AB167" s="84"/>
      <c r="AC167" s="78"/>
      <c r="AD167" s="77"/>
      <c r="AE167" s="77"/>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75"/>
      <c r="V168" s="89"/>
      <c r="W168" s="89"/>
      <c r="X168" s="76"/>
      <c r="Y168" s="89"/>
      <c r="Z168" s="76"/>
      <c r="AA168" s="83"/>
      <c r="AB168" s="84"/>
      <c r="AC168" s="78"/>
      <c r="AD168" s="77"/>
      <c r="AE168" s="77"/>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75"/>
      <c r="V169" s="89"/>
      <c r="W169" s="89"/>
      <c r="X169" s="76"/>
      <c r="Y169" s="89"/>
      <c r="Z169" s="76"/>
      <c r="AA169" s="83"/>
      <c r="AB169" s="84"/>
      <c r="AC169" s="78"/>
      <c r="AD169" s="77"/>
      <c r="AE169" s="77"/>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75"/>
      <c r="V170" s="89"/>
      <c r="W170" s="89"/>
      <c r="X170" s="76"/>
      <c r="Y170" s="89"/>
      <c r="Z170" s="76"/>
      <c r="AA170" s="83"/>
      <c r="AB170" s="84"/>
      <c r="AC170" s="78"/>
      <c r="AD170" s="77"/>
      <c r="AE170" s="77"/>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75"/>
      <c r="V171" s="89"/>
      <c r="W171" s="89"/>
      <c r="X171" s="76"/>
      <c r="Y171" s="89"/>
      <c r="Z171" s="76"/>
      <c r="AA171" s="83"/>
      <c r="AB171" s="84"/>
      <c r="AC171" s="78"/>
      <c r="AD171" s="77"/>
      <c r="AE171" s="77"/>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75"/>
      <c r="V172" s="89"/>
      <c r="W172" s="89"/>
      <c r="X172" s="76"/>
      <c r="Y172" s="89"/>
      <c r="Z172" s="76"/>
      <c r="AA172" s="83"/>
      <c r="AB172" s="84"/>
      <c r="AC172" s="78"/>
      <c r="AD172" s="77"/>
      <c r="AE172" s="77"/>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75"/>
      <c r="V173" s="89"/>
      <c r="W173" s="89"/>
      <c r="X173" s="76"/>
      <c r="Y173" s="89"/>
      <c r="Z173" s="76"/>
      <c r="AA173" s="83"/>
      <c r="AB173" s="84"/>
      <c r="AC173" s="78"/>
      <c r="AD173" s="77"/>
      <c r="AE173" s="77"/>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c r="L174" s="70">
        <f t="shared" si="1"/>
        <v>0</v>
      </c>
      <c r="M174" s="71">
        <f t="shared" si="2"/>
        <v>0</v>
      </c>
      <c r="N174" s="72"/>
      <c r="O174" s="73">
        <f t="shared" si="3"/>
        <v>0</v>
      </c>
      <c r="P174" s="72"/>
      <c r="Q174" s="72"/>
      <c r="R174" s="72"/>
      <c r="S174" s="74">
        <f t="shared" si="0"/>
        <v>0</v>
      </c>
      <c r="T174" s="121" t="str">
        <f t="shared" si="4"/>
        <v>OK</v>
      </c>
      <c r="U174" s="75"/>
      <c r="V174" s="89"/>
      <c r="W174" s="89"/>
      <c r="X174" s="76"/>
      <c r="Y174" s="89"/>
      <c r="Z174" s="76"/>
      <c r="AA174" s="83"/>
      <c r="AB174" s="84"/>
      <c r="AC174" s="78"/>
      <c r="AD174" s="77"/>
      <c r="AE174" s="77"/>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75"/>
      <c r="V175" s="89"/>
      <c r="W175" s="89"/>
      <c r="X175" s="76"/>
      <c r="Y175" s="89"/>
      <c r="Z175" s="76"/>
      <c r="AA175" s="83"/>
      <c r="AB175" s="84"/>
      <c r="AC175" s="78"/>
      <c r="AD175" s="77"/>
      <c r="AE175" s="77"/>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75"/>
      <c r="V176" s="89"/>
      <c r="W176" s="89"/>
      <c r="X176" s="76"/>
      <c r="Y176" s="89"/>
      <c r="Z176" s="76"/>
      <c r="AA176" s="83"/>
      <c r="AB176" s="84"/>
      <c r="AC176" s="78"/>
      <c r="AD176" s="77"/>
      <c r="AE176" s="77"/>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75"/>
      <c r="V177" s="89"/>
      <c r="W177" s="89"/>
      <c r="X177" s="76"/>
      <c r="Y177" s="89"/>
      <c r="Z177" s="76"/>
      <c r="AA177" s="83"/>
      <c r="AB177" s="84"/>
      <c r="AC177" s="78"/>
      <c r="AD177" s="77"/>
      <c r="AE177" s="77"/>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
        <v>0</v>
      </c>
      <c r="M178" s="71">
        <f t="shared" si="2"/>
        <v>0</v>
      </c>
      <c r="N178" s="72"/>
      <c r="O178" s="73">
        <f t="shared" si="3"/>
        <v>0</v>
      </c>
      <c r="P178" s="72"/>
      <c r="Q178" s="72"/>
      <c r="R178" s="72"/>
      <c r="S178" s="74">
        <f t="shared" si="0"/>
        <v>0</v>
      </c>
      <c r="T178" s="121" t="str">
        <f t="shared" si="4"/>
        <v>OK</v>
      </c>
      <c r="U178" s="75"/>
      <c r="V178" s="89"/>
      <c r="W178" s="89"/>
      <c r="X178" s="76"/>
      <c r="Y178" s="89"/>
      <c r="Z178" s="76"/>
      <c r="AA178" s="83"/>
      <c r="AB178" s="84"/>
      <c r="AC178" s="78"/>
      <c r="AD178" s="77"/>
      <c r="AE178" s="77"/>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c r="L179" s="70">
        <f t="shared" si="1"/>
        <v>0</v>
      </c>
      <c r="M179" s="71">
        <f t="shared" si="2"/>
        <v>0</v>
      </c>
      <c r="N179" s="72"/>
      <c r="O179" s="73">
        <f t="shared" si="3"/>
        <v>0</v>
      </c>
      <c r="P179" s="72"/>
      <c r="Q179" s="72"/>
      <c r="R179" s="72"/>
      <c r="S179" s="74">
        <f t="shared" si="0"/>
        <v>0</v>
      </c>
      <c r="T179" s="121" t="str">
        <f t="shared" si="4"/>
        <v>OK</v>
      </c>
      <c r="U179" s="75"/>
      <c r="V179" s="89"/>
      <c r="W179" s="89"/>
      <c r="X179" s="76"/>
      <c r="Y179" s="89"/>
      <c r="Z179" s="76"/>
      <c r="AA179" s="83"/>
      <c r="AB179" s="84"/>
      <c r="AC179" s="78"/>
      <c r="AD179" s="77"/>
      <c r="AE179" s="77"/>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c r="L180" s="70">
        <f t="shared" si="1"/>
        <v>0</v>
      </c>
      <c r="M180" s="71">
        <f t="shared" si="2"/>
        <v>0</v>
      </c>
      <c r="N180" s="72"/>
      <c r="O180" s="73">
        <f t="shared" si="3"/>
        <v>0</v>
      </c>
      <c r="P180" s="72"/>
      <c r="Q180" s="72"/>
      <c r="R180" s="72"/>
      <c r="S180" s="74">
        <f t="shared" si="0"/>
        <v>0</v>
      </c>
      <c r="T180" s="121" t="str">
        <f t="shared" si="4"/>
        <v>OK</v>
      </c>
      <c r="U180" s="75"/>
      <c r="V180" s="89"/>
      <c r="W180" s="89"/>
      <c r="X180" s="76"/>
      <c r="Y180" s="89"/>
      <c r="Z180" s="76"/>
      <c r="AA180" s="83"/>
      <c r="AB180" s="84"/>
      <c r="AC180" s="78"/>
      <c r="AD180" s="77"/>
      <c r="AE180" s="77"/>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75"/>
      <c r="V181" s="89"/>
      <c r="W181" s="89"/>
      <c r="X181" s="76"/>
      <c r="Y181" s="89"/>
      <c r="Z181" s="76"/>
      <c r="AA181" s="83"/>
      <c r="AB181" s="84"/>
      <c r="AC181" s="78"/>
      <c r="AD181" s="77"/>
      <c r="AE181" s="77"/>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v>1</v>
      </c>
      <c r="L182" s="70">
        <f t="shared" si="1"/>
        <v>0</v>
      </c>
      <c r="M182" s="71">
        <f t="shared" si="2"/>
        <v>0</v>
      </c>
      <c r="N182" s="72"/>
      <c r="O182" s="73">
        <f t="shared" si="3"/>
        <v>0</v>
      </c>
      <c r="P182" s="72"/>
      <c r="Q182" s="72"/>
      <c r="R182" s="72"/>
      <c r="S182" s="74">
        <f t="shared" si="0"/>
        <v>1</v>
      </c>
      <c r="T182" s="121" t="str">
        <f t="shared" si="4"/>
        <v>OK</v>
      </c>
      <c r="U182" s="75"/>
      <c r="V182" s="89"/>
      <c r="W182" s="89"/>
      <c r="X182" s="76"/>
      <c r="Y182" s="89"/>
      <c r="Z182" s="76"/>
      <c r="AA182" s="83"/>
      <c r="AB182" s="84"/>
      <c r="AC182" s="78"/>
      <c r="AD182" s="77"/>
      <c r="AE182" s="77"/>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75"/>
      <c r="V183" s="89"/>
      <c r="W183" s="89"/>
      <c r="X183" s="76"/>
      <c r="Y183" s="89"/>
      <c r="Z183" s="76"/>
      <c r="AA183" s="83"/>
      <c r="AB183" s="84"/>
      <c r="AC183" s="78"/>
      <c r="AD183" s="77"/>
      <c r="AE183" s="77"/>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75"/>
      <c r="V184" s="89"/>
      <c r="W184" s="89"/>
      <c r="X184" s="76"/>
      <c r="Y184" s="89"/>
      <c r="Z184" s="76"/>
      <c r="AA184" s="83"/>
      <c r="AB184" s="84"/>
      <c r="AC184" s="78"/>
      <c r="AD184" s="77"/>
      <c r="AE184" s="77"/>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75"/>
      <c r="V185" s="89"/>
      <c r="W185" s="89"/>
      <c r="X185" s="76"/>
      <c r="Y185" s="89"/>
      <c r="Z185" s="76"/>
      <c r="AA185" s="83"/>
      <c r="AB185" s="84"/>
      <c r="AC185" s="78"/>
      <c r="AD185" s="77"/>
      <c r="AE185" s="77"/>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75"/>
      <c r="V186" s="88"/>
      <c r="W186" s="88"/>
      <c r="X186" s="76"/>
      <c r="Y186" s="88"/>
      <c r="Z186" s="76"/>
      <c r="AA186" s="76"/>
      <c r="AB186" s="80"/>
      <c r="AC186" s="78"/>
      <c r="AD186" s="80"/>
      <c r="AE186" s="77"/>
      <c r="AF186" s="76"/>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18</v>
      </c>
      <c r="N187" s="95"/>
      <c r="O187" s="95"/>
      <c r="P187" s="95"/>
      <c r="Q187" s="95"/>
      <c r="R187" s="95"/>
      <c r="S187" s="95">
        <f>SUM(S4:S186)</f>
        <v>27</v>
      </c>
      <c r="U187" s="97">
        <f t="shared" ref="U187:AT187" si="5">SUMPRODUCT($J$4:$J$186,U4:U186)</f>
        <v>0</v>
      </c>
      <c r="V187" s="97">
        <f t="shared" si="5"/>
        <v>0</v>
      </c>
      <c r="W187" s="97">
        <f t="shared" si="5"/>
        <v>0</v>
      </c>
      <c r="X187" s="97">
        <f t="shared" si="5"/>
        <v>0</v>
      </c>
      <c r="Y187" s="97">
        <f t="shared" si="5"/>
        <v>0</v>
      </c>
      <c r="Z187" s="97">
        <f t="shared" si="5"/>
        <v>0</v>
      </c>
      <c r="AA187" s="97">
        <f t="shared" si="5"/>
        <v>0</v>
      </c>
      <c r="AB187" s="97">
        <f t="shared" si="5"/>
        <v>0</v>
      </c>
      <c r="AC187" s="97">
        <f t="shared" si="5"/>
        <v>0</v>
      </c>
      <c r="AD187" s="97">
        <f t="shared" si="5"/>
        <v>0</v>
      </c>
      <c r="AE187" s="97">
        <f t="shared" si="5"/>
        <v>0</v>
      </c>
      <c r="AF187" s="97">
        <f t="shared" si="5"/>
        <v>0</v>
      </c>
      <c r="AG187" s="97">
        <f t="shared" si="5"/>
        <v>0</v>
      </c>
      <c r="AH187" s="97">
        <f t="shared" si="5"/>
        <v>0</v>
      </c>
      <c r="AI187" s="97">
        <f t="shared" si="5"/>
        <v>0</v>
      </c>
      <c r="AJ187" s="97">
        <f t="shared" si="5"/>
        <v>0</v>
      </c>
      <c r="AK187" s="97">
        <f t="shared" si="5"/>
        <v>0</v>
      </c>
      <c r="AL187" s="97">
        <f t="shared" si="5"/>
        <v>0</v>
      </c>
      <c r="AM187" s="97">
        <f t="shared" si="5"/>
        <v>0</v>
      </c>
      <c r="AN187" s="97">
        <f t="shared" si="5"/>
        <v>0</v>
      </c>
      <c r="AO187" s="97">
        <f t="shared" si="5"/>
        <v>0</v>
      </c>
      <c r="AP187" s="97">
        <f t="shared" si="5"/>
        <v>0</v>
      </c>
      <c r="AQ187" s="97">
        <f t="shared" si="5"/>
        <v>0</v>
      </c>
      <c r="AR187" s="97">
        <f t="shared" si="5"/>
        <v>0</v>
      </c>
      <c r="AS187" s="97">
        <f t="shared" si="5"/>
        <v>0</v>
      </c>
      <c r="AT187" s="97">
        <f t="shared" si="5"/>
        <v>0</v>
      </c>
      <c r="AU187" s="79"/>
    </row>
    <row r="188" spans="1:47" ht="30" customHeight="1" x14ac:dyDescent="0.35">
      <c r="D188" s="87" t="s">
        <v>613</v>
      </c>
      <c r="K188" s="98">
        <f t="shared" ref="K188:S188" si="6">SUMPRODUCT($J$4:$J$186,K4:K186)</f>
        <v>50228.679999999993</v>
      </c>
      <c r="L188" s="98">
        <f t="shared" si="6"/>
        <v>0</v>
      </c>
      <c r="M188" s="98">
        <f t="shared" si="6"/>
        <v>0</v>
      </c>
      <c r="N188" s="98">
        <f t="shared" si="6"/>
        <v>6120</v>
      </c>
      <c r="O188" s="98">
        <f t="shared" si="6"/>
        <v>589.9</v>
      </c>
      <c r="P188" s="98">
        <f t="shared" si="6"/>
        <v>0</v>
      </c>
      <c r="Q188" s="98">
        <f t="shared" si="6"/>
        <v>0</v>
      </c>
      <c r="R188" s="98">
        <f t="shared" si="6"/>
        <v>0</v>
      </c>
      <c r="S188" s="98">
        <f t="shared" si="6"/>
        <v>56348.679999999993</v>
      </c>
      <c r="AB188" s="100"/>
      <c r="AD188" s="100"/>
      <c r="AE188" s="82"/>
    </row>
    <row r="189" spans="1:47" ht="30" customHeight="1" x14ac:dyDescent="0.35">
      <c r="AE189" s="99"/>
    </row>
    <row r="190" spans="1:47" ht="30" customHeight="1" x14ac:dyDescent="0.35">
      <c r="AE190" s="99"/>
      <c r="AL190" s="102"/>
      <c r="AN190" s="102"/>
    </row>
    <row r="191" spans="1:47" ht="30" customHeight="1" x14ac:dyDescent="0.35">
      <c r="AE191" s="99"/>
      <c r="AL191" s="102"/>
      <c r="AN191" s="102"/>
    </row>
    <row r="192" spans="1:47" ht="30" customHeight="1" x14ac:dyDescent="0.35">
      <c r="AE192" s="99"/>
      <c r="AL192" s="102"/>
      <c r="AN192" s="102"/>
    </row>
    <row r="193" spans="9:40" ht="30" customHeight="1" x14ac:dyDescent="0.35">
      <c r="AE193" s="99"/>
      <c r="AL193" s="102"/>
      <c r="AN193" s="102"/>
    </row>
    <row r="194" spans="9:40" ht="30" customHeight="1" x14ac:dyDescent="0.35">
      <c r="AE194" s="99"/>
      <c r="AL194" s="102"/>
      <c r="AN194" s="102"/>
    </row>
    <row r="195" spans="9:40" ht="30" customHeight="1" x14ac:dyDescent="0.35">
      <c r="I195" s="92" t="s">
        <v>615</v>
      </c>
      <c r="AE195" s="99"/>
      <c r="AL195" s="102"/>
      <c r="AN195" s="102"/>
    </row>
    <row r="196" spans="9:40" ht="30" customHeight="1" x14ac:dyDescent="0.35">
      <c r="AE196" s="99"/>
      <c r="AN196" s="102"/>
    </row>
    <row r="197" spans="9:40" ht="30" customHeight="1" x14ac:dyDescent="0.35">
      <c r="AE197" s="99"/>
      <c r="AN197" s="102"/>
    </row>
    <row r="198" spans="9:40" ht="30" customHeight="1" x14ac:dyDescent="0.35">
      <c r="AE198" s="99"/>
      <c r="AN198" s="102"/>
    </row>
    <row r="199" spans="9:40" ht="30" customHeight="1" x14ac:dyDescent="0.35">
      <c r="AE199" s="99"/>
    </row>
    <row r="200" spans="9:40" ht="30" customHeight="1" x14ac:dyDescent="0.35">
      <c r="AE200" s="99"/>
    </row>
    <row r="201" spans="9:40" ht="30" customHeight="1" x14ac:dyDescent="0.35">
      <c r="AE201" s="99"/>
    </row>
    <row r="202" spans="9:40" ht="30" customHeight="1" x14ac:dyDescent="0.35">
      <c r="AE202" s="99"/>
    </row>
    <row r="203" spans="9:40" ht="30" customHeight="1" x14ac:dyDescent="0.35">
      <c r="AE203" s="99"/>
    </row>
    <row r="204" spans="9:40" ht="30" customHeight="1" x14ac:dyDescent="0.35">
      <c r="AE204" s="99"/>
    </row>
    <row r="205" spans="9:40" ht="30" customHeight="1" x14ac:dyDescent="0.35">
      <c r="AE205" s="99"/>
    </row>
    <row r="206" spans="9:40" ht="30" customHeight="1" x14ac:dyDescent="0.35">
      <c r="AE206" s="99"/>
    </row>
    <row r="207" spans="9:40" ht="30" customHeight="1" x14ac:dyDescent="0.35">
      <c r="AE207" s="99"/>
    </row>
    <row r="208" spans="9:40" ht="30" customHeight="1" x14ac:dyDescent="0.35">
      <c r="AE208" s="99"/>
    </row>
    <row r="209" spans="31:31" ht="30" customHeight="1" x14ac:dyDescent="0.35">
      <c r="AE209" s="99"/>
    </row>
    <row r="210" spans="31:31" ht="30" customHeight="1" x14ac:dyDescent="0.35">
      <c r="AE210" s="99"/>
    </row>
    <row r="211" spans="31:31" ht="30" customHeight="1" x14ac:dyDescent="0.35">
      <c r="AE211" s="99"/>
    </row>
    <row r="212" spans="31:31" ht="30" customHeight="1" x14ac:dyDescent="0.35">
      <c r="AE212" s="99"/>
    </row>
    <row r="213" spans="31:31" ht="30" customHeight="1" x14ac:dyDescent="0.35">
      <c r="AE213" s="99"/>
    </row>
    <row r="214" spans="31:31" ht="30" customHeight="1" x14ac:dyDescent="0.35">
      <c r="AE214" s="99"/>
    </row>
    <row r="215" spans="31:31" ht="30" customHeight="1" x14ac:dyDescent="0.35">
      <c r="AE215" s="99"/>
    </row>
    <row r="216" spans="31:31" ht="30" customHeight="1" x14ac:dyDescent="0.35">
      <c r="AE216" s="99"/>
    </row>
    <row r="217" spans="31:31" ht="30" customHeight="1" x14ac:dyDescent="0.35">
      <c r="AE217" s="99"/>
    </row>
    <row r="218" spans="31:31" ht="30" customHeight="1" x14ac:dyDescent="0.35">
      <c r="AE218" s="99"/>
    </row>
    <row r="219" spans="31:31" ht="30" customHeight="1" x14ac:dyDescent="0.35">
      <c r="AE219" s="99"/>
    </row>
    <row r="220" spans="31:31" ht="30" customHeight="1" x14ac:dyDescent="0.35">
      <c r="AE220" s="99"/>
    </row>
    <row r="221" spans="31:31" ht="30" customHeight="1" x14ac:dyDescent="0.35">
      <c r="AE221" s="99"/>
    </row>
    <row r="222" spans="31:31" ht="30" customHeight="1" x14ac:dyDescent="0.35">
      <c r="AE222" s="99"/>
    </row>
    <row r="223" spans="31:31" ht="30" customHeight="1" x14ac:dyDescent="0.35">
      <c r="AE223" s="99"/>
    </row>
    <row r="224" spans="31:31" ht="30" customHeight="1" x14ac:dyDescent="0.35">
      <c r="AE224" s="99"/>
    </row>
    <row r="225" spans="31:31" ht="30" customHeight="1" x14ac:dyDescent="0.35">
      <c r="AE225" s="99"/>
    </row>
    <row r="226" spans="31:31" ht="30" customHeight="1" x14ac:dyDescent="0.35">
      <c r="AE226" s="99"/>
    </row>
    <row r="227" spans="31:31" ht="30" customHeight="1" x14ac:dyDescent="0.35">
      <c r="AE227" s="99"/>
    </row>
    <row r="228" spans="31:31" ht="30" customHeight="1" x14ac:dyDescent="0.35">
      <c r="AE228" s="99"/>
    </row>
    <row r="229" spans="31:31" ht="30" customHeight="1" x14ac:dyDescent="0.35">
      <c r="AE229" s="99"/>
    </row>
    <row r="230" spans="31:31" ht="30" customHeight="1" x14ac:dyDescent="0.35">
      <c r="AE230" s="99"/>
    </row>
    <row r="231" spans="31:31" ht="30" customHeight="1" x14ac:dyDescent="0.35">
      <c r="AE231" s="99"/>
    </row>
    <row r="232" spans="31:31" ht="30" customHeight="1" x14ac:dyDescent="0.35">
      <c r="AE232" s="99"/>
    </row>
    <row r="233" spans="31:31" ht="30" customHeight="1" x14ac:dyDescent="0.35">
      <c r="AE233" s="99"/>
    </row>
    <row r="234" spans="31:31" ht="30" customHeight="1" x14ac:dyDescent="0.35">
      <c r="AE234" s="99"/>
    </row>
    <row r="235" spans="31:31" ht="30" customHeight="1" x14ac:dyDescent="0.35">
      <c r="AE235" s="99"/>
    </row>
    <row r="236" spans="31:31" ht="30" customHeight="1" x14ac:dyDescent="0.35">
      <c r="AE236" s="99"/>
    </row>
    <row r="237" spans="31:31" ht="30" customHeight="1" x14ac:dyDescent="0.35">
      <c r="AE237" s="99"/>
    </row>
    <row r="238" spans="31:31" ht="30" customHeight="1" x14ac:dyDescent="0.35">
      <c r="AE238" s="99"/>
    </row>
    <row r="239" spans="31:31" ht="30" customHeight="1" x14ac:dyDescent="0.35">
      <c r="AE239" s="99"/>
    </row>
    <row r="240" spans="31:31" ht="30" customHeight="1" x14ac:dyDescent="0.35">
      <c r="AE240" s="99"/>
    </row>
    <row r="241" spans="31:31" ht="30" customHeight="1" x14ac:dyDescent="0.35">
      <c r="AE241" s="99"/>
    </row>
    <row r="242" spans="31:31" ht="30" customHeight="1" x14ac:dyDescent="0.35">
      <c r="AE242" s="99"/>
    </row>
    <row r="243" spans="31:31" ht="30" customHeight="1" x14ac:dyDescent="0.35">
      <c r="AE243" s="99"/>
    </row>
    <row r="244" spans="31:31" ht="30" customHeight="1" x14ac:dyDescent="0.35">
      <c r="AE244" s="99"/>
    </row>
    <row r="245" spans="31:31" ht="30" customHeight="1" x14ac:dyDescent="0.35">
      <c r="AE245" s="99"/>
    </row>
    <row r="246" spans="31:31" ht="30" customHeight="1" x14ac:dyDescent="0.35">
      <c r="AE246" s="99"/>
    </row>
    <row r="247" spans="31:31" ht="30" customHeight="1" x14ac:dyDescent="0.35">
      <c r="AE247" s="99"/>
    </row>
    <row r="248" spans="31:31" ht="30" customHeight="1" x14ac:dyDescent="0.35">
      <c r="AE248" s="99"/>
    </row>
    <row r="249" spans="31:31" ht="30" customHeight="1" x14ac:dyDescent="0.35">
      <c r="AE249" s="99"/>
    </row>
    <row r="250" spans="31:31" ht="30" customHeight="1" x14ac:dyDescent="0.35">
      <c r="AE250" s="99"/>
    </row>
    <row r="251" spans="31:31" ht="30" customHeight="1" x14ac:dyDescent="0.35">
      <c r="AE251" s="99"/>
    </row>
    <row r="252" spans="31:31" ht="30" customHeight="1" x14ac:dyDescent="0.35">
      <c r="AE252" s="99"/>
    </row>
    <row r="253" spans="31:31" ht="30" customHeight="1" x14ac:dyDescent="0.35">
      <c r="AE253" s="99"/>
    </row>
    <row r="254" spans="31:31" ht="30" customHeight="1" x14ac:dyDescent="0.35">
      <c r="AE254" s="99"/>
    </row>
    <row r="255" spans="31:31" ht="30" customHeight="1" x14ac:dyDescent="0.35">
      <c r="AE255" s="99"/>
    </row>
    <row r="256" spans="31:31" ht="30" customHeight="1" x14ac:dyDescent="0.35">
      <c r="AE256" s="99"/>
    </row>
    <row r="257" spans="31:31" ht="30" customHeight="1" x14ac:dyDescent="0.35">
      <c r="AE257" s="99"/>
    </row>
    <row r="258" spans="31:31" ht="30" customHeight="1" x14ac:dyDescent="0.35">
      <c r="AE258" s="99"/>
    </row>
    <row r="259" spans="31:31" ht="30" customHeight="1" x14ac:dyDescent="0.35">
      <c r="AE259" s="99"/>
    </row>
    <row r="260" spans="31:31" ht="30" customHeight="1" x14ac:dyDescent="0.35">
      <c r="AE260" s="99"/>
    </row>
    <row r="261" spans="31:31" ht="30" customHeight="1" x14ac:dyDescent="0.35">
      <c r="AE261" s="99"/>
    </row>
    <row r="262" spans="31:31" ht="30" customHeight="1" x14ac:dyDescent="0.35">
      <c r="AE262" s="99"/>
    </row>
    <row r="263" spans="31:31" ht="30" customHeight="1" x14ac:dyDescent="0.35">
      <c r="AE263" s="99"/>
    </row>
    <row r="264" spans="31:31" ht="30" customHeight="1" x14ac:dyDescent="0.35">
      <c r="AE264" s="99"/>
    </row>
    <row r="265" spans="31:31" ht="30" customHeight="1" x14ac:dyDescent="0.35">
      <c r="AE265" s="99"/>
    </row>
    <row r="266" spans="31:31" ht="30" customHeight="1" x14ac:dyDescent="0.35">
      <c r="AE266" s="99"/>
    </row>
    <row r="267" spans="31:31" ht="30" customHeight="1" x14ac:dyDescent="0.35">
      <c r="AE267" s="99"/>
    </row>
    <row r="268" spans="31:31" ht="30" customHeight="1" x14ac:dyDescent="0.35">
      <c r="AE268" s="99"/>
    </row>
    <row r="269" spans="31:31" ht="30" customHeight="1" x14ac:dyDescent="0.35">
      <c r="AE269" s="99"/>
    </row>
    <row r="270" spans="31:31" ht="30" customHeight="1" x14ac:dyDescent="0.35">
      <c r="AE270" s="99"/>
    </row>
    <row r="271" spans="31:31" ht="30" customHeight="1" x14ac:dyDescent="0.35">
      <c r="AE271" s="99"/>
    </row>
    <row r="272" spans="31:31" ht="30" customHeight="1" x14ac:dyDescent="0.35">
      <c r="AE272" s="99"/>
    </row>
    <row r="273" spans="31:31" ht="30" customHeight="1" x14ac:dyDescent="0.35">
      <c r="AE273" s="99"/>
    </row>
    <row r="274" spans="31:31" ht="30" customHeight="1" x14ac:dyDescent="0.35">
      <c r="AE274" s="99"/>
    </row>
    <row r="275" spans="31:31" ht="30" customHeight="1" x14ac:dyDescent="0.35">
      <c r="AE275" s="99"/>
    </row>
    <row r="276" spans="31:31" ht="30" customHeight="1" x14ac:dyDescent="0.35">
      <c r="AE276" s="99"/>
    </row>
    <row r="277" spans="31:31" ht="30" customHeight="1" x14ac:dyDescent="0.35">
      <c r="AE277" s="99"/>
    </row>
    <row r="278" spans="31:31" ht="30" customHeight="1" x14ac:dyDescent="0.35">
      <c r="AE278" s="99"/>
    </row>
    <row r="279" spans="31:31" ht="30" customHeight="1" x14ac:dyDescent="0.35">
      <c r="AE279" s="99"/>
    </row>
    <row r="280" spans="31:31" ht="30" customHeight="1" x14ac:dyDescent="0.35">
      <c r="AE280" s="99"/>
    </row>
    <row r="281" spans="31:31" ht="30" customHeight="1" x14ac:dyDescent="0.35">
      <c r="AE281" s="99"/>
    </row>
    <row r="282" spans="31:31" ht="30" customHeight="1" x14ac:dyDescent="0.35">
      <c r="AE282" s="99"/>
    </row>
    <row r="283" spans="31:31" ht="30" customHeight="1" x14ac:dyDescent="0.35">
      <c r="AE283" s="99"/>
    </row>
    <row r="284" spans="31:31" ht="30" customHeight="1" x14ac:dyDescent="0.35">
      <c r="AE284" s="99"/>
    </row>
    <row r="285" spans="31:31" ht="30" customHeight="1" x14ac:dyDescent="0.35">
      <c r="AE285" s="99"/>
    </row>
    <row r="286" spans="31:31" ht="30" customHeight="1" x14ac:dyDescent="0.35">
      <c r="AE286" s="99"/>
    </row>
    <row r="287" spans="31:31" ht="30" customHeight="1" x14ac:dyDescent="0.35">
      <c r="AE287" s="99"/>
    </row>
    <row r="288" spans="31:31" ht="30" customHeight="1" x14ac:dyDescent="0.35">
      <c r="AE288" s="99"/>
    </row>
    <row r="289" spans="31:31" ht="30" customHeight="1" x14ac:dyDescent="0.35">
      <c r="AE289" s="99"/>
    </row>
    <row r="290" spans="31:31" ht="30" customHeight="1" x14ac:dyDescent="0.35">
      <c r="AE290" s="99"/>
    </row>
    <row r="291" spans="31:31" ht="30" customHeight="1" x14ac:dyDescent="0.35">
      <c r="AE291" s="99"/>
    </row>
    <row r="292" spans="31:31" ht="30" customHeight="1" x14ac:dyDescent="0.35">
      <c r="AE292" s="99"/>
    </row>
    <row r="293" spans="31:31" ht="30" customHeight="1" x14ac:dyDescent="0.35">
      <c r="AE293" s="99"/>
    </row>
    <row r="294" spans="31:31" ht="30" customHeight="1" x14ac:dyDescent="0.35">
      <c r="AE294" s="99"/>
    </row>
    <row r="295" spans="31:31" ht="30" customHeight="1" x14ac:dyDescent="0.35">
      <c r="AE295" s="99"/>
    </row>
    <row r="296" spans="31:31" ht="30" customHeight="1" x14ac:dyDescent="0.35">
      <c r="AE296" s="99"/>
    </row>
    <row r="297" spans="31:31" ht="30" customHeight="1" x14ac:dyDescent="0.35">
      <c r="AE297" s="99"/>
    </row>
    <row r="298" spans="31:31" ht="30" customHeight="1" x14ac:dyDescent="0.35">
      <c r="AE298" s="99"/>
    </row>
    <row r="299" spans="31:31" ht="30" customHeight="1" x14ac:dyDescent="0.35">
      <c r="AE299" s="99"/>
    </row>
    <row r="300" spans="31:31" ht="30" customHeight="1" x14ac:dyDescent="0.35">
      <c r="AE300" s="99"/>
    </row>
    <row r="301" spans="31:31" ht="30" customHeight="1" x14ac:dyDescent="0.35">
      <c r="AE301" s="99"/>
    </row>
    <row r="302" spans="31:31" ht="30" customHeight="1" x14ac:dyDescent="0.35">
      <c r="AE302" s="99"/>
    </row>
    <row r="303" spans="31:31" ht="30" customHeight="1" x14ac:dyDescent="0.35">
      <c r="AE303" s="99"/>
    </row>
    <row r="304" spans="31:31" ht="30" customHeight="1" x14ac:dyDescent="0.35">
      <c r="AE304" s="99"/>
    </row>
    <row r="305" spans="31:31" ht="30" customHeight="1" x14ac:dyDescent="0.35">
      <c r="AE305" s="99"/>
    </row>
    <row r="306" spans="31:31" ht="30" customHeight="1" x14ac:dyDescent="0.35">
      <c r="AE306" s="99"/>
    </row>
    <row r="307" spans="31:31" ht="30" customHeight="1" x14ac:dyDescent="0.35">
      <c r="AE307" s="99"/>
    </row>
    <row r="308" spans="31:31" ht="30" customHeight="1" x14ac:dyDescent="0.35">
      <c r="AE308" s="99"/>
    </row>
    <row r="309" spans="31:31" ht="30" customHeight="1" x14ac:dyDescent="0.35">
      <c r="AE309" s="99"/>
    </row>
    <row r="310" spans="31:31" ht="30" customHeight="1" x14ac:dyDescent="0.35">
      <c r="AE310" s="99"/>
    </row>
    <row r="311" spans="31:31" ht="30" customHeight="1" x14ac:dyDescent="0.35">
      <c r="AE311" s="99"/>
    </row>
    <row r="312" spans="31:31" ht="30" customHeight="1" x14ac:dyDescent="0.35">
      <c r="AE312" s="99"/>
    </row>
    <row r="313" spans="31:31" ht="30" customHeight="1" x14ac:dyDescent="0.35">
      <c r="AE313" s="99"/>
    </row>
    <row r="314" spans="31:31" ht="30" customHeight="1" x14ac:dyDescent="0.35">
      <c r="AE314" s="99"/>
    </row>
    <row r="315" spans="31:31" ht="30" customHeight="1" x14ac:dyDescent="0.35">
      <c r="AE315" s="99"/>
    </row>
    <row r="316" spans="31:31" ht="30" customHeight="1" x14ac:dyDescent="0.35">
      <c r="AE316" s="99"/>
    </row>
    <row r="317" spans="31:31" ht="30" customHeight="1" x14ac:dyDescent="0.35">
      <c r="AE317" s="99"/>
    </row>
    <row r="318" spans="31:31" ht="30" customHeight="1" x14ac:dyDescent="0.35">
      <c r="AE318" s="99"/>
    </row>
    <row r="319" spans="31:31" ht="30" customHeight="1" x14ac:dyDescent="0.35">
      <c r="AE319" s="99"/>
    </row>
    <row r="320" spans="31:31" ht="30" customHeight="1" x14ac:dyDescent="0.35">
      <c r="AE320" s="99"/>
    </row>
    <row r="321" spans="31:31" ht="30" customHeight="1" x14ac:dyDescent="0.35">
      <c r="AE321" s="99"/>
    </row>
    <row r="322" spans="31:31" ht="30" customHeight="1" x14ac:dyDescent="0.35">
      <c r="AE322" s="99"/>
    </row>
    <row r="323" spans="31:31" ht="30" customHeight="1" x14ac:dyDescent="0.35">
      <c r="AE323" s="99"/>
    </row>
    <row r="324" spans="31:31" ht="30" customHeight="1" x14ac:dyDescent="0.35">
      <c r="AE324" s="99"/>
    </row>
    <row r="325" spans="31:31" ht="30" customHeight="1" x14ac:dyDescent="0.35">
      <c r="AE325" s="99"/>
    </row>
    <row r="326" spans="31:31" ht="30" customHeight="1" x14ac:dyDescent="0.35">
      <c r="AE326" s="99"/>
    </row>
    <row r="327" spans="31:31" ht="30" customHeight="1" x14ac:dyDescent="0.35">
      <c r="AE327" s="99"/>
    </row>
    <row r="328" spans="31:31" ht="30" customHeight="1" x14ac:dyDescent="0.35">
      <c r="AE328" s="99"/>
    </row>
    <row r="329" spans="31:31" ht="30" customHeight="1" x14ac:dyDescent="0.35">
      <c r="AE329" s="99"/>
    </row>
    <row r="330" spans="31:31" ht="30" customHeight="1" x14ac:dyDescent="0.35">
      <c r="AE330" s="99"/>
    </row>
    <row r="331" spans="31:31" ht="30" customHeight="1" x14ac:dyDescent="0.35">
      <c r="AE331" s="99"/>
    </row>
    <row r="332" spans="31:31" ht="30" customHeight="1" x14ac:dyDescent="0.35">
      <c r="AE332" s="99"/>
    </row>
    <row r="333" spans="31:31" ht="30" customHeight="1" x14ac:dyDescent="0.35">
      <c r="AE333" s="99"/>
    </row>
    <row r="334" spans="31:31" ht="30" customHeight="1" x14ac:dyDescent="0.35">
      <c r="AE334" s="99"/>
    </row>
    <row r="335" spans="31:31" ht="30" customHeight="1" x14ac:dyDescent="0.35">
      <c r="AE335" s="99"/>
    </row>
    <row r="336" spans="31:31" ht="30" customHeight="1" x14ac:dyDescent="0.35">
      <c r="AE336" s="99"/>
    </row>
    <row r="337" spans="31:31" ht="30" customHeight="1" x14ac:dyDescent="0.35">
      <c r="AE337" s="99"/>
    </row>
    <row r="338" spans="31:31" ht="30" customHeight="1" x14ac:dyDescent="0.35">
      <c r="AE338" s="99"/>
    </row>
    <row r="339" spans="31:31" ht="30" customHeight="1" x14ac:dyDescent="0.35">
      <c r="AE339" s="99"/>
    </row>
    <row r="340" spans="31:31" ht="30" customHeight="1" x14ac:dyDescent="0.35">
      <c r="AE340" s="99"/>
    </row>
    <row r="341" spans="31:31" ht="30" customHeight="1" x14ac:dyDescent="0.35">
      <c r="AE341" s="99"/>
    </row>
    <row r="342" spans="31:31" ht="30" customHeight="1" x14ac:dyDescent="0.35">
      <c r="AE342" s="99"/>
    </row>
    <row r="343" spans="31:31" ht="30" customHeight="1" x14ac:dyDescent="0.35">
      <c r="AE343" s="99"/>
    </row>
    <row r="344" spans="31:31" ht="30" customHeight="1" x14ac:dyDescent="0.35">
      <c r="AE344" s="99"/>
    </row>
    <row r="345" spans="31:31" ht="30" customHeight="1" x14ac:dyDescent="0.35">
      <c r="AE345" s="99"/>
    </row>
    <row r="346" spans="31:31" ht="30" customHeight="1" x14ac:dyDescent="0.35">
      <c r="AE346" s="99"/>
    </row>
    <row r="347" spans="31:31" ht="30" customHeight="1" x14ac:dyDescent="0.35">
      <c r="AE347" s="99"/>
    </row>
    <row r="348" spans="31:31" ht="30" customHeight="1" x14ac:dyDescent="0.35">
      <c r="AE348" s="99"/>
    </row>
    <row r="349" spans="31:31" ht="30" customHeight="1" x14ac:dyDescent="0.35">
      <c r="AE349" s="99"/>
    </row>
    <row r="350" spans="31:31" ht="30" customHeight="1" x14ac:dyDescent="0.35">
      <c r="AE350" s="99"/>
    </row>
    <row r="351" spans="31:31" ht="30" customHeight="1" x14ac:dyDescent="0.35">
      <c r="AE351" s="99"/>
    </row>
    <row r="352" spans="31:31" ht="30" customHeight="1" x14ac:dyDescent="0.35">
      <c r="AE352" s="99"/>
    </row>
    <row r="353" spans="31:31" ht="30" customHeight="1" x14ac:dyDescent="0.35">
      <c r="AE353" s="99"/>
    </row>
    <row r="354" spans="31:31" ht="30" customHeight="1" x14ac:dyDescent="0.35">
      <c r="AE354" s="99"/>
    </row>
    <row r="355" spans="31:31" ht="30" customHeight="1" x14ac:dyDescent="0.35">
      <c r="AE355" s="99"/>
    </row>
    <row r="356" spans="31:31" ht="30" customHeight="1" x14ac:dyDescent="0.35">
      <c r="AE356" s="99"/>
    </row>
    <row r="357" spans="31:31" ht="30" customHeight="1" x14ac:dyDescent="0.35">
      <c r="AE357" s="99"/>
    </row>
    <row r="358" spans="31:31" ht="30" customHeight="1" x14ac:dyDescent="0.35">
      <c r="AE358" s="99"/>
    </row>
    <row r="359" spans="31:31" ht="30" customHeight="1" x14ac:dyDescent="0.35">
      <c r="AE359" s="99"/>
    </row>
    <row r="360" spans="31:31" ht="30" customHeight="1" x14ac:dyDescent="0.35">
      <c r="AE360" s="99"/>
    </row>
    <row r="361" spans="31:31" ht="30" customHeight="1" x14ac:dyDescent="0.35">
      <c r="AE361" s="99"/>
    </row>
    <row r="362" spans="31:31" ht="30" customHeight="1" x14ac:dyDescent="0.35">
      <c r="AE362" s="99"/>
    </row>
    <row r="363" spans="31:31" ht="30" customHeight="1" x14ac:dyDescent="0.35">
      <c r="AE363" s="99"/>
    </row>
    <row r="364" spans="31:31" ht="30" customHeight="1" x14ac:dyDescent="0.35">
      <c r="AE364" s="99"/>
    </row>
    <row r="365" spans="31:31" ht="30" customHeight="1" x14ac:dyDescent="0.35">
      <c r="AE365" s="99"/>
    </row>
    <row r="366" spans="31:31" ht="30" customHeight="1" x14ac:dyDescent="0.35">
      <c r="AE366" s="99"/>
    </row>
    <row r="367" spans="31:31" ht="30" customHeight="1" x14ac:dyDescent="0.35">
      <c r="AE367" s="99"/>
    </row>
    <row r="368" spans="31:31" ht="30" customHeight="1" x14ac:dyDescent="0.35">
      <c r="AE368" s="99"/>
    </row>
    <row r="369" spans="31:31" ht="30" customHeight="1" x14ac:dyDescent="0.35">
      <c r="AE369" s="99"/>
    </row>
    <row r="370" spans="31:31" ht="30" customHeight="1" x14ac:dyDescent="0.35">
      <c r="AE370" s="99"/>
    </row>
    <row r="371" spans="31:31" ht="30" customHeight="1" x14ac:dyDescent="0.35">
      <c r="AE371" s="99"/>
    </row>
    <row r="372" spans="31:31" ht="30" customHeight="1" x14ac:dyDescent="0.35">
      <c r="AE372" s="99"/>
    </row>
    <row r="373" spans="31:31" ht="30" customHeight="1" x14ac:dyDescent="0.35">
      <c r="AE373" s="99"/>
    </row>
    <row r="374" spans="31:31" ht="30" customHeight="1" x14ac:dyDescent="0.35">
      <c r="AE374" s="99"/>
    </row>
    <row r="375" spans="31:31" ht="30" customHeight="1" x14ac:dyDescent="0.35">
      <c r="AE375" s="99"/>
    </row>
    <row r="376" spans="31:31" ht="30" customHeight="1" x14ac:dyDescent="0.35">
      <c r="AE376" s="99"/>
    </row>
    <row r="377" spans="31:31" ht="30" customHeight="1" x14ac:dyDescent="0.35">
      <c r="AE377" s="99"/>
    </row>
    <row r="378" spans="31:31" ht="30" customHeight="1" x14ac:dyDescent="0.35">
      <c r="AE378" s="99"/>
    </row>
    <row r="379" spans="31:31" ht="30" customHeight="1" x14ac:dyDescent="0.35">
      <c r="AE379" s="99"/>
    </row>
    <row r="380" spans="31:31" ht="30" customHeight="1" x14ac:dyDescent="0.35">
      <c r="AE380" s="99"/>
    </row>
    <row r="381" spans="31:31" ht="30" customHeight="1" x14ac:dyDescent="0.35">
      <c r="AE381" s="99"/>
    </row>
    <row r="382" spans="31:31" ht="30" customHeight="1" x14ac:dyDescent="0.35">
      <c r="AE382" s="99"/>
    </row>
    <row r="383" spans="31:31" ht="30" customHeight="1" x14ac:dyDescent="0.35">
      <c r="AE383" s="99"/>
    </row>
    <row r="384" spans="31:31" ht="30" customHeight="1" x14ac:dyDescent="0.35">
      <c r="AE384" s="99"/>
    </row>
    <row r="385" spans="31:31" ht="30" customHeight="1" x14ac:dyDescent="0.35">
      <c r="AE385" s="99"/>
    </row>
    <row r="386" spans="31:31" ht="30" customHeight="1" x14ac:dyDescent="0.35">
      <c r="AE386" s="99"/>
    </row>
    <row r="387" spans="31:31" ht="30" customHeight="1" x14ac:dyDescent="0.35">
      <c r="AE387" s="99"/>
    </row>
    <row r="388" spans="31:31" ht="30" customHeight="1" x14ac:dyDescent="0.35">
      <c r="AE388" s="99"/>
    </row>
    <row r="389" spans="31:31" ht="30" customHeight="1" x14ac:dyDescent="0.35">
      <c r="AE389" s="99"/>
    </row>
    <row r="390" spans="31:31" ht="30" customHeight="1" x14ac:dyDescent="0.35">
      <c r="AE390" s="99"/>
    </row>
    <row r="391" spans="31:31" ht="30" customHeight="1" x14ac:dyDescent="0.35">
      <c r="AE391" s="99"/>
    </row>
    <row r="392" spans="31:31" ht="30" customHeight="1" x14ac:dyDescent="0.35">
      <c r="AE392" s="99"/>
    </row>
    <row r="393" spans="31:31" ht="30" customHeight="1" x14ac:dyDescent="0.35">
      <c r="AE393" s="99"/>
    </row>
    <row r="394" spans="31:31" ht="30" customHeight="1" x14ac:dyDescent="0.35">
      <c r="AE394" s="99"/>
    </row>
    <row r="395" spans="31:31" ht="30" customHeight="1" x14ac:dyDescent="0.35">
      <c r="AE395" s="99"/>
    </row>
    <row r="396" spans="31:31" ht="30" customHeight="1" x14ac:dyDescent="0.35">
      <c r="AE396" s="99"/>
    </row>
    <row r="397" spans="31:31" ht="30" customHeight="1" x14ac:dyDescent="0.35">
      <c r="AE397" s="99"/>
    </row>
    <row r="398" spans="31:31" ht="30" customHeight="1" x14ac:dyDescent="0.35">
      <c r="AE398" s="99"/>
    </row>
    <row r="399" spans="31:31" ht="30" customHeight="1" x14ac:dyDescent="0.35">
      <c r="AE399" s="99"/>
    </row>
    <row r="400" spans="31:31" ht="30" customHeight="1" x14ac:dyDescent="0.35">
      <c r="AE400" s="99"/>
    </row>
    <row r="401" spans="31:31" ht="30" customHeight="1" x14ac:dyDescent="0.35">
      <c r="AE401" s="99"/>
    </row>
    <row r="402" spans="31:31" ht="30" customHeight="1" x14ac:dyDescent="0.35">
      <c r="AE402" s="99"/>
    </row>
    <row r="403" spans="31:31" ht="30" customHeight="1" x14ac:dyDescent="0.35">
      <c r="AE403" s="99"/>
    </row>
    <row r="404" spans="31:31" ht="30" customHeight="1" x14ac:dyDescent="0.35">
      <c r="AE404" s="99"/>
    </row>
    <row r="405" spans="31:31" ht="30" customHeight="1" x14ac:dyDescent="0.35">
      <c r="AE405" s="99"/>
    </row>
    <row r="406" spans="31:31" ht="30" customHeight="1" x14ac:dyDescent="0.35">
      <c r="AE406" s="99"/>
    </row>
    <row r="407" spans="31:31" ht="30" customHeight="1" x14ac:dyDescent="0.35">
      <c r="AE407" s="99"/>
    </row>
    <row r="408" spans="31:31" ht="30" customHeight="1" x14ac:dyDescent="0.35">
      <c r="AE408" s="99"/>
    </row>
    <row r="409" spans="31:31" ht="30" customHeight="1" x14ac:dyDescent="0.35">
      <c r="AE409" s="99"/>
    </row>
    <row r="410" spans="31:31" ht="30" customHeight="1" x14ac:dyDescent="0.35">
      <c r="AE410" s="99"/>
    </row>
    <row r="411" spans="31:31" ht="30" customHeight="1" x14ac:dyDescent="0.35">
      <c r="AE411" s="99"/>
    </row>
    <row r="412" spans="31:31" ht="30" customHeight="1" x14ac:dyDescent="0.35">
      <c r="AE412" s="99"/>
    </row>
    <row r="413" spans="31:31" ht="30" customHeight="1" x14ac:dyDescent="0.35">
      <c r="AE413" s="99"/>
    </row>
    <row r="414" spans="31:31" ht="30" customHeight="1" x14ac:dyDescent="0.35">
      <c r="AE414" s="99"/>
    </row>
    <row r="415" spans="31:31" ht="30" customHeight="1" x14ac:dyDescent="0.35">
      <c r="AE415" s="99"/>
    </row>
    <row r="416" spans="31:31" ht="30" customHeight="1" x14ac:dyDescent="0.35">
      <c r="AE416" s="99"/>
    </row>
    <row r="417" spans="31:31" ht="30" customHeight="1" x14ac:dyDescent="0.35">
      <c r="AE417" s="99"/>
    </row>
    <row r="418" spans="31:31" ht="30" customHeight="1" x14ac:dyDescent="0.35">
      <c r="AE418" s="99"/>
    </row>
    <row r="419" spans="31:31" ht="30" customHeight="1" x14ac:dyDescent="0.35">
      <c r="AE419" s="99"/>
    </row>
    <row r="420" spans="31:31" ht="30" customHeight="1" x14ac:dyDescent="0.35">
      <c r="AE420" s="99"/>
    </row>
    <row r="421" spans="31:31" ht="30" customHeight="1" x14ac:dyDescent="0.35">
      <c r="AE421" s="99"/>
    </row>
    <row r="422" spans="31:31" ht="30" customHeight="1" x14ac:dyDescent="0.35">
      <c r="AE422" s="99"/>
    </row>
    <row r="423" spans="31:31" ht="30" customHeight="1" x14ac:dyDescent="0.35">
      <c r="AE423" s="99"/>
    </row>
    <row r="424" spans="31:31" ht="30" customHeight="1" x14ac:dyDescent="0.35">
      <c r="AE424" s="99"/>
    </row>
    <row r="425" spans="31:31" ht="30" customHeight="1" x14ac:dyDescent="0.35">
      <c r="AE425" s="99"/>
    </row>
    <row r="426" spans="31:31" ht="30" customHeight="1" x14ac:dyDescent="0.35">
      <c r="AE426" s="99"/>
    </row>
    <row r="427" spans="31:31" ht="30" customHeight="1" x14ac:dyDescent="0.35">
      <c r="AE427" s="99"/>
    </row>
    <row r="428" spans="31:31" ht="30" customHeight="1" x14ac:dyDescent="0.35">
      <c r="AE428" s="99"/>
    </row>
    <row r="429" spans="31:31" ht="30" customHeight="1" x14ac:dyDescent="0.35">
      <c r="AE429" s="99"/>
    </row>
    <row r="430" spans="31:31" ht="30" customHeight="1" x14ac:dyDescent="0.35">
      <c r="AE430" s="99"/>
    </row>
    <row r="431" spans="31:31" ht="30" customHeight="1" x14ac:dyDescent="0.35">
      <c r="AE431" s="99"/>
    </row>
    <row r="432" spans="31:31" ht="30" customHeight="1" x14ac:dyDescent="0.35">
      <c r="AE432" s="99"/>
    </row>
    <row r="433" spans="31:31" ht="30" customHeight="1" x14ac:dyDescent="0.35">
      <c r="AE433" s="99"/>
    </row>
    <row r="434" spans="31:31" ht="30" customHeight="1" x14ac:dyDescent="0.35">
      <c r="AE434" s="99"/>
    </row>
    <row r="435" spans="31:31" ht="30" customHeight="1" x14ac:dyDescent="0.35">
      <c r="AE435" s="99"/>
    </row>
    <row r="436" spans="31:31" ht="30" customHeight="1" x14ac:dyDescent="0.35">
      <c r="AE436" s="99"/>
    </row>
    <row r="437" spans="31:31" ht="30" customHeight="1" x14ac:dyDescent="0.35">
      <c r="AE437" s="99"/>
    </row>
    <row r="438" spans="31:31" ht="30" customHeight="1" x14ac:dyDescent="0.35">
      <c r="AE438" s="99"/>
    </row>
    <row r="439" spans="31:31" ht="30" customHeight="1" x14ac:dyDescent="0.35">
      <c r="AE439" s="99"/>
    </row>
    <row r="440" spans="31:31" ht="30" customHeight="1" x14ac:dyDescent="0.35">
      <c r="AE440" s="99"/>
    </row>
    <row r="441" spans="31:31" ht="30" customHeight="1" x14ac:dyDescent="0.35">
      <c r="AE441" s="99"/>
    </row>
    <row r="442" spans="31:31" ht="30" customHeight="1" x14ac:dyDescent="0.35">
      <c r="AE442" s="99"/>
    </row>
    <row r="443" spans="31:31" ht="30" customHeight="1" x14ac:dyDescent="0.35">
      <c r="AE443" s="99"/>
    </row>
    <row r="444" spans="31:31" ht="30" customHeight="1" x14ac:dyDescent="0.35">
      <c r="AE444" s="99"/>
    </row>
    <row r="445" spans="31:31" ht="30" customHeight="1" x14ac:dyDescent="0.35">
      <c r="AE445" s="99"/>
    </row>
    <row r="446" spans="31:31" ht="30" customHeight="1" x14ac:dyDescent="0.35">
      <c r="AE446" s="99"/>
    </row>
    <row r="447" spans="31:31" ht="30" customHeight="1" x14ac:dyDescent="0.35">
      <c r="AE447" s="99"/>
    </row>
    <row r="448" spans="31:31" ht="30" customHeight="1" x14ac:dyDescent="0.35">
      <c r="AE448" s="99"/>
    </row>
    <row r="449" spans="31:31" ht="30" customHeight="1" x14ac:dyDescent="0.35">
      <c r="AE449" s="99"/>
    </row>
    <row r="450" spans="31:31" ht="30" customHeight="1" x14ac:dyDescent="0.35">
      <c r="AE450" s="99"/>
    </row>
    <row r="451" spans="31:31" ht="30" customHeight="1" x14ac:dyDescent="0.35">
      <c r="AE451" s="99"/>
    </row>
    <row r="452" spans="31:31" ht="30" customHeight="1" x14ac:dyDescent="0.35">
      <c r="AE452" s="99"/>
    </row>
    <row r="453" spans="31:31" ht="30" customHeight="1" x14ac:dyDescent="0.35">
      <c r="AE453" s="99"/>
    </row>
    <row r="454" spans="31:31" ht="30" customHeight="1" x14ac:dyDescent="0.35">
      <c r="AE454" s="99"/>
    </row>
    <row r="455" spans="31:31" ht="30" customHeight="1" x14ac:dyDescent="0.35">
      <c r="AE455" s="99"/>
    </row>
    <row r="456" spans="31:31" ht="30" customHeight="1" x14ac:dyDescent="0.35">
      <c r="AE456" s="99"/>
    </row>
    <row r="457" spans="31:31" ht="30" customHeight="1" x14ac:dyDescent="0.35">
      <c r="AE457" s="99"/>
    </row>
    <row r="458" spans="31:31" ht="30" customHeight="1" x14ac:dyDescent="0.35">
      <c r="AE458" s="99"/>
    </row>
    <row r="459" spans="31:31" ht="30" customHeight="1" x14ac:dyDescent="0.35">
      <c r="AE459" s="99"/>
    </row>
    <row r="460" spans="31:31" ht="30" customHeight="1" x14ac:dyDescent="0.35">
      <c r="AE460" s="99"/>
    </row>
    <row r="461" spans="31:31" ht="30" customHeight="1" x14ac:dyDescent="0.35">
      <c r="AE461" s="99"/>
    </row>
    <row r="462" spans="31:31" ht="30" customHeight="1" x14ac:dyDescent="0.35">
      <c r="AE462" s="99"/>
    </row>
    <row r="463" spans="31:31" ht="30" customHeight="1" x14ac:dyDescent="0.35">
      <c r="AE463" s="99"/>
    </row>
    <row r="464" spans="31:31" ht="30" customHeight="1" x14ac:dyDescent="0.35">
      <c r="AE464" s="99"/>
    </row>
    <row r="465" spans="31:31" ht="30" customHeight="1" x14ac:dyDescent="0.35">
      <c r="AE465" s="99"/>
    </row>
    <row r="466" spans="31:31" ht="30" customHeight="1" x14ac:dyDescent="0.35">
      <c r="AE466" s="99"/>
    </row>
    <row r="467" spans="31:31" ht="30" customHeight="1" x14ac:dyDescent="0.35">
      <c r="AE467" s="99"/>
    </row>
    <row r="468" spans="31:31" ht="30" customHeight="1" x14ac:dyDescent="0.35">
      <c r="AE468" s="99"/>
    </row>
    <row r="469" spans="31:31" ht="30" customHeight="1" x14ac:dyDescent="0.35">
      <c r="AE469" s="99"/>
    </row>
    <row r="470" spans="31:31" ht="30" customHeight="1" x14ac:dyDescent="0.35">
      <c r="AE470" s="99"/>
    </row>
    <row r="471" spans="31:31" ht="30" customHeight="1" x14ac:dyDescent="0.35">
      <c r="AE471" s="99"/>
    </row>
    <row r="472" spans="31:31" ht="30" customHeight="1" x14ac:dyDescent="0.35">
      <c r="AE472" s="99"/>
    </row>
    <row r="473" spans="31:31" ht="30" customHeight="1" x14ac:dyDescent="0.35">
      <c r="AE473" s="99"/>
    </row>
    <row r="474" spans="31:31" ht="30" customHeight="1" x14ac:dyDescent="0.35">
      <c r="AE474" s="99"/>
    </row>
    <row r="475" spans="31:31" ht="30" customHeight="1" x14ac:dyDescent="0.35">
      <c r="AE475" s="99"/>
    </row>
    <row r="476" spans="31:31" ht="30" customHeight="1" x14ac:dyDescent="0.35">
      <c r="AE476" s="99"/>
    </row>
    <row r="477" spans="31:31" ht="30" customHeight="1" x14ac:dyDescent="0.35">
      <c r="AE477" s="99"/>
    </row>
    <row r="478" spans="31:31" ht="30" customHeight="1" x14ac:dyDescent="0.35">
      <c r="AE478" s="99"/>
    </row>
    <row r="479" spans="31:31" ht="30" customHeight="1" x14ac:dyDescent="0.35">
      <c r="AE479" s="99"/>
    </row>
    <row r="480" spans="31:31" ht="30" customHeight="1" x14ac:dyDescent="0.35">
      <c r="AE480" s="99"/>
    </row>
    <row r="481" spans="31:31" ht="30" customHeight="1" x14ac:dyDescent="0.35">
      <c r="AE481" s="99"/>
    </row>
    <row r="482" spans="31:31" ht="30" customHeight="1" x14ac:dyDescent="0.35">
      <c r="AE482" s="99"/>
    </row>
    <row r="483" spans="31:31" ht="30" customHeight="1" x14ac:dyDescent="0.35">
      <c r="AE483" s="99"/>
    </row>
    <row r="484" spans="31:31" ht="30" customHeight="1" x14ac:dyDescent="0.35">
      <c r="AE484" s="99"/>
    </row>
    <row r="485" spans="31:31" ht="30" customHeight="1" x14ac:dyDescent="0.35">
      <c r="AE485" s="99"/>
    </row>
    <row r="486" spans="31:31" ht="30" customHeight="1" x14ac:dyDescent="0.35">
      <c r="AE486" s="99"/>
    </row>
    <row r="487" spans="31:31" ht="30" customHeight="1" x14ac:dyDescent="0.35">
      <c r="AE487" s="99"/>
    </row>
    <row r="488" spans="31:31" ht="30" customHeight="1" x14ac:dyDescent="0.35">
      <c r="AE488" s="99"/>
    </row>
    <row r="489" spans="31:31" ht="30" customHeight="1" x14ac:dyDescent="0.35">
      <c r="AE489" s="99"/>
    </row>
    <row r="490" spans="31:31" ht="30" customHeight="1" x14ac:dyDescent="0.35">
      <c r="AE490" s="99"/>
    </row>
    <row r="491" spans="31:31" ht="30" customHeight="1" x14ac:dyDescent="0.35">
      <c r="AE491" s="99"/>
    </row>
    <row r="492" spans="31:31" ht="30" customHeight="1" x14ac:dyDescent="0.35">
      <c r="AE492" s="99"/>
    </row>
    <row r="493" spans="31:31" ht="30" customHeight="1" x14ac:dyDescent="0.35">
      <c r="AE493" s="99"/>
    </row>
    <row r="494" spans="31:31" ht="30" customHeight="1" x14ac:dyDescent="0.35">
      <c r="AE494" s="99"/>
    </row>
    <row r="495" spans="31:31" ht="30" customHeight="1" x14ac:dyDescent="0.35">
      <c r="AE495" s="99"/>
    </row>
    <row r="496" spans="31:31" ht="30" customHeight="1" x14ac:dyDescent="0.35">
      <c r="AE496" s="99"/>
    </row>
    <row r="497" spans="31:31" ht="30" customHeight="1" x14ac:dyDescent="0.35">
      <c r="AE497" s="99"/>
    </row>
    <row r="498" spans="31:31" ht="30" customHeight="1" x14ac:dyDescent="0.35">
      <c r="AE498" s="99"/>
    </row>
    <row r="499" spans="31:31" ht="30" customHeight="1" x14ac:dyDescent="0.35">
      <c r="AE499" s="99"/>
    </row>
    <row r="500" spans="31:31" ht="30" customHeight="1" x14ac:dyDescent="0.35">
      <c r="AE500" s="99"/>
    </row>
    <row r="501" spans="31:31" ht="30" customHeight="1" x14ac:dyDescent="0.35">
      <c r="AE501" s="99"/>
    </row>
    <row r="502" spans="31:31" ht="30" customHeight="1" x14ac:dyDescent="0.35">
      <c r="AE502" s="99"/>
    </row>
    <row r="503" spans="31:31" ht="30" customHeight="1" x14ac:dyDescent="0.35">
      <c r="AE503" s="99"/>
    </row>
    <row r="504" spans="31:31" ht="30" customHeight="1" x14ac:dyDescent="0.35">
      <c r="AE504" s="99"/>
    </row>
    <row r="505" spans="31:31" ht="30" customHeight="1" x14ac:dyDescent="0.35">
      <c r="AE505" s="99"/>
    </row>
    <row r="506" spans="31:31" ht="30" customHeight="1" x14ac:dyDescent="0.35">
      <c r="AE506" s="99"/>
    </row>
    <row r="507" spans="31:31" ht="30" customHeight="1" x14ac:dyDescent="0.35">
      <c r="AE507" s="99"/>
    </row>
    <row r="508" spans="31:31" ht="30" customHeight="1" x14ac:dyDescent="0.35">
      <c r="AE508" s="99"/>
    </row>
    <row r="509" spans="31:31" ht="30" customHeight="1" x14ac:dyDescent="0.35">
      <c r="AE509" s="99"/>
    </row>
    <row r="510" spans="31:31" ht="30" customHeight="1" x14ac:dyDescent="0.35">
      <c r="AE510" s="99"/>
    </row>
    <row r="511" spans="31:31" ht="30" customHeight="1" x14ac:dyDescent="0.35">
      <c r="AE511" s="99"/>
    </row>
    <row r="512" spans="31:31" ht="30" customHeight="1" x14ac:dyDescent="0.35">
      <c r="AE512" s="99"/>
    </row>
    <row r="513" spans="31:31" ht="30" customHeight="1" x14ac:dyDescent="0.35">
      <c r="AE513" s="99"/>
    </row>
    <row r="514" spans="31:31" ht="30" customHeight="1" x14ac:dyDescent="0.35">
      <c r="AE514" s="99"/>
    </row>
    <row r="515" spans="31:31" ht="30" customHeight="1" x14ac:dyDescent="0.35">
      <c r="AE515" s="99"/>
    </row>
    <row r="516" spans="31:31" ht="30" customHeight="1" x14ac:dyDescent="0.35">
      <c r="AE516" s="99"/>
    </row>
    <row r="517" spans="31:31" ht="30" customHeight="1" x14ac:dyDescent="0.35">
      <c r="AE517" s="99"/>
    </row>
    <row r="518" spans="31:31" ht="30" customHeight="1" x14ac:dyDescent="0.35">
      <c r="AE518" s="99"/>
    </row>
    <row r="519" spans="31:31" ht="30" customHeight="1" x14ac:dyDescent="0.35">
      <c r="AE519" s="99"/>
    </row>
    <row r="520" spans="31:31" ht="30" customHeight="1" x14ac:dyDescent="0.35">
      <c r="AE520" s="99"/>
    </row>
    <row r="521" spans="31:31" ht="30" customHeight="1" x14ac:dyDescent="0.35">
      <c r="AE521" s="99"/>
    </row>
    <row r="522" spans="31:31" ht="30" customHeight="1" x14ac:dyDescent="0.35">
      <c r="AE522" s="99"/>
    </row>
    <row r="523" spans="31:31" ht="30" customHeight="1" x14ac:dyDescent="0.35">
      <c r="AE523" s="99"/>
    </row>
    <row r="524" spans="31:31" ht="30" customHeight="1" x14ac:dyDescent="0.35">
      <c r="AE524" s="99"/>
    </row>
    <row r="525" spans="31:31" ht="30" customHeight="1" x14ac:dyDescent="0.35">
      <c r="AE525" s="99"/>
    </row>
    <row r="526" spans="31:31" ht="30" customHeight="1" x14ac:dyDescent="0.35">
      <c r="AE526" s="99"/>
    </row>
    <row r="527" spans="31:31" ht="30" customHeight="1" x14ac:dyDescent="0.35">
      <c r="AE527" s="99"/>
    </row>
    <row r="528" spans="31:31" ht="30" customHeight="1" x14ac:dyDescent="0.35">
      <c r="AE528" s="99"/>
    </row>
    <row r="529" spans="31:31" ht="30" customHeight="1" x14ac:dyDescent="0.35">
      <c r="AE529" s="99"/>
    </row>
    <row r="530" spans="31:31" ht="30" customHeight="1" x14ac:dyDescent="0.35">
      <c r="AE530" s="99"/>
    </row>
    <row r="531" spans="31:31" ht="30" customHeight="1" x14ac:dyDescent="0.35">
      <c r="AE531" s="99"/>
    </row>
    <row r="532" spans="31:31" ht="30" customHeight="1" x14ac:dyDescent="0.35">
      <c r="AE532" s="99"/>
    </row>
    <row r="533" spans="31:31" ht="30" customHeight="1" x14ac:dyDescent="0.35">
      <c r="AE533" s="99"/>
    </row>
    <row r="534" spans="31:31" ht="30" customHeight="1" x14ac:dyDescent="0.35">
      <c r="AE534" s="99"/>
    </row>
    <row r="535" spans="31:31" ht="30" customHeight="1" x14ac:dyDescent="0.35">
      <c r="AE535" s="99"/>
    </row>
    <row r="536" spans="31:31" ht="30" customHeight="1" x14ac:dyDescent="0.35">
      <c r="AE536" s="99"/>
    </row>
    <row r="537" spans="31:31" ht="30" customHeight="1" x14ac:dyDescent="0.35">
      <c r="AE537" s="99"/>
    </row>
    <row r="538" spans="31:31" ht="30" customHeight="1" x14ac:dyDescent="0.35">
      <c r="AE538" s="99"/>
    </row>
    <row r="539" spans="31:31" ht="30" customHeight="1" x14ac:dyDescent="0.35">
      <c r="AE539" s="99"/>
    </row>
    <row r="540" spans="31:31" ht="30" customHeight="1" x14ac:dyDescent="0.35">
      <c r="AE540" s="99"/>
    </row>
    <row r="541" spans="31:31" ht="30" customHeight="1" x14ac:dyDescent="0.35">
      <c r="AE541" s="99"/>
    </row>
    <row r="542" spans="31:31" ht="30" customHeight="1" x14ac:dyDescent="0.35">
      <c r="AE542" s="99"/>
    </row>
    <row r="543" spans="31:31" ht="30" customHeight="1" x14ac:dyDescent="0.35">
      <c r="AE543" s="99"/>
    </row>
    <row r="544" spans="31:31" ht="30" customHeight="1" x14ac:dyDescent="0.35">
      <c r="AE544" s="99"/>
    </row>
    <row r="545" spans="31:31" ht="30" customHeight="1" x14ac:dyDescent="0.35">
      <c r="AE545" s="99"/>
    </row>
    <row r="546" spans="31:31" ht="30" customHeight="1" x14ac:dyDescent="0.35">
      <c r="AE546" s="99"/>
    </row>
    <row r="547" spans="31:31" ht="30" customHeight="1" x14ac:dyDescent="0.35">
      <c r="AE547" s="99"/>
    </row>
    <row r="548" spans="31:31" ht="30" customHeight="1" x14ac:dyDescent="0.35">
      <c r="AE548" s="99"/>
    </row>
    <row r="549" spans="31:31" ht="30" customHeight="1" x14ac:dyDescent="0.35">
      <c r="AE549" s="99"/>
    </row>
    <row r="550" spans="31:31" ht="30" customHeight="1" x14ac:dyDescent="0.35">
      <c r="AE550" s="99"/>
    </row>
    <row r="551" spans="31:31" ht="30" customHeight="1" x14ac:dyDescent="0.35">
      <c r="AE551" s="99"/>
    </row>
    <row r="552" spans="31:31" ht="30" customHeight="1" x14ac:dyDescent="0.35">
      <c r="AE552" s="99"/>
    </row>
    <row r="553" spans="31:31" ht="30" customHeight="1" x14ac:dyDescent="0.35">
      <c r="AE553" s="99"/>
    </row>
    <row r="554" spans="31:31" ht="30" customHeight="1" x14ac:dyDescent="0.35">
      <c r="AE554" s="99"/>
    </row>
    <row r="555" spans="31:31" ht="30" customHeight="1" x14ac:dyDescent="0.35">
      <c r="AE555" s="99"/>
    </row>
    <row r="556" spans="31:31" ht="30" customHeight="1" x14ac:dyDescent="0.35">
      <c r="AE556" s="99"/>
    </row>
    <row r="557" spans="31:31" ht="30" customHeight="1" x14ac:dyDescent="0.35">
      <c r="AE557" s="99"/>
    </row>
    <row r="558" spans="31:31" ht="30" customHeight="1" x14ac:dyDescent="0.35">
      <c r="AE558" s="99"/>
    </row>
    <row r="559" spans="31:31" ht="30" customHeight="1" x14ac:dyDescent="0.35">
      <c r="AE559" s="99"/>
    </row>
    <row r="560" spans="31:31" ht="30" customHeight="1" x14ac:dyDescent="0.35">
      <c r="AE560" s="99"/>
    </row>
    <row r="561" spans="31:31" ht="30" customHeight="1" x14ac:dyDescent="0.35">
      <c r="AE561" s="99"/>
    </row>
    <row r="562" spans="31:31" ht="30" customHeight="1" x14ac:dyDescent="0.35">
      <c r="AE562" s="99"/>
    </row>
    <row r="563" spans="31:31" ht="30" customHeight="1" x14ac:dyDescent="0.35">
      <c r="AE563" s="99"/>
    </row>
    <row r="564" spans="31:31" ht="30" customHeight="1" x14ac:dyDescent="0.35">
      <c r="AE564" s="99"/>
    </row>
    <row r="565" spans="31:31" ht="30" customHeight="1" x14ac:dyDescent="0.35">
      <c r="AE565" s="99"/>
    </row>
    <row r="566" spans="31:31" ht="30" customHeight="1" x14ac:dyDescent="0.35">
      <c r="AE566" s="99"/>
    </row>
    <row r="567" spans="31:31" ht="30" customHeight="1" x14ac:dyDescent="0.35">
      <c r="AE567" s="99"/>
    </row>
    <row r="568" spans="31:31" ht="30" customHeight="1" x14ac:dyDescent="0.35">
      <c r="AE568" s="99"/>
    </row>
    <row r="569" spans="31:31" ht="30" customHeight="1" x14ac:dyDescent="0.35">
      <c r="AE569" s="99"/>
    </row>
    <row r="570" spans="31:31" ht="30" customHeight="1" x14ac:dyDescent="0.35">
      <c r="AE570" s="99"/>
    </row>
    <row r="571" spans="31:31" ht="30" customHeight="1" x14ac:dyDescent="0.35">
      <c r="AE571" s="99"/>
    </row>
    <row r="572" spans="31:31" ht="30" customHeight="1" x14ac:dyDescent="0.35">
      <c r="AE572" s="99"/>
    </row>
    <row r="573" spans="31:31" ht="30" customHeight="1" x14ac:dyDescent="0.35">
      <c r="AE573" s="99"/>
    </row>
    <row r="574" spans="31:31" ht="30" customHeight="1" x14ac:dyDescent="0.35">
      <c r="AE574" s="99"/>
    </row>
    <row r="575" spans="31:31" ht="30" customHeight="1" x14ac:dyDescent="0.35">
      <c r="AE575" s="99"/>
    </row>
    <row r="576" spans="31:31" ht="30" customHeight="1" x14ac:dyDescent="0.35">
      <c r="AE576" s="99"/>
    </row>
    <row r="577" spans="31:31" ht="30" customHeight="1" x14ac:dyDescent="0.35">
      <c r="AE577" s="99"/>
    </row>
    <row r="578" spans="31:31" ht="30" customHeight="1" x14ac:dyDescent="0.35">
      <c r="AE578" s="99"/>
    </row>
    <row r="579" spans="31:31" ht="30" customHeight="1" x14ac:dyDescent="0.35">
      <c r="AE579" s="99"/>
    </row>
    <row r="580" spans="31:31" ht="30" customHeight="1" x14ac:dyDescent="0.35">
      <c r="AE580" s="99"/>
    </row>
    <row r="581" spans="31:31" ht="30" customHeight="1" x14ac:dyDescent="0.35">
      <c r="AE581" s="99"/>
    </row>
    <row r="582" spans="31:31" ht="30" customHeight="1" x14ac:dyDescent="0.35">
      <c r="AE582" s="99"/>
    </row>
    <row r="583" spans="31:31" ht="30" customHeight="1" x14ac:dyDescent="0.35">
      <c r="AE583" s="99"/>
    </row>
    <row r="584" spans="31:31" ht="30" customHeight="1" x14ac:dyDescent="0.35">
      <c r="AE584" s="99"/>
    </row>
    <row r="585" spans="31:31" ht="30" customHeight="1" x14ac:dyDescent="0.35">
      <c r="AE585" s="99"/>
    </row>
    <row r="586" spans="31:31" ht="30" customHeight="1" x14ac:dyDescent="0.35">
      <c r="AE586" s="99"/>
    </row>
    <row r="587" spans="31:31" ht="30" customHeight="1" x14ac:dyDescent="0.35">
      <c r="AE587" s="99"/>
    </row>
    <row r="588" spans="31:31" ht="30" customHeight="1" x14ac:dyDescent="0.35">
      <c r="AE588" s="99"/>
    </row>
    <row r="589" spans="31:31" ht="30" customHeight="1" x14ac:dyDescent="0.35">
      <c r="AE589" s="99"/>
    </row>
    <row r="590" spans="31:31" ht="30" customHeight="1" x14ac:dyDescent="0.35">
      <c r="AE590" s="99"/>
    </row>
    <row r="591" spans="31:31" ht="30" customHeight="1" x14ac:dyDescent="0.35">
      <c r="AE591" s="99"/>
    </row>
    <row r="592" spans="31:31" ht="30" customHeight="1" x14ac:dyDescent="0.35">
      <c r="AE592" s="99"/>
    </row>
    <row r="593" spans="31:31" ht="30" customHeight="1" x14ac:dyDescent="0.35">
      <c r="AE593" s="99"/>
    </row>
    <row r="594" spans="31:31" ht="30" customHeight="1" x14ac:dyDescent="0.35">
      <c r="AE594" s="99"/>
    </row>
    <row r="595" spans="31:31" ht="30" customHeight="1" x14ac:dyDescent="0.35">
      <c r="AE595" s="99"/>
    </row>
    <row r="596" spans="31:31" ht="30" customHeight="1" x14ac:dyDescent="0.35">
      <c r="AE596" s="99"/>
    </row>
    <row r="597" spans="31:31" ht="30" customHeight="1" x14ac:dyDescent="0.35">
      <c r="AE597" s="99"/>
    </row>
    <row r="598" spans="31:31" ht="30" customHeight="1" x14ac:dyDescent="0.35">
      <c r="AE598" s="99"/>
    </row>
    <row r="599" spans="31:31" ht="30" customHeight="1" x14ac:dyDescent="0.35">
      <c r="AE599" s="99"/>
    </row>
    <row r="600" spans="31:31" ht="30" customHeight="1" x14ac:dyDescent="0.35">
      <c r="AE600" s="99"/>
    </row>
    <row r="601" spans="31:31" ht="30" customHeight="1" x14ac:dyDescent="0.35">
      <c r="AE601" s="99"/>
    </row>
    <row r="602" spans="31:31" ht="30" customHeight="1" x14ac:dyDescent="0.35">
      <c r="AE602" s="99"/>
    </row>
    <row r="603" spans="31:31" ht="30" customHeight="1" x14ac:dyDescent="0.35">
      <c r="AE603" s="99"/>
    </row>
    <row r="604" spans="31:31" ht="30" customHeight="1" x14ac:dyDescent="0.35">
      <c r="AE604" s="99"/>
    </row>
    <row r="605" spans="31:31" ht="30" customHeight="1" x14ac:dyDescent="0.35">
      <c r="AE605" s="99"/>
    </row>
    <row r="606" spans="31:31" ht="30" customHeight="1" x14ac:dyDescent="0.35">
      <c r="AE606" s="99"/>
    </row>
    <row r="607" spans="31:31" ht="30" customHeight="1" x14ac:dyDescent="0.35">
      <c r="AE607" s="99"/>
    </row>
    <row r="608" spans="31:31" ht="30" customHeight="1" x14ac:dyDescent="0.35">
      <c r="AE608" s="99"/>
    </row>
    <row r="609" spans="31:31" ht="30" customHeight="1" x14ac:dyDescent="0.35">
      <c r="AE609" s="99"/>
    </row>
    <row r="610" spans="31:31" ht="30" customHeight="1" x14ac:dyDescent="0.35">
      <c r="AE610" s="99"/>
    </row>
    <row r="611" spans="31:31" ht="30" customHeight="1" x14ac:dyDescent="0.35">
      <c r="AE611" s="99"/>
    </row>
    <row r="612" spans="31:31" ht="30" customHeight="1" x14ac:dyDescent="0.35">
      <c r="AE612" s="99"/>
    </row>
    <row r="613" spans="31:31" ht="30" customHeight="1" x14ac:dyDescent="0.35">
      <c r="AE613" s="99"/>
    </row>
    <row r="614" spans="31:31" ht="30" customHeight="1" x14ac:dyDescent="0.35">
      <c r="AE614" s="99"/>
    </row>
    <row r="615" spans="31:31" ht="30" customHeight="1" x14ac:dyDescent="0.35">
      <c r="AE615" s="99"/>
    </row>
    <row r="616" spans="31:31" ht="30" customHeight="1" x14ac:dyDescent="0.35">
      <c r="AE616" s="99"/>
    </row>
    <row r="617" spans="31:31" ht="30" customHeight="1" x14ac:dyDescent="0.35">
      <c r="AE617" s="99"/>
    </row>
    <row r="618" spans="31:31" ht="30" customHeight="1" x14ac:dyDescent="0.35">
      <c r="AE618" s="99"/>
    </row>
    <row r="619" spans="31:31" ht="30" customHeight="1" x14ac:dyDescent="0.35">
      <c r="AE619" s="99"/>
    </row>
    <row r="620" spans="31:31" ht="30" customHeight="1" x14ac:dyDescent="0.35">
      <c r="AE620" s="99"/>
    </row>
    <row r="621" spans="31:31" ht="30" customHeight="1" x14ac:dyDescent="0.35">
      <c r="AE621" s="99"/>
    </row>
    <row r="622" spans="31:31" ht="30" customHeight="1" x14ac:dyDescent="0.35">
      <c r="AE622" s="99"/>
    </row>
    <row r="623" spans="31:31" ht="30" customHeight="1" x14ac:dyDescent="0.35">
      <c r="AE623" s="99"/>
    </row>
    <row r="624" spans="31:31" ht="30" customHeight="1" x14ac:dyDescent="0.35">
      <c r="AE624" s="99"/>
    </row>
    <row r="625" spans="31:31" ht="30" customHeight="1" x14ac:dyDescent="0.35">
      <c r="AE625" s="99"/>
    </row>
    <row r="626" spans="31:31" ht="30" customHeight="1" x14ac:dyDescent="0.35">
      <c r="AE626" s="99"/>
    </row>
    <row r="627" spans="31:31" ht="30" customHeight="1" x14ac:dyDescent="0.35">
      <c r="AE627" s="99"/>
    </row>
    <row r="628" spans="31:31" ht="30" customHeight="1" x14ac:dyDescent="0.35">
      <c r="AE628" s="99"/>
    </row>
    <row r="629" spans="31:31" ht="30" customHeight="1" x14ac:dyDescent="0.35">
      <c r="AE629" s="99"/>
    </row>
    <row r="630" spans="31:31" ht="30" customHeight="1" x14ac:dyDescent="0.35">
      <c r="AE630" s="99"/>
    </row>
    <row r="631" spans="31:31" ht="30" customHeight="1" x14ac:dyDescent="0.35">
      <c r="AE631" s="99"/>
    </row>
    <row r="632" spans="31:31" ht="30" customHeight="1" x14ac:dyDescent="0.35">
      <c r="AE632" s="99"/>
    </row>
    <row r="633" spans="31:31" ht="30" customHeight="1" x14ac:dyDescent="0.35">
      <c r="AE633" s="99"/>
    </row>
    <row r="634" spans="31:31" ht="30" customHeight="1" x14ac:dyDescent="0.35">
      <c r="AE634" s="99"/>
    </row>
    <row r="635" spans="31:31" ht="30" customHeight="1" x14ac:dyDescent="0.35">
      <c r="AE635" s="99"/>
    </row>
    <row r="636" spans="31:31" ht="30" customHeight="1" x14ac:dyDescent="0.35">
      <c r="AE636" s="99"/>
    </row>
    <row r="637" spans="31:31" ht="30" customHeight="1" x14ac:dyDescent="0.35">
      <c r="AE637" s="99"/>
    </row>
    <row r="638" spans="31:31" ht="30" customHeight="1" x14ac:dyDescent="0.35">
      <c r="AE638" s="99"/>
    </row>
    <row r="639" spans="31:31" ht="30" customHeight="1" x14ac:dyDescent="0.35">
      <c r="AE639" s="99"/>
    </row>
    <row r="640" spans="31:31" ht="30" customHeight="1" x14ac:dyDescent="0.35">
      <c r="AE640" s="99"/>
    </row>
    <row r="641" spans="31:31" ht="30" customHeight="1" x14ac:dyDescent="0.35">
      <c r="AE641" s="99"/>
    </row>
    <row r="642" spans="31:31" ht="30" customHeight="1" x14ac:dyDescent="0.35">
      <c r="AE642" s="99"/>
    </row>
    <row r="643" spans="31:31" ht="30" customHeight="1" x14ac:dyDescent="0.35">
      <c r="AE643" s="99"/>
    </row>
    <row r="644" spans="31:31" ht="30" customHeight="1" x14ac:dyDescent="0.35">
      <c r="AE644" s="99"/>
    </row>
    <row r="645" spans="31:31" ht="30" customHeight="1" x14ac:dyDescent="0.35">
      <c r="AE645" s="99"/>
    </row>
    <row r="646" spans="31:31" ht="30" customHeight="1" x14ac:dyDescent="0.35">
      <c r="AE646" s="99"/>
    </row>
    <row r="647" spans="31:31" ht="30" customHeight="1" x14ac:dyDescent="0.35">
      <c r="AE647" s="99"/>
    </row>
    <row r="648" spans="31:31" ht="30" customHeight="1" x14ac:dyDescent="0.35">
      <c r="AE648" s="99"/>
    </row>
    <row r="649" spans="31:31" ht="30" customHeight="1" x14ac:dyDescent="0.35">
      <c r="AE649" s="99"/>
    </row>
    <row r="650" spans="31:31" ht="30" customHeight="1" x14ac:dyDescent="0.35">
      <c r="AE650" s="99"/>
    </row>
    <row r="651" spans="31:31" ht="30" customHeight="1" x14ac:dyDescent="0.35">
      <c r="AE651" s="99"/>
    </row>
    <row r="652" spans="31:31" ht="30" customHeight="1" x14ac:dyDescent="0.35">
      <c r="AE652" s="99"/>
    </row>
    <row r="653" spans="31:31" ht="30" customHeight="1" x14ac:dyDescent="0.35">
      <c r="AE653" s="99"/>
    </row>
    <row r="654" spans="31:31" ht="30" customHeight="1" x14ac:dyDescent="0.35">
      <c r="AE654" s="99"/>
    </row>
    <row r="655" spans="31:31" ht="30" customHeight="1" x14ac:dyDescent="0.35">
      <c r="AE655" s="99"/>
    </row>
    <row r="656" spans="31:31" ht="30" customHeight="1" x14ac:dyDescent="0.35">
      <c r="AE656" s="99"/>
    </row>
    <row r="657" spans="31:31" ht="30" customHeight="1" x14ac:dyDescent="0.35">
      <c r="AE657" s="99"/>
    </row>
    <row r="658" spans="31:31" ht="30" customHeight="1" x14ac:dyDescent="0.35">
      <c r="AE658" s="99"/>
    </row>
    <row r="659" spans="31:31" ht="30" customHeight="1" x14ac:dyDescent="0.35">
      <c r="AE659" s="99"/>
    </row>
    <row r="660" spans="31:31" ht="30" customHeight="1" x14ac:dyDescent="0.35">
      <c r="AE660" s="99"/>
    </row>
    <row r="661" spans="31:31" ht="30" customHeight="1" x14ac:dyDescent="0.35">
      <c r="AE661" s="99"/>
    </row>
    <row r="662" spans="31:31" ht="30" customHeight="1" x14ac:dyDescent="0.35">
      <c r="AE662" s="99"/>
    </row>
    <row r="663" spans="31:31" ht="30" customHeight="1" x14ac:dyDescent="0.35">
      <c r="AE663" s="99"/>
    </row>
    <row r="664" spans="31:31" ht="30" customHeight="1" x14ac:dyDescent="0.35">
      <c r="AE664" s="99"/>
    </row>
    <row r="665" spans="31:31" ht="30" customHeight="1" x14ac:dyDescent="0.35">
      <c r="AE665" s="99"/>
    </row>
    <row r="666" spans="31:31" ht="30" customHeight="1" x14ac:dyDescent="0.35">
      <c r="AE666" s="99"/>
    </row>
    <row r="667" spans="31:31" ht="30" customHeight="1" x14ac:dyDescent="0.35">
      <c r="AE667" s="99"/>
    </row>
    <row r="668" spans="31:31" ht="30" customHeight="1" x14ac:dyDescent="0.35">
      <c r="AE668" s="99"/>
    </row>
    <row r="669" spans="31:31" ht="30" customHeight="1" x14ac:dyDescent="0.35">
      <c r="AE669" s="99"/>
    </row>
    <row r="670" spans="31:31" ht="30" customHeight="1" x14ac:dyDescent="0.35">
      <c r="AE670" s="99"/>
    </row>
    <row r="671" spans="31:31" ht="30" customHeight="1" x14ac:dyDescent="0.35">
      <c r="AE671" s="99"/>
    </row>
    <row r="672" spans="31:31" ht="30" customHeight="1" x14ac:dyDescent="0.35">
      <c r="AE672" s="99"/>
    </row>
    <row r="673" spans="31:31" ht="30" customHeight="1" x14ac:dyDescent="0.35">
      <c r="AE673" s="99"/>
    </row>
    <row r="674" spans="31:31" ht="30" customHeight="1" x14ac:dyDescent="0.35">
      <c r="AE674" s="99"/>
    </row>
    <row r="675" spans="31:31" ht="30" customHeight="1" x14ac:dyDescent="0.35">
      <c r="AE675" s="99"/>
    </row>
    <row r="676" spans="31:31" ht="30" customHeight="1" x14ac:dyDescent="0.35">
      <c r="AE676" s="99"/>
    </row>
    <row r="677" spans="31:31" ht="30" customHeight="1" x14ac:dyDescent="0.35">
      <c r="AE677" s="99"/>
    </row>
    <row r="678" spans="31:31" ht="30" customHeight="1" x14ac:dyDescent="0.35">
      <c r="AE678" s="99"/>
    </row>
    <row r="679" spans="31:31" ht="30" customHeight="1" x14ac:dyDescent="0.35">
      <c r="AE679" s="99"/>
    </row>
    <row r="680" spans="31:31" ht="30" customHeight="1" x14ac:dyDescent="0.35">
      <c r="AE680" s="99"/>
    </row>
    <row r="681" spans="31:31" ht="30" customHeight="1" x14ac:dyDescent="0.35">
      <c r="AE681" s="99"/>
    </row>
    <row r="682" spans="31:31" ht="30" customHeight="1" x14ac:dyDescent="0.35">
      <c r="AE682" s="99"/>
    </row>
    <row r="683" spans="31:31" ht="30" customHeight="1" x14ac:dyDescent="0.35">
      <c r="AE683" s="99"/>
    </row>
    <row r="684" spans="31:31" ht="30" customHeight="1" x14ac:dyDescent="0.35">
      <c r="AE684" s="99"/>
    </row>
    <row r="685" spans="31:31" ht="30" customHeight="1" x14ac:dyDescent="0.35">
      <c r="AE685" s="99"/>
    </row>
    <row r="686" spans="31:31" ht="30" customHeight="1" x14ac:dyDescent="0.35">
      <c r="AE686" s="99"/>
    </row>
    <row r="687" spans="31:31" ht="30" customHeight="1" x14ac:dyDescent="0.35">
      <c r="AE687" s="99"/>
    </row>
    <row r="688" spans="31:31" ht="30" customHeight="1" x14ac:dyDescent="0.35">
      <c r="AE688" s="99"/>
    </row>
    <row r="689" spans="31:31" ht="30" customHeight="1" x14ac:dyDescent="0.35">
      <c r="AE689" s="99"/>
    </row>
    <row r="690" spans="31:31" ht="30" customHeight="1" x14ac:dyDescent="0.35">
      <c r="AE690" s="99"/>
    </row>
    <row r="691" spans="31:31" ht="30" customHeight="1" x14ac:dyDescent="0.35">
      <c r="AE691" s="99"/>
    </row>
    <row r="692" spans="31:31" ht="30" customHeight="1" x14ac:dyDescent="0.35">
      <c r="AE692" s="99"/>
    </row>
    <row r="693" spans="31:31" ht="30" customHeight="1" x14ac:dyDescent="0.35">
      <c r="AE693" s="99"/>
    </row>
    <row r="694" spans="31:31" ht="30" customHeight="1" x14ac:dyDescent="0.35">
      <c r="AE694" s="99"/>
    </row>
    <row r="695" spans="31:31" ht="30" customHeight="1" x14ac:dyDescent="0.35">
      <c r="AE695" s="99"/>
    </row>
    <row r="696" spans="31:31" ht="30" customHeight="1" x14ac:dyDescent="0.35">
      <c r="AE696" s="99"/>
    </row>
    <row r="697" spans="31:31" ht="30" customHeight="1" x14ac:dyDescent="0.35">
      <c r="AE697" s="99"/>
    </row>
    <row r="698" spans="31:31" ht="30" customHeight="1" x14ac:dyDescent="0.35">
      <c r="AE698" s="99"/>
    </row>
    <row r="699" spans="31:31" ht="30" customHeight="1" x14ac:dyDescent="0.35">
      <c r="AE699" s="99"/>
    </row>
    <row r="700" spans="31:31" ht="30" customHeight="1" x14ac:dyDescent="0.35">
      <c r="AE700" s="99"/>
    </row>
    <row r="701" spans="31:31" ht="30" customHeight="1" x14ac:dyDescent="0.35">
      <c r="AE701" s="99"/>
    </row>
    <row r="702" spans="31:31" ht="30" customHeight="1" x14ac:dyDescent="0.35">
      <c r="AE702" s="99"/>
    </row>
    <row r="703" spans="31:31" ht="30" customHeight="1" x14ac:dyDescent="0.35">
      <c r="AE703" s="99"/>
    </row>
    <row r="704" spans="31:31" ht="30" customHeight="1" x14ac:dyDescent="0.35">
      <c r="AE704" s="99"/>
    </row>
    <row r="705" spans="31:31" ht="30" customHeight="1" x14ac:dyDescent="0.35">
      <c r="AE705" s="99"/>
    </row>
    <row r="706" spans="31:31" ht="30" customHeight="1" x14ac:dyDescent="0.35">
      <c r="AE706" s="99"/>
    </row>
    <row r="707" spans="31:31" ht="30" customHeight="1" x14ac:dyDescent="0.35">
      <c r="AE707" s="99"/>
    </row>
    <row r="708" spans="31:31" ht="30" customHeight="1" x14ac:dyDescent="0.35">
      <c r="AE708" s="99"/>
    </row>
    <row r="709" spans="31:31" ht="30" customHeight="1" x14ac:dyDescent="0.35">
      <c r="AE709" s="99"/>
    </row>
    <row r="710" spans="31:31" ht="30" customHeight="1" x14ac:dyDescent="0.35">
      <c r="AE710" s="99"/>
    </row>
    <row r="711" spans="31:31" ht="30" customHeight="1" x14ac:dyDescent="0.35">
      <c r="AE711" s="99"/>
    </row>
    <row r="712" spans="31:31" ht="30" customHeight="1" x14ac:dyDescent="0.35">
      <c r="AE712" s="99"/>
    </row>
    <row r="713" spans="31:31" ht="30" customHeight="1" x14ac:dyDescent="0.35">
      <c r="AE713" s="99"/>
    </row>
    <row r="714" spans="31:31" ht="30" customHeight="1" x14ac:dyDescent="0.35">
      <c r="AE714" s="99"/>
    </row>
    <row r="715" spans="31:31" ht="30" customHeight="1" x14ac:dyDescent="0.35">
      <c r="AE715" s="99"/>
    </row>
    <row r="716" spans="31:31" ht="30" customHeight="1" x14ac:dyDescent="0.35">
      <c r="AE716" s="99"/>
    </row>
    <row r="717" spans="31:31" ht="30" customHeight="1" x14ac:dyDescent="0.35">
      <c r="AE717" s="99"/>
    </row>
    <row r="718" spans="31:31" ht="30" customHeight="1" x14ac:dyDescent="0.35">
      <c r="AE718" s="99"/>
    </row>
    <row r="719" spans="31:31" ht="30" customHeight="1" x14ac:dyDescent="0.35">
      <c r="AE719" s="99"/>
    </row>
    <row r="720" spans="31:31" ht="30" customHeight="1" x14ac:dyDescent="0.35">
      <c r="AE720" s="99"/>
    </row>
    <row r="721" spans="31:31" ht="30" customHeight="1" x14ac:dyDescent="0.35">
      <c r="AE721" s="99"/>
    </row>
    <row r="722" spans="31:31" ht="30" customHeight="1" x14ac:dyDescent="0.35">
      <c r="AE722" s="99"/>
    </row>
    <row r="723" spans="31:31" ht="30" customHeight="1" x14ac:dyDescent="0.35">
      <c r="AE723" s="99"/>
    </row>
    <row r="724" spans="31:31" ht="30" customHeight="1" x14ac:dyDescent="0.35">
      <c r="AE724" s="99"/>
    </row>
    <row r="725" spans="31:31" ht="30" customHeight="1" x14ac:dyDescent="0.35">
      <c r="AE725" s="99"/>
    </row>
    <row r="726" spans="31:31" ht="30" customHeight="1" x14ac:dyDescent="0.35">
      <c r="AE726" s="99"/>
    </row>
    <row r="727" spans="31:31" ht="30" customHeight="1" x14ac:dyDescent="0.35">
      <c r="AE727" s="99"/>
    </row>
    <row r="728" spans="31:31" ht="30" customHeight="1" x14ac:dyDescent="0.35">
      <c r="AE728" s="99"/>
    </row>
    <row r="729" spans="31:31" ht="30" customHeight="1" x14ac:dyDescent="0.35">
      <c r="AE729" s="99"/>
    </row>
    <row r="730" spans="31:31" ht="30" customHeight="1" x14ac:dyDescent="0.35">
      <c r="AE730" s="99"/>
    </row>
    <row r="731" spans="31:31" ht="30" customHeight="1" x14ac:dyDescent="0.35">
      <c r="AE731" s="99"/>
    </row>
    <row r="732" spans="31:31" ht="30" customHeight="1" x14ac:dyDescent="0.35">
      <c r="AE732" s="99"/>
    </row>
    <row r="733" spans="31:31" ht="30" customHeight="1" x14ac:dyDescent="0.35">
      <c r="AE733" s="99"/>
    </row>
    <row r="734" spans="31:31" ht="30" customHeight="1" x14ac:dyDescent="0.35">
      <c r="AE734" s="99"/>
    </row>
    <row r="735" spans="31:31" ht="30" customHeight="1" x14ac:dyDescent="0.35">
      <c r="AE735" s="99"/>
    </row>
    <row r="736" spans="31:31" ht="30" customHeight="1" x14ac:dyDescent="0.35">
      <c r="AE736" s="99"/>
    </row>
    <row r="737" spans="31:31" ht="30" customHeight="1" x14ac:dyDescent="0.35">
      <c r="AE737" s="99"/>
    </row>
    <row r="738" spans="31:31" ht="30" customHeight="1" x14ac:dyDescent="0.35">
      <c r="AE738" s="99"/>
    </row>
    <row r="739" spans="31:31" ht="30" customHeight="1" x14ac:dyDescent="0.35">
      <c r="AE739" s="99"/>
    </row>
    <row r="740" spans="31:31" ht="30" customHeight="1" x14ac:dyDescent="0.35">
      <c r="AE740" s="99"/>
    </row>
    <row r="741" spans="31:31" ht="30" customHeight="1" x14ac:dyDescent="0.35">
      <c r="AE741" s="99"/>
    </row>
    <row r="742" spans="31:31" ht="30" customHeight="1" x14ac:dyDescent="0.35">
      <c r="AE742" s="99"/>
    </row>
    <row r="743" spans="31:31" ht="30" customHeight="1" x14ac:dyDescent="0.35">
      <c r="AE743" s="99"/>
    </row>
    <row r="744" spans="31:31" ht="30" customHeight="1" x14ac:dyDescent="0.35">
      <c r="AE744" s="99"/>
    </row>
    <row r="745" spans="31:31" ht="30" customHeight="1" x14ac:dyDescent="0.35">
      <c r="AE745" s="99"/>
    </row>
    <row r="746" spans="31:31" ht="30" customHeight="1" x14ac:dyDescent="0.35">
      <c r="AE746" s="99"/>
    </row>
    <row r="747" spans="31:31" ht="30" customHeight="1" x14ac:dyDescent="0.35">
      <c r="AE747" s="99"/>
    </row>
    <row r="748" spans="31:31" ht="30" customHeight="1" x14ac:dyDescent="0.35">
      <c r="AE748" s="99"/>
    </row>
    <row r="749" spans="31:31" ht="30" customHeight="1" x14ac:dyDescent="0.35">
      <c r="AE749" s="99"/>
    </row>
    <row r="750" spans="31:31" ht="30" customHeight="1" x14ac:dyDescent="0.35">
      <c r="AE750" s="99"/>
    </row>
    <row r="751" spans="31:31" ht="30" customHeight="1" x14ac:dyDescent="0.35">
      <c r="AE751" s="99"/>
    </row>
    <row r="752" spans="31:31" ht="30" customHeight="1" x14ac:dyDescent="0.35">
      <c r="AE752" s="99"/>
    </row>
    <row r="753" spans="31:31" ht="30" customHeight="1" x14ac:dyDescent="0.35">
      <c r="AE753" s="99"/>
    </row>
    <row r="754" spans="31:31" ht="30" customHeight="1" x14ac:dyDescent="0.35">
      <c r="AE754" s="99"/>
    </row>
    <row r="755" spans="31:31" ht="30" customHeight="1" x14ac:dyDescent="0.35">
      <c r="AE755" s="99"/>
    </row>
    <row r="756" spans="31:31" ht="30" customHeight="1" x14ac:dyDescent="0.35">
      <c r="AE756" s="99"/>
    </row>
    <row r="757" spans="31:31" ht="30" customHeight="1" x14ac:dyDescent="0.35">
      <c r="AE757" s="99"/>
    </row>
    <row r="758" spans="31:31" ht="30" customHeight="1" x14ac:dyDescent="0.35">
      <c r="AE758" s="99"/>
    </row>
    <row r="759" spans="31:31" ht="30" customHeight="1" x14ac:dyDescent="0.35">
      <c r="AE759" s="99"/>
    </row>
    <row r="760" spans="31:31" ht="30" customHeight="1" x14ac:dyDescent="0.35">
      <c r="AE760" s="99"/>
    </row>
    <row r="761" spans="31:31" ht="30" customHeight="1" x14ac:dyDescent="0.35">
      <c r="AE761" s="99"/>
    </row>
    <row r="762" spans="31:31" ht="30" customHeight="1" x14ac:dyDescent="0.35">
      <c r="AE762" s="99"/>
    </row>
    <row r="763" spans="31:31" ht="30" customHeight="1" x14ac:dyDescent="0.35">
      <c r="AE763" s="99"/>
    </row>
    <row r="764" spans="31:31" ht="30" customHeight="1" x14ac:dyDescent="0.35">
      <c r="AE764" s="99"/>
    </row>
    <row r="765" spans="31:31" ht="30" customHeight="1" x14ac:dyDescent="0.35">
      <c r="AE765" s="99"/>
    </row>
    <row r="766" spans="31:31" ht="30" customHeight="1" x14ac:dyDescent="0.35">
      <c r="AE766" s="99"/>
    </row>
    <row r="767" spans="31:31" ht="30" customHeight="1" x14ac:dyDescent="0.35">
      <c r="AE767" s="99"/>
    </row>
    <row r="768" spans="31:31" ht="30" customHeight="1" x14ac:dyDescent="0.35">
      <c r="AE768" s="99"/>
    </row>
    <row r="769" spans="31:31" ht="30" customHeight="1" x14ac:dyDescent="0.35">
      <c r="AE769" s="99"/>
    </row>
    <row r="770" spans="31:31" ht="30" customHeight="1" x14ac:dyDescent="0.35">
      <c r="AE770" s="99"/>
    </row>
    <row r="771" spans="31:31" ht="30" customHeight="1" x14ac:dyDescent="0.35">
      <c r="AE771" s="99"/>
    </row>
    <row r="772" spans="31:31" ht="30" customHeight="1" x14ac:dyDescent="0.35">
      <c r="AE772" s="99"/>
    </row>
    <row r="773" spans="31:31" ht="30" customHeight="1" x14ac:dyDescent="0.35">
      <c r="AE773" s="99"/>
    </row>
    <row r="774" spans="31:31" ht="30" customHeight="1" x14ac:dyDescent="0.35">
      <c r="AE774" s="99"/>
    </row>
    <row r="775" spans="31:31" ht="30" customHeight="1" x14ac:dyDescent="0.35">
      <c r="AE775" s="99"/>
    </row>
    <row r="776" spans="31:31" ht="30" customHeight="1" x14ac:dyDescent="0.35">
      <c r="AE776" s="99"/>
    </row>
    <row r="777" spans="31:31" ht="30" customHeight="1" x14ac:dyDescent="0.35">
      <c r="AE777" s="99"/>
    </row>
    <row r="778" spans="31:31" ht="30" customHeight="1" x14ac:dyDescent="0.35">
      <c r="AE778" s="99"/>
    </row>
    <row r="779" spans="31:31" ht="30" customHeight="1" x14ac:dyDescent="0.35">
      <c r="AE779" s="99"/>
    </row>
    <row r="780" spans="31:31" ht="30" customHeight="1" x14ac:dyDescent="0.35">
      <c r="AE780" s="99"/>
    </row>
    <row r="781" spans="31:31" ht="30" customHeight="1" x14ac:dyDescent="0.35">
      <c r="AE781" s="99"/>
    </row>
    <row r="782" spans="31:31" ht="30" customHeight="1" x14ac:dyDescent="0.35">
      <c r="AE782" s="99"/>
    </row>
    <row r="783" spans="31:31" ht="30" customHeight="1" x14ac:dyDescent="0.35">
      <c r="AE783" s="99"/>
    </row>
    <row r="784" spans="31:31" ht="30" customHeight="1" x14ac:dyDescent="0.35">
      <c r="AE784" s="99"/>
    </row>
    <row r="785" spans="31:31" ht="30" customHeight="1" x14ac:dyDescent="0.35">
      <c r="AE785" s="99"/>
    </row>
    <row r="786" spans="31:31" ht="30" customHeight="1" x14ac:dyDescent="0.35">
      <c r="AE786" s="99"/>
    </row>
    <row r="787" spans="31:31" ht="30" customHeight="1" x14ac:dyDescent="0.35">
      <c r="AE787" s="99"/>
    </row>
    <row r="788" spans="31:31" ht="30" customHeight="1" x14ac:dyDescent="0.35">
      <c r="AE788" s="99"/>
    </row>
    <row r="789" spans="31:31" ht="30" customHeight="1" x14ac:dyDescent="0.35">
      <c r="AE789" s="99"/>
    </row>
    <row r="790" spans="31:31" ht="30" customHeight="1" x14ac:dyDescent="0.35">
      <c r="AE790" s="99"/>
    </row>
    <row r="791" spans="31:31" ht="30" customHeight="1" x14ac:dyDescent="0.35">
      <c r="AE791" s="99"/>
    </row>
    <row r="792" spans="31:31" ht="30" customHeight="1" x14ac:dyDescent="0.35">
      <c r="AE792" s="99"/>
    </row>
    <row r="793" spans="31:31" ht="30" customHeight="1" x14ac:dyDescent="0.35">
      <c r="AE793" s="99"/>
    </row>
    <row r="794" spans="31:31" ht="30" customHeight="1" x14ac:dyDescent="0.35">
      <c r="AE794" s="99"/>
    </row>
    <row r="795" spans="31:31" ht="30" customHeight="1" x14ac:dyDescent="0.35">
      <c r="AE795" s="99"/>
    </row>
    <row r="796" spans="31:31" ht="30" customHeight="1" x14ac:dyDescent="0.35">
      <c r="AE796" s="99"/>
    </row>
    <row r="797" spans="31:31" ht="30" customHeight="1" x14ac:dyDescent="0.35">
      <c r="AE797" s="99"/>
    </row>
    <row r="798" spans="31:31" ht="30" customHeight="1" x14ac:dyDescent="0.35">
      <c r="AE798" s="99"/>
    </row>
    <row r="799" spans="31:31" ht="30" customHeight="1" x14ac:dyDescent="0.35">
      <c r="AE799" s="99"/>
    </row>
    <row r="800" spans="31:31" ht="30" customHeight="1" x14ac:dyDescent="0.35">
      <c r="AE800" s="99"/>
    </row>
    <row r="801" spans="31:31" ht="30" customHeight="1" x14ac:dyDescent="0.35">
      <c r="AE801" s="99"/>
    </row>
    <row r="802" spans="31:31" ht="30" customHeight="1" x14ac:dyDescent="0.35">
      <c r="AE802" s="99"/>
    </row>
    <row r="803" spans="31:31" ht="30" customHeight="1" x14ac:dyDescent="0.35">
      <c r="AE803" s="99"/>
    </row>
    <row r="804" spans="31:31" ht="30" customHeight="1" x14ac:dyDescent="0.35">
      <c r="AE804" s="99"/>
    </row>
    <row r="805" spans="31:31" ht="30" customHeight="1" x14ac:dyDescent="0.35">
      <c r="AE805" s="99"/>
    </row>
    <row r="806" spans="31:31" ht="30" customHeight="1" x14ac:dyDescent="0.35">
      <c r="AE806" s="99"/>
    </row>
    <row r="807" spans="31:31" ht="30" customHeight="1" x14ac:dyDescent="0.35">
      <c r="AE807" s="99"/>
    </row>
    <row r="808" spans="31:31" ht="30" customHeight="1" x14ac:dyDescent="0.35">
      <c r="AE808" s="99"/>
    </row>
    <row r="809" spans="31:31" ht="30" customHeight="1" x14ac:dyDescent="0.35">
      <c r="AE809" s="99"/>
    </row>
    <row r="810" spans="31:31" ht="30" customHeight="1" x14ac:dyDescent="0.35">
      <c r="AE810" s="99"/>
    </row>
    <row r="811" spans="31:31" ht="30" customHeight="1" x14ac:dyDescent="0.35">
      <c r="AE811" s="99"/>
    </row>
    <row r="812" spans="31:31" ht="30" customHeight="1" x14ac:dyDescent="0.35">
      <c r="AE812" s="99"/>
    </row>
    <row r="813" spans="31:31" ht="30" customHeight="1" x14ac:dyDescent="0.35">
      <c r="AE813" s="99"/>
    </row>
    <row r="814" spans="31:31" ht="30" customHeight="1" x14ac:dyDescent="0.35">
      <c r="AE814" s="99"/>
    </row>
    <row r="815" spans="31:31" ht="30" customHeight="1" x14ac:dyDescent="0.35">
      <c r="AE815" s="99"/>
    </row>
    <row r="816" spans="31:31" ht="30" customHeight="1" x14ac:dyDescent="0.35">
      <c r="AE816" s="99"/>
    </row>
    <row r="817" spans="31:31" ht="30" customHeight="1" x14ac:dyDescent="0.35">
      <c r="AE817" s="99"/>
    </row>
    <row r="818" spans="31:31" ht="30" customHeight="1" x14ac:dyDescent="0.35">
      <c r="AE818" s="99"/>
    </row>
    <row r="819" spans="31:31" ht="30" customHeight="1" x14ac:dyDescent="0.35">
      <c r="AE819" s="99"/>
    </row>
    <row r="820" spans="31:31" ht="30" customHeight="1" x14ac:dyDescent="0.35">
      <c r="AE820" s="99"/>
    </row>
    <row r="821" spans="31:31" ht="30" customHeight="1" x14ac:dyDescent="0.35">
      <c r="AE821" s="99"/>
    </row>
    <row r="822" spans="31:31" ht="30" customHeight="1" x14ac:dyDescent="0.35">
      <c r="AE822" s="99"/>
    </row>
    <row r="823" spans="31:31" ht="30" customHeight="1" x14ac:dyDescent="0.35">
      <c r="AE823" s="99"/>
    </row>
    <row r="824" spans="31:31" ht="30" customHeight="1" x14ac:dyDescent="0.35">
      <c r="AE824" s="99"/>
    </row>
    <row r="825" spans="31:31" ht="30" customHeight="1" x14ac:dyDescent="0.35">
      <c r="AE825" s="99"/>
    </row>
    <row r="826" spans="31:31" ht="30" customHeight="1" x14ac:dyDescent="0.35">
      <c r="AE826" s="99"/>
    </row>
    <row r="827" spans="31:31" ht="30" customHeight="1" x14ac:dyDescent="0.35">
      <c r="AE827" s="99"/>
    </row>
    <row r="828" spans="31:31" ht="30" customHeight="1" x14ac:dyDescent="0.35">
      <c r="AE828" s="99"/>
    </row>
    <row r="829" spans="31:31" ht="30" customHeight="1" x14ac:dyDescent="0.35">
      <c r="AE829" s="99"/>
    </row>
    <row r="830" spans="31:31" ht="30" customHeight="1" x14ac:dyDescent="0.35">
      <c r="AE830" s="99"/>
    </row>
    <row r="831" spans="31:31" ht="30" customHeight="1" x14ac:dyDescent="0.35">
      <c r="AE831" s="99"/>
    </row>
    <row r="832" spans="31:31" ht="30" customHeight="1" x14ac:dyDescent="0.35">
      <c r="AE832" s="99"/>
    </row>
    <row r="833" spans="31:31" ht="30" customHeight="1" x14ac:dyDescent="0.35">
      <c r="AE833" s="99"/>
    </row>
    <row r="834" spans="31:31" ht="30" customHeight="1" x14ac:dyDescent="0.35">
      <c r="AE834" s="99"/>
    </row>
    <row r="835" spans="31:31" ht="30" customHeight="1" x14ac:dyDescent="0.35">
      <c r="AE835" s="99"/>
    </row>
    <row r="836" spans="31:31" ht="30" customHeight="1" x14ac:dyDescent="0.35">
      <c r="AE836" s="99"/>
    </row>
    <row r="837" spans="31:31" ht="30" customHeight="1" x14ac:dyDescent="0.35">
      <c r="AE837" s="99"/>
    </row>
    <row r="838" spans="31:31" ht="30" customHeight="1" x14ac:dyDescent="0.35">
      <c r="AE838" s="99"/>
    </row>
    <row r="839" spans="31:31" ht="30" customHeight="1" x14ac:dyDescent="0.35">
      <c r="AE839" s="99"/>
    </row>
    <row r="840" spans="31:31" ht="30" customHeight="1" x14ac:dyDescent="0.35">
      <c r="AE840" s="99"/>
    </row>
    <row r="841" spans="31:31" ht="30" customHeight="1" x14ac:dyDescent="0.35">
      <c r="AE841" s="99"/>
    </row>
    <row r="842" spans="31:31" ht="30" customHeight="1" x14ac:dyDescent="0.35">
      <c r="AE842" s="99"/>
    </row>
    <row r="843" spans="31:31" ht="30" customHeight="1" x14ac:dyDescent="0.35">
      <c r="AE843" s="99"/>
    </row>
    <row r="844" spans="31:31" ht="30" customHeight="1" x14ac:dyDescent="0.35">
      <c r="AE844" s="99"/>
    </row>
    <row r="845" spans="31:31" ht="30" customHeight="1" x14ac:dyDescent="0.35">
      <c r="AE845" s="99"/>
    </row>
    <row r="846" spans="31:31" ht="30" customHeight="1" x14ac:dyDescent="0.35">
      <c r="AE846" s="99"/>
    </row>
    <row r="847" spans="31:31" ht="30" customHeight="1" x14ac:dyDescent="0.35">
      <c r="AE847" s="99"/>
    </row>
    <row r="848" spans="31:31" ht="30" customHeight="1" x14ac:dyDescent="0.35">
      <c r="AE848" s="99"/>
    </row>
    <row r="849" spans="31:31" ht="30" customHeight="1" x14ac:dyDescent="0.35">
      <c r="AE849" s="99"/>
    </row>
    <row r="850" spans="31:31" ht="30" customHeight="1" x14ac:dyDescent="0.35">
      <c r="AE850" s="99"/>
    </row>
    <row r="851" spans="31:31" ht="30" customHeight="1" x14ac:dyDescent="0.35">
      <c r="AE851" s="99"/>
    </row>
    <row r="852" spans="31:31" ht="30" customHeight="1" x14ac:dyDescent="0.35">
      <c r="AE852" s="99"/>
    </row>
    <row r="853" spans="31:31" ht="30" customHeight="1" x14ac:dyDescent="0.35">
      <c r="AE853" s="99"/>
    </row>
    <row r="854" spans="31:31" ht="30" customHeight="1" x14ac:dyDescent="0.35">
      <c r="AE854" s="99"/>
    </row>
    <row r="855" spans="31:31" ht="30" customHeight="1" x14ac:dyDescent="0.35">
      <c r="AE855" s="99"/>
    </row>
    <row r="856" spans="31:31" ht="30" customHeight="1" x14ac:dyDescent="0.35">
      <c r="AE856" s="99"/>
    </row>
    <row r="857" spans="31:31" ht="30" customHeight="1" x14ac:dyDescent="0.35">
      <c r="AE857" s="99"/>
    </row>
    <row r="858" spans="31:31" ht="30" customHeight="1" x14ac:dyDescent="0.35">
      <c r="AE858" s="99"/>
    </row>
    <row r="859" spans="31:31" ht="30" customHeight="1" x14ac:dyDescent="0.35">
      <c r="AE859" s="99"/>
    </row>
    <row r="860" spans="31:31" ht="30" customHeight="1" x14ac:dyDescent="0.35">
      <c r="AE860" s="99"/>
    </row>
    <row r="861" spans="31:31" ht="30" customHeight="1" x14ac:dyDescent="0.35">
      <c r="AE861" s="99"/>
    </row>
    <row r="862" spans="31:31" ht="30" customHeight="1" x14ac:dyDescent="0.35">
      <c r="AE862" s="99"/>
    </row>
    <row r="863" spans="31:31" ht="30" customHeight="1" x14ac:dyDescent="0.35">
      <c r="AE863" s="99"/>
    </row>
    <row r="864" spans="31:31" ht="30" customHeight="1" x14ac:dyDescent="0.35">
      <c r="AE864" s="99"/>
    </row>
    <row r="865" spans="31:31" ht="30" customHeight="1" x14ac:dyDescent="0.35">
      <c r="AE865" s="99"/>
    </row>
    <row r="866" spans="31:31" ht="30" customHeight="1" x14ac:dyDescent="0.35">
      <c r="AE866" s="99"/>
    </row>
    <row r="867" spans="31:31" ht="30" customHeight="1" x14ac:dyDescent="0.35">
      <c r="AE867" s="99"/>
    </row>
    <row r="868" spans="31:31" ht="30" customHeight="1" x14ac:dyDescent="0.35">
      <c r="AE868" s="99"/>
    </row>
    <row r="869" spans="31:31" ht="30" customHeight="1" x14ac:dyDescent="0.35">
      <c r="AE869" s="99"/>
    </row>
    <row r="870" spans="31:31" ht="30" customHeight="1" x14ac:dyDescent="0.35">
      <c r="AE870" s="99"/>
    </row>
    <row r="871" spans="31:31" ht="30" customHeight="1" x14ac:dyDescent="0.35">
      <c r="AE871" s="99"/>
    </row>
    <row r="872" spans="31:31" ht="30" customHeight="1" x14ac:dyDescent="0.35">
      <c r="AE872" s="99"/>
    </row>
    <row r="873" spans="31:31" ht="30" customHeight="1" x14ac:dyDescent="0.35">
      <c r="AE873" s="99"/>
    </row>
    <row r="874" spans="31:31" ht="30" customHeight="1" x14ac:dyDescent="0.35">
      <c r="AE874" s="99"/>
    </row>
    <row r="875" spans="31:31" ht="30" customHeight="1" x14ac:dyDescent="0.35">
      <c r="AE875" s="99"/>
    </row>
    <row r="876" spans="31:31" ht="30" customHeight="1" x14ac:dyDescent="0.35">
      <c r="AE876" s="99"/>
    </row>
    <row r="877" spans="31:31" ht="30" customHeight="1" x14ac:dyDescent="0.35">
      <c r="AE877" s="99"/>
    </row>
    <row r="878" spans="31:31" ht="30" customHeight="1" x14ac:dyDescent="0.35">
      <c r="AE878" s="99"/>
    </row>
    <row r="879" spans="31:31" ht="30" customHeight="1" x14ac:dyDescent="0.35">
      <c r="AE879" s="99"/>
    </row>
    <row r="880" spans="31:31" ht="30" customHeight="1" x14ac:dyDescent="0.35">
      <c r="AE880" s="99"/>
    </row>
    <row r="881" spans="31:31" ht="30" customHeight="1" x14ac:dyDescent="0.35">
      <c r="AE881" s="99"/>
    </row>
    <row r="882" spans="31:31" ht="30" customHeight="1" x14ac:dyDescent="0.35">
      <c r="AE882" s="99"/>
    </row>
    <row r="883" spans="31:31" ht="30" customHeight="1" x14ac:dyDescent="0.35">
      <c r="AE883" s="99"/>
    </row>
    <row r="884" spans="31:31" ht="30" customHeight="1" x14ac:dyDescent="0.35">
      <c r="AE884" s="99"/>
    </row>
    <row r="885" spans="31:31" ht="30" customHeight="1" x14ac:dyDescent="0.35">
      <c r="AE885" s="99"/>
    </row>
    <row r="886" spans="31:31" ht="30" customHeight="1" x14ac:dyDescent="0.35">
      <c r="AE886" s="99"/>
    </row>
    <row r="887" spans="31:31" ht="30" customHeight="1" x14ac:dyDescent="0.35">
      <c r="AE887" s="99"/>
    </row>
    <row r="888" spans="31:31" ht="30" customHeight="1" x14ac:dyDescent="0.35">
      <c r="AE888" s="99"/>
    </row>
    <row r="889" spans="31:31" ht="30" customHeight="1" x14ac:dyDescent="0.35">
      <c r="AE889" s="99"/>
    </row>
    <row r="890" spans="31:31" ht="30" customHeight="1" x14ac:dyDescent="0.35">
      <c r="AE890" s="99"/>
    </row>
    <row r="891" spans="31:31" ht="30" customHeight="1" x14ac:dyDescent="0.35">
      <c r="AE891" s="99"/>
    </row>
    <row r="892" spans="31:31" ht="30" customHeight="1" x14ac:dyDescent="0.35">
      <c r="AE892" s="99"/>
    </row>
    <row r="893" spans="31:31" ht="30" customHeight="1" x14ac:dyDescent="0.35">
      <c r="AE893" s="99"/>
    </row>
    <row r="894" spans="31:31" ht="30" customHeight="1" x14ac:dyDescent="0.35">
      <c r="AE894" s="99"/>
    </row>
    <row r="895" spans="31:31" ht="30" customHeight="1" x14ac:dyDescent="0.35">
      <c r="AE895" s="99"/>
    </row>
    <row r="896" spans="31:31" ht="30" customHeight="1" x14ac:dyDescent="0.35">
      <c r="AE896" s="99"/>
    </row>
    <row r="897" spans="31:31" ht="30" customHeight="1" x14ac:dyDescent="0.35">
      <c r="AE897" s="99"/>
    </row>
    <row r="898" spans="31:31" ht="30" customHeight="1" x14ac:dyDescent="0.35">
      <c r="AE898" s="99"/>
    </row>
    <row r="899" spans="31:31" ht="30" customHeight="1" x14ac:dyDescent="0.35">
      <c r="AE899" s="99"/>
    </row>
    <row r="900" spans="31:31" ht="30" customHeight="1" x14ac:dyDescent="0.35">
      <c r="AE900" s="99"/>
    </row>
    <row r="901" spans="31:31" ht="30" customHeight="1" x14ac:dyDescent="0.35">
      <c r="AE901" s="99"/>
    </row>
    <row r="902" spans="31:31" ht="30" customHeight="1" x14ac:dyDescent="0.35">
      <c r="AE902" s="99"/>
    </row>
    <row r="903" spans="31:31" ht="30" customHeight="1" x14ac:dyDescent="0.35">
      <c r="AE903" s="99"/>
    </row>
    <row r="904" spans="31:31" ht="30" customHeight="1" x14ac:dyDescent="0.35">
      <c r="AE904" s="99"/>
    </row>
    <row r="905" spans="31:31" ht="30" customHeight="1" x14ac:dyDescent="0.35">
      <c r="AE905" s="99"/>
    </row>
    <row r="906" spans="31:31" ht="30" customHeight="1" x14ac:dyDescent="0.35">
      <c r="AE906" s="99"/>
    </row>
    <row r="907" spans="31:31" ht="30" customHeight="1" x14ac:dyDescent="0.35">
      <c r="AE907" s="99"/>
    </row>
    <row r="908" spans="31:31" ht="30" customHeight="1" x14ac:dyDescent="0.35">
      <c r="AE908" s="99"/>
    </row>
    <row r="909" spans="31:31" ht="30" customHeight="1" x14ac:dyDescent="0.35">
      <c r="AE909" s="99"/>
    </row>
    <row r="910" spans="31:31" ht="30" customHeight="1" x14ac:dyDescent="0.35">
      <c r="AE910" s="99"/>
    </row>
    <row r="911" spans="31:31" ht="30" customHeight="1" x14ac:dyDescent="0.35">
      <c r="AE911" s="99"/>
    </row>
    <row r="912" spans="31:31" ht="30" customHeight="1" x14ac:dyDescent="0.35">
      <c r="AE912" s="99"/>
    </row>
    <row r="913" spans="31:31" ht="30" customHeight="1" x14ac:dyDescent="0.35">
      <c r="AE913" s="99"/>
    </row>
    <row r="914" spans="31:31" ht="30" customHeight="1" x14ac:dyDescent="0.35">
      <c r="AE914" s="99"/>
    </row>
    <row r="915" spans="31:31" ht="30" customHeight="1" x14ac:dyDescent="0.35">
      <c r="AE915" s="99"/>
    </row>
    <row r="916" spans="31:31" ht="30" customHeight="1" x14ac:dyDescent="0.35">
      <c r="AE916" s="99"/>
    </row>
    <row r="917" spans="31:31" ht="30" customHeight="1" x14ac:dyDescent="0.35">
      <c r="AE917" s="99"/>
    </row>
    <row r="918" spans="31:31" ht="30" customHeight="1" x14ac:dyDescent="0.35">
      <c r="AE918" s="99"/>
    </row>
    <row r="919" spans="31:31" ht="30" customHeight="1" x14ac:dyDescent="0.35">
      <c r="AE919" s="99"/>
    </row>
    <row r="920" spans="31:31" ht="30" customHeight="1" x14ac:dyDescent="0.35">
      <c r="AE920" s="99"/>
    </row>
    <row r="921" spans="31:31" ht="30" customHeight="1" x14ac:dyDescent="0.35">
      <c r="AE921" s="99"/>
    </row>
    <row r="922" spans="31:31" ht="30" customHeight="1" x14ac:dyDescent="0.35">
      <c r="AE922" s="99"/>
    </row>
    <row r="923" spans="31:31" ht="30" customHeight="1" x14ac:dyDescent="0.35">
      <c r="AE923" s="99"/>
    </row>
    <row r="924" spans="31:31" ht="30" customHeight="1" x14ac:dyDescent="0.35">
      <c r="AE924" s="99"/>
    </row>
    <row r="925" spans="31:31" ht="30" customHeight="1" x14ac:dyDescent="0.35">
      <c r="AE925" s="99"/>
    </row>
    <row r="926" spans="31:31" ht="30" customHeight="1" x14ac:dyDescent="0.35">
      <c r="AE926" s="99"/>
    </row>
    <row r="927" spans="31:31" ht="30" customHeight="1" x14ac:dyDescent="0.35">
      <c r="AE927" s="99"/>
    </row>
    <row r="928" spans="31:31" ht="30" customHeight="1" x14ac:dyDescent="0.35">
      <c r="AE928" s="99"/>
    </row>
    <row r="929" spans="31:31" ht="30" customHeight="1" x14ac:dyDescent="0.35">
      <c r="AE929" s="99"/>
    </row>
    <row r="930" spans="31:31" ht="30" customHeight="1" x14ac:dyDescent="0.35">
      <c r="AE930" s="99"/>
    </row>
    <row r="931" spans="31:31" ht="30" customHeight="1" x14ac:dyDescent="0.35">
      <c r="AE931" s="99"/>
    </row>
    <row r="932" spans="31:31" ht="30" customHeight="1" x14ac:dyDescent="0.35">
      <c r="AE932" s="99"/>
    </row>
    <row r="933" spans="31:31" ht="30" customHeight="1" x14ac:dyDescent="0.35">
      <c r="AE933" s="99"/>
    </row>
    <row r="934" spans="31:31" ht="30" customHeight="1" x14ac:dyDescent="0.35">
      <c r="AE934" s="99"/>
    </row>
    <row r="935" spans="31:31" ht="30" customHeight="1" x14ac:dyDescent="0.35">
      <c r="AE935" s="99"/>
    </row>
    <row r="936" spans="31:31" ht="30" customHeight="1" x14ac:dyDescent="0.35">
      <c r="AE936" s="99"/>
    </row>
    <row r="937" spans="31:31" ht="30" customHeight="1" x14ac:dyDescent="0.35">
      <c r="AE937" s="99"/>
    </row>
    <row r="938" spans="31:31" ht="30" customHeight="1" x14ac:dyDescent="0.35">
      <c r="AE938" s="99"/>
    </row>
    <row r="939" spans="31:31" ht="30" customHeight="1" x14ac:dyDescent="0.35">
      <c r="AE939" s="99"/>
    </row>
    <row r="940" spans="31:31" ht="30" customHeight="1" x14ac:dyDescent="0.35">
      <c r="AE940" s="99"/>
    </row>
    <row r="941" spans="31:31" ht="30" customHeight="1" x14ac:dyDescent="0.35">
      <c r="AE941" s="99"/>
    </row>
    <row r="942" spans="31:31" ht="30" customHeight="1" x14ac:dyDescent="0.35">
      <c r="AE942" s="99"/>
    </row>
    <row r="943" spans="31:31" ht="30" customHeight="1" x14ac:dyDescent="0.35">
      <c r="AE943" s="99"/>
    </row>
    <row r="944" spans="31:31" ht="30" customHeight="1" x14ac:dyDescent="0.35">
      <c r="AE944" s="99"/>
    </row>
    <row r="945" spans="31:31" ht="30" customHeight="1" x14ac:dyDescent="0.35">
      <c r="AE945" s="99"/>
    </row>
    <row r="946" spans="31:31" ht="30" customHeight="1" x14ac:dyDescent="0.35">
      <c r="AE946" s="99"/>
    </row>
    <row r="947" spans="31:31" ht="30" customHeight="1" x14ac:dyDescent="0.35">
      <c r="AE947" s="99"/>
    </row>
    <row r="948" spans="31:31" ht="30" customHeight="1" x14ac:dyDescent="0.35">
      <c r="AE948" s="99"/>
    </row>
    <row r="949" spans="31:31" ht="30" customHeight="1" x14ac:dyDescent="0.35">
      <c r="AE949" s="99"/>
    </row>
    <row r="950" spans="31:31" ht="30" customHeight="1" x14ac:dyDescent="0.35">
      <c r="AE950" s="99"/>
    </row>
    <row r="951" spans="31:31" ht="30" customHeight="1" x14ac:dyDescent="0.35">
      <c r="AE951" s="99"/>
    </row>
    <row r="952" spans="31:31" ht="30" customHeight="1" x14ac:dyDescent="0.35">
      <c r="AE952" s="99"/>
    </row>
    <row r="953" spans="31:31" ht="30" customHeight="1" x14ac:dyDescent="0.35">
      <c r="AE953" s="99"/>
    </row>
    <row r="954" spans="31:31" ht="30" customHeight="1" x14ac:dyDescent="0.35">
      <c r="AE954" s="99"/>
    </row>
    <row r="955" spans="31:31" ht="30" customHeight="1" x14ac:dyDescent="0.35">
      <c r="AE955" s="99"/>
    </row>
    <row r="956" spans="31:31" ht="30" customHeight="1" x14ac:dyDescent="0.35">
      <c r="AE956" s="99"/>
    </row>
    <row r="957" spans="31:31" ht="30" customHeight="1" x14ac:dyDescent="0.35">
      <c r="AE957" s="99"/>
    </row>
    <row r="958" spans="31:31" ht="30" customHeight="1" x14ac:dyDescent="0.35">
      <c r="AE958" s="99"/>
    </row>
    <row r="959" spans="31:31" ht="30" customHeight="1" x14ac:dyDescent="0.35">
      <c r="AE959" s="99"/>
    </row>
    <row r="960" spans="31:31" ht="30" customHeight="1" x14ac:dyDescent="0.35">
      <c r="AE960" s="99"/>
    </row>
    <row r="961" spans="31:31" ht="30" customHeight="1" x14ac:dyDescent="0.35">
      <c r="AE961" s="99"/>
    </row>
    <row r="962" spans="31:31" ht="30" customHeight="1" x14ac:dyDescent="0.35">
      <c r="AE962" s="99"/>
    </row>
    <row r="963" spans="31:31" ht="30" customHeight="1" x14ac:dyDescent="0.35">
      <c r="AE963" s="99"/>
    </row>
    <row r="964" spans="31:31" ht="30" customHeight="1" x14ac:dyDescent="0.35">
      <c r="AE964" s="99"/>
    </row>
    <row r="965" spans="31:31" ht="30" customHeight="1" x14ac:dyDescent="0.35">
      <c r="AE965" s="99"/>
    </row>
    <row r="966" spans="31:31" ht="30" customHeight="1" x14ac:dyDescent="0.35">
      <c r="AE966" s="99"/>
    </row>
    <row r="967" spans="31:31" ht="30" customHeight="1" x14ac:dyDescent="0.35">
      <c r="AE967" s="99"/>
    </row>
    <row r="968" spans="31:31" ht="30" customHeight="1" x14ac:dyDescent="0.35">
      <c r="AE968" s="99"/>
    </row>
    <row r="969" spans="31:31" ht="30" customHeight="1" x14ac:dyDescent="0.35">
      <c r="AE969" s="99"/>
    </row>
    <row r="970" spans="31:31" ht="30" customHeight="1" x14ac:dyDescent="0.35">
      <c r="AE970" s="99"/>
    </row>
    <row r="971" spans="31:31" ht="30" customHeight="1" x14ac:dyDescent="0.35">
      <c r="AE971" s="99"/>
    </row>
    <row r="972" spans="31:31" ht="30" customHeight="1" x14ac:dyDescent="0.35">
      <c r="AE972" s="99"/>
    </row>
    <row r="973" spans="31:31" ht="30" customHeight="1" x14ac:dyDescent="0.35">
      <c r="AE973" s="99"/>
    </row>
    <row r="974" spans="31:31" ht="30" customHeight="1" x14ac:dyDescent="0.35">
      <c r="AE974" s="99"/>
    </row>
  </sheetData>
  <autoFilter ref="A3:AU3"/>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9" priority="1" operator="lessThan">
      <formula>0</formula>
    </cfRule>
  </conditionalFormatting>
  <conditionalFormatting sqref="U4:AD186 AF4:AT186">
    <cfRule type="cellIs" dxfId="8" priority="2" operator="greaterThan">
      <formula>0</formula>
    </cfRule>
  </conditionalFormatting>
  <pageMargins left="0.7" right="0.7" top="0.75" bottom="0.75" header="0.3" footer="0.3"/>
  <legacy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32"/>
  <dimension ref="A1:AU974"/>
  <sheetViews>
    <sheetView topLeftCell="A49" zoomScale="70" zoomScaleNormal="70" workbookViewId="0">
      <selection activeCell="B56" sqref="B56"/>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43.81640625" style="92" customWidth="1"/>
    <col min="5" max="5" width="10" style="92" customWidth="1"/>
    <col min="6" max="6" width="9.7265625" style="92" customWidth="1"/>
    <col min="7" max="7" width="14.453125" style="92" customWidth="1"/>
    <col min="8" max="8" width="9.1796875" style="92" customWidth="1"/>
    <col min="9" max="9" width="17.1796875" style="92" customWidth="1"/>
    <col min="10" max="10" width="15.7265625" style="92" customWidth="1"/>
    <col min="11" max="14" width="16" style="94" customWidth="1"/>
    <col min="15" max="15" width="17.54296875" style="94" customWidth="1"/>
    <col min="16" max="18" width="16" style="94" customWidth="1"/>
    <col min="19" max="19" width="16" style="101" customWidth="1"/>
    <col min="20" max="20" width="11.1796875" style="96" customWidth="1"/>
    <col min="21" max="21" width="16.1796875" style="99" customWidth="1"/>
    <col min="22" max="22" width="15.1796875" style="99" customWidth="1"/>
    <col min="23" max="23" width="16" style="99" customWidth="1"/>
    <col min="24" max="25" width="16.1796875" style="99" customWidth="1"/>
    <col min="26" max="26" width="15.542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9" t="s">
        <v>819</v>
      </c>
      <c r="V1" s="298" t="s">
        <v>19</v>
      </c>
      <c r="W1" s="298" t="s">
        <v>19</v>
      </c>
      <c r="X1" s="298" t="s">
        <v>19</v>
      </c>
      <c r="Y1" s="298" t="s">
        <v>19</v>
      </c>
      <c r="Z1" s="298" t="s">
        <v>19</v>
      </c>
      <c r="AA1" s="298" t="s">
        <v>19</v>
      </c>
      <c r="AB1" s="298" t="s">
        <v>19</v>
      </c>
      <c r="AC1" s="298" t="s">
        <v>19</v>
      </c>
      <c r="AD1" s="298" t="s">
        <v>19</v>
      </c>
      <c r="AE1" s="298" t="s">
        <v>19</v>
      </c>
      <c r="AF1" s="298" t="s">
        <v>19</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PROPPG</v>
      </c>
      <c r="E2" s="299"/>
      <c r="F2" s="300"/>
      <c r="G2" s="300"/>
      <c r="H2" s="300"/>
      <c r="I2" s="300"/>
      <c r="J2" s="300"/>
      <c r="K2" s="300"/>
      <c r="L2" s="300"/>
      <c r="M2" s="300"/>
      <c r="N2" s="300"/>
      <c r="O2" s="300"/>
      <c r="P2" s="300"/>
      <c r="Q2" s="300"/>
      <c r="R2" s="300"/>
      <c r="S2" s="300"/>
      <c r="T2" s="301"/>
      <c r="U2" s="309"/>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159">
        <v>45994</v>
      </c>
      <c r="V3" s="68" t="s">
        <v>16</v>
      </c>
      <c r="W3" s="68" t="s">
        <v>16</v>
      </c>
      <c r="X3" s="68" t="s">
        <v>16</v>
      </c>
      <c r="Y3" s="68" t="s">
        <v>16</v>
      </c>
      <c r="Z3" s="68" t="s">
        <v>16</v>
      </c>
      <c r="AA3" s="68" t="s">
        <v>16</v>
      </c>
      <c r="AB3" s="68" t="s">
        <v>16</v>
      </c>
      <c r="AC3" s="68" t="s">
        <v>16</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IF(SUM(U4:AT4)&gt;K4+N4,K4+N4,SUM(U4:AT4))</f>
        <v>0</v>
      </c>
      <c r="M4" s="71">
        <f>(SUM(U4:AT4))</f>
        <v>0</v>
      </c>
      <c r="N4" s="72"/>
      <c r="O4" s="73">
        <f>ROUND(IF(K4*0.25-0.5&lt;0,0,K4*0.25-0.5),0)-R4-P4</f>
        <v>0</v>
      </c>
      <c r="P4" s="72"/>
      <c r="Q4" s="72"/>
      <c r="R4" s="72"/>
      <c r="S4" s="74">
        <f t="shared" ref="S4:S186" si="0">K4-(SUM(U4:AT4))+N4+P4+Q4-R4</f>
        <v>0</v>
      </c>
      <c r="T4" s="121" t="str">
        <f>IF(S4&lt;0,"ATENÇÃO","OK")</f>
        <v>OK</v>
      </c>
      <c r="U4" s="75"/>
      <c r="V4" s="76"/>
      <c r="W4" s="76"/>
      <c r="X4" s="76"/>
      <c r="Y4" s="76"/>
      <c r="Z4" s="76"/>
      <c r="AA4" s="76"/>
      <c r="AB4" s="77"/>
      <c r="AC4" s="78"/>
      <c r="AD4" s="77"/>
      <c r="AE4" s="77"/>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c r="L5" s="70">
        <f t="shared" ref="L5:L186" si="1">IF(SUM(U5:AT5)&gt;K5+N5,K5+N5,SUM(U5:AT5))</f>
        <v>0</v>
      </c>
      <c r="M5" s="71">
        <f t="shared" ref="M5:M186" si="2">(SUM(U5:AT5))</f>
        <v>0</v>
      </c>
      <c r="N5" s="72"/>
      <c r="O5" s="73">
        <f t="shared" ref="O5:O186" si="3">ROUND(IF(K5*0.25-0.5&lt;0,0,K5*0.25-0.5),0)-R5-P5</f>
        <v>0</v>
      </c>
      <c r="P5" s="72"/>
      <c r="Q5" s="72"/>
      <c r="R5" s="72"/>
      <c r="S5" s="74">
        <f t="shared" si="0"/>
        <v>0</v>
      </c>
      <c r="T5" s="121" t="str">
        <f t="shared" ref="T5:T186" si="4">IF(S5&lt;0,"ATENÇÃO","OK")</f>
        <v>OK</v>
      </c>
      <c r="U5" s="75"/>
      <c r="V5" s="76"/>
      <c r="W5" s="76"/>
      <c r="X5" s="76"/>
      <c r="Y5" s="76"/>
      <c r="Z5" s="76"/>
      <c r="AA5" s="76"/>
      <c r="AB5" s="77"/>
      <c r="AC5" s="78"/>
      <c r="AD5" s="80"/>
      <c r="AE5" s="80"/>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75"/>
      <c r="V6" s="76"/>
      <c r="W6" s="76"/>
      <c r="X6" s="76"/>
      <c r="Y6" s="76"/>
      <c r="Z6" s="76"/>
      <c r="AA6" s="76"/>
      <c r="AB6" s="80"/>
      <c r="AC6" s="78"/>
      <c r="AD6" s="80"/>
      <c r="AE6" s="80"/>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c r="L7" s="70">
        <f t="shared" si="1"/>
        <v>0</v>
      </c>
      <c r="M7" s="71">
        <f t="shared" si="2"/>
        <v>0</v>
      </c>
      <c r="N7" s="72"/>
      <c r="O7" s="73">
        <f t="shared" si="3"/>
        <v>0</v>
      </c>
      <c r="P7" s="72"/>
      <c r="Q7" s="72"/>
      <c r="R7" s="72"/>
      <c r="S7" s="74">
        <f t="shared" si="0"/>
        <v>0</v>
      </c>
      <c r="T7" s="121" t="str">
        <f t="shared" si="4"/>
        <v>OK</v>
      </c>
      <c r="U7" s="75"/>
      <c r="V7" s="76"/>
      <c r="W7" s="76"/>
      <c r="X7" s="76"/>
      <c r="Y7" s="76"/>
      <c r="Z7" s="76"/>
      <c r="AA7" s="76"/>
      <c r="AB7" s="77"/>
      <c r="AC7" s="78"/>
      <c r="AD7" s="77"/>
      <c r="AE7" s="77"/>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75"/>
      <c r="V8" s="76"/>
      <c r="W8" s="76"/>
      <c r="X8" s="76"/>
      <c r="Y8" s="76"/>
      <c r="Z8" s="76"/>
      <c r="AA8" s="76"/>
      <c r="AB8" s="77"/>
      <c r="AC8" s="78"/>
      <c r="AD8" s="80"/>
      <c r="AE8" s="82"/>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75"/>
      <c r="V9" s="76"/>
      <c r="W9" s="76"/>
      <c r="X9" s="76"/>
      <c r="Y9" s="76"/>
      <c r="Z9" s="76"/>
      <c r="AA9" s="76"/>
      <c r="AB9" s="80"/>
      <c r="AC9" s="78"/>
      <c r="AD9" s="77"/>
      <c r="AE9" s="80"/>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75"/>
      <c r="V10" s="76"/>
      <c r="W10" s="76"/>
      <c r="X10" s="76"/>
      <c r="Y10" s="76"/>
      <c r="Z10" s="76"/>
      <c r="AA10" s="76"/>
      <c r="AB10" s="77"/>
      <c r="AC10" s="78"/>
      <c r="AD10" s="77"/>
      <c r="AE10" s="80"/>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1"/>
        <v>0</v>
      </c>
      <c r="M11" s="71">
        <f t="shared" si="2"/>
        <v>0</v>
      </c>
      <c r="N11" s="72"/>
      <c r="O11" s="73">
        <f t="shared" si="3"/>
        <v>0</v>
      </c>
      <c r="P11" s="72"/>
      <c r="Q11" s="72"/>
      <c r="R11" s="72"/>
      <c r="S11" s="74">
        <f t="shared" si="0"/>
        <v>0</v>
      </c>
      <c r="T11" s="121" t="str">
        <f t="shared" si="4"/>
        <v>OK</v>
      </c>
      <c r="U11" s="75"/>
      <c r="V11" s="76"/>
      <c r="W11" s="76"/>
      <c r="X11" s="76"/>
      <c r="Y11" s="76"/>
      <c r="Z11" s="76"/>
      <c r="AA11" s="76"/>
      <c r="AB11" s="77"/>
      <c r="AC11" s="78"/>
      <c r="AD11" s="77"/>
      <c r="AE11" s="77"/>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75"/>
      <c r="V12" s="76"/>
      <c r="W12" s="76"/>
      <c r="X12" s="76"/>
      <c r="Y12" s="76"/>
      <c r="Z12" s="76"/>
      <c r="AA12" s="76"/>
      <c r="AB12" s="77"/>
      <c r="AC12" s="78"/>
      <c r="AD12" s="77"/>
      <c r="AE12" s="77"/>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1"/>
        <v>0</v>
      </c>
      <c r="M13" s="71">
        <f t="shared" si="2"/>
        <v>0</v>
      </c>
      <c r="N13" s="72"/>
      <c r="O13" s="73">
        <f t="shared" si="3"/>
        <v>0</v>
      </c>
      <c r="P13" s="72"/>
      <c r="Q13" s="72"/>
      <c r="R13" s="72"/>
      <c r="S13" s="74">
        <f t="shared" si="0"/>
        <v>0</v>
      </c>
      <c r="T13" s="121" t="str">
        <f t="shared" si="4"/>
        <v>OK</v>
      </c>
      <c r="U13" s="75"/>
      <c r="V13" s="83"/>
      <c r="W13" s="83"/>
      <c r="X13" s="76"/>
      <c r="Y13" s="83"/>
      <c r="Z13" s="76"/>
      <c r="AA13" s="83"/>
      <c r="AB13" s="84"/>
      <c r="AC13" s="78"/>
      <c r="AD13" s="77"/>
      <c r="AE13" s="77"/>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75"/>
      <c r="V14" s="76"/>
      <c r="W14" s="76"/>
      <c r="X14" s="76"/>
      <c r="Y14" s="76"/>
      <c r="Z14" s="76"/>
      <c r="AA14" s="76"/>
      <c r="AB14" s="77"/>
      <c r="AC14" s="78"/>
      <c r="AD14" s="77"/>
      <c r="AE14" s="77"/>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75"/>
      <c r="V15" s="83"/>
      <c r="W15" s="76"/>
      <c r="X15" s="76"/>
      <c r="Y15" s="83"/>
      <c r="Z15" s="76"/>
      <c r="AA15" s="83"/>
      <c r="AB15" s="84"/>
      <c r="AC15" s="78"/>
      <c r="AD15" s="77"/>
      <c r="AE15" s="77"/>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c r="L16" s="70">
        <f t="shared" si="1"/>
        <v>0</v>
      </c>
      <c r="M16" s="71">
        <f t="shared" si="2"/>
        <v>0</v>
      </c>
      <c r="N16" s="72"/>
      <c r="O16" s="73">
        <f t="shared" si="3"/>
        <v>0</v>
      </c>
      <c r="P16" s="72"/>
      <c r="Q16" s="72"/>
      <c r="R16" s="72"/>
      <c r="S16" s="74">
        <f t="shared" si="0"/>
        <v>0</v>
      </c>
      <c r="T16" s="121" t="str">
        <f t="shared" si="4"/>
        <v>OK</v>
      </c>
      <c r="U16" s="75"/>
      <c r="V16" s="76"/>
      <c r="W16" s="76"/>
      <c r="X16" s="76"/>
      <c r="Y16" s="76"/>
      <c r="Z16" s="76"/>
      <c r="AA16" s="76"/>
      <c r="AB16" s="77"/>
      <c r="AC16" s="78"/>
      <c r="AD16" s="77"/>
      <c r="AE16" s="77"/>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75"/>
      <c r="V17" s="76"/>
      <c r="W17" s="76"/>
      <c r="X17" s="76"/>
      <c r="Y17" s="76"/>
      <c r="Z17" s="76"/>
      <c r="AA17" s="76"/>
      <c r="AB17" s="77"/>
      <c r="AC17" s="78"/>
      <c r="AD17" s="77"/>
      <c r="AE17" s="77"/>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75"/>
      <c r="V18" s="76"/>
      <c r="W18" s="76"/>
      <c r="X18" s="76"/>
      <c r="Y18" s="76"/>
      <c r="Z18" s="76"/>
      <c r="AA18" s="76"/>
      <c r="AB18" s="77"/>
      <c r="AC18" s="78"/>
      <c r="AD18" s="77"/>
      <c r="AE18" s="77"/>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c r="L19" s="70">
        <f t="shared" si="1"/>
        <v>0</v>
      </c>
      <c r="M19" s="71">
        <f t="shared" si="2"/>
        <v>0</v>
      </c>
      <c r="N19" s="72"/>
      <c r="O19" s="73">
        <f t="shared" si="3"/>
        <v>0</v>
      </c>
      <c r="P19" s="72"/>
      <c r="Q19" s="72"/>
      <c r="R19" s="72"/>
      <c r="S19" s="74">
        <f t="shared" si="0"/>
        <v>0</v>
      </c>
      <c r="T19" s="121" t="str">
        <f t="shared" si="4"/>
        <v>OK</v>
      </c>
      <c r="U19" s="75"/>
      <c r="V19" s="76"/>
      <c r="W19" s="76"/>
      <c r="X19" s="76"/>
      <c r="Y19" s="76"/>
      <c r="Z19" s="76"/>
      <c r="AA19" s="76"/>
      <c r="AB19" s="80"/>
      <c r="AC19" s="78"/>
      <c r="AD19" s="77"/>
      <c r="AE19" s="77"/>
      <c r="AF19" s="76"/>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108" t="s">
        <v>84</v>
      </c>
      <c r="J20" s="109">
        <v>64</v>
      </c>
      <c r="K20" s="69"/>
      <c r="L20" s="70">
        <f t="shared" si="1"/>
        <v>0</v>
      </c>
      <c r="M20" s="71">
        <f t="shared" si="2"/>
        <v>0</v>
      </c>
      <c r="N20" s="72"/>
      <c r="O20" s="73">
        <f t="shared" si="3"/>
        <v>0</v>
      </c>
      <c r="P20" s="72"/>
      <c r="Q20" s="72"/>
      <c r="R20" s="72"/>
      <c r="S20" s="74">
        <f t="shared" si="0"/>
        <v>0</v>
      </c>
      <c r="T20" s="121" t="str">
        <f t="shared" si="4"/>
        <v>OK</v>
      </c>
      <c r="U20" s="75"/>
      <c r="V20" s="83"/>
      <c r="W20" s="83"/>
      <c r="X20" s="76"/>
      <c r="Y20" s="83"/>
      <c r="Z20" s="76"/>
      <c r="AA20" s="76"/>
      <c r="AB20" s="86"/>
      <c r="AC20" s="78"/>
      <c r="AD20" s="77"/>
      <c r="AE20" s="77"/>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c r="L21" s="70">
        <f t="shared" si="1"/>
        <v>0</v>
      </c>
      <c r="M21" s="71">
        <f t="shared" si="2"/>
        <v>0</v>
      </c>
      <c r="N21" s="72"/>
      <c r="O21" s="73">
        <f t="shared" si="3"/>
        <v>0</v>
      </c>
      <c r="P21" s="72"/>
      <c r="Q21" s="72"/>
      <c r="R21" s="72"/>
      <c r="S21" s="74">
        <f t="shared" si="0"/>
        <v>0</v>
      </c>
      <c r="T21" s="121" t="str">
        <f t="shared" si="4"/>
        <v>OK</v>
      </c>
      <c r="U21" s="75"/>
      <c r="V21" s="76"/>
      <c r="W21" s="76"/>
      <c r="X21" s="76"/>
      <c r="Y21" s="76"/>
      <c r="Z21" s="76"/>
      <c r="AA21" s="76"/>
      <c r="AB21" s="80"/>
      <c r="AC21" s="78"/>
      <c r="AD21" s="80"/>
      <c r="AE21" s="77"/>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c r="L22" s="70">
        <f t="shared" si="1"/>
        <v>0</v>
      </c>
      <c r="M22" s="71">
        <f t="shared" si="2"/>
        <v>0</v>
      </c>
      <c r="N22" s="72"/>
      <c r="O22" s="73">
        <f t="shared" si="3"/>
        <v>0</v>
      </c>
      <c r="P22" s="72"/>
      <c r="Q22" s="72"/>
      <c r="R22" s="72"/>
      <c r="S22" s="74">
        <f t="shared" si="0"/>
        <v>0</v>
      </c>
      <c r="T22" s="121" t="str">
        <f t="shared" si="4"/>
        <v>OK</v>
      </c>
      <c r="U22" s="75"/>
      <c r="V22" s="76"/>
      <c r="W22" s="76"/>
      <c r="X22" s="76"/>
      <c r="Y22" s="76"/>
      <c r="Z22" s="76"/>
      <c r="AA22" s="76"/>
      <c r="AB22" s="80"/>
      <c r="AC22" s="78"/>
      <c r="AD22" s="80"/>
      <c r="AE22" s="77"/>
      <c r="AF22" s="76"/>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c r="L23" s="70">
        <f t="shared" si="1"/>
        <v>0</v>
      </c>
      <c r="M23" s="71">
        <f t="shared" si="2"/>
        <v>0</v>
      </c>
      <c r="N23" s="72"/>
      <c r="O23" s="73">
        <f t="shared" si="3"/>
        <v>0</v>
      </c>
      <c r="P23" s="72"/>
      <c r="Q23" s="72"/>
      <c r="R23" s="72"/>
      <c r="S23" s="74">
        <f t="shared" si="0"/>
        <v>0</v>
      </c>
      <c r="T23" s="121" t="str">
        <f t="shared" si="4"/>
        <v>OK</v>
      </c>
      <c r="U23" s="75"/>
      <c r="V23" s="76"/>
      <c r="W23" s="76"/>
      <c r="X23" s="76"/>
      <c r="Y23" s="76"/>
      <c r="Z23" s="76"/>
      <c r="AA23" s="76"/>
      <c r="AB23" s="77"/>
      <c r="AC23" s="78"/>
      <c r="AD23" s="77"/>
      <c r="AE23" s="77"/>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75"/>
      <c r="V24" s="88"/>
      <c r="W24" s="88"/>
      <c r="X24" s="76"/>
      <c r="Y24" s="88"/>
      <c r="Z24" s="76"/>
      <c r="AA24" s="76"/>
      <c r="AB24" s="77"/>
      <c r="AC24" s="78"/>
      <c r="AD24" s="80"/>
      <c r="AE24" s="77"/>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c r="L25" s="70">
        <f t="shared" si="1"/>
        <v>0</v>
      </c>
      <c r="M25" s="71">
        <f t="shared" si="2"/>
        <v>0</v>
      </c>
      <c r="N25" s="72"/>
      <c r="O25" s="73">
        <f t="shared" si="3"/>
        <v>0</v>
      </c>
      <c r="P25" s="72"/>
      <c r="Q25" s="72"/>
      <c r="R25" s="72"/>
      <c r="S25" s="74">
        <f t="shared" si="0"/>
        <v>0</v>
      </c>
      <c r="T25" s="121" t="str">
        <f t="shared" si="4"/>
        <v>OK</v>
      </c>
      <c r="U25" s="75"/>
      <c r="V25" s="89"/>
      <c r="W25" s="88"/>
      <c r="X25" s="76"/>
      <c r="Y25" s="89"/>
      <c r="Z25" s="76"/>
      <c r="AA25" s="83"/>
      <c r="AB25" s="80"/>
      <c r="AC25" s="78"/>
      <c r="AD25" s="80"/>
      <c r="AE25" s="77"/>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75"/>
      <c r="V26" s="88"/>
      <c r="W26" s="88"/>
      <c r="X26" s="76"/>
      <c r="Y26" s="88"/>
      <c r="Z26" s="76"/>
      <c r="AA26" s="76"/>
      <c r="AB26" s="80"/>
      <c r="AC26" s="78"/>
      <c r="AD26" s="77"/>
      <c r="AE26" s="77"/>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c r="L27" s="70">
        <f t="shared" si="1"/>
        <v>0</v>
      </c>
      <c r="M27" s="71">
        <f t="shared" si="2"/>
        <v>0</v>
      </c>
      <c r="N27" s="72"/>
      <c r="O27" s="73">
        <f t="shared" si="3"/>
        <v>0</v>
      </c>
      <c r="P27" s="72"/>
      <c r="Q27" s="72"/>
      <c r="R27" s="72"/>
      <c r="S27" s="74">
        <f t="shared" si="0"/>
        <v>0</v>
      </c>
      <c r="T27" s="121" t="str">
        <f t="shared" si="4"/>
        <v>OK</v>
      </c>
      <c r="U27" s="75"/>
      <c r="V27" s="88"/>
      <c r="W27" s="88"/>
      <c r="X27" s="76"/>
      <c r="Y27" s="88"/>
      <c r="Z27" s="76"/>
      <c r="AA27" s="76"/>
      <c r="AB27" s="80"/>
      <c r="AC27" s="78"/>
      <c r="AD27" s="77"/>
      <c r="AE27" s="77"/>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75"/>
      <c r="V28" s="89"/>
      <c r="W28" s="89"/>
      <c r="X28" s="76"/>
      <c r="Y28" s="89"/>
      <c r="Z28" s="76"/>
      <c r="AA28" s="76"/>
      <c r="AB28" s="84"/>
      <c r="AC28" s="78"/>
      <c r="AD28" s="77"/>
      <c r="AE28" s="77"/>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75"/>
      <c r="V29" s="89"/>
      <c r="W29" s="89"/>
      <c r="X29" s="76"/>
      <c r="Y29" s="89"/>
      <c r="Z29" s="76"/>
      <c r="AA29" s="83"/>
      <c r="AB29" s="84"/>
      <c r="AC29" s="78"/>
      <c r="AD29" s="77"/>
      <c r="AE29" s="77"/>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75"/>
      <c r="V30" s="89"/>
      <c r="W30" s="89"/>
      <c r="X30" s="76"/>
      <c r="Y30" s="89"/>
      <c r="Z30" s="76"/>
      <c r="AA30" s="83"/>
      <c r="AB30" s="84"/>
      <c r="AC30" s="78"/>
      <c r="AD30" s="77"/>
      <c r="AE30" s="77"/>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75"/>
      <c r="V31" s="89"/>
      <c r="W31" s="89"/>
      <c r="X31" s="76"/>
      <c r="Y31" s="89"/>
      <c r="Z31" s="76"/>
      <c r="AA31" s="83"/>
      <c r="AB31" s="84"/>
      <c r="AC31" s="78"/>
      <c r="AD31" s="77"/>
      <c r="AE31" s="77"/>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c r="L32" s="70">
        <f t="shared" si="1"/>
        <v>0</v>
      </c>
      <c r="M32" s="71">
        <f t="shared" si="2"/>
        <v>0</v>
      </c>
      <c r="N32" s="72"/>
      <c r="O32" s="73">
        <f t="shared" si="3"/>
        <v>0</v>
      </c>
      <c r="P32" s="72"/>
      <c r="Q32" s="72"/>
      <c r="R32" s="72"/>
      <c r="S32" s="74">
        <f t="shared" si="0"/>
        <v>0</v>
      </c>
      <c r="T32" s="121" t="str">
        <f t="shared" si="4"/>
        <v>OK</v>
      </c>
      <c r="U32" s="75"/>
      <c r="V32" s="89"/>
      <c r="W32" s="89"/>
      <c r="X32" s="76"/>
      <c r="Y32" s="89"/>
      <c r="Z32" s="76"/>
      <c r="AA32" s="83"/>
      <c r="AB32" s="84"/>
      <c r="AC32" s="78"/>
      <c r="AD32" s="77"/>
      <c r="AE32" s="77"/>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75"/>
      <c r="V33" s="89"/>
      <c r="W33" s="89"/>
      <c r="X33" s="76"/>
      <c r="Y33" s="89"/>
      <c r="Z33" s="76"/>
      <c r="AA33" s="83"/>
      <c r="AB33" s="84"/>
      <c r="AC33" s="78"/>
      <c r="AD33" s="77"/>
      <c r="AE33" s="77"/>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75"/>
      <c r="V34" s="89"/>
      <c r="W34" s="89"/>
      <c r="X34" s="76"/>
      <c r="Y34" s="89"/>
      <c r="Z34" s="76"/>
      <c r="AA34" s="83"/>
      <c r="AB34" s="84"/>
      <c r="AC34" s="78"/>
      <c r="AD34" s="77"/>
      <c r="AE34" s="77"/>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c r="L35" s="70">
        <f t="shared" si="1"/>
        <v>0</v>
      </c>
      <c r="M35" s="71">
        <f t="shared" si="2"/>
        <v>0</v>
      </c>
      <c r="N35" s="72"/>
      <c r="O35" s="73">
        <f t="shared" si="3"/>
        <v>0</v>
      </c>
      <c r="P35" s="72"/>
      <c r="Q35" s="72"/>
      <c r="R35" s="72"/>
      <c r="S35" s="74">
        <f t="shared" si="0"/>
        <v>0</v>
      </c>
      <c r="T35" s="121" t="str">
        <f t="shared" si="4"/>
        <v>OK</v>
      </c>
      <c r="U35" s="75"/>
      <c r="V35" s="89"/>
      <c r="W35" s="89"/>
      <c r="X35" s="76"/>
      <c r="Y35" s="89"/>
      <c r="Z35" s="76"/>
      <c r="AA35" s="83"/>
      <c r="AB35" s="84"/>
      <c r="AC35" s="78"/>
      <c r="AD35" s="77"/>
      <c r="AE35" s="77"/>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75"/>
      <c r="V36" s="89"/>
      <c r="W36" s="89"/>
      <c r="X36" s="76"/>
      <c r="Y36" s="89"/>
      <c r="Z36" s="76"/>
      <c r="AA36" s="83"/>
      <c r="AB36" s="84"/>
      <c r="AC36" s="78"/>
      <c r="AD36" s="77"/>
      <c r="AE36" s="77"/>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c r="L37" s="70">
        <f t="shared" si="1"/>
        <v>0</v>
      </c>
      <c r="M37" s="71">
        <f t="shared" si="2"/>
        <v>0</v>
      </c>
      <c r="N37" s="72"/>
      <c r="O37" s="73">
        <f t="shared" si="3"/>
        <v>0</v>
      </c>
      <c r="P37" s="72"/>
      <c r="Q37" s="72"/>
      <c r="R37" s="72"/>
      <c r="S37" s="74">
        <f t="shared" si="0"/>
        <v>0</v>
      </c>
      <c r="T37" s="121" t="str">
        <f t="shared" si="4"/>
        <v>OK</v>
      </c>
      <c r="U37" s="75"/>
      <c r="V37" s="89"/>
      <c r="W37" s="89"/>
      <c r="X37" s="76"/>
      <c r="Y37" s="89"/>
      <c r="Z37" s="76"/>
      <c r="AA37" s="83"/>
      <c r="AB37" s="84"/>
      <c r="AC37" s="78"/>
      <c r="AD37" s="77"/>
      <c r="AE37" s="77"/>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c r="L38" s="70">
        <f t="shared" si="1"/>
        <v>0</v>
      </c>
      <c r="M38" s="71">
        <f t="shared" si="2"/>
        <v>0</v>
      </c>
      <c r="N38" s="72"/>
      <c r="O38" s="73">
        <f t="shared" si="3"/>
        <v>0</v>
      </c>
      <c r="P38" s="72"/>
      <c r="Q38" s="72"/>
      <c r="R38" s="72"/>
      <c r="S38" s="74">
        <f t="shared" si="0"/>
        <v>0</v>
      </c>
      <c r="T38" s="121" t="str">
        <f t="shared" si="4"/>
        <v>OK</v>
      </c>
      <c r="U38" s="75"/>
      <c r="V38" s="89"/>
      <c r="W38" s="89"/>
      <c r="X38" s="76"/>
      <c r="Y38" s="89"/>
      <c r="Z38" s="76"/>
      <c r="AA38" s="83"/>
      <c r="AB38" s="84"/>
      <c r="AC38" s="78"/>
      <c r="AD38" s="77"/>
      <c r="AE38" s="77"/>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1"/>
        <v>0</v>
      </c>
      <c r="M39" s="71">
        <f t="shared" si="2"/>
        <v>0</v>
      </c>
      <c r="N39" s="72"/>
      <c r="O39" s="73">
        <f t="shared" si="3"/>
        <v>0</v>
      </c>
      <c r="P39" s="72"/>
      <c r="Q39" s="72"/>
      <c r="R39" s="72"/>
      <c r="S39" s="74">
        <f t="shared" si="0"/>
        <v>0</v>
      </c>
      <c r="T39" s="121" t="str">
        <f t="shared" si="4"/>
        <v>OK</v>
      </c>
      <c r="U39" s="75"/>
      <c r="V39" s="89"/>
      <c r="W39" s="89"/>
      <c r="X39" s="76"/>
      <c r="Y39" s="89"/>
      <c r="Z39" s="76"/>
      <c r="AA39" s="83"/>
      <c r="AB39" s="84"/>
      <c r="AC39" s="78"/>
      <c r="AD39" s="77"/>
      <c r="AE39" s="77"/>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c r="L40" s="70">
        <f t="shared" si="1"/>
        <v>0</v>
      </c>
      <c r="M40" s="71">
        <f t="shared" si="2"/>
        <v>0</v>
      </c>
      <c r="N40" s="72"/>
      <c r="O40" s="73">
        <f t="shared" si="3"/>
        <v>0</v>
      </c>
      <c r="P40" s="72"/>
      <c r="Q40" s="72"/>
      <c r="R40" s="72"/>
      <c r="S40" s="74">
        <f t="shared" si="0"/>
        <v>0</v>
      </c>
      <c r="T40" s="121" t="str">
        <f t="shared" si="4"/>
        <v>OK</v>
      </c>
      <c r="U40" s="75"/>
      <c r="V40" s="89"/>
      <c r="W40" s="89"/>
      <c r="X40" s="76"/>
      <c r="Y40" s="89"/>
      <c r="Z40" s="76"/>
      <c r="AA40" s="83"/>
      <c r="AB40" s="84"/>
      <c r="AC40" s="78"/>
      <c r="AD40" s="77"/>
      <c r="AE40" s="77"/>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c r="L41" s="70">
        <f t="shared" si="1"/>
        <v>0</v>
      </c>
      <c r="M41" s="71">
        <f t="shared" si="2"/>
        <v>0</v>
      </c>
      <c r="N41" s="72"/>
      <c r="O41" s="73">
        <f t="shared" si="3"/>
        <v>0</v>
      </c>
      <c r="P41" s="72"/>
      <c r="Q41" s="72"/>
      <c r="R41" s="72"/>
      <c r="S41" s="74">
        <f t="shared" si="0"/>
        <v>0</v>
      </c>
      <c r="T41" s="121" t="str">
        <f t="shared" si="4"/>
        <v>OK</v>
      </c>
      <c r="U41" s="75"/>
      <c r="V41" s="89"/>
      <c r="W41" s="89"/>
      <c r="X41" s="76"/>
      <c r="Y41" s="89"/>
      <c r="Z41" s="76"/>
      <c r="AA41" s="83"/>
      <c r="AB41" s="84"/>
      <c r="AC41" s="78"/>
      <c r="AD41" s="77"/>
      <c r="AE41" s="77"/>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1"/>
        <v>0</v>
      </c>
      <c r="M42" s="71">
        <f t="shared" si="2"/>
        <v>0</v>
      </c>
      <c r="N42" s="72"/>
      <c r="O42" s="73">
        <f t="shared" si="3"/>
        <v>0</v>
      </c>
      <c r="P42" s="72"/>
      <c r="Q42" s="72"/>
      <c r="R42" s="72"/>
      <c r="S42" s="74">
        <f t="shared" si="0"/>
        <v>0</v>
      </c>
      <c r="T42" s="121" t="str">
        <f t="shared" si="4"/>
        <v>OK</v>
      </c>
      <c r="U42" s="75"/>
      <c r="V42" s="89"/>
      <c r="W42" s="89"/>
      <c r="X42" s="76"/>
      <c r="Y42" s="89"/>
      <c r="Z42" s="76"/>
      <c r="AA42" s="83"/>
      <c r="AB42" s="84"/>
      <c r="AC42" s="78"/>
      <c r="AD42" s="77"/>
      <c r="AE42" s="77"/>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75"/>
      <c r="V43" s="89"/>
      <c r="W43" s="89"/>
      <c r="X43" s="76"/>
      <c r="Y43" s="89"/>
      <c r="Z43" s="76"/>
      <c r="AA43" s="83"/>
      <c r="AB43" s="84"/>
      <c r="AC43" s="78"/>
      <c r="AD43" s="77"/>
      <c r="AE43" s="77"/>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c r="L44" s="70">
        <f t="shared" si="1"/>
        <v>0</v>
      </c>
      <c r="M44" s="71">
        <f t="shared" si="2"/>
        <v>0</v>
      </c>
      <c r="N44" s="72"/>
      <c r="O44" s="73">
        <f t="shared" si="3"/>
        <v>0</v>
      </c>
      <c r="P44" s="72"/>
      <c r="Q44" s="72"/>
      <c r="R44" s="72"/>
      <c r="S44" s="74">
        <f t="shared" si="0"/>
        <v>0</v>
      </c>
      <c r="T44" s="121" t="str">
        <f t="shared" si="4"/>
        <v>OK</v>
      </c>
      <c r="U44" s="75"/>
      <c r="V44" s="89"/>
      <c r="W44" s="89"/>
      <c r="X44" s="76"/>
      <c r="Y44" s="89"/>
      <c r="Z44" s="76"/>
      <c r="AA44" s="83"/>
      <c r="AB44" s="84"/>
      <c r="AC44" s="78"/>
      <c r="AD44" s="77"/>
      <c r="AE44" s="77"/>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1"/>
        <v>0</v>
      </c>
      <c r="M45" s="71">
        <f t="shared" si="2"/>
        <v>0</v>
      </c>
      <c r="N45" s="72"/>
      <c r="O45" s="73">
        <f t="shared" si="3"/>
        <v>0</v>
      </c>
      <c r="P45" s="72"/>
      <c r="Q45" s="72"/>
      <c r="R45" s="72"/>
      <c r="S45" s="74">
        <f t="shared" si="0"/>
        <v>0</v>
      </c>
      <c r="T45" s="121" t="str">
        <f t="shared" si="4"/>
        <v>OK</v>
      </c>
      <c r="U45" s="75"/>
      <c r="V45" s="89"/>
      <c r="W45" s="89"/>
      <c r="X45" s="76"/>
      <c r="Y45" s="89"/>
      <c r="Z45" s="76"/>
      <c r="AA45" s="83"/>
      <c r="AB45" s="84"/>
      <c r="AC45" s="78"/>
      <c r="AD45" s="77"/>
      <c r="AE45" s="77"/>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1"/>
        <v>0</v>
      </c>
      <c r="M46" s="71">
        <f t="shared" si="2"/>
        <v>0</v>
      </c>
      <c r="N46" s="72"/>
      <c r="O46" s="73">
        <f t="shared" si="3"/>
        <v>0</v>
      </c>
      <c r="P46" s="72"/>
      <c r="Q46" s="72"/>
      <c r="R46" s="72"/>
      <c r="S46" s="74">
        <f t="shared" si="0"/>
        <v>0</v>
      </c>
      <c r="T46" s="121" t="str">
        <f t="shared" si="4"/>
        <v>OK</v>
      </c>
      <c r="U46" s="75"/>
      <c r="V46" s="89"/>
      <c r="W46" s="89"/>
      <c r="X46" s="76"/>
      <c r="Y46" s="89"/>
      <c r="Z46" s="76"/>
      <c r="AA46" s="83"/>
      <c r="AB46" s="84"/>
      <c r="AC46" s="78"/>
      <c r="AD46" s="77"/>
      <c r="AE46" s="77"/>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75"/>
      <c r="V47" s="89"/>
      <c r="W47" s="89"/>
      <c r="X47" s="76"/>
      <c r="Y47" s="89"/>
      <c r="Z47" s="76"/>
      <c r="AA47" s="83"/>
      <c r="AB47" s="84"/>
      <c r="AC47" s="78"/>
      <c r="AD47" s="77"/>
      <c r="AE47" s="77"/>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75"/>
      <c r="V48" s="89"/>
      <c r="W48" s="89"/>
      <c r="X48" s="76"/>
      <c r="Y48" s="89"/>
      <c r="Z48" s="76"/>
      <c r="AA48" s="83"/>
      <c r="AB48" s="84"/>
      <c r="AC48" s="78"/>
      <c r="AD48" s="77"/>
      <c r="AE48" s="77"/>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c r="L49" s="70">
        <f t="shared" si="1"/>
        <v>0</v>
      </c>
      <c r="M49" s="71">
        <f t="shared" si="2"/>
        <v>0</v>
      </c>
      <c r="N49" s="72"/>
      <c r="O49" s="73">
        <f t="shared" si="3"/>
        <v>0</v>
      </c>
      <c r="P49" s="72"/>
      <c r="Q49" s="72"/>
      <c r="R49" s="72"/>
      <c r="S49" s="74">
        <f t="shared" si="0"/>
        <v>0</v>
      </c>
      <c r="T49" s="121" t="str">
        <f t="shared" si="4"/>
        <v>OK</v>
      </c>
      <c r="U49" s="75"/>
      <c r="V49" s="89"/>
      <c r="W49" s="89"/>
      <c r="X49" s="76"/>
      <c r="Y49" s="89"/>
      <c r="Z49" s="76"/>
      <c r="AA49" s="83"/>
      <c r="AB49" s="84"/>
      <c r="AC49" s="78"/>
      <c r="AD49" s="77"/>
      <c r="AE49" s="77"/>
      <c r="AF49" s="76"/>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c r="L50" s="70">
        <f t="shared" si="1"/>
        <v>0</v>
      </c>
      <c r="M50" s="71">
        <f t="shared" si="2"/>
        <v>0</v>
      </c>
      <c r="N50" s="72"/>
      <c r="O50" s="73">
        <f t="shared" si="3"/>
        <v>0</v>
      </c>
      <c r="P50" s="72"/>
      <c r="Q50" s="72"/>
      <c r="R50" s="72"/>
      <c r="S50" s="74">
        <f t="shared" si="0"/>
        <v>0</v>
      </c>
      <c r="T50" s="121" t="str">
        <f t="shared" si="4"/>
        <v>OK</v>
      </c>
      <c r="U50" s="75"/>
      <c r="V50" s="89"/>
      <c r="W50" s="89"/>
      <c r="X50" s="76"/>
      <c r="Y50" s="89"/>
      <c r="Z50" s="76"/>
      <c r="AA50" s="83"/>
      <c r="AB50" s="84"/>
      <c r="AC50" s="78"/>
      <c r="AD50" s="77"/>
      <c r="AE50" s="77"/>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c r="L51" s="70">
        <f t="shared" si="1"/>
        <v>0</v>
      </c>
      <c r="M51" s="71">
        <f t="shared" si="2"/>
        <v>0</v>
      </c>
      <c r="N51" s="72"/>
      <c r="O51" s="73">
        <f t="shared" si="3"/>
        <v>0</v>
      </c>
      <c r="P51" s="72"/>
      <c r="Q51" s="72"/>
      <c r="R51" s="72"/>
      <c r="S51" s="74">
        <f t="shared" si="0"/>
        <v>0</v>
      </c>
      <c r="T51" s="121" t="str">
        <f t="shared" si="4"/>
        <v>OK</v>
      </c>
      <c r="U51" s="75"/>
      <c r="V51" s="89"/>
      <c r="W51" s="89"/>
      <c r="X51" s="76"/>
      <c r="Y51" s="89"/>
      <c r="Z51" s="76"/>
      <c r="AA51" s="83"/>
      <c r="AB51" s="84"/>
      <c r="AC51" s="78"/>
      <c r="AD51" s="77"/>
      <c r="AE51" s="77"/>
      <c r="AF51" s="76"/>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c r="L52" s="70">
        <f t="shared" si="1"/>
        <v>0</v>
      </c>
      <c r="M52" s="71">
        <f t="shared" si="2"/>
        <v>0</v>
      </c>
      <c r="N52" s="72"/>
      <c r="O52" s="73">
        <f t="shared" si="3"/>
        <v>0</v>
      </c>
      <c r="P52" s="72"/>
      <c r="Q52" s="72"/>
      <c r="R52" s="72"/>
      <c r="S52" s="74">
        <f t="shared" si="0"/>
        <v>0</v>
      </c>
      <c r="T52" s="121" t="str">
        <f t="shared" si="4"/>
        <v>OK</v>
      </c>
      <c r="U52" s="75"/>
      <c r="V52" s="89"/>
      <c r="W52" s="89"/>
      <c r="X52" s="76"/>
      <c r="Y52" s="89"/>
      <c r="Z52" s="76"/>
      <c r="AA52" s="83"/>
      <c r="AB52" s="84"/>
      <c r="AC52" s="78"/>
      <c r="AD52" s="77"/>
      <c r="AE52" s="77"/>
      <c r="AF52" s="76"/>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c r="L53" s="70">
        <f t="shared" si="1"/>
        <v>0</v>
      </c>
      <c r="M53" s="71">
        <f t="shared" si="2"/>
        <v>0</v>
      </c>
      <c r="N53" s="72"/>
      <c r="O53" s="73">
        <f t="shared" si="3"/>
        <v>0</v>
      </c>
      <c r="P53" s="72"/>
      <c r="Q53" s="72"/>
      <c r="R53" s="72"/>
      <c r="S53" s="74">
        <f t="shared" si="0"/>
        <v>0</v>
      </c>
      <c r="T53" s="121" t="str">
        <f t="shared" si="4"/>
        <v>OK</v>
      </c>
      <c r="U53" s="75"/>
      <c r="V53" s="89"/>
      <c r="W53" s="89"/>
      <c r="X53" s="76"/>
      <c r="Y53" s="89"/>
      <c r="Z53" s="76"/>
      <c r="AA53" s="83"/>
      <c r="AB53" s="84"/>
      <c r="AC53" s="78"/>
      <c r="AD53" s="77"/>
      <c r="AE53" s="77"/>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c r="L54" s="70">
        <f t="shared" si="1"/>
        <v>0</v>
      </c>
      <c r="M54" s="71">
        <f t="shared" si="2"/>
        <v>0</v>
      </c>
      <c r="N54" s="72"/>
      <c r="O54" s="73">
        <f t="shared" si="3"/>
        <v>0</v>
      </c>
      <c r="P54" s="72"/>
      <c r="Q54" s="72"/>
      <c r="R54" s="72"/>
      <c r="S54" s="74">
        <f t="shared" si="0"/>
        <v>0</v>
      </c>
      <c r="T54" s="121" t="str">
        <f t="shared" si="4"/>
        <v>OK</v>
      </c>
      <c r="U54" s="75"/>
      <c r="V54" s="89"/>
      <c r="W54" s="89"/>
      <c r="X54" s="76"/>
      <c r="Y54" s="89"/>
      <c r="Z54" s="76"/>
      <c r="AA54" s="83"/>
      <c r="AB54" s="84"/>
      <c r="AC54" s="78"/>
      <c r="AD54" s="77"/>
      <c r="AE54" s="77"/>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75"/>
      <c r="V55" s="89"/>
      <c r="W55" s="89"/>
      <c r="X55" s="76"/>
      <c r="Y55" s="89"/>
      <c r="Z55" s="76"/>
      <c r="AA55" s="83"/>
      <c r="AB55" s="84"/>
      <c r="AC55" s="78"/>
      <c r="AD55" s="77"/>
      <c r="AE55" s="77"/>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c r="L56" s="70">
        <f t="shared" si="1"/>
        <v>0</v>
      </c>
      <c r="M56" s="71">
        <f t="shared" si="2"/>
        <v>0</v>
      </c>
      <c r="N56" s="72"/>
      <c r="O56" s="73">
        <f t="shared" si="3"/>
        <v>0</v>
      </c>
      <c r="P56" s="72"/>
      <c r="Q56" s="72"/>
      <c r="R56" s="72"/>
      <c r="S56" s="74">
        <f t="shared" si="0"/>
        <v>0</v>
      </c>
      <c r="T56" s="121" t="str">
        <f t="shared" si="4"/>
        <v>OK</v>
      </c>
      <c r="U56" s="75"/>
      <c r="V56" s="89"/>
      <c r="W56" s="89"/>
      <c r="X56" s="76"/>
      <c r="Y56" s="89"/>
      <c r="Z56" s="76"/>
      <c r="AA56" s="83"/>
      <c r="AB56" s="84"/>
      <c r="AC56" s="78"/>
      <c r="AD56" s="77"/>
      <c r="AE56" s="77"/>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c r="L57" s="70">
        <f t="shared" si="1"/>
        <v>0</v>
      </c>
      <c r="M57" s="71">
        <f t="shared" si="2"/>
        <v>0</v>
      </c>
      <c r="N57" s="72"/>
      <c r="O57" s="73">
        <f t="shared" si="3"/>
        <v>0</v>
      </c>
      <c r="P57" s="72"/>
      <c r="Q57" s="72"/>
      <c r="R57" s="72"/>
      <c r="S57" s="74">
        <f t="shared" si="0"/>
        <v>0</v>
      </c>
      <c r="T57" s="121" t="str">
        <f t="shared" si="4"/>
        <v>OK</v>
      </c>
      <c r="U57" s="75"/>
      <c r="V57" s="89"/>
      <c r="W57" s="89"/>
      <c r="X57" s="76"/>
      <c r="Y57" s="89"/>
      <c r="Z57" s="76"/>
      <c r="AA57" s="83"/>
      <c r="AB57" s="84"/>
      <c r="AC57" s="78"/>
      <c r="AD57" s="77"/>
      <c r="AE57" s="77"/>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75"/>
      <c r="V58" s="89"/>
      <c r="W58" s="89"/>
      <c r="X58" s="76"/>
      <c r="Y58" s="89"/>
      <c r="Z58" s="76"/>
      <c r="AA58" s="83"/>
      <c r="AB58" s="84"/>
      <c r="AC58" s="78"/>
      <c r="AD58" s="77"/>
      <c r="AE58" s="77"/>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75"/>
      <c r="V59" s="89"/>
      <c r="W59" s="89"/>
      <c r="X59" s="76"/>
      <c r="Y59" s="89"/>
      <c r="Z59" s="76"/>
      <c r="AA59" s="83"/>
      <c r="AB59" s="84"/>
      <c r="AC59" s="78"/>
      <c r="AD59" s="77"/>
      <c r="AE59" s="77"/>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75"/>
      <c r="V60" s="89"/>
      <c r="W60" s="89"/>
      <c r="X60" s="76"/>
      <c r="Y60" s="89"/>
      <c r="Z60" s="76"/>
      <c r="AA60" s="83"/>
      <c r="AB60" s="84"/>
      <c r="AC60" s="78"/>
      <c r="AD60" s="77"/>
      <c r="AE60" s="77"/>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75"/>
      <c r="V61" s="89"/>
      <c r="W61" s="89"/>
      <c r="X61" s="76"/>
      <c r="Y61" s="89"/>
      <c r="Z61" s="76"/>
      <c r="AA61" s="83"/>
      <c r="AB61" s="84"/>
      <c r="AC61" s="78"/>
      <c r="AD61" s="77"/>
      <c r="AE61" s="77"/>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75"/>
      <c r="V62" s="89"/>
      <c r="W62" s="89"/>
      <c r="X62" s="76"/>
      <c r="Y62" s="89"/>
      <c r="Z62" s="76"/>
      <c r="AA62" s="83"/>
      <c r="AB62" s="84"/>
      <c r="AC62" s="78"/>
      <c r="AD62" s="77"/>
      <c r="AE62" s="77"/>
      <c r="AF62" s="76"/>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c r="L63" s="70">
        <f t="shared" si="1"/>
        <v>0</v>
      </c>
      <c r="M63" s="71">
        <f t="shared" si="2"/>
        <v>0</v>
      </c>
      <c r="N63" s="72"/>
      <c r="O63" s="73">
        <f t="shared" si="3"/>
        <v>0</v>
      </c>
      <c r="P63" s="72"/>
      <c r="Q63" s="72"/>
      <c r="R63" s="72"/>
      <c r="S63" s="74">
        <f t="shared" si="0"/>
        <v>0</v>
      </c>
      <c r="T63" s="121" t="str">
        <f t="shared" si="4"/>
        <v>OK</v>
      </c>
      <c r="U63" s="75"/>
      <c r="V63" s="89"/>
      <c r="W63" s="89"/>
      <c r="X63" s="76"/>
      <c r="Y63" s="89"/>
      <c r="Z63" s="76"/>
      <c r="AA63" s="83"/>
      <c r="AB63" s="84"/>
      <c r="AC63" s="78"/>
      <c r="AD63" s="77"/>
      <c r="AE63" s="77"/>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1"/>
        <v>0</v>
      </c>
      <c r="M64" s="71">
        <f t="shared" si="2"/>
        <v>0</v>
      </c>
      <c r="N64" s="72"/>
      <c r="O64" s="73">
        <f t="shared" si="3"/>
        <v>0</v>
      </c>
      <c r="P64" s="72"/>
      <c r="Q64" s="72"/>
      <c r="R64" s="72"/>
      <c r="S64" s="74">
        <f t="shared" si="0"/>
        <v>0</v>
      </c>
      <c r="T64" s="121" t="str">
        <f t="shared" si="4"/>
        <v>OK</v>
      </c>
      <c r="U64" s="75"/>
      <c r="V64" s="89"/>
      <c r="W64" s="89"/>
      <c r="X64" s="76"/>
      <c r="Y64" s="89"/>
      <c r="Z64" s="76"/>
      <c r="AA64" s="83"/>
      <c r="AB64" s="84"/>
      <c r="AC64" s="78"/>
      <c r="AD64" s="77"/>
      <c r="AE64" s="77"/>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1"/>
        <v>0</v>
      </c>
      <c r="M65" s="71">
        <f t="shared" si="2"/>
        <v>0</v>
      </c>
      <c r="N65" s="72"/>
      <c r="O65" s="73">
        <f t="shared" si="3"/>
        <v>0</v>
      </c>
      <c r="P65" s="72"/>
      <c r="Q65" s="72"/>
      <c r="R65" s="72"/>
      <c r="S65" s="74">
        <f t="shared" si="0"/>
        <v>0</v>
      </c>
      <c r="T65" s="121" t="str">
        <f t="shared" si="4"/>
        <v>OK</v>
      </c>
      <c r="U65" s="75"/>
      <c r="V65" s="89"/>
      <c r="W65" s="89"/>
      <c r="X65" s="76"/>
      <c r="Y65" s="89"/>
      <c r="Z65" s="76"/>
      <c r="AA65" s="83"/>
      <c r="AB65" s="84"/>
      <c r="AC65" s="78"/>
      <c r="AD65" s="77"/>
      <c r="AE65" s="77"/>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c r="L66" s="70">
        <f t="shared" si="1"/>
        <v>0</v>
      </c>
      <c r="M66" s="71">
        <f t="shared" si="2"/>
        <v>0</v>
      </c>
      <c r="N66" s="72"/>
      <c r="O66" s="73">
        <f t="shared" si="3"/>
        <v>0</v>
      </c>
      <c r="P66" s="72"/>
      <c r="Q66" s="72"/>
      <c r="R66" s="72"/>
      <c r="S66" s="74">
        <f t="shared" si="0"/>
        <v>0</v>
      </c>
      <c r="T66" s="121" t="str">
        <f t="shared" si="4"/>
        <v>OK</v>
      </c>
      <c r="U66" s="75"/>
      <c r="V66" s="89"/>
      <c r="W66" s="89"/>
      <c r="X66" s="76"/>
      <c r="Y66" s="89"/>
      <c r="Z66" s="76"/>
      <c r="AA66" s="83"/>
      <c r="AB66" s="84"/>
      <c r="AC66" s="78"/>
      <c r="AD66" s="77"/>
      <c r="AE66" s="77"/>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1"/>
        <v>0</v>
      </c>
      <c r="M67" s="71">
        <f t="shared" si="2"/>
        <v>0</v>
      </c>
      <c r="N67" s="72"/>
      <c r="O67" s="73">
        <f t="shared" si="3"/>
        <v>0</v>
      </c>
      <c r="P67" s="72"/>
      <c r="Q67" s="72"/>
      <c r="R67" s="72"/>
      <c r="S67" s="74">
        <f t="shared" si="0"/>
        <v>0</v>
      </c>
      <c r="T67" s="121" t="str">
        <f t="shared" si="4"/>
        <v>OK</v>
      </c>
      <c r="U67" s="75"/>
      <c r="V67" s="89"/>
      <c r="W67" s="89"/>
      <c r="X67" s="76"/>
      <c r="Y67" s="89"/>
      <c r="Z67" s="76"/>
      <c r="AA67" s="83"/>
      <c r="AB67" s="84"/>
      <c r="AC67" s="78"/>
      <c r="AD67" s="77"/>
      <c r="AE67" s="77"/>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si="1"/>
        <v>0</v>
      </c>
      <c r="M68" s="71">
        <f t="shared" si="2"/>
        <v>0</v>
      </c>
      <c r="N68" s="72"/>
      <c r="O68" s="73">
        <f t="shared" si="3"/>
        <v>0</v>
      </c>
      <c r="P68" s="72"/>
      <c r="Q68" s="72"/>
      <c r="R68" s="72"/>
      <c r="S68" s="74">
        <f t="shared" si="0"/>
        <v>0</v>
      </c>
      <c r="T68" s="121" t="str">
        <f t="shared" si="4"/>
        <v>OK</v>
      </c>
      <c r="U68" s="75"/>
      <c r="V68" s="89"/>
      <c r="W68" s="89"/>
      <c r="X68" s="76"/>
      <c r="Y68" s="89"/>
      <c r="Z68" s="76"/>
      <c r="AA68" s="83"/>
      <c r="AB68" s="84"/>
      <c r="AC68" s="78"/>
      <c r="AD68" s="77"/>
      <c r="AE68" s="77"/>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75"/>
      <c r="V69" s="89"/>
      <c r="W69" s="89"/>
      <c r="X69" s="76"/>
      <c r="Y69" s="89"/>
      <c r="Z69" s="76"/>
      <c r="AA69" s="83"/>
      <c r="AB69" s="84"/>
      <c r="AC69" s="78"/>
      <c r="AD69" s="77"/>
      <c r="AE69" s="77"/>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c r="L70" s="70">
        <f t="shared" si="1"/>
        <v>0</v>
      </c>
      <c r="M70" s="71">
        <f t="shared" si="2"/>
        <v>0</v>
      </c>
      <c r="N70" s="72"/>
      <c r="O70" s="73">
        <f t="shared" si="3"/>
        <v>0</v>
      </c>
      <c r="P70" s="72"/>
      <c r="Q70" s="72"/>
      <c r="R70" s="72"/>
      <c r="S70" s="74">
        <f t="shared" si="0"/>
        <v>0</v>
      </c>
      <c r="T70" s="121" t="str">
        <f t="shared" si="4"/>
        <v>OK</v>
      </c>
      <c r="U70" s="75"/>
      <c r="V70" s="89"/>
      <c r="W70" s="89"/>
      <c r="X70" s="76"/>
      <c r="Y70" s="89"/>
      <c r="Z70" s="76"/>
      <c r="AA70" s="83"/>
      <c r="AB70" s="84"/>
      <c r="AC70" s="78"/>
      <c r="AD70" s="77"/>
      <c r="AE70" s="77"/>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c r="L71" s="70">
        <f t="shared" si="1"/>
        <v>0</v>
      </c>
      <c r="M71" s="71">
        <f t="shared" si="2"/>
        <v>0</v>
      </c>
      <c r="N71" s="72"/>
      <c r="O71" s="73">
        <f t="shared" si="3"/>
        <v>0</v>
      </c>
      <c r="P71" s="72"/>
      <c r="Q71" s="72"/>
      <c r="R71" s="72"/>
      <c r="S71" s="74">
        <f t="shared" si="0"/>
        <v>0</v>
      </c>
      <c r="T71" s="121" t="str">
        <f t="shared" si="4"/>
        <v>OK</v>
      </c>
      <c r="U71" s="75"/>
      <c r="V71" s="89"/>
      <c r="W71" s="89"/>
      <c r="X71" s="76"/>
      <c r="Y71" s="89"/>
      <c r="Z71" s="76"/>
      <c r="AA71" s="83"/>
      <c r="AB71" s="84"/>
      <c r="AC71" s="78"/>
      <c r="AD71" s="77"/>
      <c r="AE71" s="77"/>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75"/>
      <c r="V72" s="89"/>
      <c r="W72" s="89"/>
      <c r="X72" s="76"/>
      <c r="Y72" s="89"/>
      <c r="Z72" s="76"/>
      <c r="AA72" s="83"/>
      <c r="AB72" s="84"/>
      <c r="AC72" s="78"/>
      <c r="AD72" s="77"/>
      <c r="AE72" s="77"/>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1"/>
        <v>0</v>
      </c>
      <c r="M73" s="71">
        <f t="shared" si="2"/>
        <v>0</v>
      </c>
      <c r="N73" s="72"/>
      <c r="O73" s="73">
        <f t="shared" si="3"/>
        <v>0</v>
      </c>
      <c r="P73" s="72"/>
      <c r="Q73" s="72"/>
      <c r="R73" s="72"/>
      <c r="S73" s="74">
        <f t="shared" si="0"/>
        <v>0</v>
      </c>
      <c r="T73" s="121" t="str">
        <f t="shared" si="4"/>
        <v>OK</v>
      </c>
      <c r="U73" s="75"/>
      <c r="V73" s="89"/>
      <c r="W73" s="89"/>
      <c r="X73" s="76"/>
      <c r="Y73" s="89"/>
      <c r="Z73" s="76"/>
      <c r="AA73" s="83"/>
      <c r="AB73" s="84"/>
      <c r="AC73" s="78"/>
      <c r="AD73" s="77"/>
      <c r="AE73" s="77"/>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1"/>
        <v>0</v>
      </c>
      <c r="M74" s="71">
        <f t="shared" si="2"/>
        <v>0</v>
      </c>
      <c r="N74" s="72"/>
      <c r="O74" s="73">
        <f t="shared" si="3"/>
        <v>0</v>
      </c>
      <c r="P74" s="72"/>
      <c r="Q74" s="72"/>
      <c r="R74" s="72"/>
      <c r="S74" s="74">
        <f t="shared" si="0"/>
        <v>0</v>
      </c>
      <c r="T74" s="121" t="str">
        <f t="shared" si="4"/>
        <v>OK</v>
      </c>
      <c r="U74" s="75"/>
      <c r="V74" s="89"/>
      <c r="W74" s="89"/>
      <c r="X74" s="76"/>
      <c r="Y74" s="89"/>
      <c r="Z74" s="76"/>
      <c r="AA74" s="83"/>
      <c r="AB74" s="84"/>
      <c r="AC74" s="78"/>
      <c r="AD74" s="77"/>
      <c r="AE74" s="77"/>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c r="L75" s="70">
        <f t="shared" si="1"/>
        <v>0</v>
      </c>
      <c r="M75" s="71">
        <f t="shared" si="2"/>
        <v>0</v>
      </c>
      <c r="N75" s="72"/>
      <c r="O75" s="73">
        <f t="shared" si="3"/>
        <v>0</v>
      </c>
      <c r="P75" s="72"/>
      <c r="Q75" s="72"/>
      <c r="R75" s="72"/>
      <c r="S75" s="74">
        <f t="shared" si="0"/>
        <v>0</v>
      </c>
      <c r="T75" s="121" t="str">
        <f t="shared" si="4"/>
        <v>OK</v>
      </c>
      <c r="U75" s="75"/>
      <c r="V75" s="89"/>
      <c r="W75" s="89"/>
      <c r="X75" s="76"/>
      <c r="Y75" s="89"/>
      <c r="Z75" s="76"/>
      <c r="AA75" s="83"/>
      <c r="AB75" s="84"/>
      <c r="AC75" s="78"/>
      <c r="AD75" s="77"/>
      <c r="AE75" s="77"/>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c r="L76" s="70">
        <f t="shared" si="1"/>
        <v>0</v>
      </c>
      <c r="M76" s="71">
        <f t="shared" si="2"/>
        <v>0</v>
      </c>
      <c r="N76" s="72"/>
      <c r="O76" s="73">
        <f t="shared" si="3"/>
        <v>0</v>
      </c>
      <c r="P76" s="72"/>
      <c r="Q76" s="72"/>
      <c r="R76" s="72"/>
      <c r="S76" s="74">
        <f t="shared" si="0"/>
        <v>0</v>
      </c>
      <c r="T76" s="121" t="str">
        <f t="shared" si="4"/>
        <v>OK</v>
      </c>
      <c r="U76" s="75"/>
      <c r="V76" s="89"/>
      <c r="W76" s="89"/>
      <c r="X76" s="76"/>
      <c r="Y76" s="89"/>
      <c r="Z76" s="76"/>
      <c r="AA76" s="83"/>
      <c r="AB76" s="84"/>
      <c r="AC76" s="78"/>
      <c r="AD76" s="77"/>
      <c r="AE76" s="77"/>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1"/>
        <v>0</v>
      </c>
      <c r="M77" s="71">
        <f t="shared" si="2"/>
        <v>0</v>
      </c>
      <c r="N77" s="72"/>
      <c r="O77" s="73">
        <f t="shared" si="3"/>
        <v>0</v>
      </c>
      <c r="P77" s="72"/>
      <c r="Q77" s="72"/>
      <c r="R77" s="72"/>
      <c r="S77" s="74">
        <f t="shared" si="0"/>
        <v>0</v>
      </c>
      <c r="T77" s="121" t="str">
        <f t="shared" si="4"/>
        <v>OK</v>
      </c>
      <c r="U77" s="75"/>
      <c r="V77" s="89"/>
      <c r="W77" s="89"/>
      <c r="X77" s="76"/>
      <c r="Y77" s="89"/>
      <c r="Z77" s="76"/>
      <c r="AA77" s="83"/>
      <c r="AB77" s="84"/>
      <c r="AC77" s="78"/>
      <c r="AD77" s="77"/>
      <c r="AE77" s="77"/>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1"/>
        <v>0</v>
      </c>
      <c r="M78" s="71">
        <f t="shared" si="2"/>
        <v>0</v>
      </c>
      <c r="N78" s="72"/>
      <c r="O78" s="73">
        <f t="shared" si="3"/>
        <v>0</v>
      </c>
      <c r="P78" s="72"/>
      <c r="Q78" s="72"/>
      <c r="R78" s="72"/>
      <c r="S78" s="74">
        <f t="shared" si="0"/>
        <v>0</v>
      </c>
      <c r="T78" s="121" t="str">
        <f t="shared" si="4"/>
        <v>OK</v>
      </c>
      <c r="U78" s="75"/>
      <c r="V78" s="89"/>
      <c r="W78" s="89"/>
      <c r="X78" s="76"/>
      <c r="Y78" s="89"/>
      <c r="Z78" s="76"/>
      <c r="AA78" s="83"/>
      <c r="AB78" s="84"/>
      <c r="AC78" s="78"/>
      <c r="AD78" s="77"/>
      <c r="AE78" s="77"/>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c r="L79" s="70">
        <f t="shared" si="1"/>
        <v>0</v>
      </c>
      <c r="M79" s="71">
        <f t="shared" si="2"/>
        <v>0</v>
      </c>
      <c r="N79" s="72"/>
      <c r="O79" s="73">
        <f t="shared" si="3"/>
        <v>0</v>
      </c>
      <c r="P79" s="72"/>
      <c r="Q79" s="72"/>
      <c r="R79" s="72"/>
      <c r="S79" s="74">
        <f t="shared" si="0"/>
        <v>0</v>
      </c>
      <c r="T79" s="121" t="str">
        <f t="shared" si="4"/>
        <v>OK</v>
      </c>
      <c r="U79" s="75"/>
      <c r="V79" s="89"/>
      <c r="W79" s="89"/>
      <c r="X79" s="76"/>
      <c r="Y79" s="89"/>
      <c r="Z79" s="76"/>
      <c r="AA79" s="83"/>
      <c r="AB79" s="84"/>
      <c r="AC79" s="78"/>
      <c r="AD79" s="77"/>
      <c r="AE79" s="77"/>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75"/>
      <c r="V80" s="89"/>
      <c r="W80" s="89"/>
      <c r="X80" s="76"/>
      <c r="Y80" s="89"/>
      <c r="Z80" s="76"/>
      <c r="AA80" s="83"/>
      <c r="AB80" s="84"/>
      <c r="AC80" s="78"/>
      <c r="AD80" s="77"/>
      <c r="AE80" s="77"/>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c r="L81" s="70">
        <f t="shared" si="1"/>
        <v>0</v>
      </c>
      <c r="M81" s="71">
        <f t="shared" si="2"/>
        <v>0</v>
      </c>
      <c r="N81" s="72"/>
      <c r="O81" s="73">
        <f t="shared" si="3"/>
        <v>0</v>
      </c>
      <c r="P81" s="72"/>
      <c r="Q81" s="72"/>
      <c r="R81" s="72"/>
      <c r="S81" s="74">
        <f t="shared" si="0"/>
        <v>0</v>
      </c>
      <c r="T81" s="121" t="str">
        <f t="shared" si="4"/>
        <v>OK</v>
      </c>
      <c r="U81" s="75"/>
      <c r="V81" s="89"/>
      <c r="W81" s="89"/>
      <c r="X81" s="76"/>
      <c r="Y81" s="89"/>
      <c r="Z81" s="76"/>
      <c r="AA81" s="83"/>
      <c r="AB81" s="84"/>
      <c r="AC81" s="78"/>
      <c r="AD81" s="77"/>
      <c r="AE81" s="77"/>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1"/>
        <v>0</v>
      </c>
      <c r="M82" s="71">
        <f t="shared" si="2"/>
        <v>0</v>
      </c>
      <c r="N82" s="72"/>
      <c r="O82" s="73">
        <f t="shared" si="3"/>
        <v>0</v>
      </c>
      <c r="P82" s="72"/>
      <c r="Q82" s="72"/>
      <c r="R82" s="72"/>
      <c r="S82" s="74">
        <f t="shared" si="0"/>
        <v>0</v>
      </c>
      <c r="T82" s="121" t="str">
        <f t="shared" si="4"/>
        <v>OK</v>
      </c>
      <c r="U82" s="75"/>
      <c r="V82" s="89"/>
      <c r="W82" s="89"/>
      <c r="X82" s="76"/>
      <c r="Y82" s="89"/>
      <c r="Z82" s="76"/>
      <c r="AA82" s="83"/>
      <c r="AB82" s="84"/>
      <c r="AC82" s="78"/>
      <c r="AD82" s="77"/>
      <c r="AE82" s="77"/>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c r="L83" s="70">
        <f t="shared" si="1"/>
        <v>0</v>
      </c>
      <c r="M83" s="71">
        <f t="shared" si="2"/>
        <v>0</v>
      </c>
      <c r="N83" s="72"/>
      <c r="O83" s="73">
        <f t="shared" si="3"/>
        <v>0</v>
      </c>
      <c r="P83" s="72"/>
      <c r="Q83" s="72"/>
      <c r="R83" s="72"/>
      <c r="S83" s="74">
        <f t="shared" si="0"/>
        <v>0</v>
      </c>
      <c r="T83" s="121" t="str">
        <f t="shared" si="4"/>
        <v>OK</v>
      </c>
      <c r="U83" s="75"/>
      <c r="V83" s="89"/>
      <c r="W83" s="89"/>
      <c r="X83" s="76"/>
      <c r="Y83" s="89"/>
      <c r="Z83" s="76"/>
      <c r="AA83" s="83"/>
      <c r="AB83" s="84"/>
      <c r="AC83" s="78"/>
      <c r="AD83" s="77"/>
      <c r="AE83" s="77"/>
      <c r="AF83" s="76"/>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75"/>
      <c r="V84" s="89"/>
      <c r="W84" s="89"/>
      <c r="X84" s="76"/>
      <c r="Y84" s="89"/>
      <c r="Z84" s="76"/>
      <c r="AA84" s="83"/>
      <c r="AB84" s="84"/>
      <c r="AC84" s="78"/>
      <c r="AD84" s="77"/>
      <c r="AE84" s="77"/>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75"/>
      <c r="V85" s="89"/>
      <c r="W85" s="89"/>
      <c r="X85" s="76"/>
      <c r="Y85" s="89"/>
      <c r="Z85" s="76"/>
      <c r="AA85" s="83"/>
      <c r="AB85" s="84"/>
      <c r="AC85" s="78"/>
      <c r="AD85" s="77"/>
      <c r="AE85" s="77"/>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75"/>
      <c r="V86" s="89"/>
      <c r="W86" s="89"/>
      <c r="X86" s="76"/>
      <c r="Y86" s="89"/>
      <c r="Z86" s="76"/>
      <c r="AA86" s="83"/>
      <c r="AB86" s="84"/>
      <c r="AC86" s="78"/>
      <c r="AD86" s="77"/>
      <c r="AE86" s="77"/>
      <c r="AF86" s="76"/>
      <c r="AG86" s="78"/>
      <c r="AH86" s="78"/>
      <c r="AI86" s="78"/>
      <c r="AJ86" s="78"/>
      <c r="AK86" s="78"/>
      <c r="AL86" s="78"/>
      <c r="AM86" s="78"/>
      <c r="AN86" s="78"/>
      <c r="AO86" s="78"/>
      <c r="AP86" s="78"/>
      <c r="AQ86" s="78"/>
      <c r="AR86" s="78"/>
      <c r="AS86" s="78"/>
      <c r="AT86" s="78"/>
    </row>
    <row r="87" spans="1:46" s="199" customFormat="1" ht="30" customHeight="1" x14ac:dyDescent="0.35">
      <c r="A87" s="289"/>
      <c r="B87" s="205">
        <v>84</v>
      </c>
      <c r="C87" s="290"/>
      <c r="D87" s="200" t="s">
        <v>311</v>
      </c>
      <c r="E87" s="201" t="s">
        <v>126</v>
      </c>
      <c r="F87" s="202" t="s">
        <v>312</v>
      </c>
      <c r="G87" s="201" t="s">
        <v>313</v>
      </c>
      <c r="H87" s="203" t="s">
        <v>79</v>
      </c>
      <c r="I87" s="203" t="s">
        <v>94</v>
      </c>
      <c r="J87" s="204">
        <v>2623.79</v>
      </c>
      <c r="K87" s="155">
        <v>2</v>
      </c>
      <c r="L87" s="187">
        <f t="shared" si="1"/>
        <v>0</v>
      </c>
      <c r="M87" s="188">
        <f t="shared" si="2"/>
        <v>0</v>
      </c>
      <c r="N87" s="189"/>
      <c r="O87" s="190">
        <f t="shared" si="3"/>
        <v>0</v>
      </c>
      <c r="P87" s="189"/>
      <c r="Q87" s="189"/>
      <c r="R87" s="189"/>
      <c r="S87" s="191">
        <f t="shared" si="0"/>
        <v>2</v>
      </c>
      <c r="T87" s="192" t="str">
        <f t="shared" si="4"/>
        <v>OK</v>
      </c>
      <c r="U87" s="193"/>
      <c r="V87" s="194"/>
      <c r="W87" s="194"/>
      <c r="X87" s="195"/>
      <c r="Y87" s="194"/>
      <c r="Z87" s="195"/>
      <c r="AA87" s="196"/>
      <c r="AB87" s="197"/>
      <c r="AC87" s="198"/>
      <c r="AD87" s="186"/>
      <c r="AE87" s="186"/>
      <c r="AF87" s="195"/>
      <c r="AG87" s="198"/>
      <c r="AH87" s="198"/>
      <c r="AI87" s="198"/>
      <c r="AJ87" s="198"/>
      <c r="AK87" s="198"/>
      <c r="AL87" s="198"/>
      <c r="AM87" s="198"/>
      <c r="AN87" s="198"/>
      <c r="AO87" s="198"/>
      <c r="AP87" s="198"/>
      <c r="AQ87" s="198"/>
      <c r="AR87" s="198"/>
      <c r="AS87" s="198"/>
      <c r="AT87" s="19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1"/>
        <v>0</v>
      </c>
      <c r="M88" s="71">
        <f t="shared" si="2"/>
        <v>0</v>
      </c>
      <c r="N88" s="72"/>
      <c r="O88" s="73">
        <f t="shared" si="3"/>
        <v>0</v>
      </c>
      <c r="P88" s="72"/>
      <c r="Q88" s="72"/>
      <c r="R88" s="72"/>
      <c r="S88" s="74">
        <f t="shared" si="0"/>
        <v>0</v>
      </c>
      <c r="T88" s="121" t="str">
        <f t="shared" si="4"/>
        <v>OK</v>
      </c>
      <c r="U88" s="75"/>
      <c r="V88" s="89"/>
      <c r="W88" s="89"/>
      <c r="X88" s="76"/>
      <c r="Y88" s="89"/>
      <c r="Z88" s="76"/>
      <c r="AA88" s="83"/>
      <c r="AB88" s="84"/>
      <c r="AC88" s="78"/>
      <c r="AD88" s="77"/>
      <c r="AE88" s="77"/>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75"/>
      <c r="V89" s="89"/>
      <c r="W89" s="89"/>
      <c r="X89" s="76"/>
      <c r="Y89" s="89"/>
      <c r="Z89" s="76"/>
      <c r="AA89" s="83"/>
      <c r="AB89" s="84"/>
      <c r="AC89" s="78"/>
      <c r="AD89" s="77"/>
      <c r="AE89" s="77"/>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211">
        <v>87</v>
      </c>
      <c r="C90" s="290" t="s">
        <v>131</v>
      </c>
      <c r="D90" s="206" t="s">
        <v>320</v>
      </c>
      <c r="E90" s="207" t="s">
        <v>321</v>
      </c>
      <c r="F90" s="208" t="s">
        <v>322</v>
      </c>
      <c r="G90" s="207" t="s">
        <v>323</v>
      </c>
      <c r="H90" s="209" t="s">
        <v>79</v>
      </c>
      <c r="I90" s="209" t="s">
        <v>94</v>
      </c>
      <c r="J90" s="210">
        <v>2100</v>
      </c>
      <c r="K90" s="87">
        <v>1</v>
      </c>
      <c r="L90" s="70">
        <f t="shared" si="1"/>
        <v>1</v>
      </c>
      <c r="M90" s="71">
        <f t="shared" si="2"/>
        <v>1</v>
      </c>
      <c r="N90" s="72"/>
      <c r="O90" s="73">
        <f t="shared" si="3"/>
        <v>0</v>
      </c>
      <c r="P90" s="72"/>
      <c r="Q90" s="72"/>
      <c r="R90" s="72"/>
      <c r="S90" s="74">
        <f t="shared" si="0"/>
        <v>0</v>
      </c>
      <c r="T90" s="121" t="str">
        <f t="shared" si="4"/>
        <v>OK</v>
      </c>
      <c r="U90" s="75">
        <v>1</v>
      </c>
      <c r="V90" s="89"/>
      <c r="W90" s="89"/>
      <c r="X90" s="76"/>
      <c r="Y90" s="89"/>
      <c r="Z90" s="76"/>
      <c r="AA90" s="83"/>
      <c r="AB90" s="84"/>
      <c r="AC90" s="78"/>
      <c r="AD90" s="77"/>
      <c r="AE90" s="77"/>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1"/>
        <v>0</v>
      </c>
      <c r="M91" s="71">
        <f t="shared" si="2"/>
        <v>0</v>
      </c>
      <c r="N91" s="72"/>
      <c r="O91" s="73">
        <f t="shared" si="3"/>
        <v>0</v>
      </c>
      <c r="P91" s="72"/>
      <c r="Q91" s="72"/>
      <c r="R91" s="72"/>
      <c r="S91" s="74">
        <f t="shared" si="0"/>
        <v>0</v>
      </c>
      <c r="T91" s="121" t="str">
        <f t="shared" si="4"/>
        <v>OK</v>
      </c>
      <c r="U91" s="75"/>
      <c r="V91" s="89"/>
      <c r="W91" s="89"/>
      <c r="X91" s="76"/>
      <c r="Y91" s="89"/>
      <c r="Z91" s="76"/>
      <c r="AA91" s="83"/>
      <c r="AB91" s="84"/>
      <c r="AC91" s="78"/>
      <c r="AD91" s="77"/>
      <c r="AE91" s="77"/>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75"/>
      <c r="V92" s="89"/>
      <c r="W92" s="89"/>
      <c r="X92" s="76"/>
      <c r="Y92" s="89"/>
      <c r="Z92" s="76"/>
      <c r="AA92" s="83"/>
      <c r="AB92" s="84"/>
      <c r="AC92" s="78"/>
      <c r="AD92" s="77"/>
      <c r="AE92" s="77"/>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c r="L93" s="70">
        <f t="shared" si="1"/>
        <v>0</v>
      </c>
      <c r="M93" s="71">
        <f t="shared" si="2"/>
        <v>0</v>
      </c>
      <c r="N93" s="72"/>
      <c r="O93" s="73">
        <f t="shared" si="3"/>
        <v>0</v>
      </c>
      <c r="P93" s="72"/>
      <c r="Q93" s="72"/>
      <c r="R93" s="72"/>
      <c r="S93" s="74">
        <f t="shared" si="0"/>
        <v>0</v>
      </c>
      <c r="T93" s="121" t="str">
        <f t="shared" si="4"/>
        <v>OK</v>
      </c>
      <c r="U93" s="75"/>
      <c r="V93" s="89"/>
      <c r="W93" s="89"/>
      <c r="X93" s="76"/>
      <c r="Y93" s="89"/>
      <c r="Z93" s="76"/>
      <c r="AA93" s="83"/>
      <c r="AB93" s="84"/>
      <c r="AC93" s="78"/>
      <c r="AD93" s="77"/>
      <c r="AE93" s="77"/>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75"/>
      <c r="V94" s="89"/>
      <c r="W94" s="89"/>
      <c r="X94" s="76"/>
      <c r="Y94" s="89"/>
      <c r="Z94" s="76"/>
      <c r="AA94" s="83"/>
      <c r="AB94" s="84"/>
      <c r="AC94" s="78"/>
      <c r="AD94" s="77"/>
      <c r="AE94" s="77"/>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75"/>
      <c r="V95" s="89"/>
      <c r="W95" s="89"/>
      <c r="X95" s="76"/>
      <c r="Y95" s="89"/>
      <c r="Z95" s="76"/>
      <c r="AA95" s="83"/>
      <c r="AB95" s="84"/>
      <c r="AC95" s="78"/>
      <c r="AD95" s="77"/>
      <c r="AE95" s="77"/>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75"/>
      <c r="V96" s="89"/>
      <c r="W96" s="89"/>
      <c r="X96" s="76"/>
      <c r="Y96" s="89"/>
      <c r="Z96" s="76"/>
      <c r="AA96" s="83"/>
      <c r="AB96" s="84"/>
      <c r="AC96" s="78"/>
      <c r="AD96" s="77"/>
      <c r="AE96" s="77"/>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75"/>
      <c r="V97" s="89"/>
      <c r="W97" s="89"/>
      <c r="X97" s="76"/>
      <c r="Y97" s="89"/>
      <c r="Z97" s="76"/>
      <c r="AA97" s="83"/>
      <c r="AB97" s="84"/>
      <c r="AC97" s="78"/>
      <c r="AD97" s="77"/>
      <c r="AE97" s="77"/>
      <c r="AF97" s="76"/>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c r="L98" s="70">
        <f t="shared" si="1"/>
        <v>0</v>
      </c>
      <c r="M98" s="71">
        <f t="shared" si="2"/>
        <v>0</v>
      </c>
      <c r="N98" s="72"/>
      <c r="O98" s="73">
        <f t="shared" si="3"/>
        <v>0</v>
      </c>
      <c r="P98" s="72"/>
      <c r="Q98" s="72"/>
      <c r="R98" s="72"/>
      <c r="S98" s="74">
        <f t="shared" si="0"/>
        <v>0</v>
      </c>
      <c r="T98" s="121" t="str">
        <f t="shared" si="4"/>
        <v>OK</v>
      </c>
      <c r="U98" s="75"/>
      <c r="V98" s="89"/>
      <c r="W98" s="89"/>
      <c r="X98" s="76"/>
      <c r="Y98" s="89"/>
      <c r="Z98" s="76"/>
      <c r="AA98" s="83"/>
      <c r="AB98" s="84"/>
      <c r="AC98" s="78"/>
      <c r="AD98" s="77"/>
      <c r="AE98" s="77"/>
      <c r="AF98" s="76"/>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c r="L99" s="70">
        <f t="shared" si="1"/>
        <v>0</v>
      </c>
      <c r="M99" s="71">
        <f t="shared" si="2"/>
        <v>0</v>
      </c>
      <c r="N99" s="72"/>
      <c r="O99" s="73">
        <f t="shared" si="3"/>
        <v>0</v>
      </c>
      <c r="P99" s="72"/>
      <c r="Q99" s="72"/>
      <c r="R99" s="72"/>
      <c r="S99" s="74">
        <f t="shared" si="0"/>
        <v>0</v>
      </c>
      <c r="T99" s="121" t="str">
        <f t="shared" si="4"/>
        <v>OK</v>
      </c>
      <c r="U99" s="75"/>
      <c r="V99" s="89"/>
      <c r="W99" s="89"/>
      <c r="X99" s="76"/>
      <c r="Y99" s="89"/>
      <c r="Z99" s="76"/>
      <c r="AA99" s="83"/>
      <c r="AB99" s="84"/>
      <c r="AC99" s="78"/>
      <c r="AD99" s="77"/>
      <c r="AE99" s="77"/>
      <c r="AF99" s="76"/>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c r="L100" s="70">
        <f t="shared" si="1"/>
        <v>0</v>
      </c>
      <c r="M100" s="71">
        <f t="shared" si="2"/>
        <v>0</v>
      </c>
      <c r="N100" s="72"/>
      <c r="O100" s="73">
        <f t="shared" si="3"/>
        <v>0</v>
      </c>
      <c r="P100" s="72"/>
      <c r="Q100" s="72"/>
      <c r="R100" s="72"/>
      <c r="S100" s="74">
        <f t="shared" si="0"/>
        <v>0</v>
      </c>
      <c r="T100" s="121" t="str">
        <f t="shared" si="4"/>
        <v>OK</v>
      </c>
      <c r="U100" s="75"/>
      <c r="V100" s="89"/>
      <c r="W100" s="89"/>
      <c r="X100" s="76"/>
      <c r="Y100" s="89"/>
      <c r="Z100" s="76"/>
      <c r="AA100" s="83"/>
      <c r="AB100" s="84"/>
      <c r="AC100" s="78"/>
      <c r="AD100" s="77"/>
      <c r="AE100" s="77"/>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75"/>
      <c r="V101" s="89"/>
      <c r="W101" s="89"/>
      <c r="X101" s="76"/>
      <c r="Y101" s="89"/>
      <c r="Z101" s="76"/>
      <c r="AA101" s="83"/>
      <c r="AB101" s="84"/>
      <c r="AC101" s="78"/>
      <c r="AD101" s="77"/>
      <c r="AE101" s="77"/>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75"/>
      <c r="V102" s="89"/>
      <c r="W102" s="89"/>
      <c r="X102" s="76"/>
      <c r="Y102" s="89"/>
      <c r="Z102" s="76"/>
      <c r="AA102" s="83"/>
      <c r="AB102" s="84"/>
      <c r="AC102" s="78"/>
      <c r="AD102" s="77"/>
      <c r="AE102" s="77"/>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75"/>
      <c r="V103" s="89"/>
      <c r="W103" s="89"/>
      <c r="X103" s="76"/>
      <c r="Y103" s="89"/>
      <c r="Z103" s="76"/>
      <c r="AA103" s="83"/>
      <c r="AB103" s="84"/>
      <c r="AC103" s="78"/>
      <c r="AD103" s="77"/>
      <c r="AE103" s="77"/>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75"/>
      <c r="V104" s="89"/>
      <c r="W104" s="89"/>
      <c r="X104" s="76"/>
      <c r="Y104" s="89"/>
      <c r="Z104" s="76"/>
      <c r="AA104" s="83"/>
      <c r="AB104" s="84"/>
      <c r="AC104" s="78"/>
      <c r="AD104" s="77"/>
      <c r="AE104" s="77"/>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75"/>
      <c r="V105" s="89"/>
      <c r="W105" s="89"/>
      <c r="X105" s="76"/>
      <c r="Y105" s="89"/>
      <c r="Z105" s="76"/>
      <c r="AA105" s="83"/>
      <c r="AB105" s="84"/>
      <c r="AC105" s="78"/>
      <c r="AD105" s="77"/>
      <c r="AE105" s="77"/>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75"/>
      <c r="V106" s="89"/>
      <c r="W106" s="89"/>
      <c r="X106" s="76"/>
      <c r="Y106" s="89"/>
      <c r="Z106" s="76"/>
      <c r="AA106" s="83"/>
      <c r="AB106" s="84"/>
      <c r="AC106" s="78"/>
      <c r="AD106" s="77"/>
      <c r="AE106" s="77"/>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c r="L107" s="70">
        <f t="shared" si="1"/>
        <v>0</v>
      </c>
      <c r="M107" s="71">
        <f t="shared" si="2"/>
        <v>0</v>
      </c>
      <c r="N107" s="72"/>
      <c r="O107" s="73">
        <f t="shared" si="3"/>
        <v>0</v>
      </c>
      <c r="P107" s="72"/>
      <c r="Q107" s="72"/>
      <c r="R107" s="72"/>
      <c r="S107" s="74">
        <f t="shared" si="0"/>
        <v>0</v>
      </c>
      <c r="T107" s="121" t="str">
        <f t="shared" si="4"/>
        <v>OK</v>
      </c>
      <c r="U107" s="75"/>
      <c r="V107" s="89"/>
      <c r="W107" s="89"/>
      <c r="X107" s="76"/>
      <c r="Y107" s="89"/>
      <c r="Z107" s="76"/>
      <c r="AA107" s="83"/>
      <c r="AB107" s="84"/>
      <c r="AC107" s="78"/>
      <c r="AD107" s="77"/>
      <c r="AE107" s="77"/>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c r="L108" s="70">
        <f t="shared" si="1"/>
        <v>0</v>
      </c>
      <c r="M108" s="71">
        <f t="shared" si="2"/>
        <v>0</v>
      </c>
      <c r="N108" s="72"/>
      <c r="O108" s="73">
        <f t="shared" si="3"/>
        <v>0</v>
      </c>
      <c r="P108" s="72"/>
      <c r="Q108" s="72"/>
      <c r="R108" s="72"/>
      <c r="S108" s="74">
        <f t="shared" si="0"/>
        <v>0</v>
      </c>
      <c r="T108" s="121" t="str">
        <f t="shared" si="4"/>
        <v>OK</v>
      </c>
      <c r="U108" s="75"/>
      <c r="V108" s="89"/>
      <c r="W108" s="89"/>
      <c r="X108" s="76"/>
      <c r="Y108" s="89"/>
      <c r="Z108" s="76"/>
      <c r="AA108" s="83"/>
      <c r="AB108" s="84"/>
      <c r="AC108" s="78"/>
      <c r="AD108" s="77"/>
      <c r="AE108" s="77"/>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75"/>
      <c r="V109" s="89"/>
      <c r="W109" s="89"/>
      <c r="X109" s="76"/>
      <c r="Y109" s="89"/>
      <c r="Z109" s="76"/>
      <c r="AA109" s="83"/>
      <c r="AB109" s="84"/>
      <c r="AC109" s="78"/>
      <c r="AD109" s="77"/>
      <c r="AE109" s="77"/>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
        <v>0</v>
      </c>
      <c r="M110" s="71">
        <f t="shared" si="2"/>
        <v>0</v>
      </c>
      <c r="N110" s="72"/>
      <c r="O110" s="73">
        <f t="shared" si="3"/>
        <v>0</v>
      </c>
      <c r="P110" s="72"/>
      <c r="Q110" s="72"/>
      <c r="R110" s="72"/>
      <c r="S110" s="74">
        <f t="shared" si="0"/>
        <v>0</v>
      </c>
      <c r="T110" s="121" t="str">
        <f t="shared" si="4"/>
        <v>OK</v>
      </c>
      <c r="U110" s="75"/>
      <c r="V110" s="89"/>
      <c r="W110" s="89"/>
      <c r="X110" s="76"/>
      <c r="Y110" s="89"/>
      <c r="Z110" s="76"/>
      <c r="AA110" s="83"/>
      <c r="AB110" s="84"/>
      <c r="AC110" s="78"/>
      <c r="AD110" s="77"/>
      <c r="AE110" s="77"/>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75"/>
      <c r="V111" s="89"/>
      <c r="W111" s="89"/>
      <c r="X111" s="76"/>
      <c r="Y111" s="89"/>
      <c r="Z111" s="76"/>
      <c r="AA111" s="83"/>
      <c r="AB111" s="84"/>
      <c r="AC111" s="78"/>
      <c r="AD111" s="77"/>
      <c r="AE111" s="77"/>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75"/>
      <c r="V112" s="89"/>
      <c r="W112" s="89"/>
      <c r="X112" s="76"/>
      <c r="Y112" s="89"/>
      <c r="Z112" s="76"/>
      <c r="AA112" s="83"/>
      <c r="AB112" s="84"/>
      <c r="AC112" s="78"/>
      <c r="AD112" s="77"/>
      <c r="AE112" s="77"/>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c r="L113" s="70">
        <f t="shared" si="1"/>
        <v>0</v>
      </c>
      <c r="M113" s="71">
        <f t="shared" si="2"/>
        <v>0</v>
      </c>
      <c r="N113" s="72"/>
      <c r="O113" s="73">
        <f t="shared" si="3"/>
        <v>0</v>
      </c>
      <c r="P113" s="72"/>
      <c r="Q113" s="72"/>
      <c r="R113" s="72"/>
      <c r="S113" s="74">
        <f t="shared" si="0"/>
        <v>0</v>
      </c>
      <c r="T113" s="121" t="str">
        <f t="shared" si="4"/>
        <v>OK</v>
      </c>
      <c r="U113" s="75"/>
      <c r="V113" s="89"/>
      <c r="W113" s="89"/>
      <c r="X113" s="76"/>
      <c r="Y113" s="89"/>
      <c r="Z113" s="76"/>
      <c r="AA113" s="83"/>
      <c r="AB113" s="84"/>
      <c r="AC113" s="78"/>
      <c r="AD113" s="77"/>
      <c r="AE113" s="77"/>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75"/>
      <c r="V114" s="89"/>
      <c r="W114" s="89"/>
      <c r="X114" s="76"/>
      <c r="Y114" s="89"/>
      <c r="Z114" s="76"/>
      <c r="AA114" s="83"/>
      <c r="AB114" s="84"/>
      <c r="AC114" s="78"/>
      <c r="AD114" s="77"/>
      <c r="AE114" s="77"/>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75"/>
      <c r="V115" s="89"/>
      <c r="W115" s="89"/>
      <c r="X115" s="76"/>
      <c r="Y115" s="89"/>
      <c r="Z115" s="76"/>
      <c r="AA115" s="83"/>
      <c r="AB115" s="84"/>
      <c r="AC115" s="78"/>
      <c r="AD115" s="77"/>
      <c r="AE115" s="77"/>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75"/>
      <c r="V116" s="89"/>
      <c r="W116" s="89"/>
      <c r="X116" s="76"/>
      <c r="Y116" s="89"/>
      <c r="Z116" s="76"/>
      <c r="AA116" s="83"/>
      <c r="AB116" s="84"/>
      <c r="AC116" s="78"/>
      <c r="AD116" s="77"/>
      <c r="AE116" s="77"/>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75"/>
      <c r="V117" s="89"/>
      <c r="W117" s="89"/>
      <c r="X117" s="76"/>
      <c r="Y117" s="89"/>
      <c r="Z117" s="76"/>
      <c r="AA117" s="83"/>
      <c r="AB117" s="84"/>
      <c r="AC117" s="78"/>
      <c r="AD117" s="77"/>
      <c r="AE117" s="77"/>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75"/>
      <c r="V118" s="89"/>
      <c r="W118" s="89"/>
      <c r="X118" s="76"/>
      <c r="Y118" s="89"/>
      <c r="Z118" s="76"/>
      <c r="AA118" s="83"/>
      <c r="AB118" s="84"/>
      <c r="AC118" s="78"/>
      <c r="AD118" s="77"/>
      <c r="AE118" s="77"/>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75"/>
      <c r="V119" s="89"/>
      <c r="W119" s="89"/>
      <c r="X119" s="76"/>
      <c r="Y119" s="89"/>
      <c r="Z119" s="76"/>
      <c r="AA119" s="83"/>
      <c r="AB119" s="84"/>
      <c r="AC119" s="78"/>
      <c r="AD119" s="77"/>
      <c r="AE119" s="77"/>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75"/>
      <c r="V120" s="89"/>
      <c r="W120" s="89"/>
      <c r="X120" s="76"/>
      <c r="Y120" s="89"/>
      <c r="Z120" s="76"/>
      <c r="AA120" s="83"/>
      <c r="AB120" s="84"/>
      <c r="AC120" s="78"/>
      <c r="AD120" s="77"/>
      <c r="AE120" s="77"/>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75"/>
      <c r="V121" s="89"/>
      <c r="W121" s="89"/>
      <c r="X121" s="76"/>
      <c r="Y121" s="89"/>
      <c r="Z121" s="76"/>
      <c r="AA121" s="83"/>
      <c r="AB121" s="84"/>
      <c r="AC121" s="78"/>
      <c r="AD121" s="77"/>
      <c r="AE121" s="77"/>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75"/>
      <c r="V122" s="89"/>
      <c r="W122" s="89"/>
      <c r="X122" s="76"/>
      <c r="Y122" s="89"/>
      <c r="Z122" s="76"/>
      <c r="AA122" s="83"/>
      <c r="AB122" s="84"/>
      <c r="AC122" s="78"/>
      <c r="AD122" s="77"/>
      <c r="AE122" s="77"/>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75"/>
      <c r="V123" s="89"/>
      <c r="W123" s="89"/>
      <c r="X123" s="76"/>
      <c r="Y123" s="89"/>
      <c r="Z123" s="76"/>
      <c r="AA123" s="83"/>
      <c r="AB123" s="84"/>
      <c r="AC123" s="78"/>
      <c r="AD123" s="77"/>
      <c r="AE123" s="77"/>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
        <v>0</v>
      </c>
      <c r="M124" s="71">
        <f t="shared" si="2"/>
        <v>0</v>
      </c>
      <c r="N124" s="72"/>
      <c r="O124" s="73">
        <f t="shared" si="3"/>
        <v>0</v>
      </c>
      <c r="P124" s="72"/>
      <c r="Q124" s="72"/>
      <c r="R124" s="72"/>
      <c r="S124" s="74">
        <f t="shared" si="0"/>
        <v>0</v>
      </c>
      <c r="T124" s="121" t="str">
        <f t="shared" si="4"/>
        <v>OK</v>
      </c>
      <c r="U124" s="75"/>
      <c r="V124" s="89"/>
      <c r="W124" s="89"/>
      <c r="X124" s="76"/>
      <c r="Y124" s="89"/>
      <c r="Z124" s="76"/>
      <c r="AA124" s="83"/>
      <c r="AB124" s="84"/>
      <c r="AC124" s="78"/>
      <c r="AD124" s="77"/>
      <c r="AE124" s="77"/>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75"/>
      <c r="V125" s="89"/>
      <c r="W125" s="89"/>
      <c r="X125" s="76"/>
      <c r="Y125" s="89"/>
      <c r="Z125" s="76"/>
      <c r="AA125" s="83"/>
      <c r="AB125" s="84"/>
      <c r="AC125" s="78"/>
      <c r="AD125" s="77"/>
      <c r="AE125" s="77"/>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75"/>
      <c r="V126" s="89"/>
      <c r="W126" s="89"/>
      <c r="X126" s="76"/>
      <c r="Y126" s="89"/>
      <c r="Z126" s="76"/>
      <c r="AA126" s="83"/>
      <c r="AB126" s="84"/>
      <c r="AC126" s="78"/>
      <c r="AD126" s="77"/>
      <c r="AE126" s="77"/>
      <c r="AF126" s="76"/>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75"/>
      <c r="V127" s="89"/>
      <c r="W127" s="89"/>
      <c r="X127" s="76"/>
      <c r="Y127" s="89"/>
      <c r="Z127" s="76"/>
      <c r="AA127" s="83"/>
      <c r="AB127" s="84"/>
      <c r="AC127" s="78"/>
      <c r="AD127" s="77"/>
      <c r="AE127" s="77"/>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
        <v>0</v>
      </c>
      <c r="M128" s="71">
        <f t="shared" si="2"/>
        <v>0</v>
      </c>
      <c r="N128" s="72"/>
      <c r="O128" s="73">
        <f t="shared" si="3"/>
        <v>0</v>
      </c>
      <c r="P128" s="72"/>
      <c r="Q128" s="72"/>
      <c r="R128" s="72"/>
      <c r="S128" s="74">
        <f t="shared" si="0"/>
        <v>0</v>
      </c>
      <c r="T128" s="121" t="str">
        <f t="shared" si="4"/>
        <v>OK</v>
      </c>
      <c r="U128" s="75"/>
      <c r="V128" s="89"/>
      <c r="W128" s="89"/>
      <c r="X128" s="76"/>
      <c r="Y128" s="89"/>
      <c r="Z128" s="76"/>
      <c r="AA128" s="83"/>
      <c r="AB128" s="84"/>
      <c r="AC128" s="78"/>
      <c r="AD128" s="77"/>
      <c r="AE128" s="77"/>
      <c r="AF128" s="76"/>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75"/>
      <c r="V129" s="89"/>
      <c r="W129" s="89"/>
      <c r="X129" s="76"/>
      <c r="Y129" s="89"/>
      <c r="Z129" s="76"/>
      <c r="AA129" s="83"/>
      <c r="AB129" s="84"/>
      <c r="AC129" s="78"/>
      <c r="AD129" s="77"/>
      <c r="AE129" s="77"/>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75"/>
      <c r="V130" s="89"/>
      <c r="W130" s="89"/>
      <c r="X130" s="76"/>
      <c r="Y130" s="89"/>
      <c r="Z130" s="76"/>
      <c r="AA130" s="83"/>
      <c r="AB130" s="84"/>
      <c r="AC130" s="78"/>
      <c r="AD130" s="77"/>
      <c r="AE130" s="77"/>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
        <v>0</v>
      </c>
      <c r="M131" s="71">
        <f t="shared" si="2"/>
        <v>0</v>
      </c>
      <c r="N131" s="72"/>
      <c r="O131" s="73">
        <f t="shared" si="3"/>
        <v>0</v>
      </c>
      <c r="P131" s="72"/>
      <c r="Q131" s="72"/>
      <c r="R131" s="72"/>
      <c r="S131" s="74">
        <f t="shared" si="0"/>
        <v>0</v>
      </c>
      <c r="T131" s="121" t="str">
        <f t="shared" si="4"/>
        <v>OK</v>
      </c>
      <c r="U131" s="75"/>
      <c r="V131" s="89"/>
      <c r="W131" s="89"/>
      <c r="X131" s="76"/>
      <c r="Y131" s="89"/>
      <c r="Z131" s="76"/>
      <c r="AA131" s="83"/>
      <c r="AB131" s="84"/>
      <c r="AC131" s="78"/>
      <c r="AD131" s="77"/>
      <c r="AE131" s="77"/>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si="1"/>
        <v>0</v>
      </c>
      <c r="M132" s="71">
        <f t="shared" si="2"/>
        <v>0</v>
      </c>
      <c r="N132" s="72"/>
      <c r="O132" s="73">
        <f t="shared" si="3"/>
        <v>0</v>
      </c>
      <c r="P132" s="72"/>
      <c r="Q132" s="72"/>
      <c r="R132" s="72"/>
      <c r="S132" s="74">
        <f t="shared" si="0"/>
        <v>0</v>
      </c>
      <c r="T132" s="121" t="str">
        <f t="shared" si="4"/>
        <v>OK</v>
      </c>
      <c r="U132" s="75"/>
      <c r="V132" s="89"/>
      <c r="W132" s="89"/>
      <c r="X132" s="76"/>
      <c r="Y132" s="89"/>
      <c r="Z132" s="76"/>
      <c r="AA132" s="83"/>
      <c r="AB132" s="84"/>
      <c r="AC132" s="78"/>
      <c r="AD132" s="77"/>
      <c r="AE132" s="77"/>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75"/>
      <c r="V133" s="89"/>
      <c r="W133" s="89"/>
      <c r="X133" s="76"/>
      <c r="Y133" s="89"/>
      <c r="Z133" s="76"/>
      <c r="AA133" s="83"/>
      <c r="AB133" s="84"/>
      <c r="AC133" s="78"/>
      <c r="AD133" s="77"/>
      <c r="AE133" s="77"/>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75"/>
      <c r="V134" s="89"/>
      <c r="W134" s="89"/>
      <c r="X134" s="76"/>
      <c r="Y134" s="89"/>
      <c r="Z134" s="76"/>
      <c r="AA134" s="83"/>
      <c r="AB134" s="84"/>
      <c r="AC134" s="78"/>
      <c r="AD134" s="77"/>
      <c r="AE134" s="77"/>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75"/>
      <c r="V135" s="89"/>
      <c r="W135" s="89"/>
      <c r="X135" s="76"/>
      <c r="Y135" s="89"/>
      <c r="Z135" s="76"/>
      <c r="AA135" s="83"/>
      <c r="AB135" s="84"/>
      <c r="AC135" s="78"/>
      <c r="AD135" s="77"/>
      <c r="AE135" s="77"/>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
        <v>0</v>
      </c>
      <c r="M136" s="71">
        <f t="shared" si="2"/>
        <v>0</v>
      </c>
      <c r="N136" s="72"/>
      <c r="O136" s="73">
        <f t="shared" si="3"/>
        <v>0</v>
      </c>
      <c r="P136" s="72"/>
      <c r="Q136" s="72"/>
      <c r="R136" s="72"/>
      <c r="S136" s="74">
        <f t="shared" si="0"/>
        <v>0</v>
      </c>
      <c r="T136" s="121" t="str">
        <f t="shared" si="4"/>
        <v>OK</v>
      </c>
      <c r="U136" s="75"/>
      <c r="V136" s="89"/>
      <c r="W136" s="89"/>
      <c r="X136" s="76"/>
      <c r="Y136" s="89"/>
      <c r="Z136" s="76"/>
      <c r="AA136" s="83"/>
      <c r="AB136" s="84"/>
      <c r="AC136" s="78"/>
      <c r="AD136" s="77"/>
      <c r="AE136" s="77"/>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75"/>
      <c r="V137" s="89"/>
      <c r="W137" s="89"/>
      <c r="X137" s="76"/>
      <c r="Y137" s="89"/>
      <c r="Z137" s="76"/>
      <c r="AA137" s="83"/>
      <c r="AB137" s="84"/>
      <c r="AC137" s="78"/>
      <c r="AD137" s="77"/>
      <c r="AE137" s="77"/>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75"/>
      <c r="V138" s="89"/>
      <c r="W138" s="89"/>
      <c r="X138" s="76"/>
      <c r="Y138" s="89"/>
      <c r="Z138" s="76"/>
      <c r="AA138" s="83"/>
      <c r="AB138" s="84"/>
      <c r="AC138" s="78"/>
      <c r="AD138" s="77"/>
      <c r="AE138" s="77"/>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75"/>
      <c r="V139" s="89"/>
      <c r="W139" s="89"/>
      <c r="X139" s="76"/>
      <c r="Y139" s="89"/>
      <c r="Z139" s="76"/>
      <c r="AA139" s="83"/>
      <c r="AB139" s="84"/>
      <c r="AC139" s="78"/>
      <c r="AD139" s="77"/>
      <c r="AE139" s="77"/>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75"/>
      <c r="V140" s="89"/>
      <c r="W140" s="89"/>
      <c r="X140" s="76"/>
      <c r="Y140" s="89"/>
      <c r="Z140" s="76"/>
      <c r="AA140" s="83"/>
      <c r="AB140" s="84"/>
      <c r="AC140" s="78"/>
      <c r="AD140" s="77"/>
      <c r="AE140" s="77"/>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75"/>
      <c r="V141" s="89"/>
      <c r="W141" s="89"/>
      <c r="X141" s="76"/>
      <c r="Y141" s="89"/>
      <c r="Z141" s="76"/>
      <c r="AA141" s="83"/>
      <c r="AB141" s="84"/>
      <c r="AC141" s="78"/>
      <c r="AD141" s="77"/>
      <c r="AE141" s="77"/>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75"/>
      <c r="V142" s="89"/>
      <c r="W142" s="89"/>
      <c r="X142" s="76"/>
      <c r="Y142" s="89"/>
      <c r="Z142" s="76"/>
      <c r="AA142" s="83"/>
      <c r="AB142" s="84"/>
      <c r="AC142" s="78"/>
      <c r="AD142" s="77"/>
      <c r="AE142" s="77"/>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75"/>
      <c r="V143" s="89"/>
      <c r="W143" s="89"/>
      <c r="X143" s="76"/>
      <c r="Y143" s="89"/>
      <c r="Z143" s="76"/>
      <c r="AA143" s="83"/>
      <c r="AB143" s="84"/>
      <c r="AC143" s="78"/>
      <c r="AD143" s="77"/>
      <c r="AE143" s="77"/>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75"/>
      <c r="V144" s="89"/>
      <c r="W144" s="89"/>
      <c r="X144" s="76"/>
      <c r="Y144" s="89"/>
      <c r="Z144" s="76"/>
      <c r="AA144" s="83"/>
      <c r="AB144" s="84"/>
      <c r="AC144" s="78"/>
      <c r="AD144" s="77"/>
      <c r="AE144" s="77"/>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75"/>
      <c r="V145" s="89"/>
      <c r="W145" s="89"/>
      <c r="X145" s="76"/>
      <c r="Y145" s="89"/>
      <c r="Z145" s="76"/>
      <c r="AA145" s="83"/>
      <c r="AB145" s="84"/>
      <c r="AC145" s="78"/>
      <c r="AD145" s="77"/>
      <c r="AE145" s="77"/>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
        <v>0</v>
      </c>
      <c r="M146" s="71">
        <f t="shared" si="2"/>
        <v>0</v>
      </c>
      <c r="N146" s="72"/>
      <c r="O146" s="73">
        <f t="shared" si="3"/>
        <v>0</v>
      </c>
      <c r="P146" s="72"/>
      <c r="Q146" s="72"/>
      <c r="R146" s="72"/>
      <c r="S146" s="74">
        <f t="shared" si="0"/>
        <v>0</v>
      </c>
      <c r="T146" s="121" t="str">
        <f t="shared" si="4"/>
        <v>OK</v>
      </c>
      <c r="U146" s="75"/>
      <c r="V146" s="89"/>
      <c r="W146" s="89"/>
      <c r="X146" s="76"/>
      <c r="Y146" s="89"/>
      <c r="Z146" s="76"/>
      <c r="AA146" s="83"/>
      <c r="AB146" s="84"/>
      <c r="AC146" s="78"/>
      <c r="AD146" s="77"/>
      <c r="AE146" s="77"/>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75"/>
      <c r="V147" s="89"/>
      <c r="W147" s="89"/>
      <c r="X147" s="76"/>
      <c r="Y147" s="89"/>
      <c r="Z147" s="76"/>
      <c r="AA147" s="83"/>
      <c r="AB147" s="84"/>
      <c r="AC147" s="78"/>
      <c r="AD147" s="77"/>
      <c r="AE147" s="77"/>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75"/>
      <c r="V148" s="89"/>
      <c r="W148" s="89"/>
      <c r="X148" s="76"/>
      <c r="Y148" s="89"/>
      <c r="Z148" s="76"/>
      <c r="AA148" s="83"/>
      <c r="AB148" s="84"/>
      <c r="AC148" s="78"/>
      <c r="AD148" s="77"/>
      <c r="AE148" s="77"/>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c r="L149" s="70">
        <f t="shared" si="1"/>
        <v>0</v>
      </c>
      <c r="M149" s="71">
        <f t="shared" si="2"/>
        <v>0</v>
      </c>
      <c r="N149" s="72"/>
      <c r="O149" s="73">
        <f t="shared" si="3"/>
        <v>0</v>
      </c>
      <c r="P149" s="72"/>
      <c r="Q149" s="72"/>
      <c r="R149" s="72"/>
      <c r="S149" s="74">
        <f t="shared" si="0"/>
        <v>0</v>
      </c>
      <c r="T149" s="121" t="str">
        <f t="shared" si="4"/>
        <v>OK</v>
      </c>
      <c r="U149" s="75"/>
      <c r="V149" s="89"/>
      <c r="W149" s="89"/>
      <c r="X149" s="76"/>
      <c r="Y149" s="89"/>
      <c r="Z149" s="76"/>
      <c r="AA149" s="83"/>
      <c r="AB149" s="84"/>
      <c r="AC149" s="78"/>
      <c r="AD149" s="77"/>
      <c r="AE149" s="77"/>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75"/>
      <c r="V150" s="89"/>
      <c r="W150" s="89"/>
      <c r="X150" s="76"/>
      <c r="Y150" s="89"/>
      <c r="Z150" s="76"/>
      <c r="AA150" s="83"/>
      <c r="AB150" s="84"/>
      <c r="AC150" s="78"/>
      <c r="AD150" s="77"/>
      <c r="AE150" s="77"/>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
        <v>0</v>
      </c>
      <c r="M151" s="71">
        <f t="shared" si="2"/>
        <v>0</v>
      </c>
      <c r="N151" s="72"/>
      <c r="O151" s="73">
        <f t="shared" si="3"/>
        <v>0</v>
      </c>
      <c r="P151" s="72"/>
      <c r="Q151" s="72"/>
      <c r="R151" s="72"/>
      <c r="S151" s="74">
        <f t="shared" si="0"/>
        <v>0</v>
      </c>
      <c r="T151" s="121" t="str">
        <f t="shared" si="4"/>
        <v>OK</v>
      </c>
      <c r="U151" s="75"/>
      <c r="V151" s="89"/>
      <c r="W151" s="89"/>
      <c r="X151" s="76"/>
      <c r="Y151" s="89"/>
      <c r="Z151" s="76"/>
      <c r="AA151" s="83"/>
      <c r="AB151" s="84"/>
      <c r="AC151" s="78"/>
      <c r="AD151" s="77"/>
      <c r="AE151" s="77"/>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75"/>
      <c r="V152" s="89"/>
      <c r="W152" s="89"/>
      <c r="X152" s="76"/>
      <c r="Y152" s="89"/>
      <c r="Z152" s="76"/>
      <c r="AA152" s="83"/>
      <c r="AB152" s="84"/>
      <c r="AC152" s="78"/>
      <c r="AD152" s="77"/>
      <c r="AE152" s="77"/>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75"/>
      <c r="V153" s="89"/>
      <c r="W153" s="89"/>
      <c r="X153" s="76"/>
      <c r="Y153" s="89"/>
      <c r="Z153" s="76"/>
      <c r="AA153" s="83"/>
      <c r="AB153" s="84"/>
      <c r="AC153" s="78"/>
      <c r="AD153" s="77"/>
      <c r="AE153" s="77"/>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75"/>
      <c r="V154" s="89"/>
      <c r="W154" s="89"/>
      <c r="X154" s="76"/>
      <c r="Y154" s="89"/>
      <c r="Z154" s="76"/>
      <c r="AA154" s="83"/>
      <c r="AB154" s="84"/>
      <c r="AC154" s="78"/>
      <c r="AD154" s="77"/>
      <c r="AE154" s="77"/>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75"/>
      <c r="V155" s="89"/>
      <c r="W155" s="89"/>
      <c r="X155" s="76"/>
      <c r="Y155" s="89"/>
      <c r="Z155" s="76"/>
      <c r="AA155" s="83"/>
      <c r="AB155" s="84"/>
      <c r="AC155" s="78"/>
      <c r="AD155" s="77"/>
      <c r="AE155" s="77"/>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
        <v>0</v>
      </c>
      <c r="M156" s="71">
        <f t="shared" si="2"/>
        <v>0</v>
      </c>
      <c r="N156" s="72"/>
      <c r="O156" s="73">
        <f t="shared" si="3"/>
        <v>0</v>
      </c>
      <c r="P156" s="72"/>
      <c r="Q156" s="72"/>
      <c r="R156" s="72"/>
      <c r="S156" s="74">
        <f t="shared" si="0"/>
        <v>0</v>
      </c>
      <c r="T156" s="121" t="str">
        <f t="shared" si="4"/>
        <v>OK</v>
      </c>
      <c r="U156" s="75"/>
      <c r="V156" s="89"/>
      <c r="W156" s="89"/>
      <c r="X156" s="76"/>
      <c r="Y156" s="89"/>
      <c r="Z156" s="76"/>
      <c r="AA156" s="83"/>
      <c r="AB156" s="84"/>
      <c r="AC156" s="78"/>
      <c r="AD156" s="77"/>
      <c r="AE156" s="77"/>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75"/>
      <c r="V157" s="89"/>
      <c r="W157" s="89"/>
      <c r="X157" s="76"/>
      <c r="Y157" s="89"/>
      <c r="Z157" s="76"/>
      <c r="AA157" s="83"/>
      <c r="AB157" s="84"/>
      <c r="AC157" s="78"/>
      <c r="AD157" s="77"/>
      <c r="AE157" s="77"/>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75"/>
      <c r="V158" s="89"/>
      <c r="W158" s="89"/>
      <c r="X158" s="76"/>
      <c r="Y158" s="89"/>
      <c r="Z158" s="76"/>
      <c r="AA158" s="83"/>
      <c r="AB158" s="84"/>
      <c r="AC158" s="78"/>
      <c r="AD158" s="77"/>
      <c r="AE158" s="77"/>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
        <v>0</v>
      </c>
      <c r="M159" s="71">
        <f t="shared" si="2"/>
        <v>0</v>
      </c>
      <c r="N159" s="72"/>
      <c r="O159" s="73">
        <f t="shared" si="3"/>
        <v>0</v>
      </c>
      <c r="P159" s="72"/>
      <c r="Q159" s="72"/>
      <c r="R159" s="72"/>
      <c r="S159" s="74">
        <f t="shared" si="0"/>
        <v>0</v>
      </c>
      <c r="T159" s="121" t="str">
        <f t="shared" si="4"/>
        <v>OK</v>
      </c>
      <c r="U159" s="75"/>
      <c r="V159" s="89"/>
      <c r="W159" s="89"/>
      <c r="X159" s="76"/>
      <c r="Y159" s="89"/>
      <c r="Z159" s="76"/>
      <c r="AA159" s="83"/>
      <c r="AB159" s="84"/>
      <c r="AC159" s="78"/>
      <c r="AD159" s="77"/>
      <c r="AE159" s="77"/>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c r="L160" s="70">
        <f t="shared" si="1"/>
        <v>0</v>
      </c>
      <c r="M160" s="71">
        <f t="shared" si="2"/>
        <v>0</v>
      </c>
      <c r="N160" s="72"/>
      <c r="O160" s="73">
        <f t="shared" si="3"/>
        <v>0</v>
      </c>
      <c r="P160" s="72"/>
      <c r="Q160" s="72"/>
      <c r="R160" s="72"/>
      <c r="S160" s="74">
        <f t="shared" si="0"/>
        <v>0</v>
      </c>
      <c r="T160" s="121" t="str">
        <f t="shared" si="4"/>
        <v>OK</v>
      </c>
      <c r="U160" s="75"/>
      <c r="V160" s="89"/>
      <c r="W160" s="89"/>
      <c r="X160" s="76"/>
      <c r="Y160" s="89"/>
      <c r="Z160" s="76"/>
      <c r="AA160" s="83"/>
      <c r="AB160" s="84"/>
      <c r="AC160" s="78"/>
      <c r="AD160" s="77"/>
      <c r="AE160" s="77"/>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c r="L161" s="70">
        <f t="shared" si="1"/>
        <v>0</v>
      </c>
      <c r="M161" s="71">
        <f t="shared" si="2"/>
        <v>0</v>
      </c>
      <c r="N161" s="72"/>
      <c r="O161" s="73">
        <f t="shared" si="3"/>
        <v>0</v>
      </c>
      <c r="P161" s="72"/>
      <c r="Q161" s="72"/>
      <c r="R161" s="72"/>
      <c r="S161" s="74">
        <f t="shared" si="0"/>
        <v>0</v>
      </c>
      <c r="T161" s="121" t="str">
        <f t="shared" si="4"/>
        <v>OK</v>
      </c>
      <c r="U161" s="75"/>
      <c r="V161" s="89"/>
      <c r="W161" s="89"/>
      <c r="X161" s="76"/>
      <c r="Y161" s="89"/>
      <c r="Z161" s="76"/>
      <c r="AA161" s="83"/>
      <c r="AB161" s="84"/>
      <c r="AC161" s="78"/>
      <c r="AD161" s="77"/>
      <c r="AE161" s="77"/>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75"/>
      <c r="V162" s="89"/>
      <c r="W162" s="89"/>
      <c r="X162" s="76"/>
      <c r="Y162" s="89"/>
      <c r="Z162" s="76"/>
      <c r="AA162" s="83"/>
      <c r="AB162" s="84"/>
      <c r="AC162" s="78"/>
      <c r="AD162" s="77"/>
      <c r="AE162" s="77"/>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75"/>
      <c r="V163" s="89"/>
      <c r="W163" s="89"/>
      <c r="X163" s="76"/>
      <c r="Y163" s="89"/>
      <c r="Z163" s="76"/>
      <c r="AA163" s="83"/>
      <c r="AB163" s="84"/>
      <c r="AC163" s="78"/>
      <c r="AD163" s="77"/>
      <c r="AE163" s="77"/>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75"/>
      <c r="V164" s="89"/>
      <c r="W164" s="89"/>
      <c r="X164" s="76"/>
      <c r="Y164" s="89"/>
      <c r="Z164" s="76"/>
      <c r="AA164" s="83"/>
      <c r="AB164" s="84"/>
      <c r="AC164" s="78"/>
      <c r="AD164" s="77"/>
      <c r="AE164" s="77"/>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c r="L165" s="70">
        <f t="shared" si="1"/>
        <v>0</v>
      </c>
      <c r="M165" s="71">
        <f t="shared" si="2"/>
        <v>0</v>
      </c>
      <c r="N165" s="72"/>
      <c r="O165" s="73">
        <f t="shared" si="3"/>
        <v>0</v>
      </c>
      <c r="P165" s="72"/>
      <c r="Q165" s="72"/>
      <c r="R165" s="72"/>
      <c r="S165" s="74">
        <f t="shared" si="0"/>
        <v>0</v>
      </c>
      <c r="T165" s="121" t="str">
        <f t="shared" si="4"/>
        <v>OK</v>
      </c>
      <c r="U165" s="75"/>
      <c r="V165" s="89"/>
      <c r="W165" s="89"/>
      <c r="X165" s="76"/>
      <c r="Y165" s="89"/>
      <c r="Z165" s="76"/>
      <c r="AA165" s="83"/>
      <c r="AB165" s="84"/>
      <c r="AC165" s="78"/>
      <c r="AD165" s="77"/>
      <c r="AE165" s="77"/>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75"/>
      <c r="V166" s="89"/>
      <c r="W166" s="89"/>
      <c r="X166" s="76"/>
      <c r="Y166" s="89"/>
      <c r="Z166" s="76"/>
      <c r="AA166" s="83"/>
      <c r="AB166" s="84"/>
      <c r="AC166" s="78"/>
      <c r="AD166" s="77"/>
      <c r="AE166" s="77"/>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c r="O167" s="73">
        <f t="shared" si="3"/>
        <v>0</v>
      </c>
      <c r="P167" s="72"/>
      <c r="Q167" s="72"/>
      <c r="R167" s="72"/>
      <c r="S167" s="74">
        <f t="shared" si="0"/>
        <v>0</v>
      </c>
      <c r="T167" s="121" t="str">
        <f t="shared" si="4"/>
        <v>OK</v>
      </c>
      <c r="U167" s="75"/>
      <c r="V167" s="89"/>
      <c r="W167" s="89"/>
      <c r="X167" s="76"/>
      <c r="Y167" s="89"/>
      <c r="Z167" s="76"/>
      <c r="AA167" s="83"/>
      <c r="AB167" s="84"/>
      <c r="AC167" s="78"/>
      <c r="AD167" s="77"/>
      <c r="AE167" s="77"/>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75"/>
      <c r="V168" s="89"/>
      <c r="W168" s="89"/>
      <c r="X168" s="76"/>
      <c r="Y168" s="89"/>
      <c r="Z168" s="76"/>
      <c r="AA168" s="83"/>
      <c r="AB168" s="84"/>
      <c r="AC168" s="78"/>
      <c r="AD168" s="77"/>
      <c r="AE168" s="77"/>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75"/>
      <c r="V169" s="89"/>
      <c r="W169" s="89"/>
      <c r="X169" s="76"/>
      <c r="Y169" s="89"/>
      <c r="Z169" s="76"/>
      <c r="AA169" s="83"/>
      <c r="AB169" s="84"/>
      <c r="AC169" s="78"/>
      <c r="AD169" s="77"/>
      <c r="AE169" s="77"/>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75"/>
      <c r="V170" s="89"/>
      <c r="W170" s="89"/>
      <c r="X170" s="76"/>
      <c r="Y170" s="89"/>
      <c r="Z170" s="76"/>
      <c r="AA170" s="83"/>
      <c r="AB170" s="84"/>
      <c r="AC170" s="78"/>
      <c r="AD170" s="77"/>
      <c r="AE170" s="77"/>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75"/>
      <c r="V171" s="89"/>
      <c r="W171" s="89"/>
      <c r="X171" s="76"/>
      <c r="Y171" s="89"/>
      <c r="Z171" s="76"/>
      <c r="AA171" s="83"/>
      <c r="AB171" s="84"/>
      <c r="AC171" s="78"/>
      <c r="AD171" s="77"/>
      <c r="AE171" s="77"/>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75"/>
      <c r="V172" s="89"/>
      <c r="W172" s="89"/>
      <c r="X172" s="76"/>
      <c r="Y172" s="89"/>
      <c r="Z172" s="76"/>
      <c r="AA172" s="83"/>
      <c r="AB172" s="84"/>
      <c r="AC172" s="78"/>
      <c r="AD172" s="77"/>
      <c r="AE172" s="77"/>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75"/>
      <c r="V173" s="89"/>
      <c r="W173" s="89"/>
      <c r="X173" s="76"/>
      <c r="Y173" s="89"/>
      <c r="Z173" s="76"/>
      <c r="AA173" s="83"/>
      <c r="AB173" s="84"/>
      <c r="AC173" s="78"/>
      <c r="AD173" s="77"/>
      <c r="AE173" s="77"/>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c r="L174" s="70">
        <f t="shared" si="1"/>
        <v>0</v>
      </c>
      <c r="M174" s="71">
        <f t="shared" si="2"/>
        <v>0</v>
      </c>
      <c r="N174" s="72"/>
      <c r="O174" s="73">
        <f t="shared" si="3"/>
        <v>0</v>
      </c>
      <c r="P174" s="72"/>
      <c r="Q174" s="72"/>
      <c r="R174" s="72"/>
      <c r="S174" s="74">
        <f t="shared" si="0"/>
        <v>0</v>
      </c>
      <c r="T174" s="121" t="str">
        <f t="shared" si="4"/>
        <v>OK</v>
      </c>
      <c r="U174" s="75"/>
      <c r="V174" s="89"/>
      <c r="W174" s="89"/>
      <c r="X174" s="76"/>
      <c r="Y174" s="89"/>
      <c r="Z174" s="76"/>
      <c r="AA174" s="83"/>
      <c r="AB174" s="84"/>
      <c r="AC174" s="78"/>
      <c r="AD174" s="77"/>
      <c r="AE174" s="77"/>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75"/>
      <c r="V175" s="89"/>
      <c r="W175" s="89"/>
      <c r="X175" s="76"/>
      <c r="Y175" s="89"/>
      <c r="Z175" s="76"/>
      <c r="AA175" s="83"/>
      <c r="AB175" s="84"/>
      <c r="AC175" s="78"/>
      <c r="AD175" s="77"/>
      <c r="AE175" s="77"/>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75"/>
      <c r="V176" s="89"/>
      <c r="W176" s="89"/>
      <c r="X176" s="76"/>
      <c r="Y176" s="89"/>
      <c r="Z176" s="76"/>
      <c r="AA176" s="83"/>
      <c r="AB176" s="84"/>
      <c r="AC176" s="78"/>
      <c r="AD176" s="77"/>
      <c r="AE176" s="77"/>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75"/>
      <c r="V177" s="89"/>
      <c r="W177" s="89"/>
      <c r="X177" s="76"/>
      <c r="Y177" s="89"/>
      <c r="Z177" s="76"/>
      <c r="AA177" s="83"/>
      <c r="AB177" s="84"/>
      <c r="AC177" s="78"/>
      <c r="AD177" s="77"/>
      <c r="AE177" s="77"/>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
        <v>0</v>
      </c>
      <c r="M178" s="71">
        <f t="shared" si="2"/>
        <v>0</v>
      </c>
      <c r="N178" s="72"/>
      <c r="O178" s="73">
        <f t="shared" si="3"/>
        <v>0</v>
      </c>
      <c r="P178" s="72"/>
      <c r="Q178" s="72"/>
      <c r="R178" s="72"/>
      <c r="S178" s="74">
        <f t="shared" si="0"/>
        <v>0</v>
      </c>
      <c r="T178" s="121" t="str">
        <f t="shared" si="4"/>
        <v>OK</v>
      </c>
      <c r="U178" s="75"/>
      <c r="V178" s="89"/>
      <c r="W178" s="89"/>
      <c r="X178" s="76"/>
      <c r="Y178" s="89"/>
      <c r="Z178" s="76"/>
      <c r="AA178" s="83"/>
      <c r="AB178" s="84"/>
      <c r="AC178" s="78"/>
      <c r="AD178" s="77"/>
      <c r="AE178" s="77"/>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c r="L179" s="70">
        <f t="shared" si="1"/>
        <v>0</v>
      </c>
      <c r="M179" s="71">
        <f t="shared" si="2"/>
        <v>0</v>
      </c>
      <c r="N179" s="72"/>
      <c r="O179" s="73">
        <f t="shared" si="3"/>
        <v>0</v>
      </c>
      <c r="P179" s="72"/>
      <c r="Q179" s="72"/>
      <c r="R179" s="72"/>
      <c r="S179" s="74">
        <f t="shared" si="0"/>
        <v>0</v>
      </c>
      <c r="T179" s="121" t="str">
        <f t="shared" si="4"/>
        <v>OK</v>
      </c>
      <c r="U179" s="75"/>
      <c r="V179" s="89"/>
      <c r="W179" s="89"/>
      <c r="X179" s="76"/>
      <c r="Y179" s="89"/>
      <c r="Z179" s="76"/>
      <c r="AA179" s="83"/>
      <c r="AB179" s="84"/>
      <c r="AC179" s="78"/>
      <c r="AD179" s="77"/>
      <c r="AE179" s="77"/>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c r="L180" s="70">
        <f t="shared" si="1"/>
        <v>0</v>
      </c>
      <c r="M180" s="71">
        <f t="shared" si="2"/>
        <v>0</v>
      </c>
      <c r="N180" s="72"/>
      <c r="O180" s="73">
        <f t="shared" si="3"/>
        <v>0</v>
      </c>
      <c r="P180" s="72"/>
      <c r="Q180" s="72"/>
      <c r="R180" s="72"/>
      <c r="S180" s="74">
        <f t="shared" si="0"/>
        <v>0</v>
      </c>
      <c r="T180" s="121" t="str">
        <f t="shared" si="4"/>
        <v>OK</v>
      </c>
      <c r="U180" s="75"/>
      <c r="V180" s="89"/>
      <c r="W180" s="89"/>
      <c r="X180" s="76"/>
      <c r="Y180" s="89"/>
      <c r="Z180" s="76"/>
      <c r="AA180" s="83"/>
      <c r="AB180" s="84"/>
      <c r="AC180" s="78"/>
      <c r="AD180" s="77"/>
      <c r="AE180" s="77"/>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75"/>
      <c r="V181" s="89"/>
      <c r="W181" s="89"/>
      <c r="X181" s="76"/>
      <c r="Y181" s="89"/>
      <c r="Z181" s="76"/>
      <c r="AA181" s="83"/>
      <c r="AB181" s="84"/>
      <c r="AC181" s="78"/>
      <c r="AD181" s="77"/>
      <c r="AE181" s="77"/>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c r="L182" s="70">
        <f t="shared" si="1"/>
        <v>0</v>
      </c>
      <c r="M182" s="71">
        <f t="shared" si="2"/>
        <v>0</v>
      </c>
      <c r="N182" s="72"/>
      <c r="O182" s="73">
        <f t="shared" si="3"/>
        <v>0</v>
      </c>
      <c r="P182" s="72"/>
      <c r="Q182" s="72"/>
      <c r="R182" s="72"/>
      <c r="S182" s="74">
        <f t="shared" si="0"/>
        <v>0</v>
      </c>
      <c r="T182" s="121" t="str">
        <f t="shared" si="4"/>
        <v>OK</v>
      </c>
      <c r="U182" s="75"/>
      <c r="V182" s="89"/>
      <c r="W182" s="89"/>
      <c r="X182" s="76"/>
      <c r="Y182" s="89"/>
      <c r="Z182" s="76"/>
      <c r="AA182" s="83"/>
      <c r="AB182" s="84"/>
      <c r="AC182" s="78"/>
      <c r="AD182" s="77"/>
      <c r="AE182" s="77"/>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75"/>
      <c r="V183" s="89"/>
      <c r="W183" s="89"/>
      <c r="X183" s="76"/>
      <c r="Y183" s="89"/>
      <c r="Z183" s="76"/>
      <c r="AA183" s="83"/>
      <c r="AB183" s="84"/>
      <c r="AC183" s="78"/>
      <c r="AD183" s="77"/>
      <c r="AE183" s="77"/>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75"/>
      <c r="V184" s="89"/>
      <c r="W184" s="89"/>
      <c r="X184" s="76"/>
      <c r="Y184" s="89"/>
      <c r="Z184" s="76"/>
      <c r="AA184" s="83"/>
      <c r="AB184" s="84"/>
      <c r="AC184" s="78"/>
      <c r="AD184" s="77"/>
      <c r="AE184" s="77"/>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75"/>
      <c r="V185" s="89"/>
      <c r="W185" s="89"/>
      <c r="X185" s="76"/>
      <c r="Y185" s="89"/>
      <c r="Z185" s="76"/>
      <c r="AA185" s="83"/>
      <c r="AB185" s="84"/>
      <c r="AC185" s="78"/>
      <c r="AD185" s="77"/>
      <c r="AE185" s="77"/>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75"/>
      <c r="V186" s="88"/>
      <c r="W186" s="88"/>
      <c r="X186" s="76"/>
      <c r="Y186" s="88"/>
      <c r="Z186" s="76"/>
      <c r="AA186" s="76"/>
      <c r="AB186" s="80"/>
      <c r="AC186" s="78"/>
      <c r="AD186" s="80"/>
      <c r="AE186" s="77"/>
      <c r="AF186" s="76"/>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3</v>
      </c>
      <c r="N187" s="95"/>
      <c r="O187" s="95"/>
      <c r="P187" s="95"/>
      <c r="Q187" s="95"/>
      <c r="R187" s="95"/>
      <c r="S187" s="95">
        <f>SUM(S4:S186)</f>
        <v>2</v>
      </c>
      <c r="U187" s="97">
        <f t="shared" ref="U187:AT187" si="5">SUMPRODUCT($J$4:$J$186,U4:U186)</f>
        <v>2100</v>
      </c>
      <c r="V187" s="97">
        <f t="shared" si="5"/>
        <v>0</v>
      </c>
      <c r="W187" s="97">
        <f t="shared" si="5"/>
        <v>0</v>
      </c>
      <c r="X187" s="97">
        <f t="shared" si="5"/>
        <v>0</v>
      </c>
      <c r="Y187" s="97">
        <f t="shared" si="5"/>
        <v>0</v>
      </c>
      <c r="Z187" s="97">
        <f t="shared" si="5"/>
        <v>0</v>
      </c>
      <c r="AA187" s="97">
        <f t="shared" si="5"/>
        <v>0</v>
      </c>
      <c r="AB187" s="97">
        <f t="shared" si="5"/>
        <v>0</v>
      </c>
      <c r="AC187" s="97">
        <f t="shared" si="5"/>
        <v>0</v>
      </c>
      <c r="AD187" s="97">
        <f t="shared" si="5"/>
        <v>0</v>
      </c>
      <c r="AE187" s="97">
        <f t="shared" si="5"/>
        <v>0</v>
      </c>
      <c r="AF187" s="97">
        <f t="shared" si="5"/>
        <v>0</v>
      </c>
      <c r="AG187" s="97">
        <f t="shared" si="5"/>
        <v>0</v>
      </c>
      <c r="AH187" s="97">
        <f t="shared" si="5"/>
        <v>0</v>
      </c>
      <c r="AI187" s="97">
        <f t="shared" si="5"/>
        <v>0</v>
      </c>
      <c r="AJ187" s="97">
        <f t="shared" si="5"/>
        <v>0</v>
      </c>
      <c r="AK187" s="97">
        <f t="shared" si="5"/>
        <v>0</v>
      </c>
      <c r="AL187" s="97">
        <f t="shared" si="5"/>
        <v>0</v>
      </c>
      <c r="AM187" s="97">
        <f t="shared" si="5"/>
        <v>0</v>
      </c>
      <c r="AN187" s="97">
        <f t="shared" si="5"/>
        <v>0</v>
      </c>
      <c r="AO187" s="97">
        <f t="shared" si="5"/>
        <v>0</v>
      </c>
      <c r="AP187" s="97">
        <f t="shared" si="5"/>
        <v>0</v>
      </c>
      <c r="AQ187" s="97">
        <f t="shared" si="5"/>
        <v>0</v>
      </c>
      <c r="AR187" s="97">
        <f t="shared" si="5"/>
        <v>0</v>
      </c>
      <c r="AS187" s="97">
        <f t="shared" si="5"/>
        <v>0</v>
      </c>
      <c r="AT187" s="97">
        <f t="shared" si="5"/>
        <v>0</v>
      </c>
      <c r="AU187" s="79"/>
    </row>
    <row r="188" spans="1:47" ht="30" customHeight="1" x14ac:dyDescent="0.35">
      <c r="D188" s="87" t="s">
        <v>613</v>
      </c>
      <c r="K188" s="98">
        <f t="shared" ref="K188:S188" si="6">SUMPRODUCT($J$4:$J$186,K4:K186)</f>
        <v>7347.58</v>
      </c>
      <c r="L188" s="98">
        <f t="shared" si="6"/>
        <v>2100</v>
      </c>
      <c r="M188" s="98">
        <f t="shared" si="6"/>
        <v>2100</v>
      </c>
      <c r="N188" s="98">
        <f t="shared" si="6"/>
        <v>0</v>
      </c>
      <c r="O188" s="98">
        <f t="shared" si="6"/>
        <v>0</v>
      </c>
      <c r="P188" s="98">
        <f t="shared" si="6"/>
        <v>0</v>
      </c>
      <c r="Q188" s="98">
        <f t="shared" si="6"/>
        <v>0</v>
      </c>
      <c r="R188" s="98">
        <f t="shared" si="6"/>
        <v>0</v>
      </c>
      <c r="S188" s="98">
        <f t="shared" si="6"/>
        <v>5247.58</v>
      </c>
      <c r="AB188" s="100"/>
      <c r="AD188" s="100"/>
      <c r="AE188" s="82"/>
    </row>
    <row r="189" spans="1:47" ht="30" customHeight="1" x14ac:dyDescent="0.35">
      <c r="AE189" s="99"/>
    </row>
    <row r="190" spans="1:47" ht="30" customHeight="1" x14ac:dyDescent="0.35">
      <c r="AE190" s="99"/>
      <c r="AL190" s="102"/>
      <c r="AN190" s="102"/>
    </row>
    <row r="191" spans="1:47" ht="30" customHeight="1" x14ac:dyDescent="0.35">
      <c r="AE191" s="99"/>
      <c r="AL191" s="102"/>
      <c r="AN191" s="102"/>
    </row>
    <row r="192" spans="1:47" ht="30" customHeight="1" x14ac:dyDescent="0.35">
      <c r="AE192" s="99"/>
      <c r="AL192" s="102"/>
      <c r="AN192" s="102"/>
    </row>
    <row r="193" spans="9:40" ht="30" customHeight="1" x14ac:dyDescent="0.35">
      <c r="AE193" s="99"/>
      <c r="AL193" s="102"/>
      <c r="AN193" s="102"/>
    </row>
    <row r="194" spans="9:40" ht="30" customHeight="1" x14ac:dyDescent="0.35">
      <c r="AE194" s="99"/>
      <c r="AL194" s="102"/>
      <c r="AN194" s="102"/>
    </row>
    <row r="195" spans="9:40" ht="30" customHeight="1" x14ac:dyDescent="0.35">
      <c r="I195" s="92" t="s">
        <v>615</v>
      </c>
      <c r="AE195" s="99"/>
      <c r="AL195" s="102"/>
      <c r="AN195" s="102"/>
    </row>
    <row r="196" spans="9:40" ht="30" customHeight="1" x14ac:dyDescent="0.35">
      <c r="AE196" s="99"/>
      <c r="AN196" s="102"/>
    </row>
    <row r="197" spans="9:40" ht="30" customHeight="1" x14ac:dyDescent="0.35">
      <c r="AE197" s="99"/>
      <c r="AN197" s="102"/>
    </row>
    <row r="198" spans="9:40" ht="30" customHeight="1" x14ac:dyDescent="0.35">
      <c r="AE198" s="99"/>
      <c r="AN198" s="102"/>
    </row>
    <row r="199" spans="9:40" ht="30" customHeight="1" x14ac:dyDescent="0.35">
      <c r="AE199" s="99"/>
    </row>
    <row r="200" spans="9:40" ht="30" customHeight="1" x14ac:dyDescent="0.35">
      <c r="AE200" s="99"/>
    </row>
    <row r="201" spans="9:40" ht="30" customHeight="1" x14ac:dyDescent="0.35">
      <c r="AE201" s="99"/>
    </row>
    <row r="202" spans="9:40" ht="30" customHeight="1" x14ac:dyDescent="0.35">
      <c r="AE202" s="99"/>
    </row>
    <row r="203" spans="9:40" ht="30" customHeight="1" x14ac:dyDescent="0.35">
      <c r="AE203" s="99"/>
    </row>
    <row r="204" spans="9:40" ht="30" customHeight="1" x14ac:dyDescent="0.35">
      <c r="AE204" s="99"/>
    </row>
    <row r="205" spans="9:40" ht="30" customHeight="1" x14ac:dyDescent="0.35">
      <c r="AE205" s="99"/>
    </row>
    <row r="206" spans="9:40" ht="30" customHeight="1" x14ac:dyDescent="0.35">
      <c r="AE206" s="99"/>
    </row>
    <row r="207" spans="9:40" ht="30" customHeight="1" x14ac:dyDescent="0.35">
      <c r="AE207" s="99"/>
    </row>
    <row r="208" spans="9:40" ht="30" customHeight="1" x14ac:dyDescent="0.35">
      <c r="AE208" s="99"/>
    </row>
    <row r="209" spans="31:31" ht="30" customHeight="1" x14ac:dyDescent="0.35">
      <c r="AE209" s="99"/>
    </row>
    <row r="210" spans="31:31" ht="30" customHeight="1" x14ac:dyDescent="0.35">
      <c r="AE210" s="99"/>
    </row>
    <row r="211" spans="31:31" ht="30" customHeight="1" x14ac:dyDescent="0.35">
      <c r="AE211" s="99"/>
    </row>
    <row r="212" spans="31:31" ht="30" customHeight="1" x14ac:dyDescent="0.35">
      <c r="AE212" s="99"/>
    </row>
    <row r="213" spans="31:31" ht="30" customHeight="1" x14ac:dyDescent="0.35">
      <c r="AE213" s="99"/>
    </row>
    <row r="214" spans="31:31" ht="30" customHeight="1" x14ac:dyDescent="0.35">
      <c r="AE214" s="99"/>
    </row>
    <row r="215" spans="31:31" ht="30" customHeight="1" x14ac:dyDescent="0.35">
      <c r="AE215" s="99"/>
    </row>
    <row r="216" spans="31:31" ht="30" customHeight="1" x14ac:dyDescent="0.35">
      <c r="AE216" s="99"/>
    </row>
    <row r="217" spans="31:31" ht="30" customHeight="1" x14ac:dyDescent="0.35">
      <c r="AE217" s="99"/>
    </row>
    <row r="218" spans="31:31" ht="30" customHeight="1" x14ac:dyDescent="0.35">
      <c r="AE218" s="99"/>
    </row>
    <row r="219" spans="31:31" ht="30" customHeight="1" x14ac:dyDescent="0.35">
      <c r="AE219" s="99"/>
    </row>
    <row r="220" spans="31:31" ht="30" customHeight="1" x14ac:dyDescent="0.35">
      <c r="AE220" s="99"/>
    </row>
    <row r="221" spans="31:31" ht="30" customHeight="1" x14ac:dyDescent="0.35">
      <c r="AE221" s="99"/>
    </row>
    <row r="222" spans="31:31" ht="30" customHeight="1" x14ac:dyDescent="0.35">
      <c r="AE222" s="99"/>
    </row>
    <row r="223" spans="31:31" ht="30" customHeight="1" x14ac:dyDescent="0.35">
      <c r="AE223" s="99"/>
    </row>
    <row r="224" spans="31:31" ht="30" customHeight="1" x14ac:dyDescent="0.35">
      <c r="AE224" s="99"/>
    </row>
    <row r="225" spans="31:31" ht="30" customHeight="1" x14ac:dyDescent="0.35">
      <c r="AE225" s="99"/>
    </row>
    <row r="226" spans="31:31" ht="30" customHeight="1" x14ac:dyDescent="0.35">
      <c r="AE226" s="99"/>
    </row>
    <row r="227" spans="31:31" ht="30" customHeight="1" x14ac:dyDescent="0.35">
      <c r="AE227" s="99"/>
    </row>
    <row r="228" spans="31:31" ht="30" customHeight="1" x14ac:dyDescent="0.35">
      <c r="AE228" s="99"/>
    </row>
    <row r="229" spans="31:31" ht="30" customHeight="1" x14ac:dyDescent="0.35">
      <c r="AE229" s="99"/>
    </row>
    <row r="230" spans="31:31" ht="30" customHeight="1" x14ac:dyDescent="0.35">
      <c r="AE230" s="99"/>
    </row>
    <row r="231" spans="31:31" ht="30" customHeight="1" x14ac:dyDescent="0.35">
      <c r="AE231" s="99"/>
    </row>
    <row r="232" spans="31:31" ht="30" customHeight="1" x14ac:dyDescent="0.35">
      <c r="AE232" s="99"/>
    </row>
    <row r="233" spans="31:31" ht="30" customHeight="1" x14ac:dyDescent="0.35">
      <c r="AE233" s="99"/>
    </row>
    <row r="234" spans="31:31" ht="30" customHeight="1" x14ac:dyDescent="0.35">
      <c r="AE234" s="99"/>
    </row>
    <row r="235" spans="31:31" ht="30" customHeight="1" x14ac:dyDescent="0.35">
      <c r="AE235" s="99"/>
    </row>
    <row r="236" spans="31:31" ht="30" customHeight="1" x14ac:dyDescent="0.35">
      <c r="AE236" s="99"/>
    </row>
    <row r="237" spans="31:31" ht="30" customHeight="1" x14ac:dyDescent="0.35">
      <c r="AE237" s="99"/>
    </row>
    <row r="238" spans="31:31" ht="30" customHeight="1" x14ac:dyDescent="0.35">
      <c r="AE238" s="99"/>
    </row>
    <row r="239" spans="31:31" ht="30" customHeight="1" x14ac:dyDescent="0.35">
      <c r="AE239" s="99"/>
    </row>
    <row r="240" spans="31:31" ht="30" customHeight="1" x14ac:dyDescent="0.35">
      <c r="AE240" s="99"/>
    </row>
    <row r="241" spans="31:31" ht="30" customHeight="1" x14ac:dyDescent="0.35">
      <c r="AE241" s="99"/>
    </row>
    <row r="242" spans="31:31" ht="30" customHeight="1" x14ac:dyDescent="0.35">
      <c r="AE242" s="99"/>
    </row>
    <row r="243" spans="31:31" ht="30" customHeight="1" x14ac:dyDescent="0.35">
      <c r="AE243" s="99"/>
    </row>
    <row r="244" spans="31:31" ht="30" customHeight="1" x14ac:dyDescent="0.35">
      <c r="AE244" s="99"/>
    </row>
    <row r="245" spans="31:31" ht="30" customHeight="1" x14ac:dyDescent="0.35">
      <c r="AE245" s="99"/>
    </row>
    <row r="246" spans="31:31" ht="30" customHeight="1" x14ac:dyDescent="0.35">
      <c r="AE246" s="99"/>
    </row>
    <row r="247" spans="31:31" ht="30" customHeight="1" x14ac:dyDescent="0.35">
      <c r="AE247" s="99"/>
    </row>
    <row r="248" spans="31:31" ht="30" customHeight="1" x14ac:dyDescent="0.35">
      <c r="AE248" s="99"/>
    </row>
    <row r="249" spans="31:31" ht="30" customHeight="1" x14ac:dyDescent="0.35">
      <c r="AE249" s="99"/>
    </row>
    <row r="250" spans="31:31" ht="30" customHeight="1" x14ac:dyDescent="0.35">
      <c r="AE250" s="99"/>
    </row>
    <row r="251" spans="31:31" ht="30" customHeight="1" x14ac:dyDescent="0.35">
      <c r="AE251" s="99"/>
    </row>
    <row r="252" spans="31:31" ht="30" customHeight="1" x14ac:dyDescent="0.35">
      <c r="AE252" s="99"/>
    </row>
    <row r="253" spans="31:31" ht="30" customHeight="1" x14ac:dyDescent="0.35">
      <c r="AE253" s="99"/>
    </row>
    <row r="254" spans="31:31" ht="30" customHeight="1" x14ac:dyDescent="0.35">
      <c r="AE254" s="99"/>
    </row>
    <row r="255" spans="31:31" ht="30" customHeight="1" x14ac:dyDescent="0.35">
      <c r="AE255" s="99"/>
    </row>
    <row r="256" spans="31:31" ht="30" customHeight="1" x14ac:dyDescent="0.35">
      <c r="AE256" s="99"/>
    </row>
    <row r="257" spans="31:31" ht="30" customHeight="1" x14ac:dyDescent="0.35">
      <c r="AE257" s="99"/>
    </row>
    <row r="258" spans="31:31" ht="30" customHeight="1" x14ac:dyDescent="0.35">
      <c r="AE258" s="99"/>
    </row>
    <row r="259" spans="31:31" ht="30" customHeight="1" x14ac:dyDescent="0.35">
      <c r="AE259" s="99"/>
    </row>
    <row r="260" spans="31:31" ht="30" customHeight="1" x14ac:dyDescent="0.35">
      <c r="AE260" s="99"/>
    </row>
    <row r="261" spans="31:31" ht="30" customHeight="1" x14ac:dyDescent="0.35">
      <c r="AE261" s="99"/>
    </row>
    <row r="262" spans="31:31" ht="30" customHeight="1" x14ac:dyDescent="0.35">
      <c r="AE262" s="99"/>
    </row>
    <row r="263" spans="31:31" ht="30" customHeight="1" x14ac:dyDescent="0.35">
      <c r="AE263" s="99"/>
    </row>
    <row r="264" spans="31:31" ht="30" customHeight="1" x14ac:dyDescent="0.35">
      <c r="AE264" s="99"/>
    </row>
    <row r="265" spans="31:31" ht="30" customHeight="1" x14ac:dyDescent="0.35">
      <c r="AE265" s="99"/>
    </row>
    <row r="266" spans="31:31" ht="30" customHeight="1" x14ac:dyDescent="0.35">
      <c r="AE266" s="99"/>
    </row>
    <row r="267" spans="31:31" ht="30" customHeight="1" x14ac:dyDescent="0.35">
      <c r="AE267" s="99"/>
    </row>
    <row r="268" spans="31:31" ht="30" customHeight="1" x14ac:dyDescent="0.35">
      <c r="AE268" s="99"/>
    </row>
    <row r="269" spans="31:31" ht="30" customHeight="1" x14ac:dyDescent="0.35">
      <c r="AE269" s="99"/>
    </row>
    <row r="270" spans="31:31" ht="30" customHeight="1" x14ac:dyDescent="0.35">
      <c r="AE270" s="99"/>
    </row>
    <row r="271" spans="31:31" ht="30" customHeight="1" x14ac:dyDescent="0.35">
      <c r="AE271" s="99"/>
    </row>
    <row r="272" spans="31:31" ht="30" customHeight="1" x14ac:dyDescent="0.35">
      <c r="AE272" s="99"/>
    </row>
    <row r="273" spans="31:31" ht="30" customHeight="1" x14ac:dyDescent="0.35">
      <c r="AE273" s="99"/>
    </row>
    <row r="274" spans="31:31" ht="30" customHeight="1" x14ac:dyDescent="0.35">
      <c r="AE274" s="99"/>
    </row>
    <row r="275" spans="31:31" ht="30" customHeight="1" x14ac:dyDescent="0.35">
      <c r="AE275" s="99"/>
    </row>
    <row r="276" spans="31:31" ht="30" customHeight="1" x14ac:dyDescent="0.35">
      <c r="AE276" s="99"/>
    </row>
    <row r="277" spans="31:31" ht="30" customHeight="1" x14ac:dyDescent="0.35">
      <c r="AE277" s="99"/>
    </row>
    <row r="278" spans="31:31" ht="30" customHeight="1" x14ac:dyDescent="0.35">
      <c r="AE278" s="99"/>
    </row>
    <row r="279" spans="31:31" ht="30" customHeight="1" x14ac:dyDescent="0.35">
      <c r="AE279" s="99"/>
    </row>
    <row r="280" spans="31:31" ht="30" customHeight="1" x14ac:dyDescent="0.35">
      <c r="AE280" s="99"/>
    </row>
    <row r="281" spans="31:31" ht="30" customHeight="1" x14ac:dyDescent="0.35">
      <c r="AE281" s="99"/>
    </row>
    <row r="282" spans="31:31" ht="30" customHeight="1" x14ac:dyDescent="0.35">
      <c r="AE282" s="99"/>
    </row>
    <row r="283" spans="31:31" ht="30" customHeight="1" x14ac:dyDescent="0.35">
      <c r="AE283" s="99"/>
    </row>
    <row r="284" spans="31:31" ht="30" customHeight="1" x14ac:dyDescent="0.35">
      <c r="AE284" s="99"/>
    </row>
    <row r="285" spans="31:31" ht="30" customHeight="1" x14ac:dyDescent="0.35">
      <c r="AE285" s="99"/>
    </row>
    <row r="286" spans="31:31" ht="30" customHeight="1" x14ac:dyDescent="0.35">
      <c r="AE286" s="99"/>
    </row>
    <row r="287" spans="31:31" ht="30" customHeight="1" x14ac:dyDescent="0.35">
      <c r="AE287" s="99"/>
    </row>
    <row r="288" spans="31:31" ht="30" customHeight="1" x14ac:dyDescent="0.35">
      <c r="AE288" s="99"/>
    </row>
    <row r="289" spans="31:31" ht="30" customHeight="1" x14ac:dyDescent="0.35">
      <c r="AE289" s="99"/>
    </row>
    <row r="290" spans="31:31" ht="30" customHeight="1" x14ac:dyDescent="0.35">
      <c r="AE290" s="99"/>
    </row>
    <row r="291" spans="31:31" ht="30" customHeight="1" x14ac:dyDescent="0.35">
      <c r="AE291" s="99"/>
    </row>
    <row r="292" spans="31:31" ht="30" customHeight="1" x14ac:dyDescent="0.35">
      <c r="AE292" s="99"/>
    </row>
    <row r="293" spans="31:31" ht="30" customHeight="1" x14ac:dyDescent="0.35">
      <c r="AE293" s="99"/>
    </row>
    <row r="294" spans="31:31" ht="30" customHeight="1" x14ac:dyDescent="0.35">
      <c r="AE294" s="99"/>
    </row>
    <row r="295" spans="31:31" ht="30" customHeight="1" x14ac:dyDescent="0.35">
      <c r="AE295" s="99"/>
    </row>
    <row r="296" spans="31:31" ht="30" customHeight="1" x14ac:dyDescent="0.35">
      <c r="AE296" s="99"/>
    </row>
    <row r="297" spans="31:31" ht="30" customHeight="1" x14ac:dyDescent="0.35">
      <c r="AE297" s="99"/>
    </row>
    <row r="298" spans="31:31" ht="30" customHeight="1" x14ac:dyDescent="0.35">
      <c r="AE298" s="99"/>
    </row>
    <row r="299" spans="31:31" ht="30" customHeight="1" x14ac:dyDescent="0.35">
      <c r="AE299" s="99"/>
    </row>
    <row r="300" spans="31:31" ht="30" customHeight="1" x14ac:dyDescent="0.35">
      <c r="AE300" s="99"/>
    </row>
    <row r="301" spans="31:31" ht="30" customHeight="1" x14ac:dyDescent="0.35">
      <c r="AE301" s="99"/>
    </row>
    <row r="302" spans="31:31" ht="30" customHeight="1" x14ac:dyDescent="0.35">
      <c r="AE302" s="99"/>
    </row>
    <row r="303" spans="31:31" ht="30" customHeight="1" x14ac:dyDescent="0.35">
      <c r="AE303" s="99"/>
    </row>
    <row r="304" spans="31:31" ht="30" customHeight="1" x14ac:dyDescent="0.35">
      <c r="AE304" s="99"/>
    </row>
    <row r="305" spans="31:31" ht="30" customHeight="1" x14ac:dyDescent="0.35">
      <c r="AE305" s="99"/>
    </row>
    <row r="306" spans="31:31" ht="30" customHeight="1" x14ac:dyDescent="0.35">
      <c r="AE306" s="99"/>
    </row>
    <row r="307" spans="31:31" ht="30" customHeight="1" x14ac:dyDescent="0.35">
      <c r="AE307" s="99"/>
    </row>
    <row r="308" spans="31:31" ht="30" customHeight="1" x14ac:dyDescent="0.35">
      <c r="AE308" s="99"/>
    </row>
    <row r="309" spans="31:31" ht="30" customHeight="1" x14ac:dyDescent="0.35">
      <c r="AE309" s="99"/>
    </row>
    <row r="310" spans="31:31" ht="30" customHeight="1" x14ac:dyDescent="0.35">
      <c r="AE310" s="99"/>
    </row>
    <row r="311" spans="31:31" ht="30" customHeight="1" x14ac:dyDescent="0.35">
      <c r="AE311" s="99"/>
    </row>
    <row r="312" spans="31:31" ht="30" customHeight="1" x14ac:dyDescent="0.35">
      <c r="AE312" s="99"/>
    </row>
    <row r="313" spans="31:31" ht="30" customHeight="1" x14ac:dyDescent="0.35">
      <c r="AE313" s="99"/>
    </row>
    <row r="314" spans="31:31" ht="30" customHeight="1" x14ac:dyDescent="0.35">
      <c r="AE314" s="99"/>
    </row>
    <row r="315" spans="31:31" ht="30" customHeight="1" x14ac:dyDescent="0.35">
      <c r="AE315" s="99"/>
    </row>
    <row r="316" spans="31:31" ht="30" customHeight="1" x14ac:dyDescent="0.35">
      <c r="AE316" s="99"/>
    </row>
    <row r="317" spans="31:31" ht="30" customHeight="1" x14ac:dyDescent="0.35">
      <c r="AE317" s="99"/>
    </row>
    <row r="318" spans="31:31" ht="30" customHeight="1" x14ac:dyDescent="0.35">
      <c r="AE318" s="99"/>
    </row>
    <row r="319" spans="31:31" ht="30" customHeight="1" x14ac:dyDescent="0.35">
      <c r="AE319" s="99"/>
    </row>
    <row r="320" spans="31:31" ht="30" customHeight="1" x14ac:dyDescent="0.35">
      <c r="AE320" s="99"/>
    </row>
    <row r="321" spans="31:31" ht="30" customHeight="1" x14ac:dyDescent="0.35">
      <c r="AE321" s="99"/>
    </row>
    <row r="322" spans="31:31" ht="30" customHeight="1" x14ac:dyDescent="0.35">
      <c r="AE322" s="99"/>
    </row>
    <row r="323" spans="31:31" ht="30" customHeight="1" x14ac:dyDescent="0.35">
      <c r="AE323" s="99"/>
    </row>
    <row r="324" spans="31:31" ht="30" customHeight="1" x14ac:dyDescent="0.35">
      <c r="AE324" s="99"/>
    </row>
    <row r="325" spans="31:31" ht="30" customHeight="1" x14ac:dyDescent="0.35">
      <c r="AE325" s="99"/>
    </row>
    <row r="326" spans="31:31" ht="30" customHeight="1" x14ac:dyDescent="0.35">
      <c r="AE326" s="99"/>
    </row>
    <row r="327" spans="31:31" ht="30" customHeight="1" x14ac:dyDescent="0.35">
      <c r="AE327" s="99"/>
    </row>
    <row r="328" spans="31:31" ht="30" customHeight="1" x14ac:dyDescent="0.35">
      <c r="AE328" s="99"/>
    </row>
    <row r="329" spans="31:31" ht="30" customHeight="1" x14ac:dyDescent="0.35">
      <c r="AE329" s="99"/>
    </row>
    <row r="330" spans="31:31" ht="30" customHeight="1" x14ac:dyDescent="0.35">
      <c r="AE330" s="99"/>
    </row>
    <row r="331" spans="31:31" ht="30" customHeight="1" x14ac:dyDescent="0.35">
      <c r="AE331" s="99"/>
    </row>
    <row r="332" spans="31:31" ht="30" customHeight="1" x14ac:dyDescent="0.35">
      <c r="AE332" s="99"/>
    </row>
    <row r="333" spans="31:31" ht="30" customHeight="1" x14ac:dyDescent="0.35">
      <c r="AE333" s="99"/>
    </row>
    <row r="334" spans="31:31" ht="30" customHeight="1" x14ac:dyDescent="0.35">
      <c r="AE334" s="99"/>
    </row>
    <row r="335" spans="31:31" ht="30" customHeight="1" x14ac:dyDescent="0.35">
      <c r="AE335" s="99"/>
    </row>
    <row r="336" spans="31:31" ht="30" customHeight="1" x14ac:dyDescent="0.35">
      <c r="AE336" s="99"/>
    </row>
    <row r="337" spans="31:31" ht="30" customHeight="1" x14ac:dyDescent="0.35">
      <c r="AE337" s="99"/>
    </row>
    <row r="338" spans="31:31" ht="30" customHeight="1" x14ac:dyDescent="0.35">
      <c r="AE338" s="99"/>
    </row>
    <row r="339" spans="31:31" ht="30" customHeight="1" x14ac:dyDescent="0.35">
      <c r="AE339" s="99"/>
    </row>
    <row r="340" spans="31:31" ht="30" customHeight="1" x14ac:dyDescent="0.35">
      <c r="AE340" s="99"/>
    </row>
    <row r="341" spans="31:31" ht="30" customHeight="1" x14ac:dyDescent="0.35">
      <c r="AE341" s="99"/>
    </row>
    <row r="342" spans="31:31" ht="30" customHeight="1" x14ac:dyDescent="0.35">
      <c r="AE342" s="99"/>
    </row>
    <row r="343" spans="31:31" ht="30" customHeight="1" x14ac:dyDescent="0.35">
      <c r="AE343" s="99"/>
    </row>
    <row r="344" spans="31:31" ht="30" customHeight="1" x14ac:dyDescent="0.35">
      <c r="AE344" s="99"/>
    </row>
    <row r="345" spans="31:31" ht="30" customHeight="1" x14ac:dyDescent="0.35">
      <c r="AE345" s="99"/>
    </row>
    <row r="346" spans="31:31" ht="30" customHeight="1" x14ac:dyDescent="0.35">
      <c r="AE346" s="99"/>
    </row>
    <row r="347" spans="31:31" ht="30" customHeight="1" x14ac:dyDescent="0.35">
      <c r="AE347" s="99"/>
    </row>
    <row r="348" spans="31:31" ht="30" customHeight="1" x14ac:dyDescent="0.35">
      <c r="AE348" s="99"/>
    </row>
    <row r="349" spans="31:31" ht="30" customHeight="1" x14ac:dyDescent="0.35">
      <c r="AE349" s="99"/>
    </row>
    <row r="350" spans="31:31" ht="30" customHeight="1" x14ac:dyDescent="0.35">
      <c r="AE350" s="99"/>
    </row>
    <row r="351" spans="31:31" ht="30" customHeight="1" x14ac:dyDescent="0.35">
      <c r="AE351" s="99"/>
    </row>
    <row r="352" spans="31:31" ht="30" customHeight="1" x14ac:dyDescent="0.35">
      <c r="AE352" s="99"/>
    </row>
    <row r="353" spans="31:31" ht="30" customHeight="1" x14ac:dyDescent="0.35">
      <c r="AE353" s="99"/>
    </row>
    <row r="354" spans="31:31" ht="30" customHeight="1" x14ac:dyDescent="0.35">
      <c r="AE354" s="99"/>
    </row>
    <row r="355" spans="31:31" ht="30" customHeight="1" x14ac:dyDescent="0.35">
      <c r="AE355" s="99"/>
    </row>
    <row r="356" spans="31:31" ht="30" customHeight="1" x14ac:dyDescent="0.35">
      <c r="AE356" s="99"/>
    </row>
    <row r="357" spans="31:31" ht="30" customHeight="1" x14ac:dyDescent="0.35">
      <c r="AE357" s="99"/>
    </row>
    <row r="358" spans="31:31" ht="30" customHeight="1" x14ac:dyDescent="0.35">
      <c r="AE358" s="99"/>
    </row>
    <row r="359" spans="31:31" ht="30" customHeight="1" x14ac:dyDescent="0.35">
      <c r="AE359" s="99"/>
    </row>
    <row r="360" spans="31:31" ht="30" customHeight="1" x14ac:dyDescent="0.35">
      <c r="AE360" s="99"/>
    </row>
    <row r="361" spans="31:31" ht="30" customHeight="1" x14ac:dyDescent="0.35">
      <c r="AE361" s="99"/>
    </row>
    <row r="362" spans="31:31" ht="30" customHeight="1" x14ac:dyDescent="0.35">
      <c r="AE362" s="99"/>
    </row>
    <row r="363" spans="31:31" ht="30" customHeight="1" x14ac:dyDescent="0.35">
      <c r="AE363" s="99"/>
    </row>
    <row r="364" spans="31:31" ht="30" customHeight="1" x14ac:dyDescent="0.35">
      <c r="AE364" s="99"/>
    </row>
    <row r="365" spans="31:31" ht="30" customHeight="1" x14ac:dyDescent="0.35">
      <c r="AE365" s="99"/>
    </row>
    <row r="366" spans="31:31" ht="30" customHeight="1" x14ac:dyDescent="0.35">
      <c r="AE366" s="99"/>
    </row>
    <row r="367" spans="31:31" ht="30" customHeight="1" x14ac:dyDescent="0.35">
      <c r="AE367" s="99"/>
    </row>
    <row r="368" spans="31:31" ht="30" customHeight="1" x14ac:dyDescent="0.35">
      <c r="AE368" s="99"/>
    </row>
    <row r="369" spans="31:31" ht="30" customHeight="1" x14ac:dyDescent="0.35">
      <c r="AE369" s="99"/>
    </row>
    <row r="370" spans="31:31" ht="30" customHeight="1" x14ac:dyDescent="0.35">
      <c r="AE370" s="99"/>
    </row>
    <row r="371" spans="31:31" ht="30" customHeight="1" x14ac:dyDescent="0.35">
      <c r="AE371" s="99"/>
    </row>
    <row r="372" spans="31:31" ht="30" customHeight="1" x14ac:dyDescent="0.35">
      <c r="AE372" s="99"/>
    </row>
    <row r="373" spans="31:31" ht="30" customHeight="1" x14ac:dyDescent="0.35">
      <c r="AE373" s="99"/>
    </row>
    <row r="374" spans="31:31" ht="30" customHeight="1" x14ac:dyDescent="0.35">
      <c r="AE374" s="99"/>
    </row>
    <row r="375" spans="31:31" ht="30" customHeight="1" x14ac:dyDescent="0.35">
      <c r="AE375" s="99"/>
    </row>
    <row r="376" spans="31:31" ht="30" customHeight="1" x14ac:dyDescent="0.35">
      <c r="AE376" s="99"/>
    </row>
    <row r="377" spans="31:31" ht="30" customHeight="1" x14ac:dyDescent="0.35">
      <c r="AE377" s="99"/>
    </row>
    <row r="378" spans="31:31" ht="30" customHeight="1" x14ac:dyDescent="0.35">
      <c r="AE378" s="99"/>
    </row>
    <row r="379" spans="31:31" ht="30" customHeight="1" x14ac:dyDescent="0.35">
      <c r="AE379" s="99"/>
    </row>
    <row r="380" spans="31:31" ht="30" customHeight="1" x14ac:dyDescent="0.35">
      <c r="AE380" s="99"/>
    </row>
    <row r="381" spans="31:31" ht="30" customHeight="1" x14ac:dyDescent="0.35">
      <c r="AE381" s="99"/>
    </row>
    <row r="382" spans="31:31" ht="30" customHeight="1" x14ac:dyDescent="0.35">
      <c r="AE382" s="99"/>
    </row>
    <row r="383" spans="31:31" ht="30" customHeight="1" x14ac:dyDescent="0.35">
      <c r="AE383" s="99"/>
    </row>
    <row r="384" spans="31:31" ht="30" customHeight="1" x14ac:dyDescent="0.35">
      <c r="AE384" s="99"/>
    </row>
    <row r="385" spans="31:31" ht="30" customHeight="1" x14ac:dyDescent="0.35">
      <c r="AE385" s="99"/>
    </row>
    <row r="386" spans="31:31" ht="30" customHeight="1" x14ac:dyDescent="0.35">
      <c r="AE386" s="99"/>
    </row>
    <row r="387" spans="31:31" ht="30" customHeight="1" x14ac:dyDescent="0.35">
      <c r="AE387" s="99"/>
    </row>
    <row r="388" spans="31:31" ht="30" customHeight="1" x14ac:dyDescent="0.35">
      <c r="AE388" s="99"/>
    </row>
    <row r="389" spans="31:31" ht="30" customHeight="1" x14ac:dyDescent="0.35">
      <c r="AE389" s="99"/>
    </row>
    <row r="390" spans="31:31" ht="30" customHeight="1" x14ac:dyDescent="0.35">
      <c r="AE390" s="99"/>
    </row>
    <row r="391" spans="31:31" ht="30" customHeight="1" x14ac:dyDescent="0.35">
      <c r="AE391" s="99"/>
    </row>
    <row r="392" spans="31:31" ht="30" customHeight="1" x14ac:dyDescent="0.35">
      <c r="AE392" s="99"/>
    </row>
    <row r="393" spans="31:31" ht="30" customHeight="1" x14ac:dyDescent="0.35">
      <c r="AE393" s="99"/>
    </row>
    <row r="394" spans="31:31" ht="30" customHeight="1" x14ac:dyDescent="0.35">
      <c r="AE394" s="99"/>
    </row>
    <row r="395" spans="31:31" ht="30" customHeight="1" x14ac:dyDescent="0.35">
      <c r="AE395" s="99"/>
    </row>
    <row r="396" spans="31:31" ht="30" customHeight="1" x14ac:dyDescent="0.35">
      <c r="AE396" s="99"/>
    </row>
    <row r="397" spans="31:31" ht="30" customHeight="1" x14ac:dyDescent="0.35">
      <c r="AE397" s="99"/>
    </row>
    <row r="398" spans="31:31" ht="30" customHeight="1" x14ac:dyDescent="0.35">
      <c r="AE398" s="99"/>
    </row>
    <row r="399" spans="31:31" ht="30" customHeight="1" x14ac:dyDescent="0.35">
      <c r="AE399" s="99"/>
    </row>
    <row r="400" spans="31:31" ht="30" customHeight="1" x14ac:dyDescent="0.35">
      <c r="AE400" s="99"/>
    </row>
    <row r="401" spans="31:31" ht="30" customHeight="1" x14ac:dyDescent="0.35">
      <c r="AE401" s="99"/>
    </row>
    <row r="402" spans="31:31" ht="30" customHeight="1" x14ac:dyDescent="0.35">
      <c r="AE402" s="99"/>
    </row>
    <row r="403" spans="31:31" ht="30" customHeight="1" x14ac:dyDescent="0.35">
      <c r="AE403" s="99"/>
    </row>
    <row r="404" spans="31:31" ht="30" customHeight="1" x14ac:dyDescent="0.35">
      <c r="AE404" s="99"/>
    </row>
    <row r="405" spans="31:31" ht="30" customHeight="1" x14ac:dyDescent="0.35">
      <c r="AE405" s="99"/>
    </row>
    <row r="406" spans="31:31" ht="30" customHeight="1" x14ac:dyDescent="0.35">
      <c r="AE406" s="99"/>
    </row>
    <row r="407" spans="31:31" ht="30" customHeight="1" x14ac:dyDescent="0.35">
      <c r="AE407" s="99"/>
    </row>
    <row r="408" spans="31:31" ht="30" customHeight="1" x14ac:dyDescent="0.35">
      <c r="AE408" s="99"/>
    </row>
    <row r="409" spans="31:31" ht="30" customHeight="1" x14ac:dyDescent="0.35">
      <c r="AE409" s="99"/>
    </row>
    <row r="410" spans="31:31" ht="30" customHeight="1" x14ac:dyDescent="0.35">
      <c r="AE410" s="99"/>
    </row>
    <row r="411" spans="31:31" ht="30" customHeight="1" x14ac:dyDescent="0.35">
      <c r="AE411" s="99"/>
    </row>
    <row r="412" spans="31:31" ht="30" customHeight="1" x14ac:dyDescent="0.35">
      <c r="AE412" s="99"/>
    </row>
    <row r="413" spans="31:31" ht="30" customHeight="1" x14ac:dyDescent="0.35">
      <c r="AE413" s="99"/>
    </row>
    <row r="414" spans="31:31" ht="30" customHeight="1" x14ac:dyDescent="0.35">
      <c r="AE414" s="99"/>
    </row>
    <row r="415" spans="31:31" ht="30" customHeight="1" x14ac:dyDescent="0.35">
      <c r="AE415" s="99"/>
    </row>
    <row r="416" spans="31:31" ht="30" customHeight="1" x14ac:dyDescent="0.35">
      <c r="AE416" s="99"/>
    </row>
    <row r="417" spans="31:31" ht="30" customHeight="1" x14ac:dyDescent="0.35">
      <c r="AE417" s="99"/>
    </row>
    <row r="418" spans="31:31" ht="30" customHeight="1" x14ac:dyDescent="0.35">
      <c r="AE418" s="99"/>
    </row>
    <row r="419" spans="31:31" ht="30" customHeight="1" x14ac:dyDescent="0.35">
      <c r="AE419" s="99"/>
    </row>
    <row r="420" spans="31:31" ht="30" customHeight="1" x14ac:dyDescent="0.35">
      <c r="AE420" s="99"/>
    </row>
    <row r="421" spans="31:31" ht="30" customHeight="1" x14ac:dyDescent="0.35">
      <c r="AE421" s="99"/>
    </row>
    <row r="422" spans="31:31" ht="30" customHeight="1" x14ac:dyDescent="0.35">
      <c r="AE422" s="99"/>
    </row>
    <row r="423" spans="31:31" ht="30" customHeight="1" x14ac:dyDescent="0.35">
      <c r="AE423" s="99"/>
    </row>
    <row r="424" spans="31:31" ht="30" customHeight="1" x14ac:dyDescent="0.35">
      <c r="AE424" s="99"/>
    </row>
    <row r="425" spans="31:31" ht="30" customHeight="1" x14ac:dyDescent="0.35">
      <c r="AE425" s="99"/>
    </row>
    <row r="426" spans="31:31" ht="30" customHeight="1" x14ac:dyDescent="0.35">
      <c r="AE426" s="99"/>
    </row>
    <row r="427" spans="31:31" ht="30" customHeight="1" x14ac:dyDescent="0.35">
      <c r="AE427" s="99"/>
    </row>
    <row r="428" spans="31:31" ht="30" customHeight="1" x14ac:dyDescent="0.35">
      <c r="AE428" s="99"/>
    </row>
    <row r="429" spans="31:31" ht="30" customHeight="1" x14ac:dyDescent="0.35">
      <c r="AE429" s="99"/>
    </row>
    <row r="430" spans="31:31" ht="30" customHeight="1" x14ac:dyDescent="0.35">
      <c r="AE430" s="99"/>
    </row>
    <row r="431" spans="31:31" ht="30" customHeight="1" x14ac:dyDescent="0.35">
      <c r="AE431" s="99"/>
    </row>
    <row r="432" spans="31:31" ht="30" customHeight="1" x14ac:dyDescent="0.35">
      <c r="AE432" s="99"/>
    </row>
    <row r="433" spans="31:31" ht="30" customHeight="1" x14ac:dyDescent="0.35">
      <c r="AE433" s="99"/>
    </row>
    <row r="434" spans="31:31" ht="30" customHeight="1" x14ac:dyDescent="0.35">
      <c r="AE434" s="99"/>
    </row>
    <row r="435" spans="31:31" ht="30" customHeight="1" x14ac:dyDescent="0.35">
      <c r="AE435" s="99"/>
    </row>
    <row r="436" spans="31:31" ht="30" customHeight="1" x14ac:dyDescent="0.35">
      <c r="AE436" s="99"/>
    </row>
    <row r="437" spans="31:31" ht="30" customHeight="1" x14ac:dyDescent="0.35">
      <c r="AE437" s="99"/>
    </row>
    <row r="438" spans="31:31" ht="30" customHeight="1" x14ac:dyDescent="0.35">
      <c r="AE438" s="99"/>
    </row>
    <row r="439" spans="31:31" ht="30" customHeight="1" x14ac:dyDescent="0.35">
      <c r="AE439" s="99"/>
    </row>
    <row r="440" spans="31:31" ht="30" customHeight="1" x14ac:dyDescent="0.35">
      <c r="AE440" s="99"/>
    </row>
    <row r="441" spans="31:31" ht="30" customHeight="1" x14ac:dyDescent="0.35">
      <c r="AE441" s="99"/>
    </row>
    <row r="442" spans="31:31" ht="30" customHeight="1" x14ac:dyDescent="0.35">
      <c r="AE442" s="99"/>
    </row>
    <row r="443" spans="31:31" ht="30" customHeight="1" x14ac:dyDescent="0.35">
      <c r="AE443" s="99"/>
    </row>
    <row r="444" spans="31:31" ht="30" customHeight="1" x14ac:dyDescent="0.35">
      <c r="AE444" s="99"/>
    </row>
    <row r="445" spans="31:31" ht="30" customHeight="1" x14ac:dyDescent="0.35">
      <c r="AE445" s="99"/>
    </row>
    <row r="446" spans="31:31" ht="30" customHeight="1" x14ac:dyDescent="0.35">
      <c r="AE446" s="99"/>
    </row>
    <row r="447" spans="31:31" ht="30" customHeight="1" x14ac:dyDescent="0.35">
      <c r="AE447" s="99"/>
    </row>
    <row r="448" spans="31:31" ht="30" customHeight="1" x14ac:dyDescent="0.35">
      <c r="AE448" s="99"/>
    </row>
    <row r="449" spans="31:31" ht="30" customHeight="1" x14ac:dyDescent="0.35">
      <c r="AE449" s="99"/>
    </row>
    <row r="450" spans="31:31" ht="30" customHeight="1" x14ac:dyDescent="0.35">
      <c r="AE450" s="99"/>
    </row>
    <row r="451" spans="31:31" ht="30" customHeight="1" x14ac:dyDescent="0.35">
      <c r="AE451" s="99"/>
    </row>
    <row r="452" spans="31:31" ht="30" customHeight="1" x14ac:dyDescent="0.35">
      <c r="AE452" s="99"/>
    </row>
    <row r="453" spans="31:31" ht="30" customHeight="1" x14ac:dyDescent="0.35">
      <c r="AE453" s="99"/>
    </row>
    <row r="454" spans="31:31" ht="30" customHeight="1" x14ac:dyDescent="0.35">
      <c r="AE454" s="99"/>
    </row>
    <row r="455" spans="31:31" ht="30" customHeight="1" x14ac:dyDescent="0.35">
      <c r="AE455" s="99"/>
    </row>
    <row r="456" spans="31:31" ht="30" customHeight="1" x14ac:dyDescent="0.35">
      <c r="AE456" s="99"/>
    </row>
    <row r="457" spans="31:31" ht="30" customHeight="1" x14ac:dyDescent="0.35">
      <c r="AE457" s="99"/>
    </row>
    <row r="458" spans="31:31" ht="30" customHeight="1" x14ac:dyDescent="0.35">
      <c r="AE458" s="99"/>
    </row>
    <row r="459" spans="31:31" ht="30" customHeight="1" x14ac:dyDescent="0.35">
      <c r="AE459" s="99"/>
    </row>
    <row r="460" spans="31:31" ht="30" customHeight="1" x14ac:dyDescent="0.35">
      <c r="AE460" s="99"/>
    </row>
    <row r="461" spans="31:31" ht="30" customHeight="1" x14ac:dyDescent="0.35">
      <c r="AE461" s="99"/>
    </row>
    <row r="462" spans="31:31" ht="30" customHeight="1" x14ac:dyDescent="0.35">
      <c r="AE462" s="99"/>
    </row>
    <row r="463" spans="31:31" ht="30" customHeight="1" x14ac:dyDescent="0.35">
      <c r="AE463" s="99"/>
    </row>
    <row r="464" spans="31:31" ht="30" customHeight="1" x14ac:dyDescent="0.35">
      <c r="AE464" s="99"/>
    </row>
    <row r="465" spans="31:31" ht="30" customHeight="1" x14ac:dyDescent="0.35">
      <c r="AE465" s="99"/>
    </row>
    <row r="466" spans="31:31" ht="30" customHeight="1" x14ac:dyDescent="0.35">
      <c r="AE466" s="99"/>
    </row>
    <row r="467" spans="31:31" ht="30" customHeight="1" x14ac:dyDescent="0.35">
      <c r="AE467" s="99"/>
    </row>
    <row r="468" spans="31:31" ht="30" customHeight="1" x14ac:dyDescent="0.35">
      <c r="AE468" s="99"/>
    </row>
    <row r="469" spans="31:31" ht="30" customHeight="1" x14ac:dyDescent="0.35">
      <c r="AE469" s="99"/>
    </row>
    <row r="470" spans="31:31" ht="30" customHeight="1" x14ac:dyDescent="0.35">
      <c r="AE470" s="99"/>
    </row>
    <row r="471" spans="31:31" ht="30" customHeight="1" x14ac:dyDescent="0.35">
      <c r="AE471" s="99"/>
    </row>
    <row r="472" spans="31:31" ht="30" customHeight="1" x14ac:dyDescent="0.35">
      <c r="AE472" s="99"/>
    </row>
    <row r="473" spans="31:31" ht="30" customHeight="1" x14ac:dyDescent="0.35">
      <c r="AE473" s="99"/>
    </row>
    <row r="474" spans="31:31" ht="30" customHeight="1" x14ac:dyDescent="0.35">
      <c r="AE474" s="99"/>
    </row>
    <row r="475" spans="31:31" ht="30" customHeight="1" x14ac:dyDescent="0.35">
      <c r="AE475" s="99"/>
    </row>
    <row r="476" spans="31:31" ht="30" customHeight="1" x14ac:dyDescent="0.35">
      <c r="AE476" s="99"/>
    </row>
    <row r="477" spans="31:31" ht="30" customHeight="1" x14ac:dyDescent="0.35">
      <c r="AE477" s="99"/>
    </row>
    <row r="478" spans="31:31" ht="30" customHeight="1" x14ac:dyDescent="0.35">
      <c r="AE478" s="99"/>
    </row>
    <row r="479" spans="31:31" ht="30" customHeight="1" x14ac:dyDescent="0.35">
      <c r="AE479" s="99"/>
    </row>
    <row r="480" spans="31:31" ht="30" customHeight="1" x14ac:dyDescent="0.35">
      <c r="AE480" s="99"/>
    </row>
    <row r="481" spans="31:31" ht="30" customHeight="1" x14ac:dyDescent="0.35">
      <c r="AE481" s="99"/>
    </row>
    <row r="482" spans="31:31" ht="30" customHeight="1" x14ac:dyDescent="0.35">
      <c r="AE482" s="99"/>
    </row>
    <row r="483" spans="31:31" ht="30" customHeight="1" x14ac:dyDescent="0.35">
      <c r="AE483" s="99"/>
    </row>
    <row r="484" spans="31:31" ht="30" customHeight="1" x14ac:dyDescent="0.35">
      <c r="AE484" s="99"/>
    </row>
    <row r="485" spans="31:31" ht="30" customHeight="1" x14ac:dyDescent="0.35">
      <c r="AE485" s="99"/>
    </row>
    <row r="486" spans="31:31" ht="30" customHeight="1" x14ac:dyDescent="0.35">
      <c r="AE486" s="99"/>
    </row>
    <row r="487" spans="31:31" ht="30" customHeight="1" x14ac:dyDescent="0.35">
      <c r="AE487" s="99"/>
    </row>
    <row r="488" spans="31:31" ht="30" customHeight="1" x14ac:dyDescent="0.35">
      <c r="AE488" s="99"/>
    </row>
    <row r="489" spans="31:31" ht="30" customHeight="1" x14ac:dyDescent="0.35">
      <c r="AE489" s="99"/>
    </row>
    <row r="490" spans="31:31" ht="30" customHeight="1" x14ac:dyDescent="0.35">
      <c r="AE490" s="99"/>
    </row>
    <row r="491" spans="31:31" ht="30" customHeight="1" x14ac:dyDescent="0.35">
      <c r="AE491" s="99"/>
    </row>
    <row r="492" spans="31:31" ht="30" customHeight="1" x14ac:dyDescent="0.35">
      <c r="AE492" s="99"/>
    </row>
    <row r="493" spans="31:31" ht="30" customHeight="1" x14ac:dyDescent="0.35">
      <c r="AE493" s="99"/>
    </row>
    <row r="494" spans="31:31" ht="30" customHeight="1" x14ac:dyDescent="0.35">
      <c r="AE494" s="99"/>
    </row>
    <row r="495" spans="31:31" ht="30" customHeight="1" x14ac:dyDescent="0.35">
      <c r="AE495" s="99"/>
    </row>
    <row r="496" spans="31:31" ht="30" customHeight="1" x14ac:dyDescent="0.35">
      <c r="AE496" s="99"/>
    </row>
    <row r="497" spans="31:31" ht="30" customHeight="1" x14ac:dyDescent="0.35">
      <c r="AE497" s="99"/>
    </row>
    <row r="498" spans="31:31" ht="30" customHeight="1" x14ac:dyDescent="0.35">
      <c r="AE498" s="99"/>
    </row>
    <row r="499" spans="31:31" ht="30" customHeight="1" x14ac:dyDescent="0.35">
      <c r="AE499" s="99"/>
    </row>
    <row r="500" spans="31:31" ht="30" customHeight="1" x14ac:dyDescent="0.35">
      <c r="AE500" s="99"/>
    </row>
    <row r="501" spans="31:31" ht="30" customHeight="1" x14ac:dyDescent="0.35">
      <c r="AE501" s="99"/>
    </row>
    <row r="502" spans="31:31" ht="30" customHeight="1" x14ac:dyDescent="0.35">
      <c r="AE502" s="99"/>
    </row>
    <row r="503" spans="31:31" ht="30" customHeight="1" x14ac:dyDescent="0.35">
      <c r="AE503" s="99"/>
    </row>
    <row r="504" spans="31:31" ht="30" customHeight="1" x14ac:dyDescent="0.35">
      <c r="AE504" s="99"/>
    </row>
    <row r="505" spans="31:31" ht="30" customHeight="1" x14ac:dyDescent="0.35">
      <c r="AE505" s="99"/>
    </row>
    <row r="506" spans="31:31" ht="30" customHeight="1" x14ac:dyDescent="0.35">
      <c r="AE506" s="99"/>
    </row>
    <row r="507" spans="31:31" ht="30" customHeight="1" x14ac:dyDescent="0.35">
      <c r="AE507" s="99"/>
    </row>
    <row r="508" spans="31:31" ht="30" customHeight="1" x14ac:dyDescent="0.35">
      <c r="AE508" s="99"/>
    </row>
    <row r="509" spans="31:31" ht="30" customHeight="1" x14ac:dyDescent="0.35">
      <c r="AE509" s="99"/>
    </row>
    <row r="510" spans="31:31" ht="30" customHeight="1" x14ac:dyDescent="0.35">
      <c r="AE510" s="99"/>
    </row>
    <row r="511" spans="31:31" ht="30" customHeight="1" x14ac:dyDescent="0.35">
      <c r="AE511" s="99"/>
    </row>
    <row r="512" spans="31:31" ht="30" customHeight="1" x14ac:dyDescent="0.35">
      <c r="AE512" s="99"/>
    </row>
    <row r="513" spans="31:31" ht="30" customHeight="1" x14ac:dyDescent="0.35">
      <c r="AE513" s="99"/>
    </row>
    <row r="514" spans="31:31" ht="30" customHeight="1" x14ac:dyDescent="0.35">
      <c r="AE514" s="99"/>
    </row>
    <row r="515" spans="31:31" ht="30" customHeight="1" x14ac:dyDescent="0.35">
      <c r="AE515" s="99"/>
    </row>
    <row r="516" spans="31:31" ht="30" customHeight="1" x14ac:dyDescent="0.35">
      <c r="AE516" s="99"/>
    </row>
    <row r="517" spans="31:31" ht="30" customHeight="1" x14ac:dyDescent="0.35">
      <c r="AE517" s="99"/>
    </row>
    <row r="518" spans="31:31" ht="30" customHeight="1" x14ac:dyDescent="0.35">
      <c r="AE518" s="99"/>
    </row>
    <row r="519" spans="31:31" ht="30" customHeight="1" x14ac:dyDescent="0.35">
      <c r="AE519" s="99"/>
    </row>
    <row r="520" spans="31:31" ht="30" customHeight="1" x14ac:dyDescent="0.35">
      <c r="AE520" s="99"/>
    </row>
    <row r="521" spans="31:31" ht="30" customHeight="1" x14ac:dyDescent="0.35">
      <c r="AE521" s="99"/>
    </row>
    <row r="522" spans="31:31" ht="30" customHeight="1" x14ac:dyDescent="0.35">
      <c r="AE522" s="99"/>
    </row>
    <row r="523" spans="31:31" ht="30" customHeight="1" x14ac:dyDescent="0.35">
      <c r="AE523" s="99"/>
    </row>
    <row r="524" spans="31:31" ht="30" customHeight="1" x14ac:dyDescent="0.35">
      <c r="AE524" s="99"/>
    </row>
    <row r="525" spans="31:31" ht="30" customHeight="1" x14ac:dyDescent="0.35">
      <c r="AE525" s="99"/>
    </row>
    <row r="526" spans="31:31" ht="30" customHeight="1" x14ac:dyDescent="0.35">
      <c r="AE526" s="99"/>
    </row>
    <row r="527" spans="31:31" ht="30" customHeight="1" x14ac:dyDescent="0.35">
      <c r="AE527" s="99"/>
    </row>
    <row r="528" spans="31:31" ht="30" customHeight="1" x14ac:dyDescent="0.35">
      <c r="AE528" s="99"/>
    </row>
    <row r="529" spans="31:31" ht="30" customHeight="1" x14ac:dyDescent="0.35">
      <c r="AE529" s="99"/>
    </row>
    <row r="530" spans="31:31" ht="30" customHeight="1" x14ac:dyDescent="0.35">
      <c r="AE530" s="99"/>
    </row>
    <row r="531" spans="31:31" ht="30" customHeight="1" x14ac:dyDescent="0.35">
      <c r="AE531" s="99"/>
    </row>
    <row r="532" spans="31:31" ht="30" customHeight="1" x14ac:dyDescent="0.35">
      <c r="AE532" s="99"/>
    </row>
    <row r="533" spans="31:31" ht="30" customHeight="1" x14ac:dyDescent="0.35">
      <c r="AE533" s="99"/>
    </row>
    <row r="534" spans="31:31" ht="30" customHeight="1" x14ac:dyDescent="0.35">
      <c r="AE534" s="99"/>
    </row>
    <row r="535" spans="31:31" ht="30" customHeight="1" x14ac:dyDescent="0.35">
      <c r="AE535" s="99"/>
    </row>
    <row r="536" spans="31:31" ht="30" customHeight="1" x14ac:dyDescent="0.35">
      <c r="AE536" s="99"/>
    </row>
    <row r="537" spans="31:31" ht="30" customHeight="1" x14ac:dyDescent="0.35">
      <c r="AE537" s="99"/>
    </row>
    <row r="538" spans="31:31" ht="30" customHeight="1" x14ac:dyDescent="0.35">
      <c r="AE538" s="99"/>
    </row>
    <row r="539" spans="31:31" ht="30" customHeight="1" x14ac:dyDescent="0.35">
      <c r="AE539" s="99"/>
    </row>
    <row r="540" spans="31:31" ht="30" customHeight="1" x14ac:dyDescent="0.35">
      <c r="AE540" s="99"/>
    </row>
    <row r="541" spans="31:31" ht="30" customHeight="1" x14ac:dyDescent="0.35">
      <c r="AE541" s="99"/>
    </row>
    <row r="542" spans="31:31" ht="30" customHeight="1" x14ac:dyDescent="0.35">
      <c r="AE542" s="99"/>
    </row>
    <row r="543" spans="31:31" ht="30" customHeight="1" x14ac:dyDescent="0.35">
      <c r="AE543" s="99"/>
    </row>
    <row r="544" spans="31:31" ht="30" customHeight="1" x14ac:dyDescent="0.35">
      <c r="AE544" s="99"/>
    </row>
    <row r="545" spans="31:31" ht="30" customHeight="1" x14ac:dyDescent="0.35">
      <c r="AE545" s="99"/>
    </row>
    <row r="546" spans="31:31" ht="30" customHeight="1" x14ac:dyDescent="0.35">
      <c r="AE546" s="99"/>
    </row>
    <row r="547" spans="31:31" ht="30" customHeight="1" x14ac:dyDescent="0.35">
      <c r="AE547" s="99"/>
    </row>
    <row r="548" spans="31:31" ht="30" customHeight="1" x14ac:dyDescent="0.35">
      <c r="AE548" s="99"/>
    </row>
    <row r="549" spans="31:31" ht="30" customHeight="1" x14ac:dyDescent="0.35">
      <c r="AE549" s="99"/>
    </row>
    <row r="550" spans="31:31" ht="30" customHeight="1" x14ac:dyDescent="0.35">
      <c r="AE550" s="99"/>
    </row>
    <row r="551" spans="31:31" ht="30" customHeight="1" x14ac:dyDescent="0.35">
      <c r="AE551" s="99"/>
    </row>
    <row r="552" spans="31:31" ht="30" customHeight="1" x14ac:dyDescent="0.35">
      <c r="AE552" s="99"/>
    </row>
    <row r="553" spans="31:31" ht="30" customHeight="1" x14ac:dyDescent="0.35">
      <c r="AE553" s="99"/>
    </row>
    <row r="554" spans="31:31" ht="30" customHeight="1" x14ac:dyDescent="0.35">
      <c r="AE554" s="99"/>
    </row>
    <row r="555" spans="31:31" ht="30" customHeight="1" x14ac:dyDescent="0.35">
      <c r="AE555" s="99"/>
    </row>
    <row r="556" spans="31:31" ht="30" customHeight="1" x14ac:dyDescent="0.35">
      <c r="AE556" s="99"/>
    </row>
    <row r="557" spans="31:31" ht="30" customHeight="1" x14ac:dyDescent="0.35">
      <c r="AE557" s="99"/>
    </row>
    <row r="558" spans="31:31" ht="30" customHeight="1" x14ac:dyDescent="0.35">
      <c r="AE558" s="99"/>
    </row>
    <row r="559" spans="31:31" ht="30" customHeight="1" x14ac:dyDescent="0.35">
      <c r="AE559" s="99"/>
    </row>
    <row r="560" spans="31:31" ht="30" customHeight="1" x14ac:dyDescent="0.35">
      <c r="AE560" s="99"/>
    </row>
    <row r="561" spans="31:31" ht="30" customHeight="1" x14ac:dyDescent="0.35">
      <c r="AE561" s="99"/>
    </row>
    <row r="562" spans="31:31" ht="30" customHeight="1" x14ac:dyDescent="0.35">
      <c r="AE562" s="99"/>
    </row>
    <row r="563" spans="31:31" ht="30" customHeight="1" x14ac:dyDescent="0.35">
      <c r="AE563" s="99"/>
    </row>
    <row r="564" spans="31:31" ht="30" customHeight="1" x14ac:dyDescent="0.35">
      <c r="AE564" s="99"/>
    </row>
    <row r="565" spans="31:31" ht="30" customHeight="1" x14ac:dyDescent="0.35">
      <c r="AE565" s="99"/>
    </row>
    <row r="566" spans="31:31" ht="30" customHeight="1" x14ac:dyDescent="0.35">
      <c r="AE566" s="99"/>
    </row>
    <row r="567" spans="31:31" ht="30" customHeight="1" x14ac:dyDescent="0.35">
      <c r="AE567" s="99"/>
    </row>
    <row r="568" spans="31:31" ht="30" customHeight="1" x14ac:dyDescent="0.35">
      <c r="AE568" s="99"/>
    </row>
    <row r="569" spans="31:31" ht="30" customHeight="1" x14ac:dyDescent="0.35">
      <c r="AE569" s="99"/>
    </row>
    <row r="570" spans="31:31" ht="30" customHeight="1" x14ac:dyDescent="0.35">
      <c r="AE570" s="99"/>
    </row>
    <row r="571" spans="31:31" ht="30" customHeight="1" x14ac:dyDescent="0.35">
      <c r="AE571" s="99"/>
    </row>
    <row r="572" spans="31:31" ht="30" customHeight="1" x14ac:dyDescent="0.35">
      <c r="AE572" s="99"/>
    </row>
    <row r="573" spans="31:31" ht="30" customHeight="1" x14ac:dyDescent="0.35">
      <c r="AE573" s="99"/>
    </row>
    <row r="574" spans="31:31" ht="30" customHeight="1" x14ac:dyDescent="0.35">
      <c r="AE574" s="99"/>
    </row>
    <row r="575" spans="31:31" ht="30" customHeight="1" x14ac:dyDescent="0.35">
      <c r="AE575" s="99"/>
    </row>
    <row r="576" spans="31:31" ht="30" customHeight="1" x14ac:dyDescent="0.35">
      <c r="AE576" s="99"/>
    </row>
    <row r="577" spans="31:31" ht="30" customHeight="1" x14ac:dyDescent="0.35">
      <c r="AE577" s="99"/>
    </row>
    <row r="578" spans="31:31" ht="30" customHeight="1" x14ac:dyDescent="0.35">
      <c r="AE578" s="99"/>
    </row>
    <row r="579" spans="31:31" ht="30" customHeight="1" x14ac:dyDescent="0.35">
      <c r="AE579" s="99"/>
    </row>
    <row r="580" spans="31:31" ht="30" customHeight="1" x14ac:dyDescent="0.35">
      <c r="AE580" s="99"/>
    </row>
    <row r="581" spans="31:31" ht="30" customHeight="1" x14ac:dyDescent="0.35">
      <c r="AE581" s="99"/>
    </row>
    <row r="582" spans="31:31" ht="30" customHeight="1" x14ac:dyDescent="0.35">
      <c r="AE582" s="99"/>
    </row>
    <row r="583" spans="31:31" ht="30" customHeight="1" x14ac:dyDescent="0.35">
      <c r="AE583" s="99"/>
    </row>
    <row r="584" spans="31:31" ht="30" customHeight="1" x14ac:dyDescent="0.35">
      <c r="AE584" s="99"/>
    </row>
    <row r="585" spans="31:31" ht="30" customHeight="1" x14ac:dyDescent="0.35">
      <c r="AE585" s="99"/>
    </row>
    <row r="586" spans="31:31" ht="30" customHeight="1" x14ac:dyDescent="0.35">
      <c r="AE586" s="99"/>
    </row>
    <row r="587" spans="31:31" ht="30" customHeight="1" x14ac:dyDescent="0.35">
      <c r="AE587" s="99"/>
    </row>
    <row r="588" spans="31:31" ht="30" customHeight="1" x14ac:dyDescent="0.35">
      <c r="AE588" s="99"/>
    </row>
    <row r="589" spans="31:31" ht="30" customHeight="1" x14ac:dyDescent="0.35">
      <c r="AE589" s="99"/>
    </row>
    <row r="590" spans="31:31" ht="30" customHeight="1" x14ac:dyDescent="0.35">
      <c r="AE590" s="99"/>
    </row>
    <row r="591" spans="31:31" ht="30" customHeight="1" x14ac:dyDescent="0.35">
      <c r="AE591" s="99"/>
    </row>
    <row r="592" spans="31:31" ht="30" customHeight="1" x14ac:dyDescent="0.35">
      <c r="AE592" s="99"/>
    </row>
    <row r="593" spans="31:31" ht="30" customHeight="1" x14ac:dyDescent="0.35">
      <c r="AE593" s="99"/>
    </row>
    <row r="594" spans="31:31" ht="30" customHeight="1" x14ac:dyDescent="0.35">
      <c r="AE594" s="99"/>
    </row>
    <row r="595" spans="31:31" ht="30" customHeight="1" x14ac:dyDescent="0.35">
      <c r="AE595" s="99"/>
    </row>
    <row r="596" spans="31:31" ht="30" customHeight="1" x14ac:dyDescent="0.35">
      <c r="AE596" s="99"/>
    </row>
    <row r="597" spans="31:31" ht="30" customHeight="1" x14ac:dyDescent="0.35">
      <c r="AE597" s="99"/>
    </row>
    <row r="598" spans="31:31" ht="30" customHeight="1" x14ac:dyDescent="0.35">
      <c r="AE598" s="99"/>
    </row>
    <row r="599" spans="31:31" ht="30" customHeight="1" x14ac:dyDescent="0.35">
      <c r="AE599" s="99"/>
    </row>
    <row r="600" spans="31:31" ht="30" customHeight="1" x14ac:dyDescent="0.35">
      <c r="AE600" s="99"/>
    </row>
    <row r="601" spans="31:31" ht="30" customHeight="1" x14ac:dyDescent="0.35">
      <c r="AE601" s="99"/>
    </row>
    <row r="602" spans="31:31" ht="30" customHeight="1" x14ac:dyDescent="0.35">
      <c r="AE602" s="99"/>
    </row>
    <row r="603" spans="31:31" ht="30" customHeight="1" x14ac:dyDescent="0.35">
      <c r="AE603" s="99"/>
    </row>
    <row r="604" spans="31:31" ht="30" customHeight="1" x14ac:dyDescent="0.35">
      <c r="AE604" s="99"/>
    </row>
    <row r="605" spans="31:31" ht="30" customHeight="1" x14ac:dyDescent="0.35">
      <c r="AE605" s="99"/>
    </row>
    <row r="606" spans="31:31" ht="30" customHeight="1" x14ac:dyDescent="0.35">
      <c r="AE606" s="99"/>
    </row>
    <row r="607" spans="31:31" ht="30" customHeight="1" x14ac:dyDescent="0.35">
      <c r="AE607" s="99"/>
    </row>
    <row r="608" spans="31:31" ht="30" customHeight="1" x14ac:dyDescent="0.35">
      <c r="AE608" s="99"/>
    </row>
    <row r="609" spans="31:31" ht="30" customHeight="1" x14ac:dyDescent="0.35">
      <c r="AE609" s="99"/>
    </row>
    <row r="610" spans="31:31" ht="30" customHeight="1" x14ac:dyDescent="0.35">
      <c r="AE610" s="99"/>
    </row>
    <row r="611" spans="31:31" ht="30" customHeight="1" x14ac:dyDescent="0.35">
      <c r="AE611" s="99"/>
    </row>
    <row r="612" spans="31:31" ht="30" customHeight="1" x14ac:dyDescent="0.35">
      <c r="AE612" s="99"/>
    </row>
    <row r="613" spans="31:31" ht="30" customHeight="1" x14ac:dyDescent="0.35">
      <c r="AE613" s="99"/>
    </row>
    <row r="614" spans="31:31" ht="30" customHeight="1" x14ac:dyDescent="0.35">
      <c r="AE614" s="99"/>
    </row>
    <row r="615" spans="31:31" ht="30" customHeight="1" x14ac:dyDescent="0.35">
      <c r="AE615" s="99"/>
    </row>
    <row r="616" spans="31:31" ht="30" customHeight="1" x14ac:dyDescent="0.35">
      <c r="AE616" s="99"/>
    </row>
    <row r="617" spans="31:31" ht="30" customHeight="1" x14ac:dyDescent="0.35">
      <c r="AE617" s="99"/>
    </row>
    <row r="618" spans="31:31" ht="30" customHeight="1" x14ac:dyDescent="0.35">
      <c r="AE618" s="99"/>
    </row>
    <row r="619" spans="31:31" ht="30" customHeight="1" x14ac:dyDescent="0.35">
      <c r="AE619" s="99"/>
    </row>
    <row r="620" spans="31:31" ht="30" customHeight="1" x14ac:dyDescent="0.35">
      <c r="AE620" s="99"/>
    </row>
    <row r="621" spans="31:31" ht="30" customHeight="1" x14ac:dyDescent="0.35">
      <c r="AE621" s="99"/>
    </row>
    <row r="622" spans="31:31" ht="30" customHeight="1" x14ac:dyDescent="0.35">
      <c r="AE622" s="99"/>
    </row>
    <row r="623" spans="31:31" ht="30" customHeight="1" x14ac:dyDescent="0.35">
      <c r="AE623" s="99"/>
    </row>
    <row r="624" spans="31:31" ht="30" customHeight="1" x14ac:dyDescent="0.35">
      <c r="AE624" s="99"/>
    </row>
    <row r="625" spans="31:31" ht="30" customHeight="1" x14ac:dyDescent="0.35">
      <c r="AE625" s="99"/>
    </row>
    <row r="626" spans="31:31" ht="30" customHeight="1" x14ac:dyDescent="0.35">
      <c r="AE626" s="99"/>
    </row>
    <row r="627" spans="31:31" ht="30" customHeight="1" x14ac:dyDescent="0.35">
      <c r="AE627" s="99"/>
    </row>
    <row r="628" spans="31:31" ht="30" customHeight="1" x14ac:dyDescent="0.35">
      <c r="AE628" s="99"/>
    </row>
    <row r="629" spans="31:31" ht="30" customHeight="1" x14ac:dyDescent="0.35">
      <c r="AE629" s="99"/>
    </row>
    <row r="630" spans="31:31" ht="30" customHeight="1" x14ac:dyDescent="0.35">
      <c r="AE630" s="99"/>
    </row>
    <row r="631" spans="31:31" ht="30" customHeight="1" x14ac:dyDescent="0.35">
      <c r="AE631" s="99"/>
    </row>
    <row r="632" spans="31:31" ht="30" customHeight="1" x14ac:dyDescent="0.35">
      <c r="AE632" s="99"/>
    </row>
    <row r="633" spans="31:31" ht="30" customHeight="1" x14ac:dyDescent="0.35">
      <c r="AE633" s="99"/>
    </row>
    <row r="634" spans="31:31" ht="30" customHeight="1" x14ac:dyDescent="0.35">
      <c r="AE634" s="99"/>
    </row>
    <row r="635" spans="31:31" ht="30" customHeight="1" x14ac:dyDescent="0.35">
      <c r="AE635" s="99"/>
    </row>
    <row r="636" spans="31:31" ht="30" customHeight="1" x14ac:dyDescent="0.35">
      <c r="AE636" s="99"/>
    </row>
    <row r="637" spans="31:31" ht="30" customHeight="1" x14ac:dyDescent="0.35">
      <c r="AE637" s="99"/>
    </row>
    <row r="638" spans="31:31" ht="30" customHeight="1" x14ac:dyDescent="0.35">
      <c r="AE638" s="99"/>
    </row>
    <row r="639" spans="31:31" ht="30" customHeight="1" x14ac:dyDescent="0.35">
      <c r="AE639" s="99"/>
    </row>
    <row r="640" spans="31:31" ht="30" customHeight="1" x14ac:dyDescent="0.35">
      <c r="AE640" s="99"/>
    </row>
    <row r="641" spans="31:31" ht="30" customHeight="1" x14ac:dyDescent="0.35">
      <c r="AE641" s="99"/>
    </row>
    <row r="642" spans="31:31" ht="30" customHeight="1" x14ac:dyDescent="0.35">
      <c r="AE642" s="99"/>
    </row>
    <row r="643" spans="31:31" ht="30" customHeight="1" x14ac:dyDescent="0.35">
      <c r="AE643" s="99"/>
    </row>
    <row r="644" spans="31:31" ht="30" customHeight="1" x14ac:dyDescent="0.35">
      <c r="AE644" s="99"/>
    </row>
    <row r="645" spans="31:31" ht="30" customHeight="1" x14ac:dyDescent="0.35">
      <c r="AE645" s="99"/>
    </row>
    <row r="646" spans="31:31" ht="30" customHeight="1" x14ac:dyDescent="0.35">
      <c r="AE646" s="99"/>
    </row>
    <row r="647" spans="31:31" ht="30" customHeight="1" x14ac:dyDescent="0.35">
      <c r="AE647" s="99"/>
    </row>
    <row r="648" spans="31:31" ht="30" customHeight="1" x14ac:dyDescent="0.35">
      <c r="AE648" s="99"/>
    </row>
    <row r="649" spans="31:31" ht="30" customHeight="1" x14ac:dyDescent="0.35">
      <c r="AE649" s="99"/>
    </row>
    <row r="650" spans="31:31" ht="30" customHeight="1" x14ac:dyDescent="0.35">
      <c r="AE650" s="99"/>
    </row>
    <row r="651" spans="31:31" ht="30" customHeight="1" x14ac:dyDescent="0.35">
      <c r="AE651" s="99"/>
    </row>
    <row r="652" spans="31:31" ht="30" customHeight="1" x14ac:dyDescent="0.35">
      <c r="AE652" s="99"/>
    </row>
    <row r="653" spans="31:31" ht="30" customHeight="1" x14ac:dyDescent="0.35">
      <c r="AE653" s="99"/>
    </row>
    <row r="654" spans="31:31" ht="30" customHeight="1" x14ac:dyDescent="0.35">
      <c r="AE654" s="99"/>
    </row>
    <row r="655" spans="31:31" ht="30" customHeight="1" x14ac:dyDescent="0.35">
      <c r="AE655" s="99"/>
    </row>
    <row r="656" spans="31:31" ht="30" customHeight="1" x14ac:dyDescent="0.35">
      <c r="AE656" s="99"/>
    </row>
    <row r="657" spans="31:31" ht="30" customHeight="1" x14ac:dyDescent="0.35">
      <c r="AE657" s="99"/>
    </row>
    <row r="658" spans="31:31" ht="30" customHeight="1" x14ac:dyDescent="0.35">
      <c r="AE658" s="99"/>
    </row>
    <row r="659" spans="31:31" ht="30" customHeight="1" x14ac:dyDescent="0.35">
      <c r="AE659" s="99"/>
    </row>
    <row r="660" spans="31:31" ht="30" customHeight="1" x14ac:dyDescent="0.35">
      <c r="AE660" s="99"/>
    </row>
    <row r="661" spans="31:31" ht="30" customHeight="1" x14ac:dyDescent="0.35">
      <c r="AE661" s="99"/>
    </row>
    <row r="662" spans="31:31" ht="30" customHeight="1" x14ac:dyDescent="0.35">
      <c r="AE662" s="99"/>
    </row>
    <row r="663" spans="31:31" ht="30" customHeight="1" x14ac:dyDescent="0.35">
      <c r="AE663" s="99"/>
    </row>
    <row r="664" spans="31:31" ht="30" customHeight="1" x14ac:dyDescent="0.35">
      <c r="AE664" s="99"/>
    </row>
    <row r="665" spans="31:31" ht="30" customHeight="1" x14ac:dyDescent="0.35">
      <c r="AE665" s="99"/>
    </row>
    <row r="666" spans="31:31" ht="30" customHeight="1" x14ac:dyDescent="0.35">
      <c r="AE666" s="99"/>
    </row>
    <row r="667" spans="31:31" ht="30" customHeight="1" x14ac:dyDescent="0.35">
      <c r="AE667" s="99"/>
    </row>
    <row r="668" spans="31:31" ht="30" customHeight="1" x14ac:dyDescent="0.35">
      <c r="AE668" s="99"/>
    </row>
    <row r="669" spans="31:31" ht="30" customHeight="1" x14ac:dyDescent="0.35">
      <c r="AE669" s="99"/>
    </row>
    <row r="670" spans="31:31" ht="30" customHeight="1" x14ac:dyDescent="0.35">
      <c r="AE670" s="99"/>
    </row>
    <row r="671" spans="31:31" ht="30" customHeight="1" x14ac:dyDescent="0.35">
      <c r="AE671" s="99"/>
    </row>
    <row r="672" spans="31:31" ht="30" customHeight="1" x14ac:dyDescent="0.35">
      <c r="AE672" s="99"/>
    </row>
    <row r="673" spans="31:31" ht="30" customHeight="1" x14ac:dyDescent="0.35">
      <c r="AE673" s="99"/>
    </row>
    <row r="674" spans="31:31" ht="30" customHeight="1" x14ac:dyDescent="0.35">
      <c r="AE674" s="99"/>
    </row>
    <row r="675" spans="31:31" ht="30" customHeight="1" x14ac:dyDescent="0.35">
      <c r="AE675" s="99"/>
    </row>
    <row r="676" spans="31:31" ht="30" customHeight="1" x14ac:dyDescent="0.35">
      <c r="AE676" s="99"/>
    </row>
    <row r="677" spans="31:31" ht="30" customHeight="1" x14ac:dyDescent="0.35">
      <c r="AE677" s="99"/>
    </row>
    <row r="678" spans="31:31" ht="30" customHeight="1" x14ac:dyDescent="0.35">
      <c r="AE678" s="99"/>
    </row>
    <row r="679" spans="31:31" ht="30" customHeight="1" x14ac:dyDescent="0.35">
      <c r="AE679" s="99"/>
    </row>
    <row r="680" spans="31:31" ht="30" customHeight="1" x14ac:dyDescent="0.35">
      <c r="AE680" s="99"/>
    </row>
    <row r="681" spans="31:31" ht="30" customHeight="1" x14ac:dyDescent="0.35">
      <c r="AE681" s="99"/>
    </row>
    <row r="682" spans="31:31" ht="30" customHeight="1" x14ac:dyDescent="0.35">
      <c r="AE682" s="99"/>
    </row>
    <row r="683" spans="31:31" ht="30" customHeight="1" x14ac:dyDescent="0.35">
      <c r="AE683" s="99"/>
    </row>
    <row r="684" spans="31:31" ht="30" customHeight="1" x14ac:dyDescent="0.35">
      <c r="AE684" s="99"/>
    </row>
    <row r="685" spans="31:31" ht="30" customHeight="1" x14ac:dyDescent="0.35">
      <c r="AE685" s="99"/>
    </row>
    <row r="686" spans="31:31" ht="30" customHeight="1" x14ac:dyDescent="0.35">
      <c r="AE686" s="99"/>
    </row>
    <row r="687" spans="31:31" ht="30" customHeight="1" x14ac:dyDescent="0.35">
      <c r="AE687" s="99"/>
    </row>
    <row r="688" spans="31:31" ht="30" customHeight="1" x14ac:dyDescent="0.35">
      <c r="AE688" s="99"/>
    </row>
    <row r="689" spans="31:31" ht="30" customHeight="1" x14ac:dyDescent="0.35">
      <c r="AE689" s="99"/>
    </row>
    <row r="690" spans="31:31" ht="30" customHeight="1" x14ac:dyDescent="0.35">
      <c r="AE690" s="99"/>
    </row>
    <row r="691" spans="31:31" ht="30" customHeight="1" x14ac:dyDescent="0.35">
      <c r="AE691" s="99"/>
    </row>
    <row r="692" spans="31:31" ht="30" customHeight="1" x14ac:dyDescent="0.35">
      <c r="AE692" s="99"/>
    </row>
    <row r="693" spans="31:31" ht="30" customHeight="1" x14ac:dyDescent="0.35">
      <c r="AE693" s="99"/>
    </row>
    <row r="694" spans="31:31" ht="30" customHeight="1" x14ac:dyDescent="0.35">
      <c r="AE694" s="99"/>
    </row>
    <row r="695" spans="31:31" ht="30" customHeight="1" x14ac:dyDescent="0.35">
      <c r="AE695" s="99"/>
    </row>
    <row r="696" spans="31:31" ht="30" customHeight="1" x14ac:dyDescent="0.35">
      <c r="AE696" s="99"/>
    </row>
    <row r="697" spans="31:31" ht="30" customHeight="1" x14ac:dyDescent="0.35">
      <c r="AE697" s="99"/>
    </row>
    <row r="698" spans="31:31" ht="30" customHeight="1" x14ac:dyDescent="0.35">
      <c r="AE698" s="99"/>
    </row>
    <row r="699" spans="31:31" ht="30" customHeight="1" x14ac:dyDescent="0.35">
      <c r="AE699" s="99"/>
    </row>
    <row r="700" spans="31:31" ht="30" customHeight="1" x14ac:dyDescent="0.35">
      <c r="AE700" s="99"/>
    </row>
    <row r="701" spans="31:31" ht="30" customHeight="1" x14ac:dyDescent="0.35">
      <c r="AE701" s="99"/>
    </row>
    <row r="702" spans="31:31" ht="30" customHeight="1" x14ac:dyDescent="0.35">
      <c r="AE702" s="99"/>
    </row>
    <row r="703" spans="31:31" ht="30" customHeight="1" x14ac:dyDescent="0.35">
      <c r="AE703" s="99"/>
    </row>
    <row r="704" spans="31:31" ht="30" customHeight="1" x14ac:dyDescent="0.35">
      <c r="AE704" s="99"/>
    </row>
    <row r="705" spans="31:31" ht="30" customHeight="1" x14ac:dyDescent="0.35">
      <c r="AE705" s="99"/>
    </row>
    <row r="706" spans="31:31" ht="30" customHeight="1" x14ac:dyDescent="0.35">
      <c r="AE706" s="99"/>
    </row>
    <row r="707" spans="31:31" ht="30" customHeight="1" x14ac:dyDescent="0.35">
      <c r="AE707" s="99"/>
    </row>
    <row r="708" spans="31:31" ht="30" customHeight="1" x14ac:dyDescent="0.35">
      <c r="AE708" s="99"/>
    </row>
    <row r="709" spans="31:31" ht="30" customHeight="1" x14ac:dyDescent="0.35">
      <c r="AE709" s="99"/>
    </row>
    <row r="710" spans="31:31" ht="30" customHeight="1" x14ac:dyDescent="0.35">
      <c r="AE710" s="99"/>
    </row>
    <row r="711" spans="31:31" ht="30" customHeight="1" x14ac:dyDescent="0.35">
      <c r="AE711" s="99"/>
    </row>
    <row r="712" spans="31:31" ht="30" customHeight="1" x14ac:dyDescent="0.35">
      <c r="AE712" s="99"/>
    </row>
    <row r="713" spans="31:31" ht="30" customHeight="1" x14ac:dyDescent="0.35">
      <c r="AE713" s="99"/>
    </row>
    <row r="714" spans="31:31" ht="30" customHeight="1" x14ac:dyDescent="0.35">
      <c r="AE714" s="99"/>
    </row>
    <row r="715" spans="31:31" ht="30" customHeight="1" x14ac:dyDescent="0.35">
      <c r="AE715" s="99"/>
    </row>
    <row r="716" spans="31:31" ht="30" customHeight="1" x14ac:dyDescent="0.35">
      <c r="AE716" s="99"/>
    </row>
    <row r="717" spans="31:31" ht="30" customHeight="1" x14ac:dyDescent="0.35">
      <c r="AE717" s="99"/>
    </row>
    <row r="718" spans="31:31" ht="30" customHeight="1" x14ac:dyDescent="0.35">
      <c r="AE718" s="99"/>
    </row>
    <row r="719" spans="31:31" ht="30" customHeight="1" x14ac:dyDescent="0.35">
      <c r="AE719" s="99"/>
    </row>
    <row r="720" spans="31:31" ht="30" customHeight="1" x14ac:dyDescent="0.35">
      <c r="AE720" s="99"/>
    </row>
    <row r="721" spans="31:31" ht="30" customHeight="1" x14ac:dyDescent="0.35">
      <c r="AE721" s="99"/>
    </row>
    <row r="722" spans="31:31" ht="30" customHeight="1" x14ac:dyDescent="0.35">
      <c r="AE722" s="99"/>
    </row>
    <row r="723" spans="31:31" ht="30" customHeight="1" x14ac:dyDescent="0.35">
      <c r="AE723" s="99"/>
    </row>
    <row r="724" spans="31:31" ht="30" customHeight="1" x14ac:dyDescent="0.35">
      <c r="AE724" s="99"/>
    </row>
    <row r="725" spans="31:31" ht="30" customHeight="1" x14ac:dyDescent="0.35">
      <c r="AE725" s="99"/>
    </row>
    <row r="726" spans="31:31" ht="30" customHeight="1" x14ac:dyDescent="0.35">
      <c r="AE726" s="99"/>
    </row>
    <row r="727" spans="31:31" ht="30" customHeight="1" x14ac:dyDescent="0.35">
      <c r="AE727" s="99"/>
    </row>
    <row r="728" spans="31:31" ht="30" customHeight="1" x14ac:dyDescent="0.35">
      <c r="AE728" s="99"/>
    </row>
    <row r="729" spans="31:31" ht="30" customHeight="1" x14ac:dyDescent="0.35">
      <c r="AE729" s="99"/>
    </row>
    <row r="730" spans="31:31" ht="30" customHeight="1" x14ac:dyDescent="0.35">
      <c r="AE730" s="99"/>
    </row>
    <row r="731" spans="31:31" ht="30" customHeight="1" x14ac:dyDescent="0.35">
      <c r="AE731" s="99"/>
    </row>
    <row r="732" spans="31:31" ht="30" customHeight="1" x14ac:dyDescent="0.35">
      <c r="AE732" s="99"/>
    </row>
    <row r="733" spans="31:31" ht="30" customHeight="1" x14ac:dyDescent="0.35">
      <c r="AE733" s="99"/>
    </row>
    <row r="734" spans="31:31" ht="30" customHeight="1" x14ac:dyDescent="0.35">
      <c r="AE734" s="99"/>
    </row>
    <row r="735" spans="31:31" ht="30" customHeight="1" x14ac:dyDescent="0.35">
      <c r="AE735" s="99"/>
    </row>
    <row r="736" spans="31:31" ht="30" customHeight="1" x14ac:dyDescent="0.35">
      <c r="AE736" s="99"/>
    </row>
    <row r="737" spans="31:31" ht="30" customHeight="1" x14ac:dyDescent="0.35">
      <c r="AE737" s="99"/>
    </row>
    <row r="738" spans="31:31" ht="30" customHeight="1" x14ac:dyDescent="0.35">
      <c r="AE738" s="99"/>
    </row>
    <row r="739" spans="31:31" ht="30" customHeight="1" x14ac:dyDescent="0.35">
      <c r="AE739" s="99"/>
    </row>
    <row r="740" spans="31:31" ht="30" customHeight="1" x14ac:dyDescent="0.35">
      <c r="AE740" s="99"/>
    </row>
    <row r="741" spans="31:31" ht="30" customHeight="1" x14ac:dyDescent="0.35">
      <c r="AE741" s="99"/>
    </row>
    <row r="742" spans="31:31" ht="30" customHeight="1" x14ac:dyDescent="0.35">
      <c r="AE742" s="99"/>
    </row>
    <row r="743" spans="31:31" ht="30" customHeight="1" x14ac:dyDescent="0.35">
      <c r="AE743" s="99"/>
    </row>
    <row r="744" spans="31:31" ht="30" customHeight="1" x14ac:dyDescent="0.35">
      <c r="AE744" s="99"/>
    </row>
    <row r="745" spans="31:31" ht="30" customHeight="1" x14ac:dyDescent="0.35">
      <c r="AE745" s="99"/>
    </row>
    <row r="746" spans="31:31" ht="30" customHeight="1" x14ac:dyDescent="0.35">
      <c r="AE746" s="99"/>
    </row>
    <row r="747" spans="31:31" ht="30" customHeight="1" x14ac:dyDescent="0.35">
      <c r="AE747" s="99"/>
    </row>
    <row r="748" spans="31:31" ht="30" customHeight="1" x14ac:dyDescent="0.35">
      <c r="AE748" s="99"/>
    </row>
    <row r="749" spans="31:31" ht="30" customHeight="1" x14ac:dyDescent="0.35">
      <c r="AE749" s="99"/>
    </row>
    <row r="750" spans="31:31" ht="30" customHeight="1" x14ac:dyDescent="0.35">
      <c r="AE750" s="99"/>
    </row>
    <row r="751" spans="31:31" ht="30" customHeight="1" x14ac:dyDescent="0.35">
      <c r="AE751" s="99"/>
    </row>
    <row r="752" spans="31:31" ht="30" customHeight="1" x14ac:dyDescent="0.35">
      <c r="AE752" s="99"/>
    </row>
    <row r="753" spans="31:31" ht="30" customHeight="1" x14ac:dyDescent="0.35">
      <c r="AE753" s="99"/>
    </row>
    <row r="754" spans="31:31" ht="30" customHeight="1" x14ac:dyDescent="0.35">
      <c r="AE754" s="99"/>
    </row>
    <row r="755" spans="31:31" ht="30" customHeight="1" x14ac:dyDescent="0.35">
      <c r="AE755" s="99"/>
    </row>
    <row r="756" spans="31:31" ht="30" customHeight="1" x14ac:dyDescent="0.35">
      <c r="AE756" s="99"/>
    </row>
    <row r="757" spans="31:31" ht="30" customHeight="1" x14ac:dyDescent="0.35">
      <c r="AE757" s="99"/>
    </row>
    <row r="758" spans="31:31" ht="30" customHeight="1" x14ac:dyDescent="0.35">
      <c r="AE758" s="99"/>
    </row>
    <row r="759" spans="31:31" ht="30" customHeight="1" x14ac:dyDescent="0.35">
      <c r="AE759" s="99"/>
    </row>
    <row r="760" spans="31:31" ht="30" customHeight="1" x14ac:dyDescent="0.35">
      <c r="AE760" s="99"/>
    </row>
    <row r="761" spans="31:31" ht="30" customHeight="1" x14ac:dyDescent="0.35">
      <c r="AE761" s="99"/>
    </row>
    <row r="762" spans="31:31" ht="30" customHeight="1" x14ac:dyDescent="0.35">
      <c r="AE762" s="99"/>
    </row>
    <row r="763" spans="31:31" ht="30" customHeight="1" x14ac:dyDescent="0.35">
      <c r="AE763" s="99"/>
    </row>
    <row r="764" spans="31:31" ht="30" customHeight="1" x14ac:dyDescent="0.35">
      <c r="AE764" s="99"/>
    </row>
    <row r="765" spans="31:31" ht="30" customHeight="1" x14ac:dyDescent="0.35">
      <c r="AE765" s="99"/>
    </row>
    <row r="766" spans="31:31" ht="30" customHeight="1" x14ac:dyDescent="0.35">
      <c r="AE766" s="99"/>
    </row>
    <row r="767" spans="31:31" ht="30" customHeight="1" x14ac:dyDescent="0.35">
      <c r="AE767" s="99"/>
    </row>
    <row r="768" spans="31:31" ht="30" customHeight="1" x14ac:dyDescent="0.35">
      <c r="AE768" s="99"/>
    </row>
    <row r="769" spans="31:31" ht="30" customHeight="1" x14ac:dyDescent="0.35">
      <c r="AE769" s="99"/>
    </row>
    <row r="770" spans="31:31" ht="30" customHeight="1" x14ac:dyDescent="0.35">
      <c r="AE770" s="99"/>
    </row>
    <row r="771" spans="31:31" ht="30" customHeight="1" x14ac:dyDescent="0.35">
      <c r="AE771" s="99"/>
    </row>
    <row r="772" spans="31:31" ht="30" customHeight="1" x14ac:dyDescent="0.35">
      <c r="AE772" s="99"/>
    </row>
    <row r="773" spans="31:31" ht="30" customHeight="1" x14ac:dyDescent="0.35">
      <c r="AE773" s="99"/>
    </row>
    <row r="774" spans="31:31" ht="30" customHeight="1" x14ac:dyDescent="0.35">
      <c r="AE774" s="99"/>
    </row>
    <row r="775" spans="31:31" ht="30" customHeight="1" x14ac:dyDescent="0.35">
      <c r="AE775" s="99"/>
    </row>
    <row r="776" spans="31:31" ht="30" customHeight="1" x14ac:dyDescent="0.35">
      <c r="AE776" s="99"/>
    </row>
    <row r="777" spans="31:31" ht="30" customHeight="1" x14ac:dyDescent="0.35">
      <c r="AE777" s="99"/>
    </row>
    <row r="778" spans="31:31" ht="30" customHeight="1" x14ac:dyDescent="0.35">
      <c r="AE778" s="99"/>
    </row>
    <row r="779" spans="31:31" ht="30" customHeight="1" x14ac:dyDescent="0.35">
      <c r="AE779" s="99"/>
    </row>
    <row r="780" spans="31:31" ht="30" customHeight="1" x14ac:dyDescent="0.35">
      <c r="AE780" s="99"/>
    </row>
    <row r="781" spans="31:31" ht="30" customHeight="1" x14ac:dyDescent="0.35">
      <c r="AE781" s="99"/>
    </row>
    <row r="782" spans="31:31" ht="30" customHeight="1" x14ac:dyDescent="0.35">
      <c r="AE782" s="99"/>
    </row>
    <row r="783" spans="31:31" ht="30" customHeight="1" x14ac:dyDescent="0.35">
      <c r="AE783" s="99"/>
    </row>
    <row r="784" spans="31:31" ht="30" customHeight="1" x14ac:dyDescent="0.35">
      <c r="AE784" s="99"/>
    </row>
    <row r="785" spans="31:31" ht="30" customHeight="1" x14ac:dyDescent="0.35">
      <c r="AE785" s="99"/>
    </row>
    <row r="786" spans="31:31" ht="30" customHeight="1" x14ac:dyDescent="0.35">
      <c r="AE786" s="99"/>
    </row>
    <row r="787" spans="31:31" ht="30" customHeight="1" x14ac:dyDescent="0.35">
      <c r="AE787" s="99"/>
    </row>
    <row r="788" spans="31:31" ht="30" customHeight="1" x14ac:dyDescent="0.35">
      <c r="AE788" s="99"/>
    </row>
    <row r="789" spans="31:31" ht="30" customHeight="1" x14ac:dyDescent="0.35">
      <c r="AE789" s="99"/>
    </row>
    <row r="790" spans="31:31" ht="30" customHeight="1" x14ac:dyDescent="0.35">
      <c r="AE790" s="99"/>
    </row>
    <row r="791" spans="31:31" ht="30" customHeight="1" x14ac:dyDescent="0.35">
      <c r="AE791" s="99"/>
    </row>
    <row r="792" spans="31:31" ht="30" customHeight="1" x14ac:dyDescent="0.35">
      <c r="AE792" s="99"/>
    </row>
    <row r="793" spans="31:31" ht="30" customHeight="1" x14ac:dyDescent="0.35">
      <c r="AE793" s="99"/>
    </row>
    <row r="794" spans="31:31" ht="30" customHeight="1" x14ac:dyDescent="0.35">
      <c r="AE794" s="99"/>
    </row>
    <row r="795" spans="31:31" ht="30" customHeight="1" x14ac:dyDescent="0.35">
      <c r="AE795" s="99"/>
    </row>
    <row r="796" spans="31:31" ht="30" customHeight="1" x14ac:dyDescent="0.35">
      <c r="AE796" s="99"/>
    </row>
    <row r="797" spans="31:31" ht="30" customHeight="1" x14ac:dyDescent="0.35">
      <c r="AE797" s="99"/>
    </row>
    <row r="798" spans="31:31" ht="30" customHeight="1" x14ac:dyDescent="0.35">
      <c r="AE798" s="99"/>
    </row>
    <row r="799" spans="31:31" ht="30" customHeight="1" x14ac:dyDescent="0.35">
      <c r="AE799" s="99"/>
    </row>
    <row r="800" spans="31:31" ht="30" customHeight="1" x14ac:dyDescent="0.35">
      <c r="AE800" s="99"/>
    </row>
    <row r="801" spans="31:31" ht="30" customHeight="1" x14ac:dyDescent="0.35">
      <c r="AE801" s="99"/>
    </row>
    <row r="802" spans="31:31" ht="30" customHeight="1" x14ac:dyDescent="0.35">
      <c r="AE802" s="99"/>
    </row>
    <row r="803" spans="31:31" ht="30" customHeight="1" x14ac:dyDescent="0.35">
      <c r="AE803" s="99"/>
    </row>
    <row r="804" spans="31:31" ht="30" customHeight="1" x14ac:dyDescent="0.35">
      <c r="AE804" s="99"/>
    </row>
    <row r="805" spans="31:31" ht="30" customHeight="1" x14ac:dyDescent="0.35">
      <c r="AE805" s="99"/>
    </row>
    <row r="806" spans="31:31" ht="30" customHeight="1" x14ac:dyDescent="0.35">
      <c r="AE806" s="99"/>
    </row>
    <row r="807" spans="31:31" ht="30" customHeight="1" x14ac:dyDescent="0.35">
      <c r="AE807" s="99"/>
    </row>
    <row r="808" spans="31:31" ht="30" customHeight="1" x14ac:dyDescent="0.35">
      <c r="AE808" s="99"/>
    </row>
    <row r="809" spans="31:31" ht="30" customHeight="1" x14ac:dyDescent="0.35">
      <c r="AE809" s="99"/>
    </row>
    <row r="810" spans="31:31" ht="30" customHeight="1" x14ac:dyDescent="0.35">
      <c r="AE810" s="99"/>
    </row>
    <row r="811" spans="31:31" ht="30" customHeight="1" x14ac:dyDescent="0.35">
      <c r="AE811" s="99"/>
    </row>
    <row r="812" spans="31:31" ht="30" customHeight="1" x14ac:dyDescent="0.35">
      <c r="AE812" s="99"/>
    </row>
    <row r="813" spans="31:31" ht="30" customHeight="1" x14ac:dyDescent="0.35">
      <c r="AE813" s="99"/>
    </row>
    <row r="814" spans="31:31" ht="30" customHeight="1" x14ac:dyDescent="0.35">
      <c r="AE814" s="99"/>
    </row>
    <row r="815" spans="31:31" ht="30" customHeight="1" x14ac:dyDescent="0.35">
      <c r="AE815" s="99"/>
    </row>
    <row r="816" spans="31:31" ht="30" customHeight="1" x14ac:dyDescent="0.35">
      <c r="AE816" s="99"/>
    </row>
    <row r="817" spans="31:31" ht="30" customHeight="1" x14ac:dyDescent="0.35">
      <c r="AE817" s="99"/>
    </row>
    <row r="818" spans="31:31" ht="30" customHeight="1" x14ac:dyDescent="0.35">
      <c r="AE818" s="99"/>
    </row>
    <row r="819" spans="31:31" ht="30" customHeight="1" x14ac:dyDescent="0.35">
      <c r="AE819" s="99"/>
    </row>
    <row r="820" spans="31:31" ht="30" customHeight="1" x14ac:dyDescent="0.35">
      <c r="AE820" s="99"/>
    </row>
    <row r="821" spans="31:31" ht="30" customHeight="1" x14ac:dyDescent="0.35">
      <c r="AE821" s="99"/>
    </row>
    <row r="822" spans="31:31" ht="30" customHeight="1" x14ac:dyDescent="0.35">
      <c r="AE822" s="99"/>
    </row>
    <row r="823" spans="31:31" ht="30" customHeight="1" x14ac:dyDescent="0.35">
      <c r="AE823" s="99"/>
    </row>
    <row r="824" spans="31:31" ht="30" customHeight="1" x14ac:dyDescent="0.35">
      <c r="AE824" s="99"/>
    </row>
    <row r="825" spans="31:31" ht="30" customHeight="1" x14ac:dyDescent="0.35">
      <c r="AE825" s="99"/>
    </row>
    <row r="826" spans="31:31" ht="30" customHeight="1" x14ac:dyDescent="0.35">
      <c r="AE826" s="99"/>
    </row>
    <row r="827" spans="31:31" ht="30" customHeight="1" x14ac:dyDescent="0.35">
      <c r="AE827" s="99"/>
    </row>
    <row r="828" spans="31:31" ht="30" customHeight="1" x14ac:dyDescent="0.35">
      <c r="AE828" s="99"/>
    </row>
    <row r="829" spans="31:31" ht="30" customHeight="1" x14ac:dyDescent="0.35">
      <c r="AE829" s="99"/>
    </row>
    <row r="830" spans="31:31" ht="30" customHeight="1" x14ac:dyDescent="0.35">
      <c r="AE830" s="99"/>
    </row>
    <row r="831" spans="31:31" ht="30" customHeight="1" x14ac:dyDescent="0.35">
      <c r="AE831" s="99"/>
    </row>
    <row r="832" spans="31:31" ht="30" customHeight="1" x14ac:dyDescent="0.35">
      <c r="AE832" s="99"/>
    </row>
    <row r="833" spans="31:31" ht="30" customHeight="1" x14ac:dyDescent="0.35">
      <c r="AE833" s="99"/>
    </row>
    <row r="834" spans="31:31" ht="30" customHeight="1" x14ac:dyDescent="0.35">
      <c r="AE834" s="99"/>
    </row>
    <row r="835" spans="31:31" ht="30" customHeight="1" x14ac:dyDescent="0.35">
      <c r="AE835" s="99"/>
    </row>
    <row r="836" spans="31:31" ht="30" customHeight="1" x14ac:dyDescent="0.35">
      <c r="AE836" s="99"/>
    </row>
    <row r="837" spans="31:31" ht="30" customHeight="1" x14ac:dyDescent="0.35">
      <c r="AE837" s="99"/>
    </row>
    <row r="838" spans="31:31" ht="30" customHeight="1" x14ac:dyDescent="0.35">
      <c r="AE838" s="99"/>
    </row>
    <row r="839" spans="31:31" ht="30" customHeight="1" x14ac:dyDescent="0.35">
      <c r="AE839" s="99"/>
    </row>
    <row r="840" spans="31:31" ht="30" customHeight="1" x14ac:dyDescent="0.35">
      <c r="AE840" s="99"/>
    </row>
    <row r="841" spans="31:31" ht="30" customHeight="1" x14ac:dyDescent="0.35">
      <c r="AE841" s="99"/>
    </row>
    <row r="842" spans="31:31" ht="30" customHeight="1" x14ac:dyDescent="0.35">
      <c r="AE842" s="99"/>
    </row>
    <row r="843" spans="31:31" ht="30" customHeight="1" x14ac:dyDescent="0.35">
      <c r="AE843" s="99"/>
    </row>
    <row r="844" spans="31:31" ht="30" customHeight="1" x14ac:dyDescent="0.35">
      <c r="AE844" s="99"/>
    </row>
    <row r="845" spans="31:31" ht="30" customHeight="1" x14ac:dyDescent="0.35">
      <c r="AE845" s="99"/>
    </row>
    <row r="846" spans="31:31" ht="30" customHeight="1" x14ac:dyDescent="0.35">
      <c r="AE846" s="99"/>
    </row>
    <row r="847" spans="31:31" ht="30" customHeight="1" x14ac:dyDescent="0.35">
      <c r="AE847" s="99"/>
    </row>
    <row r="848" spans="31:31" ht="30" customHeight="1" x14ac:dyDescent="0.35">
      <c r="AE848" s="99"/>
    </row>
    <row r="849" spans="31:31" ht="30" customHeight="1" x14ac:dyDescent="0.35">
      <c r="AE849" s="99"/>
    </row>
    <row r="850" spans="31:31" ht="30" customHeight="1" x14ac:dyDescent="0.35">
      <c r="AE850" s="99"/>
    </row>
    <row r="851" spans="31:31" ht="30" customHeight="1" x14ac:dyDescent="0.35">
      <c r="AE851" s="99"/>
    </row>
    <row r="852" spans="31:31" ht="30" customHeight="1" x14ac:dyDescent="0.35">
      <c r="AE852" s="99"/>
    </row>
    <row r="853" spans="31:31" ht="30" customHeight="1" x14ac:dyDescent="0.35">
      <c r="AE853" s="99"/>
    </row>
    <row r="854" spans="31:31" ht="30" customHeight="1" x14ac:dyDescent="0.35">
      <c r="AE854" s="99"/>
    </row>
    <row r="855" spans="31:31" ht="30" customHeight="1" x14ac:dyDescent="0.35">
      <c r="AE855" s="99"/>
    </row>
    <row r="856" spans="31:31" ht="30" customHeight="1" x14ac:dyDescent="0.35">
      <c r="AE856" s="99"/>
    </row>
    <row r="857" spans="31:31" ht="30" customHeight="1" x14ac:dyDescent="0.35">
      <c r="AE857" s="99"/>
    </row>
    <row r="858" spans="31:31" ht="30" customHeight="1" x14ac:dyDescent="0.35">
      <c r="AE858" s="99"/>
    </row>
    <row r="859" spans="31:31" ht="30" customHeight="1" x14ac:dyDescent="0.35">
      <c r="AE859" s="99"/>
    </row>
    <row r="860" spans="31:31" ht="30" customHeight="1" x14ac:dyDescent="0.35">
      <c r="AE860" s="99"/>
    </row>
    <row r="861" spans="31:31" ht="30" customHeight="1" x14ac:dyDescent="0.35">
      <c r="AE861" s="99"/>
    </row>
    <row r="862" spans="31:31" ht="30" customHeight="1" x14ac:dyDescent="0.35">
      <c r="AE862" s="99"/>
    </row>
    <row r="863" spans="31:31" ht="30" customHeight="1" x14ac:dyDescent="0.35">
      <c r="AE863" s="99"/>
    </row>
    <row r="864" spans="31:31" ht="30" customHeight="1" x14ac:dyDescent="0.35">
      <c r="AE864" s="99"/>
    </row>
    <row r="865" spans="31:31" ht="30" customHeight="1" x14ac:dyDescent="0.35">
      <c r="AE865" s="99"/>
    </row>
    <row r="866" spans="31:31" ht="30" customHeight="1" x14ac:dyDescent="0.35">
      <c r="AE866" s="99"/>
    </row>
    <row r="867" spans="31:31" ht="30" customHeight="1" x14ac:dyDescent="0.35">
      <c r="AE867" s="99"/>
    </row>
    <row r="868" spans="31:31" ht="30" customHeight="1" x14ac:dyDescent="0.35">
      <c r="AE868" s="99"/>
    </row>
    <row r="869" spans="31:31" ht="30" customHeight="1" x14ac:dyDescent="0.35">
      <c r="AE869" s="99"/>
    </row>
    <row r="870" spans="31:31" ht="30" customHeight="1" x14ac:dyDescent="0.35">
      <c r="AE870" s="99"/>
    </row>
    <row r="871" spans="31:31" ht="30" customHeight="1" x14ac:dyDescent="0.35">
      <c r="AE871" s="99"/>
    </row>
    <row r="872" spans="31:31" ht="30" customHeight="1" x14ac:dyDescent="0.35">
      <c r="AE872" s="99"/>
    </row>
    <row r="873" spans="31:31" ht="30" customHeight="1" x14ac:dyDescent="0.35">
      <c r="AE873" s="99"/>
    </row>
    <row r="874" spans="31:31" ht="30" customHeight="1" x14ac:dyDescent="0.35">
      <c r="AE874" s="99"/>
    </row>
    <row r="875" spans="31:31" ht="30" customHeight="1" x14ac:dyDescent="0.35">
      <c r="AE875" s="99"/>
    </row>
    <row r="876" spans="31:31" ht="30" customHeight="1" x14ac:dyDescent="0.35">
      <c r="AE876" s="99"/>
    </row>
    <row r="877" spans="31:31" ht="30" customHeight="1" x14ac:dyDescent="0.35">
      <c r="AE877" s="99"/>
    </row>
    <row r="878" spans="31:31" ht="30" customHeight="1" x14ac:dyDescent="0.35">
      <c r="AE878" s="99"/>
    </row>
    <row r="879" spans="31:31" ht="30" customHeight="1" x14ac:dyDescent="0.35">
      <c r="AE879" s="99"/>
    </row>
    <row r="880" spans="31:31" ht="30" customHeight="1" x14ac:dyDescent="0.35">
      <c r="AE880" s="99"/>
    </row>
    <row r="881" spans="31:31" ht="30" customHeight="1" x14ac:dyDescent="0.35">
      <c r="AE881" s="99"/>
    </row>
    <row r="882" spans="31:31" ht="30" customHeight="1" x14ac:dyDescent="0.35">
      <c r="AE882" s="99"/>
    </row>
    <row r="883" spans="31:31" ht="30" customHeight="1" x14ac:dyDescent="0.35">
      <c r="AE883" s="99"/>
    </row>
    <row r="884" spans="31:31" ht="30" customHeight="1" x14ac:dyDescent="0.35">
      <c r="AE884" s="99"/>
    </row>
    <row r="885" spans="31:31" ht="30" customHeight="1" x14ac:dyDescent="0.35">
      <c r="AE885" s="99"/>
    </row>
    <row r="886" spans="31:31" ht="30" customHeight="1" x14ac:dyDescent="0.35">
      <c r="AE886" s="99"/>
    </row>
    <row r="887" spans="31:31" ht="30" customHeight="1" x14ac:dyDescent="0.35">
      <c r="AE887" s="99"/>
    </row>
    <row r="888" spans="31:31" ht="30" customHeight="1" x14ac:dyDescent="0.35">
      <c r="AE888" s="99"/>
    </row>
    <row r="889" spans="31:31" ht="30" customHeight="1" x14ac:dyDescent="0.35">
      <c r="AE889" s="99"/>
    </row>
    <row r="890" spans="31:31" ht="30" customHeight="1" x14ac:dyDescent="0.35">
      <c r="AE890" s="99"/>
    </row>
    <row r="891" spans="31:31" ht="30" customHeight="1" x14ac:dyDescent="0.35">
      <c r="AE891" s="99"/>
    </row>
    <row r="892" spans="31:31" ht="30" customHeight="1" x14ac:dyDescent="0.35">
      <c r="AE892" s="99"/>
    </row>
    <row r="893" spans="31:31" ht="30" customHeight="1" x14ac:dyDescent="0.35">
      <c r="AE893" s="99"/>
    </row>
    <row r="894" spans="31:31" ht="30" customHeight="1" x14ac:dyDescent="0.35">
      <c r="AE894" s="99"/>
    </row>
    <row r="895" spans="31:31" ht="30" customHeight="1" x14ac:dyDescent="0.35">
      <c r="AE895" s="99"/>
    </row>
    <row r="896" spans="31:31" ht="30" customHeight="1" x14ac:dyDescent="0.35">
      <c r="AE896" s="99"/>
    </row>
    <row r="897" spans="31:31" ht="30" customHeight="1" x14ac:dyDescent="0.35">
      <c r="AE897" s="99"/>
    </row>
    <row r="898" spans="31:31" ht="30" customHeight="1" x14ac:dyDescent="0.35">
      <c r="AE898" s="99"/>
    </row>
    <row r="899" spans="31:31" ht="30" customHeight="1" x14ac:dyDescent="0.35">
      <c r="AE899" s="99"/>
    </row>
    <row r="900" spans="31:31" ht="30" customHeight="1" x14ac:dyDescent="0.35">
      <c r="AE900" s="99"/>
    </row>
    <row r="901" spans="31:31" ht="30" customHeight="1" x14ac:dyDescent="0.35">
      <c r="AE901" s="99"/>
    </row>
    <row r="902" spans="31:31" ht="30" customHeight="1" x14ac:dyDescent="0.35">
      <c r="AE902" s="99"/>
    </row>
    <row r="903" spans="31:31" ht="30" customHeight="1" x14ac:dyDescent="0.35">
      <c r="AE903" s="99"/>
    </row>
    <row r="904" spans="31:31" ht="30" customHeight="1" x14ac:dyDescent="0.35">
      <c r="AE904" s="99"/>
    </row>
    <row r="905" spans="31:31" ht="30" customHeight="1" x14ac:dyDescent="0.35">
      <c r="AE905" s="99"/>
    </row>
    <row r="906" spans="31:31" ht="30" customHeight="1" x14ac:dyDescent="0.35">
      <c r="AE906" s="99"/>
    </row>
    <row r="907" spans="31:31" ht="30" customHeight="1" x14ac:dyDescent="0.35">
      <c r="AE907" s="99"/>
    </row>
    <row r="908" spans="31:31" ht="30" customHeight="1" x14ac:dyDescent="0.35">
      <c r="AE908" s="99"/>
    </row>
    <row r="909" spans="31:31" ht="30" customHeight="1" x14ac:dyDescent="0.35">
      <c r="AE909" s="99"/>
    </row>
    <row r="910" spans="31:31" ht="30" customHeight="1" x14ac:dyDescent="0.35">
      <c r="AE910" s="99"/>
    </row>
    <row r="911" spans="31:31" ht="30" customHeight="1" x14ac:dyDescent="0.35">
      <c r="AE911" s="99"/>
    </row>
    <row r="912" spans="31:31" ht="30" customHeight="1" x14ac:dyDescent="0.35">
      <c r="AE912" s="99"/>
    </row>
    <row r="913" spans="31:31" ht="30" customHeight="1" x14ac:dyDescent="0.35">
      <c r="AE913" s="99"/>
    </row>
    <row r="914" spans="31:31" ht="30" customHeight="1" x14ac:dyDescent="0.35">
      <c r="AE914" s="99"/>
    </row>
    <row r="915" spans="31:31" ht="30" customHeight="1" x14ac:dyDescent="0.35">
      <c r="AE915" s="99"/>
    </row>
    <row r="916" spans="31:31" ht="30" customHeight="1" x14ac:dyDescent="0.35">
      <c r="AE916" s="99"/>
    </row>
    <row r="917" spans="31:31" ht="30" customHeight="1" x14ac:dyDescent="0.35">
      <c r="AE917" s="99"/>
    </row>
    <row r="918" spans="31:31" ht="30" customHeight="1" x14ac:dyDescent="0.35">
      <c r="AE918" s="99"/>
    </row>
    <row r="919" spans="31:31" ht="30" customHeight="1" x14ac:dyDescent="0.35">
      <c r="AE919" s="99"/>
    </row>
    <row r="920" spans="31:31" ht="30" customHeight="1" x14ac:dyDescent="0.35">
      <c r="AE920" s="99"/>
    </row>
    <row r="921" spans="31:31" ht="30" customHeight="1" x14ac:dyDescent="0.35">
      <c r="AE921" s="99"/>
    </row>
    <row r="922" spans="31:31" ht="30" customHeight="1" x14ac:dyDescent="0.35">
      <c r="AE922" s="99"/>
    </row>
    <row r="923" spans="31:31" ht="30" customHeight="1" x14ac:dyDescent="0.35">
      <c r="AE923" s="99"/>
    </row>
    <row r="924" spans="31:31" ht="30" customHeight="1" x14ac:dyDescent="0.35">
      <c r="AE924" s="99"/>
    </row>
    <row r="925" spans="31:31" ht="30" customHeight="1" x14ac:dyDescent="0.35">
      <c r="AE925" s="99"/>
    </row>
    <row r="926" spans="31:31" ht="30" customHeight="1" x14ac:dyDescent="0.35">
      <c r="AE926" s="99"/>
    </row>
    <row r="927" spans="31:31" ht="30" customHeight="1" x14ac:dyDescent="0.35">
      <c r="AE927" s="99"/>
    </row>
    <row r="928" spans="31:31" ht="30" customHeight="1" x14ac:dyDescent="0.35">
      <c r="AE928" s="99"/>
    </row>
    <row r="929" spans="31:31" ht="30" customHeight="1" x14ac:dyDescent="0.35">
      <c r="AE929" s="99"/>
    </row>
    <row r="930" spans="31:31" ht="30" customHeight="1" x14ac:dyDescent="0.35">
      <c r="AE930" s="99"/>
    </row>
    <row r="931" spans="31:31" ht="30" customHeight="1" x14ac:dyDescent="0.35">
      <c r="AE931" s="99"/>
    </row>
    <row r="932" spans="31:31" ht="30" customHeight="1" x14ac:dyDescent="0.35">
      <c r="AE932" s="99"/>
    </row>
    <row r="933" spans="31:31" ht="30" customHeight="1" x14ac:dyDescent="0.35">
      <c r="AE933" s="99"/>
    </row>
    <row r="934" spans="31:31" ht="30" customHeight="1" x14ac:dyDescent="0.35">
      <c r="AE934" s="99"/>
    </row>
    <row r="935" spans="31:31" ht="30" customHeight="1" x14ac:dyDescent="0.35">
      <c r="AE935" s="99"/>
    </row>
    <row r="936" spans="31:31" ht="30" customHeight="1" x14ac:dyDescent="0.35">
      <c r="AE936" s="99"/>
    </row>
    <row r="937" spans="31:31" ht="30" customHeight="1" x14ac:dyDescent="0.35">
      <c r="AE937" s="99"/>
    </row>
    <row r="938" spans="31:31" ht="30" customHeight="1" x14ac:dyDescent="0.35">
      <c r="AE938" s="99"/>
    </row>
    <row r="939" spans="31:31" ht="30" customHeight="1" x14ac:dyDescent="0.35">
      <c r="AE939" s="99"/>
    </row>
    <row r="940" spans="31:31" ht="30" customHeight="1" x14ac:dyDescent="0.35">
      <c r="AE940" s="99"/>
    </row>
    <row r="941" spans="31:31" ht="30" customHeight="1" x14ac:dyDescent="0.35">
      <c r="AE941" s="99"/>
    </row>
    <row r="942" spans="31:31" ht="30" customHeight="1" x14ac:dyDescent="0.35">
      <c r="AE942" s="99"/>
    </row>
    <row r="943" spans="31:31" ht="30" customHeight="1" x14ac:dyDescent="0.35">
      <c r="AE943" s="99"/>
    </row>
    <row r="944" spans="31:31" ht="30" customHeight="1" x14ac:dyDescent="0.35">
      <c r="AE944" s="99"/>
    </row>
    <row r="945" spans="31:31" ht="30" customHeight="1" x14ac:dyDescent="0.35">
      <c r="AE945" s="99"/>
    </row>
    <row r="946" spans="31:31" ht="30" customHeight="1" x14ac:dyDescent="0.35">
      <c r="AE946" s="99"/>
    </row>
    <row r="947" spans="31:31" ht="30" customHeight="1" x14ac:dyDescent="0.35">
      <c r="AE947" s="99"/>
    </row>
    <row r="948" spans="31:31" ht="30" customHeight="1" x14ac:dyDescent="0.35">
      <c r="AE948" s="99"/>
    </row>
    <row r="949" spans="31:31" ht="30" customHeight="1" x14ac:dyDescent="0.35">
      <c r="AE949" s="99"/>
    </row>
    <row r="950" spans="31:31" ht="30" customHeight="1" x14ac:dyDescent="0.35">
      <c r="AE950" s="99"/>
    </row>
    <row r="951" spans="31:31" ht="30" customHeight="1" x14ac:dyDescent="0.35">
      <c r="AE951" s="99"/>
    </row>
    <row r="952" spans="31:31" ht="30" customHeight="1" x14ac:dyDescent="0.35">
      <c r="AE952" s="99"/>
    </row>
    <row r="953" spans="31:31" ht="30" customHeight="1" x14ac:dyDescent="0.35">
      <c r="AE953" s="99"/>
    </row>
    <row r="954" spans="31:31" ht="30" customHeight="1" x14ac:dyDescent="0.35">
      <c r="AE954" s="99"/>
    </row>
    <row r="955" spans="31:31" ht="30" customHeight="1" x14ac:dyDescent="0.35">
      <c r="AE955" s="99"/>
    </row>
    <row r="956" spans="31:31" ht="30" customHeight="1" x14ac:dyDescent="0.35">
      <c r="AE956" s="99"/>
    </row>
    <row r="957" spans="31:31" ht="30" customHeight="1" x14ac:dyDescent="0.35">
      <c r="AE957" s="99"/>
    </row>
    <row r="958" spans="31:31" ht="30" customHeight="1" x14ac:dyDescent="0.35">
      <c r="AE958" s="99"/>
    </row>
    <row r="959" spans="31:31" ht="30" customHeight="1" x14ac:dyDescent="0.35">
      <c r="AE959" s="99"/>
    </row>
    <row r="960" spans="31:31" ht="30" customHeight="1" x14ac:dyDescent="0.35">
      <c r="AE960" s="99"/>
    </row>
    <row r="961" spans="31:31" ht="30" customHeight="1" x14ac:dyDescent="0.35">
      <c r="AE961" s="99"/>
    </row>
    <row r="962" spans="31:31" ht="30" customHeight="1" x14ac:dyDescent="0.35">
      <c r="AE962" s="99"/>
    </row>
    <row r="963" spans="31:31" ht="30" customHeight="1" x14ac:dyDescent="0.35">
      <c r="AE963" s="99"/>
    </row>
    <row r="964" spans="31:31" ht="30" customHeight="1" x14ac:dyDescent="0.35">
      <c r="AE964" s="99"/>
    </row>
    <row r="965" spans="31:31" ht="30" customHeight="1" x14ac:dyDescent="0.35">
      <c r="AE965" s="99"/>
    </row>
    <row r="966" spans="31:31" ht="30" customHeight="1" x14ac:dyDescent="0.35">
      <c r="AE966" s="99"/>
    </row>
    <row r="967" spans="31:31" ht="30" customHeight="1" x14ac:dyDescent="0.35">
      <c r="AE967" s="99"/>
    </row>
    <row r="968" spans="31:31" ht="30" customHeight="1" x14ac:dyDescent="0.35">
      <c r="AE968" s="99"/>
    </row>
    <row r="969" spans="31:31" ht="30" customHeight="1" x14ac:dyDescent="0.35">
      <c r="AE969" s="99"/>
    </row>
    <row r="970" spans="31:31" ht="30" customHeight="1" x14ac:dyDescent="0.35">
      <c r="AE970" s="99"/>
    </row>
    <row r="971" spans="31:31" ht="30" customHeight="1" x14ac:dyDescent="0.35">
      <c r="AE971" s="99"/>
    </row>
    <row r="972" spans="31:31" ht="30" customHeight="1" x14ac:dyDescent="0.35">
      <c r="AE972" s="99"/>
    </row>
    <row r="973" spans="31:31" ht="30" customHeight="1" x14ac:dyDescent="0.35">
      <c r="AE973" s="99"/>
    </row>
    <row r="974" spans="31:31" ht="30" customHeight="1" x14ac:dyDescent="0.35">
      <c r="AE974" s="99"/>
    </row>
  </sheetData>
  <autoFilter ref="A3:AU188"/>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7" priority="1" operator="lessThan">
      <formula>0</formula>
    </cfRule>
  </conditionalFormatting>
  <conditionalFormatting sqref="U4:AD186 AF4:AT186">
    <cfRule type="cellIs" dxfId="6" priority="2" operator="greaterThan">
      <formula>0</formula>
    </cfRule>
  </conditionalFormatting>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
  <dimension ref="A1:AU974"/>
  <sheetViews>
    <sheetView zoomScale="60" zoomScaleNormal="60" workbookViewId="0">
      <selection activeCell="Y8" sqref="Y8"/>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33.1796875" style="92" customWidth="1"/>
    <col min="5" max="5" width="10" style="92" customWidth="1"/>
    <col min="6" max="6" width="9.7265625" style="92" customWidth="1"/>
    <col min="7" max="7" width="14.453125" style="92" customWidth="1"/>
    <col min="8" max="8" width="9.1796875" style="92" customWidth="1"/>
    <col min="9" max="9" width="17.1796875" style="92" customWidth="1"/>
    <col min="10" max="10" width="15.7265625" style="92" customWidth="1"/>
    <col min="11" max="14" width="16" style="94" customWidth="1"/>
    <col min="15" max="15" width="17.54296875" style="94" customWidth="1"/>
    <col min="16" max="18" width="16" style="94" customWidth="1"/>
    <col min="19" max="19" width="16" style="101" customWidth="1"/>
    <col min="20" max="20" width="11.1796875" style="96" customWidth="1"/>
    <col min="21" max="21" width="16.1796875" style="99" customWidth="1"/>
    <col min="22" max="22" width="15.1796875" style="99" customWidth="1"/>
    <col min="23" max="23" width="16" style="99" customWidth="1"/>
    <col min="24" max="25" width="16.1796875" style="99" customWidth="1"/>
    <col min="26" max="26" width="15.542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2" t="s">
        <v>19</v>
      </c>
      <c r="V1" s="298" t="s">
        <v>19</v>
      </c>
      <c r="W1" s="298" t="s">
        <v>19</v>
      </c>
      <c r="X1" s="298" t="s">
        <v>19</v>
      </c>
      <c r="Y1" s="298" t="s">
        <v>19</v>
      </c>
      <c r="Z1" s="298" t="s">
        <v>19</v>
      </c>
      <c r="AA1" s="298" t="s">
        <v>19</v>
      </c>
      <c r="AB1" s="298" t="s">
        <v>19</v>
      </c>
      <c r="AC1" s="298" t="s">
        <v>19</v>
      </c>
      <c r="AD1" s="298" t="s">
        <v>19</v>
      </c>
      <c r="AE1" s="298" t="s">
        <v>19</v>
      </c>
      <c r="AF1" s="298" t="s">
        <v>19</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ESAG PAEX</v>
      </c>
      <c r="E2" s="299"/>
      <c r="F2" s="300"/>
      <c r="G2" s="300"/>
      <c r="H2" s="300"/>
      <c r="I2" s="300"/>
      <c r="J2" s="300"/>
      <c r="K2" s="300"/>
      <c r="L2" s="300"/>
      <c r="M2" s="300"/>
      <c r="N2" s="300"/>
      <c r="O2" s="300"/>
      <c r="P2" s="300"/>
      <c r="Q2" s="300"/>
      <c r="R2" s="300"/>
      <c r="S2" s="300"/>
      <c r="T2" s="301"/>
      <c r="U2" s="30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67" t="s">
        <v>16</v>
      </c>
      <c r="V3" s="68" t="s">
        <v>16</v>
      </c>
      <c r="W3" s="68" t="s">
        <v>16</v>
      </c>
      <c r="X3" s="68" t="s">
        <v>16</v>
      </c>
      <c r="Y3" s="68" t="s">
        <v>16</v>
      </c>
      <c r="Z3" s="68" t="s">
        <v>16</v>
      </c>
      <c r="AA3" s="68" t="s">
        <v>16</v>
      </c>
      <c r="AB3" s="68" t="s">
        <v>16</v>
      </c>
      <c r="AC3" s="68" t="s">
        <v>16</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IF(SUM(U4:AT4)&gt;K4+N4,K4+N4,SUM(U4:AT4))</f>
        <v>0</v>
      </c>
      <c r="M4" s="71">
        <f>(SUM(U4:AT4))</f>
        <v>0</v>
      </c>
      <c r="N4" s="72"/>
      <c r="O4" s="73">
        <f>ROUND(IF(K4*0.25-0.5&lt;0,0,K4*0.25-0.5),0)-R4-P4</f>
        <v>0</v>
      </c>
      <c r="P4" s="72"/>
      <c r="Q4" s="72"/>
      <c r="R4" s="72"/>
      <c r="S4" s="74">
        <f t="shared" ref="S4:S186" si="0">K4-(SUM(U4:AT4))+N4+P4+Q4-R4</f>
        <v>0</v>
      </c>
      <c r="T4" s="121" t="str">
        <f>IF(S4&lt;0,"ATENÇÃO","OK")</f>
        <v>OK</v>
      </c>
      <c r="U4" s="75"/>
      <c r="V4" s="76"/>
      <c r="W4" s="76"/>
      <c r="X4" s="76"/>
      <c r="Y4" s="76"/>
      <c r="Z4" s="76"/>
      <c r="AA4" s="76"/>
      <c r="AB4" s="77"/>
      <c r="AC4" s="78"/>
      <c r="AD4" s="77"/>
      <c r="AE4" s="77"/>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c r="L5" s="70">
        <f t="shared" ref="L5:L186" si="1">IF(SUM(U5:AT5)&gt;K5+N5,K5+N5,SUM(U5:AT5))</f>
        <v>0</v>
      </c>
      <c r="M5" s="71">
        <f t="shared" ref="M5:M186" si="2">(SUM(U5:AT5))</f>
        <v>0</v>
      </c>
      <c r="N5" s="72"/>
      <c r="O5" s="73">
        <f t="shared" ref="O5:O186" si="3">ROUND(IF(K5*0.25-0.5&lt;0,0,K5*0.25-0.5),0)-R5-P5</f>
        <v>0</v>
      </c>
      <c r="P5" s="72"/>
      <c r="Q5" s="72"/>
      <c r="R5" s="72"/>
      <c r="S5" s="74">
        <f t="shared" si="0"/>
        <v>0</v>
      </c>
      <c r="T5" s="121" t="str">
        <f t="shared" ref="T5:T186" si="4">IF(S5&lt;0,"ATENÇÃO","OK")</f>
        <v>OK</v>
      </c>
      <c r="U5" s="75"/>
      <c r="V5" s="76"/>
      <c r="W5" s="76"/>
      <c r="X5" s="76"/>
      <c r="Y5" s="76"/>
      <c r="Z5" s="76"/>
      <c r="AA5" s="76"/>
      <c r="AB5" s="77"/>
      <c r="AC5" s="78"/>
      <c r="AD5" s="80"/>
      <c r="AE5" s="80"/>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75"/>
      <c r="V6" s="76"/>
      <c r="W6" s="76"/>
      <c r="X6" s="76"/>
      <c r="Y6" s="76"/>
      <c r="Z6" s="76"/>
      <c r="AA6" s="76"/>
      <c r="AB6" s="80"/>
      <c r="AC6" s="78"/>
      <c r="AD6" s="80"/>
      <c r="AE6" s="80"/>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c r="L7" s="70">
        <f t="shared" si="1"/>
        <v>0</v>
      </c>
      <c r="M7" s="71">
        <f t="shared" si="2"/>
        <v>0</v>
      </c>
      <c r="N7" s="72"/>
      <c r="O7" s="73">
        <f t="shared" si="3"/>
        <v>0</v>
      </c>
      <c r="P7" s="72"/>
      <c r="Q7" s="72"/>
      <c r="R7" s="72"/>
      <c r="S7" s="74">
        <f t="shared" si="0"/>
        <v>0</v>
      </c>
      <c r="T7" s="121" t="str">
        <f t="shared" si="4"/>
        <v>OK</v>
      </c>
      <c r="U7" s="75"/>
      <c r="V7" s="76"/>
      <c r="W7" s="76"/>
      <c r="X7" s="76"/>
      <c r="Y7" s="76"/>
      <c r="Z7" s="76"/>
      <c r="AA7" s="76"/>
      <c r="AB7" s="77"/>
      <c r="AC7" s="78"/>
      <c r="AD7" s="77"/>
      <c r="AE7" s="77"/>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75"/>
      <c r="V8" s="76"/>
      <c r="W8" s="76"/>
      <c r="X8" s="76"/>
      <c r="Y8" s="76"/>
      <c r="Z8" s="76"/>
      <c r="AA8" s="76"/>
      <c r="AB8" s="77"/>
      <c r="AC8" s="78"/>
      <c r="AD8" s="80"/>
      <c r="AE8" s="82"/>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75"/>
      <c r="V9" s="76"/>
      <c r="W9" s="76"/>
      <c r="X9" s="76"/>
      <c r="Y9" s="76"/>
      <c r="Z9" s="76"/>
      <c r="AA9" s="76"/>
      <c r="AB9" s="80"/>
      <c r="AC9" s="78"/>
      <c r="AD9" s="77"/>
      <c r="AE9" s="80"/>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75"/>
      <c r="V10" s="76"/>
      <c r="W10" s="76"/>
      <c r="X10" s="76"/>
      <c r="Y10" s="76"/>
      <c r="Z10" s="76"/>
      <c r="AA10" s="76"/>
      <c r="AB10" s="77"/>
      <c r="AC10" s="78"/>
      <c r="AD10" s="77"/>
      <c r="AE10" s="80"/>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1"/>
        <v>0</v>
      </c>
      <c r="M11" s="71">
        <f t="shared" si="2"/>
        <v>0</v>
      </c>
      <c r="N11" s="72"/>
      <c r="O11" s="73">
        <f t="shared" si="3"/>
        <v>0</v>
      </c>
      <c r="P11" s="72"/>
      <c r="Q11" s="72"/>
      <c r="R11" s="72"/>
      <c r="S11" s="74">
        <f t="shared" si="0"/>
        <v>0</v>
      </c>
      <c r="T11" s="121" t="str">
        <f t="shared" si="4"/>
        <v>OK</v>
      </c>
      <c r="U11" s="75"/>
      <c r="V11" s="76"/>
      <c r="W11" s="76"/>
      <c r="X11" s="76"/>
      <c r="Y11" s="76"/>
      <c r="Z11" s="76"/>
      <c r="AA11" s="76"/>
      <c r="AB11" s="77"/>
      <c r="AC11" s="78"/>
      <c r="AD11" s="77"/>
      <c r="AE11" s="77"/>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75"/>
      <c r="V12" s="76"/>
      <c r="W12" s="76"/>
      <c r="X12" s="76"/>
      <c r="Y12" s="76"/>
      <c r="Z12" s="76"/>
      <c r="AA12" s="76"/>
      <c r="AB12" s="77"/>
      <c r="AC12" s="78"/>
      <c r="AD12" s="77"/>
      <c r="AE12" s="77"/>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1"/>
        <v>0</v>
      </c>
      <c r="M13" s="71">
        <f t="shared" si="2"/>
        <v>0</v>
      </c>
      <c r="N13" s="72"/>
      <c r="O13" s="73">
        <f t="shared" si="3"/>
        <v>0</v>
      </c>
      <c r="P13" s="72"/>
      <c r="Q13" s="72"/>
      <c r="R13" s="72"/>
      <c r="S13" s="74">
        <f t="shared" si="0"/>
        <v>0</v>
      </c>
      <c r="T13" s="121" t="str">
        <f t="shared" si="4"/>
        <v>OK</v>
      </c>
      <c r="U13" s="75"/>
      <c r="V13" s="83"/>
      <c r="W13" s="83"/>
      <c r="X13" s="76"/>
      <c r="Y13" s="83"/>
      <c r="Z13" s="76"/>
      <c r="AA13" s="83"/>
      <c r="AB13" s="84"/>
      <c r="AC13" s="78"/>
      <c r="AD13" s="77"/>
      <c r="AE13" s="77"/>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75"/>
      <c r="V14" s="76"/>
      <c r="W14" s="76"/>
      <c r="X14" s="76"/>
      <c r="Y14" s="76"/>
      <c r="Z14" s="76"/>
      <c r="AA14" s="76"/>
      <c r="AB14" s="77"/>
      <c r="AC14" s="78"/>
      <c r="AD14" s="77"/>
      <c r="AE14" s="77"/>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75"/>
      <c r="V15" s="83"/>
      <c r="W15" s="76"/>
      <c r="X15" s="76"/>
      <c r="Y15" s="83"/>
      <c r="Z15" s="76"/>
      <c r="AA15" s="83"/>
      <c r="AB15" s="84"/>
      <c r="AC15" s="78"/>
      <c r="AD15" s="77"/>
      <c r="AE15" s="77"/>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c r="L16" s="70">
        <f t="shared" si="1"/>
        <v>0</v>
      </c>
      <c r="M16" s="71">
        <f t="shared" si="2"/>
        <v>0</v>
      </c>
      <c r="N16" s="72"/>
      <c r="O16" s="73">
        <f t="shared" si="3"/>
        <v>0</v>
      </c>
      <c r="P16" s="72"/>
      <c r="Q16" s="72"/>
      <c r="R16" s="72"/>
      <c r="S16" s="74">
        <f t="shared" si="0"/>
        <v>0</v>
      </c>
      <c r="T16" s="121" t="str">
        <f t="shared" si="4"/>
        <v>OK</v>
      </c>
      <c r="U16" s="75"/>
      <c r="V16" s="76"/>
      <c r="W16" s="76"/>
      <c r="X16" s="76"/>
      <c r="Y16" s="76"/>
      <c r="Z16" s="76"/>
      <c r="AA16" s="76"/>
      <c r="AB16" s="77"/>
      <c r="AC16" s="78"/>
      <c r="AD16" s="77"/>
      <c r="AE16" s="77"/>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75"/>
      <c r="V17" s="76"/>
      <c r="W17" s="76"/>
      <c r="X17" s="76"/>
      <c r="Y17" s="76"/>
      <c r="Z17" s="76"/>
      <c r="AA17" s="76"/>
      <c r="AB17" s="77"/>
      <c r="AC17" s="78"/>
      <c r="AD17" s="77"/>
      <c r="AE17" s="77"/>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75"/>
      <c r="V18" s="76"/>
      <c r="W18" s="76"/>
      <c r="X18" s="76"/>
      <c r="Y18" s="76"/>
      <c r="Z18" s="76"/>
      <c r="AA18" s="76"/>
      <c r="AB18" s="77"/>
      <c r="AC18" s="78"/>
      <c r="AD18" s="77"/>
      <c r="AE18" s="77"/>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c r="L19" s="70">
        <f t="shared" si="1"/>
        <v>0</v>
      </c>
      <c r="M19" s="71">
        <f t="shared" si="2"/>
        <v>0</v>
      </c>
      <c r="N19" s="72"/>
      <c r="O19" s="73">
        <f t="shared" si="3"/>
        <v>0</v>
      </c>
      <c r="P19" s="72"/>
      <c r="Q19" s="72"/>
      <c r="R19" s="72"/>
      <c r="S19" s="74">
        <f t="shared" si="0"/>
        <v>0</v>
      </c>
      <c r="T19" s="121" t="str">
        <f t="shared" si="4"/>
        <v>OK</v>
      </c>
      <c r="U19" s="75"/>
      <c r="V19" s="76"/>
      <c r="W19" s="76"/>
      <c r="X19" s="76"/>
      <c r="Y19" s="76"/>
      <c r="Z19" s="76"/>
      <c r="AA19" s="76"/>
      <c r="AB19" s="80"/>
      <c r="AC19" s="78"/>
      <c r="AD19" s="77"/>
      <c r="AE19" s="77"/>
      <c r="AF19" s="76"/>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108" t="s">
        <v>84</v>
      </c>
      <c r="J20" s="109">
        <v>64</v>
      </c>
      <c r="K20" s="69"/>
      <c r="L20" s="70">
        <f t="shared" si="1"/>
        <v>0</v>
      </c>
      <c r="M20" s="71">
        <f t="shared" si="2"/>
        <v>0</v>
      </c>
      <c r="N20" s="72"/>
      <c r="O20" s="73">
        <f t="shared" si="3"/>
        <v>0</v>
      </c>
      <c r="P20" s="72"/>
      <c r="Q20" s="72"/>
      <c r="R20" s="72"/>
      <c r="S20" s="74">
        <f t="shared" si="0"/>
        <v>0</v>
      </c>
      <c r="T20" s="121" t="str">
        <f t="shared" si="4"/>
        <v>OK</v>
      </c>
      <c r="U20" s="75"/>
      <c r="V20" s="83"/>
      <c r="W20" s="83"/>
      <c r="X20" s="76"/>
      <c r="Y20" s="83"/>
      <c r="Z20" s="76"/>
      <c r="AA20" s="76"/>
      <c r="AB20" s="86"/>
      <c r="AC20" s="78"/>
      <c r="AD20" s="77"/>
      <c r="AE20" s="77"/>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c r="L21" s="70">
        <f t="shared" si="1"/>
        <v>0</v>
      </c>
      <c r="M21" s="71">
        <f t="shared" si="2"/>
        <v>0</v>
      </c>
      <c r="N21" s="72"/>
      <c r="O21" s="73">
        <f t="shared" si="3"/>
        <v>0</v>
      </c>
      <c r="P21" s="72"/>
      <c r="Q21" s="72"/>
      <c r="R21" s="72"/>
      <c r="S21" s="74">
        <f t="shared" si="0"/>
        <v>0</v>
      </c>
      <c r="T21" s="121" t="str">
        <f t="shared" si="4"/>
        <v>OK</v>
      </c>
      <c r="U21" s="75"/>
      <c r="V21" s="76"/>
      <c r="W21" s="76"/>
      <c r="X21" s="76"/>
      <c r="Y21" s="76"/>
      <c r="Z21" s="76"/>
      <c r="AA21" s="76"/>
      <c r="AB21" s="80"/>
      <c r="AC21" s="78"/>
      <c r="AD21" s="80"/>
      <c r="AE21" s="77"/>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c r="L22" s="70">
        <f t="shared" si="1"/>
        <v>0</v>
      </c>
      <c r="M22" s="71">
        <f t="shared" si="2"/>
        <v>0</v>
      </c>
      <c r="N22" s="72"/>
      <c r="O22" s="73">
        <f t="shared" si="3"/>
        <v>0</v>
      </c>
      <c r="P22" s="72"/>
      <c r="Q22" s="72"/>
      <c r="R22" s="72"/>
      <c r="S22" s="74">
        <f t="shared" si="0"/>
        <v>0</v>
      </c>
      <c r="T22" s="121" t="str">
        <f t="shared" si="4"/>
        <v>OK</v>
      </c>
      <c r="U22" s="75"/>
      <c r="V22" s="76"/>
      <c r="W22" s="76"/>
      <c r="X22" s="76"/>
      <c r="Y22" s="76"/>
      <c r="Z22" s="76"/>
      <c r="AA22" s="76"/>
      <c r="AB22" s="80"/>
      <c r="AC22" s="78"/>
      <c r="AD22" s="80"/>
      <c r="AE22" s="77"/>
      <c r="AF22" s="76"/>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c r="L23" s="70">
        <f t="shared" si="1"/>
        <v>0</v>
      </c>
      <c r="M23" s="71">
        <f t="shared" si="2"/>
        <v>0</v>
      </c>
      <c r="N23" s="72"/>
      <c r="O23" s="73">
        <f t="shared" si="3"/>
        <v>0</v>
      </c>
      <c r="P23" s="72"/>
      <c r="Q23" s="72"/>
      <c r="R23" s="72"/>
      <c r="S23" s="74">
        <f t="shared" si="0"/>
        <v>0</v>
      </c>
      <c r="T23" s="121" t="str">
        <f t="shared" si="4"/>
        <v>OK</v>
      </c>
      <c r="U23" s="75"/>
      <c r="V23" s="76"/>
      <c r="W23" s="76"/>
      <c r="X23" s="76"/>
      <c r="Y23" s="76"/>
      <c r="Z23" s="76"/>
      <c r="AA23" s="76"/>
      <c r="AB23" s="77"/>
      <c r="AC23" s="78"/>
      <c r="AD23" s="77"/>
      <c r="AE23" s="77"/>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75"/>
      <c r="V24" s="88"/>
      <c r="W24" s="88"/>
      <c r="X24" s="76"/>
      <c r="Y24" s="88"/>
      <c r="Z24" s="76"/>
      <c r="AA24" s="76"/>
      <c r="AB24" s="77"/>
      <c r="AC24" s="78"/>
      <c r="AD24" s="80"/>
      <c r="AE24" s="77"/>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c r="L25" s="70">
        <f t="shared" si="1"/>
        <v>0</v>
      </c>
      <c r="M25" s="71">
        <f t="shared" si="2"/>
        <v>0</v>
      </c>
      <c r="N25" s="72"/>
      <c r="O25" s="73">
        <f t="shared" si="3"/>
        <v>0</v>
      </c>
      <c r="P25" s="72"/>
      <c r="Q25" s="72"/>
      <c r="R25" s="72"/>
      <c r="S25" s="74">
        <f t="shared" si="0"/>
        <v>0</v>
      </c>
      <c r="T25" s="121" t="str">
        <f t="shared" si="4"/>
        <v>OK</v>
      </c>
      <c r="U25" s="75"/>
      <c r="V25" s="89"/>
      <c r="W25" s="88"/>
      <c r="X25" s="76"/>
      <c r="Y25" s="89"/>
      <c r="Z25" s="76"/>
      <c r="AA25" s="83"/>
      <c r="AB25" s="80"/>
      <c r="AC25" s="78"/>
      <c r="AD25" s="80"/>
      <c r="AE25" s="77"/>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75"/>
      <c r="V26" s="88"/>
      <c r="W26" s="88"/>
      <c r="X26" s="76"/>
      <c r="Y26" s="88"/>
      <c r="Z26" s="76"/>
      <c r="AA26" s="76"/>
      <c r="AB26" s="80"/>
      <c r="AC26" s="78"/>
      <c r="AD26" s="77"/>
      <c r="AE26" s="77"/>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c r="L27" s="70">
        <f t="shared" si="1"/>
        <v>0</v>
      </c>
      <c r="M27" s="71">
        <f t="shared" si="2"/>
        <v>0</v>
      </c>
      <c r="N27" s="72"/>
      <c r="O27" s="73">
        <f t="shared" si="3"/>
        <v>0</v>
      </c>
      <c r="P27" s="72"/>
      <c r="Q27" s="72"/>
      <c r="R27" s="72"/>
      <c r="S27" s="74">
        <f t="shared" si="0"/>
        <v>0</v>
      </c>
      <c r="T27" s="121" t="str">
        <f t="shared" si="4"/>
        <v>OK</v>
      </c>
      <c r="U27" s="75"/>
      <c r="V27" s="88"/>
      <c r="W27" s="88"/>
      <c r="X27" s="76"/>
      <c r="Y27" s="88"/>
      <c r="Z27" s="76"/>
      <c r="AA27" s="76"/>
      <c r="AB27" s="80"/>
      <c r="AC27" s="78"/>
      <c r="AD27" s="77"/>
      <c r="AE27" s="77"/>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75"/>
      <c r="V28" s="89"/>
      <c r="W28" s="89"/>
      <c r="X28" s="76"/>
      <c r="Y28" s="89"/>
      <c r="Z28" s="76"/>
      <c r="AA28" s="76"/>
      <c r="AB28" s="84"/>
      <c r="AC28" s="78"/>
      <c r="AD28" s="77"/>
      <c r="AE28" s="77"/>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75"/>
      <c r="V29" s="89"/>
      <c r="W29" s="89"/>
      <c r="X29" s="76"/>
      <c r="Y29" s="89"/>
      <c r="Z29" s="76"/>
      <c r="AA29" s="83"/>
      <c r="AB29" s="84"/>
      <c r="AC29" s="78"/>
      <c r="AD29" s="77"/>
      <c r="AE29" s="77"/>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75"/>
      <c r="V30" s="89"/>
      <c r="W30" s="89"/>
      <c r="X30" s="76"/>
      <c r="Y30" s="89"/>
      <c r="Z30" s="76"/>
      <c r="AA30" s="83"/>
      <c r="AB30" s="84"/>
      <c r="AC30" s="78"/>
      <c r="AD30" s="77"/>
      <c r="AE30" s="77"/>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75"/>
      <c r="V31" s="89"/>
      <c r="W31" s="89"/>
      <c r="X31" s="76"/>
      <c r="Y31" s="89"/>
      <c r="Z31" s="76"/>
      <c r="AA31" s="83"/>
      <c r="AB31" s="84"/>
      <c r="AC31" s="78"/>
      <c r="AD31" s="77"/>
      <c r="AE31" s="77"/>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c r="L32" s="70">
        <f t="shared" si="1"/>
        <v>0</v>
      </c>
      <c r="M32" s="71">
        <f t="shared" si="2"/>
        <v>0</v>
      </c>
      <c r="N32" s="72"/>
      <c r="O32" s="73">
        <f t="shared" si="3"/>
        <v>0</v>
      </c>
      <c r="P32" s="72"/>
      <c r="Q32" s="72"/>
      <c r="R32" s="72"/>
      <c r="S32" s="74">
        <f t="shared" si="0"/>
        <v>0</v>
      </c>
      <c r="T32" s="121" t="str">
        <f t="shared" si="4"/>
        <v>OK</v>
      </c>
      <c r="U32" s="75"/>
      <c r="V32" s="89"/>
      <c r="W32" s="89"/>
      <c r="X32" s="76"/>
      <c r="Y32" s="89"/>
      <c r="Z32" s="76"/>
      <c r="AA32" s="83"/>
      <c r="AB32" s="84"/>
      <c r="AC32" s="78"/>
      <c r="AD32" s="77"/>
      <c r="AE32" s="77"/>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75"/>
      <c r="V33" s="89"/>
      <c r="W33" s="89"/>
      <c r="X33" s="76"/>
      <c r="Y33" s="89"/>
      <c r="Z33" s="76"/>
      <c r="AA33" s="83"/>
      <c r="AB33" s="84"/>
      <c r="AC33" s="78"/>
      <c r="AD33" s="77"/>
      <c r="AE33" s="77"/>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75"/>
      <c r="V34" s="89"/>
      <c r="W34" s="89"/>
      <c r="X34" s="76"/>
      <c r="Y34" s="89"/>
      <c r="Z34" s="76"/>
      <c r="AA34" s="83"/>
      <c r="AB34" s="84"/>
      <c r="AC34" s="78"/>
      <c r="AD34" s="77"/>
      <c r="AE34" s="77"/>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c r="L35" s="70">
        <f t="shared" si="1"/>
        <v>0</v>
      </c>
      <c r="M35" s="71">
        <f t="shared" si="2"/>
        <v>0</v>
      </c>
      <c r="N35" s="72"/>
      <c r="O35" s="73">
        <f t="shared" si="3"/>
        <v>0</v>
      </c>
      <c r="P35" s="72"/>
      <c r="Q35" s="72"/>
      <c r="R35" s="72"/>
      <c r="S35" s="74">
        <f t="shared" si="0"/>
        <v>0</v>
      </c>
      <c r="T35" s="121" t="str">
        <f t="shared" si="4"/>
        <v>OK</v>
      </c>
      <c r="U35" s="75"/>
      <c r="V35" s="89"/>
      <c r="W35" s="89"/>
      <c r="X35" s="76"/>
      <c r="Y35" s="89"/>
      <c r="Z35" s="76"/>
      <c r="AA35" s="83"/>
      <c r="AB35" s="84"/>
      <c r="AC35" s="78"/>
      <c r="AD35" s="77"/>
      <c r="AE35" s="77"/>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75"/>
      <c r="V36" s="89"/>
      <c r="W36" s="89"/>
      <c r="X36" s="76"/>
      <c r="Y36" s="89"/>
      <c r="Z36" s="76"/>
      <c r="AA36" s="83"/>
      <c r="AB36" s="84"/>
      <c r="AC36" s="78"/>
      <c r="AD36" s="77"/>
      <c r="AE36" s="77"/>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c r="L37" s="70">
        <f t="shared" si="1"/>
        <v>0</v>
      </c>
      <c r="M37" s="71">
        <f t="shared" si="2"/>
        <v>0</v>
      </c>
      <c r="N37" s="72"/>
      <c r="O37" s="73">
        <f t="shared" si="3"/>
        <v>0</v>
      </c>
      <c r="P37" s="72"/>
      <c r="Q37" s="72"/>
      <c r="R37" s="72"/>
      <c r="S37" s="74">
        <f t="shared" si="0"/>
        <v>0</v>
      </c>
      <c r="T37" s="121" t="str">
        <f t="shared" si="4"/>
        <v>OK</v>
      </c>
      <c r="U37" s="75"/>
      <c r="V37" s="89"/>
      <c r="W37" s="89"/>
      <c r="X37" s="76"/>
      <c r="Y37" s="89"/>
      <c r="Z37" s="76"/>
      <c r="AA37" s="83"/>
      <c r="AB37" s="84"/>
      <c r="AC37" s="78"/>
      <c r="AD37" s="77"/>
      <c r="AE37" s="77"/>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c r="L38" s="70">
        <f t="shared" si="1"/>
        <v>0</v>
      </c>
      <c r="M38" s="71">
        <f t="shared" si="2"/>
        <v>0</v>
      </c>
      <c r="N38" s="72"/>
      <c r="O38" s="73">
        <f t="shared" si="3"/>
        <v>0</v>
      </c>
      <c r="P38" s="72"/>
      <c r="Q38" s="72"/>
      <c r="R38" s="72"/>
      <c r="S38" s="74">
        <f t="shared" si="0"/>
        <v>0</v>
      </c>
      <c r="T38" s="121" t="str">
        <f t="shared" si="4"/>
        <v>OK</v>
      </c>
      <c r="U38" s="75"/>
      <c r="V38" s="89"/>
      <c r="W38" s="89"/>
      <c r="X38" s="76"/>
      <c r="Y38" s="89"/>
      <c r="Z38" s="76"/>
      <c r="AA38" s="83"/>
      <c r="AB38" s="84"/>
      <c r="AC38" s="78"/>
      <c r="AD38" s="77"/>
      <c r="AE38" s="77"/>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1"/>
        <v>0</v>
      </c>
      <c r="M39" s="71">
        <f t="shared" si="2"/>
        <v>0</v>
      </c>
      <c r="N39" s="72"/>
      <c r="O39" s="73">
        <f t="shared" si="3"/>
        <v>0</v>
      </c>
      <c r="P39" s="72"/>
      <c r="Q39" s="72"/>
      <c r="R39" s="72"/>
      <c r="S39" s="74">
        <f t="shared" si="0"/>
        <v>0</v>
      </c>
      <c r="T39" s="121" t="str">
        <f t="shared" si="4"/>
        <v>OK</v>
      </c>
      <c r="U39" s="75"/>
      <c r="V39" s="89"/>
      <c r="W39" s="89"/>
      <c r="X39" s="76"/>
      <c r="Y39" s="89"/>
      <c r="Z39" s="76"/>
      <c r="AA39" s="83"/>
      <c r="AB39" s="84"/>
      <c r="AC39" s="78"/>
      <c r="AD39" s="77"/>
      <c r="AE39" s="77"/>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c r="L40" s="70">
        <f t="shared" si="1"/>
        <v>0</v>
      </c>
      <c r="M40" s="71">
        <f t="shared" si="2"/>
        <v>0</v>
      </c>
      <c r="N40" s="72"/>
      <c r="O40" s="73">
        <f t="shared" si="3"/>
        <v>0</v>
      </c>
      <c r="P40" s="72"/>
      <c r="Q40" s="72"/>
      <c r="R40" s="72"/>
      <c r="S40" s="74">
        <f t="shared" si="0"/>
        <v>0</v>
      </c>
      <c r="T40" s="121" t="str">
        <f t="shared" si="4"/>
        <v>OK</v>
      </c>
      <c r="U40" s="75"/>
      <c r="V40" s="89"/>
      <c r="W40" s="89"/>
      <c r="X40" s="76"/>
      <c r="Y40" s="89"/>
      <c r="Z40" s="76"/>
      <c r="AA40" s="83"/>
      <c r="AB40" s="84"/>
      <c r="AC40" s="78"/>
      <c r="AD40" s="77"/>
      <c r="AE40" s="77"/>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c r="L41" s="70">
        <f t="shared" si="1"/>
        <v>0</v>
      </c>
      <c r="M41" s="71">
        <f t="shared" si="2"/>
        <v>0</v>
      </c>
      <c r="N41" s="72"/>
      <c r="O41" s="73">
        <f t="shared" si="3"/>
        <v>0</v>
      </c>
      <c r="P41" s="72"/>
      <c r="Q41" s="72"/>
      <c r="R41" s="72"/>
      <c r="S41" s="74">
        <f t="shared" si="0"/>
        <v>0</v>
      </c>
      <c r="T41" s="121" t="str">
        <f t="shared" si="4"/>
        <v>OK</v>
      </c>
      <c r="U41" s="75"/>
      <c r="V41" s="89"/>
      <c r="W41" s="89"/>
      <c r="X41" s="76"/>
      <c r="Y41" s="89"/>
      <c r="Z41" s="76"/>
      <c r="AA41" s="83"/>
      <c r="AB41" s="84"/>
      <c r="AC41" s="78"/>
      <c r="AD41" s="77"/>
      <c r="AE41" s="77"/>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1"/>
        <v>0</v>
      </c>
      <c r="M42" s="71">
        <f t="shared" si="2"/>
        <v>0</v>
      </c>
      <c r="N42" s="72"/>
      <c r="O42" s="73">
        <f t="shared" si="3"/>
        <v>0</v>
      </c>
      <c r="P42" s="72"/>
      <c r="Q42" s="72"/>
      <c r="R42" s="72"/>
      <c r="S42" s="74">
        <f t="shared" si="0"/>
        <v>0</v>
      </c>
      <c r="T42" s="121" t="str">
        <f t="shared" si="4"/>
        <v>OK</v>
      </c>
      <c r="U42" s="75"/>
      <c r="V42" s="89"/>
      <c r="W42" s="89"/>
      <c r="X42" s="76"/>
      <c r="Y42" s="89"/>
      <c r="Z42" s="76"/>
      <c r="AA42" s="83"/>
      <c r="AB42" s="84"/>
      <c r="AC42" s="78"/>
      <c r="AD42" s="77"/>
      <c r="AE42" s="77"/>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75"/>
      <c r="V43" s="89"/>
      <c r="W43" s="89"/>
      <c r="X43" s="76"/>
      <c r="Y43" s="89"/>
      <c r="Z43" s="76"/>
      <c r="AA43" s="83"/>
      <c r="AB43" s="84"/>
      <c r="AC43" s="78"/>
      <c r="AD43" s="77"/>
      <c r="AE43" s="77"/>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c r="L44" s="70">
        <f t="shared" si="1"/>
        <v>0</v>
      </c>
      <c r="M44" s="71">
        <f t="shared" si="2"/>
        <v>0</v>
      </c>
      <c r="N44" s="72"/>
      <c r="O44" s="73">
        <f t="shared" si="3"/>
        <v>0</v>
      </c>
      <c r="P44" s="72"/>
      <c r="Q44" s="72"/>
      <c r="R44" s="72"/>
      <c r="S44" s="74">
        <f t="shared" si="0"/>
        <v>0</v>
      </c>
      <c r="T44" s="121" t="str">
        <f t="shared" si="4"/>
        <v>OK</v>
      </c>
      <c r="U44" s="75"/>
      <c r="V44" s="89"/>
      <c r="W44" s="89"/>
      <c r="X44" s="76"/>
      <c r="Y44" s="89"/>
      <c r="Z44" s="76"/>
      <c r="AA44" s="83"/>
      <c r="AB44" s="84"/>
      <c r="AC44" s="78"/>
      <c r="AD44" s="77"/>
      <c r="AE44" s="77"/>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1"/>
        <v>0</v>
      </c>
      <c r="M45" s="71">
        <f t="shared" si="2"/>
        <v>0</v>
      </c>
      <c r="N45" s="72"/>
      <c r="O45" s="73">
        <f t="shared" si="3"/>
        <v>0</v>
      </c>
      <c r="P45" s="72"/>
      <c r="Q45" s="72"/>
      <c r="R45" s="72"/>
      <c r="S45" s="74">
        <f t="shared" si="0"/>
        <v>0</v>
      </c>
      <c r="T45" s="121" t="str">
        <f t="shared" si="4"/>
        <v>OK</v>
      </c>
      <c r="U45" s="75"/>
      <c r="V45" s="89"/>
      <c r="W45" s="89"/>
      <c r="X45" s="76"/>
      <c r="Y45" s="89"/>
      <c r="Z45" s="76"/>
      <c r="AA45" s="83"/>
      <c r="AB45" s="84"/>
      <c r="AC45" s="78"/>
      <c r="AD45" s="77"/>
      <c r="AE45" s="77"/>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1"/>
        <v>0</v>
      </c>
      <c r="M46" s="71">
        <f t="shared" si="2"/>
        <v>0</v>
      </c>
      <c r="N46" s="72"/>
      <c r="O46" s="73">
        <f t="shared" si="3"/>
        <v>0</v>
      </c>
      <c r="P46" s="72"/>
      <c r="Q46" s="72"/>
      <c r="R46" s="72"/>
      <c r="S46" s="74">
        <f t="shared" si="0"/>
        <v>0</v>
      </c>
      <c r="T46" s="121" t="str">
        <f t="shared" si="4"/>
        <v>OK</v>
      </c>
      <c r="U46" s="75"/>
      <c r="V46" s="89"/>
      <c r="W46" s="89"/>
      <c r="X46" s="76"/>
      <c r="Y46" s="89"/>
      <c r="Z46" s="76"/>
      <c r="AA46" s="83"/>
      <c r="AB46" s="84"/>
      <c r="AC46" s="78"/>
      <c r="AD46" s="77"/>
      <c r="AE46" s="77"/>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75"/>
      <c r="V47" s="89"/>
      <c r="W47" s="89"/>
      <c r="X47" s="76"/>
      <c r="Y47" s="89"/>
      <c r="Z47" s="76"/>
      <c r="AA47" s="83"/>
      <c r="AB47" s="84"/>
      <c r="AC47" s="78"/>
      <c r="AD47" s="77"/>
      <c r="AE47" s="77"/>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75"/>
      <c r="V48" s="89"/>
      <c r="W48" s="89"/>
      <c r="X48" s="76"/>
      <c r="Y48" s="89"/>
      <c r="Z48" s="76"/>
      <c r="AA48" s="83"/>
      <c r="AB48" s="84"/>
      <c r="AC48" s="78"/>
      <c r="AD48" s="77"/>
      <c r="AE48" s="77"/>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c r="L49" s="70">
        <f t="shared" si="1"/>
        <v>0</v>
      </c>
      <c r="M49" s="71">
        <f t="shared" si="2"/>
        <v>0</v>
      </c>
      <c r="N49" s="72"/>
      <c r="O49" s="73">
        <f t="shared" si="3"/>
        <v>0</v>
      </c>
      <c r="P49" s="72"/>
      <c r="Q49" s="72"/>
      <c r="R49" s="72"/>
      <c r="S49" s="74">
        <f t="shared" si="0"/>
        <v>0</v>
      </c>
      <c r="T49" s="121" t="str">
        <f t="shared" si="4"/>
        <v>OK</v>
      </c>
      <c r="U49" s="75"/>
      <c r="V49" s="89"/>
      <c r="W49" s="89"/>
      <c r="X49" s="76"/>
      <c r="Y49" s="89"/>
      <c r="Z49" s="76"/>
      <c r="AA49" s="83"/>
      <c r="AB49" s="84"/>
      <c r="AC49" s="78"/>
      <c r="AD49" s="77"/>
      <c r="AE49" s="77"/>
      <c r="AF49" s="76"/>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c r="L50" s="70">
        <f t="shared" si="1"/>
        <v>0</v>
      </c>
      <c r="M50" s="71">
        <f t="shared" si="2"/>
        <v>0</v>
      </c>
      <c r="N50" s="72"/>
      <c r="O50" s="73">
        <f t="shared" si="3"/>
        <v>0</v>
      </c>
      <c r="P50" s="72"/>
      <c r="Q50" s="72"/>
      <c r="R50" s="72"/>
      <c r="S50" s="74">
        <f t="shared" si="0"/>
        <v>0</v>
      </c>
      <c r="T50" s="121" t="str">
        <f t="shared" si="4"/>
        <v>OK</v>
      </c>
      <c r="U50" s="75"/>
      <c r="V50" s="89"/>
      <c r="W50" s="89"/>
      <c r="X50" s="76"/>
      <c r="Y50" s="89"/>
      <c r="Z50" s="76"/>
      <c r="AA50" s="83"/>
      <c r="AB50" s="84"/>
      <c r="AC50" s="78"/>
      <c r="AD50" s="77"/>
      <c r="AE50" s="77"/>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c r="L51" s="70">
        <f t="shared" si="1"/>
        <v>0</v>
      </c>
      <c r="M51" s="71">
        <f t="shared" si="2"/>
        <v>0</v>
      </c>
      <c r="N51" s="72"/>
      <c r="O51" s="73">
        <f t="shared" si="3"/>
        <v>0</v>
      </c>
      <c r="P51" s="72"/>
      <c r="Q51" s="72"/>
      <c r="R51" s="72"/>
      <c r="S51" s="74">
        <f t="shared" si="0"/>
        <v>0</v>
      </c>
      <c r="T51" s="121" t="str">
        <f t="shared" si="4"/>
        <v>OK</v>
      </c>
      <c r="U51" s="75"/>
      <c r="V51" s="89"/>
      <c r="W51" s="89"/>
      <c r="X51" s="76"/>
      <c r="Y51" s="89"/>
      <c r="Z51" s="76"/>
      <c r="AA51" s="83"/>
      <c r="AB51" s="84"/>
      <c r="AC51" s="78"/>
      <c r="AD51" s="77"/>
      <c r="AE51" s="77"/>
      <c r="AF51" s="76"/>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c r="L52" s="70">
        <f t="shared" si="1"/>
        <v>0</v>
      </c>
      <c r="M52" s="71">
        <f t="shared" si="2"/>
        <v>0</v>
      </c>
      <c r="N52" s="72"/>
      <c r="O52" s="73">
        <f t="shared" si="3"/>
        <v>0</v>
      </c>
      <c r="P52" s="72"/>
      <c r="Q52" s="72"/>
      <c r="R52" s="72"/>
      <c r="S52" s="74">
        <f t="shared" si="0"/>
        <v>0</v>
      </c>
      <c r="T52" s="121" t="str">
        <f t="shared" si="4"/>
        <v>OK</v>
      </c>
      <c r="U52" s="75"/>
      <c r="V52" s="89"/>
      <c r="W52" s="89"/>
      <c r="X52" s="76"/>
      <c r="Y52" s="89"/>
      <c r="Z52" s="76"/>
      <c r="AA52" s="83"/>
      <c r="AB52" s="84"/>
      <c r="AC52" s="78"/>
      <c r="AD52" s="77"/>
      <c r="AE52" s="77"/>
      <c r="AF52" s="76"/>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c r="L53" s="70">
        <f t="shared" si="1"/>
        <v>0</v>
      </c>
      <c r="M53" s="71">
        <f t="shared" si="2"/>
        <v>0</v>
      </c>
      <c r="N53" s="72"/>
      <c r="O53" s="73">
        <f t="shared" si="3"/>
        <v>0</v>
      </c>
      <c r="P53" s="72"/>
      <c r="Q53" s="72"/>
      <c r="R53" s="72"/>
      <c r="S53" s="74">
        <f t="shared" si="0"/>
        <v>0</v>
      </c>
      <c r="T53" s="121" t="str">
        <f t="shared" si="4"/>
        <v>OK</v>
      </c>
      <c r="U53" s="75"/>
      <c r="V53" s="89"/>
      <c r="W53" s="89"/>
      <c r="X53" s="76"/>
      <c r="Y53" s="89"/>
      <c r="Z53" s="76"/>
      <c r="AA53" s="83"/>
      <c r="AB53" s="84"/>
      <c r="AC53" s="78"/>
      <c r="AD53" s="77"/>
      <c r="AE53" s="77"/>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c r="L54" s="70">
        <f t="shared" si="1"/>
        <v>0</v>
      </c>
      <c r="M54" s="71">
        <f t="shared" si="2"/>
        <v>0</v>
      </c>
      <c r="N54" s="72"/>
      <c r="O54" s="73">
        <f t="shared" si="3"/>
        <v>0</v>
      </c>
      <c r="P54" s="72"/>
      <c r="Q54" s="72"/>
      <c r="R54" s="72"/>
      <c r="S54" s="74">
        <f t="shared" si="0"/>
        <v>0</v>
      </c>
      <c r="T54" s="121" t="str">
        <f t="shared" si="4"/>
        <v>OK</v>
      </c>
      <c r="U54" s="75"/>
      <c r="V54" s="89"/>
      <c r="W54" s="89"/>
      <c r="X54" s="76"/>
      <c r="Y54" s="89"/>
      <c r="Z54" s="76"/>
      <c r="AA54" s="83"/>
      <c r="AB54" s="84"/>
      <c r="AC54" s="78"/>
      <c r="AD54" s="77"/>
      <c r="AE54" s="77"/>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75"/>
      <c r="V55" s="89"/>
      <c r="W55" s="89"/>
      <c r="X55" s="76"/>
      <c r="Y55" s="89"/>
      <c r="Z55" s="76"/>
      <c r="AA55" s="83"/>
      <c r="AB55" s="84"/>
      <c r="AC55" s="78"/>
      <c r="AD55" s="77"/>
      <c r="AE55" s="77"/>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c r="L56" s="70">
        <f t="shared" si="1"/>
        <v>0</v>
      </c>
      <c r="M56" s="71">
        <f t="shared" si="2"/>
        <v>0</v>
      </c>
      <c r="N56" s="72"/>
      <c r="O56" s="73">
        <f t="shared" si="3"/>
        <v>0</v>
      </c>
      <c r="P56" s="72"/>
      <c r="Q56" s="72"/>
      <c r="R56" s="72"/>
      <c r="S56" s="74">
        <f t="shared" si="0"/>
        <v>0</v>
      </c>
      <c r="T56" s="121" t="str">
        <f t="shared" si="4"/>
        <v>OK</v>
      </c>
      <c r="U56" s="75"/>
      <c r="V56" s="89"/>
      <c r="W56" s="89"/>
      <c r="X56" s="76"/>
      <c r="Y56" s="89"/>
      <c r="Z56" s="76"/>
      <c r="AA56" s="83"/>
      <c r="AB56" s="84"/>
      <c r="AC56" s="78"/>
      <c r="AD56" s="77"/>
      <c r="AE56" s="77"/>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c r="L57" s="70">
        <f t="shared" si="1"/>
        <v>0</v>
      </c>
      <c r="M57" s="71">
        <f t="shared" si="2"/>
        <v>0</v>
      </c>
      <c r="N57" s="72"/>
      <c r="O57" s="73">
        <f t="shared" si="3"/>
        <v>0</v>
      </c>
      <c r="P57" s="72"/>
      <c r="Q57" s="72"/>
      <c r="R57" s="72"/>
      <c r="S57" s="74">
        <f t="shared" si="0"/>
        <v>0</v>
      </c>
      <c r="T57" s="121" t="str">
        <f t="shared" si="4"/>
        <v>OK</v>
      </c>
      <c r="U57" s="75"/>
      <c r="V57" s="89"/>
      <c r="W57" s="89"/>
      <c r="X57" s="76"/>
      <c r="Y57" s="89"/>
      <c r="Z57" s="76"/>
      <c r="AA57" s="83"/>
      <c r="AB57" s="84"/>
      <c r="AC57" s="78"/>
      <c r="AD57" s="77"/>
      <c r="AE57" s="77"/>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75"/>
      <c r="V58" s="89"/>
      <c r="W58" s="89"/>
      <c r="X58" s="76"/>
      <c r="Y58" s="89"/>
      <c r="Z58" s="76"/>
      <c r="AA58" s="83"/>
      <c r="AB58" s="84"/>
      <c r="AC58" s="78"/>
      <c r="AD58" s="77"/>
      <c r="AE58" s="77"/>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75"/>
      <c r="V59" s="89"/>
      <c r="W59" s="89"/>
      <c r="X59" s="76"/>
      <c r="Y59" s="89"/>
      <c r="Z59" s="76"/>
      <c r="AA59" s="83"/>
      <c r="AB59" s="84"/>
      <c r="AC59" s="78"/>
      <c r="AD59" s="77"/>
      <c r="AE59" s="77"/>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75"/>
      <c r="V60" s="89"/>
      <c r="W60" s="89"/>
      <c r="X60" s="76"/>
      <c r="Y60" s="89"/>
      <c r="Z60" s="76"/>
      <c r="AA60" s="83"/>
      <c r="AB60" s="84"/>
      <c r="AC60" s="78"/>
      <c r="AD60" s="77"/>
      <c r="AE60" s="77"/>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75"/>
      <c r="V61" s="89"/>
      <c r="W61" s="89"/>
      <c r="X61" s="76"/>
      <c r="Y61" s="89"/>
      <c r="Z61" s="76"/>
      <c r="AA61" s="83"/>
      <c r="AB61" s="84"/>
      <c r="AC61" s="78"/>
      <c r="AD61" s="77"/>
      <c r="AE61" s="77"/>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75"/>
      <c r="V62" s="89"/>
      <c r="W62" s="89"/>
      <c r="X62" s="76"/>
      <c r="Y62" s="89"/>
      <c r="Z62" s="76"/>
      <c r="AA62" s="83"/>
      <c r="AB62" s="84"/>
      <c r="AC62" s="78"/>
      <c r="AD62" s="77"/>
      <c r="AE62" s="77"/>
      <c r="AF62" s="76"/>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c r="L63" s="70">
        <f t="shared" si="1"/>
        <v>0</v>
      </c>
      <c r="M63" s="71">
        <f t="shared" si="2"/>
        <v>0</v>
      </c>
      <c r="N63" s="72"/>
      <c r="O63" s="73">
        <f t="shared" si="3"/>
        <v>0</v>
      </c>
      <c r="P63" s="72"/>
      <c r="Q63" s="72"/>
      <c r="R63" s="72"/>
      <c r="S63" s="74">
        <f t="shared" si="0"/>
        <v>0</v>
      </c>
      <c r="T63" s="121" t="str">
        <f t="shared" si="4"/>
        <v>OK</v>
      </c>
      <c r="U63" s="75"/>
      <c r="V63" s="89"/>
      <c r="W63" s="89"/>
      <c r="X63" s="76"/>
      <c r="Y63" s="89"/>
      <c r="Z63" s="76"/>
      <c r="AA63" s="83"/>
      <c r="AB63" s="84"/>
      <c r="AC63" s="78"/>
      <c r="AD63" s="77"/>
      <c r="AE63" s="77"/>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1"/>
        <v>0</v>
      </c>
      <c r="M64" s="71">
        <f t="shared" si="2"/>
        <v>0</v>
      </c>
      <c r="N64" s="72"/>
      <c r="O64" s="73">
        <f t="shared" si="3"/>
        <v>0</v>
      </c>
      <c r="P64" s="72"/>
      <c r="Q64" s="72"/>
      <c r="R64" s="72"/>
      <c r="S64" s="74">
        <f t="shared" si="0"/>
        <v>0</v>
      </c>
      <c r="T64" s="121" t="str">
        <f t="shared" si="4"/>
        <v>OK</v>
      </c>
      <c r="U64" s="75"/>
      <c r="V64" s="89"/>
      <c r="W64" s="89"/>
      <c r="X64" s="76"/>
      <c r="Y64" s="89"/>
      <c r="Z64" s="76"/>
      <c r="AA64" s="83"/>
      <c r="AB64" s="84"/>
      <c r="AC64" s="78"/>
      <c r="AD64" s="77"/>
      <c r="AE64" s="77"/>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1"/>
        <v>0</v>
      </c>
      <c r="M65" s="71">
        <f t="shared" si="2"/>
        <v>0</v>
      </c>
      <c r="N65" s="72"/>
      <c r="O65" s="73">
        <f t="shared" si="3"/>
        <v>0</v>
      </c>
      <c r="P65" s="72"/>
      <c r="Q65" s="72"/>
      <c r="R65" s="72"/>
      <c r="S65" s="74">
        <f t="shared" si="0"/>
        <v>0</v>
      </c>
      <c r="T65" s="121" t="str">
        <f t="shared" si="4"/>
        <v>OK</v>
      </c>
      <c r="U65" s="75"/>
      <c r="V65" s="89"/>
      <c r="W65" s="89"/>
      <c r="X65" s="76"/>
      <c r="Y65" s="89"/>
      <c r="Z65" s="76"/>
      <c r="AA65" s="83"/>
      <c r="AB65" s="84"/>
      <c r="AC65" s="78"/>
      <c r="AD65" s="77"/>
      <c r="AE65" s="77"/>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c r="L66" s="70">
        <f t="shared" si="1"/>
        <v>0</v>
      </c>
      <c r="M66" s="71">
        <f t="shared" si="2"/>
        <v>0</v>
      </c>
      <c r="N66" s="72"/>
      <c r="O66" s="73">
        <f t="shared" si="3"/>
        <v>0</v>
      </c>
      <c r="P66" s="72"/>
      <c r="Q66" s="72"/>
      <c r="R66" s="72"/>
      <c r="S66" s="74">
        <f t="shared" si="0"/>
        <v>0</v>
      </c>
      <c r="T66" s="121" t="str">
        <f t="shared" si="4"/>
        <v>OK</v>
      </c>
      <c r="U66" s="75"/>
      <c r="V66" s="89"/>
      <c r="W66" s="89"/>
      <c r="X66" s="76"/>
      <c r="Y66" s="89"/>
      <c r="Z66" s="76"/>
      <c r="AA66" s="83"/>
      <c r="AB66" s="84"/>
      <c r="AC66" s="78"/>
      <c r="AD66" s="77"/>
      <c r="AE66" s="77"/>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1"/>
        <v>0</v>
      </c>
      <c r="M67" s="71">
        <f t="shared" si="2"/>
        <v>0</v>
      </c>
      <c r="N67" s="72"/>
      <c r="O67" s="73">
        <f t="shared" si="3"/>
        <v>0</v>
      </c>
      <c r="P67" s="72"/>
      <c r="Q67" s="72"/>
      <c r="R67" s="72"/>
      <c r="S67" s="74">
        <f t="shared" si="0"/>
        <v>0</v>
      </c>
      <c r="T67" s="121" t="str">
        <f t="shared" si="4"/>
        <v>OK</v>
      </c>
      <c r="U67" s="75"/>
      <c r="V67" s="89"/>
      <c r="W67" s="89"/>
      <c r="X67" s="76"/>
      <c r="Y67" s="89"/>
      <c r="Z67" s="76"/>
      <c r="AA67" s="83"/>
      <c r="AB67" s="84"/>
      <c r="AC67" s="78"/>
      <c r="AD67" s="77"/>
      <c r="AE67" s="77"/>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si="1"/>
        <v>0</v>
      </c>
      <c r="M68" s="71">
        <f t="shared" si="2"/>
        <v>0</v>
      </c>
      <c r="N68" s="72"/>
      <c r="O68" s="73">
        <f t="shared" si="3"/>
        <v>0</v>
      </c>
      <c r="P68" s="72"/>
      <c r="Q68" s="72"/>
      <c r="R68" s="72"/>
      <c r="S68" s="74">
        <f t="shared" si="0"/>
        <v>0</v>
      </c>
      <c r="T68" s="121" t="str">
        <f t="shared" si="4"/>
        <v>OK</v>
      </c>
      <c r="U68" s="75"/>
      <c r="V68" s="89"/>
      <c r="W68" s="89"/>
      <c r="X68" s="76"/>
      <c r="Y68" s="89"/>
      <c r="Z68" s="76"/>
      <c r="AA68" s="83"/>
      <c r="AB68" s="84"/>
      <c r="AC68" s="78"/>
      <c r="AD68" s="77"/>
      <c r="AE68" s="77"/>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75"/>
      <c r="V69" s="89"/>
      <c r="W69" s="89"/>
      <c r="X69" s="76"/>
      <c r="Y69" s="89"/>
      <c r="Z69" s="76"/>
      <c r="AA69" s="83"/>
      <c r="AB69" s="84"/>
      <c r="AC69" s="78"/>
      <c r="AD69" s="77"/>
      <c r="AE69" s="77"/>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c r="L70" s="70">
        <f t="shared" si="1"/>
        <v>0</v>
      </c>
      <c r="M70" s="71">
        <f t="shared" si="2"/>
        <v>0</v>
      </c>
      <c r="N70" s="72"/>
      <c r="O70" s="73">
        <f t="shared" si="3"/>
        <v>0</v>
      </c>
      <c r="P70" s="72"/>
      <c r="Q70" s="72"/>
      <c r="R70" s="72"/>
      <c r="S70" s="74">
        <f t="shared" si="0"/>
        <v>0</v>
      </c>
      <c r="T70" s="121" t="str">
        <f t="shared" si="4"/>
        <v>OK</v>
      </c>
      <c r="U70" s="75"/>
      <c r="V70" s="89"/>
      <c r="W70" s="89"/>
      <c r="X70" s="76"/>
      <c r="Y70" s="89"/>
      <c r="Z70" s="76"/>
      <c r="AA70" s="83"/>
      <c r="AB70" s="84"/>
      <c r="AC70" s="78"/>
      <c r="AD70" s="77"/>
      <c r="AE70" s="77"/>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c r="L71" s="70">
        <f t="shared" si="1"/>
        <v>0</v>
      </c>
      <c r="M71" s="71">
        <f t="shared" si="2"/>
        <v>0</v>
      </c>
      <c r="N71" s="72"/>
      <c r="O71" s="73">
        <f t="shared" si="3"/>
        <v>0</v>
      </c>
      <c r="P71" s="72"/>
      <c r="Q71" s="72"/>
      <c r="R71" s="72"/>
      <c r="S71" s="74">
        <f t="shared" si="0"/>
        <v>0</v>
      </c>
      <c r="T71" s="121" t="str">
        <f t="shared" si="4"/>
        <v>OK</v>
      </c>
      <c r="U71" s="75"/>
      <c r="V71" s="89"/>
      <c r="W71" s="89"/>
      <c r="X71" s="76"/>
      <c r="Y71" s="89"/>
      <c r="Z71" s="76"/>
      <c r="AA71" s="83"/>
      <c r="AB71" s="84"/>
      <c r="AC71" s="78"/>
      <c r="AD71" s="77"/>
      <c r="AE71" s="77"/>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75"/>
      <c r="V72" s="89"/>
      <c r="W72" s="89"/>
      <c r="X72" s="76"/>
      <c r="Y72" s="89"/>
      <c r="Z72" s="76"/>
      <c r="AA72" s="83"/>
      <c r="AB72" s="84"/>
      <c r="AC72" s="78"/>
      <c r="AD72" s="77"/>
      <c r="AE72" s="77"/>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1"/>
        <v>0</v>
      </c>
      <c r="M73" s="71">
        <f t="shared" si="2"/>
        <v>0</v>
      </c>
      <c r="N73" s="72"/>
      <c r="O73" s="73">
        <f t="shared" si="3"/>
        <v>0</v>
      </c>
      <c r="P73" s="72"/>
      <c r="Q73" s="72"/>
      <c r="R73" s="72"/>
      <c r="S73" s="74">
        <f t="shared" si="0"/>
        <v>0</v>
      </c>
      <c r="T73" s="121" t="str">
        <f t="shared" si="4"/>
        <v>OK</v>
      </c>
      <c r="U73" s="75"/>
      <c r="V73" s="89"/>
      <c r="W73" s="89"/>
      <c r="X73" s="76"/>
      <c r="Y73" s="89"/>
      <c r="Z73" s="76"/>
      <c r="AA73" s="83"/>
      <c r="AB73" s="84"/>
      <c r="AC73" s="78"/>
      <c r="AD73" s="77"/>
      <c r="AE73" s="77"/>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1"/>
        <v>0</v>
      </c>
      <c r="M74" s="71">
        <f t="shared" si="2"/>
        <v>0</v>
      </c>
      <c r="N74" s="72"/>
      <c r="O74" s="73">
        <f t="shared" si="3"/>
        <v>0</v>
      </c>
      <c r="P74" s="72"/>
      <c r="Q74" s="72"/>
      <c r="R74" s="72"/>
      <c r="S74" s="74">
        <f t="shared" si="0"/>
        <v>0</v>
      </c>
      <c r="T74" s="121" t="str">
        <f t="shared" si="4"/>
        <v>OK</v>
      </c>
      <c r="U74" s="75"/>
      <c r="V74" s="89"/>
      <c r="W74" s="89"/>
      <c r="X74" s="76"/>
      <c r="Y74" s="89"/>
      <c r="Z74" s="76"/>
      <c r="AA74" s="83"/>
      <c r="AB74" s="84"/>
      <c r="AC74" s="78"/>
      <c r="AD74" s="77"/>
      <c r="AE74" s="77"/>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c r="L75" s="70">
        <f t="shared" si="1"/>
        <v>0</v>
      </c>
      <c r="M75" s="71">
        <f t="shared" si="2"/>
        <v>0</v>
      </c>
      <c r="N75" s="72"/>
      <c r="O75" s="73">
        <f t="shared" si="3"/>
        <v>0</v>
      </c>
      <c r="P75" s="72"/>
      <c r="Q75" s="72"/>
      <c r="R75" s="72"/>
      <c r="S75" s="74">
        <f t="shared" si="0"/>
        <v>0</v>
      </c>
      <c r="T75" s="121" t="str">
        <f t="shared" si="4"/>
        <v>OK</v>
      </c>
      <c r="U75" s="75"/>
      <c r="V75" s="89"/>
      <c r="W75" s="89"/>
      <c r="X75" s="76"/>
      <c r="Y75" s="89"/>
      <c r="Z75" s="76"/>
      <c r="AA75" s="83"/>
      <c r="AB75" s="84"/>
      <c r="AC75" s="78"/>
      <c r="AD75" s="77"/>
      <c r="AE75" s="77"/>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c r="L76" s="70">
        <f t="shared" si="1"/>
        <v>0</v>
      </c>
      <c r="M76" s="71">
        <f t="shared" si="2"/>
        <v>0</v>
      </c>
      <c r="N76" s="72"/>
      <c r="O76" s="73">
        <f t="shared" si="3"/>
        <v>0</v>
      </c>
      <c r="P76" s="72"/>
      <c r="Q76" s="72"/>
      <c r="R76" s="72"/>
      <c r="S76" s="74">
        <f t="shared" si="0"/>
        <v>0</v>
      </c>
      <c r="T76" s="121" t="str">
        <f t="shared" si="4"/>
        <v>OK</v>
      </c>
      <c r="U76" s="75"/>
      <c r="V76" s="89"/>
      <c r="W76" s="89"/>
      <c r="X76" s="76"/>
      <c r="Y76" s="89"/>
      <c r="Z76" s="76"/>
      <c r="AA76" s="83"/>
      <c r="AB76" s="84"/>
      <c r="AC76" s="78"/>
      <c r="AD76" s="77"/>
      <c r="AE76" s="77"/>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1"/>
        <v>0</v>
      </c>
      <c r="M77" s="71">
        <f t="shared" si="2"/>
        <v>0</v>
      </c>
      <c r="N77" s="72"/>
      <c r="O77" s="73">
        <f t="shared" si="3"/>
        <v>0</v>
      </c>
      <c r="P77" s="72"/>
      <c r="Q77" s="72"/>
      <c r="R77" s="72"/>
      <c r="S77" s="74">
        <f t="shared" si="0"/>
        <v>0</v>
      </c>
      <c r="T77" s="121" t="str">
        <f t="shared" si="4"/>
        <v>OK</v>
      </c>
      <c r="U77" s="75"/>
      <c r="V77" s="89"/>
      <c r="W77" s="89"/>
      <c r="X77" s="76"/>
      <c r="Y77" s="89"/>
      <c r="Z77" s="76"/>
      <c r="AA77" s="83"/>
      <c r="AB77" s="84"/>
      <c r="AC77" s="78"/>
      <c r="AD77" s="77"/>
      <c r="AE77" s="77"/>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1"/>
        <v>0</v>
      </c>
      <c r="M78" s="71">
        <f t="shared" si="2"/>
        <v>0</v>
      </c>
      <c r="N78" s="72"/>
      <c r="O78" s="73">
        <f t="shared" si="3"/>
        <v>0</v>
      </c>
      <c r="P78" s="72"/>
      <c r="Q78" s="72"/>
      <c r="R78" s="72"/>
      <c r="S78" s="74">
        <f t="shared" si="0"/>
        <v>0</v>
      </c>
      <c r="T78" s="121" t="str">
        <f t="shared" si="4"/>
        <v>OK</v>
      </c>
      <c r="U78" s="75"/>
      <c r="V78" s="89"/>
      <c r="W78" s="89"/>
      <c r="X78" s="76"/>
      <c r="Y78" s="89"/>
      <c r="Z78" s="76"/>
      <c r="AA78" s="83"/>
      <c r="AB78" s="84"/>
      <c r="AC78" s="78"/>
      <c r="AD78" s="77"/>
      <c r="AE78" s="77"/>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c r="L79" s="70">
        <f t="shared" si="1"/>
        <v>0</v>
      </c>
      <c r="M79" s="71">
        <f t="shared" si="2"/>
        <v>0</v>
      </c>
      <c r="N79" s="72"/>
      <c r="O79" s="73">
        <f t="shared" si="3"/>
        <v>0</v>
      </c>
      <c r="P79" s="72"/>
      <c r="Q79" s="72"/>
      <c r="R79" s="72"/>
      <c r="S79" s="74">
        <f t="shared" si="0"/>
        <v>0</v>
      </c>
      <c r="T79" s="121" t="str">
        <f t="shared" si="4"/>
        <v>OK</v>
      </c>
      <c r="U79" s="75"/>
      <c r="V79" s="89"/>
      <c r="W79" s="89"/>
      <c r="X79" s="76"/>
      <c r="Y79" s="89"/>
      <c r="Z79" s="76"/>
      <c r="AA79" s="83"/>
      <c r="AB79" s="84"/>
      <c r="AC79" s="78"/>
      <c r="AD79" s="77"/>
      <c r="AE79" s="77"/>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75"/>
      <c r="V80" s="89"/>
      <c r="W80" s="89"/>
      <c r="X80" s="76"/>
      <c r="Y80" s="89"/>
      <c r="Z80" s="76"/>
      <c r="AA80" s="83"/>
      <c r="AB80" s="84"/>
      <c r="AC80" s="78"/>
      <c r="AD80" s="77"/>
      <c r="AE80" s="77"/>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c r="L81" s="70">
        <f t="shared" si="1"/>
        <v>0</v>
      </c>
      <c r="M81" s="71">
        <f t="shared" si="2"/>
        <v>0</v>
      </c>
      <c r="N81" s="72"/>
      <c r="O81" s="73">
        <f t="shared" si="3"/>
        <v>0</v>
      </c>
      <c r="P81" s="72"/>
      <c r="Q81" s="72"/>
      <c r="R81" s="72"/>
      <c r="S81" s="74">
        <f t="shared" si="0"/>
        <v>0</v>
      </c>
      <c r="T81" s="121" t="str">
        <f t="shared" si="4"/>
        <v>OK</v>
      </c>
      <c r="U81" s="75"/>
      <c r="V81" s="89"/>
      <c r="W81" s="89"/>
      <c r="X81" s="76"/>
      <c r="Y81" s="89"/>
      <c r="Z81" s="76"/>
      <c r="AA81" s="83"/>
      <c r="AB81" s="84"/>
      <c r="AC81" s="78"/>
      <c r="AD81" s="77"/>
      <c r="AE81" s="77"/>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1"/>
        <v>0</v>
      </c>
      <c r="M82" s="71">
        <f t="shared" si="2"/>
        <v>0</v>
      </c>
      <c r="N82" s="72"/>
      <c r="O82" s="73">
        <f t="shared" si="3"/>
        <v>0</v>
      </c>
      <c r="P82" s="72"/>
      <c r="Q82" s="72"/>
      <c r="R82" s="72"/>
      <c r="S82" s="74">
        <f t="shared" si="0"/>
        <v>0</v>
      </c>
      <c r="T82" s="121" t="str">
        <f t="shared" si="4"/>
        <v>OK</v>
      </c>
      <c r="U82" s="75"/>
      <c r="V82" s="89"/>
      <c r="W82" s="89"/>
      <c r="X82" s="76"/>
      <c r="Y82" s="89"/>
      <c r="Z82" s="76"/>
      <c r="AA82" s="83"/>
      <c r="AB82" s="84"/>
      <c r="AC82" s="78"/>
      <c r="AD82" s="77"/>
      <c r="AE82" s="77"/>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c r="L83" s="70">
        <f t="shared" si="1"/>
        <v>0</v>
      </c>
      <c r="M83" s="71">
        <f t="shared" si="2"/>
        <v>0</v>
      </c>
      <c r="N83" s="72"/>
      <c r="O83" s="73">
        <f t="shared" si="3"/>
        <v>0</v>
      </c>
      <c r="P83" s="72"/>
      <c r="Q83" s="72"/>
      <c r="R83" s="72"/>
      <c r="S83" s="74">
        <f t="shared" si="0"/>
        <v>0</v>
      </c>
      <c r="T83" s="121" t="str">
        <f t="shared" si="4"/>
        <v>OK</v>
      </c>
      <c r="U83" s="75"/>
      <c r="V83" s="89"/>
      <c r="W83" s="89"/>
      <c r="X83" s="76"/>
      <c r="Y83" s="89"/>
      <c r="Z83" s="76"/>
      <c r="AA83" s="83"/>
      <c r="AB83" s="84"/>
      <c r="AC83" s="78"/>
      <c r="AD83" s="77"/>
      <c r="AE83" s="77"/>
      <c r="AF83" s="76"/>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75"/>
      <c r="V84" s="89"/>
      <c r="W84" s="89"/>
      <c r="X84" s="76"/>
      <c r="Y84" s="89"/>
      <c r="Z84" s="76"/>
      <c r="AA84" s="83"/>
      <c r="AB84" s="84"/>
      <c r="AC84" s="78"/>
      <c r="AD84" s="77"/>
      <c r="AE84" s="77"/>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75"/>
      <c r="V85" s="89"/>
      <c r="W85" s="89"/>
      <c r="X85" s="76"/>
      <c r="Y85" s="89"/>
      <c r="Z85" s="76"/>
      <c r="AA85" s="83"/>
      <c r="AB85" s="84"/>
      <c r="AC85" s="78"/>
      <c r="AD85" s="77"/>
      <c r="AE85" s="77"/>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75"/>
      <c r="V86" s="89"/>
      <c r="W86" s="89"/>
      <c r="X86" s="76"/>
      <c r="Y86" s="89"/>
      <c r="Z86" s="76"/>
      <c r="AA86" s="83"/>
      <c r="AB86" s="84"/>
      <c r="AC86" s="78"/>
      <c r="AD86" s="77"/>
      <c r="AE86" s="77"/>
      <c r="AF86" s="76"/>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c r="L87" s="70">
        <f t="shared" si="1"/>
        <v>0</v>
      </c>
      <c r="M87" s="71">
        <f t="shared" si="2"/>
        <v>0</v>
      </c>
      <c r="N87" s="72"/>
      <c r="O87" s="73">
        <f t="shared" si="3"/>
        <v>0</v>
      </c>
      <c r="P87" s="72"/>
      <c r="Q87" s="72"/>
      <c r="R87" s="72"/>
      <c r="S87" s="74">
        <f t="shared" si="0"/>
        <v>0</v>
      </c>
      <c r="T87" s="121" t="str">
        <f t="shared" si="4"/>
        <v>OK</v>
      </c>
      <c r="U87" s="75"/>
      <c r="V87" s="89"/>
      <c r="W87" s="89"/>
      <c r="X87" s="76"/>
      <c r="Y87" s="89"/>
      <c r="Z87" s="76"/>
      <c r="AA87" s="83"/>
      <c r="AB87" s="84"/>
      <c r="AC87" s="78"/>
      <c r="AD87" s="77"/>
      <c r="AE87" s="77"/>
      <c r="AF87" s="76"/>
      <c r="AG87" s="78"/>
      <c r="AH87" s="78"/>
      <c r="AI87" s="7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1"/>
        <v>0</v>
      </c>
      <c r="M88" s="71">
        <f t="shared" si="2"/>
        <v>0</v>
      </c>
      <c r="N88" s="72"/>
      <c r="O88" s="73">
        <f t="shared" si="3"/>
        <v>0</v>
      </c>
      <c r="P88" s="72"/>
      <c r="Q88" s="72"/>
      <c r="R88" s="72"/>
      <c r="S88" s="74">
        <f t="shared" si="0"/>
        <v>0</v>
      </c>
      <c r="T88" s="121" t="str">
        <f t="shared" si="4"/>
        <v>OK</v>
      </c>
      <c r="U88" s="75"/>
      <c r="V88" s="89"/>
      <c r="W88" s="89"/>
      <c r="X88" s="76"/>
      <c r="Y88" s="89"/>
      <c r="Z88" s="76"/>
      <c r="AA88" s="83"/>
      <c r="AB88" s="84"/>
      <c r="AC88" s="78"/>
      <c r="AD88" s="77"/>
      <c r="AE88" s="77"/>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75"/>
      <c r="V89" s="89"/>
      <c r="W89" s="89"/>
      <c r="X89" s="76"/>
      <c r="Y89" s="89"/>
      <c r="Z89" s="76"/>
      <c r="AA89" s="83"/>
      <c r="AB89" s="84"/>
      <c r="AC89" s="78"/>
      <c r="AD89" s="77"/>
      <c r="AE89" s="77"/>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75"/>
      <c r="V90" s="89"/>
      <c r="W90" s="89"/>
      <c r="X90" s="76"/>
      <c r="Y90" s="89"/>
      <c r="Z90" s="76"/>
      <c r="AA90" s="83"/>
      <c r="AB90" s="84"/>
      <c r="AC90" s="78"/>
      <c r="AD90" s="77"/>
      <c r="AE90" s="77"/>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1"/>
        <v>0</v>
      </c>
      <c r="M91" s="71">
        <f t="shared" si="2"/>
        <v>0</v>
      </c>
      <c r="N91" s="72"/>
      <c r="O91" s="73">
        <f t="shared" si="3"/>
        <v>0</v>
      </c>
      <c r="P91" s="72"/>
      <c r="Q91" s="72"/>
      <c r="R91" s="72"/>
      <c r="S91" s="74">
        <f t="shared" si="0"/>
        <v>0</v>
      </c>
      <c r="T91" s="121" t="str">
        <f t="shared" si="4"/>
        <v>OK</v>
      </c>
      <c r="U91" s="75"/>
      <c r="V91" s="89"/>
      <c r="W91" s="89"/>
      <c r="X91" s="76"/>
      <c r="Y91" s="89"/>
      <c r="Z91" s="76"/>
      <c r="AA91" s="83"/>
      <c r="AB91" s="84"/>
      <c r="AC91" s="78"/>
      <c r="AD91" s="77"/>
      <c r="AE91" s="77"/>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75"/>
      <c r="V92" s="89"/>
      <c r="W92" s="89"/>
      <c r="X92" s="76"/>
      <c r="Y92" s="89"/>
      <c r="Z92" s="76"/>
      <c r="AA92" s="83"/>
      <c r="AB92" s="84"/>
      <c r="AC92" s="78"/>
      <c r="AD92" s="77"/>
      <c r="AE92" s="77"/>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c r="L93" s="70">
        <f t="shared" si="1"/>
        <v>0</v>
      </c>
      <c r="M93" s="71">
        <f t="shared" si="2"/>
        <v>0</v>
      </c>
      <c r="N93" s="72"/>
      <c r="O93" s="73">
        <f t="shared" si="3"/>
        <v>0</v>
      </c>
      <c r="P93" s="72"/>
      <c r="Q93" s="72"/>
      <c r="R93" s="72"/>
      <c r="S93" s="74">
        <f t="shared" si="0"/>
        <v>0</v>
      </c>
      <c r="T93" s="121" t="str">
        <f t="shared" si="4"/>
        <v>OK</v>
      </c>
      <c r="U93" s="75"/>
      <c r="V93" s="89"/>
      <c r="W93" s="89"/>
      <c r="X93" s="76"/>
      <c r="Y93" s="89"/>
      <c r="Z93" s="76"/>
      <c r="AA93" s="83"/>
      <c r="AB93" s="84"/>
      <c r="AC93" s="78"/>
      <c r="AD93" s="77"/>
      <c r="AE93" s="77"/>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75"/>
      <c r="V94" s="89"/>
      <c r="W94" s="89"/>
      <c r="X94" s="76"/>
      <c r="Y94" s="89"/>
      <c r="Z94" s="76"/>
      <c r="AA94" s="83"/>
      <c r="AB94" s="84"/>
      <c r="AC94" s="78"/>
      <c r="AD94" s="77"/>
      <c r="AE94" s="77"/>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75"/>
      <c r="V95" s="89"/>
      <c r="W95" s="89"/>
      <c r="X95" s="76"/>
      <c r="Y95" s="89"/>
      <c r="Z95" s="76"/>
      <c r="AA95" s="83"/>
      <c r="AB95" s="84"/>
      <c r="AC95" s="78"/>
      <c r="AD95" s="77"/>
      <c r="AE95" s="77"/>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75"/>
      <c r="V96" s="89"/>
      <c r="W96" s="89"/>
      <c r="X96" s="76"/>
      <c r="Y96" s="89"/>
      <c r="Z96" s="76"/>
      <c r="AA96" s="83"/>
      <c r="AB96" s="84"/>
      <c r="AC96" s="78"/>
      <c r="AD96" s="77"/>
      <c r="AE96" s="77"/>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75"/>
      <c r="V97" s="89"/>
      <c r="W97" s="89"/>
      <c r="X97" s="76"/>
      <c r="Y97" s="89"/>
      <c r="Z97" s="76"/>
      <c r="AA97" s="83"/>
      <c r="AB97" s="84"/>
      <c r="AC97" s="78"/>
      <c r="AD97" s="77"/>
      <c r="AE97" s="77"/>
      <c r="AF97" s="76"/>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c r="L98" s="70">
        <f t="shared" si="1"/>
        <v>0</v>
      </c>
      <c r="M98" s="71">
        <f t="shared" si="2"/>
        <v>0</v>
      </c>
      <c r="N98" s="72"/>
      <c r="O98" s="73">
        <f t="shared" si="3"/>
        <v>0</v>
      </c>
      <c r="P98" s="72"/>
      <c r="Q98" s="72"/>
      <c r="R98" s="72"/>
      <c r="S98" s="74">
        <f t="shared" si="0"/>
        <v>0</v>
      </c>
      <c r="T98" s="121" t="str">
        <f t="shared" si="4"/>
        <v>OK</v>
      </c>
      <c r="U98" s="75"/>
      <c r="V98" s="89"/>
      <c r="W98" s="89"/>
      <c r="X98" s="76"/>
      <c r="Y98" s="89"/>
      <c r="Z98" s="76"/>
      <c r="AA98" s="83"/>
      <c r="AB98" s="84"/>
      <c r="AC98" s="78"/>
      <c r="AD98" s="77"/>
      <c r="AE98" s="77"/>
      <c r="AF98" s="76"/>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c r="L99" s="70">
        <f t="shared" si="1"/>
        <v>0</v>
      </c>
      <c r="M99" s="71">
        <f t="shared" si="2"/>
        <v>0</v>
      </c>
      <c r="N99" s="72"/>
      <c r="O99" s="73">
        <f t="shared" si="3"/>
        <v>0</v>
      </c>
      <c r="P99" s="72"/>
      <c r="Q99" s="72"/>
      <c r="R99" s="72"/>
      <c r="S99" s="74">
        <f t="shared" si="0"/>
        <v>0</v>
      </c>
      <c r="T99" s="121" t="str">
        <f t="shared" si="4"/>
        <v>OK</v>
      </c>
      <c r="U99" s="75"/>
      <c r="V99" s="89"/>
      <c r="W99" s="89"/>
      <c r="X99" s="76"/>
      <c r="Y99" s="89"/>
      <c r="Z99" s="76"/>
      <c r="AA99" s="83"/>
      <c r="AB99" s="84"/>
      <c r="AC99" s="78"/>
      <c r="AD99" s="77"/>
      <c r="AE99" s="77"/>
      <c r="AF99" s="76"/>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c r="L100" s="70">
        <f t="shared" si="1"/>
        <v>0</v>
      </c>
      <c r="M100" s="71">
        <f t="shared" si="2"/>
        <v>0</v>
      </c>
      <c r="N100" s="72"/>
      <c r="O100" s="73">
        <f t="shared" si="3"/>
        <v>0</v>
      </c>
      <c r="P100" s="72"/>
      <c r="Q100" s="72"/>
      <c r="R100" s="72"/>
      <c r="S100" s="74">
        <f t="shared" si="0"/>
        <v>0</v>
      </c>
      <c r="T100" s="121" t="str">
        <f t="shared" si="4"/>
        <v>OK</v>
      </c>
      <c r="U100" s="75"/>
      <c r="V100" s="89"/>
      <c r="W100" s="89"/>
      <c r="X100" s="76"/>
      <c r="Y100" s="89"/>
      <c r="Z100" s="76"/>
      <c r="AA100" s="83"/>
      <c r="AB100" s="84"/>
      <c r="AC100" s="78"/>
      <c r="AD100" s="77"/>
      <c r="AE100" s="77"/>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75"/>
      <c r="V101" s="89"/>
      <c r="W101" s="89"/>
      <c r="X101" s="76"/>
      <c r="Y101" s="89"/>
      <c r="Z101" s="76"/>
      <c r="AA101" s="83"/>
      <c r="AB101" s="84"/>
      <c r="AC101" s="78"/>
      <c r="AD101" s="77"/>
      <c r="AE101" s="77"/>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75"/>
      <c r="V102" s="89"/>
      <c r="W102" s="89"/>
      <c r="X102" s="76"/>
      <c r="Y102" s="89"/>
      <c r="Z102" s="76"/>
      <c r="AA102" s="83"/>
      <c r="AB102" s="84"/>
      <c r="AC102" s="78"/>
      <c r="AD102" s="77"/>
      <c r="AE102" s="77"/>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75"/>
      <c r="V103" s="89"/>
      <c r="W103" s="89"/>
      <c r="X103" s="76"/>
      <c r="Y103" s="89"/>
      <c r="Z103" s="76"/>
      <c r="AA103" s="83"/>
      <c r="AB103" s="84"/>
      <c r="AC103" s="78"/>
      <c r="AD103" s="77"/>
      <c r="AE103" s="77"/>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75"/>
      <c r="V104" s="89"/>
      <c r="W104" s="89"/>
      <c r="X104" s="76"/>
      <c r="Y104" s="89"/>
      <c r="Z104" s="76"/>
      <c r="AA104" s="83"/>
      <c r="AB104" s="84"/>
      <c r="AC104" s="78"/>
      <c r="AD104" s="77"/>
      <c r="AE104" s="77"/>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75"/>
      <c r="V105" s="89"/>
      <c r="W105" s="89"/>
      <c r="X105" s="76"/>
      <c r="Y105" s="89"/>
      <c r="Z105" s="76"/>
      <c r="AA105" s="83"/>
      <c r="AB105" s="84"/>
      <c r="AC105" s="78"/>
      <c r="AD105" s="77"/>
      <c r="AE105" s="77"/>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75"/>
      <c r="V106" s="89"/>
      <c r="W106" s="89"/>
      <c r="X106" s="76"/>
      <c r="Y106" s="89"/>
      <c r="Z106" s="76"/>
      <c r="AA106" s="83"/>
      <c r="AB106" s="84"/>
      <c r="AC106" s="78"/>
      <c r="AD106" s="77"/>
      <c r="AE106" s="77"/>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v>1</v>
      </c>
      <c r="L107" s="70">
        <f t="shared" si="1"/>
        <v>0</v>
      </c>
      <c r="M107" s="71">
        <f t="shared" si="2"/>
        <v>0</v>
      </c>
      <c r="N107" s="72"/>
      <c r="O107" s="73">
        <f t="shared" si="3"/>
        <v>0</v>
      </c>
      <c r="P107" s="72"/>
      <c r="Q107" s="72"/>
      <c r="R107" s="72"/>
      <c r="S107" s="74">
        <f t="shared" si="0"/>
        <v>1</v>
      </c>
      <c r="T107" s="121" t="str">
        <f t="shared" si="4"/>
        <v>OK</v>
      </c>
      <c r="U107" s="75"/>
      <c r="V107" s="89"/>
      <c r="W107" s="89"/>
      <c r="X107" s="76"/>
      <c r="Y107" s="89"/>
      <c r="Z107" s="76"/>
      <c r="AA107" s="83"/>
      <c r="AB107" s="84"/>
      <c r="AC107" s="78"/>
      <c r="AD107" s="77"/>
      <c r="AE107" s="77"/>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c r="L108" s="70">
        <f t="shared" si="1"/>
        <v>0</v>
      </c>
      <c r="M108" s="71">
        <f t="shared" si="2"/>
        <v>0</v>
      </c>
      <c r="N108" s="72"/>
      <c r="O108" s="73">
        <f t="shared" si="3"/>
        <v>0</v>
      </c>
      <c r="P108" s="72"/>
      <c r="Q108" s="72"/>
      <c r="R108" s="72"/>
      <c r="S108" s="74">
        <f t="shared" si="0"/>
        <v>0</v>
      </c>
      <c r="T108" s="121" t="str">
        <f t="shared" si="4"/>
        <v>OK</v>
      </c>
      <c r="U108" s="75"/>
      <c r="V108" s="89"/>
      <c r="W108" s="89"/>
      <c r="X108" s="76"/>
      <c r="Y108" s="89"/>
      <c r="Z108" s="76"/>
      <c r="AA108" s="83"/>
      <c r="AB108" s="84"/>
      <c r="AC108" s="78"/>
      <c r="AD108" s="77"/>
      <c r="AE108" s="77"/>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75"/>
      <c r="V109" s="89"/>
      <c r="W109" s="89"/>
      <c r="X109" s="76"/>
      <c r="Y109" s="89"/>
      <c r="Z109" s="76"/>
      <c r="AA109" s="83"/>
      <c r="AB109" s="84"/>
      <c r="AC109" s="78"/>
      <c r="AD109" s="77"/>
      <c r="AE109" s="77"/>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
        <v>0</v>
      </c>
      <c r="M110" s="71">
        <f t="shared" si="2"/>
        <v>0</v>
      </c>
      <c r="N110" s="72"/>
      <c r="O110" s="73">
        <f t="shared" si="3"/>
        <v>0</v>
      </c>
      <c r="P110" s="72"/>
      <c r="Q110" s="72"/>
      <c r="R110" s="72"/>
      <c r="S110" s="74">
        <f t="shared" si="0"/>
        <v>0</v>
      </c>
      <c r="T110" s="121" t="str">
        <f t="shared" si="4"/>
        <v>OK</v>
      </c>
      <c r="U110" s="75"/>
      <c r="V110" s="89"/>
      <c r="W110" s="89"/>
      <c r="X110" s="76"/>
      <c r="Y110" s="89"/>
      <c r="Z110" s="76"/>
      <c r="AA110" s="83"/>
      <c r="AB110" s="84"/>
      <c r="AC110" s="78"/>
      <c r="AD110" s="77"/>
      <c r="AE110" s="77"/>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75"/>
      <c r="V111" s="89"/>
      <c r="W111" s="89"/>
      <c r="X111" s="76"/>
      <c r="Y111" s="89"/>
      <c r="Z111" s="76"/>
      <c r="AA111" s="83"/>
      <c r="AB111" s="84"/>
      <c r="AC111" s="78"/>
      <c r="AD111" s="77"/>
      <c r="AE111" s="77"/>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75"/>
      <c r="V112" s="89"/>
      <c r="W112" s="89"/>
      <c r="X112" s="76"/>
      <c r="Y112" s="89"/>
      <c r="Z112" s="76"/>
      <c r="AA112" s="83"/>
      <c r="AB112" s="84"/>
      <c r="AC112" s="78"/>
      <c r="AD112" s="77"/>
      <c r="AE112" s="77"/>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c r="L113" s="70">
        <f t="shared" si="1"/>
        <v>0</v>
      </c>
      <c r="M113" s="71">
        <f t="shared" si="2"/>
        <v>0</v>
      </c>
      <c r="N113" s="72"/>
      <c r="O113" s="73">
        <f t="shared" si="3"/>
        <v>0</v>
      </c>
      <c r="P113" s="72"/>
      <c r="Q113" s="72"/>
      <c r="R113" s="72"/>
      <c r="S113" s="74">
        <f t="shared" si="0"/>
        <v>0</v>
      </c>
      <c r="T113" s="121" t="str">
        <f t="shared" si="4"/>
        <v>OK</v>
      </c>
      <c r="U113" s="75"/>
      <c r="V113" s="89"/>
      <c r="W113" s="89"/>
      <c r="X113" s="76"/>
      <c r="Y113" s="89"/>
      <c r="Z113" s="76"/>
      <c r="AA113" s="83"/>
      <c r="AB113" s="84"/>
      <c r="AC113" s="78"/>
      <c r="AD113" s="77"/>
      <c r="AE113" s="77"/>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75"/>
      <c r="V114" s="89"/>
      <c r="W114" s="89"/>
      <c r="X114" s="76"/>
      <c r="Y114" s="89"/>
      <c r="Z114" s="76"/>
      <c r="AA114" s="83"/>
      <c r="AB114" s="84"/>
      <c r="AC114" s="78"/>
      <c r="AD114" s="77"/>
      <c r="AE114" s="77"/>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75"/>
      <c r="V115" s="89"/>
      <c r="W115" s="89"/>
      <c r="X115" s="76"/>
      <c r="Y115" s="89"/>
      <c r="Z115" s="76"/>
      <c r="AA115" s="83"/>
      <c r="AB115" s="84"/>
      <c r="AC115" s="78"/>
      <c r="AD115" s="77"/>
      <c r="AE115" s="77"/>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75"/>
      <c r="V116" s="89"/>
      <c r="W116" s="89"/>
      <c r="X116" s="76"/>
      <c r="Y116" s="89"/>
      <c r="Z116" s="76"/>
      <c r="AA116" s="83"/>
      <c r="AB116" s="84"/>
      <c r="AC116" s="78"/>
      <c r="AD116" s="77"/>
      <c r="AE116" s="77"/>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75"/>
      <c r="V117" s="89"/>
      <c r="W117" s="89"/>
      <c r="X117" s="76"/>
      <c r="Y117" s="89"/>
      <c r="Z117" s="76"/>
      <c r="AA117" s="83"/>
      <c r="AB117" s="84"/>
      <c r="AC117" s="78"/>
      <c r="AD117" s="77"/>
      <c r="AE117" s="77"/>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75"/>
      <c r="V118" s="89"/>
      <c r="W118" s="89"/>
      <c r="X118" s="76"/>
      <c r="Y118" s="89"/>
      <c r="Z118" s="76"/>
      <c r="AA118" s="83"/>
      <c r="AB118" s="84"/>
      <c r="AC118" s="78"/>
      <c r="AD118" s="77"/>
      <c r="AE118" s="77"/>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75"/>
      <c r="V119" s="89"/>
      <c r="W119" s="89"/>
      <c r="X119" s="76"/>
      <c r="Y119" s="89"/>
      <c r="Z119" s="76"/>
      <c r="AA119" s="83"/>
      <c r="AB119" s="84"/>
      <c r="AC119" s="78"/>
      <c r="AD119" s="77"/>
      <c r="AE119" s="77"/>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75"/>
      <c r="V120" s="89"/>
      <c r="W120" s="89"/>
      <c r="X120" s="76"/>
      <c r="Y120" s="89"/>
      <c r="Z120" s="76"/>
      <c r="AA120" s="83"/>
      <c r="AB120" s="84"/>
      <c r="AC120" s="78"/>
      <c r="AD120" s="77"/>
      <c r="AE120" s="77"/>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75"/>
      <c r="V121" s="89"/>
      <c r="W121" s="89"/>
      <c r="X121" s="76"/>
      <c r="Y121" s="89"/>
      <c r="Z121" s="76"/>
      <c r="AA121" s="83"/>
      <c r="AB121" s="84"/>
      <c r="AC121" s="78"/>
      <c r="AD121" s="77"/>
      <c r="AE121" s="77"/>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75"/>
      <c r="V122" s="89"/>
      <c r="W122" s="89"/>
      <c r="X122" s="76"/>
      <c r="Y122" s="89"/>
      <c r="Z122" s="76"/>
      <c r="AA122" s="83"/>
      <c r="AB122" s="84"/>
      <c r="AC122" s="78"/>
      <c r="AD122" s="77"/>
      <c r="AE122" s="77"/>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75"/>
      <c r="V123" s="89"/>
      <c r="W123" s="89"/>
      <c r="X123" s="76"/>
      <c r="Y123" s="89"/>
      <c r="Z123" s="76"/>
      <c r="AA123" s="83"/>
      <c r="AB123" s="84"/>
      <c r="AC123" s="78"/>
      <c r="AD123" s="77"/>
      <c r="AE123" s="77"/>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
        <v>0</v>
      </c>
      <c r="M124" s="71">
        <f t="shared" si="2"/>
        <v>0</v>
      </c>
      <c r="N124" s="72"/>
      <c r="O124" s="73">
        <f t="shared" si="3"/>
        <v>0</v>
      </c>
      <c r="P124" s="72"/>
      <c r="Q124" s="72"/>
      <c r="R124" s="72"/>
      <c r="S124" s="74">
        <f t="shared" si="0"/>
        <v>0</v>
      </c>
      <c r="T124" s="121" t="str">
        <f t="shared" si="4"/>
        <v>OK</v>
      </c>
      <c r="U124" s="75"/>
      <c r="V124" s="89"/>
      <c r="W124" s="89"/>
      <c r="X124" s="76"/>
      <c r="Y124" s="89"/>
      <c r="Z124" s="76"/>
      <c r="AA124" s="83"/>
      <c r="AB124" s="84"/>
      <c r="AC124" s="78"/>
      <c r="AD124" s="77"/>
      <c r="AE124" s="77"/>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75"/>
      <c r="V125" s="89"/>
      <c r="W125" s="89"/>
      <c r="X125" s="76"/>
      <c r="Y125" s="89"/>
      <c r="Z125" s="76"/>
      <c r="AA125" s="83"/>
      <c r="AB125" s="84"/>
      <c r="AC125" s="78"/>
      <c r="AD125" s="77"/>
      <c r="AE125" s="77"/>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75"/>
      <c r="V126" s="89"/>
      <c r="W126" s="89"/>
      <c r="X126" s="76"/>
      <c r="Y126" s="89"/>
      <c r="Z126" s="76"/>
      <c r="AA126" s="83"/>
      <c r="AB126" s="84"/>
      <c r="AC126" s="78"/>
      <c r="AD126" s="77"/>
      <c r="AE126" s="77"/>
      <c r="AF126" s="76"/>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75"/>
      <c r="V127" s="89"/>
      <c r="W127" s="89"/>
      <c r="X127" s="76"/>
      <c r="Y127" s="89"/>
      <c r="Z127" s="76"/>
      <c r="AA127" s="83"/>
      <c r="AB127" s="84"/>
      <c r="AC127" s="78"/>
      <c r="AD127" s="77"/>
      <c r="AE127" s="77"/>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
        <v>0</v>
      </c>
      <c r="M128" s="71">
        <f t="shared" si="2"/>
        <v>0</v>
      </c>
      <c r="N128" s="72"/>
      <c r="O128" s="73">
        <f t="shared" si="3"/>
        <v>0</v>
      </c>
      <c r="P128" s="72"/>
      <c r="Q128" s="72"/>
      <c r="R128" s="72"/>
      <c r="S128" s="74">
        <f t="shared" si="0"/>
        <v>0</v>
      </c>
      <c r="T128" s="121" t="str">
        <f t="shared" si="4"/>
        <v>OK</v>
      </c>
      <c r="U128" s="75"/>
      <c r="V128" s="89"/>
      <c r="W128" s="89"/>
      <c r="X128" s="76"/>
      <c r="Y128" s="89"/>
      <c r="Z128" s="76"/>
      <c r="AA128" s="83"/>
      <c r="AB128" s="84"/>
      <c r="AC128" s="78"/>
      <c r="AD128" s="77"/>
      <c r="AE128" s="77"/>
      <c r="AF128" s="76"/>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75"/>
      <c r="V129" s="89"/>
      <c r="W129" s="89"/>
      <c r="X129" s="76"/>
      <c r="Y129" s="89"/>
      <c r="Z129" s="76"/>
      <c r="AA129" s="83"/>
      <c r="AB129" s="84"/>
      <c r="AC129" s="78"/>
      <c r="AD129" s="77"/>
      <c r="AE129" s="77"/>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75"/>
      <c r="V130" s="89"/>
      <c r="W130" s="89"/>
      <c r="X130" s="76"/>
      <c r="Y130" s="89"/>
      <c r="Z130" s="76"/>
      <c r="AA130" s="83"/>
      <c r="AB130" s="84"/>
      <c r="AC130" s="78"/>
      <c r="AD130" s="77"/>
      <c r="AE130" s="77"/>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
        <v>0</v>
      </c>
      <c r="M131" s="71">
        <f t="shared" si="2"/>
        <v>0</v>
      </c>
      <c r="N131" s="72"/>
      <c r="O131" s="73">
        <f t="shared" si="3"/>
        <v>0</v>
      </c>
      <c r="P131" s="72"/>
      <c r="Q131" s="72"/>
      <c r="R131" s="72"/>
      <c r="S131" s="74">
        <f t="shared" si="0"/>
        <v>0</v>
      </c>
      <c r="T131" s="121" t="str">
        <f t="shared" si="4"/>
        <v>OK</v>
      </c>
      <c r="U131" s="75"/>
      <c r="V131" s="89"/>
      <c r="W131" s="89"/>
      <c r="X131" s="76"/>
      <c r="Y131" s="89"/>
      <c r="Z131" s="76"/>
      <c r="AA131" s="83"/>
      <c r="AB131" s="84"/>
      <c r="AC131" s="78"/>
      <c r="AD131" s="77"/>
      <c r="AE131" s="77"/>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si="1"/>
        <v>0</v>
      </c>
      <c r="M132" s="71">
        <f t="shared" si="2"/>
        <v>0</v>
      </c>
      <c r="N132" s="72"/>
      <c r="O132" s="73">
        <f t="shared" si="3"/>
        <v>0</v>
      </c>
      <c r="P132" s="72"/>
      <c r="Q132" s="72"/>
      <c r="R132" s="72"/>
      <c r="S132" s="74">
        <f t="shared" si="0"/>
        <v>0</v>
      </c>
      <c r="T132" s="121" t="str">
        <f t="shared" si="4"/>
        <v>OK</v>
      </c>
      <c r="U132" s="75"/>
      <c r="V132" s="89"/>
      <c r="W132" s="89"/>
      <c r="X132" s="76"/>
      <c r="Y132" s="89"/>
      <c r="Z132" s="76"/>
      <c r="AA132" s="83"/>
      <c r="AB132" s="84"/>
      <c r="AC132" s="78"/>
      <c r="AD132" s="77"/>
      <c r="AE132" s="77"/>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75"/>
      <c r="V133" s="89"/>
      <c r="W133" s="89"/>
      <c r="X133" s="76"/>
      <c r="Y133" s="89"/>
      <c r="Z133" s="76"/>
      <c r="AA133" s="83"/>
      <c r="AB133" s="84"/>
      <c r="AC133" s="78"/>
      <c r="AD133" s="77"/>
      <c r="AE133" s="77"/>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75"/>
      <c r="V134" s="89"/>
      <c r="W134" s="89"/>
      <c r="X134" s="76"/>
      <c r="Y134" s="89"/>
      <c r="Z134" s="76"/>
      <c r="AA134" s="83"/>
      <c r="AB134" s="84"/>
      <c r="AC134" s="78"/>
      <c r="AD134" s="77"/>
      <c r="AE134" s="77"/>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75"/>
      <c r="V135" s="89"/>
      <c r="W135" s="89"/>
      <c r="X135" s="76"/>
      <c r="Y135" s="89"/>
      <c r="Z135" s="76"/>
      <c r="AA135" s="83"/>
      <c r="AB135" s="84"/>
      <c r="AC135" s="78"/>
      <c r="AD135" s="77"/>
      <c r="AE135" s="77"/>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
        <v>0</v>
      </c>
      <c r="M136" s="71">
        <f t="shared" si="2"/>
        <v>0</v>
      </c>
      <c r="N136" s="72"/>
      <c r="O136" s="73">
        <f t="shared" si="3"/>
        <v>0</v>
      </c>
      <c r="P136" s="72"/>
      <c r="Q136" s="72"/>
      <c r="R136" s="72"/>
      <c r="S136" s="74">
        <f t="shared" si="0"/>
        <v>0</v>
      </c>
      <c r="T136" s="121" t="str">
        <f t="shared" si="4"/>
        <v>OK</v>
      </c>
      <c r="U136" s="75"/>
      <c r="V136" s="89"/>
      <c r="W136" s="89"/>
      <c r="X136" s="76"/>
      <c r="Y136" s="89"/>
      <c r="Z136" s="76"/>
      <c r="AA136" s="83"/>
      <c r="AB136" s="84"/>
      <c r="AC136" s="78"/>
      <c r="AD136" s="77"/>
      <c r="AE136" s="77"/>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75"/>
      <c r="V137" s="89"/>
      <c r="W137" s="89"/>
      <c r="X137" s="76"/>
      <c r="Y137" s="89"/>
      <c r="Z137" s="76"/>
      <c r="AA137" s="83"/>
      <c r="AB137" s="84"/>
      <c r="AC137" s="78"/>
      <c r="AD137" s="77"/>
      <c r="AE137" s="77"/>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75"/>
      <c r="V138" s="89"/>
      <c r="W138" s="89"/>
      <c r="X138" s="76"/>
      <c r="Y138" s="89"/>
      <c r="Z138" s="76"/>
      <c r="AA138" s="83"/>
      <c r="AB138" s="84"/>
      <c r="AC138" s="78"/>
      <c r="AD138" s="77"/>
      <c r="AE138" s="77"/>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75"/>
      <c r="V139" s="89"/>
      <c r="W139" s="89"/>
      <c r="X139" s="76"/>
      <c r="Y139" s="89"/>
      <c r="Z139" s="76"/>
      <c r="AA139" s="83"/>
      <c r="AB139" s="84"/>
      <c r="AC139" s="78"/>
      <c r="AD139" s="77"/>
      <c r="AE139" s="77"/>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75"/>
      <c r="V140" s="89"/>
      <c r="W140" s="89"/>
      <c r="X140" s="76"/>
      <c r="Y140" s="89"/>
      <c r="Z140" s="76"/>
      <c r="AA140" s="83"/>
      <c r="AB140" s="84"/>
      <c r="AC140" s="78"/>
      <c r="AD140" s="77"/>
      <c r="AE140" s="77"/>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75"/>
      <c r="V141" s="89"/>
      <c r="W141" s="89"/>
      <c r="X141" s="76"/>
      <c r="Y141" s="89"/>
      <c r="Z141" s="76"/>
      <c r="AA141" s="83"/>
      <c r="AB141" s="84"/>
      <c r="AC141" s="78"/>
      <c r="AD141" s="77"/>
      <c r="AE141" s="77"/>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75"/>
      <c r="V142" s="89"/>
      <c r="W142" s="89"/>
      <c r="X142" s="76"/>
      <c r="Y142" s="89"/>
      <c r="Z142" s="76"/>
      <c r="AA142" s="83"/>
      <c r="AB142" s="84"/>
      <c r="AC142" s="78"/>
      <c r="AD142" s="77"/>
      <c r="AE142" s="77"/>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75"/>
      <c r="V143" s="89"/>
      <c r="W143" s="89"/>
      <c r="X143" s="76"/>
      <c r="Y143" s="89"/>
      <c r="Z143" s="76"/>
      <c r="AA143" s="83"/>
      <c r="AB143" s="84"/>
      <c r="AC143" s="78"/>
      <c r="AD143" s="77"/>
      <c r="AE143" s="77"/>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75"/>
      <c r="V144" s="89"/>
      <c r="W144" s="89"/>
      <c r="X144" s="76"/>
      <c r="Y144" s="89"/>
      <c r="Z144" s="76"/>
      <c r="AA144" s="83"/>
      <c r="AB144" s="84"/>
      <c r="AC144" s="78"/>
      <c r="AD144" s="77"/>
      <c r="AE144" s="77"/>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75"/>
      <c r="V145" s="89"/>
      <c r="W145" s="89"/>
      <c r="X145" s="76"/>
      <c r="Y145" s="89"/>
      <c r="Z145" s="76"/>
      <c r="AA145" s="83"/>
      <c r="AB145" s="84"/>
      <c r="AC145" s="78"/>
      <c r="AD145" s="77"/>
      <c r="AE145" s="77"/>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
        <v>0</v>
      </c>
      <c r="M146" s="71">
        <f t="shared" si="2"/>
        <v>0</v>
      </c>
      <c r="N146" s="72"/>
      <c r="O146" s="73">
        <f t="shared" si="3"/>
        <v>0</v>
      </c>
      <c r="P146" s="72"/>
      <c r="Q146" s="72"/>
      <c r="R146" s="72"/>
      <c r="S146" s="74">
        <f t="shared" si="0"/>
        <v>0</v>
      </c>
      <c r="T146" s="121" t="str">
        <f t="shared" si="4"/>
        <v>OK</v>
      </c>
      <c r="U146" s="75"/>
      <c r="V146" s="89"/>
      <c r="W146" s="89"/>
      <c r="X146" s="76"/>
      <c r="Y146" s="89"/>
      <c r="Z146" s="76"/>
      <c r="AA146" s="83"/>
      <c r="AB146" s="84"/>
      <c r="AC146" s="78"/>
      <c r="AD146" s="77"/>
      <c r="AE146" s="77"/>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75"/>
      <c r="V147" s="89"/>
      <c r="W147" s="89"/>
      <c r="X147" s="76"/>
      <c r="Y147" s="89"/>
      <c r="Z147" s="76"/>
      <c r="AA147" s="83"/>
      <c r="AB147" s="84"/>
      <c r="AC147" s="78"/>
      <c r="AD147" s="77"/>
      <c r="AE147" s="77"/>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75"/>
      <c r="V148" s="89"/>
      <c r="W148" s="89"/>
      <c r="X148" s="76"/>
      <c r="Y148" s="89"/>
      <c r="Z148" s="76"/>
      <c r="AA148" s="83"/>
      <c r="AB148" s="84"/>
      <c r="AC148" s="78"/>
      <c r="AD148" s="77"/>
      <c r="AE148" s="77"/>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c r="L149" s="70">
        <f t="shared" si="1"/>
        <v>0</v>
      </c>
      <c r="M149" s="71">
        <f t="shared" si="2"/>
        <v>0</v>
      </c>
      <c r="N149" s="72"/>
      <c r="O149" s="73">
        <f t="shared" si="3"/>
        <v>0</v>
      </c>
      <c r="P149" s="72"/>
      <c r="Q149" s="72"/>
      <c r="R149" s="72"/>
      <c r="S149" s="74">
        <f t="shared" si="0"/>
        <v>0</v>
      </c>
      <c r="T149" s="121" t="str">
        <f t="shared" si="4"/>
        <v>OK</v>
      </c>
      <c r="U149" s="75"/>
      <c r="V149" s="89"/>
      <c r="W149" s="89"/>
      <c r="X149" s="76"/>
      <c r="Y149" s="89"/>
      <c r="Z149" s="76"/>
      <c r="AA149" s="83"/>
      <c r="AB149" s="84"/>
      <c r="AC149" s="78"/>
      <c r="AD149" s="77"/>
      <c r="AE149" s="77"/>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75"/>
      <c r="V150" s="89"/>
      <c r="W150" s="89"/>
      <c r="X150" s="76"/>
      <c r="Y150" s="89"/>
      <c r="Z150" s="76"/>
      <c r="AA150" s="83"/>
      <c r="AB150" s="84"/>
      <c r="AC150" s="78"/>
      <c r="AD150" s="77"/>
      <c r="AE150" s="77"/>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
        <v>0</v>
      </c>
      <c r="M151" s="71">
        <f t="shared" si="2"/>
        <v>0</v>
      </c>
      <c r="N151" s="72"/>
      <c r="O151" s="73">
        <f t="shared" si="3"/>
        <v>0</v>
      </c>
      <c r="P151" s="72"/>
      <c r="Q151" s="72"/>
      <c r="R151" s="72"/>
      <c r="S151" s="74">
        <f t="shared" si="0"/>
        <v>0</v>
      </c>
      <c r="T151" s="121" t="str">
        <f t="shared" si="4"/>
        <v>OK</v>
      </c>
      <c r="U151" s="75"/>
      <c r="V151" s="89"/>
      <c r="W151" s="89"/>
      <c r="X151" s="76"/>
      <c r="Y151" s="89"/>
      <c r="Z151" s="76"/>
      <c r="AA151" s="83"/>
      <c r="AB151" s="84"/>
      <c r="AC151" s="78"/>
      <c r="AD151" s="77"/>
      <c r="AE151" s="77"/>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75"/>
      <c r="V152" s="89"/>
      <c r="W152" s="89"/>
      <c r="X152" s="76"/>
      <c r="Y152" s="89"/>
      <c r="Z152" s="76"/>
      <c r="AA152" s="83"/>
      <c r="AB152" s="84"/>
      <c r="AC152" s="78"/>
      <c r="AD152" s="77"/>
      <c r="AE152" s="77"/>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75"/>
      <c r="V153" s="89"/>
      <c r="W153" s="89"/>
      <c r="X153" s="76"/>
      <c r="Y153" s="89"/>
      <c r="Z153" s="76"/>
      <c r="AA153" s="83"/>
      <c r="AB153" s="84"/>
      <c r="AC153" s="78"/>
      <c r="AD153" s="77"/>
      <c r="AE153" s="77"/>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75"/>
      <c r="V154" s="89"/>
      <c r="W154" s="89"/>
      <c r="X154" s="76"/>
      <c r="Y154" s="89"/>
      <c r="Z154" s="76"/>
      <c r="AA154" s="83"/>
      <c r="AB154" s="84"/>
      <c r="AC154" s="78"/>
      <c r="AD154" s="77"/>
      <c r="AE154" s="77"/>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75"/>
      <c r="V155" s="89"/>
      <c r="W155" s="89"/>
      <c r="X155" s="76"/>
      <c r="Y155" s="89"/>
      <c r="Z155" s="76"/>
      <c r="AA155" s="83"/>
      <c r="AB155" s="84"/>
      <c r="AC155" s="78"/>
      <c r="AD155" s="77"/>
      <c r="AE155" s="77"/>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
        <v>0</v>
      </c>
      <c r="M156" s="71">
        <f t="shared" si="2"/>
        <v>0</v>
      </c>
      <c r="N156" s="72"/>
      <c r="O156" s="73">
        <f t="shared" si="3"/>
        <v>0</v>
      </c>
      <c r="P156" s="72"/>
      <c r="Q156" s="72"/>
      <c r="R156" s="72"/>
      <c r="S156" s="74">
        <f t="shared" si="0"/>
        <v>0</v>
      </c>
      <c r="T156" s="121" t="str">
        <f t="shared" si="4"/>
        <v>OK</v>
      </c>
      <c r="U156" s="75"/>
      <c r="V156" s="89"/>
      <c r="W156" s="89"/>
      <c r="X156" s="76"/>
      <c r="Y156" s="89"/>
      <c r="Z156" s="76"/>
      <c r="AA156" s="83"/>
      <c r="AB156" s="84"/>
      <c r="AC156" s="78"/>
      <c r="AD156" s="77"/>
      <c r="AE156" s="77"/>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75"/>
      <c r="V157" s="89"/>
      <c r="W157" s="89"/>
      <c r="X157" s="76"/>
      <c r="Y157" s="89"/>
      <c r="Z157" s="76"/>
      <c r="AA157" s="83"/>
      <c r="AB157" s="84"/>
      <c r="AC157" s="78"/>
      <c r="AD157" s="77"/>
      <c r="AE157" s="77"/>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75"/>
      <c r="V158" s="89"/>
      <c r="W158" s="89"/>
      <c r="X158" s="76"/>
      <c r="Y158" s="89"/>
      <c r="Z158" s="76"/>
      <c r="AA158" s="83"/>
      <c r="AB158" s="84"/>
      <c r="AC158" s="78"/>
      <c r="AD158" s="77"/>
      <c r="AE158" s="77"/>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
        <v>0</v>
      </c>
      <c r="M159" s="71">
        <f t="shared" si="2"/>
        <v>0</v>
      </c>
      <c r="N159" s="72"/>
      <c r="O159" s="73">
        <f t="shared" si="3"/>
        <v>0</v>
      </c>
      <c r="P159" s="72"/>
      <c r="Q159" s="72"/>
      <c r="R159" s="72"/>
      <c r="S159" s="74">
        <f t="shared" si="0"/>
        <v>0</v>
      </c>
      <c r="T159" s="121" t="str">
        <f t="shared" si="4"/>
        <v>OK</v>
      </c>
      <c r="U159" s="75"/>
      <c r="V159" s="89"/>
      <c r="W159" s="89"/>
      <c r="X159" s="76"/>
      <c r="Y159" s="89"/>
      <c r="Z159" s="76"/>
      <c r="AA159" s="83"/>
      <c r="AB159" s="84"/>
      <c r="AC159" s="78"/>
      <c r="AD159" s="77"/>
      <c r="AE159" s="77"/>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c r="L160" s="70">
        <f t="shared" si="1"/>
        <v>0</v>
      </c>
      <c r="M160" s="71">
        <f t="shared" si="2"/>
        <v>0</v>
      </c>
      <c r="N160" s="72"/>
      <c r="O160" s="73">
        <f t="shared" si="3"/>
        <v>0</v>
      </c>
      <c r="P160" s="72"/>
      <c r="Q160" s="72"/>
      <c r="R160" s="72"/>
      <c r="S160" s="74">
        <f t="shared" si="0"/>
        <v>0</v>
      </c>
      <c r="T160" s="121" t="str">
        <f t="shared" si="4"/>
        <v>OK</v>
      </c>
      <c r="U160" s="75"/>
      <c r="V160" s="89"/>
      <c r="W160" s="89"/>
      <c r="X160" s="76"/>
      <c r="Y160" s="89"/>
      <c r="Z160" s="76"/>
      <c r="AA160" s="83"/>
      <c r="AB160" s="84"/>
      <c r="AC160" s="78"/>
      <c r="AD160" s="77"/>
      <c r="AE160" s="77"/>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c r="L161" s="70">
        <f t="shared" si="1"/>
        <v>0</v>
      </c>
      <c r="M161" s="71">
        <f t="shared" si="2"/>
        <v>0</v>
      </c>
      <c r="N161" s="72"/>
      <c r="O161" s="73">
        <f t="shared" si="3"/>
        <v>0</v>
      </c>
      <c r="P161" s="72"/>
      <c r="Q161" s="72"/>
      <c r="R161" s="72"/>
      <c r="S161" s="74">
        <f t="shared" si="0"/>
        <v>0</v>
      </c>
      <c r="T161" s="121" t="str">
        <f t="shared" si="4"/>
        <v>OK</v>
      </c>
      <c r="U161" s="75"/>
      <c r="V161" s="89"/>
      <c r="W161" s="89"/>
      <c r="X161" s="76"/>
      <c r="Y161" s="89"/>
      <c r="Z161" s="76"/>
      <c r="AA161" s="83"/>
      <c r="AB161" s="84"/>
      <c r="AC161" s="78"/>
      <c r="AD161" s="77"/>
      <c r="AE161" s="77"/>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75"/>
      <c r="V162" s="89"/>
      <c r="W162" s="89"/>
      <c r="X162" s="76"/>
      <c r="Y162" s="89"/>
      <c r="Z162" s="76"/>
      <c r="AA162" s="83"/>
      <c r="AB162" s="84"/>
      <c r="AC162" s="78"/>
      <c r="AD162" s="77"/>
      <c r="AE162" s="77"/>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75"/>
      <c r="V163" s="89"/>
      <c r="W163" s="89"/>
      <c r="X163" s="76"/>
      <c r="Y163" s="89"/>
      <c r="Z163" s="76"/>
      <c r="AA163" s="83"/>
      <c r="AB163" s="84"/>
      <c r="AC163" s="78"/>
      <c r="AD163" s="77"/>
      <c r="AE163" s="77"/>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75"/>
      <c r="V164" s="89"/>
      <c r="W164" s="89"/>
      <c r="X164" s="76"/>
      <c r="Y164" s="89"/>
      <c r="Z164" s="76"/>
      <c r="AA164" s="83"/>
      <c r="AB164" s="84"/>
      <c r="AC164" s="78"/>
      <c r="AD164" s="77"/>
      <c r="AE164" s="77"/>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c r="L165" s="70">
        <f t="shared" si="1"/>
        <v>0</v>
      </c>
      <c r="M165" s="71">
        <f t="shared" si="2"/>
        <v>0</v>
      </c>
      <c r="N165" s="72"/>
      <c r="O165" s="73">
        <f t="shared" si="3"/>
        <v>0</v>
      </c>
      <c r="P165" s="72"/>
      <c r="Q165" s="72"/>
      <c r="R165" s="72"/>
      <c r="S165" s="74">
        <f t="shared" si="0"/>
        <v>0</v>
      </c>
      <c r="T165" s="121" t="str">
        <f t="shared" si="4"/>
        <v>OK</v>
      </c>
      <c r="U165" s="75"/>
      <c r="V165" s="89"/>
      <c r="W165" s="89"/>
      <c r="X165" s="76"/>
      <c r="Y165" s="89"/>
      <c r="Z165" s="76"/>
      <c r="AA165" s="83"/>
      <c r="AB165" s="84"/>
      <c r="AC165" s="78"/>
      <c r="AD165" s="77"/>
      <c r="AE165" s="77"/>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75"/>
      <c r="V166" s="89"/>
      <c r="W166" s="89"/>
      <c r="X166" s="76"/>
      <c r="Y166" s="89"/>
      <c r="Z166" s="76"/>
      <c r="AA166" s="83"/>
      <c r="AB166" s="84"/>
      <c r="AC166" s="78"/>
      <c r="AD166" s="77"/>
      <c r="AE166" s="77"/>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c r="O167" s="73">
        <f t="shared" si="3"/>
        <v>0</v>
      </c>
      <c r="P167" s="72"/>
      <c r="Q167" s="72"/>
      <c r="R167" s="72"/>
      <c r="S167" s="74">
        <f t="shared" si="0"/>
        <v>0</v>
      </c>
      <c r="T167" s="121" t="str">
        <f t="shared" si="4"/>
        <v>OK</v>
      </c>
      <c r="U167" s="75"/>
      <c r="V167" s="89"/>
      <c r="W167" s="89"/>
      <c r="X167" s="76"/>
      <c r="Y167" s="89"/>
      <c r="Z167" s="76"/>
      <c r="AA167" s="83"/>
      <c r="AB167" s="84"/>
      <c r="AC167" s="78"/>
      <c r="AD167" s="77"/>
      <c r="AE167" s="77"/>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75"/>
      <c r="V168" s="89"/>
      <c r="W168" s="89"/>
      <c r="X168" s="76"/>
      <c r="Y168" s="89"/>
      <c r="Z168" s="76"/>
      <c r="AA168" s="83"/>
      <c r="AB168" s="84"/>
      <c r="AC168" s="78"/>
      <c r="AD168" s="77"/>
      <c r="AE168" s="77"/>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75"/>
      <c r="V169" s="89"/>
      <c r="W169" s="89"/>
      <c r="X169" s="76"/>
      <c r="Y169" s="89"/>
      <c r="Z169" s="76"/>
      <c r="AA169" s="83"/>
      <c r="AB169" s="84"/>
      <c r="AC169" s="78"/>
      <c r="AD169" s="77"/>
      <c r="AE169" s="77"/>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75"/>
      <c r="V170" s="89"/>
      <c r="W170" s="89"/>
      <c r="X170" s="76"/>
      <c r="Y170" s="89"/>
      <c r="Z170" s="76"/>
      <c r="AA170" s="83"/>
      <c r="AB170" s="84"/>
      <c r="AC170" s="78"/>
      <c r="AD170" s="77"/>
      <c r="AE170" s="77"/>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75"/>
      <c r="V171" s="89"/>
      <c r="W171" s="89"/>
      <c r="X171" s="76"/>
      <c r="Y171" s="89"/>
      <c r="Z171" s="76"/>
      <c r="AA171" s="83"/>
      <c r="AB171" s="84"/>
      <c r="AC171" s="78"/>
      <c r="AD171" s="77"/>
      <c r="AE171" s="77"/>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75"/>
      <c r="V172" s="89"/>
      <c r="W172" s="89"/>
      <c r="X172" s="76"/>
      <c r="Y172" s="89"/>
      <c r="Z172" s="76"/>
      <c r="AA172" s="83"/>
      <c r="AB172" s="84"/>
      <c r="AC172" s="78"/>
      <c r="AD172" s="77"/>
      <c r="AE172" s="77"/>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75"/>
      <c r="V173" s="89"/>
      <c r="W173" s="89"/>
      <c r="X173" s="76"/>
      <c r="Y173" s="89"/>
      <c r="Z173" s="76"/>
      <c r="AA173" s="83"/>
      <c r="AB173" s="84"/>
      <c r="AC173" s="78"/>
      <c r="AD173" s="77"/>
      <c r="AE173" s="77"/>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c r="L174" s="70">
        <f t="shared" si="1"/>
        <v>0</v>
      </c>
      <c r="M174" s="71">
        <f t="shared" si="2"/>
        <v>0</v>
      </c>
      <c r="N174" s="72"/>
      <c r="O174" s="73">
        <f t="shared" si="3"/>
        <v>0</v>
      </c>
      <c r="P174" s="72"/>
      <c r="Q174" s="72"/>
      <c r="R174" s="72"/>
      <c r="S174" s="74">
        <f t="shared" si="0"/>
        <v>0</v>
      </c>
      <c r="T174" s="121" t="str">
        <f t="shared" si="4"/>
        <v>OK</v>
      </c>
      <c r="U174" s="75"/>
      <c r="V174" s="89"/>
      <c r="W174" s="89"/>
      <c r="X174" s="76"/>
      <c r="Y174" s="89"/>
      <c r="Z174" s="76"/>
      <c r="AA174" s="83"/>
      <c r="AB174" s="84"/>
      <c r="AC174" s="78"/>
      <c r="AD174" s="77"/>
      <c r="AE174" s="77"/>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75"/>
      <c r="V175" s="89"/>
      <c r="W175" s="89"/>
      <c r="X175" s="76"/>
      <c r="Y175" s="89"/>
      <c r="Z175" s="76"/>
      <c r="AA175" s="83"/>
      <c r="AB175" s="84"/>
      <c r="AC175" s="78"/>
      <c r="AD175" s="77"/>
      <c r="AE175" s="77"/>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75"/>
      <c r="V176" s="89"/>
      <c r="W176" s="89"/>
      <c r="X176" s="76"/>
      <c r="Y176" s="89"/>
      <c r="Z176" s="76"/>
      <c r="AA176" s="83"/>
      <c r="AB176" s="84"/>
      <c r="AC176" s="78"/>
      <c r="AD176" s="77"/>
      <c r="AE176" s="77"/>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75"/>
      <c r="V177" s="89"/>
      <c r="W177" s="89"/>
      <c r="X177" s="76"/>
      <c r="Y177" s="89"/>
      <c r="Z177" s="76"/>
      <c r="AA177" s="83"/>
      <c r="AB177" s="84"/>
      <c r="AC177" s="78"/>
      <c r="AD177" s="77"/>
      <c r="AE177" s="77"/>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
        <v>0</v>
      </c>
      <c r="M178" s="71">
        <f t="shared" si="2"/>
        <v>0</v>
      </c>
      <c r="N178" s="72"/>
      <c r="O178" s="73">
        <f t="shared" si="3"/>
        <v>0</v>
      </c>
      <c r="P178" s="72"/>
      <c r="Q178" s="72"/>
      <c r="R178" s="72"/>
      <c r="S178" s="74">
        <f t="shared" si="0"/>
        <v>0</v>
      </c>
      <c r="T178" s="121" t="str">
        <f t="shared" si="4"/>
        <v>OK</v>
      </c>
      <c r="U178" s="75"/>
      <c r="V178" s="89"/>
      <c r="W178" s="89"/>
      <c r="X178" s="76"/>
      <c r="Y178" s="89"/>
      <c r="Z178" s="76"/>
      <c r="AA178" s="83"/>
      <c r="AB178" s="84"/>
      <c r="AC178" s="78"/>
      <c r="AD178" s="77"/>
      <c r="AE178" s="77"/>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c r="L179" s="70">
        <f t="shared" si="1"/>
        <v>0</v>
      </c>
      <c r="M179" s="71">
        <f t="shared" si="2"/>
        <v>0</v>
      </c>
      <c r="N179" s="72"/>
      <c r="O179" s="73">
        <f t="shared" si="3"/>
        <v>0</v>
      </c>
      <c r="P179" s="72"/>
      <c r="Q179" s="72"/>
      <c r="R179" s="72"/>
      <c r="S179" s="74">
        <f t="shared" si="0"/>
        <v>0</v>
      </c>
      <c r="T179" s="121" t="str">
        <f t="shared" si="4"/>
        <v>OK</v>
      </c>
      <c r="U179" s="75"/>
      <c r="V179" s="89"/>
      <c r="W179" s="89"/>
      <c r="X179" s="76"/>
      <c r="Y179" s="89"/>
      <c r="Z179" s="76"/>
      <c r="AA179" s="83"/>
      <c r="AB179" s="84"/>
      <c r="AC179" s="78"/>
      <c r="AD179" s="77"/>
      <c r="AE179" s="77"/>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c r="L180" s="70">
        <f t="shared" si="1"/>
        <v>0</v>
      </c>
      <c r="M180" s="71">
        <f t="shared" si="2"/>
        <v>0</v>
      </c>
      <c r="N180" s="72"/>
      <c r="O180" s="73">
        <f t="shared" si="3"/>
        <v>0</v>
      </c>
      <c r="P180" s="72"/>
      <c r="Q180" s="72"/>
      <c r="R180" s="72"/>
      <c r="S180" s="74">
        <f t="shared" si="0"/>
        <v>0</v>
      </c>
      <c r="T180" s="121" t="str">
        <f t="shared" si="4"/>
        <v>OK</v>
      </c>
      <c r="U180" s="75"/>
      <c r="V180" s="89"/>
      <c r="W180" s="89"/>
      <c r="X180" s="76"/>
      <c r="Y180" s="89"/>
      <c r="Z180" s="76"/>
      <c r="AA180" s="83"/>
      <c r="AB180" s="84"/>
      <c r="AC180" s="78"/>
      <c r="AD180" s="77"/>
      <c r="AE180" s="77"/>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75"/>
      <c r="V181" s="89"/>
      <c r="W181" s="89"/>
      <c r="X181" s="76"/>
      <c r="Y181" s="89"/>
      <c r="Z181" s="76"/>
      <c r="AA181" s="83"/>
      <c r="AB181" s="84"/>
      <c r="AC181" s="78"/>
      <c r="AD181" s="77"/>
      <c r="AE181" s="77"/>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c r="L182" s="70">
        <f t="shared" si="1"/>
        <v>0</v>
      </c>
      <c r="M182" s="71">
        <f t="shared" si="2"/>
        <v>0</v>
      </c>
      <c r="N182" s="72"/>
      <c r="O182" s="73">
        <f t="shared" si="3"/>
        <v>0</v>
      </c>
      <c r="P182" s="72"/>
      <c r="Q182" s="72"/>
      <c r="R182" s="72"/>
      <c r="S182" s="74">
        <f t="shared" si="0"/>
        <v>0</v>
      </c>
      <c r="T182" s="121" t="str">
        <f t="shared" si="4"/>
        <v>OK</v>
      </c>
      <c r="U182" s="75"/>
      <c r="V182" s="89"/>
      <c r="W182" s="89"/>
      <c r="X182" s="76"/>
      <c r="Y182" s="89"/>
      <c r="Z182" s="76"/>
      <c r="AA182" s="83"/>
      <c r="AB182" s="84"/>
      <c r="AC182" s="78"/>
      <c r="AD182" s="77"/>
      <c r="AE182" s="77"/>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75"/>
      <c r="V183" s="89"/>
      <c r="W183" s="89"/>
      <c r="X183" s="76"/>
      <c r="Y183" s="89"/>
      <c r="Z183" s="76"/>
      <c r="AA183" s="83"/>
      <c r="AB183" s="84"/>
      <c r="AC183" s="78"/>
      <c r="AD183" s="77"/>
      <c r="AE183" s="77"/>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75"/>
      <c r="V184" s="89"/>
      <c r="W184" s="89"/>
      <c r="X184" s="76"/>
      <c r="Y184" s="89"/>
      <c r="Z184" s="76"/>
      <c r="AA184" s="83"/>
      <c r="AB184" s="84"/>
      <c r="AC184" s="78"/>
      <c r="AD184" s="77"/>
      <c r="AE184" s="77"/>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75"/>
      <c r="V185" s="89"/>
      <c r="W185" s="89"/>
      <c r="X185" s="76"/>
      <c r="Y185" s="89"/>
      <c r="Z185" s="76"/>
      <c r="AA185" s="83"/>
      <c r="AB185" s="84"/>
      <c r="AC185" s="78"/>
      <c r="AD185" s="77"/>
      <c r="AE185" s="77"/>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75"/>
      <c r="V186" s="88"/>
      <c r="W186" s="88"/>
      <c r="X186" s="76"/>
      <c r="Y186" s="88"/>
      <c r="Z186" s="76"/>
      <c r="AA186" s="76"/>
      <c r="AB186" s="80"/>
      <c r="AC186" s="78"/>
      <c r="AD186" s="80"/>
      <c r="AE186" s="77"/>
      <c r="AF186" s="76"/>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1</v>
      </c>
      <c r="N187" s="95"/>
      <c r="O187" s="95"/>
      <c r="P187" s="95"/>
      <c r="Q187" s="95"/>
      <c r="R187" s="95"/>
      <c r="S187" s="95">
        <f>SUM(S4:S186)</f>
        <v>1</v>
      </c>
      <c r="U187" s="97">
        <f t="shared" ref="U187:AT187" si="5">SUMPRODUCT($J$4:$J$186,U4:U186)</f>
        <v>0</v>
      </c>
      <c r="V187" s="97">
        <f t="shared" si="5"/>
        <v>0</v>
      </c>
      <c r="W187" s="97">
        <f t="shared" si="5"/>
        <v>0</v>
      </c>
      <c r="X187" s="97">
        <f t="shared" si="5"/>
        <v>0</v>
      </c>
      <c r="Y187" s="97">
        <f t="shared" si="5"/>
        <v>0</v>
      </c>
      <c r="Z187" s="97">
        <f t="shared" si="5"/>
        <v>0</v>
      </c>
      <c r="AA187" s="97">
        <f t="shared" si="5"/>
        <v>0</v>
      </c>
      <c r="AB187" s="97">
        <f t="shared" si="5"/>
        <v>0</v>
      </c>
      <c r="AC187" s="97">
        <f t="shared" si="5"/>
        <v>0</v>
      </c>
      <c r="AD187" s="97">
        <f t="shared" si="5"/>
        <v>0</v>
      </c>
      <c r="AE187" s="97">
        <f t="shared" si="5"/>
        <v>0</v>
      </c>
      <c r="AF187" s="97">
        <f t="shared" si="5"/>
        <v>0</v>
      </c>
      <c r="AG187" s="97">
        <f t="shared" si="5"/>
        <v>0</v>
      </c>
      <c r="AH187" s="97">
        <f t="shared" si="5"/>
        <v>0</v>
      </c>
      <c r="AI187" s="97">
        <f t="shared" si="5"/>
        <v>0</v>
      </c>
      <c r="AJ187" s="97">
        <f t="shared" si="5"/>
        <v>0</v>
      </c>
      <c r="AK187" s="97">
        <f t="shared" si="5"/>
        <v>0</v>
      </c>
      <c r="AL187" s="97">
        <f t="shared" si="5"/>
        <v>0</v>
      </c>
      <c r="AM187" s="97">
        <f t="shared" si="5"/>
        <v>0</v>
      </c>
      <c r="AN187" s="97">
        <f t="shared" si="5"/>
        <v>0</v>
      </c>
      <c r="AO187" s="97">
        <f t="shared" si="5"/>
        <v>0</v>
      </c>
      <c r="AP187" s="97">
        <f t="shared" si="5"/>
        <v>0</v>
      </c>
      <c r="AQ187" s="97">
        <f t="shared" si="5"/>
        <v>0</v>
      </c>
      <c r="AR187" s="97">
        <f t="shared" si="5"/>
        <v>0</v>
      </c>
      <c r="AS187" s="97">
        <f t="shared" si="5"/>
        <v>0</v>
      </c>
      <c r="AT187" s="97">
        <f t="shared" si="5"/>
        <v>0</v>
      </c>
      <c r="AU187" s="79"/>
    </row>
    <row r="188" spans="1:47" ht="30" customHeight="1" x14ac:dyDescent="0.35">
      <c r="D188" s="87" t="s">
        <v>613</v>
      </c>
      <c r="K188" s="98">
        <f t="shared" ref="K188:S188" si="6">SUMPRODUCT($J$4:$J$186,K4:K186)</f>
        <v>1572.77</v>
      </c>
      <c r="L188" s="98">
        <f t="shared" si="6"/>
        <v>0</v>
      </c>
      <c r="M188" s="98">
        <f t="shared" si="6"/>
        <v>0</v>
      </c>
      <c r="N188" s="98">
        <f t="shared" si="6"/>
        <v>0</v>
      </c>
      <c r="O188" s="98">
        <f t="shared" si="6"/>
        <v>0</v>
      </c>
      <c r="P188" s="98">
        <f t="shared" si="6"/>
        <v>0</v>
      </c>
      <c r="Q188" s="98">
        <f t="shared" si="6"/>
        <v>0</v>
      </c>
      <c r="R188" s="98">
        <f t="shared" si="6"/>
        <v>0</v>
      </c>
      <c r="S188" s="98">
        <f t="shared" si="6"/>
        <v>1572.77</v>
      </c>
      <c r="AB188" s="100"/>
      <c r="AD188" s="100"/>
      <c r="AE188" s="82"/>
    </row>
    <row r="189" spans="1:47" ht="30" customHeight="1" x14ac:dyDescent="0.35">
      <c r="AE189" s="99"/>
    </row>
    <row r="190" spans="1:47" ht="30" customHeight="1" x14ac:dyDescent="0.35">
      <c r="AE190" s="99"/>
      <c r="AL190" s="102"/>
      <c r="AN190" s="102"/>
    </row>
    <row r="191" spans="1:47" ht="30" customHeight="1" x14ac:dyDescent="0.35">
      <c r="AE191" s="99"/>
      <c r="AL191" s="102"/>
      <c r="AN191" s="102"/>
    </row>
    <row r="192" spans="1:47" ht="30" customHeight="1" x14ac:dyDescent="0.35">
      <c r="AE192" s="99"/>
      <c r="AL192" s="102"/>
      <c r="AN192" s="102"/>
    </row>
    <row r="193" spans="31:40" ht="30" customHeight="1" x14ac:dyDescent="0.35">
      <c r="AE193" s="99"/>
      <c r="AL193" s="102"/>
      <c r="AN193" s="102"/>
    </row>
    <row r="194" spans="31:40" ht="30" customHeight="1" x14ac:dyDescent="0.35">
      <c r="AE194" s="99"/>
      <c r="AL194" s="102"/>
      <c r="AN194" s="102"/>
    </row>
    <row r="195" spans="31:40" ht="30" customHeight="1" x14ac:dyDescent="0.35">
      <c r="AE195" s="99"/>
      <c r="AL195" s="102"/>
      <c r="AN195" s="102"/>
    </row>
    <row r="196" spans="31:40" ht="30" customHeight="1" x14ac:dyDescent="0.35">
      <c r="AE196" s="99"/>
      <c r="AN196" s="102"/>
    </row>
    <row r="197" spans="31:40" ht="30" customHeight="1" x14ac:dyDescent="0.35">
      <c r="AE197" s="99"/>
      <c r="AN197" s="102"/>
    </row>
    <row r="198" spans="31:40" ht="30" customHeight="1" x14ac:dyDescent="0.35">
      <c r="AE198" s="99"/>
      <c r="AN198" s="102"/>
    </row>
    <row r="199" spans="31:40" ht="30" customHeight="1" x14ac:dyDescent="0.35">
      <c r="AE199" s="99"/>
    </row>
    <row r="200" spans="31:40" ht="30" customHeight="1" x14ac:dyDescent="0.35">
      <c r="AE200" s="99"/>
    </row>
    <row r="201" spans="31:40" ht="30" customHeight="1" x14ac:dyDescent="0.35">
      <c r="AE201" s="99"/>
    </row>
    <row r="202" spans="31:40" ht="30" customHeight="1" x14ac:dyDescent="0.35">
      <c r="AE202" s="99"/>
    </row>
    <row r="203" spans="31:40" ht="30" customHeight="1" x14ac:dyDescent="0.35">
      <c r="AE203" s="99"/>
    </row>
    <row r="204" spans="31:40" ht="30" customHeight="1" x14ac:dyDescent="0.35">
      <c r="AE204" s="99"/>
    </row>
    <row r="205" spans="31:40" ht="30" customHeight="1" x14ac:dyDescent="0.35">
      <c r="AE205" s="99"/>
    </row>
    <row r="206" spans="31:40" ht="30" customHeight="1" x14ac:dyDescent="0.35">
      <c r="AE206" s="99"/>
    </row>
    <row r="207" spans="31:40" ht="30" customHeight="1" x14ac:dyDescent="0.35">
      <c r="AE207" s="99"/>
    </row>
    <row r="208" spans="31:40" ht="30" customHeight="1" x14ac:dyDescent="0.35">
      <c r="AE208" s="99"/>
    </row>
    <row r="209" spans="31:31" ht="30" customHeight="1" x14ac:dyDescent="0.35">
      <c r="AE209" s="99"/>
    </row>
    <row r="210" spans="31:31" ht="30" customHeight="1" x14ac:dyDescent="0.35">
      <c r="AE210" s="99"/>
    </row>
    <row r="211" spans="31:31" ht="30" customHeight="1" x14ac:dyDescent="0.35">
      <c r="AE211" s="99"/>
    </row>
    <row r="212" spans="31:31" ht="30" customHeight="1" x14ac:dyDescent="0.35">
      <c r="AE212" s="99"/>
    </row>
    <row r="213" spans="31:31" ht="30" customHeight="1" x14ac:dyDescent="0.35">
      <c r="AE213" s="99"/>
    </row>
    <row r="214" spans="31:31" ht="30" customHeight="1" x14ac:dyDescent="0.35">
      <c r="AE214" s="99"/>
    </row>
    <row r="215" spans="31:31" ht="30" customHeight="1" x14ac:dyDescent="0.35">
      <c r="AE215" s="99"/>
    </row>
    <row r="216" spans="31:31" ht="30" customHeight="1" x14ac:dyDescent="0.35">
      <c r="AE216" s="99"/>
    </row>
    <row r="217" spans="31:31" ht="30" customHeight="1" x14ac:dyDescent="0.35">
      <c r="AE217" s="99"/>
    </row>
    <row r="218" spans="31:31" ht="30" customHeight="1" x14ac:dyDescent="0.35">
      <c r="AE218" s="99"/>
    </row>
    <row r="219" spans="31:31" ht="30" customHeight="1" x14ac:dyDescent="0.35">
      <c r="AE219" s="99"/>
    </row>
    <row r="220" spans="31:31" ht="30" customHeight="1" x14ac:dyDescent="0.35">
      <c r="AE220" s="99"/>
    </row>
    <row r="221" spans="31:31" ht="30" customHeight="1" x14ac:dyDescent="0.35">
      <c r="AE221" s="99"/>
    </row>
    <row r="222" spans="31:31" ht="30" customHeight="1" x14ac:dyDescent="0.35">
      <c r="AE222" s="99"/>
    </row>
    <row r="223" spans="31:31" ht="30" customHeight="1" x14ac:dyDescent="0.35">
      <c r="AE223" s="99"/>
    </row>
    <row r="224" spans="31:31" ht="30" customHeight="1" x14ac:dyDescent="0.35">
      <c r="AE224" s="99"/>
    </row>
    <row r="225" spans="31:31" ht="30" customHeight="1" x14ac:dyDescent="0.35">
      <c r="AE225" s="99"/>
    </row>
    <row r="226" spans="31:31" ht="30" customHeight="1" x14ac:dyDescent="0.35">
      <c r="AE226" s="99"/>
    </row>
    <row r="227" spans="31:31" ht="30" customHeight="1" x14ac:dyDescent="0.35">
      <c r="AE227" s="99"/>
    </row>
    <row r="228" spans="31:31" ht="30" customHeight="1" x14ac:dyDescent="0.35">
      <c r="AE228" s="99"/>
    </row>
    <row r="229" spans="31:31" ht="30" customHeight="1" x14ac:dyDescent="0.35">
      <c r="AE229" s="99"/>
    </row>
    <row r="230" spans="31:31" ht="30" customHeight="1" x14ac:dyDescent="0.35">
      <c r="AE230" s="99"/>
    </row>
    <row r="231" spans="31:31" ht="30" customHeight="1" x14ac:dyDescent="0.35">
      <c r="AE231" s="99"/>
    </row>
    <row r="232" spans="31:31" ht="30" customHeight="1" x14ac:dyDescent="0.35">
      <c r="AE232" s="99"/>
    </row>
    <row r="233" spans="31:31" ht="30" customHeight="1" x14ac:dyDescent="0.35">
      <c r="AE233" s="99"/>
    </row>
    <row r="234" spans="31:31" ht="30" customHeight="1" x14ac:dyDescent="0.35">
      <c r="AE234" s="99"/>
    </row>
    <row r="235" spans="31:31" ht="30" customHeight="1" x14ac:dyDescent="0.35">
      <c r="AE235" s="99"/>
    </row>
    <row r="236" spans="31:31" ht="30" customHeight="1" x14ac:dyDescent="0.35">
      <c r="AE236" s="99"/>
    </row>
    <row r="237" spans="31:31" ht="30" customHeight="1" x14ac:dyDescent="0.35">
      <c r="AE237" s="99"/>
    </row>
    <row r="238" spans="31:31" ht="30" customHeight="1" x14ac:dyDescent="0.35">
      <c r="AE238" s="99"/>
    </row>
    <row r="239" spans="31:31" ht="30" customHeight="1" x14ac:dyDescent="0.35">
      <c r="AE239" s="99"/>
    </row>
    <row r="240" spans="31:31" ht="30" customHeight="1" x14ac:dyDescent="0.35">
      <c r="AE240" s="99"/>
    </row>
    <row r="241" spans="31:31" ht="30" customHeight="1" x14ac:dyDescent="0.35">
      <c r="AE241" s="99"/>
    </row>
    <row r="242" spans="31:31" ht="30" customHeight="1" x14ac:dyDescent="0.35">
      <c r="AE242" s="99"/>
    </row>
    <row r="243" spans="31:31" ht="30" customHeight="1" x14ac:dyDescent="0.35">
      <c r="AE243" s="99"/>
    </row>
    <row r="244" spans="31:31" ht="30" customHeight="1" x14ac:dyDescent="0.35">
      <c r="AE244" s="99"/>
    </row>
    <row r="245" spans="31:31" ht="30" customHeight="1" x14ac:dyDescent="0.35">
      <c r="AE245" s="99"/>
    </row>
    <row r="246" spans="31:31" ht="30" customHeight="1" x14ac:dyDescent="0.35">
      <c r="AE246" s="99"/>
    </row>
    <row r="247" spans="31:31" ht="30" customHeight="1" x14ac:dyDescent="0.35">
      <c r="AE247" s="99"/>
    </row>
    <row r="248" spans="31:31" ht="30" customHeight="1" x14ac:dyDescent="0.35">
      <c r="AE248" s="99"/>
    </row>
    <row r="249" spans="31:31" ht="30" customHeight="1" x14ac:dyDescent="0.35">
      <c r="AE249" s="99"/>
    </row>
    <row r="250" spans="31:31" ht="30" customHeight="1" x14ac:dyDescent="0.35">
      <c r="AE250" s="99"/>
    </row>
    <row r="251" spans="31:31" ht="30" customHeight="1" x14ac:dyDescent="0.35">
      <c r="AE251" s="99"/>
    </row>
    <row r="252" spans="31:31" ht="30" customHeight="1" x14ac:dyDescent="0.35">
      <c r="AE252" s="99"/>
    </row>
    <row r="253" spans="31:31" ht="30" customHeight="1" x14ac:dyDescent="0.35">
      <c r="AE253" s="99"/>
    </row>
    <row r="254" spans="31:31" ht="30" customHeight="1" x14ac:dyDescent="0.35">
      <c r="AE254" s="99"/>
    </row>
    <row r="255" spans="31:31" ht="30" customHeight="1" x14ac:dyDescent="0.35">
      <c r="AE255" s="99"/>
    </row>
    <row r="256" spans="31:31" ht="30" customHeight="1" x14ac:dyDescent="0.35">
      <c r="AE256" s="99"/>
    </row>
    <row r="257" spans="31:31" ht="30" customHeight="1" x14ac:dyDescent="0.35">
      <c r="AE257" s="99"/>
    </row>
    <row r="258" spans="31:31" ht="30" customHeight="1" x14ac:dyDescent="0.35">
      <c r="AE258" s="99"/>
    </row>
    <row r="259" spans="31:31" ht="30" customHeight="1" x14ac:dyDescent="0.35">
      <c r="AE259" s="99"/>
    </row>
    <row r="260" spans="31:31" ht="30" customHeight="1" x14ac:dyDescent="0.35">
      <c r="AE260" s="99"/>
    </row>
    <row r="261" spans="31:31" ht="30" customHeight="1" x14ac:dyDescent="0.35">
      <c r="AE261" s="99"/>
    </row>
    <row r="262" spans="31:31" ht="30" customHeight="1" x14ac:dyDescent="0.35">
      <c r="AE262" s="99"/>
    </row>
    <row r="263" spans="31:31" ht="30" customHeight="1" x14ac:dyDescent="0.35">
      <c r="AE263" s="99"/>
    </row>
    <row r="264" spans="31:31" ht="30" customHeight="1" x14ac:dyDescent="0.35">
      <c r="AE264" s="99"/>
    </row>
    <row r="265" spans="31:31" ht="30" customHeight="1" x14ac:dyDescent="0.35">
      <c r="AE265" s="99"/>
    </row>
    <row r="266" spans="31:31" ht="30" customHeight="1" x14ac:dyDescent="0.35">
      <c r="AE266" s="99"/>
    </row>
    <row r="267" spans="31:31" ht="30" customHeight="1" x14ac:dyDescent="0.35">
      <c r="AE267" s="99"/>
    </row>
    <row r="268" spans="31:31" ht="30" customHeight="1" x14ac:dyDescent="0.35">
      <c r="AE268" s="99"/>
    </row>
    <row r="269" spans="31:31" ht="30" customHeight="1" x14ac:dyDescent="0.35">
      <c r="AE269" s="99"/>
    </row>
    <row r="270" spans="31:31" ht="30" customHeight="1" x14ac:dyDescent="0.35">
      <c r="AE270" s="99"/>
    </row>
    <row r="271" spans="31:31" ht="30" customHeight="1" x14ac:dyDescent="0.35">
      <c r="AE271" s="99"/>
    </row>
    <row r="272" spans="31:31" ht="30" customHeight="1" x14ac:dyDescent="0.35">
      <c r="AE272" s="99"/>
    </row>
    <row r="273" spans="31:31" ht="30" customHeight="1" x14ac:dyDescent="0.35">
      <c r="AE273" s="99"/>
    </row>
    <row r="274" spans="31:31" ht="30" customHeight="1" x14ac:dyDescent="0.35">
      <c r="AE274" s="99"/>
    </row>
    <row r="275" spans="31:31" ht="30" customHeight="1" x14ac:dyDescent="0.35">
      <c r="AE275" s="99"/>
    </row>
    <row r="276" spans="31:31" ht="30" customHeight="1" x14ac:dyDescent="0.35">
      <c r="AE276" s="99"/>
    </row>
    <row r="277" spans="31:31" ht="30" customHeight="1" x14ac:dyDescent="0.35">
      <c r="AE277" s="99"/>
    </row>
    <row r="278" spans="31:31" ht="30" customHeight="1" x14ac:dyDescent="0.35">
      <c r="AE278" s="99"/>
    </row>
    <row r="279" spans="31:31" ht="30" customHeight="1" x14ac:dyDescent="0.35">
      <c r="AE279" s="99"/>
    </row>
    <row r="280" spans="31:31" ht="30" customHeight="1" x14ac:dyDescent="0.35">
      <c r="AE280" s="99"/>
    </row>
    <row r="281" spans="31:31" ht="30" customHeight="1" x14ac:dyDescent="0.35">
      <c r="AE281" s="99"/>
    </row>
    <row r="282" spans="31:31" ht="30" customHeight="1" x14ac:dyDescent="0.35">
      <c r="AE282" s="99"/>
    </row>
    <row r="283" spans="31:31" ht="30" customHeight="1" x14ac:dyDescent="0.35">
      <c r="AE283" s="99"/>
    </row>
    <row r="284" spans="31:31" ht="30" customHeight="1" x14ac:dyDescent="0.35">
      <c r="AE284" s="99"/>
    </row>
    <row r="285" spans="31:31" ht="30" customHeight="1" x14ac:dyDescent="0.35">
      <c r="AE285" s="99"/>
    </row>
    <row r="286" spans="31:31" ht="30" customHeight="1" x14ac:dyDescent="0.35">
      <c r="AE286" s="99"/>
    </row>
    <row r="287" spans="31:31" ht="30" customHeight="1" x14ac:dyDescent="0.35">
      <c r="AE287" s="99"/>
    </row>
    <row r="288" spans="31:31" ht="30" customHeight="1" x14ac:dyDescent="0.35">
      <c r="AE288" s="99"/>
    </row>
    <row r="289" spans="31:31" ht="30" customHeight="1" x14ac:dyDescent="0.35">
      <c r="AE289" s="99"/>
    </row>
    <row r="290" spans="31:31" ht="30" customHeight="1" x14ac:dyDescent="0.35">
      <c r="AE290" s="99"/>
    </row>
    <row r="291" spans="31:31" ht="30" customHeight="1" x14ac:dyDescent="0.35">
      <c r="AE291" s="99"/>
    </row>
    <row r="292" spans="31:31" ht="30" customHeight="1" x14ac:dyDescent="0.35">
      <c r="AE292" s="99"/>
    </row>
    <row r="293" spans="31:31" ht="30" customHeight="1" x14ac:dyDescent="0.35">
      <c r="AE293" s="99"/>
    </row>
    <row r="294" spans="31:31" ht="30" customHeight="1" x14ac:dyDescent="0.35">
      <c r="AE294" s="99"/>
    </row>
    <row r="295" spans="31:31" ht="30" customHeight="1" x14ac:dyDescent="0.35">
      <c r="AE295" s="99"/>
    </row>
    <row r="296" spans="31:31" ht="30" customHeight="1" x14ac:dyDescent="0.35">
      <c r="AE296" s="99"/>
    </row>
    <row r="297" spans="31:31" ht="30" customHeight="1" x14ac:dyDescent="0.35">
      <c r="AE297" s="99"/>
    </row>
    <row r="298" spans="31:31" ht="30" customHeight="1" x14ac:dyDescent="0.35">
      <c r="AE298" s="99"/>
    </row>
    <row r="299" spans="31:31" ht="30" customHeight="1" x14ac:dyDescent="0.35">
      <c r="AE299" s="99"/>
    </row>
    <row r="300" spans="31:31" ht="30" customHeight="1" x14ac:dyDescent="0.35">
      <c r="AE300" s="99"/>
    </row>
    <row r="301" spans="31:31" ht="30" customHeight="1" x14ac:dyDescent="0.35">
      <c r="AE301" s="99"/>
    </row>
    <row r="302" spans="31:31" ht="30" customHeight="1" x14ac:dyDescent="0.35">
      <c r="AE302" s="99"/>
    </row>
    <row r="303" spans="31:31" ht="30" customHeight="1" x14ac:dyDescent="0.35">
      <c r="AE303" s="99"/>
    </row>
    <row r="304" spans="31:31" ht="30" customHeight="1" x14ac:dyDescent="0.35">
      <c r="AE304" s="99"/>
    </row>
    <row r="305" spans="31:31" ht="30" customHeight="1" x14ac:dyDescent="0.35">
      <c r="AE305" s="99"/>
    </row>
    <row r="306" spans="31:31" ht="30" customHeight="1" x14ac:dyDescent="0.35">
      <c r="AE306" s="99"/>
    </row>
    <row r="307" spans="31:31" ht="30" customHeight="1" x14ac:dyDescent="0.35">
      <c r="AE307" s="99"/>
    </row>
    <row r="308" spans="31:31" ht="30" customHeight="1" x14ac:dyDescent="0.35">
      <c r="AE308" s="99"/>
    </row>
    <row r="309" spans="31:31" ht="30" customHeight="1" x14ac:dyDescent="0.35">
      <c r="AE309" s="99"/>
    </row>
    <row r="310" spans="31:31" ht="30" customHeight="1" x14ac:dyDescent="0.35">
      <c r="AE310" s="99"/>
    </row>
    <row r="311" spans="31:31" ht="30" customHeight="1" x14ac:dyDescent="0.35">
      <c r="AE311" s="99"/>
    </row>
    <row r="312" spans="31:31" ht="30" customHeight="1" x14ac:dyDescent="0.35">
      <c r="AE312" s="99"/>
    </row>
    <row r="313" spans="31:31" ht="30" customHeight="1" x14ac:dyDescent="0.35">
      <c r="AE313" s="99"/>
    </row>
    <row r="314" spans="31:31" ht="30" customHeight="1" x14ac:dyDescent="0.35">
      <c r="AE314" s="99"/>
    </row>
    <row r="315" spans="31:31" ht="30" customHeight="1" x14ac:dyDescent="0.35">
      <c r="AE315" s="99"/>
    </row>
    <row r="316" spans="31:31" ht="30" customHeight="1" x14ac:dyDescent="0.35">
      <c r="AE316" s="99"/>
    </row>
    <row r="317" spans="31:31" ht="30" customHeight="1" x14ac:dyDescent="0.35">
      <c r="AE317" s="99"/>
    </row>
    <row r="318" spans="31:31" ht="30" customHeight="1" x14ac:dyDescent="0.35">
      <c r="AE318" s="99"/>
    </row>
    <row r="319" spans="31:31" ht="30" customHeight="1" x14ac:dyDescent="0.35">
      <c r="AE319" s="99"/>
    </row>
    <row r="320" spans="31:31" ht="30" customHeight="1" x14ac:dyDescent="0.35">
      <c r="AE320" s="99"/>
    </row>
    <row r="321" spans="31:31" ht="30" customHeight="1" x14ac:dyDescent="0.35">
      <c r="AE321" s="99"/>
    </row>
    <row r="322" spans="31:31" ht="30" customHeight="1" x14ac:dyDescent="0.35">
      <c r="AE322" s="99"/>
    </row>
    <row r="323" spans="31:31" ht="30" customHeight="1" x14ac:dyDescent="0.35">
      <c r="AE323" s="99"/>
    </row>
    <row r="324" spans="31:31" ht="30" customHeight="1" x14ac:dyDescent="0.35">
      <c r="AE324" s="99"/>
    </row>
    <row r="325" spans="31:31" ht="30" customHeight="1" x14ac:dyDescent="0.35">
      <c r="AE325" s="99"/>
    </row>
    <row r="326" spans="31:31" ht="30" customHeight="1" x14ac:dyDescent="0.35">
      <c r="AE326" s="99"/>
    </row>
    <row r="327" spans="31:31" ht="30" customHeight="1" x14ac:dyDescent="0.35">
      <c r="AE327" s="99"/>
    </row>
    <row r="328" spans="31:31" ht="30" customHeight="1" x14ac:dyDescent="0.35">
      <c r="AE328" s="99"/>
    </row>
    <row r="329" spans="31:31" ht="30" customHeight="1" x14ac:dyDescent="0.35">
      <c r="AE329" s="99"/>
    </row>
    <row r="330" spans="31:31" ht="30" customHeight="1" x14ac:dyDescent="0.35">
      <c r="AE330" s="99"/>
    </row>
    <row r="331" spans="31:31" ht="30" customHeight="1" x14ac:dyDescent="0.35">
      <c r="AE331" s="99"/>
    </row>
    <row r="332" spans="31:31" ht="30" customHeight="1" x14ac:dyDescent="0.35">
      <c r="AE332" s="99"/>
    </row>
    <row r="333" spans="31:31" ht="30" customHeight="1" x14ac:dyDescent="0.35">
      <c r="AE333" s="99"/>
    </row>
    <row r="334" spans="31:31" ht="30" customHeight="1" x14ac:dyDescent="0.35">
      <c r="AE334" s="99"/>
    </row>
    <row r="335" spans="31:31" ht="30" customHeight="1" x14ac:dyDescent="0.35">
      <c r="AE335" s="99"/>
    </row>
    <row r="336" spans="31:31" ht="30" customHeight="1" x14ac:dyDescent="0.35">
      <c r="AE336" s="99"/>
    </row>
    <row r="337" spans="31:31" ht="30" customHeight="1" x14ac:dyDescent="0.35">
      <c r="AE337" s="99"/>
    </row>
    <row r="338" spans="31:31" ht="30" customHeight="1" x14ac:dyDescent="0.35">
      <c r="AE338" s="99"/>
    </row>
    <row r="339" spans="31:31" ht="30" customHeight="1" x14ac:dyDescent="0.35">
      <c r="AE339" s="99"/>
    </row>
    <row r="340" spans="31:31" ht="30" customHeight="1" x14ac:dyDescent="0.35">
      <c r="AE340" s="99"/>
    </row>
    <row r="341" spans="31:31" ht="30" customHeight="1" x14ac:dyDescent="0.35">
      <c r="AE341" s="99"/>
    </row>
    <row r="342" spans="31:31" ht="30" customHeight="1" x14ac:dyDescent="0.35">
      <c r="AE342" s="99"/>
    </row>
    <row r="343" spans="31:31" ht="30" customHeight="1" x14ac:dyDescent="0.35">
      <c r="AE343" s="99"/>
    </row>
    <row r="344" spans="31:31" ht="30" customHeight="1" x14ac:dyDescent="0.35">
      <c r="AE344" s="99"/>
    </row>
    <row r="345" spans="31:31" ht="30" customHeight="1" x14ac:dyDescent="0.35">
      <c r="AE345" s="99"/>
    </row>
    <row r="346" spans="31:31" ht="30" customHeight="1" x14ac:dyDescent="0.35">
      <c r="AE346" s="99"/>
    </row>
    <row r="347" spans="31:31" ht="30" customHeight="1" x14ac:dyDescent="0.35">
      <c r="AE347" s="99"/>
    </row>
    <row r="348" spans="31:31" ht="30" customHeight="1" x14ac:dyDescent="0.35">
      <c r="AE348" s="99"/>
    </row>
    <row r="349" spans="31:31" ht="30" customHeight="1" x14ac:dyDescent="0.35">
      <c r="AE349" s="99"/>
    </row>
    <row r="350" spans="31:31" ht="30" customHeight="1" x14ac:dyDescent="0.35">
      <c r="AE350" s="99"/>
    </row>
    <row r="351" spans="31:31" ht="30" customHeight="1" x14ac:dyDescent="0.35">
      <c r="AE351" s="99"/>
    </row>
    <row r="352" spans="31:31" ht="30" customHeight="1" x14ac:dyDescent="0.35">
      <c r="AE352" s="99"/>
    </row>
    <row r="353" spans="31:31" ht="30" customHeight="1" x14ac:dyDescent="0.35">
      <c r="AE353" s="99"/>
    </row>
    <row r="354" spans="31:31" ht="30" customHeight="1" x14ac:dyDescent="0.35">
      <c r="AE354" s="99"/>
    </row>
    <row r="355" spans="31:31" ht="30" customHeight="1" x14ac:dyDescent="0.35">
      <c r="AE355" s="99"/>
    </row>
    <row r="356" spans="31:31" ht="30" customHeight="1" x14ac:dyDescent="0.35">
      <c r="AE356" s="99"/>
    </row>
    <row r="357" spans="31:31" ht="30" customHeight="1" x14ac:dyDescent="0.35">
      <c r="AE357" s="99"/>
    </row>
    <row r="358" spans="31:31" ht="30" customHeight="1" x14ac:dyDescent="0.35">
      <c r="AE358" s="99"/>
    </row>
    <row r="359" spans="31:31" ht="30" customHeight="1" x14ac:dyDescent="0.35">
      <c r="AE359" s="99"/>
    </row>
    <row r="360" spans="31:31" ht="30" customHeight="1" x14ac:dyDescent="0.35">
      <c r="AE360" s="99"/>
    </row>
    <row r="361" spans="31:31" ht="30" customHeight="1" x14ac:dyDescent="0.35">
      <c r="AE361" s="99"/>
    </row>
    <row r="362" spans="31:31" ht="30" customHeight="1" x14ac:dyDescent="0.35">
      <c r="AE362" s="99"/>
    </row>
    <row r="363" spans="31:31" ht="30" customHeight="1" x14ac:dyDescent="0.35">
      <c r="AE363" s="99"/>
    </row>
    <row r="364" spans="31:31" ht="30" customHeight="1" x14ac:dyDescent="0.35">
      <c r="AE364" s="99"/>
    </row>
    <row r="365" spans="31:31" ht="30" customHeight="1" x14ac:dyDescent="0.35">
      <c r="AE365" s="99"/>
    </row>
    <row r="366" spans="31:31" ht="30" customHeight="1" x14ac:dyDescent="0.35">
      <c r="AE366" s="99"/>
    </row>
    <row r="367" spans="31:31" ht="30" customHeight="1" x14ac:dyDescent="0.35">
      <c r="AE367" s="99"/>
    </row>
    <row r="368" spans="31:31" ht="30" customHeight="1" x14ac:dyDescent="0.35">
      <c r="AE368" s="99"/>
    </row>
    <row r="369" spans="31:31" ht="30" customHeight="1" x14ac:dyDescent="0.35">
      <c r="AE369" s="99"/>
    </row>
    <row r="370" spans="31:31" ht="30" customHeight="1" x14ac:dyDescent="0.35">
      <c r="AE370" s="99"/>
    </row>
    <row r="371" spans="31:31" ht="30" customHeight="1" x14ac:dyDescent="0.35">
      <c r="AE371" s="99"/>
    </row>
    <row r="372" spans="31:31" ht="30" customHeight="1" x14ac:dyDescent="0.35">
      <c r="AE372" s="99"/>
    </row>
    <row r="373" spans="31:31" ht="30" customHeight="1" x14ac:dyDescent="0.35">
      <c r="AE373" s="99"/>
    </row>
    <row r="374" spans="31:31" ht="30" customHeight="1" x14ac:dyDescent="0.35">
      <c r="AE374" s="99"/>
    </row>
    <row r="375" spans="31:31" ht="30" customHeight="1" x14ac:dyDescent="0.35">
      <c r="AE375" s="99"/>
    </row>
    <row r="376" spans="31:31" ht="30" customHeight="1" x14ac:dyDescent="0.35">
      <c r="AE376" s="99"/>
    </row>
    <row r="377" spans="31:31" ht="30" customHeight="1" x14ac:dyDescent="0.35">
      <c r="AE377" s="99"/>
    </row>
    <row r="378" spans="31:31" ht="30" customHeight="1" x14ac:dyDescent="0.35">
      <c r="AE378" s="99"/>
    </row>
    <row r="379" spans="31:31" ht="30" customHeight="1" x14ac:dyDescent="0.35">
      <c r="AE379" s="99"/>
    </row>
    <row r="380" spans="31:31" ht="30" customHeight="1" x14ac:dyDescent="0.35">
      <c r="AE380" s="99"/>
    </row>
    <row r="381" spans="31:31" ht="30" customHeight="1" x14ac:dyDescent="0.35">
      <c r="AE381" s="99"/>
    </row>
    <row r="382" spans="31:31" ht="30" customHeight="1" x14ac:dyDescent="0.35">
      <c r="AE382" s="99"/>
    </row>
    <row r="383" spans="31:31" ht="30" customHeight="1" x14ac:dyDescent="0.35">
      <c r="AE383" s="99"/>
    </row>
    <row r="384" spans="31:31" ht="30" customHeight="1" x14ac:dyDescent="0.35">
      <c r="AE384" s="99"/>
    </row>
    <row r="385" spans="31:31" ht="30" customHeight="1" x14ac:dyDescent="0.35">
      <c r="AE385" s="99"/>
    </row>
    <row r="386" spans="31:31" ht="30" customHeight="1" x14ac:dyDescent="0.35">
      <c r="AE386" s="99"/>
    </row>
    <row r="387" spans="31:31" ht="30" customHeight="1" x14ac:dyDescent="0.35">
      <c r="AE387" s="99"/>
    </row>
    <row r="388" spans="31:31" ht="30" customHeight="1" x14ac:dyDescent="0.35">
      <c r="AE388" s="99"/>
    </row>
    <row r="389" spans="31:31" ht="30" customHeight="1" x14ac:dyDescent="0.35">
      <c r="AE389" s="99"/>
    </row>
    <row r="390" spans="31:31" ht="30" customHeight="1" x14ac:dyDescent="0.35">
      <c r="AE390" s="99"/>
    </row>
    <row r="391" spans="31:31" ht="30" customHeight="1" x14ac:dyDescent="0.35">
      <c r="AE391" s="99"/>
    </row>
    <row r="392" spans="31:31" ht="30" customHeight="1" x14ac:dyDescent="0.35">
      <c r="AE392" s="99"/>
    </row>
    <row r="393" spans="31:31" ht="30" customHeight="1" x14ac:dyDescent="0.35">
      <c r="AE393" s="99"/>
    </row>
    <row r="394" spans="31:31" ht="30" customHeight="1" x14ac:dyDescent="0.35">
      <c r="AE394" s="99"/>
    </row>
    <row r="395" spans="31:31" ht="30" customHeight="1" x14ac:dyDescent="0.35">
      <c r="AE395" s="99"/>
    </row>
    <row r="396" spans="31:31" ht="30" customHeight="1" x14ac:dyDescent="0.35">
      <c r="AE396" s="99"/>
    </row>
    <row r="397" spans="31:31" ht="30" customHeight="1" x14ac:dyDescent="0.35">
      <c r="AE397" s="99"/>
    </row>
    <row r="398" spans="31:31" ht="30" customHeight="1" x14ac:dyDescent="0.35">
      <c r="AE398" s="99"/>
    </row>
    <row r="399" spans="31:31" ht="30" customHeight="1" x14ac:dyDescent="0.35">
      <c r="AE399" s="99"/>
    </row>
    <row r="400" spans="31:31" ht="30" customHeight="1" x14ac:dyDescent="0.35">
      <c r="AE400" s="99"/>
    </row>
    <row r="401" spans="31:31" ht="30" customHeight="1" x14ac:dyDescent="0.35">
      <c r="AE401" s="99"/>
    </row>
    <row r="402" spans="31:31" ht="30" customHeight="1" x14ac:dyDescent="0.35">
      <c r="AE402" s="99"/>
    </row>
    <row r="403" spans="31:31" ht="30" customHeight="1" x14ac:dyDescent="0.35">
      <c r="AE403" s="99"/>
    </row>
    <row r="404" spans="31:31" ht="30" customHeight="1" x14ac:dyDescent="0.35">
      <c r="AE404" s="99"/>
    </row>
    <row r="405" spans="31:31" ht="30" customHeight="1" x14ac:dyDescent="0.35">
      <c r="AE405" s="99"/>
    </row>
    <row r="406" spans="31:31" ht="30" customHeight="1" x14ac:dyDescent="0.35">
      <c r="AE406" s="99"/>
    </row>
    <row r="407" spans="31:31" ht="30" customHeight="1" x14ac:dyDescent="0.35">
      <c r="AE407" s="99"/>
    </row>
    <row r="408" spans="31:31" ht="30" customHeight="1" x14ac:dyDescent="0.35">
      <c r="AE408" s="99"/>
    </row>
    <row r="409" spans="31:31" ht="30" customHeight="1" x14ac:dyDescent="0.35">
      <c r="AE409" s="99"/>
    </row>
    <row r="410" spans="31:31" ht="30" customHeight="1" x14ac:dyDescent="0.35">
      <c r="AE410" s="99"/>
    </row>
    <row r="411" spans="31:31" ht="30" customHeight="1" x14ac:dyDescent="0.35">
      <c r="AE411" s="99"/>
    </row>
    <row r="412" spans="31:31" ht="30" customHeight="1" x14ac:dyDescent="0.35">
      <c r="AE412" s="99"/>
    </row>
    <row r="413" spans="31:31" ht="30" customHeight="1" x14ac:dyDescent="0.35">
      <c r="AE413" s="99"/>
    </row>
    <row r="414" spans="31:31" ht="30" customHeight="1" x14ac:dyDescent="0.35">
      <c r="AE414" s="99"/>
    </row>
    <row r="415" spans="31:31" ht="30" customHeight="1" x14ac:dyDescent="0.35">
      <c r="AE415" s="99"/>
    </row>
    <row r="416" spans="31:31" ht="30" customHeight="1" x14ac:dyDescent="0.35">
      <c r="AE416" s="99"/>
    </row>
    <row r="417" spans="31:31" ht="30" customHeight="1" x14ac:dyDescent="0.35">
      <c r="AE417" s="99"/>
    </row>
    <row r="418" spans="31:31" ht="30" customHeight="1" x14ac:dyDescent="0.35">
      <c r="AE418" s="99"/>
    </row>
    <row r="419" spans="31:31" ht="30" customHeight="1" x14ac:dyDescent="0.35">
      <c r="AE419" s="99"/>
    </row>
    <row r="420" spans="31:31" ht="30" customHeight="1" x14ac:dyDescent="0.35">
      <c r="AE420" s="99"/>
    </row>
    <row r="421" spans="31:31" ht="30" customHeight="1" x14ac:dyDescent="0.35">
      <c r="AE421" s="99"/>
    </row>
    <row r="422" spans="31:31" ht="30" customHeight="1" x14ac:dyDescent="0.35">
      <c r="AE422" s="99"/>
    </row>
    <row r="423" spans="31:31" ht="30" customHeight="1" x14ac:dyDescent="0.35">
      <c r="AE423" s="99"/>
    </row>
    <row r="424" spans="31:31" ht="30" customHeight="1" x14ac:dyDescent="0.35">
      <c r="AE424" s="99"/>
    </row>
    <row r="425" spans="31:31" ht="30" customHeight="1" x14ac:dyDescent="0.35">
      <c r="AE425" s="99"/>
    </row>
    <row r="426" spans="31:31" ht="30" customHeight="1" x14ac:dyDescent="0.35">
      <c r="AE426" s="99"/>
    </row>
    <row r="427" spans="31:31" ht="30" customHeight="1" x14ac:dyDescent="0.35">
      <c r="AE427" s="99"/>
    </row>
    <row r="428" spans="31:31" ht="30" customHeight="1" x14ac:dyDescent="0.35">
      <c r="AE428" s="99"/>
    </row>
    <row r="429" spans="31:31" ht="30" customHeight="1" x14ac:dyDescent="0.35">
      <c r="AE429" s="99"/>
    </row>
    <row r="430" spans="31:31" ht="30" customHeight="1" x14ac:dyDescent="0.35">
      <c r="AE430" s="99"/>
    </row>
    <row r="431" spans="31:31" ht="30" customHeight="1" x14ac:dyDescent="0.35">
      <c r="AE431" s="99"/>
    </row>
    <row r="432" spans="31:31" ht="30" customHeight="1" x14ac:dyDescent="0.35">
      <c r="AE432" s="99"/>
    </row>
    <row r="433" spans="31:31" ht="30" customHeight="1" x14ac:dyDescent="0.35">
      <c r="AE433" s="99"/>
    </row>
    <row r="434" spans="31:31" ht="30" customHeight="1" x14ac:dyDescent="0.35">
      <c r="AE434" s="99"/>
    </row>
    <row r="435" spans="31:31" ht="30" customHeight="1" x14ac:dyDescent="0.35">
      <c r="AE435" s="99"/>
    </row>
    <row r="436" spans="31:31" ht="30" customHeight="1" x14ac:dyDescent="0.35">
      <c r="AE436" s="99"/>
    </row>
    <row r="437" spans="31:31" ht="30" customHeight="1" x14ac:dyDescent="0.35">
      <c r="AE437" s="99"/>
    </row>
    <row r="438" spans="31:31" ht="30" customHeight="1" x14ac:dyDescent="0.35">
      <c r="AE438" s="99"/>
    </row>
    <row r="439" spans="31:31" ht="30" customHeight="1" x14ac:dyDescent="0.35">
      <c r="AE439" s="99"/>
    </row>
    <row r="440" spans="31:31" ht="30" customHeight="1" x14ac:dyDescent="0.35">
      <c r="AE440" s="99"/>
    </row>
    <row r="441" spans="31:31" ht="30" customHeight="1" x14ac:dyDescent="0.35">
      <c r="AE441" s="99"/>
    </row>
    <row r="442" spans="31:31" ht="30" customHeight="1" x14ac:dyDescent="0.35">
      <c r="AE442" s="99"/>
    </row>
    <row r="443" spans="31:31" ht="30" customHeight="1" x14ac:dyDescent="0.35">
      <c r="AE443" s="99"/>
    </row>
    <row r="444" spans="31:31" ht="30" customHeight="1" x14ac:dyDescent="0.35">
      <c r="AE444" s="99"/>
    </row>
    <row r="445" spans="31:31" ht="30" customHeight="1" x14ac:dyDescent="0.35">
      <c r="AE445" s="99"/>
    </row>
    <row r="446" spans="31:31" ht="30" customHeight="1" x14ac:dyDescent="0.35">
      <c r="AE446" s="99"/>
    </row>
    <row r="447" spans="31:31" ht="30" customHeight="1" x14ac:dyDescent="0.35">
      <c r="AE447" s="99"/>
    </row>
    <row r="448" spans="31:31" ht="30" customHeight="1" x14ac:dyDescent="0.35">
      <c r="AE448" s="99"/>
    </row>
    <row r="449" spans="31:31" ht="30" customHeight="1" x14ac:dyDescent="0.35">
      <c r="AE449" s="99"/>
    </row>
    <row r="450" spans="31:31" ht="30" customHeight="1" x14ac:dyDescent="0.35">
      <c r="AE450" s="99"/>
    </row>
    <row r="451" spans="31:31" ht="30" customHeight="1" x14ac:dyDescent="0.35">
      <c r="AE451" s="99"/>
    </row>
    <row r="452" spans="31:31" ht="30" customHeight="1" x14ac:dyDescent="0.35">
      <c r="AE452" s="99"/>
    </row>
    <row r="453" spans="31:31" ht="30" customHeight="1" x14ac:dyDescent="0.35">
      <c r="AE453" s="99"/>
    </row>
    <row r="454" spans="31:31" ht="30" customHeight="1" x14ac:dyDescent="0.35">
      <c r="AE454" s="99"/>
    </row>
    <row r="455" spans="31:31" ht="30" customHeight="1" x14ac:dyDescent="0.35">
      <c r="AE455" s="99"/>
    </row>
    <row r="456" spans="31:31" ht="30" customHeight="1" x14ac:dyDescent="0.35">
      <c r="AE456" s="99"/>
    </row>
    <row r="457" spans="31:31" ht="30" customHeight="1" x14ac:dyDescent="0.35">
      <c r="AE457" s="99"/>
    </row>
    <row r="458" spans="31:31" ht="30" customHeight="1" x14ac:dyDescent="0.35">
      <c r="AE458" s="99"/>
    </row>
    <row r="459" spans="31:31" ht="30" customHeight="1" x14ac:dyDescent="0.35">
      <c r="AE459" s="99"/>
    </row>
    <row r="460" spans="31:31" ht="30" customHeight="1" x14ac:dyDescent="0.35">
      <c r="AE460" s="99"/>
    </row>
    <row r="461" spans="31:31" ht="30" customHeight="1" x14ac:dyDescent="0.35">
      <c r="AE461" s="99"/>
    </row>
    <row r="462" spans="31:31" ht="30" customHeight="1" x14ac:dyDescent="0.35">
      <c r="AE462" s="99"/>
    </row>
    <row r="463" spans="31:31" ht="30" customHeight="1" x14ac:dyDescent="0.35">
      <c r="AE463" s="99"/>
    </row>
    <row r="464" spans="31:31" ht="30" customHeight="1" x14ac:dyDescent="0.35">
      <c r="AE464" s="99"/>
    </row>
    <row r="465" spans="31:31" ht="30" customHeight="1" x14ac:dyDescent="0.35">
      <c r="AE465" s="99"/>
    </row>
    <row r="466" spans="31:31" ht="30" customHeight="1" x14ac:dyDescent="0.35">
      <c r="AE466" s="99"/>
    </row>
    <row r="467" spans="31:31" ht="30" customHeight="1" x14ac:dyDescent="0.35">
      <c r="AE467" s="99"/>
    </row>
    <row r="468" spans="31:31" ht="30" customHeight="1" x14ac:dyDescent="0.35">
      <c r="AE468" s="99"/>
    </row>
    <row r="469" spans="31:31" ht="30" customHeight="1" x14ac:dyDescent="0.35">
      <c r="AE469" s="99"/>
    </row>
    <row r="470" spans="31:31" ht="30" customHeight="1" x14ac:dyDescent="0.35">
      <c r="AE470" s="99"/>
    </row>
    <row r="471" spans="31:31" ht="30" customHeight="1" x14ac:dyDescent="0.35">
      <c r="AE471" s="99"/>
    </row>
    <row r="472" spans="31:31" ht="30" customHeight="1" x14ac:dyDescent="0.35">
      <c r="AE472" s="99"/>
    </row>
    <row r="473" spans="31:31" ht="30" customHeight="1" x14ac:dyDescent="0.35">
      <c r="AE473" s="99"/>
    </row>
    <row r="474" spans="31:31" ht="30" customHeight="1" x14ac:dyDescent="0.35">
      <c r="AE474" s="99"/>
    </row>
    <row r="475" spans="31:31" ht="30" customHeight="1" x14ac:dyDescent="0.35">
      <c r="AE475" s="99"/>
    </row>
    <row r="476" spans="31:31" ht="30" customHeight="1" x14ac:dyDescent="0.35">
      <c r="AE476" s="99"/>
    </row>
    <row r="477" spans="31:31" ht="30" customHeight="1" x14ac:dyDescent="0.35">
      <c r="AE477" s="99"/>
    </row>
    <row r="478" spans="31:31" ht="30" customHeight="1" x14ac:dyDescent="0.35">
      <c r="AE478" s="99"/>
    </row>
    <row r="479" spans="31:31" ht="30" customHeight="1" x14ac:dyDescent="0.35">
      <c r="AE479" s="99"/>
    </row>
    <row r="480" spans="31:31" ht="30" customHeight="1" x14ac:dyDescent="0.35">
      <c r="AE480" s="99"/>
    </row>
    <row r="481" spans="31:31" ht="30" customHeight="1" x14ac:dyDescent="0.35">
      <c r="AE481" s="99"/>
    </row>
    <row r="482" spans="31:31" ht="30" customHeight="1" x14ac:dyDescent="0.35">
      <c r="AE482" s="99"/>
    </row>
    <row r="483" spans="31:31" ht="30" customHeight="1" x14ac:dyDescent="0.35">
      <c r="AE483" s="99"/>
    </row>
    <row r="484" spans="31:31" ht="30" customHeight="1" x14ac:dyDescent="0.35">
      <c r="AE484" s="99"/>
    </row>
    <row r="485" spans="31:31" ht="30" customHeight="1" x14ac:dyDescent="0.35">
      <c r="AE485" s="99"/>
    </row>
    <row r="486" spans="31:31" ht="30" customHeight="1" x14ac:dyDescent="0.35">
      <c r="AE486" s="99"/>
    </row>
    <row r="487" spans="31:31" ht="30" customHeight="1" x14ac:dyDescent="0.35">
      <c r="AE487" s="99"/>
    </row>
    <row r="488" spans="31:31" ht="30" customHeight="1" x14ac:dyDescent="0.35">
      <c r="AE488" s="99"/>
    </row>
    <row r="489" spans="31:31" ht="30" customHeight="1" x14ac:dyDescent="0.35">
      <c r="AE489" s="99"/>
    </row>
    <row r="490" spans="31:31" ht="30" customHeight="1" x14ac:dyDescent="0.35">
      <c r="AE490" s="99"/>
    </row>
    <row r="491" spans="31:31" ht="30" customHeight="1" x14ac:dyDescent="0.35">
      <c r="AE491" s="99"/>
    </row>
    <row r="492" spans="31:31" ht="30" customHeight="1" x14ac:dyDescent="0.35">
      <c r="AE492" s="99"/>
    </row>
    <row r="493" spans="31:31" ht="30" customHeight="1" x14ac:dyDescent="0.35">
      <c r="AE493" s="99"/>
    </row>
    <row r="494" spans="31:31" ht="30" customHeight="1" x14ac:dyDescent="0.35">
      <c r="AE494" s="99"/>
    </row>
    <row r="495" spans="31:31" ht="30" customHeight="1" x14ac:dyDescent="0.35">
      <c r="AE495" s="99"/>
    </row>
    <row r="496" spans="31:31" ht="30" customHeight="1" x14ac:dyDescent="0.35">
      <c r="AE496" s="99"/>
    </row>
    <row r="497" spans="31:31" ht="30" customHeight="1" x14ac:dyDescent="0.35">
      <c r="AE497" s="99"/>
    </row>
    <row r="498" spans="31:31" ht="30" customHeight="1" x14ac:dyDescent="0.35">
      <c r="AE498" s="99"/>
    </row>
    <row r="499" spans="31:31" ht="30" customHeight="1" x14ac:dyDescent="0.35">
      <c r="AE499" s="99"/>
    </row>
    <row r="500" spans="31:31" ht="30" customHeight="1" x14ac:dyDescent="0.35">
      <c r="AE500" s="99"/>
    </row>
    <row r="501" spans="31:31" ht="30" customHeight="1" x14ac:dyDescent="0.35">
      <c r="AE501" s="99"/>
    </row>
    <row r="502" spans="31:31" ht="30" customHeight="1" x14ac:dyDescent="0.35">
      <c r="AE502" s="99"/>
    </row>
    <row r="503" spans="31:31" ht="30" customHeight="1" x14ac:dyDescent="0.35">
      <c r="AE503" s="99"/>
    </row>
    <row r="504" spans="31:31" ht="30" customHeight="1" x14ac:dyDescent="0.35">
      <c r="AE504" s="99"/>
    </row>
    <row r="505" spans="31:31" ht="30" customHeight="1" x14ac:dyDescent="0.35">
      <c r="AE505" s="99"/>
    </row>
    <row r="506" spans="31:31" ht="30" customHeight="1" x14ac:dyDescent="0.35">
      <c r="AE506" s="99"/>
    </row>
    <row r="507" spans="31:31" ht="30" customHeight="1" x14ac:dyDescent="0.35">
      <c r="AE507" s="99"/>
    </row>
    <row r="508" spans="31:31" ht="30" customHeight="1" x14ac:dyDescent="0.35">
      <c r="AE508" s="99"/>
    </row>
    <row r="509" spans="31:31" ht="30" customHeight="1" x14ac:dyDescent="0.35">
      <c r="AE509" s="99"/>
    </row>
    <row r="510" spans="31:31" ht="30" customHeight="1" x14ac:dyDescent="0.35">
      <c r="AE510" s="99"/>
    </row>
    <row r="511" spans="31:31" ht="30" customHeight="1" x14ac:dyDescent="0.35">
      <c r="AE511" s="99"/>
    </row>
    <row r="512" spans="31:31" ht="30" customHeight="1" x14ac:dyDescent="0.35">
      <c r="AE512" s="99"/>
    </row>
    <row r="513" spans="31:31" ht="30" customHeight="1" x14ac:dyDescent="0.35">
      <c r="AE513" s="99"/>
    </row>
    <row r="514" spans="31:31" ht="30" customHeight="1" x14ac:dyDescent="0.35">
      <c r="AE514" s="99"/>
    </row>
    <row r="515" spans="31:31" ht="30" customHeight="1" x14ac:dyDescent="0.35">
      <c r="AE515" s="99"/>
    </row>
    <row r="516" spans="31:31" ht="30" customHeight="1" x14ac:dyDescent="0.35">
      <c r="AE516" s="99"/>
    </row>
    <row r="517" spans="31:31" ht="30" customHeight="1" x14ac:dyDescent="0.35">
      <c r="AE517" s="99"/>
    </row>
    <row r="518" spans="31:31" ht="30" customHeight="1" x14ac:dyDescent="0.35">
      <c r="AE518" s="99"/>
    </row>
    <row r="519" spans="31:31" ht="30" customHeight="1" x14ac:dyDescent="0.35">
      <c r="AE519" s="99"/>
    </row>
    <row r="520" spans="31:31" ht="30" customHeight="1" x14ac:dyDescent="0.35">
      <c r="AE520" s="99"/>
    </row>
    <row r="521" spans="31:31" ht="30" customHeight="1" x14ac:dyDescent="0.35">
      <c r="AE521" s="99"/>
    </row>
    <row r="522" spans="31:31" ht="30" customHeight="1" x14ac:dyDescent="0.35">
      <c r="AE522" s="99"/>
    </row>
    <row r="523" spans="31:31" ht="30" customHeight="1" x14ac:dyDescent="0.35">
      <c r="AE523" s="99"/>
    </row>
    <row r="524" spans="31:31" ht="30" customHeight="1" x14ac:dyDescent="0.35">
      <c r="AE524" s="99"/>
    </row>
    <row r="525" spans="31:31" ht="30" customHeight="1" x14ac:dyDescent="0.35">
      <c r="AE525" s="99"/>
    </row>
    <row r="526" spans="31:31" ht="30" customHeight="1" x14ac:dyDescent="0.35">
      <c r="AE526" s="99"/>
    </row>
    <row r="527" spans="31:31" ht="30" customHeight="1" x14ac:dyDescent="0.35">
      <c r="AE527" s="99"/>
    </row>
    <row r="528" spans="31:31" ht="30" customHeight="1" x14ac:dyDescent="0.35">
      <c r="AE528" s="99"/>
    </row>
    <row r="529" spans="31:31" ht="30" customHeight="1" x14ac:dyDescent="0.35">
      <c r="AE529" s="99"/>
    </row>
    <row r="530" spans="31:31" ht="30" customHeight="1" x14ac:dyDescent="0.35">
      <c r="AE530" s="99"/>
    </row>
    <row r="531" spans="31:31" ht="30" customHeight="1" x14ac:dyDescent="0.35">
      <c r="AE531" s="99"/>
    </row>
    <row r="532" spans="31:31" ht="30" customHeight="1" x14ac:dyDescent="0.35">
      <c r="AE532" s="99"/>
    </row>
    <row r="533" spans="31:31" ht="30" customHeight="1" x14ac:dyDescent="0.35">
      <c r="AE533" s="99"/>
    </row>
    <row r="534" spans="31:31" ht="30" customHeight="1" x14ac:dyDescent="0.35">
      <c r="AE534" s="99"/>
    </row>
    <row r="535" spans="31:31" ht="30" customHeight="1" x14ac:dyDescent="0.35">
      <c r="AE535" s="99"/>
    </row>
    <row r="536" spans="31:31" ht="30" customHeight="1" x14ac:dyDescent="0.35">
      <c r="AE536" s="99"/>
    </row>
    <row r="537" spans="31:31" ht="30" customHeight="1" x14ac:dyDescent="0.35">
      <c r="AE537" s="99"/>
    </row>
    <row r="538" spans="31:31" ht="30" customHeight="1" x14ac:dyDescent="0.35">
      <c r="AE538" s="99"/>
    </row>
    <row r="539" spans="31:31" ht="30" customHeight="1" x14ac:dyDescent="0.35">
      <c r="AE539" s="99"/>
    </row>
    <row r="540" spans="31:31" ht="30" customHeight="1" x14ac:dyDescent="0.35">
      <c r="AE540" s="99"/>
    </row>
    <row r="541" spans="31:31" ht="30" customHeight="1" x14ac:dyDescent="0.35">
      <c r="AE541" s="99"/>
    </row>
    <row r="542" spans="31:31" ht="30" customHeight="1" x14ac:dyDescent="0.35">
      <c r="AE542" s="99"/>
    </row>
    <row r="543" spans="31:31" ht="30" customHeight="1" x14ac:dyDescent="0.35">
      <c r="AE543" s="99"/>
    </row>
    <row r="544" spans="31:31" ht="30" customHeight="1" x14ac:dyDescent="0.35">
      <c r="AE544" s="99"/>
    </row>
    <row r="545" spans="31:31" ht="30" customHeight="1" x14ac:dyDescent="0.35">
      <c r="AE545" s="99"/>
    </row>
    <row r="546" spans="31:31" ht="30" customHeight="1" x14ac:dyDescent="0.35">
      <c r="AE546" s="99"/>
    </row>
    <row r="547" spans="31:31" ht="30" customHeight="1" x14ac:dyDescent="0.35">
      <c r="AE547" s="99"/>
    </row>
    <row r="548" spans="31:31" ht="30" customHeight="1" x14ac:dyDescent="0.35">
      <c r="AE548" s="99"/>
    </row>
    <row r="549" spans="31:31" ht="30" customHeight="1" x14ac:dyDescent="0.35">
      <c r="AE549" s="99"/>
    </row>
    <row r="550" spans="31:31" ht="30" customHeight="1" x14ac:dyDescent="0.35">
      <c r="AE550" s="99"/>
    </row>
    <row r="551" spans="31:31" ht="30" customHeight="1" x14ac:dyDescent="0.35">
      <c r="AE551" s="99"/>
    </row>
    <row r="552" spans="31:31" ht="30" customHeight="1" x14ac:dyDescent="0.35">
      <c r="AE552" s="99"/>
    </row>
    <row r="553" spans="31:31" ht="30" customHeight="1" x14ac:dyDescent="0.35">
      <c r="AE553" s="99"/>
    </row>
    <row r="554" spans="31:31" ht="30" customHeight="1" x14ac:dyDescent="0.35">
      <c r="AE554" s="99"/>
    </row>
    <row r="555" spans="31:31" ht="30" customHeight="1" x14ac:dyDescent="0.35">
      <c r="AE555" s="99"/>
    </row>
    <row r="556" spans="31:31" ht="30" customHeight="1" x14ac:dyDescent="0.35">
      <c r="AE556" s="99"/>
    </row>
    <row r="557" spans="31:31" ht="30" customHeight="1" x14ac:dyDescent="0.35">
      <c r="AE557" s="99"/>
    </row>
    <row r="558" spans="31:31" ht="30" customHeight="1" x14ac:dyDescent="0.35">
      <c r="AE558" s="99"/>
    </row>
    <row r="559" spans="31:31" ht="30" customHeight="1" x14ac:dyDescent="0.35">
      <c r="AE559" s="99"/>
    </row>
    <row r="560" spans="31:31" ht="30" customHeight="1" x14ac:dyDescent="0.35">
      <c r="AE560" s="99"/>
    </row>
    <row r="561" spans="31:31" ht="30" customHeight="1" x14ac:dyDescent="0.35">
      <c r="AE561" s="99"/>
    </row>
    <row r="562" spans="31:31" ht="30" customHeight="1" x14ac:dyDescent="0.35">
      <c r="AE562" s="99"/>
    </row>
    <row r="563" spans="31:31" ht="30" customHeight="1" x14ac:dyDescent="0.35">
      <c r="AE563" s="99"/>
    </row>
    <row r="564" spans="31:31" ht="30" customHeight="1" x14ac:dyDescent="0.35">
      <c r="AE564" s="99"/>
    </row>
    <row r="565" spans="31:31" ht="30" customHeight="1" x14ac:dyDescent="0.35">
      <c r="AE565" s="99"/>
    </row>
    <row r="566" spans="31:31" ht="30" customHeight="1" x14ac:dyDescent="0.35">
      <c r="AE566" s="99"/>
    </row>
    <row r="567" spans="31:31" ht="30" customHeight="1" x14ac:dyDescent="0.35">
      <c r="AE567" s="99"/>
    </row>
    <row r="568" spans="31:31" ht="30" customHeight="1" x14ac:dyDescent="0.35">
      <c r="AE568" s="99"/>
    </row>
    <row r="569" spans="31:31" ht="30" customHeight="1" x14ac:dyDescent="0.35">
      <c r="AE569" s="99"/>
    </row>
    <row r="570" spans="31:31" ht="30" customHeight="1" x14ac:dyDescent="0.35">
      <c r="AE570" s="99"/>
    </row>
    <row r="571" spans="31:31" ht="30" customHeight="1" x14ac:dyDescent="0.35">
      <c r="AE571" s="99"/>
    </row>
    <row r="572" spans="31:31" ht="30" customHeight="1" x14ac:dyDescent="0.35">
      <c r="AE572" s="99"/>
    </row>
    <row r="573" spans="31:31" ht="30" customHeight="1" x14ac:dyDescent="0.35">
      <c r="AE573" s="99"/>
    </row>
    <row r="574" spans="31:31" ht="30" customHeight="1" x14ac:dyDescent="0.35">
      <c r="AE574" s="99"/>
    </row>
    <row r="575" spans="31:31" ht="30" customHeight="1" x14ac:dyDescent="0.35">
      <c r="AE575" s="99"/>
    </row>
    <row r="576" spans="31:31" ht="30" customHeight="1" x14ac:dyDescent="0.35">
      <c r="AE576" s="99"/>
    </row>
    <row r="577" spans="31:31" ht="30" customHeight="1" x14ac:dyDescent="0.35">
      <c r="AE577" s="99"/>
    </row>
    <row r="578" spans="31:31" ht="30" customHeight="1" x14ac:dyDescent="0.35">
      <c r="AE578" s="99"/>
    </row>
    <row r="579" spans="31:31" ht="30" customHeight="1" x14ac:dyDescent="0.35">
      <c r="AE579" s="99"/>
    </row>
    <row r="580" spans="31:31" ht="30" customHeight="1" x14ac:dyDescent="0.35">
      <c r="AE580" s="99"/>
    </row>
    <row r="581" spans="31:31" ht="30" customHeight="1" x14ac:dyDescent="0.35">
      <c r="AE581" s="99"/>
    </row>
    <row r="582" spans="31:31" ht="30" customHeight="1" x14ac:dyDescent="0.35">
      <c r="AE582" s="99"/>
    </row>
    <row r="583" spans="31:31" ht="30" customHeight="1" x14ac:dyDescent="0.35">
      <c r="AE583" s="99"/>
    </row>
    <row r="584" spans="31:31" ht="30" customHeight="1" x14ac:dyDescent="0.35">
      <c r="AE584" s="99"/>
    </row>
    <row r="585" spans="31:31" ht="30" customHeight="1" x14ac:dyDescent="0.35">
      <c r="AE585" s="99"/>
    </row>
    <row r="586" spans="31:31" ht="30" customHeight="1" x14ac:dyDescent="0.35">
      <c r="AE586" s="99"/>
    </row>
    <row r="587" spans="31:31" ht="30" customHeight="1" x14ac:dyDescent="0.35">
      <c r="AE587" s="99"/>
    </row>
    <row r="588" spans="31:31" ht="30" customHeight="1" x14ac:dyDescent="0.35">
      <c r="AE588" s="99"/>
    </row>
    <row r="589" spans="31:31" ht="30" customHeight="1" x14ac:dyDescent="0.35">
      <c r="AE589" s="99"/>
    </row>
    <row r="590" spans="31:31" ht="30" customHeight="1" x14ac:dyDescent="0.35">
      <c r="AE590" s="99"/>
    </row>
    <row r="591" spans="31:31" ht="30" customHeight="1" x14ac:dyDescent="0.35">
      <c r="AE591" s="99"/>
    </row>
    <row r="592" spans="31:31" ht="30" customHeight="1" x14ac:dyDescent="0.35">
      <c r="AE592" s="99"/>
    </row>
    <row r="593" spans="31:31" ht="30" customHeight="1" x14ac:dyDescent="0.35">
      <c r="AE593" s="99"/>
    </row>
    <row r="594" spans="31:31" ht="30" customHeight="1" x14ac:dyDescent="0.35">
      <c r="AE594" s="99"/>
    </row>
    <row r="595" spans="31:31" ht="30" customHeight="1" x14ac:dyDescent="0.35">
      <c r="AE595" s="99"/>
    </row>
    <row r="596" spans="31:31" ht="30" customHeight="1" x14ac:dyDescent="0.35">
      <c r="AE596" s="99"/>
    </row>
    <row r="597" spans="31:31" ht="30" customHeight="1" x14ac:dyDescent="0.35">
      <c r="AE597" s="99"/>
    </row>
    <row r="598" spans="31:31" ht="30" customHeight="1" x14ac:dyDescent="0.35">
      <c r="AE598" s="99"/>
    </row>
    <row r="599" spans="31:31" ht="30" customHeight="1" x14ac:dyDescent="0.35">
      <c r="AE599" s="99"/>
    </row>
    <row r="600" spans="31:31" ht="30" customHeight="1" x14ac:dyDescent="0.35">
      <c r="AE600" s="99"/>
    </row>
    <row r="601" spans="31:31" ht="30" customHeight="1" x14ac:dyDescent="0.35">
      <c r="AE601" s="99"/>
    </row>
    <row r="602" spans="31:31" ht="30" customHeight="1" x14ac:dyDescent="0.35">
      <c r="AE602" s="99"/>
    </row>
    <row r="603" spans="31:31" ht="30" customHeight="1" x14ac:dyDescent="0.35">
      <c r="AE603" s="99"/>
    </row>
    <row r="604" spans="31:31" ht="30" customHeight="1" x14ac:dyDescent="0.35">
      <c r="AE604" s="99"/>
    </row>
    <row r="605" spans="31:31" ht="30" customHeight="1" x14ac:dyDescent="0.35">
      <c r="AE605" s="99"/>
    </row>
    <row r="606" spans="31:31" ht="30" customHeight="1" x14ac:dyDescent="0.35">
      <c r="AE606" s="99"/>
    </row>
    <row r="607" spans="31:31" ht="30" customHeight="1" x14ac:dyDescent="0.35">
      <c r="AE607" s="99"/>
    </row>
    <row r="608" spans="31:31" ht="30" customHeight="1" x14ac:dyDescent="0.35">
      <c r="AE608" s="99"/>
    </row>
    <row r="609" spans="31:31" ht="30" customHeight="1" x14ac:dyDescent="0.35">
      <c r="AE609" s="99"/>
    </row>
    <row r="610" spans="31:31" ht="30" customHeight="1" x14ac:dyDescent="0.35">
      <c r="AE610" s="99"/>
    </row>
    <row r="611" spans="31:31" ht="30" customHeight="1" x14ac:dyDescent="0.35">
      <c r="AE611" s="99"/>
    </row>
    <row r="612" spans="31:31" ht="30" customHeight="1" x14ac:dyDescent="0.35">
      <c r="AE612" s="99"/>
    </row>
    <row r="613" spans="31:31" ht="30" customHeight="1" x14ac:dyDescent="0.35">
      <c r="AE613" s="99"/>
    </row>
    <row r="614" spans="31:31" ht="30" customHeight="1" x14ac:dyDescent="0.35">
      <c r="AE614" s="99"/>
    </row>
    <row r="615" spans="31:31" ht="30" customHeight="1" x14ac:dyDescent="0.35">
      <c r="AE615" s="99"/>
    </row>
    <row r="616" spans="31:31" ht="30" customHeight="1" x14ac:dyDescent="0.35">
      <c r="AE616" s="99"/>
    </row>
    <row r="617" spans="31:31" ht="30" customHeight="1" x14ac:dyDescent="0.35">
      <c r="AE617" s="99"/>
    </row>
    <row r="618" spans="31:31" ht="30" customHeight="1" x14ac:dyDescent="0.35">
      <c r="AE618" s="99"/>
    </row>
    <row r="619" spans="31:31" ht="30" customHeight="1" x14ac:dyDescent="0.35">
      <c r="AE619" s="99"/>
    </row>
    <row r="620" spans="31:31" ht="30" customHeight="1" x14ac:dyDescent="0.35">
      <c r="AE620" s="99"/>
    </row>
    <row r="621" spans="31:31" ht="30" customHeight="1" x14ac:dyDescent="0.35">
      <c r="AE621" s="99"/>
    </row>
    <row r="622" spans="31:31" ht="30" customHeight="1" x14ac:dyDescent="0.35">
      <c r="AE622" s="99"/>
    </row>
    <row r="623" spans="31:31" ht="30" customHeight="1" x14ac:dyDescent="0.35">
      <c r="AE623" s="99"/>
    </row>
    <row r="624" spans="31:31" ht="30" customHeight="1" x14ac:dyDescent="0.35">
      <c r="AE624" s="99"/>
    </row>
    <row r="625" spans="31:31" ht="30" customHeight="1" x14ac:dyDescent="0.35">
      <c r="AE625" s="99"/>
    </row>
    <row r="626" spans="31:31" ht="30" customHeight="1" x14ac:dyDescent="0.35">
      <c r="AE626" s="99"/>
    </row>
    <row r="627" spans="31:31" ht="30" customHeight="1" x14ac:dyDescent="0.35">
      <c r="AE627" s="99"/>
    </row>
    <row r="628" spans="31:31" ht="30" customHeight="1" x14ac:dyDescent="0.35">
      <c r="AE628" s="99"/>
    </row>
    <row r="629" spans="31:31" ht="30" customHeight="1" x14ac:dyDescent="0.35">
      <c r="AE629" s="99"/>
    </row>
    <row r="630" spans="31:31" ht="30" customHeight="1" x14ac:dyDescent="0.35">
      <c r="AE630" s="99"/>
    </row>
    <row r="631" spans="31:31" ht="30" customHeight="1" x14ac:dyDescent="0.35">
      <c r="AE631" s="99"/>
    </row>
    <row r="632" spans="31:31" ht="30" customHeight="1" x14ac:dyDescent="0.35">
      <c r="AE632" s="99"/>
    </row>
    <row r="633" spans="31:31" ht="30" customHeight="1" x14ac:dyDescent="0.35">
      <c r="AE633" s="99"/>
    </row>
    <row r="634" spans="31:31" ht="30" customHeight="1" x14ac:dyDescent="0.35">
      <c r="AE634" s="99"/>
    </row>
    <row r="635" spans="31:31" ht="30" customHeight="1" x14ac:dyDescent="0.35">
      <c r="AE635" s="99"/>
    </row>
    <row r="636" spans="31:31" ht="30" customHeight="1" x14ac:dyDescent="0.35">
      <c r="AE636" s="99"/>
    </row>
    <row r="637" spans="31:31" ht="30" customHeight="1" x14ac:dyDescent="0.35">
      <c r="AE637" s="99"/>
    </row>
    <row r="638" spans="31:31" ht="30" customHeight="1" x14ac:dyDescent="0.35">
      <c r="AE638" s="99"/>
    </row>
    <row r="639" spans="31:31" ht="30" customHeight="1" x14ac:dyDescent="0.35">
      <c r="AE639" s="99"/>
    </row>
    <row r="640" spans="31:31" ht="30" customHeight="1" x14ac:dyDescent="0.35">
      <c r="AE640" s="99"/>
    </row>
    <row r="641" spans="31:31" ht="30" customHeight="1" x14ac:dyDescent="0.35">
      <c r="AE641" s="99"/>
    </row>
    <row r="642" spans="31:31" ht="30" customHeight="1" x14ac:dyDescent="0.35">
      <c r="AE642" s="99"/>
    </row>
    <row r="643" spans="31:31" ht="30" customHeight="1" x14ac:dyDescent="0.35">
      <c r="AE643" s="99"/>
    </row>
    <row r="644" spans="31:31" ht="30" customHeight="1" x14ac:dyDescent="0.35">
      <c r="AE644" s="99"/>
    </row>
    <row r="645" spans="31:31" ht="30" customHeight="1" x14ac:dyDescent="0.35">
      <c r="AE645" s="99"/>
    </row>
    <row r="646" spans="31:31" ht="30" customHeight="1" x14ac:dyDescent="0.35">
      <c r="AE646" s="99"/>
    </row>
    <row r="647" spans="31:31" ht="30" customHeight="1" x14ac:dyDescent="0.35">
      <c r="AE647" s="99"/>
    </row>
    <row r="648" spans="31:31" ht="30" customHeight="1" x14ac:dyDescent="0.35">
      <c r="AE648" s="99"/>
    </row>
    <row r="649" spans="31:31" ht="30" customHeight="1" x14ac:dyDescent="0.35">
      <c r="AE649" s="99"/>
    </row>
    <row r="650" spans="31:31" ht="30" customHeight="1" x14ac:dyDescent="0.35">
      <c r="AE650" s="99"/>
    </row>
    <row r="651" spans="31:31" ht="30" customHeight="1" x14ac:dyDescent="0.35">
      <c r="AE651" s="99"/>
    </row>
    <row r="652" spans="31:31" ht="30" customHeight="1" x14ac:dyDescent="0.35">
      <c r="AE652" s="99"/>
    </row>
    <row r="653" spans="31:31" ht="30" customHeight="1" x14ac:dyDescent="0.35">
      <c r="AE653" s="99"/>
    </row>
    <row r="654" spans="31:31" ht="30" customHeight="1" x14ac:dyDescent="0.35">
      <c r="AE654" s="99"/>
    </row>
    <row r="655" spans="31:31" ht="30" customHeight="1" x14ac:dyDescent="0.35">
      <c r="AE655" s="99"/>
    </row>
    <row r="656" spans="31:31" ht="30" customHeight="1" x14ac:dyDescent="0.35">
      <c r="AE656" s="99"/>
    </row>
    <row r="657" spans="31:31" ht="30" customHeight="1" x14ac:dyDescent="0.35">
      <c r="AE657" s="99"/>
    </row>
    <row r="658" spans="31:31" ht="30" customHeight="1" x14ac:dyDescent="0.35">
      <c r="AE658" s="99"/>
    </row>
    <row r="659" spans="31:31" ht="30" customHeight="1" x14ac:dyDescent="0.35">
      <c r="AE659" s="99"/>
    </row>
    <row r="660" spans="31:31" ht="30" customHeight="1" x14ac:dyDescent="0.35">
      <c r="AE660" s="99"/>
    </row>
    <row r="661" spans="31:31" ht="30" customHeight="1" x14ac:dyDescent="0.35">
      <c r="AE661" s="99"/>
    </row>
    <row r="662" spans="31:31" ht="30" customHeight="1" x14ac:dyDescent="0.35">
      <c r="AE662" s="99"/>
    </row>
    <row r="663" spans="31:31" ht="30" customHeight="1" x14ac:dyDescent="0.35">
      <c r="AE663" s="99"/>
    </row>
    <row r="664" spans="31:31" ht="30" customHeight="1" x14ac:dyDescent="0.35">
      <c r="AE664" s="99"/>
    </row>
    <row r="665" spans="31:31" ht="30" customHeight="1" x14ac:dyDescent="0.35">
      <c r="AE665" s="99"/>
    </row>
    <row r="666" spans="31:31" ht="30" customHeight="1" x14ac:dyDescent="0.35">
      <c r="AE666" s="99"/>
    </row>
    <row r="667" spans="31:31" ht="30" customHeight="1" x14ac:dyDescent="0.35">
      <c r="AE667" s="99"/>
    </row>
    <row r="668" spans="31:31" ht="30" customHeight="1" x14ac:dyDescent="0.35">
      <c r="AE668" s="99"/>
    </row>
    <row r="669" spans="31:31" ht="30" customHeight="1" x14ac:dyDescent="0.35">
      <c r="AE669" s="99"/>
    </row>
    <row r="670" spans="31:31" ht="30" customHeight="1" x14ac:dyDescent="0.35">
      <c r="AE670" s="99"/>
    </row>
    <row r="671" spans="31:31" ht="30" customHeight="1" x14ac:dyDescent="0.35">
      <c r="AE671" s="99"/>
    </row>
    <row r="672" spans="31:31" ht="30" customHeight="1" x14ac:dyDescent="0.35">
      <c r="AE672" s="99"/>
    </row>
    <row r="673" spans="31:31" ht="30" customHeight="1" x14ac:dyDescent="0.35">
      <c r="AE673" s="99"/>
    </row>
    <row r="674" spans="31:31" ht="30" customHeight="1" x14ac:dyDescent="0.35">
      <c r="AE674" s="99"/>
    </row>
    <row r="675" spans="31:31" ht="30" customHeight="1" x14ac:dyDescent="0.35">
      <c r="AE675" s="99"/>
    </row>
    <row r="676" spans="31:31" ht="30" customHeight="1" x14ac:dyDescent="0.35">
      <c r="AE676" s="99"/>
    </row>
    <row r="677" spans="31:31" ht="30" customHeight="1" x14ac:dyDescent="0.35">
      <c r="AE677" s="99"/>
    </row>
    <row r="678" spans="31:31" ht="30" customHeight="1" x14ac:dyDescent="0.35">
      <c r="AE678" s="99"/>
    </row>
    <row r="679" spans="31:31" ht="30" customHeight="1" x14ac:dyDescent="0.35">
      <c r="AE679" s="99"/>
    </row>
    <row r="680" spans="31:31" ht="30" customHeight="1" x14ac:dyDescent="0.35">
      <c r="AE680" s="99"/>
    </row>
    <row r="681" spans="31:31" ht="30" customHeight="1" x14ac:dyDescent="0.35">
      <c r="AE681" s="99"/>
    </row>
    <row r="682" spans="31:31" ht="30" customHeight="1" x14ac:dyDescent="0.35">
      <c r="AE682" s="99"/>
    </row>
    <row r="683" spans="31:31" ht="30" customHeight="1" x14ac:dyDescent="0.35">
      <c r="AE683" s="99"/>
    </row>
    <row r="684" spans="31:31" ht="30" customHeight="1" x14ac:dyDescent="0.35">
      <c r="AE684" s="99"/>
    </row>
    <row r="685" spans="31:31" ht="30" customHeight="1" x14ac:dyDescent="0.35">
      <c r="AE685" s="99"/>
    </row>
    <row r="686" spans="31:31" ht="30" customHeight="1" x14ac:dyDescent="0.35">
      <c r="AE686" s="99"/>
    </row>
    <row r="687" spans="31:31" ht="30" customHeight="1" x14ac:dyDescent="0.35">
      <c r="AE687" s="99"/>
    </row>
    <row r="688" spans="31:31" ht="30" customHeight="1" x14ac:dyDescent="0.35">
      <c r="AE688" s="99"/>
    </row>
    <row r="689" spans="31:31" ht="30" customHeight="1" x14ac:dyDescent="0.35">
      <c r="AE689" s="99"/>
    </row>
    <row r="690" spans="31:31" ht="30" customHeight="1" x14ac:dyDescent="0.35">
      <c r="AE690" s="99"/>
    </row>
    <row r="691" spans="31:31" ht="30" customHeight="1" x14ac:dyDescent="0.35">
      <c r="AE691" s="99"/>
    </row>
    <row r="692" spans="31:31" ht="30" customHeight="1" x14ac:dyDescent="0.35">
      <c r="AE692" s="99"/>
    </row>
    <row r="693" spans="31:31" ht="30" customHeight="1" x14ac:dyDescent="0.35">
      <c r="AE693" s="99"/>
    </row>
    <row r="694" spans="31:31" ht="30" customHeight="1" x14ac:dyDescent="0.35">
      <c r="AE694" s="99"/>
    </row>
    <row r="695" spans="31:31" ht="30" customHeight="1" x14ac:dyDescent="0.35">
      <c r="AE695" s="99"/>
    </row>
    <row r="696" spans="31:31" ht="30" customHeight="1" x14ac:dyDescent="0.35">
      <c r="AE696" s="99"/>
    </row>
    <row r="697" spans="31:31" ht="30" customHeight="1" x14ac:dyDescent="0.35">
      <c r="AE697" s="99"/>
    </row>
    <row r="698" spans="31:31" ht="30" customHeight="1" x14ac:dyDescent="0.35">
      <c r="AE698" s="99"/>
    </row>
    <row r="699" spans="31:31" ht="30" customHeight="1" x14ac:dyDescent="0.35">
      <c r="AE699" s="99"/>
    </row>
    <row r="700" spans="31:31" ht="30" customHeight="1" x14ac:dyDescent="0.35">
      <c r="AE700" s="99"/>
    </row>
    <row r="701" spans="31:31" ht="30" customHeight="1" x14ac:dyDescent="0.35">
      <c r="AE701" s="99"/>
    </row>
    <row r="702" spans="31:31" ht="30" customHeight="1" x14ac:dyDescent="0.35">
      <c r="AE702" s="99"/>
    </row>
    <row r="703" spans="31:31" ht="30" customHeight="1" x14ac:dyDescent="0.35">
      <c r="AE703" s="99"/>
    </row>
    <row r="704" spans="31:31" ht="30" customHeight="1" x14ac:dyDescent="0.35">
      <c r="AE704" s="99"/>
    </row>
    <row r="705" spans="31:31" ht="30" customHeight="1" x14ac:dyDescent="0.35">
      <c r="AE705" s="99"/>
    </row>
    <row r="706" spans="31:31" ht="30" customHeight="1" x14ac:dyDescent="0.35">
      <c r="AE706" s="99"/>
    </row>
    <row r="707" spans="31:31" ht="30" customHeight="1" x14ac:dyDescent="0.35">
      <c r="AE707" s="99"/>
    </row>
    <row r="708" spans="31:31" ht="30" customHeight="1" x14ac:dyDescent="0.35">
      <c r="AE708" s="99"/>
    </row>
    <row r="709" spans="31:31" ht="30" customHeight="1" x14ac:dyDescent="0.35">
      <c r="AE709" s="99"/>
    </row>
    <row r="710" spans="31:31" ht="30" customHeight="1" x14ac:dyDescent="0.35">
      <c r="AE710" s="99"/>
    </row>
    <row r="711" spans="31:31" ht="30" customHeight="1" x14ac:dyDescent="0.35">
      <c r="AE711" s="99"/>
    </row>
    <row r="712" spans="31:31" ht="30" customHeight="1" x14ac:dyDescent="0.35">
      <c r="AE712" s="99"/>
    </row>
    <row r="713" spans="31:31" ht="30" customHeight="1" x14ac:dyDescent="0.35">
      <c r="AE713" s="99"/>
    </row>
    <row r="714" spans="31:31" ht="30" customHeight="1" x14ac:dyDescent="0.35">
      <c r="AE714" s="99"/>
    </row>
    <row r="715" spans="31:31" ht="30" customHeight="1" x14ac:dyDescent="0.35">
      <c r="AE715" s="99"/>
    </row>
    <row r="716" spans="31:31" ht="30" customHeight="1" x14ac:dyDescent="0.35">
      <c r="AE716" s="99"/>
    </row>
    <row r="717" spans="31:31" ht="30" customHeight="1" x14ac:dyDescent="0.35">
      <c r="AE717" s="99"/>
    </row>
    <row r="718" spans="31:31" ht="30" customHeight="1" x14ac:dyDescent="0.35">
      <c r="AE718" s="99"/>
    </row>
    <row r="719" spans="31:31" ht="30" customHeight="1" x14ac:dyDescent="0.35">
      <c r="AE719" s="99"/>
    </row>
    <row r="720" spans="31:31" ht="30" customHeight="1" x14ac:dyDescent="0.35">
      <c r="AE720" s="99"/>
    </row>
    <row r="721" spans="31:31" ht="30" customHeight="1" x14ac:dyDescent="0.35">
      <c r="AE721" s="99"/>
    </row>
    <row r="722" spans="31:31" ht="30" customHeight="1" x14ac:dyDescent="0.35">
      <c r="AE722" s="99"/>
    </row>
    <row r="723" spans="31:31" ht="30" customHeight="1" x14ac:dyDescent="0.35">
      <c r="AE723" s="99"/>
    </row>
    <row r="724" spans="31:31" ht="30" customHeight="1" x14ac:dyDescent="0.35">
      <c r="AE724" s="99"/>
    </row>
    <row r="725" spans="31:31" ht="30" customHeight="1" x14ac:dyDescent="0.35">
      <c r="AE725" s="99"/>
    </row>
    <row r="726" spans="31:31" ht="30" customHeight="1" x14ac:dyDescent="0.35">
      <c r="AE726" s="99"/>
    </row>
    <row r="727" spans="31:31" ht="30" customHeight="1" x14ac:dyDescent="0.35">
      <c r="AE727" s="99"/>
    </row>
    <row r="728" spans="31:31" ht="30" customHeight="1" x14ac:dyDescent="0.35">
      <c r="AE728" s="99"/>
    </row>
    <row r="729" spans="31:31" ht="30" customHeight="1" x14ac:dyDescent="0.35">
      <c r="AE729" s="99"/>
    </row>
    <row r="730" spans="31:31" ht="30" customHeight="1" x14ac:dyDescent="0.35">
      <c r="AE730" s="99"/>
    </row>
    <row r="731" spans="31:31" ht="30" customHeight="1" x14ac:dyDescent="0.35">
      <c r="AE731" s="99"/>
    </row>
    <row r="732" spans="31:31" ht="30" customHeight="1" x14ac:dyDescent="0.35">
      <c r="AE732" s="99"/>
    </row>
    <row r="733" spans="31:31" ht="30" customHeight="1" x14ac:dyDescent="0.35">
      <c r="AE733" s="99"/>
    </row>
    <row r="734" spans="31:31" ht="30" customHeight="1" x14ac:dyDescent="0.35">
      <c r="AE734" s="99"/>
    </row>
    <row r="735" spans="31:31" ht="30" customHeight="1" x14ac:dyDescent="0.35">
      <c r="AE735" s="99"/>
    </row>
    <row r="736" spans="31:31" ht="30" customHeight="1" x14ac:dyDescent="0.35">
      <c r="AE736" s="99"/>
    </row>
    <row r="737" spans="31:31" ht="30" customHeight="1" x14ac:dyDescent="0.35">
      <c r="AE737" s="99"/>
    </row>
    <row r="738" spans="31:31" ht="30" customHeight="1" x14ac:dyDescent="0.35">
      <c r="AE738" s="99"/>
    </row>
    <row r="739" spans="31:31" ht="30" customHeight="1" x14ac:dyDescent="0.35">
      <c r="AE739" s="99"/>
    </row>
    <row r="740" spans="31:31" ht="30" customHeight="1" x14ac:dyDescent="0.35">
      <c r="AE740" s="99"/>
    </row>
    <row r="741" spans="31:31" ht="30" customHeight="1" x14ac:dyDescent="0.35">
      <c r="AE741" s="99"/>
    </row>
    <row r="742" spans="31:31" ht="30" customHeight="1" x14ac:dyDescent="0.35">
      <c r="AE742" s="99"/>
    </row>
    <row r="743" spans="31:31" ht="30" customHeight="1" x14ac:dyDescent="0.35">
      <c r="AE743" s="99"/>
    </row>
    <row r="744" spans="31:31" ht="30" customHeight="1" x14ac:dyDescent="0.35">
      <c r="AE744" s="99"/>
    </row>
    <row r="745" spans="31:31" ht="30" customHeight="1" x14ac:dyDescent="0.35">
      <c r="AE745" s="99"/>
    </row>
    <row r="746" spans="31:31" ht="30" customHeight="1" x14ac:dyDescent="0.35">
      <c r="AE746" s="99"/>
    </row>
    <row r="747" spans="31:31" ht="30" customHeight="1" x14ac:dyDescent="0.35">
      <c r="AE747" s="99"/>
    </row>
    <row r="748" spans="31:31" ht="30" customHeight="1" x14ac:dyDescent="0.35">
      <c r="AE748" s="99"/>
    </row>
    <row r="749" spans="31:31" ht="30" customHeight="1" x14ac:dyDescent="0.35">
      <c r="AE749" s="99"/>
    </row>
    <row r="750" spans="31:31" ht="30" customHeight="1" x14ac:dyDescent="0.35">
      <c r="AE750" s="99"/>
    </row>
    <row r="751" spans="31:31" ht="30" customHeight="1" x14ac:dyDescent="0.35">
      <c r="AE751" s="99"/>
    </row>
    <row r="752" spans="31:31" ht="30" customHeight="1" x14ac:dyDescent="0.35">
      <c r="AE752" s="99"/>
    </row>
    <row r="753" spans="31:31" ht="30" customHeight="1" x14ac:dyDescent="0.35">
      <c r="AE753" s="99"/>
    </row>
    <row r="754" spans="31:31" ht="30" customHeight="1" x14ac:dyDescent="0.35">
      <c r="AE754" s="99"/>
    </row>
    <row r="755" spans="31:31" ht="30" customHeight="1" x14ac:dyDescent="0.35">
      <c r="AE755" s="99"/>
    </row>
    <row r="756" spans="31:31" ht="30" customHeight="1" x14ac:dyDescent="0.35">
      <c r="AE756" s="99"/>
    </row>
    <row r="757" spans="31:31" ht="30" customHeight="1" x14ac:dyDescent="0.35">
      <c r="AE757" s="99"/>
    </row>
    <row r="758" spans="31:31" ht="30" customHeight="1" x14ac:dyDescent="0.35">
      <c r="AE758" s="99"/>
    </row>
    <row r="759" spans="31:31" ht="30" customHeight="1" x14ac:dyDescent="0.35">
      <c r="AE759" s="99"/>
    </row>
    <row r="760" spans="31:31" ht="30" customHeight="1" x14ac:dyDescent="0.35">
      <c r="AE760" s="99"/>
    </row>
    <row r="761" spans="31:31" ht="30" customHeight="1" x14ac:dyDescent="0.35">
      <c r="AE761" s="99"/>
    </row>
    <row r="762" spans="31:31" ht="30" customHeight="1" x14ac:dyDescent="0.35">
      <c r="AE762" s="99"/>
    </row>
    <row r="763" spans="31:31" ht="30" customHeight="1" x14ac:dyDescent="0.35">
      <c r="AE763" s="99"/>
    </row>
    <row r="764" spans="31:31" ht="30" customHeight="1" x14ac:dyDescent="0.35">
      <c r="AE764" s="99"/>
    </row>
    <row r="765" spans="31:31" ht="30" customHeight="1" x14ac:dyDescent="0.35">
      <c r="AE765" s="99"/>
    </row>
    <row r="766" spans="31:31" ht="30" customHeight="1" x14ac:dyDescent="0.35">
      <c r="AE766" s="99"/>
    </row>
    <row r="767" spans="31:31" ht="30" customHeight="1" x14ac:dyDescent="0.35">
      <c r="AE767" s="99"/>
    </row>
    <row r="768" spans="31:31" ht="30" customHeight="1" x14ac:dyDescent="0.35">
      <c r="AE768" s="99"/>
    </row>
    <row r="769" spans="31:31" ht="30" customHeight="1" x14ac:dyDescent="0.35">
      <c r="AE769" s="99"/>
    </row>
    <row r="770" spans="31:31" ht="30" customHeight="1" x14ac:dyDescent="0.35">
      <c r="AE770" s="99"/>
    </row>
    <row r="771" spans="31:31" ht="30" customHeight="1" x14ac:dyDescent="0.35">
      <c r="AE771" s="99"/>
    </row>
    <row r="772" spans="31:31" ht="30" customHeight="1" x14ac:dyDescent="0.35">
      <c r="AE772" s="99"/>
    </row>
    <row r="773" spans="31:31" ht="30" customHeight="1" x14ac:dyDescent="0.35">
      <c r="AE773" s="99"/>
    </row>
    <row r="774" spans="31:31" ht="30" customHeight="1" x14ac:dyDescent="0.35">
      <c r="AE774" s="99"/>
    </row>
    <row r="775" spans="31:31" ht="30" customHeight="1" x14ac:dyDescent="0.35">
      <c r="AE775" s="99"/>
    </row>
    <row r="776" spans="31:31" ht="30" customHeight="1" x14ac:dyDescent="0.35">
      <c r="AE776" s="99"/>
    </row>
    <row r="777" spans="31:31" ht="30" customHeight="1" x14ac:dyDescent="0.35">
      <c r="AE777" s="99"/>
    </row>
    <row r="778" spans="31:31" ht="30" customHeight="1" x14ac:dyDescent="0.35">
      <c r="AE778" s="99"/>
    </row>
    <row r="779" spans="31:31" ht="30" customHeight="1" x14ac:dyDescent="0.35">
      <c r="AE779" s="99"/>
    </row>
    <row r="780" spans="31:31" ht="30" customHeight="1" x14ac:dyDescent="0.35">
      <c r="AE780" s="99"/>
    </row>
    <row r="781" spans="31:31" ht="30" customHeight="1" x14ac:dyDescent="0.35">
      <c r="AE781" s="99"/>
    </row>
    <row r="782" spans="31:31" ht="30" customHeight="1" x14ac:dyDescent="0.35">
      <c r="AE782" s="99"/>
    </row>
    <row r="783" spans="31:31" ht="30" customHeight="1" x14ac:dyDescent="0.35">
      <c r="AE783" s="99"/>
    </row>
    <row r="784" spans="31:31" ht="30" customHeight="1" x14ac:dyDescent="0.35">
      <c r="AE784" s="99"/>
    </row>
    <row r="785" spans="31:31" ht="30" customHeight="1" x14ac:dyDescent="0.35">
      <c r="AE785" s="99"/>
    </row>
    <row r="786" spans="31:31" ht="30" customHeight="1" x14ac:dyDescent="0.35">
      <c r="AE786" s="99"/>
    </row>
    <row r="787" spans="31:31" ht="30" customHeight="1" x14ac:dyDescent="0.35">
      <c r="AE787" s="99"/>
    </row>
    <row r="788" spans="31:31" ht="30" customHeight="1" x14ac:dyDescent="0.35">
      <c r="AE788" s="99"/>
    </row>
    <row r="789" spans="31:31" ht="30" customHeight="1" x14ac:dyDescent="0.35">
      <c r="AE789" s="99"/>
    </row>
    <row r="790" spans="31:31" ht="30" customHeight="1" x14ac:dyDescent="0.35">
      <c r="AE790" s="99"/>
    </row>
    <row r="791" spans="31:31" ht="30" customHeight="1" x14ac:dyDescent="0.35">
      <c r="AE791" s="99"/>
    </row>
    <row r="792" spans="31:31" ht="30" customHeight="1" x14ac:dyDescent="0.35">
      <c r="AE792" s="99"/>
    </row>
    <row r="793" spans="31:31" ht="30" customHeight="1" x14ac:dyDescent="0.35">
      <c r="AE793" s="99"/>
    </row>
    <row r="794" spans="31:31" ht="30" customHeight="1" x14ac:dyDescent="0.35">
      <c r="AE794" s="99"/>
    </row>
    <row r="795" spans="31:31" ht="30" customHeight="1" x14ac:dyDescent="0.35">
      <c r="AE795" s="99"/>
    </row>
    <row r="796" spans="31:31" ht="30" customHeight="1" x14ac:dyDescent="0.35">
      <c r="AE796" s="99"/>
    </row>
    <row r="797" spans="31:31" ht="30" customHeight="1" x14ac:dyDescent="0.35">
      <c r="AE797" s="99"/>
    </row>
    <row r="798" spans="31:31" ht="30" customHeight="1" x14ac:dyDescent="0.35">
      <c r="AE798" s="99"/>
    </row>
    <row r="799" spans="31:31" ht="30" customHeight="1" x14ac:dyDescent="0.35">
      <c r="AE799" s="99"/>
    </row>
    <row r="800" spans="31:31" ht="30" customHeight="1" x14ac:dyDescent="0.35">
      <c r="AE800" s="99"/>
    </row>
    <row r="801" spans="31:31" ht="30" customHeight="1" x14ac:dyDescent="0.35">
      <c r="AE801" s="99"/>
    </row>
    <row r="802" spans="31:31" ht="30" customHeight="1" x14ac:dyDescent="0.35">
      <c r="AE802" s="99"/>
    </row>
    <row r="803" spans="31:31" ht="30" customHeight="1" x14ac:dyDescent="0.35">
      <c r="AE803" s="99"/>
    </row>
    <row r="804" spans="31:31" ht="30" customHeight="1" x14ac:dyDescent="0.35">
      <c r="AE804" s="99"/>
    </row>
    <row r="805" spans="31:31" ht="30" customHeight="1" x14ac:dyDescent="0.35">
      <c r="AE805" s="99"/>
    </row>
    <row r="806" spans="31:31" ht="30" customHeight="1" x14ac:dyDescent="0.35">
      <c r="AE806" s="99"/>
    </row>
    <row r="807" spans="31:31" ht="30" customHeight="1" x14ac:dyDescent="0.35">
      <c r="AE807" s="99"/>
    </row>
    <row r="808" spans="31:31" ht="30" customHeight="1" x14ac:dyDescent="0.35">
      <c r="AE808" s="99"/>
    </row>
    <row r="809" spans="31:31" ht="30" customHeight="1" x14ac:dyDescent="0.35">
      <c r="AE809" s="99"/>
    </row>
    <row r="810" spans="31:31" ht="30" customHeight="1" x14ac:dyDescent="0.35">
      <c r="AE810" s="99"/>
    </row>
    <row r="811" spans="31:31" ht="30" customHeight="1" x14ac:dyDescent="0.35">
      <c r="AE811" s="99"/>
    </row>
    <row r="812" spans="31:31" ht="30" customHeight="1" x14ac:dyDescent="0.35">
      <c r="AE812" s="99"/>
    </row>
    <row r="813" spans="31:31" ht="30" customHeight="1" x14ac:dyDescent="0.35">
      <c r="AE813" s="99"/>
    </row>
    <row r="814" spans="31:31" ht="30" customHeight="1" x14ac:dyDescent="0.35">
      <c r="AE814" s="99"/>
    </row>
    <row r="815" spans="31:31" ht="30" customHeight="1" x14ac:dyDescent="0.35">
      <c r="AE815" s="99"/>
    </row>
    <row r="816" spans="31:31" ht="30" customHeight="1" x14ac:dyDescent="0.35">
      <c r="AE816" s="99"/>
    </row>
    <row r="817" spans="31:31" ht="30" customHeight="1" x14ac:dyDescent="0.35">
      <c r="AE817" s="99"/>
    </row>
    <row r="818" spans="31:31" ht="30" customHeight="1" x14ac:dyDescent="0.35">
      <c r="AE818" s="99"/>
    </row>
    <row r="819" spans="31:31" ht="30" customHeight="1" x14ac:dyDescent="0.35">
      <c r="AE819" s="99"/>
    </row>
    <row r="820" spans="31:31" ht="30" customHeight="1" x14ac:dyDescent="0.35">
      <c r="AE820" s="99"/>
    </row>
    <row r="821" spans="31:31" ht="30" customHeight="1" x14ac:dyDescent="0.35">
      <c r="AE821" s="99"/>
    </row>
    <row r="822" spans="31:31" ht="30" customHeight="1" x14ac:dyDescent="0.35">
      <c r="AE822" s="99"/>
    </row>
    <row r="823" spans="31:31" ht="30" customHeight="1" x14ac:dyDescent="0.35">
      <c r="AE823" s="99"/>
    </row>
    <row r="824" spans="31:31" ht="30" customHeight="1" x14ac:dyDescent="0.35">
      <c r="AE824" s="99"/>
    </row>
    <row r="825" spans="31:31" ht="30" customHeight="1" x14ac:dyDescent="0.35">
      <c r="AE825" s="99"/>
    </row>
    <row r="826" spans="31:31" ht="30" customHeight="1" x14ac:dyDescent="0.35">
      <c r="AE826" s="99"/>
    </row>
    <row r="827" spans="31:31" ht="30" customHeight="1" x14ac:dyDescent="0.35">
      <c r="AE827" s="99"/>
    </row>
    <row r="828" spans="31:31" ht="30" customHeight="1" x14ac:dyDescent="0.35">
      <c r="AE828" s="99"/>
    </row>
    <row r="829" spans="31:31" ht="30" customHeight="1" x14ac:dyDescent="0.35">
      <c r="AE829" s="99"/>
    </row>
    <row r="830" spans="31:31" ht="30" customHeight="1" x14ac:dyDescent="0.35">
      <c r="AE830" s="99"/>
    </row>
    <row r="831" spans="31:31" ht="30" customHeight="1" x14ac:dyDescent="0.35">
      <c r="AE831" s="99"/>
    </row>
    <row r="832" spans="31:31" ht="30" customHeight="1" x14ac:dyDescent="0.35">
      <c r="AE832" s="99"/>
    </row>
    <row r="833" spans="31:31" ht="30" customHeight="1" x14ac:dyDescent="0.35">
      <c r="AE833" s="99"/>
    </row>
    <row r="834" spans="31:31" ht="30" customHeight="1" x14ac:dyDescent="0.35">
      <c r="AE834" s="99"/>
    </row>
    <row r="835" spans="31:31" ht="30" customHeight="1" x14ac:dyDescent="0.35">
      <c r="AE835" s="99"/>
    </row>
    <row r="836" spans="31:31" ht="30" customHeight="1" x14ac:dyDescent="0.35">
      <c r="AE836" s="99"/>
    </row>
    <row r="837" spans="31:31" ht="30" customHeight="1" x14ac:dyDescent="0.35">
      <c r="AE837" s="99"/>
    </row>
    <row r="838" spans="31:31" ht="30" customHeight="1" x14ac:dyDescent="0.35">
      <c r="AE838" s="99"/>
    </row>
    <row r="839" spans="31:31" ht="30" customHeight="1" x14ac:dyDescent="0.35">
      <c r="AE839" s="99"/>
    </row>
    <row r="840" spans="31:31" ht="30" customHeight="1" x14ac:dyDescent="0.35">
      <c r="AE840" s="99"/>
    </row>
    <row r="841" spans="31:31" ht="30" customHeight="1" x14ac:dyDescent="0.35">
      <c r="AE841" s="99"/>
    </row>
    <row r="842" spans="31:31" ht="30" customHeight="1" x14ac:dyDescent="0.35">
      <c r="AE842" s="99"/>
    </row>
    <row r="843" spans="31:31" ht="30" customHeight="1" x14ac:dyDescent="0.35">
      <c r="AE843" s="99"/>
    </row>
    <row r="844" spans="31:31" ht="30" customHeight="1" x14ac:dyDescent="0.35">
      <c r="AE844" s="99"/>
    </row>
    <row r="845" spans="31:31" ht="30" customHeight="1" x14ac:dyDescent="0.35">
      <c r="AE845" s="99"/>
    </row>
    <row r="846" spans="31:31" ht="30" customHeight="1" x14ac:dyDescent="0.35">
      <c r="AE846" s="99"/>
    </row>
    <row r="847" spans="31:31" ht="30" customHeight="1" x14ac:dyDescent="0.35">
      <c r="AE847" s="99"/>
    </row>
    <row r="848" spans="31:31" ht="30" customHeight="1" x14ac:dyDescent="0.35">
      <c r="AE848" s="99"/>
    </row>
    <row r="849" spans="31:31" ht="30" customHeight="1" x14ac:dyDescent="0.35">
      <c r="AE849" s="99"/>
    </row>
    <row r="850" spans="31:31" ht="30" customHeight="1" x14ac:dyDescent="0.35">
      <c r="AE850" s="99"/>
    </row>
    <row r="851" spans="31:31" ht="30" customHeight="1" x14ac:dyDescent="0.35">
      <c r="AE851" s="99"/>
    </row>
    <row r="852" spans="31:31" ht="30" customHeight="1" x14ac:dyDescent="0.35">
      <c r="AE852" s="99"/>
    </row>
    <row r="853" spans="31:31" ht="30" customHeight="1" x14ac:dyDescent="0.35">
      <c r="AE853" s="99"/>
    </row>
    <row r="854" spans="31:31" ht="30" customHeight="1" x14ac:dyDescent="0.35">
      <c r="AE854" s="99"/>
    </row>
    <row r="855" spans="31:31" ht="30" customHeight="1" x14ac:dyDescent="0.35">
      <c r="AE855" s="99"/>
    </row>
    <row r="856" spans="31:31" ht="30" customHeight="1" x14ac:dyDescent="0.35">
      <c r="AE856" s="99"/>
    </row>
    <row r="857" spans="31:31" ht="30" customHeight="1" x14ac:dyDescent="0.35">
      <c r="AE857" s="99"/>
    </row>
    <row r="858" spans="31:31" ht="30" customHeight="1" x14ac:dyDescent="0.35">
      <c r="AE858" s="99"/>
    </row>
    <row r="859" spans="31:31" ht="30" customHeight="1" x14ac:dyDescent="0.35">
      <c r="AE859" s="99"/>
    </row>
    <row r="860" spans="31:31" ht="30" customHeight="1" x14ac:dyDescent="0.35">
      <c r="AE860" s="99"/>
    </row>
    <row r="861" spans="31:31" ht="30" customHeight="1" x14ac:dyDescent="0.35">
      <c r="AE861" s="99"/>
    </row>
    <row r="862" spans="31:31" ht="30" customHeight="1" x14ac:dyDescent="0.35">
      <c r="AE862" s="99"/>
    </row>
    <row r="863" spans="31:31" ht="30" customHeight="1" x14ac:dyDescent="0.35">
      <c r="AE863" s="99"/>
    </row>
    <row r="864" spans="31:31" ht="30" customHeight="1" x14ac:dyDescent="0.35">
      <c r="AE864" s="99"/>
    </row>
    <row r="865" spans="31:31" ht="30" customHeight="1" x14ac:dyDescent="0.35">
      <c r="AE865" s="99"/>
    </row>
    <row r="866" spans="31:31" ht="30" customHeight="1" x14ac:dyDescent="0.35">
      <c r="AE866" s="99"/>
    </row>
    <row r="867" spans="31:31" ht="30" customHeight="1" x14ac:dyDescent="0.35">
      <c r="AE867" s="99"/>
    </row>
    <row r="868" spans="31:31" ht="30" customHeight="1" x14ac:dyDescent="0.35">
      <c r="AE868" s="99"/>
    </row>
    <row r="869" spans="31:31" ht="30" customHeight="1" x14ac:dyDescent="0.35">
      <c r="AE869" s="99"/>
    </row>
    <row r="870" spans="31:31" ht="30" customHeight="1" x14ac:dyDescent="0.35">
      <c r="AE870" s="99"/>
    </row>
    <row r="871" spans="31:31" ht="30" customHeight="1" x14ac:dyDescent="0.35">
      <c r="AE871" s="99"/>
    </row>
    <row r="872" spans="31:31" ht="30" customHeight="1" x14ac:dyDescent="0.35">
      <c r="AE872" s="99"/>
    </row>
    <row r="873" spans="31:31" ht="30" customHeight="1" x14ac:dyDescent="0.35">
      <c r="AE873" s="99"/>
    </row>
    <row r="874" spans="31:31" ht="30" customHeight="1" x14ac:dyDescent="0.35">
      <c r="AE874" s="99"/>
    </row>
    <row r="875" spans="31:31" ht="30" customHeight="1" x14ac:dyDescent="0.35">
      <c r="AE875" s="99"/>
    </row>
    <row r="876" spans="31:31" ht="30" customHeight="1" x14ac:dyDescent="0.35">
      <c r="AE876" s="99"/>
    </row>
    <row r="877" spans="31:31" ht="30" customHeight="1" x14ac:dyDescent="0.35">
      <c r="AE877" s="99"/>
    </row>
    <row r="878" spans="31:31" ht="30" customHeight="1" x14ac:dyDescent="0.35">
      <c r="AE878" s="99"/>
    </row>
    <row r="879" spans="31:31" ht="30" customHeight="1" x14ac:dyDescent="0.35">
      <c r="AE879" s="99"/>
    </row>
    <row r="880" spans="31:31" ht="30" customHeight="1" x14ac:dyDescent="0.35">
      <c r="AE880" s="99"/>
    </row>
    <row r="881" spans="31:31" ht="30" customHeight="1" x14ac:dyDescent="0.35">
      <c r="AE881" s="99"/>
    </row>
    <row r="882" spans="31:31" ht="30" customHeight="1" x14ac:dyDescent="0.35">
      <c r="AE882" s="99"/>
    </row>
    <row r="883" spans="31:31" ht="30" customHeight="1" x14ac:dyDescent="0.35">
      <c r="AE883" s="99"/>
    </row>
    <row r="884" spans="31:31" ht="30" customHeight="1" x14ac:dyDescent="0.35">
      <c r="AE884" s="99"/>
    </row>
    <row r="885" spans="31:31" ht="30" customHeight="1" x14ac:dyDescent="0.35">
      <c r="AE885" s="99"/>
    </row>
    <row r="886" spans="31:31" ht="30" customHeight="1" x14ac:dyDescent="0.35">
      <c r="AE886" s="99"/>
    </row>
    <row r="887" spans="31:31" ht="30" customHeight="1" x14ac:dyDescent="0.35">
      <c r="AE887" s="99"/>
    </row>
    <row r="888" spans="31:31" ht="30" customHeight="1" x14ac:dyDescent="0.35">
      <c r="AE888" s="99"/>
    </row>
    <row r="889" spans="31:31" ht="30" customHeight="1" x14ac:dyDescent="0.35">
      <c r="AE889" s="99"/>
    </row>
    <row r="890" spans="31:31" ht="30" customHeight="1" x14ac:dyDescent="0.35">
      <c r="AE890" s="99"/>
    </row>
    <row r="891" spans="31:31" ht="30" customHeight="1" x14ac:dyDescent="0.35">
      <c r="AE891" s="99"/>
    </row>
    <row r="892" spans="31:31" ht="30" customHeight="1" x14ac:dyDescent="0.35">
      <c r="AE892" s="99"/>
    </row>
    <row r="893" spans="31:31" ht="30" customHeight="1" x14ac:dyDescent="0.35">
      <c r="AE893" s="99"/>
    </row>
    <row r="894" spans="31:31" ht="30" customHeight="1" x14ac:dyDescent="0.35">
      <c r="AE894" s="99"/>
    </row>
    <row r="895" spans="31:31" ht="30" customHeight="1" x14ac:dyDescent="0.35">
      <c r="AE895" s="99"/>
    </row>
    <row r="896" spans="31:31" ht="30" customHeight="1" x14ac:dyDescent="0.35">
      <c r="AE896" s="99"/>
    </row>
    <row r="897" spans="31:31" ht="30" customHeight="1" x14ac:dyDescent="0.35">
      <c r="AE897" s="99"/>
    </row>
    <row r="898" spans="31:31" ht="30" customHeight="1" x14ac:dyDescent="0.35">
      <c r="AE898" s="99"/>
    </row>
    <row r="899" spans="31:31" ht="30" customHeight="1" x14ac:dyDescent="0.35">
      <c r="AE899" s="99"/>
    </row>
    <row r="900" spans="31:31" ht="30" customHeight="1" x14ac:dyDescent="0.35">
      <c r="AE900" s="99"/>
    </row>
    <row r="901" spans="31:31" ht="30" customHeight="1" x14ac:dyDescent="0.35">
      <c r="AE901" s="99"/>
    </row>
    <row r="902" spans="31:31" ht="30" customHeight="1" x14ac:dyDescent="0.35">
      <c r="AE902" s="99"/>
    </row>
    <row r="903" spans="31:31" ht="30" customHeight="1" x14ac:dyDescent="0.35">
      <c r="AE903" s="99"/>
    </row>
    <row r="904" spans="31:31" ht="30" customHeight="1" x14ac:dyDescent="0.35">
      <c r="AE904" s="99"/>
    </row>
    <row r="905" spans="31:31" ht="30" customHeight="1" x14ac:dyDescent="0.35">
      <c r="AE905" s="99"/>
    </row>
    <row r="906" spans="31:31" ht="30" customHeight="1" x14ac:dyDescent="0.35">
      <c r="AE906" s="99"/>
    </row>
    <row r="907" spans="31:31" ht="30" customHeight="1" x14ac:dyDescent="0.35">
      <c r="AE907" s="99"/>
    </row>
    <row r="908" spans="31:31" ht="30" customHeight="1" x14ac:dyDescent="0.35">
      <c r="AE908" s="99"/>
    </row>
    <row r="909" spans="31:31" ht="30" customHeight="1" x14ac:dyDescent="0.35">
      <c r="AE909" s="99"/>
    </row>
    <row r="910" spans="31:31" ht="30" customHeight="1" x14ac:dyDescent="0.35">
      <c r="AE910" s="99"/>
    </row>
    <row r="911" spans="31:31" ht="30" customHeight="1" x14ac:dyDescent="0.35">
      <c r="AE911" s="99"/>
    </row>
    <row r="912" spans="31:31" ht="30" customHeight="1" x14ac:dyDescent="0.35">
      <c r="AE912" s="99"/>
    </row>
    <row r="913" spans="31:31" ht="30" customHeight="1" x14ac:dyDescent="0.35">
      <c r="AE913" s="99"/>
    </row>
    <row r="914" spans="31:31" ht="30" customHeight="1" x14ac:dyDescent="0.35">
      <c r="AE914" s="99"/>
    </row>
    <row r="915" spans="31:31" ht="30" customHeight="1" x14ac:dyDescent="0.35">
      <c r="AE915" s="99"/>
    </row>
    <row r="916" spans="31:31" ht="30" customHeight="1" x14ac:dyDescent="0.35">
      <c r="AE916" s="99"/>
    </row>
    <row r="917" spans="31:31" ht="30" customHeight="1" x14ac:dyDescent="0.35">
      <c r="AE917" s="99"/>
    </row>
    <row r="918" spans="31:31" ht="30" customHeight="1" x14ac:dyDescent="0.35">
      <c r="AE918" s="99"/>
    </row>
    <row r="919" spans="31:31" ht="30" customHeight="1" x14ac:dyDescent="0.35">
      <c r="AE919" s="99"/>
    </row>
    <row r="920" spans="31:31" ht="30" customHeight="1" x14ac:dyDescent="0.35">
      <c r="AE920" s="99"/>
    </row>
    <row r="921" spans="31:31" ht="30" customHeight="1" x14ac:dyDescent="0.35">
      <c r="AE921" s="99"/>
    </row>
    <row r="922" spans="31:31" ht="30" customHeight="1" x14ac:dyDescent="0.35">
      <c r="AE922" s="99"/>
    </row>
    <row r="923" spans="31:31" ht="30" customHeight="1" x14ac:dyDescent="0.35">
      <c r="AE923" s="99"/>
    </row>
    <row r="924" spans="31:31" ht="30" customHeight="1" x14ac:dyDescent="0.35">
      <c r="AE924" s="99"/>
    </row>
    <row r="925" spans="31:31" ht="30" customHeight="1" x14ac:dyDescent="0.35">
      <c r="AE925" s="99"/>
    </row>
    <row r="926" spans="31:31" ht="30" customHeight="1" x14ac:dyDescent="0.35">
      <c r="AE926" s="99"/>
    </row>
    <row r="927" spans="31:31" ht="30" customHeight="1" x14ac:dyDescent="0.35">
      <c r="AE927" s="99"/>
    </row>
    <row r="928" spans="31:31" ht="30" customHeight="1" x14ac:dyDescent="0.35">
      <c r="AE928" s="99"/>
    </row>
    <row r="929" spans="31:31" ht="30" customHeight="1" x14ac:dyDescent="0.35">
      <c r="AE929" s="99"/>
    </row>
    <row r="930" spans="31:31" ht="30" customHeight="1" x14ac:dyDescent="0.35">
      <c r="AE930" s="99"/>
    </row>
    <row r="931" spans="31:31" ht="30" customHeight="1" x14ac:dyDescent="0.35">
      <c r="AE931" s="99"/>
    </row>
    <row r="932" spans="31:31" ht="30" customHeight="1" x14ac:dyDescent="0.35">
      <c r="AE932" s="99"/>
    </row>
    <row r="933" spans="31:31" ht="30" customHeight="1" x14ac:dyDescent="0.35">
      <c r="AE933" s="99"/>
    </row>
    <row r="934" spans="31:31" ht="30" customHeight="1" x14ac:dyDescent="0.35">
      <c r="AE934" s="99"/>
    </row>
    <row r="935" spans="31:31" ht="30" customHeight="1" x14ac:dyDescent="0.35">
      <c r="AE935" s="99"/>
    </row>
    <row r="936" spans="31:31" ht="30" customHeight="1" x14ac:dyDescent="0.35">
      <c r="AE936" s="99"/>
    </row>
    <row r="937" spans="31:31" ht="30" customHeight="1" x14ac:dyDescent="0.35">
      <c r="AE937" s="99"/>
    </row>
    <row r="938" spans="31:31" ht="30" customHeight="1" x14ac:dyDescent="0.35">
      <c r="AE938" s="99"/>
    </row>
    <row r="939" spans="31:31" ht="30" customHeight="1" x14ac:dyDescent="0.35">
      <c r="AE939" s="99"/>
    </row>
    <row r="940" spans="31:31" ht="30" customHeight="1" x14ac:dyDescent="0.35">
      <c r="AE940" s="99"/>
    </row>
    <row r="941" spans="31:31" ht="30" customHeight="1" x14ac:dyDescent="0.35">
      <c r="AE941" s="99"/>
    </row>
    <row r="942" spans="31:31" ht="30" customHeight="1" x14ac:dyDescent="0.35">
      <c r="AE942" s="99"/>
    </row>
    <row r="943" spans="31:31" ht="30" customHeight="1" x14ac:dyDescent="0.35">
      <c r="AE943" s="99"/>
    </row>
    <row r="944" spans="31:31" ht="30" customHeight="1" x14ac:dyDescent="0.35">
      <c r="AE944" s="99"/>
    </row>
    <row r="945" spans="31:31" ht="30" customHeight="1" x14ac:dyDescent="0.35">
      <c r="AE945" s="99"/>
    </row>
    <row r="946" spans="31:31" ht="30" customHeight="1" x14ac:dyDescent="0.35">
      <c r="AE946" s="99"/>
    </row>
    <row r="947" spans="31:31" ht="30" customHeight="1" x14ac:dyDescent="0.35">
      <c r="AE947" s="99"/>
    </row>
    <row r="948" spans="31:31" ht="30" customHeight="1" x14ac:dyDescent="0.35">
      <c r="AE948" s="99"/>
    </row>
    <row r="949" spans="31:31" ht="30" customHeight="1" x14ac:dyDescent="0.35">
      <c r="AE949" s="99"/>
    </row>
    <row r="950" spans="31:31" ht="30" customHeight="1" x14ac:dyDescent="0.35">
      <c r="AE950" s="99"/>
    </row>
    <row r="951" spans="31:31" ht="30" customHeight="1" x14ac:dyDescent="0.35">
      <c r="AE951" s="99"/>
    </row>
    <row r="952" spans="31:31" ht="30" customHeight="1" x14ac:dyDescent="0.35">
      <c r="AE952" s="99"/>
    </row>
    <row r="953" spans="31:31" ht="30" customHeight="1" x14ac:dyDescent="0.35">
      <c r="AE953" s="99"/>
    </row>
    <row r="954" spans="31:31" ht="30" customHeight="1" x14ac:dyDescent="0.35">
      <c r="AE954" s="99"/>
    </row>
    <row r="955" spans="31:31" ht="30" customHeight="1" x14ac:dyDescent="0.35">
      <c r="AE955" s="99"/>
    </row>
    <row r="956" spans="31:31" ht="30" customHeight="1" x14ac:dyDescent="0.35">
      <c r="AE956" s="99"/>
    </row>
    <row r="957" spans="31:31" ht="30" customHeight="1" x14ac:dyDescent="0.35">
      <c r="AE957" s="99"/>
    </row>
    <row r="958" spans="31:31" ht="30" customHeight="1" x14ac:dyDescent="0.35">
      <c r="AE958" s="99"/>
    </row>
    <row r="959" spans="31:31" ht="30" customHeight="1" x14ac:dyDescent="0.35">
      <c r="AE959" s="99"/>
    </row>
    <row r="960" spans="31:31" ht="30" customHeight="1" x14ac:dyDescent="0.35">
      <c r="AE960" s="99"/>
    </row>
    <row r="961" spans="31:31" ht="30" customHeight="1" x14ac:dyDescent="0.35">
      <c r="AE961" s="99"/>
    </row>
    <row r="962" spans="31:31" ht="30" customHeight="1" x14ac:dyDescent="0.35">
      <c r="AE962" s="99"/>
    </row>
    <row r="963" spans="31:31" ht="30" customHeight="1" x14ac:dyDescent="0.35">
      <c r="AE963" s="99"/>
    </row>
    <row r="964" spans="31:31" ht="30" customHeight="1" x14ac:dyDescent="0.35">
      <c r="AE964" s="99"/>
    </row>
    <row r="965" spans="31:31" ht="30" customHeight="1" x14ac:dyDescent="0.35">
      <c r="AE965" s="99"/>
    </row>
    <row r="966" spans="31:31" ht="30" customHeight="1" x14ac:dyDescent="0.35">
      <c r="AE966" s="99"/>
    </row>
    <row r="967" spans="31:31" ht="30" customHeight="1" x14ac:dyDescent="0.35">
      <c r="AE967" s="99"/>
    </row>
    <row r="968" spans="31:31" ht="30" customHeight="1" x14ac:dyDescent="0.35">
      <c r="AE968" s="99"/>
    </row>
    <row r="969" spans="31:31" ht="30" customHeight="1" x14ac:dyDescent="0.35">
      <c r="AE969" s="99"/>
    </row>
    <row r="970" spans="31:31" ht="30" customHeight="1" x14ac:dyDescent="0.35">
      <c r="AE970" s="99"/>
    </row>
    <row r="971" spans="31:31" ht="30" customHeight="1" x14ac:dyDescent="0.35">
      <c r="AE971" s="99"/>
    </row>
    <row r="972" spans="31:31" ht="30" customHeight="1" x14ac:dyDescent="0.35">
      <c r="AE972" s="99"/>
    </row>
    <row r="973" spans="31:31" ht="30" customHeight="1" x14ac:dyDescent="0.35">
      <c r="AE973" s="99"/>
    </row>
    <row r="974" spans="31:31" ht="30" customHeight="1" x14ac:dyDescent="0.35">
      <c r="AE974" s="99"/>
    </row>
  </sheetData>
  <autoFilter ref="A3:AU3"/>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60" priority="1" operator="lessThan">
      <formula>0</formula>
    </cfRule>
  </conditionalFormatting>
  <conditionalFormatting sqref="U4:AD186 AF4:AT186">
    <cfRule type="cellIs" dxfId="59" priority="2" operator="greaterThan">
      <formula>0</formula>
    </cfRule>
  </conditionalFormatting>
  <pageMargins left="0.7" right="0.7" top="0.75" bottom="0.75" header="0.3" footer="0.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33"/>
  <dimension ref="A1:AU974"/>
  <sheetViews>
    <sheetView topLeftCell="A49" zoomScale="70" zoomScaleNormal="70" workbookViewId="0">
      <selection activeCell="E4" sqref="E4:F186"/>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33.1796875" style="92" customWidth="1"/>
    <col min="5" max="5" width="10" style="92" customWidth="1"/>
    <col min="6" max="6" width="9.7265625" style="92" customWidth="1"/>
    <col min="7" max="7" width="14.453125" style="92" customWidth="1"/>
    <col min="8" max="8" width="9.1796875" style="92" customWidth="1"/>
    <col min="9" max="9" width="17.1796875" style="92" customWidth="1"/>
    <col min="10" max="10" width="15.7265625" style="92" customWidth="1"/>
    <col min="11" max="14" width="16" style="94" customWidth="1"/>
    <col min="15" max="15" width="17.54296875" style="94" customWidth="1"/>
    <col min="16" max="18" width="16" style="94" customWidth="1"/>
    <col min="19" max="19" width="16" style="101" customWidth="1"/>
    <col min="20" max="20" width="11.1796875" style="96" customWidth="1"/>
    <col min="21" max="21" width="16.1796875" style="99" customWidth="1"/>
    <col min="22" max="22" width="15.1796875" style="99" customWidth="1"/>
    <col min="23" max="23" width="16" style="99" customWidth="1"/>
    <col min="24" max="25" width="16.1796875" style="99" customWidth="1"/>
    <col min="26" max="26" width="15.542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2" t="s">
        <v>19</v>
      </c>
      <c r="V1" s="298" t="s">
        <v>19</v>
      </c>
      <c r="W1" s="298" t="s">
        <v>19</v>
      </c>
      <c r="X1" s="298" t="s">
        <v>19</v>
      </c>
      <c r="Y1" s="298" t="s">
        <v>19</v>
      </c>
      <c r="Z1" s="298" t="s">
        <v>19</v>
      </c>
      <c r="AA1" s="298" t="s">
        <v>19</v>
      </c>
      <c r="AB1" s="298" t="s">
        <v>19</v>
      </c>
      <c r="AC1" s="298" t="s">
        <v>19</v>
      </c>
      <c r="AD1" s="298" t="s">
        <v>19</v>
      </c>
      <c r="AE1" s="298" t="s">
        <v>19</v>
      </c>
      <c r="AF1" s="298" t="s">
        <v>19</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MUSEU</v>
      </c>
      <c r="E2" s="299"/>
      <c r="F2" s="300"/>
      <c r="G2" s="300"/>
      <c r="H2" s="300"/>
      <c r="I2" s="300"/>
      <c r="J2" s="300"/>
      <c r="K2" s="300"/>
      <c r="L2" s="300"/>
      <c r="M2" s="300"/>
      <c r="N2" s="300"/>
      <c r="O2" s="300"/>
      <c r="P2" s="300"/>
      <c r="Q2" s="300"/>
      <c r="R2" s="300"/>
      <c r="S2" s="300"/>
      <c r="T2" s="301"/>
      <c r="U2" s="30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67" t="s">
        <v>16</v>
      </c>
      <c r="V3" s="68" t="s">
        <v>16</v>
      </c>
      <c r="W3" s="68" t="s">
        <v>16</v>
      </c>
      <c r="X3" s="68" t="s">
        <v>16</v>
      </c>
      <c r="Y3" s="68" t="s">
        <v>16</v>
      </c>
      <c r="Z3" s="68" t="s">
        <v>16</v>
      </c>
      <c r="AA3" s="68" t="s">
        <v>16</v>
      </c>
      <c r="AB3" s="68" t="s">
        <v>16</v>
      </c>
      <c r="AC3" s="68" t="s">
        <v>16</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IF(SUM(U4:AT4)&gt;K4+N4,K4+N4,SUM(U4:AT4))</f>
        <v>0</v>
      </c>
      <c r="M4" s="71">
        <f>(SUM(U4:AT4))</f>
        <v>0</v>
      </c>
      <c r="N4" s="72"/>
      <c r="O4" s="73">
        <f>ROUND(IF(K4*0.25-0.5&lt;0,0,K4*0.25-0.5),0)-R4-P4</f>
        <v>0</v>
      </c>
      <c r="P4" s="72"/>
      <c r="Q4" s="72"/>
      <c r="R4" s="72"/>
      <c r="S4" s="74">
        <f t="shared" ref="S4:S186" si="0">K4-(SUM(U4:AT4))+N4+P4+Q4-R4</f>
        <v>0</v>
      </c>
      <c r="T4" s="121" t="str">
        <f>IF(S4&lt;0,"ATENÇÃO","OK")</f>
        <v>OK</v>
      </c>
      <c r="U4" s="75"/>
      <c r="V4" s="76"/>
      <c r="W4" s="76"/>
      <c r="X4" s="76"/>
      <c r="Y4" s="76"/>
      <c r="Z4" s="76"/>
      <c r="AA4" s="76"/>
      <c r="AB4" s="77"/>
      <c r="AC4" s="78"/>
      <c r="AD4" s="77"/>
      <c r="AE4" s="77"/>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c r="L5" s="70">
        <f t="shared" ref="L5:L186" si="1">IF(SUM(U5:AT5)&gt;K5+N5,K5+N5,SUM(U5:AT5))</f>
        <v>0</v>
      </c>
      <c r="M5" s="71">
        <f t="shared" ref="M5:M186" si="2">(SUM(U5:AT5))</f>
        <v>0</v>
      </c>
      <c r="N5" s="72"/>
      <c r="O5" s="73">
        <f t="shared" ref="O5:O186" si="3">ROUND(IF(K5*0.25-0.5&lt;0,0,K5*0.25-0.5),0)-R5-P5</f>
        <v>0</v>
      </c>
      <c r="P5" s="72"/>
      <c r="Q5" s="72"/>
      <c r="R5" s="72"/>
      <c r="S5" s="74">
        <f t="shared" si="0"/>
        <v>0</v>
      </c>
      <c r="T5" s="121" t="str">
        <f t="shared" ref="T5:T186" si="4">IF(S5&lt;0,"ATENÇÃO","OK")</f>
        <v>OK</v>
      </c>
      <c r="U5" s="75"/>
      <c r="V5" s="76"/>
      <c r="W5" s="76"/>
      <c r="X5" s="76"/>
      <c r="Y5" s="76"/>
      <c r="Z5" s="76"/>
      <c r="AA5" s="76"/>
      <c r="AB5" s="77"/>
      <c r="AC5" s="78"/>
      <c r="AD5" s="80"/>
      <c r="AE5" s="80"/>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75"/>
      <c r="V6" s="76"/>
      <c r="W6" s="76"/>
      <c r="X6" s="76"/>
      <c r="Y6" s="76"/>
      <c r="Z6" s="76"/>
      <c r="AA6" s="76"/>
      <c r="AB6" s="80"/>
      <c r="AC6" s="78"/>
      <c r="AD6" s="80"/>
      <c r="AE6" s="80"/>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c r="L7" s="70">
        <f t="shared" si="1"/>
        <v>0</v>
      </c>
      <c r="M7" s="71">
        <f t="shared" si="2"/>
        <v>0</v>
      </c>
      <c r="N7" s="72"/>
      <c r="O7" s="73">
        <f t="shared" si="3"/>
        <v>0</v>
      </c>
      <c r="P7" s="72"/>
      <c r="Q7" s="72"/>
      <c r="R7" s="72"/>
      <c r="S7" s="74">
        <f t="shared" si="0"/>
        <v>0</v>
      </c>
      <c r="T7" s="121" t="str">
        <f t="shared" si="4"/>
        <v>OK</v>
      </c>
      <c r="U7" s="75"/>
      <c r="V7" s="76"/>
      <c r="W7" s="76"/>
      <c r="X7" s="76"/>
      <c r="Y7" s="76"/>
      <c r="Z7" s="76"/>
      <c r="AA7" s="76"/>
      <c r="AB7" s="77"/>
      <c r="AC7" s="78"/>
      <c r="AD7" s="77"/>
      <c r="AE7" s="77"/>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75"/>
      <c r="V8" s="76"/>
      <c r="W8" s="76"/>
      <c r="X8" s="76"/>
      <c r="Y8" s="76"/>
      <c r="Z8" s="76"/>
      <c r="AA8" s="76"/>
      <c r="AB8" s="77"/>
      <c r="AC8" s="78"/>
      <c r="AD8" s="80"/>
      <c r="AE8" s="82"/>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75"/>
      <c r="V9" s="76"/>
      <c r="W9" s="76"/>
      <c r="X9" s="76"/>
      <c r="Y9" s="76"/>
      <c r="Z9" s="76"/>
      <c r="AA9" s="76"/>
      <c r="AB9" s="80"/>
      <c r="AC9" s="78"/>
      <c r="AD9" s="77"/>
      <c r="AE9" s="80"/>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75"/>
      <c r="V10" s="76"/>
      <c r="W10" s="76"/>
      <c r="X10" s="76"/>
      <c r="Y10" s="76"/>
      <c r="Z10" s="76"/>
      <c r="AA10" s="76"/>
      <c r="AB10" s="77"/>
      <c r="AC10" s="78"/>
      <c r="AD10" s="77"/>
      <c r="AE10" s="80"/>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1"/>
        <v>0</v>
      </c>
      <c r="M11" s="71">
        <f t="shared" si="2"/>
        <v>0</v>
      </c>
      <c r="N11" s="72"/>
      <c r="O11" s="73">
        <f t="shared" si="3"/>
        <v>0</v>
      </c>
      <c r="P11" s="72"/>
      <c r="Q11" s="72"/>
      <c r="R11" s="72"/>
      <c r="S11" s="74">
        <f t="shared" si="0"/>
        <v>0</v>
      </c>
      <c r="T11" s="121" t="str">
        <f t="shared" si="4"/>
        <v>OK</v>
      </c>
      <c r="U11" s="75"/>
      <c r="V11" s="76"/>
      <c r="W11" s="76"/>
      <c r="X11" s="76"/>
      <c r="Y11" s="76"/>
      <c r="Z11" s="76"/>
      <c r="AA11" s="76"/>
      <c r="AB11" s="77"/>
      <c r="AC11" s="78"/>
      <c r="AD11" s="77"/>
      <c r="AE11" s="77"/>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75"/>
      <c r="V12" s="76"/>
      <c r="W12" s="76"/>
      <c r="X12" s="76"/>
      <c r="Y12" s="76"/>
      <c r="Z12" s="76"/>
      <c r="AA12" s="76"/>
      <c r="AB12" s="77"/>
      <c r="AC12" s="78"/>
      <c r="AD12" s="77"/>
      <c r="AE12" s="77"/>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1"/>
        <v>0</v>
      </c>
      <c r="M13" s="71">
        <f t="shared" si="2"/>
        <v>0</v>
      </c>
      <c r="N13" s="72"/>
      <c r="O13" s="73">
        <f t="shared" si="3"/>
        <v>0</v>
      </c>
      <c r="P13" s="72"/>
      <c r="Q13" s="72"/>
      <c r="R13" s="72"/>
      <c r="S13" s="74">
        <f t="shared" si="0"/>
        <v>0</v>
      </c>
      <c r="T13" s="121" t="str">
        <f t="shared" si="4"/>
        <v>OK</v>
      </c>
      <c r="U13" s="75"/>
      <c r="V13" s="83"/>
      <c r="W13" s="83"/>
      <c r="X13" s="76"/>
      <c r="Y13" s="83"/>
      <c r="Z13" s="76"/>
      <c r="AA13" s="83"/>
      <c r="AB13" s="84"/>
      <c r="AC13" s="78"/>
      <c r="AD13" s="77"/>
      <c r="AE13" s="77"/>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75"/>
      <c r="V14" s="76"/>
      <c r="W14" s="76"/>
      <c r="X14" s="76"/>
      <c r="Y14" s="76"/>
      <c r="Z14" s="76"/>
      <c r="AA14" s="76"/>
      <c r="AB14" s="77"/>
      <c r="AC14" s="78"/>
      <c r="AD14" s="77"/>
      <c r="AE14" s="77"/>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75"/>
      <c r="V15" s="83"/>
      <c r="W15" s="76"/>
      <c r="X15" s="76"/>
      <c r="Y15" s="83"/>
      <c r="Z15" s="76"/>
      <c r="AA15" s="83"/>
      <c r="AB15" s="84"/>
      <c r="AC15" s="78"/>
      <c r="AD15" s="77"/>
      <c r="AE15" s="77"/>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v>3</v>
      </c>
      <c r="L16" s="70">
        <f t="shared" si="1"/>
        <v>0</v>
      </c>
      <c r="M16" s="71">
        <f t="shared" si="2"/>
        <v>0</v>
      </c>
      <c r="N16" s="72"/>
      <c r="O16" s="73">
        <f t="shared" si="3"/>
        <v>0</v>
      </c>
      <c r="P16" s="72"/>
      <c r="Q16" s="72"/>
      <c r="R16" s="72"/>
      <c r="S16" s="74">
        <f t="shared" si="0"/>
        <v>3</v>
      </c>
      <c r="T16" s="121" t="str">
        <f t="shared" si="4"/>
        <v>OK</v>
      </c>
      <c r="U16" s="75"/>
      <c r="V16" s="76"/>
      <c r="W16" s="76"/>
      <c r="X16" s="76"/>
      <c r="Y16" s="76"/>
      <c r="Z16" s="76"/>
      <c r="AA16" s="76"/>
      <c r="AB16" s="77"/>
      <c r="AC16" s="78"/>
      <c r="AD16" s="77"/>
      <c r="AE16" s="77"/>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75"/>
      <c r="V17" s="76"/>
      <c r="W17" s="76"/>
      <c r="X17" s="76"/>
      <c r="Y17" s="76"/>
      <c r="Z17" s="76"/>
      <c r="AA17" s="76"/>
      <c r="AB17" s="77"/>
      <c r="AC17" s="78"/>
      <c r="AD17" s="77"/>
      <c r="AE17" s="77"/>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75"/>
      <c r="V18" s="76"/>
      <c r="W18" s="76"/>
      <c r="X18" s="76"/>
      <c r="Y18" s="76"/>
      <c r="Z18" s="76"/>
      <c r="AA18" s="76"/>
      <c r="AB18" s="77"/>
      <c r="AC18" s="78"/>
      <c r="AD18" s="77"/>
      <c r="AE18" s="77"/>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v>1</v>
      </c>
      <c r="L19" s="70">
        <f t="shared" si="1"/>
        <v>0</v>
      </c>
      <c r="M19" s="71">
        <f t="shared" si="2"/>
        <v>0</v>
      </c>
      <c r="N19" s="72"/>
      <c r="O19" s="73">
        <f t="shared" si="3"/>
        <v>0</v>
      </c>
      <c r="P19" s="72"/>
      <c r="Q19" s="72"/>
      <c r="R19" s="72"/>
      <c r="S19" s="74">
        <f t="shared" si="0"/>
        <v>1</v>
      </c>
      <c r="T19" s="121" t="str">
        <f t="shared" si="4"/>
        <v>OK</v>
      </c>
      <c r="U19" s="75"/>
      <c r="V19" s="76"/>
      <c r="W19" s="76"/>
      <c r="X19" s="76"/>
      <c r="Y19" s="76"/>
      <c r="Z19" s="76"/>
      <c r="AA19" s="76"/>
      <c r="AB19" s="80"/>
      <c r="AC19" s="78"/>
      <c r="AD19" s="77"/>
      <c r="AE19" s="77"/>
      <c r="AF19" s="76"/>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108" t="s">
        <v>84</v>
      </c>
      <c r="J20" s="109">
        <v>64</v>
      </c>
      <c r="K20" s="69">
        <v>2</v>
      </c>
      <c r="L20" s="70">
        <f t="shared" si="1"/>
        <v>0</v>
      </c>
      <c r="M20" s="71">
        <f t="shared" si="2"/>
        <v>0</v>
      </c>
      <c r="N20" s="72"/>
      <c r="O20" s="73">
        <f t="shared" si="3"/>
        <v>0</v>
      </c>
      <c r="P20" s="72"/>
      <c r="Q20" s="72"/>
      <c r="R20" s="72"/>
      <c r="S20" s="74">
        <f t="shared" si="0"/>
        <v>2</v>
      </c>
      <c r="T20" s="121" t="str">
        <f t="shared" si="4"/>
        <v>OK</v>
      </c>
      <c r="U20" s="75"/>
      <c r="V20" s="83"/>
      <c r="W20" s="83"/>
      <c r="X20" s="76"/>
      <c r="Y20" s="83"/>
      <c r="Z20" s="76"/>
      <c r="AA20" s="76"/>
      <c r="AB20" s="86"/>
      <c r="AC20" s="78"/>
      <c r="AD20" s="77"/>
      <c r="AE20" s="77"/>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v>2</v>
      </c>
      <c r="L21" s="70">
        <f t="shared" si="1"/>
        <v>0</v>
      </c>
      <c r="M21" s="71">
        <f t="shared" si="2"/>
        <v>0</v>
      </c>
      <c r="N21" s="72"/>
      <c r="O21" s="73">
        <f t="shared" si="3"/>
        <v>0</v>
      </c>
      <c r="P21" s="72"/>
      <c r="Q21" s="72"/>
      <c r="R21" s="72"/>
      <c r="S21" s="74">
        <f t="shared" si="0"/>
        <v>2</v>
      </c>
      <c r="T21" s="121" t="str">
        <f t="shared" si="4"/>
        <v>OK</v>
      </c>
      <c r="U21" s="75"/>
      <c r="V21" s="76"/>
      <c r="W21" s="76"/>
      <c r="X21" s="76"/>
      <c r="Y21" s="76"/>
      <c r="Z21" s="76"/>
      <c r="AA21" s="76"/>
      <c r="AB21" s="80"/>
      <c r="AC21" s="78"/>
      <c r="AD21" s="80"/>
      <c r="AE21" s="77"/>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c r="L22" s="70">
        <f t="shared" si="1"/>
        <v>0</v>
      </c>
      <c r="M22" s="71">
        <f t="shared" si="2"/>
        <v>0</v>
      </c>
      <c r="N22" s="72"/>
      <c r="O22" s="73">
        <f t="shared" si="3"/>
        <v>0</v>
      </c>
      <c r="P22" s="72"/>
      <c r="Q22" s="72"/>
      <c r="R22" s="72"/>
      <c r="S22" s="74">
        <f t="shared" si="0"/>
        <v>0</v>
      </c>
      <c r="T22" s="121" t="str">
        <f t="shared" si="4"/>
        <v>OK</v>
      </c>
      <c r="U22" s="75"/>
      <c r="V22" s="76"/>
      <c r="W22" s="76"/>
      <c r="X22" s="76"/>
      <c r="Y22" s="76"/>
      <c r="Z22" s="76"/>
      <c r="AA22" s="76"/>
      <c r="AB22" s="80"/>
      <c r="AC22" s="78"/>
      <c r="AD22" s="80"/>
      <c r="AE22" s="77"/>
      <c r="AF22" s="76"/>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c r="L23" s="70">
        <f t="shared" si="1"/>
        <v>0</v>
      </c>
      <c r="M23" s="71">
        <f t="shared" si="2"/>
        <v>0</v>
      </c>
      <c r="N23" s="72"/>
      <c r="O23" s="73">
        <f t="shared" si="3"/>
        <v>0</v>
      </c>
      <c r="P23" s="72"/>
      <c r="Q23" s="72"/>
      <c r="R23" s="72"/>
      <c r="S23" s="74">
        <f t="shared" si="0"/>
        <v>0</v>
      </c>
      <c r="T23" s="121" t="str">
        <f t="shared" si="4"/>
        <v>OK</v>
      </c>
      <c r="U23" s="75"/>
      <c r="V23" s="76"/>
      <c r="W23" s="76"/>
      <c r="X23" s="76"/>
      <c r="Y23" s="76"/>
      <c r="Z23" s="76"/>
      <c r="AA23" s="76"/>
      <c r="AB23" s="77"/>
      <c r="AC23" s="78"/>
      <c r="AD23" s="77"/>
      <c r="AE23" s="77"/>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75"/>
      <c r="V24" s="88"/>
      <c r="W24" s="88"/>
      <c r="X24" s="76"/>
      <c r="Y24" s="88"/>
      <c r="Z24" s="76"/>
      <c r="AA24" s="76"/>
      <c r="AB24" s="77"/>
      <c r="AC24" s="78"/>
      <c r="AD24" s="80"/>
      <c r="AE24" s="77"/>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v>2</v>
      </c>
      <c r="L25" s="70">
        <f t="shared" si="1"/>
        <v>0</v>
      </c>
      <c r="M25" s="71">
        <f t="shared" si="2"/>
        <v>0</v>
      </c>
      <c r="N25" s="72"/>
      <c r="O25" s="73">
        <f t="shared" si="3"/>
        <v>0</v>
      </c>
      <c r="P25" s="72"/>
      <c r="Q25" s="72"/>
      <c r="R25" s="72"/>
      <c r="S25" s="74">
        <f t="shared" si="0"/>
        <v>2</v>
      </c>
      <c r="T25" s="121" t="str">
        <f t="shared" si="4"/>
        <v>OK</v>
      </c>
      <c r="U25" s="75"/>
      <c r="V25" s="89"/>
      <c r="W25" s="88"/>
      <c r="X25" s="76"/>
      <c r="Y25" s="89"/>
      <c r="Z25" s="76"/>
      <c r="AA25" s="83"/>
      <c r="AB25" s="80"/>
      <c r="AC25" s="78"/>
      <c r="AD25" s="80"/>
      <c r="AE25" s="77"/>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75"/>
      <c r="V26" s="88"/>
      <c r="W26" s="88"/>
      <c r="X26" s="76"/>
      <c r="Y26" s="88"/>
      <c r="Z26" s="76"/>
      <c r="AA26" s="76"/>
      <c r="AB26" s="80"/>
      <c r="AC26" s="78"/>
      <c r="AD26" s="77"/>
      <c r="AE26" s="77"/>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c r="L27" s="70">
        <f t="shared" si="1"/>
        <v>0</v>
      </c>
      <c r="M27" s="71">
        <f t="shared" si="2"/>
        <v>0</v>
      </c>
      <c r="N27" s="72"/>
      <c r="O27" s="73">
        <f t="shared" si="3"/>
        <v>0</v>
      </c>
      <c r="P27" s="72"/>
      <c r="Q27" s="72"/>
      <c r="R27" s="72"/>
      <c r="S27" s="74">
        <f t="shared" si="0"/>
        <v>0</v>
      </c>
      <c r="T27" s="121" t="str">
        <f t="shared" si="4"/>
        <v>OK</v>
      </c>
      <c r="U27" s="75"/>
      <c r="V27" s="88"/>
      <c r="W27" s="88"/>
      <c r="X27" s="76"/>
      <c r="Y27" s="88"/>
      <c r="Z27" s="76"/>
      <c r="AA27" s="76"/>
      <c r="AB27" s="80"/>
      <c r="AC27" s="78"/>
      <c r="AD27" s="77"/>
      <c r="AE27" s="77"/>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75"/>
      <c r="V28" s="89"/>
      <c r="W28" s="89"/>
      <c r="X28" s="76"/>
      <c r="Y28" s="89"/>
      <c r="Z28" s="76"/>
      <c r="AA28" s="76"/>
      <c r="AB28" s="84"/>
      <c r="AC28" s="78"/>
      <c r="AD28" s="77"/>
      <c r="AE28" s="77"/>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75"/>
      <c r="V29" s="89"/>
      <c r="W29" s="89"/>
      <c r="X29" s="76"/>
      <c r="Y29" s="89"/>
      <c r="Z29" s="76"/>
      <c r="AA29" s="83"/>
      <c r="AB29" s="84"/>
      <c r="AC29" s="78"/>
      <c r="AD29" s="77"/>
      <c r="AE29" s="77"/>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75"/>
      <c r="V30" s="89"/>
      <c r="W30" s="89"/>
      <c r="X30" s="76"/>
      <c r="Y30" s="89"/>
      <c r="Z30" s="76"/>
      <c r="AA30" s="83"/>
      <c r="AB30" s="84"/>
      <c r="AC30" s="78"/>
      <c r="AD30" s="77"/>
      <c r="AE30" s="77"/>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75"/>
      <c r="V31" s="89"/>
      <c r="W31" s="89"/>
      <c r="X31" s="76"/>
      <c r="Y31" s="89"/>
      <c r="Z31" s="76"/>
      <c r="AA31" s="83"/>
      <c r="AB31" s="84"/>
      <c r="AC31" s="78"/>
      <c r="AD31" s="77"/>
      <c r="AE31" s="77"/>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v>5</v>
      </c>
      <c r="L32" s="70">
        <f t="shared" si="1"/>
        <v>0</v>
      </c>
      <c r="M32" s="71">
        <f t="shared" si="2"/>
        <v>0</v>
      </c>
      <c r="N32" s="72"/>
      <c r="O32" s="73">
        <f t="shared" si="3"/>
        <v>1</v>
      </c>
      <c r="P32" s="72"/>
      <c r="Q32" s="72"/>
      <c r="R32" s="72"/>
      <c r="S32" s="74">
        <f t="shared" si="0"/>
        <v>5</v>
      </c>
      <c r="T32" s="121" t="str">
        <f t="shared" si="4"/>
        <v>OK</v>
      </c>
      <c r="U32" s="75"/>
      <c r="V32" s="89"/>
      <c r="W32" s="89"/>
      <c r="X32" s="76"/>
      <c r="Y32" s="89"/>
      <c r="Z32" s="76"/>
      <c r="AA32" s="83"/>
      <c r="AB32" s="84"/>
      <c r="AC32" s="78"/>
      <c r="AD32" s="77"/>
      <c r="AE32" s="77"/>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75"/>
      <c r="V33" s="89"/>
      <c r="W33" s="89"/>
      <c r="X33" s="76"/>
      <c r="Y33" s="89"/>
      <c r="Z33" s="76"/>
      <c r="AA33" s="83"/>
      <c r="AB33" s="84"/>
      <c r="AC33" s="78"/>
      <c r="AD33" s="77"/>
      <c r="AE33" s="77"/>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75"/>
      <c r="V34" s="89"/>
      <c r="W34" s="89"/>
      <c r="X34" s="76"/>
      <c r="Y34" s="89"/>
      <c r="Z34" s="76"/>
      <c r="AA34" s="83"/>
      <c r="AB34" s="84"/>
      <c r="AC34" s="78"/>
      <c r="AD34" s="77"/>
      <c r="AE34" s="77"/>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c r="L35" s="70">
        <f t="shared" si="1"/>
        <v>0</v>
      </c>
      <c r="M35" s="71">
        <f t="shared" si="2"/>
        <v>0</v>
      </c>
      <c r="N35" s="72"/>
      <c r="O35" s="73">
        <f t="shared" si="3"/>
        <v>0</v>
      </c>
      <c r="P35" s="72"/>
      <c r="Q35" s="72"/>
      <c r="R35" s="72"/>
      <c r="S35" s="74">
        <f t="shared" si="0"/>
        <v>0</v>
      </c>
      <c r="T35" s="121" t="str">
        <f t="shared" si="4"/>
        <v>OK</v>
      </c>
      <c r="U35" s="75"/>
      <c r="V35" s="89"/>
      <c r="W35" s="89"/>
      <c r="X35" s="76"/>
      <c r="Y35" s="89"/>
      <c r="Z35" s="76"/>
      <c r="AA35" s="83"/>
      <c r="AB35" s="84"/>
      <c r="AC35" s="78"/>
      <c r="AD35" s="77"/>
      <c r="AE35" s="77"/>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75"/>
      <c r="V36" s="89"/>
      <c r="W36" s="89"/>
      <c r="X36" s="76"/>
      <c r="Y36" s="89"/>
      <c r="Z36" s="76"/>
      <c r="AA36" s="83"/>
      <c r="AB36" s="84"/>
      <c r="AC36" s="78"/>
      <c r="AD36" s="77"/>
      <c r="AE36" s="77"/>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v>2</v>
      </c>
      <c r="L37" s="70">
        <f t="shared" si="1"/>
        <v>0</v>
      </c>
      <c r="M37" s="71">
        <f t="shared" si="2"/>
        <v>0</v>
      </c>
      <c r="N37" s="72"/>
      <c r="O37" s="73">
        <f t="shared" si="3"/>
        <v>0</v>
      </c>
      <c r="P37" s="72"/>
      <c r="Q37" s="72"/>
      <c r="R37" s="72"/>
      <c r="S37" s="74">
        <f t="shared" si="0"/>
        <v>2</v>
      </c>
      <c r="T37" s="121" t="str">
        <f t="shared" si="4"/>
        <v>OK</v>
      </c>
      <c r="U37" s="75"/>
      <c r="V37" s="89"/>
      <c r="W37" s="89"/>
      <c r="X37" s="76"/>
      <c r="Y37" s="89"/>
      <c r="Z37" s="76"/>
      <c r="AA37" s="83"/>
      <c r="AB37" s="84"/>
      <c r="AC37" s="78"/>
      <c r="AD37" s="77"/>
      <c r="AE37" s="77"/>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v>2</v>
      </c>
      <c r="L38" s="70">
        <f t="shared" si="1"/>
        <v>0</v>
      </c>
      <c r="M38" s="71">
        <f t="shared" si="2"/>
        <v>0</v>
      </c>
      <c r="N38" s="72"/>
      <c r="O38" s="73">
        <f t="shared" si="3"/>
        <v>0</v>
      </c>
      <c r="P38" s="72"/>
      <c r="Q38" s="72"/>
      <c r="R38" s="72"/>
      <c r="S38" s="74">
        <f t="shared" si="0"/>
        <v>2</v>
      </c>
      <c r="T38" s="121" t="str">
        <f t="shared" si="4"/>
        <v>OK</v>
      </c>
      <c r="U38" s="75"/>
      <c r="V38" s="89"/>
      <c r="W38" s="89"/>
      <c r="X38" s="76"/>
      <c r="Y38" s="89"/>
      <c r="Z38" s="76"/>
      <c r="AA38" s="83"/>
      <c r="AB38" s="84"/>
      <c r="AC38" s="78"/>
      <c r="AD38" s="77"/>
      <c r="AE38" s="77"/>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v>1</v>
      </c>
      <c r="L39" s="70">
        <f t="shared" si="1"/>
        <v>0</v>
      </c>
      <c r="M39" s="71">
        <f t="shared" si="2"/>
        <v>0</v>
      </c>
      <c r="N39" s="72"/>
      <c r="O39" s="73">
        <f t="shared" si="3"/>
        <v>0</v>
      </c>
      <c r="P39" s="72"/>
      <c r="Q39" s="72"/>
      <c r="R39" s="72"/>
      <c r="S39" s="74">
        <f t="shared" si="0"/>
        <v>1</v>
      </c>
      <c r="T39" s="121" t="str">
        <f t="shared" si="4"/>
        <v>OK</v>
      </c>
      <c r="U39" s="75"/>
      <c r="V39" s="89"/>
      <c r="W39" s="89"/>
      <c r="X39" s="76"/>
      <c r="Y39" s="89"/>
      <c r="Z39" s="76"/>
      <c r="AA39" s="83"/>
      <c r="AB39" s="84"/>
      <c r="AC39" s="78"/>
      <c r="AD39" s="77"/>
      <c r="AE39" s="77"/>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v>1</v>
      </c>
      <c r="L40" s="70">
        <f t="shared" si="1"/>
        <v>0</v>
      </c>
      <c r="M40" s="71">
        <f t="shared" si="2"/>
        <v>0</v>
      </c>
      <c r="N40" s="72"/>
      <c r="O40" s="73">
        <f t="shared" si="3"/>
        <v>0</v>
      </c>
      <c r="P40" s="72"/>
      <c r="Q40" s="72"/>
      <c r="R40" s="72"/>
      <c r="S40" s="74">
        <f t="shared" si="0"/>
        <v>1</v>
      </c>
      <c r="T40" s="121" t="str">
        <f t="shared" si="4"/>
        <v>OK</v>
      </c>
      <c r="U40" s="75"/>
      <c r="V40" s="89"/>
      <c r="W40" s="89"/>
      <c r="X40" s="76"/>
      <c r="Y40" s="89"/>
      <c r="Z40" s="76"/>
      <c r="AA40" s="83"/>
      <c r="AB40" s="84"/>
      <c r="AC40" s="78"/>
      <c r="AD40" s="77"/>
      <c r="AE40" s="77"/>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c r="L41" s="70">
        <f t="shared" si="1"/>
        <v>0</v>
      </c>
      <c r="M41" s="71">
        <f t="shared" si="2"/>
        <v>0</v>
      </c>
      <c r="N41" s="72"/>
      <c r="O41" s="73">
        <f t="shared" si="3"/>
        <v>0</v>
      </c>
      <c r="P41" s="72"/>
      <c r="Q41" s="72"/>
      <c r="R41" s="72"/>
      <c r="S41" s="74">
        <f t="shared" si="0"/>
        <v>0</v>
      </c>
      <c r="T41" s="121" t="str">
        <f t="shared" si="4"/>
        <v>OK</v>
      </c>
      <c r="U41" s="75"/>
      <c r="V41" s="89"/>
      <c r="W41" s="89"/>
      <c r="X41" s="76"/>
      <c r="Y41" s="89"/>
      <c r="Z41" s="76"/>
      <c r="AA41" s="83"/>
      <c r="AB41" s="84"/>
      <c r="AC41" s="78"/>
      <c r="AD41" s="77"/>
      <c r="AE41" s="77"/>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1"/>
        <v>0</v>
      </c>
      <c r="M42" s="71">
        <f t="shared" si="2"/>
        <v>0</v>
      </c>
      <c r="N42" s="72"/>
      <c r="O42" s="73">
        <f t="shared" si="3"/>
        <v>0</v>
      </c>
      <c r="P42" s="72"/>
      <c r="Q42" s="72"/>
      <c r="R42" s="72"/>
      <c r="S42" s="74">
        <f t="shared" si="0"/>
        <v>0</v>
      </c>
      <c r="T42" s="121" t="str">
        <f t="shared" si="4"/>
        <v>OK</v>
      </c>
      <c r="U42" s="75"/>
      <c r="V42" s="89"/>
      <c r="W42" s="89"/>
      <c r="X42" s="76"/>
      <c r="Y42" s="89"/>
      <c r="Z42" s="76"/>
      <c r="AA42" s="83"/>
      <c r="AB42" s="84"/>
      <c r="AC42" s="78"/>
      <c r="AD42" s="77"/>
      <c r="AE42" s="77"/>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75"/>
      <c r="V43" s="89"/>
      <c r="W43" s="89"/>
      <c r="X43" s="76"/>
      <c r="Y43" s="89"/>
      <c r="Z43" s="76"/>
      <c r="AA43" s="83"/>
      <c r="AB43" s="84"/>
      <c r="AC43" s="78"/>
      <c r="AD43" s="77"/>
      <c r="AE43" s="77"/>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v>1</v>
      </c>
      <c r="L44" s="70">
        <f t="shared" si="1"/>
        <v>0</v>
      </c>
      <c r="M44" s="71">
        <f t="shared" si="2"/>
        <v>0</v>
      </c>
      <c r="N44" s="72"/>
      <c r="O44" s="73">
        <f t="shared" si="3"/>
        <v>0</v>
      </c>
      <c r="P44" s="72"/>
      <c r="Q44" s="72"/>
      <c r="R44" s="72"/>
      <c r="S44" s="74">
        <f t="shared" si="0"/>
        <v>1</v>
      </c>
      <c r="T44" s="121" t="str">
        <f t="shared" si="4"/>
        <v>OK</v>
      </c>
      <c r="U44" s="75"/>
      <c r="V44" s="89"/>
      <c r="W44" s="89"/>
      <c r="X44" s="76"/>
      <c r="Y44" s="89"/>
      <c r="Z44" s="76"/>
      <c r="AA44" s="83"/>
      <c r="AB44" s="84"/>
      <c r="AC44" s="78"/>
      <c r="AD44" s="77"/>
      <c r="AE44" s="77"/>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1"/>
        <v>0</v>
      </c>
      <c r="M45" s="71">
        <f t="shared" si="2"/>
        <v>0</v>
      </c>
      <c r="N45" s="72"/>
      <c r="O45" s="73">
        <f t="shared" si="3"/>
        <v>0</v>
      </c>
      <c r="P45" s="72"/>
      <c r="Q45" s="72"/>
      <c r="R45" s="72"/>
      <c r="S45" s="74">
        <f t="shared" si="0"/>
        <v>0</v>
      </c>
      <c r="T45" s="121" t="str">
        <f t="shared" si="4"/>
        <v>OK</v>
      </c>
      <c r="U45" s="75"/>
      <c r="V45" s="89"/>
      <c r="W45" s="89"/>
      <c r="X45" s="76"/>
      <c r="Y45" s="89"/>
      <c r="Z45" s="76"/>
      <c r="AA45" s="83"/>
      <c r="AB45" s="84"/>
      <c r="AC45" s="78"/>
      <c r="AD45" s="77"/>
      <c r="AE45" s="77"/>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1"/>
        <v>0</v>
      </c>
      <c r="M46" s="71">
        <f t="shared" si="2"/>
        <v>0</v>
      </c>
      <c r="N46" s="72"/>
      <c r="O46" s="73">
        <f t="shared" si="3"/>
        <v>0</v>
      </c>
      <c r="P46" s="72"/>
      <c r="Q46" s="72"/>
      <c r="R46" s="72"/>
      <c r="S46" s="74">
        <f t="shared" si="0"/>
        <v>0</v>
      </c>
      <c r="T46" s="121" t="str">
        <f t="shared" si="4"/>
        <v>OK</v>
      </c>
      <c r="U46" s="75"/>
      <c r="V46" s="89"/>
      <c r="W46" s="89"/>
      <c r="X46" s="76"/>
      <c r="Y46" s="89"/>
      <c r="Z46" s="76"/>
      <c r="AA46" s="83"/>
      <c r="AB46" s="84"/>
      <c r="AC46" s="78"/>
      <c r="AD46" s="77"/>
      <c r="AE46" s="77"/>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75"/>
      <c r="V47" s="89"/>
      <c r="W47" s="89"/>
      <c r="X47" s="76"/>
      <c r="Y47" s="89"/>
      <c r="Z47" s="76"/>
      <c r="AA47" s="83"/>
      <c r="AB47" s="84"/>
      <c r="AC47" s="78"/>
      <c r="AD47" s="77"/>
      <c r="AE47" s="77"/>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75"/>
      <c r="V48" s="89"/>
      <c r="W48" s="89"/>
      <c r="X48" s="76"/>
      <c r="Y48" s="89"/>
      <c r="Z48" s="76"/>
      <c r="AA48" s="83"/>
      <c r="AB48" s="84"/>
      <c r="AC48" s="78"/>
      <c r="AD48" s="77"/>
      <c r="AE48" s="77"/>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v>5</v>
      </c>
      <c r="L49" s="70">
        <f t="shared" si="1"/>
        <v>0</v>
      </c>
      <c r="M49" s="71">
        <f t="shared" si="2"/>
        <v>0</v>
      </c>
      <c r="N49" s="72"/>
      <c r="O49" s="73">
        <f t="shared" si="3"/>
        <v>1</v>
      </c>
      <c r="P49" s="72"/>
      <c r="Q49" s="72"/>
      <c r="R49" s="72"/>
      <c r="S49" s="74">
        <f t="shared" si="0"/>
        <v>5</v>
      </c>
      <c r="T49" s="121" t="str">
        <f t="shared" si="4"/>
        <v>OK</v>
      </c>
      <c r="U49" s="75"/>
      <c r="V49" s="89"/>
      <c r="W49" s="89"/>
      <c r="X49" s="76"/>
      <c r="Y49" s="89"/>
      <c r="Z49" s="76"/>
      <c r="AA49" s="83"/>
      <c r="AB49" s="84"/>
      <c r="AC49" s="78"/>
      <c r="AD49" s="77"/>
      <c r="AE49" s="77"/>
      <c r="AF49" s="76"/>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c r="L50" s="70">
        <f t="shared" si="1"/>
        <v>0</v>
      </c>
      <c r="M50" s="71">
        <f t="shared" si="2"/>
        <v>0</v>
      </c>
      <c r="N50" s="72"/>
      <c r="O50" s="73">
        <f t="shared" si="3"/>
        <v>0</v>
      </c>
      <c r="P50" s="72"/>
      <c r="Q50" s="72"/>
      <c r="R50" s="72"/>
      <c r="S50" s="74">
        <f t="shared" si="0"/>
        <v>0</v>
      </c>
      <c r="T50" s="121" t="str">
        <f t="shared" si="4"/>
        <v>OK</v>
      </c>
      <c r="U50" s="75"/>
      <c r="V50" s="89"/>
      <c r="W50" s="89"/>
      <c r="X50" s="76"/>
      <c r="Y50" s="89"/>
      <c r="Z50" s="76"/>
      <c r="AA50" s="83"/>
      <c r="AB50" s="84"/>
      <c r="AC50" s="78"/>
      <c r="AD50" s="77"/>
      <c r="AE50" s="77"/>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c r="L51" s="70">
        <f t="shared" si="1"/>
        <v>0</v>
      </c>
      <c r="M51" s="71">
        <f t="shared" si="2"/>
        <v>0</v>
      </c>
      <c r="N51" s="72"/>
      <c r="O51" s="73">
        <f t="shared" si="3"/>
        <v>0</v>
      </c>
      <c r="P51" s="72"/>
      <c r="Q51" s="72"/>
      <c r="R51" s="72"/>
      <c r="S51" s="74">
        <f t="shared" si="0"/>
        <v>0</v>
      </c>
      <c r="T51" s="121" t="str">
        <f t="shared" si="4"/>
        <v>OK</v>
      </c>
      <c r="U51" s="75"/>
      <c r="V51" s="89"/>
      <c r="W51" s="89"/>
      <c r="X51" s="76"/>
      <c r="Y51" s="89"/>
      <c r="Z51" s="76"/>
      <c r="AA51" s="83"/>
      <c r="AB51" s="84"/>
      <c r="AC51" s="78"/>
      <c r="AD51" s="77"/>
      <c r="AE51" s="77"/>
      <c r="AF51" s="76"/>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c r="L52" s="70">
        <f t="shared" si="1"/>
        <v>0</v>
      </c>
      <c r="M52" s="71">
        <f t="shared" si="2"/>
        <v>0</v>
      </c>
      <c r="N52" s="72"/>
      <c r="O52" s="73">
        <f t="shared" si="3"/>
        <v>0</v>
      </c>
      <c r="P52" s="72"/>
      <c r="Q52" s="72"/>
      <c r="R52" s="72"/>
      <c r="S52" s="74">
        <f t="shared" si="0"/>
        <v>0</v>
      </c>
      <c r="T52" s="121" t="str">
        <f t="shared" si="4"/>
        <v>OK</v>
      </c>
      <c r="U52" s="75"/>
      <c r="V52" s="89"/>
      <c r="W52" s="89"/>
      <c r="X52" s="76"/>
      <c r="Y52" s="89"/>
      <c r="Z52" s="76"/>
      <c r="AA52" s="83"/>
      <c r="AB52" s="84"/>
      <c r="AC52" s="78"/>
      <c r="AD52" s="77"/>
      <c r="AE52" s="77"/>
      <c r="AF52" s="76"/>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c r="L53" s="70">
        <f t="shared" si="1"/>
        <v>0</v>
      </c>
      <c r="M53" s="71">
        <f t="shared" si="2"/>
        <v>0</v>
      </c>
      <c r="N53" s="72"/>
      <c r="O53" s="73">
        <f t="shared" si="3"/>
        <v>0</v>
      </c>
      <c r="P53" s="72"/>
      <c r="Q53" s="72"/>
      <c r="R53" s="72"/>
      <c r="S53" s="74">
        <f t="shared" si="0"/>
        <v>0</v>
      </c>
      <c r="T53" s="121" t="str">
        <f t="shared" si="4"/>
        <v>OK</v>
      </c>
      <c r="U53" s="75"/>
      <c r="V53" s="89"/>
      <c r="W53" s="89"/>
      <c r="X53" s="76"/>
      <c r="Y53" s="89"/>
      <c r="Z53" s="76"/>
      <c r="AA53" s="83"/>
      <c r="AB53" s="84"/>
      <c r="AC53" s="78"/>
      <c r="AD53" s="77"/>
      <c r="AE53" s="77"/>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v>3</v>
      </c>
      <c r="L54" s="70">
        <f t="shared" si="1"/>
        <v>0</v>
      </c>
      <c r="M54" s="71">
        <f t="shared" si="2"/>
        <v>0</v>
      </c>
      <c r="N54" s="72"/>
      <c r="O54" s="73">
        <f t="shared" si="3"/>
        <v>0</v>
      </c>
      <c r="P54" s="72"/>
      <c r="Q54" s="72"/>
      <c r="R54" s="72"/>
      <c r="S54" s="74">
        <f t="shared" si="0"/>
        <v>3</v>
      </c>
      <c r="T54" s="121" t="str">
        <f t="shared" si="4"/>
        <v>OK</v>
      </c>
      <c r="U54" s="75"/>
      <c r="V54" s="89"/>
      <c r="W54" s="89"/>
      <c r="X54" s="76"/>
      <c r="Y54" s="89"/>
      <c r="Z54" s="76"/>
      <c r="AA54" s="83"/>
      <c r="AB54" s="84"/>
      <c r="AC54" s="78"/>
      <c r="AD54" s="77"/>
      <c r="AE54" s="77"/>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75"/>
      <c r="V55" s="89"/>
      <c r="W55" s="89"/>
      <c r="X55" s="76"/>
      <c r="Y55" s="89"/>
      <c r="Z55" s="76"/>
      <c r="AA55" s="83"/>
      <c r="AB55" s="84"/>
      <c r="AC55" s="78"/>
      <c r="AD55" s="77"/>
      <c r="AE55" s="77"/>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c r="L56" s="70">
        <f t="shared" si="1"/>
        <v>0</v>
      </c>
      <c r="M56" s="71">
        <f t="shared" si="2"/>
        <v>0</v>
      </c>
      <c r="N56" s="72"/>
      <c r="O56" s="73">
        <f t="shared" si="3"/>
        <v>0</v>
      </c>
      <c r="P56" s="72"/>
      <c r="Q56" s="72"/>
      <c r="R56" s="72"/>
      <c r="S56" s="74">
        <f t="shared" si="0"/>
        <v>0</v>
      </c>
      <c r="T56" s="121" t="str">
        <f t="shared" si="4"/>
        <v>OK</v>
      </c>
      <c r="U56" s="75"/>
      <c r="V56" s="89"/>
      <c r="W56" s="89"/>
      <c r="X56" s="76"/>
      <c r="Y56" s="89"/>
      <c r="Z56" s="76"/>
      <c r="AA56" s="83"/>
      <c r="AB56" s="84"/>
      <c r="AC56" s="78"/>
      <c r="AD56" s="77"/>
      <c r="AE56" s="77"/>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c r="L57" s="70">
        <f t="shared" si="1"/>
        <v>0</v>
      </c>
      <c r="M57" s="71">
        <f t="shared" si="2"/>
        <v>0</v>
      </c>
      <c r="N57" s="72"/>
      <c r="O57" s="73">
        <f t="shared" si="3"/>
        <v>0</v>
      </c>
      <c r="P57" s="72"/>
      <c r="Q57" s="72"/>
      <c r="R57" s="72"/>
      <c r="S57" s="74">
        <f t="shared" si="0"/>
        <v>0</v>
      </c>
      <c r="T57" s="121" t="str">
        <f t="shared" si="4"/>
        <v>OK</v>
      </c>
      <c r="U57" s="75"/>
      <c r="V57" s="89"/>
      <c r="W57" s="89"/>
      <c r="X57" s="76"/>
      <c r="Y57" s="89"/>
      <c r="Z57" s="76"/>
      <c r="AA57" s="83"/>
      <c r="AB57" s="84"/>
      <c r="AC57" s="78"/>
      <c r="AD57" s="77"/>
      <c r="AE57" s="77"/>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75"/>
      <c r="V58" s="89"/>
      <c r="W58" s="89"/>
      <c r="X58" s="76"/>
      <c r="Y58" s="89"/>
      <c r="Z58" s="76"/>
      <c r="AA58" s="83"/>
      <c r="AB58" s="84"/>
      <c r="AC58" s="78"/>
      <c r="AD58" s="77"/>
      <c r="AE58" s="77"/>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75"/>
      <c r="V59" s="89"/>
      <c r="W59" s="89"/>
      <c r="X59" s="76"/>
      <c r="Y59" s="89"/>
      <c r="Z59" s="76"/>
      <c r="AA59" s="83"/>
      <c r="AB59" s="84"/>
      <c r="AC59" s="78"/>
      <c r="AD59" s="77"/>
      <c r="AE59" s="77"/>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75"/>
      <c r="V60" s="89"/>
      <c r="W60" s="89"/>
      <c r="X60" s="76"/>
      <c r="Y60" s="89"/>
      <c r="Z60" s="76"/>
      <c r="AA60" s="83"/>
      <c r="AB60" s="84"/>
      <c r="AC60" s="78"/>
      <c r="AD60" s="77"/>
      <c r="AE60" s="77"/>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75"/>
      <c r="V61" s="89"/>
      <c r="W61" s="89"/>
      <c r="X61" s="76"/>
      <c r="Y61" s="89"/>
      <c r="Z61" s="76"/>
      <c r="AA61" s="83"/>
      <c r="AB61" s="84"/>
      <c r="AC61" s="78"/>
      <c r="AD61" s="77"/>
      <c r="AE61" s="77"/>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75"/>
      <c r="V62" s="89"/>
      <c r="W62" s="89"/>
      <c r="X62" s="76"/>
      <c r="Y62" s="89"/>
      <c r="Z62" s="76"/>
      <c r="AA62" s="83"/>
      <c r="AB62" s="84"/>
      <c r="AC62" s="78"/>
      <c r="AD62" s="77"/>
      <c r="AE62" s="77"/>
      <c r="AF62" s="76"/>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c r="L63" s="70">
        <f t="shared" si="1"/>
        <v>0</v>
      </c>
      <c r="M63" s="71">
        <f t="shared" si="2"/>
        <v>0</v>
      </c>
      <c r="N63" s="72"/>
      <c r="O63" s="73">
        <f t="shared" si="3"/>
        <v>0</v>
      </c>
      <c r="P63" s="72"/>
      <c r="Q63" s="72"/>
      <c r="R63" s="72"/>
      <c r="S63" s="74">
        <f t="shared" si="0"/>
        <v>0</v>
      </c>
      <c r="T63" s="121" t="str">
        <f t="shared" si="4"/>
        <v>OK</v>
      </c>
      <c r="U63" s="75"/>
      <c r="V63" s="89"/>
      <c r="W63" s="89"/>
      <c r="X63" s="76"/>
      <c r="Y63" s="89"/>
      <c r="Z63" s="76"/>
      <c r="AA63" s="83"/>
      <c r="AB63" s="84"/>
      <c r="AC63" s="78"/>
      <c r="AD63" s="77"/>
      <c r="AE63" s="77"/>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v>1</v>
      </c>
      <c r="L64" s="70">
        <f t="shared" si="1"/>
        <v>0</v>
      </c>
      <c r="M64" s="71">
        <f t="shared" si="2"/>
        <v>0</v>
      </c>
      <c r="N64" s="72"/>
      <c r="O64" s="73">
        <f t="shared" si="3"/>
        <v>0</v>
      </c>
      <c r="P64" s="72"/>
      <c r="Q64" s="72"/>
      <c r="R64" s="72"/>
      <c r="S64" s="74">
        <f t="shared" si="0"/>
        <v>1</v>
      </c>
      <c r="T64" s="121" t="str">
        <f t="shared" si="4"/>
        <v>OK</v>
      </c>
      <c r="U64" s="75"/>
      <c r="V64" s="89"/>
      <c r="W64" s="89"/>
      <c r="X64" s="76"/>
      <c r="Y64" s="89"/>
      <c r="Z64" s="76"/>
      <c r="AA64" s="83"/>
      <c r="AB64" s="84"/>
      <c r="AC64" s="78"/>
      <c r="AD64" s="77"/>
      <c r="AE64" s="77"/>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v>1</v>
      </c>
      <c r="L65" s="70">
        <f t="shared" si="1"/>
        <v>0</v>
      </c>
      <c r="M65" s="71">
        <f t="shared" si="2"/>
        <v>0</v>
      </c>
      <c r="N65" s="72"/>
      <c r="O65" s="73">
        <f t="shared" si="3"/>
        <v>0</v>
      </c>
      <c r="P65" s="72"/>
      <c r="Q65" s="72"/>
      <c r="R65" s="72"/>
      <c r="S65" s="74">
        <f t="shared" si="0"/>
        <v>1</v>
      </c>
      <c r="T65" s="121" t="str">
        <f t="shared" si="4"/>
        <v>OK</v>
      </c>
      <c r="U65" s="75"/>
      <c r="V65" s="89"/>
      <c r="W65" s="89"/>
      <c r="X65" s="76"/>
      <c r="Y65" s="89"/>
      <c r="Z65" s="76"/>
      <c r="AA65" s="83"/>
      <c r="AB65" s="84"/>
      <c r="AC65" s="78"/>
      <c r="AD65" s="77"/>
      <c r="AE65" s="77"/>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v>1</v>
      </c>
      <c r="L66" s="70">
        <f t="shared" si="1"/>
        <v>0</v>
      </c>
      <c r="M66" s="71">
        <f t="shared" si="2"/>
        <v>0</v>
      </c>
      <c r="N66" s="72"/>
      <c r="O66" s="73">
        <f t="shared" si="3"/>
        <v>0</v>
      </c>
      <c r="P66" s="72"/>
      <c r="Q66" s="72"/>
      <c r="R66" s="72"/>
      <c r="S66" s="74">
        <f t="shared" si="0"/>
        <v>1</v>
      </c>
      <c r="T66" s="121" t="str">
        <f t="shared" si="4"/>
        <v>OK</v>
      </c>
      <c r="U66" s="75"/>
      <c r="V66" s="89"/>
      <c r="W66" s="89"/>
      <c r="X66" s="76"/>
      <c r="Y66" s="89"/>
      <c r="Z66" s="76"/>
      <c r="AA66" s="83"/>
      <c r="AB66" s="84"/>
      <c r="AC66" s="78"/>
      <c r="AD66" s="77"/>
      <c r="AE66" s="77"/>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v>1</v>
      </c>
      <c r="L67" s="70">
        <f t="shared" si="1"/>
        <v>0</v>
      </c>
      <c r="M67" s="71">
        <f t="shared" si="2"/>
        <v>0</v>
      </c>
      <c r="N67" s="72"/>
      <c r="O67" s="73">
        <f t="shared" si="3"/>
        <v>0</v>
      </c>
      <c r="P67" s="72"/>
      <c r="Q67" s="72"/>
      <c r="R67" s="72"/>
      <c r="S67" s="74">
        <f t="shared" si="0"/>
        <v>1</v>
      </c>
      <c r="T67" s="121" t="str">
        <f t="shared" si="4"/>
        <v>OK</v>
      </c>
      <c r="U67" s="75"/>
      <c r="V67" s="89"/>
      <c r="W67" s="89"/>
      <c r="X67" s="76"/>
      <c r="Y67" s="89"/>
      <c r="Z67" s="76"/>
      <c r="AA67" s="83"/>
      <c r="AB67" s="84"/>
      <c r="AC67" s="78"/>
      <c r="AD67" s="77"/>
      <c r="AE67" s="77"/>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v>1</v>
      </c>
      <c r="L68" s="70">
        <f t="shared" si="1"/>
        <v>0</v>
      </c>
      <c r="M68" s="71">
        <f t="shared" si="2"/>
        <v>0</v>
      </c>
      <c r="N68" s="72"/>
      <c r="O68" s="73">
        <f t="shared" si="3"/>
        <v>0</v>
      </c>
      <c r="P68" s="72"/>
      <c r="Q68" s="72"/>
      <c r="R68" s="72"/>
      <c r="S68" s="74">
        <f t="shared" si="0"/>
        <v>1</v>
      </c>
      <c r="T68" s="121" t="str">
        <f t="shared" si="4"/>
        <v>OK</v>
      </c>
      <c r="U68" s="75"/>
      <c r="V68" s="89"/>
      <c r="W68" s="89"/>
      <c r="X68" s="76"/>
      <c r="Y68" s="89"/>
      <c r="Z68" s="76"/>
      <c r="AA68" s="83"/>
      <c r="AB68" s="84"/>
      <c r="AC68" s="78"/>
      <c r="AD68" s="77"/>
      <c r="AE68" s="77"/>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75"/>
      <c r="V69" s="89"/>
      <c r="W69" s="89"/>
      <c r="X69" s="76"/>
      <c r="Y69" s="89"/>
      <c r="Z69" s="76"/>
      <c r="AA69" s="83"/>
      <c r="AB69" s="84"/>
      <c r="AC69" s="78"/>
      <c r="AD69" s="77"/>
      <c r="AE69" s="77"/>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c r="L70" s="70">
        <f t="shared" si="1"/>
        <v>0</v>
      </c>
      <c r="M70" s="71">
        <f t="shared" si="2"/>
        <v>0</v>
      </c>
      <c r="N70" s="72"/>
      <c r="O70" s="73">
        <f t="shared" si="3"/>
        <v>0</v>
      </c>
      <c r="P70" s="72"/>
      <c r="Q70" s="72"/>
      <c r="R70" s="72"/>
      <c r="S70" s="74">
        <f t="shared" si="0"/>
        <v>0</v>
      </c>
      <c r="T70" s="121" t="str">
        <f t="shared" si="4"/>
        <v>OK</v>
      </c>
      <c r="U70" s="75"/>
      <c r="V70" s="89"/>
      <c r="W70" s="89"/>
      <c r="X70" s="76"/>
      <c r="Y70" s="89"/>
      <c r="Z70" s="76"/>
      <c r="AA70" s="83"/>
      <c r="AB70" s="84"/>
      <c r="AC70" s="78"/>
      <c r="AD70" s="77"/>
      <c r="AE70" s="77"/>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v>2</v>
      </c>
      <c r="L71" s="70">
        <f t="shared" si="1"/>
        <v>0</v>
      </c>
      <c r="M71" s="71">
        <f t="shared" si="2"/>
        <v>0</v>
      </c>
      <c r="N71" s="72"/>
      <c r="O71" s="73">
        <f t="shared" si="3"/>
        <v>0</v>
      </c>
      <c r="P71" s="72"/>
      <c r="Q71" s="72"/>
      <c r="R71" s="72"/>
      <c r="S71" s="74">
        <f t="shared" si="0"/>
        <v>2</v>
      </c>
      <c r="T71" s="121" t="str">
        <f t="shared" si="4"/>
        <v>OK</v>
      </c>
      <c r="U71" s="75"/>
      <c r="V71" s="89"/>
      <c r="W71" s="89"/>
      <c r="X71" s="76"/>
      <c r="Y71" s="89"/>
      <c r="Z71" s="76"/>
      <c r="AA71" s="83"/>
      <c r="AB71" s="84"/>
      <c r="AC71" s="78"/>
      <c r="AD71" s="77"/>
      <c r="AE71" s="77"/>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75"/>
      <c r="V72" s="89"/>
      <c r="W72" s="89"/>
      <c r="X72" s="76"/>
      <c r="Y72" s="89"/>
      <c r="Z72" s="76"/>
      <c r="AA72" s="83"/>
      <c r="AB72" s="84"/>
      <c r="AC72" s="78"/>
      <c r="AD72" s="77"/>
      <c r="AE72" s="77"/>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v>2</v>
      </c>
      <c r="L73" s="70">
        <f t="shared" si="1"/>
        <v>0</v>
      </c>
      <c r="M73" s="71">
        <f t="shared" si="2"/>
        <v>0</v>
      </c>
      <c r="N73" s="72"/>
      <c r="O73" s="73">
        <f t="shared" si="3"/>
        <v>0</v>
      </c>
      <c r="P73" s="72"/>
      <c r="Q73" s="72"/>
      <c r="R73" s="72"/>
      <c r="S73" s="74">
        <f t="shared" si="0"/>
        <v>2</v>
      </c>
      <c r="T73" s="121" t="str">
        <f t="shared" si="4"/>
        <v>OK</v>
      </c>
      <c r="U73" s="75"/>
      <c r="V73" s="89"/>
      <c r="W73" s="89"/>
      <c r="X73" s="76"/>
      <c r="Y73" s="89"/>
      <c r="Z73" s="76"/>
      <c r="AA73" s="83"/>
      <c r="AB73" s="84"/>
      <c r="AC73" s="78"/>
      <c r="AD73" s="77"/>
      <c r="AE73" s="77"/>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v>1</v>
      </c>
      <c r="L74" s="70">
        <f t="shared" si="1"/>
        <v>0</v>
      </c>
      <c r="M74" s="71">
        <f t="shared" si="2"/>
        <v>0</v>
      </c>
      <c r="N74" s="72"/>
      <c r="O74" s="73">
        <f t="shared" si="3"/>
        <v>0</v>
      </c>
      <c r="P74" s="72"/>
      <c r="Q74" s="72"/>
      <c r="R74" s="72"/>
      <c r="S74" s="74">
        <f t="shared" si="0"/>
        <v>1</v>
      </c>
      <c r="T74" s="121" t="str">
        <f t="shared" si="4"/>
        <v>OK</v>
      </c>
      <c r="U74" s="75"/>
      <c r="V74" s="89"/>
      <c r="W74" s="89"/>
      <c r="X74" s="76"/>
      <c r="Y74" s="89"/>
      <c r="Z74" s="76"/>
      <c r="AA74" s="83"/>
      <c r="AB74" s="84"/>
      <c r="AC74" s="78"/>
      <c r="AD74" s="77"/>
      <c r="AE74" s="77"/>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v>7</v>
      </c>
      <c r="L75" s="70">
        <f t="shared" si="1"/>
        <v>0</v>
      </c>
      <c r="M75" s="71">
        <f t="shared" si="2"/>
        <v>0</v>
      </c>
      <c r="N75" s="72"/>
      <c r="O75" s="73">
        <f t="shared" si="3"/>
        <v>1</v>
      </c>
      <c r="P75" s="72"/>
      <c r="Q75" s="72"/>
      <c r="R75" s="72"/>
      <c r="S75" s="74">
        <f t="shared" si="0"/>
        <v>7</v>
      </c>
      <c r="T75" s="121" t="str">
        <f t="shared" si="4"/>
        <v>OK</v>
      </c>
      <c r="U75" s="75"/>
      <c r="V75" s="89"/>
      <c r="W75" s="89"/>
      <c r="X75" s="76"/>
      <c r="Y75" s="89"/>
      <c r="Z75" s="76"/>
      <c r="AA75" s="83"/>
      <c r="AB75" s="84"/>
      <c r="AC75" s="78"/>
      <c r="AD75" s="77"/>
      <c r="AE75" s="77"/>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c r="L76" s="70">
        <f t="shared" si="1"/>
        <v>0</v>
      </c>
      <c r="M76" s="71">
        <f t="shared" si="2"/>
        <v>0</v>
      </c>
      <c r="N76" s="72"/>
      <c r="O76" s="73">
        <f t="shared" si="3"/>
        <v>0</v>
      </c>
      <c r="P76" s="72"/>
      <c r="Q76" s="72"/>
      <c r="R76" s="72"/>
      <c r="S76" s="74">
        <f t="shared" si="0"/>
        <v>0</v>
      </c>
      <c r="T76" s="121" t="str">
        <f t="shared" si="4"/>
        <v>OK</v>
      </c>
      <c r="U76" s="75"/>
      <c r="V76" s="89"/>
      <c r="W76" s="89"/>
      <c r="X76" s="76"/>
      <c r="Y76" s="89"/>
      <c r="Z76" s="76"/>
      <c r="AA76" s="83"/>
      <c r="AB76" s="84"/>
      <c r="AC76" s="78"/>
      <c r="AD76" s="77"/>
      <c r="AE76" s="77"/>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1"/>
        <v>0</v>
      </c>
      <c r="M77" s="71">
        <f t="shared" si="2"/>
        <v>0</v>
      </c>
      <c r="N77" s="72"/>
      <c r="O77" s="73">
        <f t="shared" si="3"/>
        <v>0</v>
      </c>
      <c r="P77" s="72"/>
      <c r="Q77" s="72"/>
      <c r="R77" s="72"/>
      <c r="S77" s="74">
        <f t="shared" si="0"/>
        <v>0</v>
      </c>
      <c r="T77" s="121" t="str">
        <f t="shared" si="4"/>
        <v>OK</v>
      </c>
      <c r="U77" s="75"/>
      <c r="V77" s="89"/>
      <c r="W77" s="89"/>
      <c r="X77" s="76"/>
      <c r="Y77" s="89"/>
      <c r="Z77" s="76"/>
      <c r="AA77" s="83"/>
      <c r="AB77" s="84"/>
      <c r="AC77" s="78"/>
      <c r="AD77" s="77"/>
      <c r="AE77" s="77"/>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v>1</v>
      </c>
      <c r="L78" s="70">
        <f t="shared" si="1"/>
        <v>0</v>
      </c>
      <c r="M78" s="71">
        <f t="shared" si="2"/>
        <v>0</v>
      </c>
      <c r="N78" s="72"/>
      <c r="O78" s="73">
        <f t="shared" si="3"/>
        <v>0</v>
      </c>
      <c r="P78" s="72"/>
      <c r="Q78" s="72"/>
      <c r="R78" s="72"/>
      <c r="S78" s="74">
        <f t="shared" si="0"/>
        <v>1</v>
      </c>
      <c r="T78" s="121" t="str">
        <f t="shared" si="4"/>
        <v>OK</v>
      </c>
      <c r="U78" s="75"/>
      <c r="V78" s="89"/>
      <c r="W78" s="89"/>
      <c r="X78" s="76"/>
      <c r="Y78" s="89"/>
      <c r="Z78" s="76"/>
      <c r="AA78" s="83"/>
      <c r="AB78" s="84"/>
      <c r="AC78" s="78"/>
      <c r="AD78" s="77"/>
      <c r="AE78" s="77"/>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v>1</v>
      </c>
      <c r="L79" s="70">
        <f t="shared" si="1"/>
        <v>0</v>
      </c>
      <c r="M79" s="71">
        <f t="shared" si="2"/>
        <v>0</v>
      </c>
      <c r="N79" s="72"/>
      <c r="O79" s="73">
        <f t="shared" si="3"/>
        <v>0</v>
      </c>
      <c r="P79" s="72"/>
      <c r="Q79" s="72"/>
      <c r="R79" s="72"/>
      <c r="S79" s="74">
        <f t="shared" si="0"/>
        <v>1</v>
      </c>
      <c r="T79" s="121" t="str">
        <f t="shared" si="4"/>
        <v>OK</v>
      </c>
      <c r="U79" s="75"/>
      <c r="V79" s="89"/>
      <c r="W79" s="89"/>
      <c r="X79" s="76"/>
      <c r="Y79" s="89"/>
      <c r="Z79" s="76"/>
      <c r="AA79" s="83"/>
      <c r="AB79" s="84"/>
      <c r="AC79" s="78"/>
      <c r="AD79" s="77"/>
      <c r="AE79" s="77"/>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75"/>
      <c r="V80" s="89"/>
      <c r="W80" s="89"/>
      <c r="X80" s="76"/>
      <c r="Y80" s="89"/>
      <c r="Z80" s="76"/>
      <c r="AA80" s="83"/>
      <c r="AB80" s="84"/>
      <c r="AC80" s="78"/>
      <c r="AD80" s="77"/>
      <c r="AE80" s="77"/>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v>1</v>
      </c>
      <c r="L81" s="70">
        <f t="shared" si="1"/>
        <v>0</v>
      </c>
      <c r="M81" s="71">
        <f t="shared" si="2"/>
        <v>0</v>
      </c>
      <c r="N81" s="72"/>
      <c r="O81" s="73">
        <f t="shared" si="3"/>
        <v>0</v>
      </c>
      <c r="P81" s="72"/>
      <c r="Q81" s="72"/>
      <c r="R81" s="72"/>
      <c r="S81" s="74">
        <f t="shared" si="0"/>
        <v>1</v>
      </c>
      <c r="T81" s="121" t="str">
        <f t="shared" si="4"/>
        <v>OK</v>
      </c>
      <c r="U81" s="75"/>
      <c r="V81" s="89"/>
      <c r="W81" s="89"/>
      <c r="X81" s="76"/>
      <c r="Y81" s="89"/>
      <c r="Z81" s="76"/>
      <c r="AA81" s="83"/>
      <c r="AB81" s="84"/>
      <c r="AC81" s="78"/>
      <c r="AD81" s="77"/>
      <c r="AE81" s="77"/>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v>2</v>
      </c>
      <c r="L82" s="70">
        <f t="shared" si="1"/>
        <v>0</v>
      </c>
      <c r="M82" s="71">
        <f t="shared" si="2"/>
        <v>0</v>
      </c>
      <c r="N82" s="72"/>
      <c r="O82" s="73">
        <f t="shared" si="3"/>
        <v>0</v>
      </c>
      <c r="P82" s="72"/>
      <c r="Q82" s="72"/>
      <c r="R82" s="72"/>
      <c r="S82" s="74">
        <f t="shared" si="0"/>
        <v>2</v>
      </c>
      <c r="T82" s="121" t="str">
        <f t="shared" si="4"/>
        <v>OK</v>
      </c>
      <c r="U82" s="75"/>
      <c r="V82" s="89"/>
      <c r="W82" s="89"/>
      <c r="X82" s="76"/>
      <c r="Y82" s="89"/>
      <c r="Z82" s="76"/>
      <c r="AA82" s="83"/>
      <c r="AB82" s="84"/>
      <c r="AC82" s="78"/>
      <c r="AD82" s="77"/>
      <c r="AE82" s="77"/>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v>8</v>
      </c>
      <c r="L83" s="70">
        <f t="shared" si="1"/>
        <v>0</v>
      </c>
      <c r="M83" s="71">
        <f t="shared" si="2"/>
        <v>0</v>
      </c>
      <c r="N83" s="72"/>
      <c r="O83" s="73">
        <f t="shared" si="3"/>
        <v>2</v>
      </c>
      <c r="P83" s="72"/>
      <c r="Q83" s="72"/>
      <c r="R83" s="72"/>
      <c r="S83" s="74">
        <f t="shared" si="0"/>
        <v>8</v>
      </c>
      <c r="T83" s="121" t="str">
        <f t="shared" si="4"/>
        <v>OK</v>
      </c>
      <c r="U83" s="75"/>
      <c r="V83" s="89"/>
      <c r="W83" s="89"/>
      <c r="X83" s="76"/>
      <c r="Y83" s="89"/>
      <c r="Z83" s="76"/>
      <c r="AA83" s="83"/>
      <c r="AB83" s="84"/>
      <c r="AC83" s="78"/>
      <c r="AD83" s="77"/>
      <c r="AE83" s="77"/>
      <c r="AF83" s="76"/>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75"/>
      <c r="V84" s="89"/>
      <c r="W84" s="89"/>
      <c r="X84" s="76"/>
      <c r="Y84" s="89"/>
      <c r="Z84" s="76"/>
      <c r="AA84" s="83"/>
      <c r="AB84" s="84"/>
      <c r="AC84" s="78"/>
      <c r="AD84" s="77"/>
      <c r="AE84" s="77"/>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75"/>
      <c r="V85" s="89"/>
      <c r="W85" s="89"/>
      <c r="X85" s="76"/>
      <c r="Y85" s="89"/>
      <c r="Z85" s="76"/>
      <c r="AA85" s="83"/>
      <c r="AB85" s="84"/>
      <c r="AC85" s="78"/>
      <c r="AD85" s="77"/>
      <c r="AE85" s="77"/>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75"/>
      <c r="V86" s="89"/>
      <c r="W86" s="89"/>
      <c r="X86" s="76"/>
      <c r="Y86" s="89"/>
      <c r="Z86" s="76"/>
      <c r="AA86" s="83"/>
      <c r="AB86" s="84"/>
      <c r="AC86" s="78"/>
      <c r="AD86" s="77"/>
      <c r="AE86" s="77"/>
      <c r="AF86" s="76"/>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c r="L87" s="70">
        <f t="shared" si="1"/>
        <v>0</v>
      </c>
      <c r="M87" s="71">
        <f t="shared" si="2"/>
        <v>0</v>
      </c>
      <c r="N87" s="72"/>
      <c r="O87" s="73">
        <f t="shared" si="3"/>
        <v>0</v>
      </c>
      <c r="P87" s="72"/>
      <c r="Q87" s="72"/>
      <c r="R87" s="72"/>
      <c r="S87" s="74">
        <f t="shared" si="0"/>
        <v>0</v>
      </c>
      <c r="T87" s="121" t="str">
        <f t="shared" si="4"/>
        <v>OK</v>
      </c>
      <c r="U87" s="75"/>
      <c r="V87" s="89"/>
      <c r="W87" s="89"/>
      <c r="X87" s="76"/>
      <c r="Y87" s="89"/>
      <c r="Z87" s="76"/>
      <c r="AA87" s="83"/>
      <c r="AB87" s="84"/>
      <c r="AC87" s="78"/>
      <c r="AD87" s="77"/>
      <c r="AE87" s="77"/>
      <c r="AF87" s="76"/>
      <c r="AG87" s="78"/>
      <c r="AH87" s="78"/>
      <c r="AI87" s="7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1"/>
        <v>0</v>
      </c>
      <c r="M88" s="71">
        <f t="shared" si="2"/>
        <v>0</v>
      </c>
      <c r="N88" s="72"/>
      <c r="O88" s="73">
        <f t="shared" si="3"/>
        <v>0</v>
      </c>
      <c r="P88" s="72"/>
      <c r="Q88" s="72"/>
      <c r="R88" s="72"/>
      <c r="S88" s="74">
        <f t="shared" si="0"/>
        <v>0</v>
      </c>
      <c r="T88" s="121" t="str">
        <f t="shared" si="4"/>
        <v>OK</v>
      </c>
      <c r="U88" s="75"/>
      <c r="V88" s="89"/>
      <c r="W88" s="89"/>
      <c r="X88" s="76"/>
      <c r="Y88" s="89"/>
      <c r="Z88" s="76"/>
      <c r="AA88" s="83"/>
      <c r="AB88" s="84"/>
      <c r="AC88" s="78"/>
      <c r="AD88" s="77"/>
      <c r="AE88" s="77"/>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75"/>
      <c r="V89" s="89"/>
      <c r="W89" s="89"/>
      <c r="X89" s="76"/>
      <c r="Y89" s="89"/>
      <c r="Z89" s="76"/>
      <c r="AA89" s="83"/>
      <c r="AB89" s="84"/>
      <c r="AC89" s="78"/>
      <c r="AD89" s="77"/>
      <c r="AE89" s="77"/>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75"/>
      <c r="V90" s="89"/>
      <c r="W90" s="89"/>
      <c r="X90" s="76"/>
      <c r="Y90" s="89"/>
      <c r="Z90" s="76"/>
      <c r="AA90" s="83"/>
      <c r="AB90" s="84"/>
      <c r="AC90" s="78"/>
      <c r="AD90" s="77"/>
      <c r="AE90" s="77"/>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1"/>
        <v>0</v>
      </c>
      <c r="M91" s="71">
        <f t="shared" si="2"/>
        <v>0</v>
      </c>
      <c r="N91" s="72"/>
      <c r="O91" s="73">
        <f t="shared" si="3"/>
        <v>0</v>
      </c>
      <c r="P91" s="72"/>
      <c r="Q91" s="72"/>
      <c r="R91" s="72"/>
      <c r="S91" s="74">
        <f t="shared" si="0"/>
        <v>0</v>
      </c>
      <c r="T91" s="121" t="str">
        <f t="shared" si="4"/>
        <v>OK</v>
      </c>
      <c r="U91" s="75"/>
      <c r="V91" s="89"/>
      <c r="W91" s="89"/>
      <c r="X91" s="76"/>
      <c r="Y91" s="89"/>
      <c r="Z91" s="76"/>
      <c r="AA91" s="83"/>
      <c r="AB91" s="84"/>
      <c r="AC91" s="78"/>
      <c r="AD91" s="77"/>
      <c r="AE91" s="77"/>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75"/>
      <c r="V92" s="89"/>
      <c r="W92" s="89"/>
      <c r="X92" s="76"/>
      <c r="Y92" s="89"/>
      <c r="Z92" s="76"/>
      <c r="AA92" s="83"/>
      <c r="AB92" s="84"/>
      <c r="AC92" s="78"/>
      <c r="AD92" s="77"/>
      <c r="AE92" s="77"/>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v>1</v>
      </c>
      <c r="L93" s="70">
        <f t="shared" si="1"/>
        <v>0</v>
      </c>
      <c r="M93" s="71">
        <f t="shared" si="2"/>
        <v>0</v>
      </c>
      <c r="N93" s="72"/>
      <c r="O93" s="73">
        <f t="shared" si="3"/>
        <v>0</v>
      </c>
      <c r="P93" s="72"/>
      <c r="Q93" s="72"/>
      <c r="R93" s="72"/>
      <c r="S93" s="74">
        <f t="shared" si="0"/>
        <v>1</v>
      </c>
      <c r="T93" s="121" t="str">
        <f t="shared" si="4"/>
        <v>OK</v>
      </c>
      <c r="U93" s="75"/>
      <c r="V93" s="89"/>
      <c r="W93" s="89"/>
      <c r="X93" s="76"/>
      <c r="Y93" s="89"/>
      <c r="Z93" s="76"/>
      <c r="AA93" s="83"/>
      <c r="AB93" s="84"/>
      <c r="AC93" s="78"/>
      <c r="AD93" s="77"/>
      <c r="AE93" s="77"/>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75"/>
      <c r="V94" s="89"/>
      <c r="W94" s="89"/>
      <c r="X94" s="76"/>
      <c r="Y94" s="89"/>
      <c r="Z94" s="76"/>
      <c r="AA94" s="83"/>
      <c r="AB94" s="84"/>
      <c r="AC94" s="78"/>
      <c r="AD94" s="77"/>
      <c r="AE94" s="77"/>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75"/>
      <c r="V95" s="89"/>
      <c r="W95" s="89"/>
      <c r="X95" s="76"/>
      <c r="Y95" s="89"/>
      <c r="Z95" s="76"/>
      <c r="AA95" s="83"/>
      <c r="AB95" s="84"/>
      <c r="AC95" s="78"/>
      <c r="AD95" s="77"/>
      <c r="AE95" s="77"/>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75"/>
      <c r="V96" s="89"/>
      <c r="W96" s="89"/>
      <c r="X96" s="76"/>
      <c r="Y96" s="89"/>
      <c r="Z96" s="76"/>
      <c r="AA96" s="83"/>
      <c r="AB96" s="84"/>
      <c r="AC96" s="78"/>
      <c r="AD96" s="77"/>
      <c r="AE96" s="77"/>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75"/>
      <c r="V97" s="89"/>
      <c r="W97" s="89"/>
      <c r="X97" s="76"/>
      <c r="Y97" s="89"/>
      <c r="Z97" s="76"/>
      <c r="AA97" s="83"/>
      <c r="AB97" s="84"/>
      <c r="AC97" s="78"/>
      <c r="AD97" s="77"/>
      <c r="AE97" s="77"/>
      <c r="AF97" s="76"/>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c r="L98" s="70">
        <f t="shared" si="1"/>
        <v>0</v>
      </c>
      <c r="M98" s="71">
        <f t="shared" si="2"/>
        <v>0</v>
      </c>
      <c r="N98" s="72"/>
      <c r="O98" s="73">
        <f t="shared" si="3"/>
        <v>0</v>
      </c>
      <c r="P98" s="72"/>
      <c r="Q98" s="72"/>
      <c r="R98" s="72"/>
      <c r="S98" s="74">
        <f t="shared" si="0"/>
        <v>0</v>
      </c>
      <c r="T98" s="121" t="str">
        <f t="shared" si="4"/>
        <v>OK</v>
      </c>
      <c r="U98" s="75"/>
      <c r="V98" s="89"/>
      <c r="W98" s="89"/>
      <c r="X98" s="76"/>
      <c r="Y98" s="89"/>
      <c r="Z98" s="76"/>
      <c r="AA98" s="83"/>
      <c r="AB98" s="84"/>
      <c r="AC98" s="78"/>
      <c r="AD98" s="77"/>
      <c r="AE98" s="77"/>
      <c r="AF98" s="76"/>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c r="L99" s="70">
        <f t="shared" si="1"/>
        <v>0</v>
      </c>
      <c r="M99" s="71">
        <f t="shared" si="2"/>
        <v>0</v>
      </c>
      <c r="N99" s="72"/>
      <c r="O99" s="73">
        <f t="shared" si="3"/>
        <v>0</v>
      </c>
      <c r="P99" s="72"/>
      <c r="Q99" s="72"/>
      <c r="R99" s="72"/>
      <c r="S99" s="74">
        <f t="shared" si="0"/>
        <v>0</v>
      </c>
      <c r="T99" s="121" t="str">
        <f t="shared" si="4"/>
        <v>OK</v>
      </c>
      <c r="U99" s="75"/>
      <c r="V99" s="89"/>
      <c r="W99" s="89"/>
      <c r="X99" s="76"/>
      <c r="Y99" s="89"/>
      <c r="Z99" s="76"/>
      <c r="AA99" s="83"/>
      <c r="AB99" s="84"/>
      <c r="AC99" s="78"/>
      <c r="AD99" s="77"/>
      <c r="AE99" s="77"/>
      <c r="AF99" s="76"/>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c r="L100" s="70">
        <f t="shared" si="1"/>
        <v>0</v>
      </c>
      <c r="M100" s="71">
        <f t="shared" si="2"/>
        <v>0</v>
      </c>
      <c r="N100" s="72"/>
      <c r="O100" s="73">
        <f t="shared" si="3"/>
        <v>0</v>
      </c>
      <c r="P100" s="72"/>
      <c r="Q100" s="72"/>
      <c r="R100" s="72"/>
      <c r="S100" s="74">
        <f t="shared" si="0"/>
        <v>0</v>
      </c>
      <c r="T100" s="121" t="str">
        <f t="shared" si="4"/>
        <v>OK</v>
      </c>
      <c r="U100" s="75"/>
      <c r="V100" s="89"/>
      <c r="W100" s="89"/>
      <c r="X100" s="76"/>
      <c r="Y100" s="89"/>
      <c r="Z100" s="76"/>
      <c r="AA100" s="83"/>
      <c r="AB100" s="84"/>
      <c r="AC100" s="78"/>
      <c r="AD100" s="77"/>
      <c r="AE100" s="77"/>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75"/>
      <c r="V101" s="89"/>
      <c r="W101" s="89"/>
      <c r="X101" s="76"/>
      <c r="Y101" s="89"/>
      <c r="Z101" s="76"/>
      <c r="AA101" s="83"/>
      <c r="AB101" s="84"/>
      <c r="AC101" s="78"/>
      <c r="AD101" s="77"/>
      <c r="AE101" s="77"/>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75"/>
      <c r="V102" s="89"/>
      <c r="W102" s="89"/>
      <c r="X102" s="76"/>
      <c r="Y102" s="89"/>
      <c r="Z102" s="76"/>
      <c r="AA102" s="83"/>
      <c r="AB102" s="84"/>
      <c r="AC102" s="78"/>
      <c r="AD102" s="77"/>
      <c r="AE102" s="77"/>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75"/>
      <c r="V103" s="89"/>
      <c r="W103" s="89"/>
      <c r="X103" s="76"/>
      <c r="Y103" s="89"/>
      <c r="Z103" s="76"/>
      <c r="AA103" s="83"/>
      <c r="AB103" s="84"/>
      <c r="AC103" s="78"/>
      <c r="AD103" s="77"/>
      <c r="AE103" s="77"/>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75"/>
      <c r="V104" s="89"/>
      <c r="W104" s="89"/>
      <c r="X104" s="76"/>
      <c r="Y104" s="89"/>
      <c r="Z104" s="76"/>
      <c r="AA104" s="83"/>
      <c r="AB104" s="84"/>
      <c r="AC104" s="78"/>
      <c r="AD104" s="77"/>
      <c r="AE104" s="77"/>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75"/>
      <c r="V105" s="89"/>
      <c r="W105" s="89"/>
      <c r="X105" s="76"/>
      <c r="Y105" s="89"/>
      <c r="Z105" s="76"/>
      <c r="AA105" s="83"/>
      <c r="AB105" s="84"/>
      <c r="AC105" s="78"/>
      <c r="AD105" s="77"/>
      <c r="AE105" s="77"/>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75"/>
      <c r="V106" s="89"/>
      <c r="W106" s="89"/>
      <c r="X106" s="76"/>
      <c r="Y106" s="89"/>
      <c r="Z106" s="76"/>
      <c r="AA106" s="83"/>
      <c r="AB106" s="84"/>
      <c r="AC106" s="78"/>
      <c r="AD106" s="77"/>
      <c r="AE106" s="77"/>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v>4</v>
      </c>
      <c r="L107" s="70">
        <f t="shared" si="1"/>
        <v>0</v>
      </c>
      <c r="M107" s="71">
        <f t="shared" si="2"/>
        <v>0</v>
      </c>
      <c r="N107" s="72"/>
      <c r="O107" s="73">
        <f t="shared" si="3"/>
        <v>1</v>
      </c>
      <c r="P107" s="72"/>
      <c r="Q107" s="72"/>
      <c r="R107" s="72"/>
      <c r="S107" s="74">
        <f t="shared" si="0"/>
        <v>4</v>
      </c>
      <c r="T107" s="121" t="str">
        <f t="shared" si="4"/>
        <v>OK</v>
      </c>
      <c r="U107" s="75"/>
      <c r="V107" s="89"/>
      <c r="W107" s="89"/>
      <c r="X107" s="76"/>
      <c r="Y107" s="89"/>
      <c r="Z107" s="76"/>
      <c r="AA107" s="83"/>
      <c r="AB107" s="84"/>
      <c r="AC107" s="78"/>
      <c r="AD107" s="77"/>
      <c r="AE107" s="77"/>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v>1</v>
      </c>
      <c r="L108" s="70">
        <f t="shared" si="1"/>
        <v>0</v>
      </c>
      <c r="M108" s="71">
        <f t="shared" si="2"/>
        <v>0</v>
      </c>
      <c r="N108" s="72"/>
      <c r="O108" s="73">
        <f t="shared" si="3"/>
        <v>0</v>
      </c>
      <c r="P108" s="72"/>
      <c r="Q108" s="72"/>
      <c r="R108" s="72"/>
      <c r="S108" s="74">
        <f t="shared" si="0"/>
        <v>1</v>
      </c>
      <c r="T108" s="121" t="str">
        <f t="shared" si="4"/>
        <v>OK</v>
      </c>
      <c r="U108" s="75"/>
      <c r="V108" s="89"/>
      <c r="W108" s="89"/>
      <c r="X108" s="76"/>
      <c r="Y108" s="89"/>
      <c r="Z108" s="76"/>
      <c r="AA108" s="83"/>
      <c r="AB108" s="84"/>
      <c r="AC108" s="78"/>
      <c r="AD108" s="77"/>
      <c r="AE108" s="77"/>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75"/>
      <c r="V109" s="89"/>
      <c r="W109" s="89"/>
      <c r="X109" s="76"/>
      <c r="Y109" s="89"/>
      <c r="Z109" s="76"/>
      <c r="AA109" s="83"/>
      <c r="AB109" s="84"/>
      <c r="AC109" s="78"/>
      <c r="AD109" s="77"/>
      <c r="AE109" s="77"/>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
        <v>0</v>
      </c>
      <c r="M110" s="71">
        <f t="shared" si="2"/>
        <v>0</v>
      </c>
      <c r="N110" s="72"/>
      <c r="O110" s="73">
        <f t="shared" si="3"/>
        <v>0</v>
      </c>
      <c r="P110" s="72"/>
      <c r="Q110" s="72"/>
      <c r="R110" s="72"/>
      <c r="S110" s="74">
        <f t="shared" si="0"/>
        <v>0</v>
      </c>
      <c r="T110" s="121" t="str">
        <f t="shared" si="4"/>
        <v>OK</v>
      </c>
      <c r="U110" s="75"/>
      <c r="V110" s="89"/>
      <c r="W110" s="89"/>
      <c r="X110" s="76"/>
      <c r="Y110" s="89"/>
      <c r="Z110" s="76"/>
      <c r="AA110" s="83"/>
      <c r="AB110" s="84"/>
      <c r="AC110" s="78"/>
      <c r="AD110" s="77"/>
      <c r="AE110" s="77"/>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75"/>
      <c r="V111" s="89"/>
      <c r="W111" s="89"/>
      <c r="X111" s="76"/>
      <c r="Y111" s="89"/>
      <c r="Z111" s="76"/>
      <c r="AA111" s="83"/>
      <c r="AB111" s="84"/>
      <c r="AC111" s="78"/>
      <c r="AD111" s="77"/>
      <c r="AE111" s="77"/>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75"/>
      <c r="V112" s="89"/>
      <c r="W112" s="89"/>
      <c r="X112" s="76"/>
      <c r="Y112" s="89"/>
      <c r="Z112" s="76"/>
      <c r="AA112" s="83"/>
      <c r="AB112" s="84"/>
      <c r="AC112" s="78"/>
      <c r="AD112" s="77"/>
      <c r="AE112" s="77"/>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v>5</v>
      </c>
      <c r="L113" s="70">
        <f t="shared" si="1"/>
        <v>0</v>
      </c>
      <c r="M113" s="71">
        <f t="shared" si="2"/>
        <v>0</v>
      </c>
      <c r="N113" s="72"/>
      <c r="O113" s="73">
        <f t="shared" si="3"/>
        <v>1</v>
      </c>
      <c r="P113" s="72"/>
      <c r="Q113" s="72"/>
      <c r="R113" s="72"/>
      <c r="S113" s="74">
        <f t="shared" si="0"/>
        <v>5</v>
      </c>
      <c r="T113" s="121" t="str">
        <f t="shared" si="4"/>
        <v>OK</v>
      </c>
      <c r="U113" s="75"/>
      <c r="V113" s="89"/>
      <c r="W113" s="89"/>
      <c r="X113" s="76"/>
      <c r="Y113" s="89"/>
      <c r="Z113" s="76"/>
      <c r="AA113" s="83"/>
      <c r="AB113" s="84"/>
      <c r="AC113" s="78"/>
      <c r="AD113" s="77"/>
      <c r="AE113" s="77"/>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75"/>
      <c r="V114" s="89"/>
      <c r="W114" s="89"/>
      <c r="X114" s="76"/>
      <c r="Y114" s="89"/>
      <c r="Z114" s="76"/>
      <c r="AA114" s="83"/>
      <c r="AB114" s="84"/>
      <c r="AC114" s="78"/>
      <c r="AD114" s="77"/>
      <c r="AE114" s="77"/>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75"/>
      <c r="V115" s="89"/>
      <c r="W115" s="89"/>
      <c r="X115" s="76"/>
      <c r="Y115" s="89"/>
      <c r="Z115" s="76"/>
      <c r="AA115" s="83"/>
      <c r="AB115" s="84"/>
      <c r="AC115" s="78"/>
      <c r="AD115" s="77"/>
      <c r="AE115" s="77"/>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75"/>
      <c r="V116" s="89"/>
      <c r="W116" s="89"/>
      <c r="X116" s="76"/>
      <c r="Y116" s="89"/>
      <c r="Z116" s="76"/>
      <c r="AA116" s="83"/>
      <c r="AB116" s="84"/>
      <c r="AC116" s="78"/>
      <c r="AD116" s="77"/>
      <c r="AE116" s="77"/>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75"/>
      <c r="V117" s="89"/>
      <c r="W117" s="89"/>
      <c r="X117" s="76"/>
      <c r="Y117" s="89"/>
      <c r="Z117" s="76"/>
      <c r="AA117" s="83"/>
      <c r="AB117" s="84"/>
      <c r="AC117" s="78"/>
      <c r="AD117" s="77"/>
      <c r="AE117" s="77"/>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75"/>
      <c r="V118" s="89"/>
      <c r="W118" s="89"/>
      <c r="X118" s="76"/>
      <c r="Y118" s="89"/>
      <c r="Z118" s="76"/>
      <c r="AA118" s="83"/>
      <c r="AB118" s="84"/>
      <c r="AC118" s="78"/>
      <c r="AD118" s="77"/>
      <c r="AE118" s="77"/>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75"/>
      <c r="V119" s="89"/>
      <c r="W119" s="89"/>
      <c r="X119" s="76"/>
      <c r="Y119" s="89"/>
      <c r="Z119" s="76"/>
      <c r="AA119" s="83"/>
      <c r="AB119" s="84"/>
      <c r="AC119" s="78"/>
      <c r="AD119" s="77"/>
      <c r="AE119" s="77"/>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75"/>
      <c r="V120" s="89"/>
      <c r="W120" s="89"/>
      <c r="X120" s="76"/>
      <c r="Y120" s="89"/>
      <c r="Z120" s="76"/>
      <c r="AA120" s="83"/>
      <c r="AB120" s="84"/>
      <c r="AC120" s="78"/>
      <c r="AD120" s="77"/>
      <c r="AE120" s="77"/>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75"/>
      <c r="V121" s="89"/>
      <c r="W121" s="89"/>
      <c r="X121" s="76"/>
      <c r="Y121" s="89"/>
      <c r="Z121" s="76"/>
      <c r="AA121" s="83"/>
      <c r="AB121" s="84"/>
      <c r="AC121" s="78"/>
      <c r="AD121" s="77"/>
      <c r="AE121" s="77"/>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75"/>
      <c r="V122" s="89"/>
      <c r="W122" s="89"/>
      <c r="X122" s="76"/>
      <c r="Y122" s="89"/>
      <c r="Z122" s="76"/>
      <c r="AA122" s="83"/>
      <c r="AB122" s="84"/>
      <c r="AC122" s="78"/>
      <c r="AD122" s="77"/>
      <c r="AE122" s="77"/>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75"/>
      <c r="V123" s="89"/>
      <c r="W123" s="89"/>
      <c r="X123" s="76"/>
      <c r="Y123" s="89"/>
      <c r="Z123" s="76"/>
      <c r="AA123" s="83"/>
      <c r="AB123" s="84"/>
      <c r="AC123" s="78"/>
      <c r="AD123" s="77"/>
      <c r="AE123" s="77"/>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
        <v>0</v>
      </c>
      <c r="M124" s="71">
        <f t="shared" si="2"/>
        <v>0</v>
      </c>
      <c r="N124" s="72"/>
      <c r="O124" s="73">
        <f t="shared" si="3"/>
        <v>0</v>
      </c>
      <c r="P124" s="72"/>
      <c r="Q124" s="72"/>
      <c r="R124" s="72"/>
      <c r="S124" s="74">
        <f t="shared" si="0"/>
        <v>0</v>
      </c>
      <c r="T124" s="121" t="str">
        <f t="shared" si="4"/>
        <v>OK</v>
      </c>
      <c r="U124" s="75"/>
      <c r="V124" s="89"/>
      <c r="W124" s="89"/>
      <c r="X124" s="76"/>
      <c r="Y124" s="89"/>
      <c r="Z124" s="76"/>
      <c r="AA124" s="83"/>
      <c r="AB124" s="84"/>
      <c r="AC124" s="78"/>
      <c r="AD124" s="77"/>
      <c r="AE124" s="77"/>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75"/>
      <c r="V125" s="89"/>
      <c r="W125" s="89"/>
      <c r="X125" s="76"/>
      <c r="Y125" s="89"/>
      <c r="Z125" s="76"/>
      <c r="AA125" s="83"/>
      <c r="AB125" s="84"/>
      <c r="AC125" s="78"/>
      <c r="AD125" s="77"/>
      <c r="AE125" s="77"/>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75"/>
      <c r="V126" s="89"/>
      <c r="W126" s="89"/>
      <c r="X126" s="76"/>
      <c r="Y126" s="89"/>
      <c r="Z126" s="76"/>
      <c r="AA126" s="83"/>
      <c r="AB126" s="84"/>
      <c r="AC126" s="78"/>
      <c r="AD126" s="77"/>
      <c r="AE126" s="77"/>
      <c r="AF126" s="76"/>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75"/>
      <c r="V127" s="89"/>
      <c r="W127" s="89"/>
      <c r="X127" s="76"/>
      <c r="Y127" s="89"/>
      <c r="Z127" s="76"/>
      <c r="AA127" s="83"/>
      <c r="AB127" s="84"/>
      <c r="AC127" s="78"/>
      <c r="AD127" s="77"/>
      <c r="AE127" s="77"/>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
        <v>0</v>
      </c>
      <c r="M128" s="71">
        <f t="shared" si="2"/>
        <v>0</v>
      </c>
      <c r="N128" s="72"/>
      <c r="O128" s="73">
        <f t="shared" si="3"/>
        <v>0</v>
      </c>
      <c r="P128" s="72"/>
      <c r="Q128" s="72"/>
      <c r="R128" s="72"/>
      <c r="S128" s="74">
        <f t="shared" si="0"/>
        <v>0</v>
      </c>
      <c r="T128" s="121" t="str">
        <f t="shared" si="4"/>
        <v>OK</v>
      </c>
      <c r="U128" s="75"/>
      <c r="V128" s="89"/>
      <c r="W128" s="89"/>
      <c r="X128" s="76"/>
      <c r="Y128" s="89"/>
      <c r="Z128" s="76"/>
      <c r="AA128" s="83"/>
      <c r="AB128" s="84"/>
      <c r="AC128" s="78"/>
      <c r="AD128" s="77"/>
      <c r="AE128" s="77"/>
      <c r="AF128" s="76"/>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75"/>
      <c r="V129" s="89"/>
      <c r="W129" s="89"/>
      <c r="X129" s="76"/>
      <c r="Y129" s="89"/>
      <c r="Z129" s="76"/>
      <c r="AA129" s="83"/>
      <c r="AB129" s="84"/>
      <c r="AC129" s="78"/>
      <c r="AD129" s="77"/>
      <c r="AE129" s="77"/>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75"/>
      <c r="V130" s="89"/>
      <c r="W130" s="89"/>
      <c r="X130" s="76"/>
      <c r="Y130" s="89"/>
      <c r="Z130" s="76"/>
      <c r="AA130" s="83"/>
      <c r="AB130" s="84"/>
      <c r="AC130" s="78"/>
      <c r="AD130" s="77"/>
      <c r="AE130" s="77"/>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v>2</v>
      </c>
      <c r="L131" s="70">
        <f t="shared" si="1"/>
        <v>0</v>
      </c>
      <c r="M131" s="71">
        <f t="shared" si="2"/>
        <v>0</v>
      </c>
      <c r="N131" s="72"/>
      <c r="O131" s="73">
        <f t="shared" si="3"/>
        <v>0</v>
      </c>
      <c r="P131" s="72"/>
      <c r="Q131" s="72"/>
      <c r="R131" s="72"/>
      <c r="S131" s="74">
        <f t="shared" si="0"/>
        <v>2</v>
      </c>
      <c r="T131" s="121" t="str">
        <f t="shared" si="4"/>
        <v>OK</v>
      </c>
      <c r="U131" s="75"/>
      <c r="V131" s="89"/>
      <c r="W131" s="89"/>
      <c r="X131" s="76"/>
      <c r="Y131" s="89"/>
      <c r="Z131" s="76"/>
      <c r="AA131" s="83"/>
      <c r="AB131" s="84"/>
      <c r="AC131" s="78"/>
      <c r="AD131" s="77"/>
      <c r="AE131" s="77"/>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si="1"/>
        <v>0</v>
      </c>
      <c r="M132" s="71">
        <f t="shared" si="2"/>
        <v>0</v>
      </c>
      <c r="N132" s="72"/>
      <c r="O132" s="73">
        <f t="shared" si="3"/>
        <v>0</v>
      </c>
      <c r="P132" s="72"/>
      <c r="Q132" s="72"/>
      <c r="R132" s="72"/>
      <c r="S132" s="74">
        <f t="shared" si="0"/>
        <v>0</v>
      </c>
      <c r="T132" s="121" t="str">
        <f t="shared" si="4"/>
        <v>OK</v>
      </c>
      <c r="U132" s="75"/>
      <c r="V132" s="89"/>
      <c r="W132" s="89"/>
      <c r="X132" s="76"/>
      <c r="Y132" s="89"/>
      <c r="Z132" s="76"/>
      <c r="AA132" s="83"/>
      <c r="AB132" s="84"/>
      <c r="AC132" s="78"/>
      <c r="AD132" s="77"/>
      <c r="AE132" s="77"/>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75"/>
      <c r="V133" s="89"/>
      <c r="W133" s="89"/>
      <c r="X133" s="76"/>
      <c r="Y133" s="89"/>
      <c r="Z133" s="76"/>
      <c r="AA133" s="83"/>
      <c r="AB133" s="84"/>
      <c r="AC133" s="78"/>
      <c r="AD133" s="77"/>
      <c r="AE133" s="77"/>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75"/>
      <c r="V134" s="89"/>
      <c r="W134" s="89"/>
      <c r="X134" s="76"/>
      <c r="Y134" s="89"/>
      <c r="Z134" s="76"/>
      <c r="AA134" s="83"/>
      <c r="AB134" s="84"/>
      <c r="AC134" s="78"/>
      <c r="AD134" s="77"/>
      <c r="AE134" s="77"/>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75"/>
      <c r="V135" s="89"/>
      <c r="W135" s="89"/>
      <c r="X135" s="76"/>
      <c r="Y135" s="89"/>
      <c r="Z135" s="76"/>
      <c r="AA135" s="83"/>
      <c r="AB135" s="84"/>
      <c r="AC135" s="78"/>
      <c r="AD135" s="77"/>
      <c r="AE135" s="77"/>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v>3</v>
      </c>
      <c r="L136" s="70">
        <f t="shared" si="1"/>
        <v>0</v>
      </c>
      <c r="M136" s="71">
        <f t="shared" si="2"/>
        <v>0</v>
      </c>
      <c r="N136" s="72"/>
      <c r="O136" s="73">
        <f t="shared" si="3"/>
        <v>0</v>
      </c>
      <c r="P136" s="72"/>
      <c r="Q136" s="72"/>
      <c r="R136" s="72"/>
      <c r="S136" s="74">
        <f t="shared" si="0"/>
        <v>3</v>
      </c>
      <c r="T136" s="121" t="str">
        <f t="shared" si="4"/>
        <v>OK</v>
      </c>
      <c r="U136" s="75"/>
      <c r="V136" s="89"/>
      <c r="W136" s="89"/>
      <c r="X136" s="76"/>
      <c r="Y136" s="89"/>
      <c r="Z136" s="76"/>
      <c r="AA136" s="83"/>
      <c r="AB136" s="84"/>
      <c r="AC136" s="78"/>
      <c r="AD136" s="77"/>
      <c r="AE136" s="77"/>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75"/>
      <c r="V137" s="89"/>
      <c r="W137" s="89"/>
      <c r="X137" s="76"/>
      <c r="Y137" s="89"/>
      <c r="Z137" s="76"/>
      <c r="AA137" s="83"/>
      <c r="AB137" s="84"/>
      <c r="AC137" s="78"/>
      <c r="AD137" s="77"/>
      <c r="AE137" s="77"/>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75"/>
      <c r="V138" s="89"/>
      <c r="W138" s="89"/>
      <c r="X138" s="76"/>
      <c r="Y138" s="89"/>
      <c r="Z138" s="76"/>
      <c r="AA138" s="83"/>
      <c r="AB138" s="84"/>
      <c r="AC138" s="78"/>
      <c r="AD138" s="77"/>
      <c r="AE138" s="77"/>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75"/>
      <c r="V139" s="89"/>
      <c r="W139" s="89"/>
      <c r="X139" s="76"/>
      <c r="Y139" s="89"/>
      <c r="Z139" s="76"/>
      <c r="AA139" s="83"/>
      <c r="AB139" s="84"/>
      <c r="AC139" s="78"/>
      <c r="AD139" s="77"/>
      <c r="AE139" s="77"/>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75"/>
      <c r="V140" s="89"/>
      <c r="W140" s="89"/>
      <c r="X140" s="76"/>
      <c r="Y140" s="89"/>
      <c r="Z140" s="76"/>
      <c r="AA140" s="83"/>
      <c r="AB140" s="84"/>
      <c r="AC140" s="78"/>
      <c r="AD140" s="77"/>
      <c r="AE140" s="77"/>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75"/>
      <c r="V141" s="89"/>
      <c r="W141" s="89"/>
      <c r="X141" s="76"/>
      <c r="Y141" s="89"/>
      <c r="Z141" s="76"/>
      <c r="AA141" s="83"/>
      <c r="AB141" s="84"/>
      <c r="AC141" s="78"/>
      <c r="AD141" s="77"/>
      <c r="AE141" s="77"/>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75"/>
      <c r="V142" s="89"/>
      <c r="W142" s="89"/>
      <c r="X142" s="76"/>
      <c r="Y142" s="89"/>
      <c r="Z142" s="76"/>
      <c r="AA142" s="83"/>
      <c r="AB142" s="84"/>
      <c r="AC142" s="78"/>
      <c r="AD142" s="77"/>
      <c r="AE142" s="77"/>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75"/>
      <c r="V143" s="89"/>
      <c r="W143" s="89"/>
      <c r="X143" s="76"/>
      <c r="Y143" s="89"/>
      <c r="Z143" s="76"/>
      <c r="AA143" s="83"/>
      <c r="AB143" s="84"/>
      <c r="AC143" s="78"/>
      <c r="AD143" s="77"/>
      <c r="AE143" s="77"/>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75"/>
      <c r="V144" s="89"/>
      <c r="W144" s="89"/>
      <c r="X144" s="76"/>
      <c r="Y144" s="89"/>
      <c r="Z144" s="76"/>
      <c r="AA144" s="83"/>
      <c r="AB144" s="84"/>
      <c r="AC144" s="78"/>
      <c r="AD144" s="77"/>
      <c r="AE144" s="77"/>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75"/>
      <c r="V145" s="89"/>
      <c r="W145" s="89"/>
      <c r="X145" s="76"/>
      <c r="Y145" s="89"/>
      <c r="Z145" s="76"/>
      <c r="AA145" s="83"/>
      <c r="AB145" s="84"/>
      <c r="AC145" s="78"/>
      <c r="AD145" s="77"/>
      <c r="AE145" s="77"/>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
        <v>0</v>
      </c>
      <c r="M146" s="71">
        <f t="shared" si="2"/>
        <v>0</v>
      </c>
      <c r="N146" s="72"/>
      <c r="O146" s="73">
        <f t="shared" si="3"/>
        <v>0</v>
      </c>
      <c r="P146" s="72"/>
      <c r="Q146" s="72"/>
      <c r="R146" s="72"/>
      <c r="S146" s="74">
        <f t="shared" si="0"/>
        <v>0</v>
      </c>
      <c r="T146" s="121" t="str">
        <f t="shared" si="4"/>
        <v>OK</v>
      </c>
      <c r="U146" s="75"/>
      <c r="V146" s="89"/>
      <c r="W146" s="89"/>
      <c r="X146" s="76"/>
      <c r="Y146" s="89"/>
      <c r="Z146" s="76"/>
      <c r="AA146" s="83"/>
      <c r="AB146" s="84"/>
      <c r="AC146" s="78"/>
      <c r="AD146" s="77"/>
      <c r="AE146" s="77"/>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75"/>
      <c r="V147" s="89"/>
      <c r="W147" s="89"/>
      <c r="X147" s="76"/>
      <c r="Y147" s="89"/>
      <c r="Z147" s="76"/>
      <c r="AA147" s="83"/>
      <c r="AB147" s="84"/>
      <c r="AC147" s="78"/>
      <c r="AD147" s="77"/>
      <c r="AE147" s="77"/>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75"/>
      <c r="V148" s="89"/>
      <c r="W148" s="89"/>
      <c r="X148" s="76"/>
      <c r="Y148" s="89"/>
      <c r="Z148" s="76"/>
      <c r="AA148" s="83"/>
      <c r="AB148" s="84"/>
      <c r="AC148" s="78"/>
      <c r="AD148" s="77"/>
      <c r="AE148" s="77"/>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v>5</v>
      </c>
      <c r="L149" s="70">
        <f t="shared" si="1"/>
        <v>0</v>
      </c>
      <c r="M149" s="71">
        <f t="shared" si="2"/>
        <v>0</v>
      </c>
      <c r="N149" s="72"/>
      <c r="O149" s="73">
        <f t="shared" si="3"/>
        <v>1</v>
      </c>
      <c r="P149" s="72"/>
      <c r="Q149" s="72"/>
      <c r="R149" s="72"/>
      <c r="S149" s="74">
        <f t="shared" si="0"/>
        <v>5</v>
      </c>
      <c r="T149" s="121" t="str">
        <f t="shared" si="4"/>
        <v>OK</v>
      </c>
      <c r="U149" s="75"/>
      <c r="V149" s="89"/>
      <c r="W149" s="89"/>
      <c r="X149" s="76"/>
      <c r="Y149" s="89"/>
      <c r="Z149" s="76"/>
      <c r="AA149" s="83"/>
      <c r="AB149" s="84"/>
      <c r="AC149" s="78"/>
      <c r="AD149" s="77"/>
      <c r="AE149" s="77"/>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75"/>
      <c r="V150" s="89"/>
      <c r="W150" s="89"/>
      <c r="X150" s="76"/>
      <c r="Y150" s="89"/>
      <c r="Z150" s="76"/>
      <c r="AA150" s="83"/>
      <c r="AB150" s="84"/>
      <c r="AC150" s="78"/>
      <c r="AD150" s="77"/>
      <c r="AE150" s="77"/>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
        <v>0</v>
      </c>
      <c r="M151" s="71">
        <f t="shared" si="2"/>
        <v>0</v>
      </c>
      <c r="N151" s="72"/>
      <c r="O151" s="73">
        <f t="shared" si="3"/>
        <v>0</v>
      </c>
      <c r="P151" s="72"/>
      <c r="Q151" s="72"/>
      <c r="R151" s="72"/>
      <c r="S151" s="74">
        <f t="shared" si="0"/>
        <v>0</v>
      </c>
      <c r="T151" s="121" t="str">
        <f t="shared" si="4"/>
        <v>OK</v>
      </c>
      <c r="U151" s="75"/>
      <c r="V151" s="89"/>
      <c r="W151" s="89"/>
      <c r="X151" s="76"/>
      <c r="Y151" s="89"/>
      <c r="Z151" s="76"/>
      <c r="AA151" s="83"/>
      <c r="AB151" s="84"/>
      <c r="AC151" s="78"/>
      <c r="AD151" s="77"/>
      <c r="AE151" s="77"/>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75"/>
      <c r="V152" s="89"/>
      <c r="W152" s="89"/>
      <c r="X152" s="76"/>
      <c r="Y152" s="89"/>
      <c r="Z152" s="76"/>
      <c r="AA152" s="83"/>
      <c r="AB152" s="84"/>
      <c r="AC152" s="78"/>
      <c r="AD152" s="77"/>
      <c r="AE152" s="77"/>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75"/>
      <c r="V153" s="89"/>
      <c r="W153" s="89"/>
      <c r="X153" s="76"/>
      <c r="Y153" s="89"/>
      <c r="Z153" s="76"/>
      <c r="AA153" s="83"/>
      <c r="AB153" s="84"/>
      <c r="AC153" s="78"/>
      <c r="AD153" s="77"/>
      <c r="AE153" s="77"/>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75"/>
      <c r="V154" s="89"/>
      <c r="W154" s="89"/>
      <c r="X154" s="76"/>
      <c r="Y154" s="89"/>
      <c r="Z154" s="76"/>
      <c r="AA154" s="83"/>
      <c r="AB154" s="84"/>
      <c r="AC154" s="78"/>
      <c r="AD154" s="77"/>
      <c r="AE154" s="77"/>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75"/>
      <c r="V155" s="89"/>
      <c r="W155" s="89"/>
      <c r="X155" s="76"/>
      <c r="Y155" s="89"/>
      <c r="Z155" s="76"/>
      <c r="AA155" s="83"/>
      <c r="AB155" s="84"/>
      <c r="AC155" s="78"/>
      <c r="AD155" s="77"/>
      <c r="AE155" s="77"/>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
        <v>0</v>
      </c>
      <c r="M156" s="71">
        <f t="shared" si="2"/>
        <v>0</v>
      </c>
      <c r="N156" s="72"/>
      <c r="O156" s="73">
        <f t="shared" si="3"/>
        <v>0</v>
      </c>
      <c r="P156" s="72"/>
      <c r="Q156" s="72"/>
      <c r="R156" s="72"/>
      <c r="S156" s="74">
        <f t="shared" si="0"/>
        <v>0</v>
      </c>
      <c r="T156" s="121" t="str">
        <f t="shared" si="4"/>
        <v>OK</v>
      </c>
      <c r="U156" s="75"/>
      <c r="V156" s="89"/>
      <c r="W156" s="89"/>
      <c r="X156" s="76"/>
      <c r="Y156" s="89"/>
      <c r="Z156" s="76"/>
      <c r="AA156" s="83"/>
      <c r="AB156" s="84"/>
      <c r="AC156" s="78"/>
      <c r="AD156" s="77"/>
      <c r="AE156" s="77"/>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75"/>
      <c r="V157" s="89"/>
      <c r="W157" s="89"/>
      <c r="X157" s="76"/>
      <c r="Y157" s="89"/>
      <c r="Z157" s="76"/>
      <c r="AA157" s="83"/>
      <c r="AB157" s="84"/>
      <c r="AC157" s="78"/>
      <c r="AD157" s="77"/>
      <c r="AE157" s="77"/>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75"/>
      <c r="V158" s="89"/>
      <c r="W158" s="89"/>
      <c r="X158" s="76"/>
      <c r="Y158" s="89"/>
      <c r="Z158" s="76"/>
      <c r="AA158" s="83"/>
      <c r="AB158" s="84"/>
      <c r="AC158" s="78"/>
      <c r="AD158" s="77"/>
      <c r="AE158" s="77"/>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
        <v>0</v>
      </c>
      <c r="M159" s="71">
        <f t="shared" si="2"/>
        <v>0</v>
      </c>
      <c r="N159" s="72"/>
      <c r="O159" s="73">
        <f t="shared" si="3"/>
        <v>0</v>
      </c>
      <c r="P159" s="72"/>
      <c r="Q159" s="72"/>
      <c r="R159" s="72"/>
      <c r="S159" s="74">
        <f t="shared" si="0"/>
        <v>0</v>
      </c>
      <c r="T159" s="121" t="str">
        <f t="shared" si="4"/>
        <v>OK</v>
      </c>
      <c r="U159" s="75"/>
      <c r="V159" s="89"/>
      <c r="W159" s="89"/>
      <c r="X159" s="76"/>
      <c r="Y159" s="89"/>
      <c r="Z159" s="76"/>
      <c r="AA159" s="83"/>
      <c r="AB159" s="84"/>
      <c r="AC159" s="78"/>
      <c r="AD159" s="77"/>
      <c r="AE159" s="77"/>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v>6</v>
      </c>
      <c r="L160" s="70">
        <f t="shared" si="1"/>
        <v>0</v>
      </c>
      <c r="M160" s="71">
        <f t="shared" si="2"/>
        <v>0</v>
      </c>
      <c r="N160" s="72"/>
      <c r="O160" s="73">
        <f t="shared" si="3"/>
        <v>1</v>
      </c>
      <c r="P160" s="72"/>
      <c r="Q160" s="72"/>
      <c r="R160" s="72"/>
      <c r="S160" s="74">
        <f t="shared" si="0"/>
        <v>6</v>
      </c>
      <c r="T160" s="121" t="str">
        <f t="shared" si="4"/>
        <v>OK</v>
      </c>
      <c r="U160" s="75"/>
      <c r="V160" s="89"/>
      <c r="W160" s="89"/>
      <c r="X160" s="76"/>
      <c r="Y160" s="89"/>
      <c r="Z160" s="76"/>
      <c r="AA160" s="83"/>
      <c r="AB160" s="84"/>
      <c r="AC160" s="78"/>
      <c r="AD160" s="77"/>
      <c r="AE160" s="77"/>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c r="L161" s="70">
        <f t="shared" si="1"/>
        <v>0</v>
      </c>
      <c r="M161" s="71">
        <f t="shared" si="2"/>
        <v>0</v>
      </c>
      <c r="N161" s="72"/>
      <c r="O161" s="73">
        <f t="shared" si="3"/>
        <v>0</v>
      </c>
      <c r="P161" s="72"/>
      <c r="Q161" s="72"/>
      <c r="R161" s="72"/>
      <c r="S161" s="74">
        <f t="shared" si="0"/>
        <v>0</v>
      </c>
      <c r="T161" s="121" t="str">
        <f t="shared" si="4"/>
        <v>OK</v>
      </c>
      <c r="U161" s="75"/>
      <c r="V161" s="89"/>
      <c r="W161" s="89"/>
      <c r="X161" s="76"/>
      <c r="Y161" s="89"/>
      <c r="Z161" s="76"/>
      <c r="AA161" s="83"/>
      <c r="AB161" s="84"/>
      <c r="AC161" s="78"/>
      <c r="AD161" s="77"/>
      <c r="AE161" s="77"/>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75"/>
      <c r="V162" s="89"/>
      <c r="W162" s="89"/>
      <c r="X162" s="76"/>
      <c r="Y162" s="89"/>
      <c r="Z162" s="76"/>
      <c r="AA162" s="83"/>
      <c r="AB162" s="84"/>
      <c r="AC162" s="78"/>
      <c r="AD162" s="77"/>
      <c r="AE162" s="77"/>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75"/>
      <c r="V163" s="89"/>
      <c r="W163" s="89"/>
      <c r="X163" s="76"/>
      <c r="Y163" s="89"/>
      <c r="Z163" s="76"/>
      <c r="AA163" s="83"/>
      <c r="AB163" s="84"/>
      <c r="AC163" s="78"/>
      <c r="AD163" s="77"/>
      <c r="AE163" s="77"/>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75"/>
      <c r="V164" s="89"/>
      <c r="W164" s="89"/>
      <c r="X164" s="76"/>
      <c r="Y164" s="89"/>
      <c r="Z164" s="76"/>
      <c r="AA164" s="83"/>
      <c r="AB164" s="84"/>
      <c r="AC164" s="78"/>
      <c r="AD164" s="77"/>
      <c r="AE164" s="77"/>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c r="L165" s="70">
        <f t="shared" si="1"/>
        <v>0</v>
      </c>
      <c r="M165" s="71">
        <f t="shared" si="2"/>
        <v>0</v>
      </c>
      <c r="N165" s="72"/>
      <c r="O165" s="73">
        <f t="shared" si="3"/>
        <v>0</v>
      </c>
      <c r="P165" s="72"/>
      <c r="Q165" s="72"/>
      <c r="R165" s="72"/>
      <c r="S165" s="74">
        <f t="shared" si="0"/>
        <v>0</v>
      </c>
      <c r="T165" s="121" t="str">
        <f t="shared" si="4"/>
        <v>OK</v>
      </c>
      <c r="U165" s="75"/>
      <c r="V165" s="89"/>
      <c r="W165" s="89"/>
      <c r="X165" s="76"/>
      <c r="Y165" s="89"/>
      <c r="Z165" s="76"/>
      <c r="AA165" s="83"/>
      <c r="AB165" s="84"/>
      <c r="AC165" s="78"/>
      <c r="AD165" s="77"/>
      <c r="AE165" s="77"/>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75"/>
      <c r="V166" s="89"/>
      <c r="W166" s="89"/>
      <c r="X166" s="76"/>
      <c r="Y166" s="89"/>
      <c r="Z166" s="76"/>
      <c r="AA166" s="83"/>
      <c r="AB166" s="84"/>
      <c r="AC166" s="78"/>
      <c r="AD166" s="77"/>
      <c r="AE166" s="77"/>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c r="O167" s="73">
        <f t="shared" si="3"/>
        <v>0</v>
      </c>
      <c r="P167" s="72"/>
      <c r="Q167" s="72"/>
      <c r="R167" s="72"/>
      <c r="S167" s="74">
        <f t="shared" si="0"/>
        <v>0</v>
      </c>
      <c r="T167" s="121" t="str">
        <f t="shared" si="4"/>
        <v>OK</v>
      </c>
      <c r="U167" s="75"/>
      <c r="V167" s="89"/>
      <c r="W167" s="89"/>
      <c r="X167" s="76"/>
      <c r="Y167" s="89"/>
      <c r="Z167" s="76"/>
      <c r="AA167" s="83"/>
      <c r="AB167" s="84"/>
      <c r="AC167" s="78"/>
      <c r="AD167" s="77"/>
      <c r="AE167" s="77"/>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v>4</v>
      </c>
      <c r="L168" s="70">
        <f t="shared" si="1"/>
        <v>0</v>
      </c>
      <c r="M168" s="71">
        <f t="shared" si="2"/>
        <v>0</v>
      </c>
      <c r="N168" s="72"/>
      <c r="O168" s="73">
        <f t="shared" si="3"/>
        <v>1</v>
      </c>
      <c r="P168" s="72"/>
      <c r="Q168" s="72"/>
      <c r="R168" s="72"/>
      <c r="S168" s="74">
        <f t="shared" si="0"/>
        <v>4</v>
      </c>
      <c r="T168" s="121" t="str">
        <f t="shared" si="4"/>
        <v>OK</v>
      </c>
      <c r="U168" s="75"/>
      <c r="V168" s="89"/>
      <c r="W168" s="89"/>
      <c r="X168" s="76"/>
      <c r="Y168" s="89"/>
      <c r="Z168" s="76"/>
      <c r="AA168" s="83"/>
      <c r="AB168" s="84"/>
      <c r="AC168" s="78"/>
      <c r="AD168" s="77"/>
      <c r="AE168" s="77"/>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75"/>
      <c r="V169" s="89"/>
      <c r="W169" s="89"/>
      <c r="X169" s="76"/>
      <c r="Y169" s="89"/>
      <c r="Z169" s="76"/>
      <c r="AA169" s="83"/>
      <c r="AB169" s="84"/>
      <c r="AC169" s="78"/>
      <c r="AD169" s="77"/>
      <c r="AE169" s="77"/>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75"/>
      <c r="V170" s="89"/>
      <c r="W170" s="89"/>
      <c r="X170" s="76"/>
      <c r="Y170" s="89"/>
      <c r="Z170" s="76"/>
      <c r="AA170" s="83"/>
      <c r="AB170" s="84"/>
      <c r="AC170" s="78"/>
      <c r="AD170" s="77"/>
      <c r="AE170" s="77"/>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75"/>
      <c r="V171" s="89"/>
      <c r="W171" s="89"/>
      <c r="X171" s="76"/>
      <c r="Y171" s="89"/>
      <c r="Z171" s="76"/>
      <c r="AA171" s="83"/>
      <c r="AB171" s="84"/>
      <c r="AC171" s="78"/>
      <c r="AD171" s="77"/>
      <c r="AE171" s="77"/>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75"/>
      <c r="V172" s="89"/>
      <c r="W172" s="89"/>
      <c r="X172" s="76"/>
      <c r="Y172" s="89"/>
      <c r="Z172" s="76"/>
      <c r="AA172" s="83"/>
      <c r="AB172" s="84"/>
      <c r="AC172" s="78"/>
      <c r="AD172" s="77"/>
      <c r="AE172" s="77"/>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75"/>
      <c r="V173" s="89"/>
      <c r="W173" s="89"/>
      <c r="X173" s="76"/>
      <c r="Y173" s="89"/>
      <c r="Z173" s="76"/>
      <c r="AA173" s="83"/>
      <c r="AB173" s="84"/>
      <c r="AC173" s="78"/>
      <c r="AD173" s="77"/>
      <c r="AE173" s="77"/>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v>6</v>
      </c>
      <c r="L174" s="70">
        <f t="shared" si="1"/>
        <v>0</v>
      </c>
      <c r="M174" s="71">
        <f t="shared" si="2"/>
        <v>0</v>
      </c>
      <c r="N174" s="72"/>
      <c r="O174" s="73">
        <f t="shared" si="3"/>
        <v>1</v>
      </c>
      <c r="P174" s="72"/>
      <c r="Q174" s="72"/>
      <c r="R174" s="72"/>
      <c r="S174" s="74">
        <f t="shared" si="0"/>
        <v>6</v>
      </c>
      <c r="T174" s="121" t="str">
        <f t="shared" si="4"/>
        <v>OK</v>
      </c>
      <c r="U174" s="75"/>
      <c r="V174" s="89"/>
      <c r="W174" s="89"/>
      <c r="X174" s="76"/>
      <c r="Y174" s="89"/>
      <c r="Z174" s="76"/>
      <c r="AA174" s="83"/>
      <c r="AB174" s="84"/>
      <c r="AC174" s="78"/>
      <c r="AD174" s="77"/>
      <c r="AE174" s="77"/>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75"/>
      <c r="V175" s="89"/>
      <c r="W175" s="89"/>
      <c r="X175" s="76"/>
      <c r="Y175" s="89"/>
      <c r="Z175" s="76"/>
      <c r="AA175" s="83"/>
      <c r="AB175" s="84"/>
      <c r="AC175" s="78"/>
      <c r="AD175" s="77"/>
      <c r="AE175" s="77"/>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75"/>
      <c r="V176" s="89"/>
      <c r="W176" s="89"/>
      <c r="X176" s="76"/>
      <c r="Y176" s="89"/>
      <c r="Z176" s="76"/>
      <c r="AA176" s="83"/>
      <c r="AB176" s="84"/>
      <c r="AC176" s="78"/>
      <c r="AD176" s="77"/>
      <c r="AE176" s="77"/>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75"/>
      <c r="V177" s="89"/>
      <c r="W177" s="89"/>
      <c r="X177" s="76"/>
      <c r="Y177" s="89"/>
      <c r="Z177" s="76"/>
      <c r="AA177" s="83"/>
      <c r="AB177" s="84"/>
      <c r="AC177" s="78"/>
      <c r="AD177" s="77"/>
      <c r="AE177" s="77"/>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
        <v>0</v>
      </c>
      <c r="M178" s="71">
        <f t="shared" si="2"/>
        <v>0</v>
      </c>
      <c r="N178" s="72"/>
      <c r="O178" s="73">
        <f t="shared" si="3"/>
        <v>0</v>
      </c>
      <c r="P178" s="72"/>
      <c r="Q178" s="72"/>
      <c r="R178" s="72"/>
      <c r="S178" s="74">
        <f t="shared" si="0"/>
        <v>0</v>
      </c>
      <c r="T178" s="121" t="str">
        <f t="shared" si="4"/>
        <v>OK</v>
      </c>
      <c r="U178" s="75"/>
      <c r="V178" s="89"/>
      <c r="W178" s="89"/>
      <c r="X178" s="76"/>
      <c r="Y178" s="89"/>
      <c r="Z178" s="76"/>
      <c r="AA178" s="83"/>
      <c r="AB178" s="84"/>
      <c r="AC178" s="78"/>
      <c r="AD178" s="77"/>
      <c r="AE178" s="77"/>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c r="L179" s="70">
        <f t="shared" si="1"/>
        <v>0</v>
      </c>
      <c r="M179" s="71">
        <f t="shared" si="2"/>
        <v>0</v>
      </c>
      <c r="N179" s="72"/>
      <c r="O179" s="73">
        <f t="shared" si="3"/>
        <v>0</v>
      </c>
      <c r="P179" s="72"/>
      <c r="Q179" s="72"/>
      <c r="R179" s="72"/>
      <c r="S179" s="74">
        <f t="shared" si="0"/>
        <v>0</v>
      </c>
      <c r="T179" s="121" t="str">
        <f t="shared" si="4"/>
        <v>OK</v>
      </c>
      <c r="U179" s="75"/>
      <c r="V179" s="89"/>
      <c r="W179" s="89"/>
      <c r="X179" s="76"/>
      <c r="Y179" s="89"/>
      <c r="Z179" s="76"/>
      <c r="AA179" s="83"/>
      <c r="AB179" s="84"/>
      <c r="AC179" s="78"/>
      <c r="AD179" s="77"/>
      <c r="AE179" s="77"/>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c r="L180" s="70">
        <f t="shared" si="1"/>
        <v>0</v>
      </c>
      <c r="M180" s="71">
        <f t="shared" si="2"/>
        <v>0</v>
      </c>
      <c r="N180" s="72"/>
      <c r="O180" s="73">
        <f t="shared" si="3"/>
        <v>0</v>
      </c>
      <c r="P180" s="72"/>
      <c r="Q180" s="72"/>
      <c r="R180" s="72"/>
      <c r="S180" s="74">
        <f t="shared" si="0"/>
        <v>0</v>
      </c>
      <c r="T180" s="121" t="str">
        <f t="shared" si="4"/>
        <v>OK</v>
      </c>
      <c r="U180" s="75"/>
      <c r="V180" s="89"/>
      <c r="W180" s="89"/>
      <c r="X180" s="76"/>
      <c r="Y180" s="89"/>
      <c r="Z180" s="76"/>
      <c r="AA180" s="83"/>
      <c r="AB180" s="84"/>
      <c r="AC180" s="78"/>
      <c r="AD180" s="77"/>
      <c r="AE180" s="77"/>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75"/>
      <c r="V181" s="89"/>
      <c r="W181" s="89"/>
      <c r="X181" s="76"/>
      <c r="Y181" s="89"/>
      <c r="Z181" s="76"/>
      <c r="AA181" s="83"/>
      <c r="AB181" s="84"/>
      <c r="AC181" s="78"/>
      <c r="AD181" s="77"/>
      <c r="AE181" s="77"/>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c r="L182" s="70">
        <f t="shared" si="1"/>
        <v>0</v>
      </c>
      <c r="M182" s="71">
        <f t="shared" si="2"/>
        <v>0</v>
      </c>
      <c r="N182" s="72"/>
      <c r="O182" s="73">
        <f t="shared" si="3"/>
        <v>0</v>
      </c>
      <c r="P182" s="72"/>
      <c r="Q182" s="72"/>
      <c r="R182" s="72"/>
      <c r="S182" s="74">
        <f t="shared" si="0"/>
        <v>0</v>
      </c>
      <c r="T182" s="121" t="str">
        <f t="shared" si="4"/>
        <v>OK</v>
      </c>
      <c r="U182" s="75"/>
      <c r="V182" s="89"/>
      <c r="W182" s="89"/>
      <c r="X182" s="76"/>
      <c r="Y182" s="89"/>
      <c r="Z182" s="76"/>
      <c r="AA182" s="83"/>
      <c r="AB182" s="84"/>
      <c r="AC182" s="78"/>
      <c r="AD182" s="77"/>
      <c r="AE182" s="77"/>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75"/>
      <c r="V183" s="89"/>
      <c r="W183" s="89"/>
      <c r="X183" s="76"/>
      <c r="Y183" s="89"/>
      <c r="Z183" s="76"/>
      <c r="AA183" s="83"/>
      <c r="AB183" s="84"/>
      <c r="AC183" s="78"/>
      <c r="AD183" s="77"/>
      <c r="AE183" s="77"/>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75"/>
      <c r="V184" s="89"/>
      <c r="W184" s="89"/>
      <c r="X184" s="76"/>
      <c r="Y184" s="89"/>
      <c r="Z184" s="76"/>
      <c r="AA184" s="83"/>
      <c r="AB184" s="84"/>
      <c r="AC184" s="78"/>
      <c r="AD184" s="77"/>
      <c r="AE184" s="77"/>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75"/>
      <c r="V185" s="89"/>
      <c r="W185" s="89"/>
      <c r="X185" s="76"/>
      <c r="Y185" s="89"/>
      <c r="Z185" s="76"/>
      <c r="AA185" s="83"/>
      <c r="AB185" s="84"/>
      <c r="AC185" s="78"/>
      <c r="AD185" s="77"/>
      <c r="AE185" s="77"/>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75"/>
      <c r="V186" s="88"/>
      <c r="W186" s="88"/>
      <c r="X186" s="76"/>
      <c r="Y186" s="88"/>
      <c r="Z186" s="76"/>
      <c r="AA186" s="76"/>
      <c r="AB186" s="80"/>
      <c r="AC186" s="78"/>
      <c r="AD186" s="80"/>
      <c r="AE186" s="77"/>
      <c r="AF186" s="76"/>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97</v>
      </c>
      <c r="N187" s="95"/>
      <c r="O187" s="95"/>
      <c r="P187" s="95"/>
      <c r="Q187" s="95"/>
      <c r="R187" s="95"/>
      <c r="S187" s="95">
        <f>SUM(S4:S186)</f>
        <v>97</v>
      </c>
      <c r="U187" s="97">
        <f t="shared" ref="U187:AT187" si="5">SUMPRODUCT($J$4:$J$186,U4:U186)</f>
        <v>0</v>
      </c>
      <c r="V187" s="97">
        <f t="shared" si="5"/>
        <v>0</v>
      </c>
      <c r="W187" s="97">
        <f t="shared" si="5"/>
        <v>0</v>
      </c>
      <c r="X187" s="97">
        <f t="shared" si="5"/>
        <v>0</v>
      </c>
      <c r="Y187" s="97">
        <f t="shared" si="5"/>
        <v>0</v>
      </c>
      <c r="Z187" s="97">
        <f t="shared" si="5"/>
        <v>0</v>
      </c>
      <c r="AA187" s="97">
        <f t="shared" si="5"/>
        <v>0</v>
      </c>
      <c r="AB187" s="97">
        <f t="shared" si="5"/>
        <v>0</v>
      </c>
      <c r="AC187" s="97">
        <f t="shared" si="5"/>
        <v>0</v>
      </c>
      <c r="AD187" s="97">
        <f t="shared" si="5"/>
        <v>0</v>
      </c>
      <c r="AE187" s="97">
        <f t="shared" si="5"/>
        <v>0</v>
      </c>
      <c r="AF187" s="97">
        <f t="shared" si="5"/>
        <v>0</v>
      </c>
      <c r="AG187" s="97">
        <f t="shared" si="5"/>
        <v>0</v>
      </c>
      <c r="AH187" s="97">
        <f t="shared" si="5"/>
        <v>0</v>
      </c>
      <c r="AI187" s="97">
        <f t="shared" si="5"/>
        <v>0</v>
      </c>
      <c r="AJ187" s="97">
        <f t="shared" si="5"/>
        <v>0</v>
      </c>
      <c r="AK187" s="97">
        <f t="shared" si="5"/>
        <v>0</v>
      </c>
      <c r="AL187" s="97">
        <f t="shared" si="5"/>
        <v>0</v>
      </c>
      <c r="AM187" s="97">
        <f t="shared" si="5"/>
        <v>0</v>
      </c>
      <c r="AN187" s="97">
        <f t="shared" si="5"/>
        <v>0</v>
      </c>
      <c r="AO187" s="97">
        <f t="shared" si="5"/>
        <v>0</v>
      </c>
      <c r="AP187" s="97">
        <f t="shared" si="5"/>
        <v>0</v>
      </c>
      <c r="AQ187" s="97">
        <f t="shared" si="5"/>
        <v>0</v>
      </c>
      <c r="AR187" s="97">
        <f t="shared" si="5"/>
        <v>0</v>
      </c>
      <c r="AS187" s="97">
        <f t="shared" si="5"/>
        <v>0</v>
      </c>
      <c r="AT187" s="97">
        <f t="shared" si="5"/>
        <v>0</v>
      </c>
      <c r="AU187" s="79"/>
    </row>
    <row r="188" spans="1:47" ht="30" customHeight="1" x14ac:dyDescent="0.35">
      <c r="D188" s="87" t="s">
        <v>613</v>
      </c>
      <c r="K188" s="98">
        <f t="shared" ref="K188:S188" si="6">SUMPRODUCT($J$4:$J$186,K4:K186)</f>
        <v>190803.92</v>
      </c>
      <c r="L188" s="98">
        <f t="shared" si="6"/>
        <v>0</v>
      </c>
      <c r="M188" s="98">
        <f t="shared" si="6"/>
        <v>0</v>
      </c>
      <c r="N188" s="98">
        <f t="shared" si="6"/>
        <v>0</v>
      </c>
      <c r="O188" s="98">
        <f t="shared" si="6"/>
        <v>19372.86</v>
      </c>
      <c r="P188" s="98">
        <f t="shared" si="6"/>
        <v>0</v>
      </c>
      <c r="Q188" s="98">
        <f t="shared" si="6"/>
        <v>0</v>
      </c>
      <c r="R188" s="98">
        <f t="shared" si="6"/>
        <v>0</v>
      </c>
      <c r="S188" s="98">
        <f t="shared" si="6"/>
        <v>190803.92</v>
      </c>
      <c r="AB188" s="100"/>
      <c r="AD188" s="100"/>
      <c r="AE188" s="82"/>
    </row>
    <row r="189" spans="1:47" ht="30" customHeight="1" x14ac:dyDescent="0.35">
      <c r="AE189" s="99"/>
    </row>
    <row r="190" spans="1:47" ht="30" customHeight="1" x14ac:dyDescent="0.35">
      <c r="AE190" s="99"/>
      <c r="AL190" s="102"/>
      <c r="AN190" s="102"/>
    </row>
    <row r="191" spans="1:47" ht="30" customHeight="1" x14ac:dyDescent="0.35">
      <c r="AE191" s="99"/>
      <c r="AL191" s="102"/>
      <c r="AN191" s="102"/>
    </row>
    <row r="192" spans="1:47" ht="30" customHeight="1" x14ac:dyDescent="0.35">
      <c r="AE192" s="99"/>
      <c r="AL192" s="102"/>
      <c r="AN192" s="102"/>
    </row>
    <row r="193" spans="9:40" ht="30" customHeight="1" x14ac:dyDescent="0.35">
      <c r="AE193" s="99"/>
      <c r="AL193" s="102"/>
      <c r="AN193" s="102"/>
    </row>
    <row r="194" spans="9:40" ht="30" customHeight="1" x14ac:dyDescent="0.35">
      <c r="AE194" s="99"/>
      <c r="AL194" s="102"/>
      <c r="AN194" s="102"/>
    </row>
    <row r="195" spans="9:40" ht="30" customHeight="1" x14ac:dyDescent="0.35">
      <c r="I195" s="92" t="s">
        <v>615</v>
      </c>
      <c r="AE195" s="99"/>
      <c r="AL195" s="102"/>
      <c r="AN195" s="102"/>
    </row>
    <row r="196" spans="9:40" ht="30" customHeight="1" x14ac:dyDescent="0.35">
      <c r="AE196" s="99"/>
      <c r="AN196" s="102"/>
    </row>
    <row r="197" spans="9:40" ht="30" customHeight="1" x14ac:dyDescent="0.35">
      <c r="AE197" s="99"/>
      <c r="AN197" s="102"/>
    </row>
    <row r="198" spans="9:40" ht="30" customHeight="1" x14ac:dyDescent="0.35">
      <c r="AE198" s="99"/>
      <c r="AN198" s="102"/>
    </row>
    <row r="199" spans="9:40" ht="30" customHeight="1" x14ac:dyDescent="0.35">
      <c r="AE199" s="99"/>
    </row>
    <row r="200" spans="9:40" ht="30" customHeight="1" x14ac:dyDescent="0.35">
      <c r="AE200" s="99"/>
    </row>
    <row r="201" spans="9:40" ht="30" customHeight="1" x14ac:dyDescent="0.35">
      <c r="AE201" s="99"/>
    </row>
    <row r="202" spans="9:40" ht="30" customHeight="1" x14ac:dyDescent="0.35">
      <c r="AE202" s="99"/>
    </row>
    <row r="203" spans="9:40" ht="30" customHeight="1" x14ac:dyDescent="0.35">
      <c r="AE203" s="99"/>
    </row>
    <row r="204" spans="9:40" ht="30" customHeight="1" x14ac:dyDescent="0.35">
      <c r="AE204" s="99"/>
    </row>
    <row r="205" spans="9:40" ht="30" customHeight="1" x14ac:dyDescent="0.35">
      <c r="AE205" s="99"/>
    </row>
    <row r="206" spans="9:40" ht="30" customHeight="1" x14ac:dyDescent="0.35">
      <c r="AE206" s="99"/>
    </row>
    <row r="207" spans="9:40" ht="30" customHeight="1" x14ac:dyDescent="0.35">
      <c r="AE207" s="99"/>
    </row>
    <row r="208" spans="9:40" ht="30" customHeight="1" x14ac:dyDescent="0.35">
      <c r="AE208" s="99"/>
    </row>
    <row r="209" spans="31:31" ht="30" customHeight="1" x14ac:dyDescent="0.35">
      <c r="AE209" s="99"/>
    </row>
    <row r="210" spans="31:31" ht="30" customHeight="1" x14ac:dyDescent="0.35">
      <c r="AE210" s="99"/>
    </row>
    <row r="211" spans="31:31" ht="30" customHeight="1" x14ac:dyDescent="0.35">
      <c r="AE211" s="99"/>
    </row>
    <row r="212" spans="31:31" ht="30" customHeight="1" x14ac:dyDescent="0.35">
      <c r="AE212" s="99"/>
    </row>
    <row r="213" spans="31:31" ht="30" customHeight="1" x14ac:dyDescent="0.35">
      <c r="AE213" s="99"/>
    </row>
    <row r="214" spans="31:31" ht="30" customHeight="1" x14ac:dyDescent="0.35">
      <c r="AE214" s="99"/>
    </row>
    <row r="215" spans="31:31" ht="30" customHeight="1" x14ac:dyDescent="0.35">
      <c r="AE215" s="99"/>
    </row>
    <row r="216" spans="31:31" ht="30" customHeight="1" x14ac:dyDescent="0.35">
      <c r="AE216" s="99"/>
    </row>
    <row r="217" spans="31:31" ht="30" customHeight="1" x14ac:dyDescent="0.35">
      <c r="AE217" s="99"/>
    </row>
    <row r="218" spans="31:31" ht="30" customHeight="1" x14ac:dyDescent="0.35">
      <c r="AE218" s="99"/>
    </row>
    <row r="219" spans="31:31" ht="30" customHeight="1" x14ac:dyDescent="0.35">
      <c r="AE219" s="99"/>
    </row>
    <row r="220" spans="31:31" ht="30" customHeight="1" x14ac:dyDescent="0.35">
      <c r="AE220" s="99"/>
    </row>
    <row r="221" spans="31:31" ht="30" customHeight="1" x14ac:dyDescent="0.35">
      <c r="AE221" s="99"/>
    </row>
    <row r="222" spans="31:31" ht="30" customHeight="1" x14ac:dyDescent="0.35">
      <c r="AE222" s="99"/>
    </row>
    <row r="223" spans="31:31" ht="30" customHeight="1" x14ac:dyDescent="0.35">
      <c r="AE223" s="99"/>
    </row>
    <row r="224" spans="31:31" ht="30" customHeight="1" x14ac:dyDescent="0.35">
      <c r="AE224" s="99"/>
    </row>
    <row r="225" spans="31:31" ht="30" customHeight="1" x14ac:dyDescent="0.35">
      <c r="AE225" s="99"/>
    </row>
    <row r="226" spans="31:31" ht="30" customHeight="1" x14ac:dyDescent="0.35">
      <c r="AE226" s="99"/>
    </row>
    <row r="227" spans="31:31" ht="30" customHeight="1" x14ac:dyDescent="0.35">
      <c r="AE227" s="99"/>
    </row>
    <row r="228" spans="31:31" ht="30" customHeight="1" x14ac:dyDescent="0.35">
      <c r="AE228" s="99"/>
    </row>
    <row r="229" spans="31:31" ht="30" customHeight="1" x14ac:dyDescent="0.35">
      <c r="AE229" s="99"/>
    </row>
    <row r="230" spans="31:31" ht="30" customHeight="1" x14ac:dyDescent="0.35">
      <c r="AE230" s="99"/>
    </row>
    <row r="231" spans="31:31" ht="30" customHeight="1" x14ac:dyDescent="0.35">
      <c r="AE231" s="99"/>
    </row>
    <row r="232" spans="31:31" ht="30" customHeight="1" x14ac:dyDescent="0.35">
      <c r="AE232" s="99"/>
    </row>
    <row r="233" spans="31:31" ht="30" customHeight="1" x14ac:dyDescent="0.35">
      <c r="AE233" s="99"/>
    </row>
    <row r="234" spans="31:31" ht="30" customHeight="1" x14ac:dyDescent="0.35">
      <c r="AE234" s="99"/>
    </row>
    <row r="235" spans="31:31" ht="30" customHeight="1" x14ac:dyDescent="0.35">
      <c r="AE235" s="99"/>
    </row>
    <row r="236" spans="31:31" ht="30" customHeight="1" x14ac:dyDescent="0.35">
      <c r="AE236" s="99"/>
    </row>
    <row r="237" spans="31:31" ht="30" customHeight="1" x14ac:dyDescent="0.35">
      <c r="AE237" s="99"/>
    </row>
    <row r="238" spans="31:31" ht="30" customHeight="1" x14ac:dyDescent="0.35">
      <c r="AE238" s="99"/>
    </row>
    <row r="239" spans="31:31" ht="30" customHeight="1" x14ac:dyDescent="0.35">
      <c r="AE239" s="99"/>
    </row>
    <row r="240" spans="31:31" ht="30" customHeight="1" x14ac:dyDescent="0.35">
      <c r="AE240" s="99"/>
    </row>
    <row r="241" spans="31:31" ht="30" customHeight="1" x14ac:dyDescent="0.35">
      <c r="AE241" s="99"/>
    </row>
    <row r="242" spans="31:31" ht="30" customHeight="1" x14ac:dyDescent="0.35">
      <c r="AE242" s="99"/>
    </row>
    <row r="243" spans="31:31" ht="30" customHeight="1" x14ac:dyDescent="0.35">
      <c r="AE243" s="99"/>
    </row>
    <row r="244" spans="31:31" ht="30" customHeight="1" x14ac:dyDescent="0.35">
      <c r="AE244" s="99"/>
    </row>
    <row r="245" spans="31:31" ht="30" customHeight="1" x14ac:dyDescent="0.35">
      <c r="AE245" s="99"/>
    </row>
    <row r="246" spans="31:31" ht="30" customHeight="1" x14ac:dyDescent="0.35">
      <c r="AE246" s="99"/>
    </row>
    <row r="247" spans="31:31" ht="30" customHeight="1" x14ac:dyDescent="0.35">
      <c r="AE247" s="99"/>
    </row>
    <row r="248" spans="31:31" ht="30" customHeight="1" x14ac:dyDescent="0.35">
      <c r="AE248" s="99"/>
    </row>
    <row r="249" spans="31:31" ht="30" customHeight="1" x14ac:dyDescent="0.35">
      <c r="AE249" s="99"/>
    </row>
    <row r="250" spans="31:31" ht="30" customHeight="1" x14ac:dyDescent="0.35">
      <c r="AE250" s="99"/>
    </row>
    <row r="251" spans="31:31" ht="30" customHeight="1" x14ac:dyDescent="0.35">
      <c r="AE251" s="99"/>
    </row>
    <row r="252" spans="31:31" ht="30" customHeight="1" x14ac:dyDescent="0.35">
      <c r="AE252" s="99"/>
    </row>
    <row r="253" spans="31:31" ht="30" customHeight="1" x14ac:dyDescent="0.35">
      <c r="AE253" s="99"/>
    </row>
    <row r="254" spans="31:31" ht="30" customHeight="1" x14ac:dyDescent="0.35">
      <c r="AE254" s="99"/>
    </row>
    <row r="255" spans="31:31" ht="30" customHeight="1" x14ac:dyDescent="0.35">
      <c r="AE255" s="99"/>
    </row>
    <row r="256" spans="31:31" ht="30" customHeight="1" x14ac:dyDescent="0.35">
      <c r="AE256" s="99"/>
    </row>
    <row r="257" spans="31:31" ht="30" customHeight="1" x14ac:dyDescent="0.35">
      <c r="AE257" s="99"/>
    </row>
    <row r="258" spans="31:31" ht="30" customHeight="1" x14ac:dyDescent="0.35">
      <c r="AE258" s="99"/>
    </row>
    <row r="259" spans="31:31" ht="30" customHeight="1" x14ac:dyDescent="0.35">
      <c r="AE259" s="99"/>
    </row>
    <row r="260" spans="31:31" ht="30" customHeight="1" x14ac:dyDescent="0.35">
      <c r="AE260" s="99"/>
    </row>
    <row r="261" spans="31:31" ht="30" customHeight="1" x14ac:dyDescent="0.35">
      <c r="AE261" s="99"/>
    </row>
    <row r="262" spans="31:31" ht="30" customHeight="1" x14ac:dyDescent="0.35">
      <c r="AE262" s="99"/>
    </row>
    <row r="263" spans="31:31" ht="30" customHeight="1" x14ac:dyDescent="0.35">
      <c r="AE263" s="99"/>
    </row>
    <row r="264" spans="31:31" ht="30" customHeight="1" x14ac:dyDescent="0.35">
      <c r="AE264" s="99"/>
    </row>
    <row r="265" spans="31:31" ht="30" customHeight="1" x14ac:dyDescent="0.35">
      <c r="AE265" s="99"/>
    </row>
    <row r="266" spans="31:31" ht="30" customHeight="1" x14ac:dyDescent="0.35">
      <c r="AE266" s="99"/>
    </row>
    <row r="267" spans="31:31" ht="30" customHeight="1" x14ac:dyDescent="0.35">
      <c r="AE267" s="99"/>
    </row>
    <row r="268" spans="31:31" ht="30" customHeight="1" x14ac:dyDescent="0.35">
      <c r="AE268" s="99"/>
    </row>
    <row r="269" spans="31:31" ht="30" customHeight="1" x14ac:dyDescent="0.35">
      <c r="AE269" s="99"/>
    </row>
    <row r="270" spans="31:31" ht="30" customHeight="1" x14ac:dyDescent="0.35">
      <c r="AE270" s="99"/>
    </row>
    <row r="271" spans="31:31" ht="30" customHeight="1" x14ac:dyDescent="0.35">
      <c r="AE271" s="99"/>
    </row>
    <row r="272" spans="31:31" ht="30" customHeight="1" x14ac:dyDescent="0.35">
      <c r="AE272" s="99"/>
    </row>
    <row r="273" spans="31:31" ht="30" customHeight="1" x14ac:dyDescent="0.35">
      <c r="AE273" s="99"/>
    </row>
    <row r="274" spans="31:31" ht="30" customHeight="1" x14ac:dyDescent="0.35">
      <c r="AE274" s="99"/>
    </row>
    <row r="275" spans="31:31" ht="30" customHeight="1" x14ac:dyDescent="0.35">
      <c r="AE275" s="99"/>
    </row>
    <row r="276" spans="31:31" ht="30" customHeight="1" x14ac:dyDescent="0.35">
      <c r="AE276" s="99"/>
    </row>
    <row r="277" spans="31:31" ht="30" customHeight="1" x14ac:dyDescent="0.35">
      <c r="AE277" s="99"/>
    </row>
    <row r="278" spans="31:31" ht="30" customHeight="1" x14ac:dyDescent="0.35">
      <c r="AE278" s="99"/>
    </row>
    <row r="279" spans="31:31" ht="30" customHeight="1" x14ac:dyDescent="0.35">
      <c r="AE279" s="99"/>
    </row>
    <row r="280" spans="31:31" ht="30" customHeight="1" x14ac:dyDescent="0.35">
      <c r="AE280" s="99"/>
    </row>
    <row r="281" spans="31:31" ht="30" customHeight="1" x14ac:dyDescent="0.35">
      <c r="AE281" s="99"/>
    </row>
    <row r="282" spans="31:31" ht="30" customHeight="1" x14ac:dyDescent="0.35">
      <c r="AE282" s="99"/>
    </row>
    <row r="283" spans="31:31" ht="30" customHeight="1" x14ac:dyDescent="0.35">
      <c r="AE283" s="99"/>
    </row>
    <row r="284" spans="31:31" ht="30" customHeight="1" x14ac:dyDescent="0.35">
      <c r="AE284" s="99"/>
    </row>
    <row r="285" spans="31:31" ht="30" customHeight="1" x14ac:dyDescent="0.35">
      <c r="AE285" s="99"/>
    </row>
    <row r="286" spans="31:31" ht="30" customHeight="1" x14ac:dyDescent="0.35">
      <c r="AE286" s="99"/>
    </row>
    <row r="287" spans="31:31" ht="30" customHeight="1" x14ac:dyDescent="0.35">
      <c r="AE287" s="99"/>
    </row>
    <row r="288" spans="31:31" ht="30" customHeight="1" x14ac:dyDescent="0.35">
      <c r="AE288" s="99"/>
    </row>
    <row r="289" spans="31:31" ht="30" customHeight="1" x14ac:dyDescent="0.35">
      <c r="AE289" s="99"/>
    </row>
    <row r="290" spans="31:31" ht="30" customHeight="1" x14ac:dyDescent="0.35">
      <c r="AE290" s="99"/>
    </row>
    <row r="291" spans="31:31" ht="30" customHeight="1" x14ac:dyDescent="0.35">
      <c r="AE291" s="99"/>
    </row>
    <row r="292" spans="31:31" ht="30" customHeight="1" x14ac:dyDescent="0.35">
      <c r="AE292" s="99"/>
    </row>
    <row r="293" spans="31:31" ht="30" customHeight="1" x14ac:dyDescent="0.35">
      <c r="AE293" s="99"/>
    </row>
    <row r="294" spans="31:31" ht="30" customHeight="1" x14ac:dyDescent="0.35">
      <c r="AE294" s="99"/>
    </row>
    <row r="295" spans="31:31" ht="30" customHeight="1" x14ac:dyDescent="0.35">
      <c r="AE295" s="99"/>
    </row>
    <row r="296" spans="31:31" ht="30" customHeight="1" x14ac:dyDescent="0.35">
      <c r="AE296" s="99"/>
    </row>
    <row r="297" spans="31:31" ht="30" customHeight="1" x14ac:dyDescent="0.35">
      <c r="AE297" s="99"/>
    </row>
    <row r="298" spans="31:31" ht="30" customHeight="1" x14ac:dyDescent="0.35">
      <c r="AE298" s="99"/>
    </row>
    <row r="299" spans="31:31" ht="30" customHeight="1" x14ac:dyDescent="0.35">
      <c r="AE299" s="99"/>
    </row>
    <row r="300" spans="31:31" ht="30" customHeight="1" x14ac:dyDescent="0.35">
      <c r="AE300" s="99"/>
    </row>
    <row r="301" spans="31:31" ht="30" customHeight="1" x14ac:dyDescent="0.35">
      <c r="AE301" s="99"/>
    </row>
    <row r="302" spans="31:31" ht="30" customHeight="1" x14ac:dyDescent="0.35">
      <c r="AE302" s="99"/>
    </row>
    <row r="303" spans="31:31" ht="30" customHeight="1" x14ac:dyDescent="0.35">
      <c r="AE303" s="99"/>
    </row>
    <row r="304" spans="31:31" ht="30" customHeight="1" x14ac:dyDescent="0.35">
      <c r="AE304" s="99"/>
    </row>
    <row r="305" spans="31:31" ht="30" customHeight="1" x14ac:dyDescent="0.35">
      <c r="AE305" s="99"/>
    </row>
    <row r="306" spans="31:31" ht="30" customHeight="1" x14ac:dyDescent="0.35">
      <c r="AE306" s="99"/>
    </row>
    <row r="307" spans="31:31" ht="30" customHeight="1" x14ac:dyDescent="0.35">
      <c r="AE307" s="99"/>
    </row>
    <row r="308" spans="31:31" ht="30" customHeight="1" x14ac:dyDescent="0.35">
      <c r="AE308" s="99"/>
    </row>
    <row r="309" spans="31:31" ht="30" customHeight="1" x14ac:dyDescent="0.35">
      <c r="AE309" s="99"/>
    </row>
    <row r="310" spans="31:31" ht="30" customHeight="1" x14ac:dyDescent="0.35">
      <c r="AE310" s="99"/>
    </row>
    <row r="311" spans="31:31" ht="30" customHeight="1" x14ac:dyDescent="0.35">
      <c r="AE311" s="99"/>
    </row>
    <row r="312" spans="31:31" ht="30" customHeight="1" x14ac:dyDescent="0.35">
      <c r="AE312" s="99"/>
    </row>
    <row r="313" spans="31:31" ht="30" customHeight="1" x14ac:dyDescent="0.35">
      <c r="AE313" s="99"/>
    </row>
    <row r="314" spans="31:31" ht="30" customHeight="1" x14ac:dyDescent="0.35">
      <c r="AE314" s="99"/>
    </row>
    <row r="315" spans="31:31" ht="30" customHeight="1" x14ac:dyDescent="0.35">
      <c r="AE315" s="99"/>
    </row>
    <row r="316" spans="31:31" ht="30" customHeight="1" x14ac:dyDescent="0.35">
      <c r="AE316" s="99"/>
    </row>
    <row r="317" spans="31:31" ht="30" customHeight="1" x14ac:dyDescent="0.35">
      <c r="AE317" s="99"/>
    </row>
    <row r="318" spans="31:31" ht="30" customHeight="1" x14ac:dyDescent="0.35">
      <c r="AE318" s="99"/>
    </row>
    <row r="319" spans="31:31" ht="30" customHeight="1" x14ac:dyDescent="0.35">
      <c r="AE319" s="99"/>
    </row>
    <row r="320" spans="31:31" ht="30" customHeight="1" x14ac:dyDescent="0.35">
      <c r="AE320" s="99"/>
    </row>
    <row r="321" spans="31:31" ht="30" customHeight="1" x14ac:dyDescent="0.35">
      <c r="AE321" s="99"/>
    </row>
    <row r="322" spans="31:31" ht="30" customHeight="1" x14ac:dyDescent="0.35">
      <c r="AE322" s="99"/>
    </row>
    <row r="323" spans="31:31" ht="30" customHeight="1" x14ac:dyDescent="0.35">
      <c r="AE323" s="99"/>
    </row>
    <row r="324" spans="31:31" ht="30" customHeight="1" x14ac:dyDescent="0.35">
      <c r="AE324" s="99"/>
    </row>
    <row r="325" spans="31:31" ht="30" customHeight="1" x14ac:dyDescent="0.35">
      <c r="AE325" s="99"/>
    </row>
    <row r="326" spans="31:31" ht="30" customHeight="1" x14ac:dyDescent="0.35">
      <c r="AE326" s="99"/>
    </row>
    <row r="327" spans="31:31" ht="30" customHeight="1" x14ac:dyDescent="0.35">
      <c r="AE327" s="99"/>
    </row>
    <row r="328" spans="31:31" ht="30" customHeight="1" x14ac:dyDescent="0.35">
      <c r="AE328" s="99"/>
    </row>
    <row r="329" spans="31:31" ht="30" customHeight="1" x14ac:dyDescent="0.35">
      <c r="AE329" s="99"/>
    </row>
    <row r="330" spans="31:31" ht="30" customHeight="1" x14ac:dyDescent="0.35">
      <c r="AE330" s="99"/>
    </row>
    <row r="331" spans="31:31" ht="30" customHeight="1" x14ac:dyDescent="0.35">
      <c r="AE331" s="99"/>
    </row>
    <row r="332" spans="31:31" ht="30" customHeight="1" x14ac:dyDescent="0.35">
      <c r="AE332" s="99"/>
    </row>
    <row r="333" spans="31:31" ht="30" customHeight="1" x14ac:dyDescent="0.35">
      <c r="AE333" s="99"/>
    </row>
    <row r="334" spans="31:31" ht="30" customHeight="1" x14ac:dyDescent="0.35">
      <c r="AE334" s="99"/>
    </row>
    <row r="335" spans="31:31" ht="30" customHeight="1" x14ac:dyDescent="0.35">
      <c r="AE335" s="99"/>
    </row>
    <row r="336" spans="31:31" ht="30" customHeight="1" x14ac:dyDescent="0.35">
      <c r="AE336" s="99"/>
    </row>
    <row r="337" spans="31:31" ht="30" customHeight="1" x14ac:dyDescent="0.35">
      <c r="AE337" s="99"/>
    </row>
    <row r="338" spans="31:31" ht="30" customHeight="1" x14ac:dyDescent="0.35">
      <c r="AE338" s="99"/>
    </row>
    <row r="339" spans="31:31" ht="30" customHeight="1" x14ac:dyDescent="0.35">
      <c r="AE339" s="99"/>
    </row>
    <row r="340" spans="31:31" ht="30" customHeight="1" x14ac:dyDescent="0.35">
      <c r="AE340" s="99"/>
    </row>
    <row r="341" spans="31:31" ht="30" customHeight="1" x14ac:dyDescent="0.35">
      <c r="AE341" s="99"/>
    </row>
    <row r="342" spans="31:31" ht="30" customHeight="1" x14ac:dyDescent="0.35">
      <c r="AE342" s="99"/>
    </row>
    <row r="343" spans="31:31" ht="30" customHeight="1" x14ac:dyDescent="0.35">
      <c r="AE343" s="99"/>
    </row>
    <row r="344" spans="31:31" ht="30" customHeight="1" x14ac:dyDescent="0.35">
      <c r="AE344" s="99"/>
    </row>
    <row r="345" spans="31:31" ht="30" customHeight="1" x14ac:dyDescent="0.35">
      <c r="AE345" s="99"/>
    </row>
    <row r="346" spans="31:31" ht="30" customHeight="1" x14ac:dyDescent="0.35">
      <c r="AE346" s="99"/>
    </row>
    <row r="347" spans="31:31" ht="30" customHeight="1" x14ac:dyDescent="0.35">
      <c r="AE347" s="99"/>
    </row>
    <row r="348" spans="31:31" ht="30" customHeight="1" x14ac:dyDescent="0.35">
      <c r="AE348" s="99"/>
    </row>
    <row r="349" spans="31:31" ht="30" customHeight="1" x14ac:dyDescent="0.35">
      <c r="AE349" s="99"/>
    </row>
    <row r="350" spans="31:31" ht="30" customHeight="1" x14ac:dyDescent="0.35">
      <c r="AE350" s="99"/>
    </row>
    <row r="351" spans="31:31" ht="30" customHeight="1" x14ac:dyDescent="0.35">
      <c r="AE351" s="99"/>
    </row>
    <row r="352" spans="31:31" ht="30" customHeight="1" x14ac:dyDescent="0.35">
      <c r="AE352" s="99"/>
    </row>
    <row r="353" spans="31:31" ht="30" customHeight="1" x14ac:dyDescent="0.35">
      <c r="AE353" s="99"/>
    </row>
    <row r="354" spans="31:31" ht="30" customHeight="1" x14ac:dyDescent="0.35">
      <c r="AE354" s="99"/>
    </row>
    <row r="355" spans="31:31" ht="30" customHeight="1" x14ac:dyDescent="0.35">
      <c r="AE355" s="99"/>
    </row>
    <row r="356" spans="31:31" ht="30" customHeight="1" x14ac:dyDescent="0.35">
      <c r="AE356" s="99"/>
    </row>
    <row r="357" spans="31:31" ht="30" customHeight="1" x14ac:dyDescent="0.35">
      <c r="AE357" s="99"/>
    </row>
    <row r="358" spans="31:31" ht="30" customHeight="1" x14ac:dyDescent="0.35">
      <c r="AE358" s="99"/>
    </row>
    <row r="359" spans="31:31" ht="30" customHeight="1" x14ac:dyDescent="0.35">
      <c r="AE359" s="99"/>
    </row>
    <row r="360" spans="31:31" ht="30" customHeight="1" x14ac:dyDescent="0.35">
      <c r="AE360" s="99"/>
    </row>
    <row r="361" spans="31:31" ht="30" customHeight="1" x14ac:dyDescent="0.35">
      <c r="AE361" s="99"/>
    </row>
    <row r="362" spans="31:31" ht="30" customHeight="1" x14ac:dyDescent="0.35">
      <c r="AE362" s="99"/>
    </row>
    <row r="363" spans="31:31" ht="30" customHeight="1" x14ac:dyDescent="0.35">
      <c r="AE363" s="99"/>
    </row>
    <row r="364" spans="31:31" ht="30" customHeight="1" x14ac:dyDescent="0.35">
      <c r="AE364" s="99"/>
    </row>
    <row r="365" spans="31:31" ht="30" customHeight="1" x14ac:dyDescent="0.35">
      <c r="AE365" s="99"/>
    </row>
    <row r="366" spans="31:31" ht="30" customHeight="1" x14ac:dyDescent="0.35">
      <c r="AE366" s="99"/>
    </row>
    <row r="367" spans="31:31" ht="30" customHeight="1" x14ac:dyDescent="0.35">
      <c r="AE367" s="99"/>
    </row>
    <row r="368" spans="31:31" ht="30" customHeight="1" x14ac:dyDescent="0.35">
      <c r="AE368" s="99"/>
    </row>
    <row r="369" spans="31:31" ht="30" customHeight="1" x14ac:dyDescent="0.35">
      <c r="AE369" s="99"/>
    </row>
    <row r="370" spans="31:31" ht="30" customHeight="1" x14ac:dyDescent="0.35">
      <c r="AE370" s="99"/>
    </row>
    <row r="371" spans="31:31" ht="30" customHeight="1" x14ac:dyDescent="0.35">
      <c r="AE371" s="99"/>
    </row>
    <row r="372" spans="31:31" ht="30" customHeight="1" x14ac:dyDescent="0.35">
      <c r="AE372" s="99"/>
    </row>
    <row r="373" spans="31:31" ht="30" customHeight="1" x14ac:dyDescent="0.35">
      <c r="AE373" s="99"/>
    </row>
    <row r="374" spans="31:31" ht="30" customHeight="1" x14ac:dyDescent="0.35">
      <c r="AE374" s="99"/>
    </row>
    <row r="375" spans="31:31" ht="30" customHeight="1" x14ac:dyDescent="0.35">
      <c r="AE375" s="99"/>
    </row>
    <row r="376" spans="31:31" ht="30" customHeight="1" x14ac:dyDescent="0.35">
      <c r="AE376" s="99"/>
    </row>
    <row r="377" spans="31:31" ht="30" customHeight="1" x14ac:dyDescent="0.35">
      <c r="AE377" s="99"/>
    </row>
    <row r="378" spans="31:31" ht="30" customHeight="1" x14ac:dyDescent="0.35">
      <c r="AE378" s="99"/>
    </row>
    <row r="379" spans="31:31" ht="30" customHeight="1" x14ac:dyDescent="0.35">
      <c r="AE379" s="99"/>
    </row>
    <row r="380" spans="31:31" ht="30" customHeight="1" x14ac:dyDescent="0.35">
      <c r="AE380" s="99"/>
    </row>
    <row r="381" spans="31:31" ht="30" customHeight="1" x14ac:dyDescent="0.35">
      <c r="AE381" s="99"/>
    </row>
    <row r="382" spans="31:31" ht="30" customHeight="1" x14ac:dyDescent="0.35">
      <c r="AE382" s="99"/>
    </row>
    <row r="383" spans="31:31" ht="30" customHeight="1" x14ac:dyDescent="0.35">
      <c r="AE383" s="99"/>
    </row>
    <row r="384" spans="31:31" ht="30" customHeight="1" x14ac:dyDescent="0.35">
      <c r="AE384" s="99"/>
    </row>
    <row r="385" spans="31:31" ht="30" customHeight="1" x14ac:dyDescent="0.35">
      <c r="AE385" s="99"/>
    </row>
    <row r="386" spans="31:31" ht="30" customHeight="1" x14ac:dyDescent="0.35">
      <c r="AE386" s="99"/>
    </row>
    <row r="387" spans="31:31" ht="30" customHeight="1" x14ac:dyDescent="0.35">
      <c r="AE387" s="99"/>
    </row>
    <row r="388" spans="31:31" ht="30" customHeight="1" x14ac:dyDescent="0.35">
      <c r="AE388" s="99"/>
    </row>
    <row r="389" spans="31:31" ht="30" customHeight="1" x14ac:dyDescent="0.35">
      <c r="AE389" s="99"/>
    </row>
    <row r="390" spans="31:31" ht="30" customHeight="1" x14ac:dyDescent="0.35">
      <c r="AE390" s="99"/>
    </row>
    <row r="391" spans="31:31" ht="30" customHeight="1" x14ac:dyDescent="0.35">
      <c r="AE391" s="99"/>
    </row>
    <row r="392" spans="31:31" ht="30" customHeight="1" x14ac:dyDescent="0.35">
      <c r="AE392" s="99"/>
    </row>
    <row r="393" spans="31:31" ht="30" customHeight="1" x14ac:dyDescent="0.35">
      <c r="AE393" s="99"/>
    </row>
    <row r="394" spans="31:31" ht="30" customHeight="1" x14ac:dyDescent="0.35">
      <c r="AE394" s="99"/>
    </row>
    <row r="395" spans="31:31" ht="30" customHeight="1" x14ac:dyDescent="0.35">
      <c r="AE395" s="99"/>
    </row>
    <row r="396" spans="31:31" ht="30" customHeight="1" x14ac:dyDescent="0.35">
      <c r="AE396" s="99"/>
    </row>
    <row r="397" spans="31:31" ht="30" customHeight="1" x14ac:dyDescent="0.35">
      <c r="AE397" s="99"/>
    </row>
    <row r="398" spans="31:31" ht="30" customHeight="1" x14ac:dyDescent="0.35">
      <c r="AE398" s="99"/>
    </row>
    <row r="399" spans="31:31" ht="30" customHeight="1" x14ac:dyDescent="0.35">
      <c r="AE399" s="99"/>
    </row>
    <row r="400" spans="31:31" ht="30" customHeight="1" x14ac:dyDescent="0.35">
      <c r="AE400" s="99"/>
    </row>
    <row r="401" spans="31:31" ht="30" customHeight="1" x14ac:dyDescent="0.35">
      <c r="AE401" s="99"/>
    </row>
    <row r="402" spans="31:31" ht="30" customHeight="1" x14ac:dyDescent="0.35">
      <c r="AE402" s="99"/>
    </row>
    <row r="403" spans="31:31" ht="30" customHeight="1" x14ac:dyDescent="0.35">
      <c r="AE403" s="99"/>
    </row>
    <row r="404" spans="31:31" ht="30" customHeight="1" x14ac:dyDescent="0.35">
      <c r="AE404" s="99"/>
    </row>
    <row r="405" spans="31:31" ht="30" customHeight="1" x14ac:dyDescent="0.35">
      <c r="AE405" s="99"/>
    </row>
    <row r="406" spans="31:31" ht="30" customHeight="1" x14ac:dyDescent="0.35">
      <c r="AE406" s="99"/>
    </row>
    <row r="407" spans="31:31" ht="30" customHeight="1" x14ac:dyDescent="0.35">
      <c r="AE407" s="99"/>
    </row>
    <row r="408" spans="31:31" ht="30" customHeight="1" x14ac:dyDescent="0.35">
      <c r="AE408" s="99"/>
    </row>
    <row r="409" spans="31:31" ht="30" customHeight="1" x14ac:dyDescent="0.35">
      <c r="AE409" s="99"/>
    </row>
    <row r="410" spans="31:31" ht="30" customHeight="1" x14ac:dyDescent="0.35">
      <c r="AE410" s="99"/>
    </row>
    <row r="411" spans="31:31" ht="30" customHeight="1" x14ac:dyDescent="0.35">
      <c r="AE411" s="99"/>
    </row>
    <row r="412" spans="31:31" ht="30" customHeight="1" x14ac:dyDescent="0.35">
      <c r="AE412" s="99"/>
    </row>
    <row r="413" spans="31:31" ht="30" customHeight="1" x14ac:dyDescent="0.35">
      <c r="AE413" s="99"/>
    </row>
    <row r="414" spans="31:31" ht="30" customHeight="1" x14ac:dyDescent="0.35">
      <c r="AE414" s="99"/>
    </row>
    <row r="415" spans="31:31" ht="30" customHeight="1" x14ac:dyDescent="0.35">
      <c r="AE415" s="99"/>
    </row>
    <row r="416" spans="31:31" ht="30" customHeight="1" x14ac:dyDescent="0.35">
      <c r="AE416" s="99"/>
    </row>
    <row r="417" spans="31:31" ht="30" customHeight="1" x14ac:dyDescent="0.35">
      <c r="AE417" s="99"/>
    </row>
    <row r="418" spans="31:31" ht="30" customHeight="1" x14ac:dyDescent="0.35">
      <c r="AE418" s="99"/>
    </row>
    <row r="419" spans="31:31" ht="30" customHeight="1" x14ac:dyDescent="0.35">
      <c r="AE419" s="99"/>
    </row>
    <row r="420" spans="31:31" ht="30" customHeight="1" x14ac:dyDescent="0.35">
      <c r="AE420" s="99"/>
    </row>
    <row r="421" spans="31:31" ht="30" customHeight="1" x14ac:dyDescent="0.35">
      <c r="AE421" s="99"/>
    </row>
    <row r="422" spans="31:31" ht="30" customHeight="1" x14ac:dyDescent="0.35">
      <c r="AE422" s="99"/>
    </row>
    <row r="423" spans="31:31" ht="30" customHeight="1" x14ac:dyDescent="0.35">
      <c r="AE423" s="99"/>
    </row>
    <row r="424" spans="31:31" ht="30" customHeight="1" x14ac:dyDescent="0.35">
      <c r="AE424" s="99"/>
    </row>
    <row r="425" spans="31:31" ht="30" customHeight="1" x14ac:dyDescent="0.35">
      <c r="AE425" s="99"/>
    </row>
    <row r="426" spans="31:31" ht="30" customHeight="1" x14ac:dyDescent="0.35">
      <c r="AE426" s="99"/>
    </row>
    <row r="427" spans="31:31" ht="30" customHeight="1" x14ac:dyDescent="0.35">
      <c r="AE427" s="99"/>
    </row>
    <row r="428" spans="31:31" ht="30" customHeight="1" x14ac:dyDescent="0.35">
      <c r="AE428" s="99"/>
    </row>
    <row r="429" spans="31:31" ht="30" customHeight="1" x14ac:dyDescent="0.35">
      <c r="AE429" s="99"/>
    </row>
    <row r="430" spans="31:31" ht="30" customHeight="1" x14ac:dyDescent="0.35">
      <c r="AE430" s="99"/>
    </row>
    <row r="431" spans="31:31" ht="30" customHeight="1" x14ac:dyDescent="0.35">
      <c r="AE431" s="99"/>
    </row>
    <row r="432" spans="31:31" ht="30" customHeight="1" x14ac:dyDescent="0.35">
      <c r="AE432" s="99"/>
    </row>
    <row r="433" spans="31:31" ht="30" customHeight="1" x14ac:dyDescent="0.35">
      <c r="AE433" s="99"/>
    </row>
    <row r="434" spans="31:31" ht="30" customHeight="1" x14ac:dyDescent="0.35">
      <c r="AE434" s="99"/>
    </row>
    <row r="435" spans="31:31" ht="30" customHeight="1" x14ac:dyDescent="0.35">
      <c r="AE435" s="99"/>
    </row>
    <row r="436" spans="31:31" ht="30" customHeight="1" x14ac:dyDescent="0.35">
      <c r="AE436" s="99"/>
    </row>
    <row r="437" spans="31:31" ht="30" customHeight="1" x14ac:dyDescent="0.35">
      <c r="AE437" s="99"/>
    </row>
    <row r="438" spans="31:31" ht="30" customHeight="1" x14ac:dyDescent="0.35">
      <c r="AE438" s="99"/>
    </row>
    <row r="439" spans="31:31" ht="30" customHeight="1" x14ac:dyDescent="0.35">
      <c r="AE439" s="99"/>
    </row>
    <row r="440" spans="31:31" ht="30" customHeight="1" x14ac:dyDescent="0.35">
      <c r="AE440" s="99"/>
    </row>
    <row r="441" spans="31:31" ht="30" customHeight="1" x14ac:dyDescent="0.35">
      <c r="AE441" s="99"/>
    </row>
    <row r="442" spans="31:31" ht="30" customHeight="1" x14ac:dyDescent="0.35">
      <c r="AE442" s="99"/>
    </row>
    <row r="443" spans="31:31" ht="30" customHeight="1" x14ac:dyDescent="0.35">
      <c r="AE443" s="99"/>
    </row>
    <row r="444" spans="31:31" ht="30" customHeight="1" x14ac:dyDescent="0.35">
      <c r="AE444" s="99"/>
    </row>
    <row r="445" spans="31:31" ht="30" customHeight="1" x14ac:dyDescent="0.35">
      <c r="AE445" s="99"/>
    </row>
    <row r="446" spans="31:31" ht="30" customHeight="1" x14ac:dyDescent="0.35">
      <c r="AE446" s="99"/>
    </row>
    <row r="447" spans="31:31" ht="30" customHeight="1" x14ac:dyDescent="0.35">
      <c r="AE447" s="99"/>
    </row>
    <row r="448" spans="31:31" ht="30" customHeight="1" x14ac:dyDescent="0.35">
      <c r="AE448" s="99"/>
    </row>
    <row r="449" spans="31:31" ht="30" customHeight="1" x14ac:dyDescent="0.35">
      <c r="AE449" s="99"/>
    </row>
    <row r="450" spans="31:31" ht="30" customHeight="1" x14ac:dyDescent="0.35">
      <c r="AE450" s="99"/>
    </row>
    <row r="451" spans="31:31" ht="30" customHeight="1" x14ac:dyDescent="0.35">
      <c r="AE451" s="99"/>
    </row>
    <row r="452" spans="31:31" ht="30" customHeight="1" x14ac:dyDescent="0.35">
      <c r="AE452" s="99"/>
    </row>
    <row r="453" spans="31:31" ht="30" customHeight="1" x14ac:dyDescent="0.35">
      <c r="AE453" s="99"/>
    </row>
    <row r="454" spans="31:31" ht="30" customHeight="1" x14ac:dyDescent="0.35">
      <c r="AE454" s="99"/>
    </row>
    <row r="455" spans="31:31" ht="30" customHeight="1" x14ac:dyDescent="0.35">
      <c r="AE455" s="99"/>
    </row>
    <row r="456" spans="31:31" ht="30" customHeight="1" x14ac:dyDescent="0.35">
      <c r="AE456" s="99"/>
    </row>
    <row r="457" spans="31:31" ht="30" customHeight="1" x14ac:dyDescent="0.35">
      <c r="AE457" s="99"/>
    </row>
    <row r="458" spans="31:31" ht="30" customHeight="1" x14ac:dyDescent="0.35">
      <c r="AE458" s="99"/>
    </row>
    <row r="459" spans="31:31" ht="30" customHeight="1" x14ac:dyDescent="0.35">
      <c r="AE459" s="99"/>
    </row>
    <row r="460" spans="31:31" ht="30" customHeight="1" x14ac:dyDescent="0.35">
      <c r="AE460" s="99"/>
    </row>
    <row r="461" spans="31:31" ht="30" customHeight="1" x14ac:dyDescent="0.35">
      <c r="AE461" s="99"/>
    </row>
    <row r="462" spans="31:31" ht="30" customHeight="1" x14ac:dyDescent="0.35">
      <c r="AE462" s="99"/>
    </row>
    <row r="463" spans="31:31" ht="30" customHeight="1" x14ac:dyDescent="0.35">
      <c r="AE463" s="99"/>
    </row>
    <row r="464" spans="31:31" ht="30" customHeight="1" x14ac:dyDescent="0.35">
      <c r="AE464" s="99"/>
    </row>
    <row r="465" spans="31:31" ht="30" customHeight="1" x14ac:dyDescent="0.35">
      <c r="AE465" s="99"/>
    </row>
    <row r="466" spans="31:31" ht="30" customHeight="1" x14ac:dyDescent="0.35">
      <c r="AE466" s="99"/>
    </row>
    <row r="467" spans="31:31" ht="30" customHeight="1" x14ac:dyDescent="0.35">
      <c r="AE467" s="99"/>
    </row>
    <row r="468" spans="31:31" ht="30" customHeight="1" x14ac:dyDescent="0.35">
      <c r="AE468" s="99"/>
    </row>
    <row r="469" spans="31:31" ht="30" customHeight="1" x14ac:dyDescent="0.35">
      <c r="AE469" s="99"/>
    </row>
    <row r="470" spans="31:31" ht="30" customHeight="1" x14ac:dyDescent="0.35">
      <c r="AE470" s="99"/>
    </row>
    <row r="471" spans="31:31" ht="30" customHeight="1" x14ac:dyDescent="0.35">
      <c r="AE471" s="99"/>
    </row>
    <row r="472" spans="31:31" ht="30" customHeight="1" x14ac:dyDescent="0.35">
      <c r="AE472" s="99"/>
    </row>
    <row r="473" spans="31:31" ht="30" customHeight="1" x14ac:dyDescent="0.35">
      <c r="AE473" s="99"/>
    </row>
    <row r="474" spans="31:31" ht="30" customHeight="1" x14ac:dyDescent="0.35">
      <c r="AE474" s="99"/>
    </row>
    <row r="475" spans="31:31" ht="30" customHeight="1" x14ac:dyDescent="0.35">
      <c r="AE475" s="99"/>
    </row>
    <row r="476" spans="31:31" ht="30" customHeight="1" x14ac:dyDescent="0.35">
      <c r="AE476" s="99"/>
    </row>
    <row r="477" spans="31:31" ht="30" customHeight="1" x14ac:dyDescent="0.35">
      <c r="AE477" s="99"/>
    </row>
    <row r="478" spans="31:31" ht="30" customHeight="1" x14ac:dyDescent="0.35">
      <c r="AE478" s="99"/>
    </row>
    <row r="479" spans="31:31" ht="30" customHeight="1" x14ac:dyDescent="0.35">
      <c r="AE479" s="99"/>
    </row>
    <row r="480" spans="31:31" ht="30" customHeight="1" x14ac:dyDescent="0.35">
      <c r="AE480" s="99"/>
    </row>
    <row r="481" spans="31:31" ht="30" customHeight="1" x14ac:dyDescent="0.35">
      <c r="AE481" s="99"/>
    </row>
    <row r="482" spans="31:31" ht="30" customHeight="1" x14ac:dyDescent="0.35">
      <c r="AE482" s="99"/>
    </row>
    <row r="483" spans="31:31" ht="30" customHeight="1" x14ac:dyDescent="0.35">
      <c r="AE483" s="99"/>
    </row>
    <row r="484" spans="31:31" ht="30" customHeight="1" x14ac:dyDescent="0.35">
      <c r="AE484" s="99"/>
    </row>
    <row r="485" spans="31:31" ht="30" customHeight="1" x14ac:dyDescent="0.35">
      <c r="AE485" s="99"/>
    </row>
    <row r="486" spans="31:31" ht="30" customHeight="1" x14ac:dyDescent="0.35">
      <c r="AE486" s="99"/>
    </row>
    <row r="487" spans="31:31" ht="30" customHeight="1" x14ac:dyDescent="0.35">
      <c r="AE487" s="99"/>
    </row>
    <row r="488" spans="31:31" ht="30" customHeight="1" x14ac:dyDescent="0.35">
      <c r="AE488" s="99"/>
    </row>
    <row r="489" spans="31:31" ht="30" customHeight="1" x14ac:dyDescent="0.35">
      <c r="AE489" s="99"/>
    </row>
    <row r="490" spans="31:31" ht="30" customHeight="1" x14ac:dyDescent="0.35">
      <c r="AE490" s="99"/>
    </row>
    <row r="491" spans="31:31" ht="30" customHeight="1" x14ac:dyDescent="0.35">
      <c r="AE491" s="99"/>
    </row>
    <row r="492" spans="31:31" ht="30" customHeight="1" x14ac:dyDescent="0.35">
      <c r="AE492" s="99"/>
    </row>
    <row r="493" spans="31:31" ht="30" customHeight="1" x14ac:dyDescent="0.35">
      <c r="AE493" s="99"/>
    </row>
    <row r="494" spans="31:31" ht="30" customHeight="1" x14ac:dyDescent="0.35">
      <c r="AE494" s="99"/>
    </row>
    <row r="495" spans="31:31" ht="30" customHeight="1" x14ac:dyDescent="0.35">
      <c r="AE495" s="99"/>
    </row>
    <row r="496" spans="31:31" ht="30" customHeight="1" x14ac:dyDescent="0.35">
      <c r="AE496" s="99"/>
    </row>
    <row r="497" spans="31:31" ht="30" customHeight="1" x14ac:dyDescent="0.35">
      <c r="AE497" s="99"/>
    </row>
    <row r="498" spans="31:31" ht="30" customHeight="1" x14ac:dyDescent="0.35">
      <c r="AE498" s="99"/>
    </row>
    <row r="499" spans="31:31" ht="30" customHeight="1" x14ac:dyDescent="0.35">
      <c r="AE499" s="99"/>
    </row>
    <row r="500" spans="31:31" ht="30" customHeight="1" x14ac:dyDescent="0.35">
      <c r="AE500" s="99"/>
    </row>
    <row r="501" spans="31:31" ht="30" customHeight="1" x14ac:dyDescent="0.35">
      <c r="AE501" s="99"/>
    </row>
    <row r="502" spans="31:31" ht="30" customHeight="1" x14ac:dyDescent="0.35">
      <c r="AE502" s="99"/>
    </row>
    <row r="503" spans="31:31" ht="30" customHeight="1" x14ac:dyDescent="0.35">
      <c r="AE503" s="99"/>
    </row>
    <row r="504" spans="31:31" ht="30" customHeight="1" x14ac:dyDescent="0.35">
      <c r="AE504" s="99"/>
    </row>
    <row r="505" spans="31:31" ht="30" customHeight="1" x14ac:dyDescent="0.35">
      <c r="AE505" s="99"/>
    </row>
    <row r="506" spans="31:31" ht="30" customHeight="1" x14ac:dyDescent="0.35">
      <c r="AE506" s="99"/>
    </row>
    <row r="507" spans="31:31" ht="30" customHeight="1" x14ac:dyDescent="0.35">
      <c r="AE507" s="99"/>
    </row>
    <row r="508" spans="31:31" ht="30" customHeight="1" x14ac:dyDescent="0.35">
      <c r="AE508" s="99"/>
    </row>
    <row r="509" spans="31:31" ht="30" customHeight="1" x14ac:dyDescent="0.35">
      <c r="AE509" s="99"/>
    </row>
    <row r="510" spans="31:31" ht="30" customHeight="1" x14ac:dyDescent="0.35">
      <c r="AE510" s="99"/>
    </row>
    <row r="511" spans="31:31" ht="30" customHeight="1" x14ac:dyDescent="0.35">
      <c r="AE511" s="99"/>
    </row>
    <row r="512" spans="31:31" ht="30" customHeight="1" x14ac:dyDescent="0.35">
      <c r="AE512" s="99"/>
    </row>
    <row r="513" spans="31:31" ht="30" customHeight="1" x14ac:dyDescent="0.35">
      <c r="AE513" s="99"/>
    </row>
    <row r="514" spans="31:31" ht="30" customHeight="1" x14ac:dyDescent="0.35">
      <c r="AE514" s="99"/>
    </row>
    <row r="515" spans="31:31" ht="30" customHeight="1" x14ac:dyDescent="0.35">
      <c r="AE515" s="99"/>
    </row>
    <row r="516" spans="31:31" ht="30" customHeight="1" x14ac:dyDescent="0.35">
      <c r="AE516" s="99"/>
    </row>
    <row r="517" spans="31:31" ht="30" customHeight="1" x14ac:dyDescent="0.35">
      <c r="AE517" s="99"/>
    </row>
    <row r="518" spans="31:31" ht="30" customHeight="1" x14ac:dyDescent="0.35">
      <c r="AE518" s="99"/>
    </row>
    <row r="519" spans="31:31" ht="30" customHeight="1" x14ac:dyDescent="0.35">
      <c r="AE519" s="99"/>
    </row>
    <row r="520" spans="31:31" ht="30" customHeight="1" x14ac:dyDescent="0.35">
      <c r="AE520" s="99"/>
    </row>
    <row r="521" spans="31:31" ht="30" customHeight="1" x14ac:dyDescent="0.35">
      <c r="AE521" s="99"/>
    </row>
    <row r="522" spans="31:31" ht="30" customHeight="1" x14ac:dyDescent="0.35">
      <c r="AE522" s="99"/>
    </row>
    <row r="523" spans="31:31" ht="30" customHeight="1" x14ac:dyDescent="0.35">
      <c r="AE523" s="99"/>
    </row>
    <row r="524" spans="31:31" ht="30" customHeight="1" x14ac:dyDescent="0.35">
      <c r="AE524" s="99"/>
    </row>
    <row r="525" spans="31:31" ht="30" customHeight="1" x14ac:dyDescent="0.35">
      <c r="AE525" s="99"/>
    </row>
    <row r="526" spans="31:31" ht="30" customHeight="1" x14ac:dyDescent="0.35">
      <c r="AE526" s="99"/>
    </row>
    <row r="527" spans="31:31" ht="30" customHeight="1" x14ac:dyDescent="0.35">
      <c r="AE527" s="99"/>
    </row>
    <row r="528" spans="31:31" ht="30" customHeight="1" x14ac:dyDescent="0.35">
      <c r="AE528" s="99"/>
    </row>
    <row r="529" spans="31:31" ht="30" customHeight="1" x14ac:dyDescent="0.35">
      <c r="AE529" s="99"/>
    </row>
    <row r="530" spans="31:31" ht="30" customHeight="1" x14ac:dyDescent="0.35">
      <c r="AE530" s="99"/>
    </row>
    <row r="531" spans="31:31" ht="30" customHeight="1" x14ac:dyDescent="0.35">
      <c r="AE531" s="99"/>
    </row>
    <row r="532" spans="31:31" ht="30" customHeight="1" x14ac:dyDescent="0.35">
      <c r="AE532" s="99"/>
    </row>
    <row r="533" spans="31:31" ht="30" customHeight="1" x14ac:dyDescent="0.35">
      <c r="AE533" s="99"/>
    </row>
    <row r="534" spans="31:31" ht="30" customHeight="1" x14ac:dyDescent="0.35">
      <c r="AE534" s="99"/>
    </row>
    <row r="535" spans="31:31" ht="30" customHeight="1" x14ac:dyDescent="0.35">
      <c r="AE535" s="99"/>
    </row>
    <row r="536" spans="31:31" ht="30" customHeight="1" x14ac:dyDescent="0.35">
      <c r="AE536" s="99"/>
    </row>
    <row r="537" spans="31:31" ht="30" customHeight="1" x14ac:dyDescent="0.35">
      <c r="AE537" s="99"/>
    </row>
    <row r="538" spans="31:31" ht="30" customHeight="1" x14ac:dyDescent="0.35">
      <c r="AE538" s="99"/>
    </row>
    <row r="539" spans="31:31" ht="30" customHeight="1" x14ac:dyDescent="0.35">
      <c r="AE539" s="99"/>
    </row>
    <row r="540" spans="31:31" ht="30" customHeight="1" x14ac:dyDescent="0.35">
      <c r="AE540" s="99"/>
    </row>
    <row r="541" spans="31:31" ht="30" customHeight="1" x14ac:dyDescent="0.35">
      <c r="AE541" s="99"/>
    </row>
    <row r="542" spans="31:31" ht="30" customHeight="1" x14ac:dyDescent="0.35">
      <c r="AE542" s="99"/>
    </row>
    <row r="543" spans="31:31" ht="30" customHeight="1" x14ac:dyDescent="0.35">
      <c r="AE543" s="99"/>
    </row>
    <row r="544" spans="31:31" ht="30" customHeight="1" x14ac:dyDescent="0.35">
      <c r="AE544" s="99"/>
    </row>
    <row r="545" spans="31:31" ht="30" customHeight="1" x14ac:dyDescent="0.35">
      <c r="AE545" s="99"/>
    </row>
    <row r="546" spans="31:31" ht="30" customHeight="1" x14ac:dyDescent="0.35">
      <c r="AE546" s="99"/>
    </row>
    <row r="547" spans="31:31" ht="30" customHeight="1" x14ac:dyDescent="0.35">
      <c r="AE547" s="99"/>
    </row>
    <row r="548" spans="31:31" ht="30" customHeight="1" x14ac:dyDescent="0.35">
      <c r="AE548" s="99"/>
    </row>
    <row r="549" spans="31:31" ht="30" customHeight="1" x14ac:dyDescent="0.35">
      <c r="AE549" s="99"/>
    </row>
    <row r="550" spans="31:31" ht="30" customHeight="1" x14ac:dyDescent="0.35">
      <c r="AE550" s="99"/>
    </row>
    <row r="551" spans="31:31" ht="30" customHeight="1" x14ac:dyDescent="0.35">
      <c r="AE551" s="99"/>
    </row>
    <row r="552" spans="31:31" ht="30" customHeight="1" x14ac:dyDescent="0.35">
      <c r="AE552" s="99"/>
    </row>
    <row r="553" spans="31:31" ht="30" customHeight="1" x14ac:dyDescent="0.35">
      <c r="AE553" s="99"/>
    </row>
    <row r="554" spans="31:31" ht="30" customHeight="1" x14ac:dyDescent="0.35">
      <c r="AE554" s="99"/>
    </row>
    <row r="555" spans="31:31" ht="30" customHeight="1" x14ac:dyDescent="0.35">
      <c r="AE555" s="99"/>
    </row>
    <row r="556" spans="31:31" ht="30" customHeight="1" x14ac:dyDescent="0.35">
      <c r="AE556" s="99"/>
    </row>
    <row r="557" spans="31:31" ht="30" customHeight="1" x14ac:dyDescent="0.35">
      <c r="AE557" s="99"/>
    </row>
    <row r="558" spans="31:31" ht="30" customHeight="1" x14ac:dyDescent="0.35">
      <c r="AE558" s="99"/>
    </row>
    <row r="559" spans="31:31" ht="30" customHeight="1" x14ac:dyDescent="0.35">
      <c r="AE559" s="99"/>
    </row>
    <row r="560" spans="31:31" ht="30" customHeight="1" x14ac:dyDescent="0.35">
      <c r="AE560" s="99"/>
    </row>
    <row r="561" spans="31:31" ht="30" customHeight="1" x14ac:dyDescent="0.35">
      <c r="AE561" s="99"/>
    </row>
    <row r="562" spans="31:31" ht="30" customHeight="1" x14ac:dyDescent="0.35">
      <c r="AE562" s="99"/>
    </row>
    <row r="563" spans="31:31" ht="30" customHeight="1" x14ac:dyDescent="0.35">
      <c r="AE563" s="99"/>
    </row>
    <row r="564" spans="31:31" ht="30" customHeight="1" x14ac:dyDescent="0.35">
      <c r="AE564" s="99"/>
    </row>
    <row r="565" spans="31:31" ht="30" customHeight="1" x14ac:dyDescent="0.35">
      <c r="AE565" s="99"/>
    </row>
    <row r="566" spans="31:31" ht="30" customHeight="1" x14ac:dyDescent="0.35">
      <c r="AE566" s="99"/>
    </row>
    <row r="567" spans="31:31" ht="30" customHeight="1" x14ac:dyDescent="0.35">
      <c r="AE567" s="99"/>
    </row>
    <row r="568" spans="31:31" ht="30" customHeight="1" x14ac:dyDescent="0.35">
      <c r="AE568" s="99"/>
    </row>
    <row r="569" spans="31:31" ht="30" customHeight="1" x14ac:dyDescent="0.35">
      <c r="AE569" s="99"/>
    </row>
    <row r="570" spans="31:31" ht="30" customHeight="1" x14ac:dyDescent="0.35">
      <c r="AE570" s="99"/>
    </row>
    <row r="571" spans="31:31" ht="30" customHeight="1" x14ac:dyDescent="0.35">
      <c r="AE571" s="99"/>
    </row>
    <row r="572" spans="31:31" ht="30" customHeight="1" x14ac:dyDescent="0.35">
      <c r="AE572" s="99"/>
    </row>
    <row r="573" spans="31:31" ht="30" customHeight="1" x14ac:dyDescent="0.35">
      <c r="AE573" s="99"/>
    </row>
    <row r="574" spans="31:31" ht="30" customHeight="1" x14ac:dyDescent="0.35">
      <c r="AE574" s="99"/>
    </row>
    <row r="575" spans="31:31" ht="30" customHeight="1" x14ac:dyDescent="0.35">
      <c r="AE575" s="99"/>
    </row>
    <row r="576" spans="31:31" ht="30" customHeight="1" x14ac:dyDescent="0.35">
      <c r="AE576" s="99"/>
    </row>
    <row r="577" spans="31:31" ht="30" customHeight="1" x14ac:dyDescent="0.35">
      <c r="AE577" s="99"/>
    </row>
    <row r="578" spans="31:31" ht="30" customHeight="1" x14ac:dyDescent="0.35">
      <c r="AE578" s="99"/>
    </row>
    <row r="579" spans="31:31" ht="30" customHeight="1" x14ac:dyDescent="0.35">
      <c r="AE579" s="99"/>
    </row>
    <row r="580" spans="31:31" ht="30" customHeight="1" x14ac:dyDescent="0.35">
      <c r="AE580" s="99"/>
    </row>
    <row r="581" spans="31:31" ht="30" customHeight="1" x14ac:dyDescent="0.35">
      <c r="AE581" s="99"/>
    </row>
    <row r="582" spans="31:31" ht="30" customHeight="1" x14ac:dyDescent="0.35">
      <c r="AE582" s="99"/>
    </row>
    <row r="583" spans="31:31" ht="30" customHeight="1" x14ac:dyDescent="0.35">
      <c r="AE583" s="99"/>
    </row>
    <row r="584" spans="31:31" ht="30" customHeight="1" x14ac:dyDescent="0.35">
      <c r="AE584" s="99"/>
    </row>
    <row r="585" spans="31:31" ht="30" customHeight="1" x14ac:dyDescent="0.35">
      <c r="AE585" s="99"/>
    </row>
    <row r="586" spans="31:31" ht="30" customHeight="1" x14ac:dyDescent="0.35">
      <c r="AE586" s="99"/>
    </row>
    <row r="587" spans="31:31" ht="30" customHeight="1" x14ac:dyDescent="0.35">
      <c r="AE587" s="99"/>
    </row>
    <row r="588" spans="31:31" ht="30" customHeight="1" x14ac:dyDescent="0.35">
      <c r="AE588" s="99"/>
    </row>
    <row r="589" spans="31:31" ht="30" customHeight="1" x14ac:dyDescent="0.35">
      <c r="AE589" s="99"/>
    </row>
    <row r="590" spans="31:31" ht="30" customHeight="1" x14ac:dyDescent="0.35">
      <c r="AE590" s="99"/>
    </row>
    <row r="591" spans="31:31" ht="30" customHeight="1" x14ac:dyDescent="0.35">
      <c r="AE591" s="99"/>
    </row>
    <row r="592" spans="31:31" ht="30" customHeight="1" x14ac:dyDescent="0.35">
      <c r="AE592" s="99"/>
    </row>
    <row r="593" spans="31:31" ht="30" customHeight="1" x14ac:dyDescent="0.35">
      <c r="AE593" s="99"/>
    </row>
    <row r="594" spans="31:31" ht="30" customHeight="1" x14ac:dyDescent="0.35">
      <c r="AE594" s="99"/>
    </row>
    <row r="595" spans="31:31" ht="30" customHeight="1" x14ac:dyDescent="0.35">
      <c r="AE595" s="99"/>
    </row>
    <row r="596" spans="31:31" ht="30" customHeight="1" x14ac:dyDescent="0.35">
      <c r="AE596" s="99"/>
    </row>
    <row r="597" spans="31:31" ht="30" customHeight="1" x14ac:dyDescent="0.35">
      <c r="AE597" s="99"/>
    </row>
    <row r="598" spans="31:31" ht="30" customHeight="1" x14ac:dyDescent="0.35">
      <c r="AE598" s="99"/>
    </row>
    <row r="599" spans="31:31" ht="30" customHeight="1" x14ac:dyDescent="0.35">
      <c r="AE599" s="99"/>
    </row>
    <row r="600" spans="31:31" ht="30" customHeight="1" x14ac:dyDescent="0.35">
      <c r="AE600" s="99"/>
    </row>
    <row r="601" spans="31:31" ht="30" customHeight="1" x14ac:dyDescent="0.35">
      <c r="AE601" s="99"/>
    </row>
    <row r="602" spans="31:31" ht="30" customHeight="1" x14ac:dyDescent="0.35">
      <c r="AE602" s="99"/>
    </row>
    <row r="603" spans="31:31" ht="30" customHeight="1" x14ac:dyDescent="0.35">
      <c r="AE603" s="99"/>
    </row>
    <row r="604" spans="31:31" ht="30" customHeight="1" x14ac:dyDescent="0.35">
      <c r="AE604" s="99"/>
    </row>
    <row r="605" spans="31:31" ht="30" customHeight="1" x14ac:dyDescent="0.35">
      <c r="AE605" s="99"/>
    </row>
    <row r="606" spans="31:31" ht="30" customHeight="1" x14ac:dyDescent="0.35">
      <c r="AE606" s="99"/>
    </row>
    <row r="607" spans="31:31" ht="30" customHeight="1" x14ac:dyDescent="0.35">
      <c r="AE607" s="99"/>
    </row>
    <row r="608" spans="31:31" ht="30" customHeight="1" x14ac:dyDescent="0.35">
      <c r="AE608" s="99"/>
    </row>
    <row r="609" spans="31:31" ht="30" customHeight="1" x14ac:dyDescent="0.35">
      <c r="AE609" s="99"/>
    </row>
    <row r="610" spans="31:31" ht="30" customHeight="1" x14ac:dyDescent="0.35">
      <c r="AE610" s="99"/>
    </row>
    <row r="611" spans="31:31" ht="30" customHeight="1" x14ac:dyDescent="0.35">
      <c r="AE611" s="99"/>
    </row>
    <row r="612" spans="31:31" ht="30" customHeight="1" x14ac:dyDescent="0.35">
      <c r="AE612" s="99"/>
    </row>
    <row r="613" spans="31:31" ht="30" customHeight="1" x14ac:dyDescent="0.35">
      <c r="AE613" s="99"/>
    </row>
    <row r="614" spans="31:31" ht="30" customHeight="1" x14ac:dyDescent="0.35">
      <c r="AE614" s="99"/>
    </row>
    <row r="615" spans="31:31" ht="30" customHeight="1" x14ac:dyDescent="0.35">
      <c r="AE615" s="99"/>
    </row>
    <row r="616" spans="31:31" ht="30" customHeight="1" x14ac:dyDescent="0.35">
      <c r="AE616" s="99"/>
    </row>
    <row r="617" spans="31:31" ht="30" customHeight="1" x14ac:dyDescent="0.35">
      <c r="AE617" s="99"/>
    </row>
    <row r="618" spans="31:31" ht="30" customHeight="1" x14ac:dyDescent="0.35">
      <c r="AE618" s="99"/>
    </row>
    <row r="619" spans="31:31" ht="30" customHeight="1" x14ac:dyDescent="0.35">
      <c r="AE619" s="99"/>
    </row>
    <row r="620" spans="31:31" ht="30" customHeight="1" x14ac:dyDescent="0.35">
      <c r="AE620" s="99"/>
    </row>
    <row r="621" spans="31:31" ht="30" customHeight="1" x14ac:dyDescent="0.35">
      <c r="AE621" s="99"/>
    </row>
    <row r="622" spans="31:31" ht="30" customHeight="1" x14ac:dyDescent="0.35">
      <c r="AE622" s="99"/>
    </row>
    <row r="623" spans="31:31" ht="30" customHeight="1" x14ac:dyDescent="0.35">
      <c r="AE623" s="99"/>
    </row>
    <row r="624" spans="31:31" ht="30" customHeight="1" x14ac:dyDescent="0.35">
      <c r="AE624" s="99"/>
    </row>
    <row r="625" spans="31:31" ht="30" customHeight="1" x14ac:dyDescent="0.35">
      <c r="AE625" s="99"/>
    </row>
    <row r="626" spans="31:31" ht="30" customHeight="1" x14ac:dyDescent="0.35">
      <c r="AE626" s="99"/>
    </row>
    <row r="627" spans="31:31" ht="30" customHeight="1" x14ac:dyDescent="0.35">
      <c r="AE627" s="99"/>
    </row>
    <row r="628" spans="31:31" ht="30" customHeight="1" x14ac:dyDescent="0.35">
      <c r="AE628" s="99"/>
    </row>
    <row r="629" spans="31:31" ht="30" customHeight="1" x14ac:dyDescent="0.35">
      <c r="AE629" s="99"/>
    </row>
    <row r="630" spans="31:31" ht="30" customHeight="1" x14ac:dyDescent="0.35">
      <c r="AE630" s="99"/>
    </row>
    <row r="631" spans="31:31" ht="30" customHeight="1" x14ac:dyDescent="0.35">
      <c r="AE631" s="99"/>
    </row>
    <row r="632" spans="31:31" ht="30" customHeight="1" x14ac:dyDescent="0.35">
      <c r="AE632" s="99"/>
    </row>
    <row r="633" spans="31:31" ht="30" customHeight="1" x14ac:dyDescent="0.35">
      <c r="AE633" s="99"/>
    </row>
    <row r="634" spans="31:31" ht="30" customHeight="1" x14ac:dyDescent="0.35">
      <c r="AE634" s="99"/>
    </row>
    <row r="635" spans="31:31" ht="30" customHeight="1" x14ac:dyDescent="0.35">
      <c r="AE635" s="99"/>
    </row>
    <row r="636" spans="31:31" ht="30" customHeight="1" x14ac:dyDescent="0.35">
      <c r="AE636" s="99"/>
    </row>
    <row r="637" spans="31:31" ht="30" customHeight="1" x14ac:dyDescent="0.35">
      <c r="AE637" s="99"/>
    </row>
    <row r="638" spans="31:31" ht="30" customHeight="1" x14ac:dyDescent="0.35">
      <c r="AE638" s="99"/>
    </row>
    <row r="639" spans="31:31" ht="30" customHeight="1" x14ac:dyDescent="0.35">
      <c r="AE639" s="99"/>
    </row>
    <row r="640" spans="31:31" ht="30" customHeight="1" x14ac:dyDescent="0.35">
      <c r="AE640" s="99"/>
    </row>
    <row r="641" spans="31:31" ht="30" customHeight="1" x14ac:dyDescent="0.35">
      <c r="AE641" s="99"/>
    </row>
    <row r="642" spans="31:31" ht="30" customHeight="1" x14ac:dyDescent="0.35">
      <c r="AE642" s="99"/>
    </row>
    <row r="643" spans="31:31" ht="30" customHeight="1" x14ac:dyDescent="0.35">
      <c r="AE643" s="99"/>
    </row>
    <row r="644" spans="31:31" ht="30" customHeight="1" x14ac:dyDescent="0.35">
      <c r="AE644" s="99"/>
    </row>
    <row r="645" spans="31:31" ht="30" customHeight="1" x14ac:dyDescent="0.35">
      <c r="AE645" s="99"/>
    </row>
    <row r="646" spans="31:31" ht="30" customHeight="1" x14ac:dyDescent="0.35">
      <c r="AE646" s="99"/>
    </row>
    <row r="647" spans="31:31" ht="30" customHeight="1" x14ac:dyDescent="0.35">
      <c r="AE647" s="99"/>
    </row>
    <row r="648" spans="31:31" ht="30" customHeight="1" x14ac:dyDescent="0.35">
      <c r="AE648" s="99"/>
    </row>
    <row r="649" spans="31:31" ht="30" customHeight="1" x14ac:dyDescent="0.35">
      <c r="AE649" s="99"/>
    </row>
    <row r="650" spans="31:31" ht="30" customHeight="1" x14ac:dyDescent="0.35">
      <c r="AE650" s="99"/>
    </row>
    <row r="651" spans="31:31" ht="30" customHeight="1" x14ac:dyDescent="0.35">
      <c r="AE651" s="99"/>
    </row>
    <row r="652" spans="31:31" ht="30" customHeight="1" x14ac:dyDescent="0.35">
      <c r="AE652" s="99"/>
    </row>
    <row r="653" spans="31:31" ht="30" customHeight="1" x14ac:dyDescent="0.35">
      <c r="AE653" s="99"/>
    </row>
    <row r="654" spans="31:31" ht="30" customHeight="1" x14ac:dyDescent="0.35">
      <c r="AE654" s="99"/>
    </row>
    <row r="655" spans="31:31" ht="30" customHeight="1" x14ac:dyDescent="0.35">
      <c r="AE655" s="99"/>
    </row>
    <row r="656" spans="31:31" ht="30" customHeight="1" x14ac:dyDescent="0.35">
      <c r="AE656" s="99"/>
    </row>
    <row r="657" spans="31:31" ht="30" customHeight="1" x14ac:dyDescent="0.35">
      <c r="AE657" s="99"/>
    </row>
    <row r="658" spans="31:31" ht="30" customHeight="1" x14ac:dyDescent="0.35">
      <c r="AE658" s="99"/>
    </row>
    <row r="659" spans="31:31" ht="30" customHeight="1" x14ac:dyDescent="0.35">
      <c r="AE659" s="99"/>
    </row>
    <row r="660" spans="31:31" ht="30" customHeight="1" x14ac:dyDescent="0.35">
      <c r="AE660" s="99"/>
    </row>
    <row r="661" spans="31:31" ht="30" customHeight="1" x14ac:dyDescent="0.35">
      <c r="AE661" s="99"/>
    </row>
    <row r="662" spans="31:31" ht="30" customHeight="1" x14ac:dyDescent="0.35">
      <c r="AE662" s="99"/>
    </row>
    <row r="663" spans="31:31" ht="30" customHeight="1" x14ac:dyDescent="0.35">
      <c r="AE663" s="99"/>
    </row>
    <row r="664" spans="31:31" ht="30" customHeight="1" x14ac:dyDescent="0.35">
      <c r="AE664" s="99"/>
    </row>
    <row r="665" spans="31:31" ht="30" customHeight="1" x14ac:dyDescent="0.35">
      <c r="AE665" s="99"/>
    </row>
    <row r="666" spans="31:31" ht="30" customHeight="1" x14ac:dyDescent="0.35">
      <c r="AE666" s="99"/>
    </row>
    <row r="667" spans="31:31" ht="30" customHeight="1" x14ac:dyDescent="0.35">
      <c r="AE667" s="99"/>
    </row>
    <row r="668" spans="31:31" ht="30" customHeight="1" x14ac:dyDescent="0.35">
      <c r="AE668" s="99"/>
    </row>
    <row r="669" spans="31:31" ht="30" customHeight="1" x14ac:dyDescent="0.35">
      <c r="AE669" s="99"/>
    </row>
    <row r="670" spans="31:31" ht="30" customHeight="1" x14ac:dyDescent="0.35">
      <c r="AE670" s="99"/>
    </row>
    <row r="671" spans="31:31" ht="30" customHeight="1" x14ac:dyDescent="0.35">
      <c r="AE671" s="99"/>
    </row>
    <row r="672" spans="31:31" ht="30" customHeight="1" x14ac:dyDescent="0.35">
      <c r="AE672" s="99"/>
    </row>
    <row r="673" spans="31:31" ht="30" customHeight="1" x14ac:dyDescent="0.35">
      <c r="AE673" s="99"/>
    </row>
    <row r="674" spans="31:31" ht="30" customHeight="1" x14ac:dyDescent="0.35">
      <c r="AE674" s="99"/>
    </row>
    <row r="675" spans="31:31" ht="30" customHeight="1" x14ac:dyDescent="0.35">
      <c r="AE675" s="99"/>
    </row>
    <row r="676" spans="31:31" ht="30" customHeight="1" x14ac:dyDescent="0.35">
      <c r="AE676" s="99"/>
    </row>
    <row r="677" spans="31:31" ht="30" customHeight="1" x14ac:dyDescent="0.35">
      <c r="AE677" s="99"/>
    </row>
    <row r="678" spans="31:31" ht="30" customHeight="1" x14ac:dyDescent="0.35">
      <c r="AE678" s="99"/>
    </row>
    <row r="679" spans="31:31" ht="30" customHeight="1" x14ac:dyDescent="0.35">
      <c r="AE679" s="99"/>
    </row>
    <row r="680" spans="31:31" ht="30" customHeight="1" x14ac:dyDescent="0.35">
      <c r="AE680" s="99"/>
    </row>
    <row r="681" spans="31:31" ht="30" customHeight="1" x14ac:dyDescent="0.35">
      <c r="AE681" s="99"/>
    </row>
    <row r="682" spans="31:31" ht="30" customHeight="1" x14ac:dyDescent="0.35">
      <c r="AE682" s="99"/>
    </row>
    <row r="683" spans="31:31" ht="30" customHeight="1" x14ac:dyDescent="0.35">
      <c r="AE683" s="99"/>
    </row>
    <row r="684" spans="31:31" ht="30" customHeight="1" x14ac:dyDescent="0.35">
      <c r="AE684" s="99"/>
    </row>
    <row r="685" spans="31:31" ht="30" customHeight="1" x14ac:dyDescent="0.35">
      <c r="AE685" s="99"/>
    </row>
    <row r="686" spans="31:31" ht="30" customHeight="1" x14ac:dyDescent="0.35">
      <c r="AE686" s="99"/>
    </row>
    <row r="687" spans="31:31" ht="30" customHeight="1" x14ac:dyDescent="0.35">
      <c r="AE687" s="99"/>
    </row>
    <row r="688" spans="31:31" ht="30" customHeight="1" x14ac:dyDescent="0.35">
      <c r="AE688" s="99"/>
    </row>
    <row r="689" spans="31:31" ht="30" customHeight="1" x14ac:dyDescent="0.35">
      <c r="AE689" s="99"/>
    </row>
    <row r="690" spans="31:31" ht="30" customHeight="1" x14ac:dyDescent="0.35">
      <c r="AE690" s="99"/>
    </row>
    <row r="691" spans="31:31" ht="30" customHeight="1" x14ac:dyDescent="0.35">
      <c r="AE691" s="99"/>
    </row>
    <row r="692" spans="31:31" ht="30" customHeight="1" x14ac:dyDescent="0.35">
      <c r="AE692" s="99"/>
    </row>
    <row r="693" spans="31:31" ht="30" customHeight="1" x14ac:dyDescent="0.35">
      <c r="AE693" s="99"/>
    </row>
    <row r="694" spans="31:31" ht="30" customHeight="1" x14ac:dyDescent="0.35">
      <c r="AE694" s="99"/>
    </row>
    <row r="695" spans="31:31" ht="30" customHeight="1" x14ac:dyDescent="0.35">
      <c r="AE695" s="99"/>
    </row>
    <row r="696" spans="31:31" ht="30" customHeight="1" x14ac:dyDescent="0.35">
      <c r="AE696" s="99"/>
    </row>
    <row r="697" spans="31:31" ht="30" customHeight="1" x14ac:dyDescent="0.35">
      <c r="AE697" s="99"/>
    </row>
    <row r="698" spans="31:31" ht="30" customHeight="1" x14ac:dyDescent="0.35">
      <c r="AE698" s="99"/>
    </row>
    <row r="699" spans="31:31" ht="30" customHeight="1" x14ac:dyDescent="0.35">
      <c r="AE699" s="99"/>
    </row>
    <row r="700" spans="31:31" ht="30" customHeight="1" x14ac:dyDescent="0.35">
      <c r="AE700" s="99"/>
    </row>
    <row r="701" spans="31:31" ht="30" customHeight="1" x14ac:dyDescent="0.35">
      <c r="AE701" s="99"/>
    </row>
    <row r="702" spans="31:31" ht="30" customHeight="1" x14ac:dyDescent="0.35">
      <c r="AE702" s="99"/>
    </row>
    <row r="703" spans="31:31" ht="30" customHeight="1" x14ac:dyDescent="0.35">
      <c r="AE703" s="99"/>
    </row>
    <row r="704" spans="31:31" ht="30" customHeight="1" x14ac:dyDescent="0.35">
      <c r="AE704" s="99"/>
    </row>
    <row r="705" spans="31:31" ht="30" customHeight="1" x14ac:dyDescent="0.35">
      <c r="AE705" s="99"/>
    </row>
    <row r="706" spans="31:31" ht="30" customHeight="1" x14ac:dyDescent="0.35">
      <c r="AE706" s="99"/>
    </row>
    <row r="707" spans="31:31" ht="30" customHeight="1" x14ac:dyDescent="0.35">
      <c r="AE707" s="99"/>
    </row>
    <row r="708" spans="31:31" ht="30" customHeight="1" x14ac:dyDescent="0.35">
      <c r="AE708" s="99"/>
    </row>
    <row r="709" spans="31:31" ht="30" customHeight="1" x14ac:dyDescent="0.35">
      <c r="AE709" s="99"/>
    </row>
    <row r="710" spans="31:31" ht="30" customHeight="1" x14ac:dyDescent="0.35">
      <c r="AE710" s="99"/>
    </row>
    <row r="711" spans="31:31" ht="30" customHeight="1" x14ac:dyDescent="0.35">
      <c r="AE711" s="99"/>
    </row>
    <row r="712" spans="31:31" ht="30" customHeight="1" x14ac:dyDescent="0.35">
      <c r="AE712" s="99"/>
    </row>
    <row r="713" spans="31:31" ht="30" customHeight="1" x14ac:dyDescent="0.35">
      <c r="AE713" s="99"/>
    </row>
    <row r="714" spans="31:31" ht="30" customHeight="1" x14ac:dyDescent="0.35">
      <c r="AE714" s="99"/>
    </row>
    <row r="715" spans="31:31" ht="30" customHeight="1" x14ac:dyDescent="0.35">
      <c r="AE715" s="99"/>
    </row>
    <row r="716" spans="31:31" ht="30" customHeight="1" x14ac:dyDescent="0.35">
      <c r="AE716" s="99"/>
    </row>
    <row r="717" spans="31:31" ht="30" customHeight="1" x14ac:dyDescent="0.35">
      <c r="AE717" s="99"/>
    </row>
    <row r="718" spans="31:31" ht="30" customHeight="1" x14ac:dyDescent="0.35">
      <c r="AE718" s="99"/>
    </row>
    <row r="719" spans="31:31" ht="30" customHeight="1" x14ac:dyDescent="0.35">
      <c r="AE719" s="99"/>
    </row>
    <row r="720" spans="31:31" ht="30" customHeight="1" x14ac:dyDescent="0.35">
      <c r="AE720" s="99"/>
    </row>
    <row r="721" spans="31:31" ht="30" customHeight="1" x14ac:dyDescent="0.35">
      <c r="AE721" s="99"/>
    </row>
    <row r="722" spans="31:31" ht="30" customHeight="1" x14ac:dyDescent="0.35">
      <c r="AE722" s="99"/>
    </row>
    <row r="723" spans="31:31" ht="30" customHeight="1" x14ac:dyDescent="0.35">
      <c r="AE723" s="99"/>
    </row>
    <row r="724" spans="31:31" ht="30" customHeight="1" x14ac:dyDescent="0.35">
      <c r="AE724" s="99"/>
    </row>
    <row r="725" spans="31:31" ht="30" customHeight="1" x14ac:dyDescent="0.35">
      <c r="AE725" s="99"/>
    </row>
    <row r="726" spans="31:31" ht="30" customHeight="1" x14ac:dyDescent="0.35">
      <c r="AE726" s="99"/>
    </row>
    <row r="727" spans="31:31" ht="30" customHeight="1" x14ac:dyDescent="0.35">
      <c r="AE727" s="99"/>
    </row>
    <row r="728" spans="31:31" ht="30" customHeight="1" x14ac:dyDescent="0.35">
      <c r="AE728" s="99"/>
    </row>
    <row r="729" spans="31:31" ht="30" customHeight="1" x14ac:dyDescent="0.35">
      <c r="AE729" s="99"/>
    </row>
    <row r="730" spans="31:31" ht="30" customHeight="1" x14ac:dyDescent="0.35">
      <c r="AE730" s="99"/>
    </row>
    <row r="731" spans="31:31" ht="30" customHeight="1" x14ac:dyDescent="0.35">
      <c r="AE731" s="99"/>
    </row>
    <row r="732" spans="31:31" ht="30" customHeight="1" x14ac:dyDescent="0.35">
      <c r="AE732" s="99"/>
    </row>
    <row r="733" spans="31:31" ht="30" customHeight="1" x14ac:dyDescent="0.35">
      <c r="AE733" s="99"/>
    </row>
    <row r="734" spans="31:31" ht="30" customHeight="1" x14ac:dyDescent="0.35">
      <c r="AE734" s="99"/>
    </row>
    <row r="735" spans="31:31" ht="30" customHeight="1" x14ac:dyDescent="0.35">
      <c r="AE735" s="99"/>
    </row>
    <row r="736" spans="31:31" ht="30" customHeight="1" x14ac:dyDescent="0.35">
      <c r="AE736" s="99"/>
    </row>
    <row r="737" spans="31:31" ht="30" customHeight="1" x14ac:dyDescent="0.35">
      <c r="AE737" s="99"/>
    </row>
    <row r="738" spans="31:31" ht="30" customHeight="1" x14ac:dyDescent="0.35">
      <c r="AE738" s="99"/>
    </row>
    <row r="739" spans="31:31" ht="30" customHeight="1" x14ac:dyDescent="0.35">
      <c r="AE739" s="99"/>
    </row>
    <row r="740" spans="31:31" ht="30" customHeight="1" x14ac:dyDescent="0.35">
      <c r="AE740" s="99"/>
    </row>
    <row r="741" spans="31:31" ht="30" customHeight="1" x14ac:dyDescent="0.35">
      <c r="AE741" s="99"/>
    </row>
    <row r="742" spans="31:31" ht="30" customHeight="1" x14ac:dyDescent="0.35">
      <c r="AE742" s="99"/>
    </row>
    <row r="743" spans="31:31" ht="30" customHeight="1" x14ac:dyDescent="0.35">
      <c r="AE743" s="99"/>
    </row>
    <row r="744" spans="31:31" ht="30" customHeight="1" x14ac:dyDescent="0.35">
      <c r="AE744" s="99"/>
    </row>
    <row r="745" spans="31:31" ht="30" customHeight="1" x14ac:dyDescent="0.35">
      <c r="AE745" s="99"/>
    </row>
    <row r="746" spans="31:31" ht="30" customHeight="1" x14ac:dyDescent="0.35">
      <c r="AE746" s="99"/>
    </row>
    <row r="747" spans="31:31" ht="30" customHeight="1" x14ac:dyDescent="0.35">
      <c r="AE747" s="99"/>
    </row>
    <row r="748" spans="31:31" ht="30" customHeight="1" x14ac:dyDescent="0.35">
      <c r="AE748" s="99"/>
    </row>
    <row r="749" spans="31:31" ht="30" customHeight="1" x14ac:dyDescent="0.35">
      <c r="AE749" s="99"/>
    </row>
    <row r="750" spans="31:31" ht="30" customHeight="1" x14ac:dyDescent="0.35">
      <c r="AE750" s="99"/>
    </row>
    <row r="751" spans="31:31" ht="30" customHeight="1" x14ac:dyDescent="0.35">
      <c r="AE751" s="99"/>
    </row>
    <row r="752" spans="31:31" ht="30" customHeight="1" x14ac:dyDescent="0.35">
      <c r="AE752" s="99"/>
    </row>
    <row r="753" spans="31:31" ht="30" customHeight="1" x14ac:dyDescent="0.35">
      <c r="AE753" s="99"/>
    </row>
    <row r="754" spans="31:31" ht="30" customHeight="1" x14ac:dyDescent="0.35">
      <c r="AE754" s="99"/>
    </row>
    <row r="755" spans="31:31" ht="30" customHeight="1" x14ac:dyDescent="0.35">
      <c r="AE755" s="99"/>
    </row>
    <row r="756" spans="31:31" ht="30" customHeight="1" x14ac:dyDescent="0.35">
      <c r="AE756" s="99"/>
    </row>
    <row r="757" spans="31:31" ht="30" customHeight="1" x14ac:dyDescent="0.35">
      <c r="AE757" s="99"/>
    </row>
    <row r="758" spans="31:31" ht="30" customHeight="1" x14ac:dyDescent="0.35">
      <c r="AE758" s="99"/>
    </row>
    <row r="759" spans="31:31" ht="30" customHeight="1" x14ac:dyDescent="0.35">
      <c r="AE759" s="99"/>
    </row>
    <row r="760" spans="31:31" ht="30" customHeight="1" x14ac:dyDescent="0.35">
      <c r="AE760" s="99"/>
    </row>
    <row r="761" spans="31:31" ht="30" customHeight="1" x14ac:dyDescent="0.35">
      <c r="AE761" s="99"/>
    </row>
    <row r="762" spans="31:31" ht="30" customHeight="1" x14ac:dyDescent="0.35">
      <c r="AE762" s="99"/>
    </row>
    <row r="763" spans="31:31" ht="30" customHeight="1" x14ac:dyDescent="0.35">
      <c r="AE763" s="99"/>
    </row>
    <row r="764" spans="31:31" ht="30" customHeight="1" x14ac:dyDescent="0.35">
      <c r="AE764" s="99"/>
    </row>
    <row r="765" spans="31:31" ht="30" customHeight="1" x14ac:dyDescent="0.35">
      <c r="AE765" s="99"/>
    </row>
    <row r="766" spans="31:31" ht="30" customHeight="1" x14ac:dyDescent="0.35">
      <c r="AE766" s="99"/>
    </row>
    <row r="767" spans="31:31" ht="30" customHeight="1" x14ac:dyDescent="0.35">
      <c r="AE767" s="99"/>
    </row>
    <row r="768" spans="31:31" ht="30" customHeight="1" x14ac:dyDescent="0.35">
      <c r="AE768" s="99"/>
    </row>
    <row r="769" spans="31:31" ht="30" customHeight="1" x14ac:dyDescent="0.35">
      <c r="AE769" s="99"/>
    </row>
    <row r="770" spans="31:31" ht="30" customHeight="1" x14ac:dyDescent="0.35">
      <c r="AE770" s="99"/>
    </row>
    <row r="771" spans="31:31" ht="30" customHeight="1" x14ac:dyDescent="0.35">
      <c r="AE771" s="99"/>
    </row>
    <row r="772" spans="31:31" ht="30" customHeight="1" x14ac:dyDescent="0.35">
      <c r="AE772" s="99"/>
    </row>
    <row r="773" spans="31:31" ht="30" customHeight="1" x14ac:dyDescent="0.35">
      <c r="AE773" s="99"/>
    </row>
    <row r="774" spans="31:31" ht="30" customHeight="1" x14ac:dyDescent="0.35">
      <c r="AE774" s="99"/>
    </row>
    <row r="775" spans="31:31" ht="30" customHeight="1" x14ac:dyDescent="0.35">
      <c r="AE775" s="99"/>
    </row>
    <row r="776" spans="31:31" ht="30" customHeight="1" x14ac:dyDescent="0.35">
      <c r="AE776" s="99"/>
    </row>
    <row r="777" spans="31:31" ht="30" customHeight="1" x14ac:dyDescent="0.35">
      <c r="AE777" s="99"/>
    </row>
    <row r="778" spans="31:31" ht="30" customHeight="1" x14ac:dyDescent="0.35">
      <c r="AE778" s="99"/>
    </row>
    <row r="779" spans="31:31" ht="30" customHeight="1" x14ac:dyDescent="0.35">
      <c r="AE779" s="99"/>
    </row>
    <row r="780" spans="31:31" ht="30" customHeight="1" x14ac:dyDescent="0.35">
      <c r="AE780" s="99"/>
    </row>
    <row r="781" spans="31:31" ht="30" customHeight="1" x14ac:dyDescent="0.35">
      <c r="AE781" s="99"/>
    </row>
    <row r="782" spans="31:31" ht="30" customHeight="1" x14ac:dyDescent="0.35">
      <c r="AE782" s="99"/>
    </row>
    <row r="783" spans="31:31" ht="30" customHeight="1" x14ac:dyDescent="0.35">
      <c r="AE783" s="99"/>
    </row>
    <row r="784" spans="31:31" ht="30" customHeight="1" x14ac:dyDescent="0.35">
      <c r="AE784" s="99"/>
    </row>
    <row r="785" spans="31:31" ht="30" customHeight="1" x14ac:dyDescent="0.35">
      <c r="AE785" s="99"/>
    </row>
    <row r="786" spans="31:31" ht="30" customHeight="1" x14ac:dyDescent="0.35">
      <c r="AE786" s="99"/>
    </row>
    <row r="787" spans="31:31" ht="30" customHeight="1" x14ac:dyDescent="0.35">
      <c r="AE787" s="99"/>
    </row>
    <row r="788" spans="31:31" ht="30" customHeight="1" x14ac:dyDescent="0.35">
      <c r="AE788" s="99"/>
    </row>
    <row r="789" spans="31:31" ht="30" customHeight="1" x14ac:dyDescent="0.35">
      <c r="AE789" s="99"/>
    </row>
    <row r="790" spans="31:31" ht="30" customHeight="1" x14ac:dyDescent="0.35">
      <c r="AE790" s="99"/>
    </row>
    <row r="791" spans="31:31" ht="30" customHeight="1" x14ac:dyDescent="0.35">
      <c r="AE791" s="99"/>
    </row>
    <row r="792" spans="31:31" ht="30" customHeight="1" x14ac:dyDescent="0.35">
      <c r="AE792" s="99"/>
    </row>
    <row r="793" spans="31:31" ht="30" customHeight="1" x14ac:dyDescent="0.35">
      <c r="AE793" s="99"/>
    </row>
    <row r="794" spans="31:31" ht="30" customHeight="1" x14ac:dyDescent="0.35">
      <c r="AE794" s="99"/>
    </row>
    <row r="795" spans="31:31" ht="30" customHeight="1" x14ac:dyDescent="0.35">
      <c r="AE795" s="99"/>
    </row>
    <row r="796" spans="31:31" ht="30" customHeight="1" x14ac:dyDescent="0.35">
      <c r="AE796" s="99"/>
    </row>
    <row r="797" spans="31:31" ht="30" customHeight="1" x14ac:dyDescent="0.35">
      <c r="AE797" s="99"/>
    </row>
    <row r="798" spans="31:31" ht="30" customHeight="1" x14ac:dyDescent="0.35">
      <c r="AE798" s="99"/>
    </row>
    <row r="799" spans="31:31" ht="30" customHeight="1" x14ac:dyDescent="0.35">
      <c r="AE799" s="99"/>
    </row>
    <row r="800" spans="31:31" ht="30" customHeight="1" x14ac:dyDescent="0.35">
      <c r="AE800" s="99"/>
    </row>
    <row r="801" spans="31:31" ht="30" customHeight="1" x14ac:dyDescent="0.35">
      <c r="AE801" s="99"/>
    </row>
    <row r="802" spans="31:31" ht="30" customHeight="1" x14ac:dyDescent="0.35">
      <c r="AE802" s="99"/>
    </row>
    <row r="803" spans="31:31" ht="30" customHeight="1" x14ac:dyDescent="0.35">
      <c r="AE803" s="99"/>
    </row>
    <row r="804" spans="31:31" ht="30" customHeight="1" x14ac:dyDescent="0.35">
      <c r="AE804" s="99"/>
    </row>
    <row r="805" spans="31:31" ht="30" customHeight="1" x14ac:dyDescent="0.35">
      <c r="AE805" s="99"/>
    </row>
    <row r="806" spans="31:31" ht="30" customHeight="1" x14ac:dyDescent="0.35">
      <c r="AE806" s="99"/>
    </row>
    <row r="807" spans="31:31" ht="30" customHeight="1" x14ac:dyDescent="0.35">
      <c r="AE807" s="99"/>
    </row>
    <row r="808" spans="31:31" ht="30" customHeight="1" x14ac:dyDescent="0.35">
      <c r="AE808" s="99"/>
    </row>
    <row r="809" spans="31:31" ht="30" customHeight="1" x14ac:dyDescent="0.35">
      <c r="AE809" s="99"/>
    </row>
    <row r="810" spans="31:31" ht="30" customHeight="1" x14ac:dyDescent="0.35">
      <c r="AE810" s="99"/>
    </row>
    <row r="811" spans="31:31" ht="30" customHeight="1" x14ac:dyDescent="0.35">
      <c r="AE811" s="99"/>
    </row>
    <row r="812" spans="31:31" ht="30" customHeight="1" x14ac:dyDescent="0.35">
      <c r="AE812" s="99"/>
    </row>
    <row r="813" spans="31:31" ht="30" customHeight="1" x14ac:dyDescent="0.35">
      <c r="AE813" s="99"/>
    </row>
    <row r="814" spans="31:31" ht="30" customHeight="1" x14ac:dyDescent="0.35">
      <c r="AE814" s="99"/>
    </row>
    <row r="815" spans="31:31" ht="30" customHeight="1" x14ac:dyDescent="0.35">
      <c r="AE815" s="99"/>
    </row>
    <row r="816" spans="31:31" ht="30" customHeight="1" x14ac:dyDescent="0.35">
      <c r="AE816" s="99"/>
    </row>
    <row r="817" spans="31:31" ht="30" customHeight="1" x14ac:dyDescent="0.35">
      <c r="AE817" s="99"/>
    </row>
    <row r="818" spans="31:31" ht="30" customHeight="1" x14ac:dyDescent="0.35">
      <c r="AE818" s="99"/>
    </row>
    <row r="819" spans="31:31" ht="30" customHeight="1" x14ac:dyDescent="0.35">
      <c r="AE819" s="99"/>
    </row>
    <row r="820" spans="31:31" ht="30" customHeight="1" x14ac:dyDescent="0.35">
      <c r="AE820" s="99"/>
    </row>
    <row r="821" spans="31:31" ht="30" customHeight="1" x14ac:dyDescent="0.35">
      <c r="AE821" s="99"/>
    </row>
    <row r="822" spans="31:31" ht="30" customHeight="1" x14ac:dyDescent="0.35">
      <c r="AE822" s="99"/>
    </row>
    <row r="823" spans="31:31" ht="30" customHeight="1" x14ac:dyDescent="0.35">
      <c r="AE823" s="99"/>
    </row>
    <row r="824" spans="31:31" ht="30" customHeight="1" x14ac:dyDescent="0.35">
      <c r="AE824" s="99"/>
    </row>
    <row r="825" spans="31:31" ht="30" customHeight="1" x14ac:dyDescent="0.35">
      <c r="AE825" s="99"/>
    </row>
    <row r="826" spans="31:31" ht="30" customHeight="1" x14ac:dyDescent="0.35">
      <c r="AE826" s="99"/>
    </row>
    <row r="827" spans="31:31" ht="30" customHeight="1" x14ac:dyDescent="0.35">
      <c r="AE827" s="99"/>
    </row>
    <row r="828" spans="31:31" ht="30" customHeight="1" x14ac:dyDescent="0.35">
      <c r="AE828" s="99"/>
    </row>
    <row r="829" spans="31:31" ht="30" customHeight="1" x14ac:dyDescent="0.35">
      <c r="AE829" s="99"/>
    </row>
    <row r="830" spans="31:31" ht="30" customHeight="1" x14ac:dyDescent="0.35">
      <c r="AE830" s="99"/>
    </row>
    <row r="831" spans="31:31" ht="30" customHeight="1" x14ac:dyDescent="0.35">
      <c r="AE831" s="99"/>
    </row>
    <row r="832" spans="31:31" ht="30" customHeight="1" x14ac:dyDescent="0.35">
      <c r="AE832" s="99"/>
    </row>
    <row r="833" spans="31:31" ht="30" customHeight="1" x14ac:dyDescent="0.35">
      <c r="AE833" s="99"/>
    </row>
    <row r="834" spans="31:31" ht="30" customHeight="1" x14ac:dyDescent="0.35">
      <c r="AE834" s="99"/>
    </row>
    <row r="835" spans="31:31" ht="30" customHeight="1" x14ac:dyDescent="0.35">
      <c r="AE835" s="99"/>
    </row>
    <row r="836" spans="31:31" ht="30" customHeight="1" x14ac:dyDescent="0.35">
      <c r="AE836" s="99"/>
    </row>
    <row r="837" spans="31:31" ht="30" customHeight="1" x14ac:dyDescent="0.35">
      <c r="AE837" s="99"/>
    </row>
    <row r="838" spans="31:31" ht="30" customHeight="1" x14ac:dyDescent="0.35">
      <c r="AE838" s="99"/>
    </row>
    <row r="839" spans="31:31" ht="30" customHeight="1" x14ac:dyDescent="0.35">
      <c r="AE839" s="99"/>
    </row>
    <row r="840" spans="31:31" ht="30" customHeight="1" x14ac:dyDescent="0.35">
      <c r="AE840" s="99"/>
    </row>
    <row r="841" spans="31:31" ht="30" customHeight="1" x14ac:dyDescent="0.35">
      <c r="AE841" s="99"/>
    </row>
    <row r="842" spans="31:31" ht="30" customHeight="1" x14ac:dyDescent="0.35">
      <c r="AE842" s="99"/>
    </row>
    <row r="843" spans="31:31" ht="30" customHeight="1" x14ac:dyDescent="0.35">
      <c r="AE843" s="99"/>
    </row>
    <row r="844" spans="31:31" ht="30" customHeight="1" x14ac:dyDescent="0.35">
      <c r="AE844" s="99"/>
    </row>
    <row r="845" spans="31:31" ht="30" customHeight="1" x14ac:dyDescent="0.35">
      <c r="AE845" s="99"/>
    </row>
    <row r="846" spans="31:31" ht="30" customHeight="1" x14ac:dyDescent="0.35">
      <c r="AE846" s="99"/>
    </row>
    <row r="847" spans="31:31" ht="30" customHeight="1" x14ac:dyDescent="0.35">
      <c r="AE847" s="99"/>
    </row>
    <row r="848" spans="31:31" ht="30" customHeight="1" x14ac:dyDescent="0.35">
      <c r="AE848" s="99"/>
    </row>
    <row r="849" spans="31:31" ht="30" customHeight="1" x14ac:dyDescent="0.35">
      <c r="AE849" s="99"/>
    </row>
    <row r="850" spans="31:31" ht="30" customHeight="1" x14ac:dyDescent="0.35">
      <c r="AE850" s="99"/>
    </row>
    <row r="851" spans="31:31" ht="30" customHeight="1" x14ac:dyDescent="0.35">
      <c r="AE851" s="99"/>
    </row>
    <row r="852" spans="31:31" ht="30" customHeight="1" x14ac:dyDescent="0.35">
      <c r="AE852" s="99"/>
    </row>
    <row r="853" spans="31:31" ht="30" customHeight="1" x14ac:dyDescent="0.35">
      <c r="AE853" s="99"/>
    </row>
    <row r="854" spans="31:31" ht="30" customHeight="1" x14ac:dyDescent="0.35">
      <c r="AE854" s="99"/>
    </row>
    <row r="855" spans="31:31" ht="30" customHeight="1" x14ac:dyDescent="0.35">
      <c r="AE855" s="99"/>
    </row>
    <row r="856" spans="31:31" ht="30" customHeight="1" x14ac:dyDescent="0.35">
      <c r="AE856" s="99"/>
    </row>
    <row r="857" spans="31:31" ht="30" customHeight="1" x14ac:dyDescent="0.35">
      <c r="AE857" s="99"/>
    </row>
    <row r="858" spans="31:31" ht="30" customHeight="1" x14ac:dyDescent="0.35">
      <c r="AE858" s="99"/>
    </row>
    <row r="859" spans="31:31" ht="30" customHeight="1" x14ac:dyDescent="0.35">
      <c r="AE859" s="99"/>
    </row>
    <row r="860" spans="31:31" ht="30" customHeight="1" x14ac:dyDescent="0.35">
      <c r="AE860" s="99"/>
    </row>
    <row r="861" spans="31:31" ht="30" customHeight="1" x14ac:dyDescent="0.35">
      <c r="AE861" s="99"/>
    </row>
    <row r="862" spans="31:31" ht="30" customHeight="1" x14ac:dyDescent="0.35">
      <c r="AE862" s="99"/>
    </row>
    <row r="863" spans="31:31" ht="30" customHeight="1" x14ac:dyDescent="0.35">
      <c r="AE863" s="99"/>
    </row>
    <row r="864" spans="31:31" ht="30" customHeight="1" x14ac:dyDescent="0.35">
      <c r="AE864" s="99"/>
    </row>
    <row r="865" spans="31:31" ht="30" customHeight="1" x14ac:dyDescent="0.35">
      <c r="AE865" s="99"/>
    </row>
    <row r="866" spans="31:31" ht="30" customHeight="1" x14ac:dyDescent="0.35">
      <c r="AE866" s="99"/>
    </row>
    <row r="867" spans="31:31" ht="30" customHeight="1" x14ac:dyDescent="0.35">
      <c r="AE867" s="99"/>
    </row>
    <row r="868" spans="31:31" ht="30" customHeight="1" x14ac:dyDescent="0.35">
      <c r="AE868" s="99"/>
    </row>
    <row r="869" spans="31:31" ht="30" customHeight="1" x14ac:dyDescent="0.35">
      <c r="AE869" s="99"/>
    </row>
    <row r="870" spans="31:31" ht="30" customHeight="1" x14ac:dyDescent="0.35">
      <c r="AE870" s="99"/>
    </row>
    <row r="871" spans="31:31" ht="30" customHeight="1" x14ac:dyDescent="0.35">
      <c r="AE871" s="99"/>
    </row>
    <row r="872" spans="31:31" ht="30" customHeight="1" x14ac:dyDescent="0.35">
      <c r="AE872" s="99"/>
    </row>
    <row r="873" spans="31:31" ht="30" customHeight="1" x14ac:dyDescent="0.35">
      <c r="AE873" s="99"/>
    </row>
    <row r="874" spans="31:31" ht="30" customHeight="1" x14ac:dyDescent="0.35">
      <c r="AE874" s="99"/>
    </row>
    <row r="875" spans="31:31" ht="30" customHeight="1" x14ac:dyDescent="0.35">
      <c r="AE875" s="99"/>
    </row>
    <row r="876" spans="31:31" ht="30" customHeight="1" x14ac:dyDescent="0.35">
      <c r="AE876" s="99"/>
    </row>
    <row r="877" spans="31:31" ht="30" customHeight="1" x14ac:dyDescent="0.35">
      <c r="AE877" s="99"/>
    </row>
    <row r="878" spans="31:31" ht="30" customHeight="1" x14ac:dyDescent="0.35">
      <c r="AE878" s="99"/>
    </row>
    <row r="879" spans="31:31" ht="30" customHeight="1" x14ac:dyDescent="0.35">
      <c r="AE879" s="99"/>
    </row>
    <row r="880" spans="31:31" ht="30" customHeight="1" x14ac:dyDescent="0.35">
      <c r="AE880" s="99"/>
    </row>
    <row r="881" spans="31:31" ht="30" customHeight="1" x14ac:dyDescent="0.35">
      <c r="AE881" s="99"/>
    </row>
    <row r="882" spans="31:31" ht="30" customHeight="1" x14ac:dyDescent="0.35">
      <c r="AE882" s="99"/>
    </row>
    <row r="883" spans="31:31" ht="30" customHeight="1" x14ac:dyDescent="0.35">
      <c r="AE883" s="99"/>
    </row>
    <row r="884" spans="31:31" ht="30" customHeight="1" x14ac:dyDescent="0.35">
      <c r="AE884" s="99"/>
    </row>
    <row r="885" spans="31:31" ht="30" customHeight="1" x14ac:dyDescent="0.35">
      <c r="AE885" s="99"/>
    </row>
    <row r="886" spans="31:31" ht="30" customHeight="1" x14ac:dyDescent="0.35">
      <c r="AE886" s="99"/>
    </row>
    <row r="887" spans="31:31" ht="30" customHeight="1" x14ac:dyDescent="0.35">
      <c r="AE887" s="99"/>
    </row>
    <row r="888" spans="31:31" ht="30" customHeight="1" x14ac:dyDescent="0.35">
      <c r="AE888" s="99"/>
    </row>
    <row r="889" spans="31:31" ht="30" customHeight="1" x14ac:dyDescent="0.35">
      <c r="AE889" s="99"/>
    </row>
    <row r="890" spans="31:31" ht="30" customHeight="1" x14ac:dyDescent="0.35">
      <c r="AE890" s="99"/>
    </row>
    <row r="891" spans="31:31" ht="30" customHeight="1" x14ac:dyDescent="0.35">
      <c r="AE891" s="99"/>
    </row>
    <row r="892" spans="31:31" ht="30" customHeight="1" x14ac:dyDescent="0.35">
      <c r="AE892" s="99"/>
    </row>
    <row r="893" spans="31:31" ht="30" customHeight="1" x14ac:dyDescent="0.35">
      <c r="AE893" s="99"/>
    </row>
    <row r="894" spans="31:31" ht="30" customHeight="1" x14ac:dyDescent="0.35">
      <c r="AE894" s="99"/>
    </row>
    <row r="895" spans="31:31" ht="30" customHeight="1" x14ac:dyDescent="0.35">
      <c r="AE895" s="99"/>
    </row>
    <row r="896" spans="31:31" ht="30" customHeight="1" x14ac:dyDescent="0.35">
      <c r="AE896" s="99"/>
    </row>
    <row r="897" spans="31:31" ht="30" customHeight="1" x14ac:dyDescent="0.35">
      <c r="AE897" s="99"/>
    </row>
    <row r="898" spans="31:31" ht="30" customHeight="1" x14ac:dyDescent="0.35">
      <c r="AE898" s="99"/>
    </row>
    <row r="899" spans="31:31" ht="30" customHeight="1" x14ac:dyDescent="0.35">
      <c r="AE899" s="99"/>
    </row>
    <row r="900" spans="31:31" ht="30" customHeight="1" x14ac:dyDescent="0.35">
      <c r="AE900" s="99"/>
    </row>
    <row r="901" spans="31:31" ht="30" customHeight="1" x14ac:dyDescent="0.35">
      <c r="AE901" s="99"/>
    </row>
    <row r="902" spans="31:31" ht="30" customHeight="1" x14ac:dyDescent="0.35">
      <c r="AE902" s="99"/>
    </row>
    <row r="903" spans="31:31" ht="30" customHeight="1" x14ac:dyDescent="0.35">
      <c r="AE903" s="99"/>
    </row>
    <row r="904" spans="31:31" ht="30" customHeight="1" x14ac:dyDescent="0.35">
      <c r="AE904" s="99"/>
    </row>
    <row r="905" spans="31:31" ht="30" customHeight="1" x14ac:dyDescent="0.35">
      <c r="AE905" s="99"/>
    </row>
    <row r="906" spans="31:31" ht="30" customHeight="1" x14ac:dyDescent="0.35">
      <c r="AE906" s="99"/>
    </row>
    <row r="907" spans="31:31" ht="30" customHeight="1" x14ac:dyDescent="0.35">
      <c r="AE907" s="99"/>
    </row>
    <row r="908" spans="31:31" ht="30" customHeight="1" x14ac:dyDescent="0.35">
      <c r="AE908" s="99"/>
    </row>
    <row r="909" spans="31:31" ht="30" customHeight="1" x14ac:dyDescent="0.35">
      <c r="AE909" s="99"/>
    </row>
    <row r="910" spans="31:31" ht="30" customHeight="1" x14ac:dyDescent="0.35">
      <c r="AE910" s="99"/>
    </row>
    <row r="911" spans="31:31" ht="30" customHeight="1" x14ac:dyDescent="0.35">
      <c r="AE911" s="99"/>
    </row>
    <row r="912" spans="31:31" ht="30" customHeight="1" x14ac:dyDescent="0.35">
      <c r="AE912" s="99"/>
    </row>
    <row r="913" spans="31:31" ht="30" customHeight="1" x14ac:dyDescent="0.35">
      <c r="AE913" s="99"/>
    </row>
    <row r="914" spans="31:31" ht="30" customHeight="1" x14ac:dyDescent="0.35">
      <c r="AE914" s="99"/>
    </row>
    <row r="915" spans="31:31" ht="30" customHeight="1" x14ac:dyDescent="0.35">
      <c r="AE915" s="99"/>
    </row>
    <row r="916" spans="31:31" ht="30" customHeight="1" x14ac:dyDescent="0.35">
      <c r="AE916" s="99"/>
    </row>
    <row r="917" spans="31:31" ht="30" customHeight="1" x14ac:dyDescent="0.35">
      <c r="AE917" s="99"/>
    </row>
    <row r="918" spans="31:31" ht="30" customHeight="1" x14ac:dyDescent="0.35">
      <c r="AE918" s="99"/>
    </row>
    <row r="919" spans="31:31" ht="30" customHeight="1" x14ac:dyDescent="0.35">
      <c r="AE919" s="99"/>
    </row>
    <row r="920" spans="31:31" ht="30" customHeight="1" x14ac:dyDescent="0.35">
      <c r="AE920" s="99"/>
    </row>
    <row r="921" spans="31:31" ht="30" customHeight="1" x14ac:dyDescent="0.35">
      <c r="AE921" s="99"/>
    </row>
    <row r="922" spans="31:31" ht="30" customHeight="1" x14ac:dyDescent="0.35">
      <c r="AE922" s="99"/>
    </row>
    <row r="923" spans="31:31" ht="30" customHeight="1" x14ac:dyDescent="0.35">
      <c r="AE923" s="99"/>
    </row>
    <row r="924" spans="31:31" ht="30" customHeight="1" x14ac:dyDescent="0.35">
      <c r="AE924" s="99"/>
    </row>
    <row r="925" spans="31:31" ht="30" customHeight="1" x14ac:dyDescent="0.35">
      <c r="AE925" s="99"/>
    </row>
    <row r="926" spans="31:31" ht="30" customHeight="1" x14ac:dyDescent="0.35">
      <c r="AE926" s="99"/>
    </row>
    <row r="927" spans="31:31" ht="30" customHeight="1" x14ac:dyDescent="0.35">
      <c r="AE927" s="99"/>
    </row>
    <row r="928" spans="31:31" ht="30" customHeight="1" x14ac:dyDescent="0.35">
      <c r="AE928" s="99"/>
    </row>
    <row r="929" spans="31:31" ht="30" customHeight="1" x14ac:dyDescent="0.35">
      <c r="AE929" s="99"/>
    </row>
    <row r="930" spans="31:31" ht="30" customHeight="1" x14ac:dyDescent="0.35">
      <c r="AE930" s="99"/>
    </row>
    <row r="931" spans="31:31" ht="30" customHeight="1" x14ac:dyDescent="0.35">
      <c r="AE931" s="99"/>
    </row>
    <row r="932" spans="31:31" ht="30" customHeight="1" x14ac:dyDescent="0.35">
      <c r="AE932" s="99"/>
    </row>
    <row r="933" spans="31:31" ht="30" customHeight="1" x14ac:dyDescent="0.35">
      <c r="AE933" s="99"/>
    </row>
    <row r="934" spans="31:31" ht="30" customHeight="1" x14ac:dyDescent="0.35">
      <c r="AE934" s="99"/>
    </row>
    <row r="935" spans="31:31" ht="30" customHeight="1" x14ac:dyDescent="0.35">
      <c r="AE935" s="99"/>
    </row>
    <row r="936" spans="31:31" ht="30" customHeight="1" x14ac:dyDescent="0.35">
      <c r="AE936" s="99"/>
    </row>
    <row r="937" spans="31:31" ht="30" customHeight="1" x14ac:dyDescent="0.35">
      <c r="AE937" s="99"/>
    </row>
    <row r="938" spans="31:31" ht="30" customHeight="1" x14ac:dyDescent="0.35">
      <c r="AE938" s="99"/>
    </row>
    <row r="939" spans="31:31" ht="30" customHeight="1" x14ac:dyDescent="0.35">
      <c r="AE939" s="99"/>
    </row>
    <row r="940" spans="31:31" ht="30" customHeight="1" x14ac:dyDescent="0.35">
      <c r="AE940" s="99"/>
    </row>
    <row r="941" spans="31:31" ht="30" customHeight="1" x14ac:dyDescent="0.35">
      <c r="AE941" s="99"/>
    </row>
    <row r="942" spans="31:31" ht="30" customHeight="1" x14ac:dyDescent="0.35">
      <c r="AE942" s="99"/>
    </row>
    <row r="943" spans="31:31" ht="30" customHeight="1" x14ac:dyDescent="0.35">
      <c r="AE943" s="99"/>
    </row>
    <row r="944" spans="31:31" ht="30" customHeight="1" x14ac:dyDescent="0.35">
      <c r="AE944" s="99"/>
    </row>
    <row r="945" spans="31:31" ht="30" customHeight="1" x14ac:dyDescent="0.35">
      <c r="AE945" s="99"/>
    </row>
    <row r="946" spans="31:31" ht="30" customHeight="1" x14ac:dyDescent="0.35">
      <c r="AE946" s="99"/>
    </row>
    <row r="947" spans="31:31" ht="30" customHeight="1" x14ac:dyDescent="0.35">
      <c r="AE947" s="99"/>
    </row>
    <row r="948" spans="31:31" ht="30" customHeight="1" x14ac:dyDescent="0.35">
      <c r="AE948" s="99"/>
    </row>
    <row r="949" spans="31:31" ht="30" customHeight="1" x14ac:dyDescent="0.35">
      <c r="AE949" s="99"/>
    </row>
    <row r="950" spans="31:31" ht="30" customHeight="1" x14ac:dyDescent="0.35">
      <c r="AE950" s="99"/>
    </row>
    <row r="951" spans="31:31" ht="30" customHeight="1" x14ac:dyDescent="0.35">
      <c r="AE951" s="99"/>
    </row>
    <row r="952" spans="31:31" ht="30" customHeight="1" x14ac:dyDescent="0.35">
      <c r="AE952" s="99"/>
    </row>
    <row r="953" spans="31:31" ht="30" customHeight="1" x14ac:dyDescent="0.35">
      <c r="AE953" s="99"/>
    </row>
    <row r="954" spans="31:31" ht="30" customHeight="1" x14ac:dyDescent="0.35">
      <c r="AE954" s="99"/>
    </row>
    <row r="955" spans="31:31" ht="30" customHeight="1" x14ac:dyDescent="0.35">
      <c r="AE955" s="99"/>
    </row>
    <row r="956" spans="31:31" ht="30" customHeight="1" x14ac:dyDescent="0.35">
      <c r="AE956" s="99"/>
    </row>
    <row r="957" spans="31:31" ht="30" customHeight="1" x14ac:dyDescent="0.35">
      <c r="AE957" s="99"/>
    </row>
    <row r="958" spans="31:31" ht="30" customHeight="1" x14ac:dyDescent="0.35">
      <c r="AE958" s="99"/>
    </row>
    <row r="959" spans="31:31" ht="30" customHeight="1" x14ac:dyDescent="0.35">
      <c r="AE959" s="99"/>
    </row>
    <row r="960" spans="31:31" ht="30" customHeight="1" x14ac:dyDescent="0.35">
      <c r="AE960" s="99"/>
    </row>
    <row r="961" spans="31:31" ht="30" customHeight="1" x14ac:dyDescent="0.35">
      <c r="AE961" s="99"/>
    </row>
    <row r="962" spans="31:31" ht="30" customHeight="1" x14ac:dyDescent="0.35">
      <c r="AE962" s="99"/>
    </row>
    <row r="963" spans="31:31" ht="30" customHeight="1" x14ac:dyDescent="0.35">
      <c r="AE963" s="99"/>
    </row>
    <row r="964" spans="31:31" ht="30" customHeight="1" x14ac:dyDescent="0.35">
      <c r="AE964" s="99"/>
    </row>
    <row r="965" spans="31:31" ht="30" customHeight="1" x14ac:dyDescent="0.35">
      <c r="AE965" s="99"/>
    </row>
    <row r="966" spans="31:31" ht="30" customHeight="1" x14ac:dyDescent="0.35">
      <c r="AE966" s="99"/>
    </row>
    <row r="967" spans="31:31" ht="30" customHeight="1" x14ac:dyDescent="0.35">
      <c r="AE967" s="99"/>
    </row>
    <row r="968" spans="31:31" ht="30" customHeight="1" x14ac:dyDescent="0.35">
      <c r="AE968" s="99"/>
    </row>
    <row r="969" spans="31:31" ht="30" customHeight="1" x14ac:dyDescent="0.35">
      <c r="AE969" s="99"/>
    </row>
    <row r="970" spans="31:31" ht="30" customHeight="1" x14ac:dyDescent="0.35">
      <c r="AE970" s="99"/>
    </row>
    <row r="971" spans="31:31" ht="30" customHeight="1" x14ac:dyDescent="0.35">
      <c r="AE971" s="99"/>
    </row>
    <row r="972" spans="31:31" ht="30" customHeight="1" x14ac:dyDescent="0.35">
      <c r="AE972" s="99"/>
    </row>
    <row r="973" spans="31:31" ht="30" customHeight="1" x14ac:dyDescent="0.35">
      <c r="AE973" s="99"/>
    </row>
    <row r="974" spans="31:31" ht="30" customHeight="1" x14ac:dyDescent="0.35">
      <c r="AE974" s="99"/>
    </row>
  </sheetData>
  <autoFilter ref="A3:AU3"/>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5" priority="1" operator="lessThan">
      <formula>0</formula>
    </cfRule>
  </conditionalFormatting>
  <conditionalFormatting sqref="U4:AD186 AF4:AT186">
    <cfRule type="cellIs" dxfId="4" priority="2" operator="greaterThan">
      <formula>0</formula>
    </cfRule>
  </conditionalFormatting>
  <pageMargins left="0.7" right="0.7" top="0.75" bottom="0.75" header="0.3" footer="0.3"/>
  <legacy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34"/>
  <dimension ref="A1:AU974"/>
  <sheetViews>
    <sheetView topLeftCell="A43" zoomScale="70" zoomScaleNormal="70" workbookViewId="0">
      <selection activeCell="D52" sqref="D52"/>
    </sheetView>
  </sheetViews>
  <sheetFormatPr defaultColWidth="9.81640625" defaultRowHeight="30" customHeight="1" x14ac:dyDescent="0.35"/>
  <cols>
    <col min="1" max="1" width="7.453125" style="60" customWidth="1"/>
    <col min="2" max="2" width="7.81640625" style="60" customWidth="1"/>
    <col min="3" max="3" width="13.453125" style="91" customWidth="1"/>
    <col min="4" max="4" width="22.54296875" style="92" customWidth="1"/>
    <col min="5" max="5" width="16" style="92" customWidth="1"/>
    <col min="6" max="6" width="12" style="92" customWidth="1"/>
    <col min="7" max="7" width="13" style="92" customWidth="1"/>
    <col min="8" max="8" width="10.453125" style="92" customWidth="1"/>
    <col min="9" max="9" width="13.1796875" style="92" customWidth="1"/>
    <col min="10" max="10" width="17" style="92" customWidth="1"/>
    <col min="11" max="18" width="8.26953125" style="94" customWidth="1"/>
    <col min="19" max="19" width="8.26953125" style="101" customWidth="1"/>
    <col min="20" max="20" width="8.26953125" style="96" customWidth="1"/>
    <col min="21" max="21" width="18" style="99" customWidth="1"/>
    <col min="22" max="23" width="17.453125" style="99" customWidth="1"/>
    <col min="24" max="24" width="17.81640625" style="99" customWidth="1"/>
    <col min="25" max="25" width="16.1796875" style="99" customWidth="1"/>
    <col min="26" max="26" width="15.54296875" style="99" customWidth="1"/>
    <col min="27" max="27" width="16.453125" style="99" customWidth="1"/>
    <col min="28" max="28" width="16.17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9" t="s">
        <v>636</v>
      </c>
      <c r="V1" s="310" t="s">
        <v>640</v>
      </c>
      <c r="W1" s="310" t="s">
        <v>641</v>
      </c>
      <c r="X1" s="310" t="s">
        <v>642</v>
      </c>
      <c r="Y1" s="310" t="s">
        <v>815</v>
      </c>
      <c r="Z1" s="310" t="s">
        <v>816</v>
      </c>
      <c r="AA1" s="310" t="s">
        <v>817</v>
      </c>
      <c r="AB1" s="310" t="s">
        <v>818</v>
      </c>
      <c r="AC1" s="298" t="s">
        <v>19</v>
      </c>
      <c r="AD1" s="298" t="s">
        <v>19</v>
      </c>
      <c r="AE1" s="298" t="s">
        <v>19</v>
      </c>
      <c r="AF1" s="298" t="s">
        <v>19</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BU</v>
      </c>
      <c r="E2" s="299"/>
      <c r="F2" s="300"/>
      <c r="G2" s="300"/>
      <c r="H2" s="300"/>
      <c r="I2" s="300"/>
      <c r="J2" s="300"/>
      <c r="K2" s="300"/>
      <c r="L2" s="300"/>
      <c r="M2" s="300"/>
      <c r="N2" s="300"/>
      <c r="O2" s="300"/>
      <c r="P2" s="300"/>
      <c r="Q2" s="300"/>
      <c r="R2" s="300"/>
      <c r="S2" s="300"/>
      <c r="T2" s="301"/>
      <c r="U2" s="309"/>
      <c r="V2" s="310"/>
      <c r="W2" s="310"/>
      <c r="X2" s="310"/>
      <c r="Y2" s="310"/>
      <c r="Z2" s="310"/>
      <c r="AA2" s="310"/>
      <c r="AB2" s="310"/>
      <c r="AC2" s="298"/>
      <c r="AD2" s="298"/>
      <c r="AE2" s="298"/>
      <c r="AF2" s="298"/>
      <c r="AG2" s="298"/>
      <c r="AH2" s="298"/>
      <c r="AI2" s="298"/>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159">
        <v>45988</v>
      </c>
      <c r="V3" s="162">
        <v>45988</v>
      </c>
      <c r="W3" s="162">
        <v>45988</v>
      </c>
      <c r="X3" s="162">
        <v>45988</v>
      </c>
      <c r="Y3" s="162">
        <v>45993</v>
      </c>
      <c r="Z3" s="162">
        <v>45993</v>
      </c>
      <c r="AA3" s="162">
        <v>45993</v>
      </c>
      <c r="AB3" s="162">
        <v>45993</v>
      </c>
      <c r="AC3" s="68" t="s">
        <v>16</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IF(SUM(U4:AT4)&gt;K4+N4,K4+N4,SUM(U4:AT4))</f>
        <v>0</v>
      </c>
      <c r="M4" s="71">
        <f>(SUM(U4:AT4))</f>
        <v>0</v>
      </c>
      <c r="N4" s="72"/>
      <c r="O4" s="73">
        <f>ROUND(IF(K4*0.25-0.5&lt;0,0,K4*0.25-0.5),0)-R4-P4</f>
        <v>0</v>
      </c>
      <c r="P4" s="72"/>
      <c r="Q4" s="72"/>
      <c r="R4" s="72"/>
      <c r="S4" s="74">
        <f t="shared" ref="S4:S186" si="0">K4-(SUM(U4:AT4))+N4+P4+Q4-R4</f>
        <v>0</v>
      </c>
      <c r="T4" s="121" t="str">
        <f>IF(S4&lt;0,"ATENÇÃO","OK")</f>
        <v>OK</v>
      </c>
      <c r="U4" s="75"/>
      <c r="V4" s="76"/>
      <c r="W4" s="76"/>
      <c r="X4" s="76"/>
      <c r="Y4" s="76"/>
      <c r="Z4" s="76"/>
      <c r="AA4" s="76"/>
      <c r="AB4" s="77"/>
      <c r="AC4" s="78"/>
      <c r="AD4" s="77"/>
      <c r="AE4" s="77"/>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c r="L5" s="70">
        <f t="shared" ref="L5:L186" si="1">IF(SUM(U5:AT5)&gt;K5+N5,K5+N5,SUM(U5:AT5))</f>
        <v>0</v>
      </c>
      <c r="M5" s="71">
        <f t="shared" ref="M5:M186" si="2">(SUM(U5:AT5))</f>
        <v>0</v>
      </c>
      <c r="N5" s="72"/>
      <c r="O5" s="73">
        <f t="shared" ref="O5:O186" si="3">ROUND(IF(K5*0.25-0.5&lt;0,0,K5*0.25-0.5),0)-R5-P5</f>
        <v>0</v>
      </c>
      <c r="P5" s="72"/>
      <c r="Q5" s="72"/>
      <c r="R5" s="72"/>
      <c r="S5" s="74">
        <f t="shared" si="0"/>
        <v>0</v>
      </c>
      <c r="T5" s="121" t="str">
        <f t="shared" ref="T5:T186" si="4">IF(S5&lt;0,"ATENÇÃO","OK")</f>
        <v>OK</v>
      </c>
      <c r="U5" s="75"/>
      <c r="V5" s="76"/>
      <c r="W5" s="76"/>
      <c r="X5" s="76"/>
      <c r="Y5" s="76"/>
      <c r="Z5" s="76"/>
      <c r="AA5" s="76"/>
      <c r="AB5" s="77"/>
      <c r="AC5" s="78"/>
      <c r="AD5" s="80"/>
      <c r="AE5" s="80"/>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75"/>
      <c r="V6" s="76"/>
      <c r="W6" s="76"/>
      <c r="X6" s="76"/>
      <c r="Y6" s="76"/>
      <c r="Z6" s="76"/>
      <c r="AA6" s="76"/>
      <c r="AB6" s="80"/>
      <c r="AC6" s="78"/>
      <c r="AD6" s="80"/>
      <c r="AE6" s="80"/>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c r="L7" s="70">
        <f t="shared" si="1"/>
        <v>0</v>
      </c>
      <c r="M7" s="71">
        <f t="shared" si="2"/>
        <v>0</v>
      </c>
      <c r="N7" s="72"/>
      <c r="O7" s="73">
        <f t="shared" si="3"/>
        <v>0</v>
      </c>
      <c r="P7" s="72"/>
      <c r="Q7" s="72"/>
      <c r="R7" s="72"/>
      <c r="S7" s="74">
        <f t="shared" si="0"/>
        <v>0</v>
      </c>
      <c r="T7" s="121" t="str">
        <f t="shared" si="4"/>
        <v>OK</v>
      </c>
      <c r="U7" s="75"/>
      <c r="V7" s="76"/>
      <c r="W7" s="76"/>
      <c r="X7" s="76"/>
      <c r="Y7" s="76"/>
      <c r="Z7" s="76"/>
      <c r="AA7" s="76"/>
      <c r="AB7" s="77"/>
      <c r="AC7" s="78"/>
      <c r="AD7" s="77"/>
      <c r="AE7" s="77"/>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75"/>
      <c r="V8" s="76"/>
      <c r="W8" s="76"/>
      <c r="X8" s="76"/>
      <c r="Y8" s="76"/>
      <c r="Z8" s="76"/>
      <c r="AA8" s="76"/>
      <c r="AB8" s="77"/>
      <c r="AC8" s="78"/>
      <c r="AD8" s="80"/>
      <c r="AE8" s="82"/>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75"/>
      <c r="V9" s="76"/>
      <c r="W9" s="76"/>
      <c r="X9" s="76"/>
      <c r="Y9" s="76"/>
      <c r="Z9" s="76"/>
      <c r="AA9" s="76"/>
      <c r="AB9" s="80"/>
      <c r="AC9" s="78"/>
      <c r="AD9" s="77"/>
      <c r="AE9" s="80"/>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75"/>
      <c r="V10" s="76"/>
      <c r="W10" s="76"/>
      <c r="X10" s="76"/>
      <c r="Y10" s="76"/>
      <c r="Z10" s="76"/>
      <c r="AA10" s="76"/>
      <c r="AB10" s="77"/>
      <c r="AC10" s="78"/>
      <c r="AD10" s="77"/>
      <c r="AE10" s="80"/>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1"/>
        <v>0</v>
      </c>
      <c r="M11" s="71">
        <f t="shared" si="2"/>
        <v>0</v>
      </c>
      <c r="N11" s="72"/>
      <c r="O11" s="73">
        <f t="shared" si="3"/>
        <v>0</v>
      </c>
      <c r="P11" s="72"/>
      <c r="Q11" s="72"/>
      <c r="R11" s="72"/>
      <c r="S11" s="74">
        <f t="shared" si="0"/>
        <v>0</v>
      </c>
      <c r="T11" s="121" t="str">
        <f t="shared" si="4"/>
        <v>OK</v>
      </c>
      <c r="U11" s="75"/>
      <c r="V11" s="76"/>
      <c r="W11" s="76"/>
      <c r="X11" s="76"/>
      <c r="Y11" s="76"/>
      <c r="Z11" s="76"/>
      <c r="AA11" s="76"/>
      <c r="AB11" s="77"/>
      <c r="AC11" s="78"/>
      <c r="AD11" s="77"/>
      <c r="AE11" s="77"/>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75"/>
      <c r="V12" s="76"/>
      <c r="W12" s="76"/>
      <c r="X12" s="76"/>
      <c r="Y12" s="76"/>
      <c r="Z12" s="76"/>
      <c r="AA12" s="76"/>
      <c r="AB12" s="77"/>
      <c r="AC12" s="78"/>
      <c r="AD12" s="77"/>
      <c r="AE12" s="77"/>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1"/>
        <v>0</v>
      </c>
      <c r="M13" s="71">
        <f t="shared" si="2"/>
        <v>0</v>
      </c>
      <c r="N13" s="72"/>
      <c r="O13" s="73">
        <f t="shared" si="3"/>
        <v>0</v>
      </c>
      <c r="P13" s="72"/>
      <c r="Q13" s="72"/>
      <c r="R13" s="72"/>
      <c r="S13" s="74">
        <f t="shared" si="0"/>
        <v>0</v>
      </c>
      <c r="T13" s="121" t="str">
        <f t="shared" si="4"/>
        <v>OK</v>
      </c>
      <c r="U13" s="75"/>
      <c r="V13" s="83"/>
      <c r="W13" s="83"/>
      <c r="X13" s="76"/>
      <c r="Y13" s="83"/>
      <c r="Z13" s="76"/>
      <c r="AA13" s="83"/>
      <c r="AB13" s="84"/>
      <c r="AC13" s="78"/>
      <c r="AD13" s="77"/>
      <c r="AE13" s="77"/>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75"/>
      <c r="V14" s="76"/>
      <c r="W14" s="76"/>
      <c r="X14" s="76"/>
      <c r="Y14" s="76"/>
      <c r="Z14" s="76"/>
      <c r="AA14" s="76"/>
      <c r="AB14" s="77"/>
      <c r="AC14" s="78"/>
      <c r="AD14" s="77"/>
      <c r="AE14" s="77"/>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75"/>
      <c r="V15" s="83"/>
      <c r="W15" s="76"/>
      <c r="X15" s="76"/>
      <c r="Y15" s="83"/>
      <c r="Z15" s="76"/>
      <c r="AA15" s="83"/>
      <c r="AB15" s="84"/>
      <c r="AC15" s="78"/>
      <c r="AD15" s="77"/>
      <c r="AE15" s="77"/>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c r="L16" s="70">
        <f t="shared" si="1"/>
        <v>0</v>
      </c>
      <c r="M16" s="71">
        <f t="shared" si="2"/>
        <v>0</v>
      </c>
      <c r="N16" s="72"/>
      <c r="O16" s="73">
        <f t="shared" si="3"/>
        <v>0</v>
      </c>
      <c r="P16" s="72"/>
      <c r="Q16" s="72"/>
      <c r="R16" s="72"/>
      <c r="S16" s="74">
        <f t="shared" si="0"/>
        <v>0</v>
      </c>
      <c r="T16" s="121" t="str">
        <f t="shared" si="4"/>
        <v>OK</v>
      </c>
      <c r="U16" s="75"/>
      <c r="V16" s="76"/>
      <c r="W16" s="76"/>
      <c r="X16" s="76"/>
      <c r="Y16" s="76"/>
      <c r="Z16" s="76"/>
      <c r="AA16" s="76"/>
      <c r="AB16" s="77"/>
      <c r="AC16" s="78"/>
      <c r="AD16" s="77"/>
      <c r="AE16" s="77"/>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75"/>
      <c r="V17" s="76"/>
      <c r="W17" s="76"/>
      <c r="X17" s="76"/>
      <c r="Y17" s="76"/>
      <c r="Z17" s="76"/>
      <c r="AA17" s="76"/>
      <c r="AB17" s="77"/>
      <c r="AC17" s="78"/>
      <c r="AD17" s="77"/>
      <c r="AE17" s="77"/>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75"/>
      <c r="V18" s="76"/>
      <c r="W18" s="76"/>
      <c r="X18" s="76"/>
      <c r="Y18" s="76"/>
      <c r="Z18" s="76"/>
      <c r="AA18" s="76"/>
      <c r="AB18" s="77"/>
      <c r="AC18" s="78"/>
      <c r="AD18" s="77"/>
      <c r="AE18" s="77"/>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c r="L19" s="70">
        <f t="shared" si="1"/>
        <v>0</v>
      </c>
      <c r="M19" s="71">
        <f t="shared" si="2"/>
        <v>0</v>
      </c>
      <c r="N19" s="72"/>
      <c r="O19" s="73">
        <f t="shared" si="3"/>
        <v>0</v>
      </c>
      <c r="P19" s="72"/>
      <c r="Q19" s="72"/>
      <c r="R19" s="72"/>
      <c r="S19" s="74">
        <f t="shared" si="0"/>
        <v>0</v>
      </c>
      <c r="T19" s="121" t="str">
        <f t="shared" si="4"/>
        <v>OK</v>
      </c>
      <c r="U19" s="75"/>
      <c r="V19" s="76"/>
      <c r="W19" s="76"/>
      <c r="X19" s="76"/>
      <c r="Y19" s="76"/>
      <c r="Z19" s="76"/>
      <c r="AA19" s="76"/>
      <c r="AB19" s="80"/>
      <c r="AC19" s="78"/>
      <c r="AD19" s="77"/>
      <c r="AE19" s="77"/>
      <c r="AF19" s="76"/>
      <c r="AG19" s="78"/>
      <c r="AH19" s="78"/>
      <c r="AI19" s="78"/>
      <c r="AJ19" s="78"/>
      <c r="AK19" s="78"/>
      <c r="AL19" s="78"/>
      <c r="AM19" s="78"/>
      <c r="AN19" s="78"/>
      <c r="AO19" s="78"/>
      <c r="AP19" s="78"/>
      <c r="AQ19" s="78"/>
      <c r="AR19" s="78"/>
      <c r="AS19" s="78"/>
      <c r="AT19" s="78"/>
    </row>
    <row r="20" spans="1:47" s="85" customFormat="1" ht="30" customHeight="1" x14ac:dyDescent="0.35">
      <c r="A20" s="311"/>
      <c r="B20" s="104">
        <v>17</v>
      </c>
      <c r="C20" s="290"/>
      <c r="D20" s="105" t="s">
        <v>135</v>
      </c>
      <c r="E20" s="106" t="s">
        <v>136</v>
      </c>
      <c r="F20" s="107" t="s">
        <v>137</v>
      </c>
      <c r="G20" s="106" t="s">
        <v>134</v>
      </c>
      <c r="H20" s="108" t="s">
        <v>79</v>
      </c>
      <c r="I20" s="108" t="s">
        <v>639</v>
      </c>
      <c r="J20" s="184">
        <v>64</v>
      </c>
      <c r="K20" s="69">
        <v>6</v>
      </c>
      <c r="L20" s="70">
        <f t="shared" si="1"/>
        <v>6</v>
      </c>
      <c r="M20" s="71">
        <f t="shared" si="2"/>
        <v>6</v>
      </c>
      <c r="N20" s="72"/>
      <c r="O20" s="73">
        <f t="shared" si="3"/>
        <v>1</v>
      </c>
      <c r="P20" s="72"/>
      <c r="Q20" s="72"/>
      <c r="R20" s="72"/>
      <c r="S20" s="74">
        <f t="shared" si="0"/>
        <v>0</v>
      </c>
      <c r="T20" s="121" t="str">
        <f t="shared" si="4"/>
        <v>OK</v>
      </c>
      <c r="U20" s="75">
        <v>6</v>
      </c>
      <c r="V20" s="83"/>
      <c r="W20" s="83"/>
      <c r="X20" s="76"/>
      <c r="Y20" s="83"/>
      <c r="Z20" s="76"/>
      <c r="AA20" s="76"/>
      <c r="AB20" s="86"/>
      <c r="AC20" s="78"/>
      <c r="AD20" s="77"/>
      <c r="AE20" s="77"/>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c r="L21" s="70">
        <f t="shared" si="1"/>
        <v>0</v>
      </c>
      <c r="M21" s="71">
        <f t="shared" si="2"/>
        <v>0</v>
      </c>
      <c r="N21" s="72"/>
      <c r="O21" s="73">
        <f t="shared" si="3"/>
        <v>0</v>
      </c>
      <c r="P21" s="72"/>
      <c r="Q21" s="72"/>
      <c r="R21" s="72"/>
      <c r="S21" s="74">
        <f t="shared" si="0"/>
        <v>0</v>
      </c>
      <c r="T21" s="121" t="str">
        <f t="shared" si="4"/>
        <v>OK</v>
      </c>
      <c r="U21" s="75"/>
      <c r="V21" s="76"/>
      <c r="W21" s="76"/>
      <c r="X21" s="76"/>
      <c r="Y21" s="76"/>
      <c r="Z21" s="76"/>
      <c r="AA21" s="76"/>
      <c r="AB21" s="80"/>
      <c r="AC21" s="78"/>
      <c r="AD21" s="80"/>
      <c r="AE21" s="77"/>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c r="L22" s="70">
        <f t="shared" si="1"/>
        <v>0</v>
      </c>
      <c r="M22" s="71">
        <f t="shared" si="2"/>
        <v>0</v>
      </c>
      <c r="N22" s="72"/>
      <c r="O22" s="73">
        <f t="shared" si="3"/>
        <v>0</v>
      </c>
      <c r="P22" s="72"/>
      <c r="Q22" s="72"/>
      <c r="R22" s="72"/>
      <c r="S22" s="74">
        <f t="shared" si="0"/>
        <v>0</v>
      </c>
      <c r="T22" s="121" t="str">
        <f t="shared" si="4"/>
        <v>OK</v>
      </c>
      <c r="U22" s="75"/>
      <c r="V22" s="76"/>
      <c r="W22" s="76"/>
      <c r="X22" s="76"/>
      <c r="Y22" s="76"/>
      <c r="Z22" s="76"/>
      <c r="AA22" s="76"/>
      <c r="AB22" s="80"/>
      <c r="AC22" s="78"/>
      <c r="AD22" s="80"/>
      <c r="AE22" s="77"/>
      <c r="AF22" s="76"/>
      <c r="AG22" s="78"/>
      <c r="AH22" s="78"/>
      <c r="AI22" s="78"/>
      <c r="AJ22" s="78"/>
      <c r="AK22" s="78"/>
      <c r="AL22" s="78"/>
      <c r="AM22" s="78"/>
      <c r="AN22" s="78"/>
      <c r="AO22" s="78"/>
      <c r="AP22" s="78"/>
      <c r="AQ22" s="78"/>
      <c r="AR22" s="78"/>
      <c r="AS22" s="78"/>
      <c r="AT22" s="78"/>
      <c r="AU22" s="81"/>
    </row>
    <row r="23" spans="1:47" ht="30" customHeight="1" x14ac:dyDescent="0.35">
      <c r="A23" s="311"/>
      <c r="B23" s="104">
        <v>20</v>
      </c>
      <c r="C23" s="290"/>
      <c r="D23" s="105" t="s">
        <v>142</v>
      </c>
      <c r="E23" s="106" t="s">
        <v>133</v>
      </c>
      <c r="F23" s="107" t="s">
        <v>643</v>
      </c>
      <c r="G23" s="106" t="s">
        <v>140</v>
      </c>
      <c r="H23" s="108" t="s">
        <v>79</v>
      </c>
      <c r="I23" s="108" t="s">
        <v>639</v>
      </c>
      <c r="J23" s="184">
        <v>91</v>
      </c>
      <c r="K23" s="87">
        <v>4</v>
      </c>
      <c r="L23" s="70">
        <f t="shared" si="1"/>
        <v>4</v>
      </c>
      <c r="M23" s="71">
        <f t="shared" si="2"/>
        <v>4</v>
      </c>
      <c r="N23" s="72"/>
      <c r="O23" s="73">
        <f t="shared" si="3"/>
        <v>1</v>
      </c>
      <c r="P23" s="72"/>
      <c r="Q23" s="72"/>
      <c r="R23" s="72"/>
      <c r="S23" s="74">
        <f t="shared" si="0"/>
        <v>0</v>
      </c>
      <c r="T23" s="121" t="str">
        <f t="shared" si="4"/>
        <v>OK</v>
      </c>
      <c r="U23" s="75">
        <v>4</v>
      </c>
      <c r="V23" s="76"/>
      <c r="W23" s="76"/>
      <c r="X23" s="76"/>
      <c r="Y23" s="76"/>
      <c r="Z23" s="76"/>
      <c r="AA23" s="76"/>
      <c r="AB23" s="77"/>
      <c r="AC23" s="78"/>
      <c r="AD23" s="77"/>
      <c r="AE23" s="77"/>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75"/>
      <c r="V24" s="88"/>
      <c r="W24" s="88"/>
      <c r="X24" s="76"/>
      <c r="Y24" s="88"/>
      <c r="Z24" s="76"/>
      <c r="AA24" s="76"/>
      <c r="AB24" s="77"/>
      <c r="AC24" s="78"/>
      <c r="AD24" s="80"/>
      <c r="AE24" s="77"/>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c r="L25" s="70">
        <f t="shared" si="1"/>
        <v>0</v>
      </c>
      <c r="M25" s="71">
        <f t="shared" si="2"/>
        <v>0</v>
      </c>
      <c r="N25" s="72"/>
      <c r="O25" s="73">
        <f t="shared" si="3"/>
        <v>0</v>
      </c>
      <c r="P25" s="72"/>
      <c r="Q25" s="72"/>
      <c r="R25" s="72"/>
      <c r="S25" s="74">
        <f t="shared" si="0"/>
        <v>0</v>
      </c>
      <c r="T25" s="121" t="str">
        <f t="shared" si="4"/>
        <v>OK</v>
      </c>
      <c r="U25" s="75"/>
      <c r="V25" s="89"/>
      <c r="W25" s="88"/>
      <c r="X25" s="76"/>
      <c r="Y25" s="89"/>
      <c r="Z25" s="76"/>
      <c r="AA25" s="83"/>
      <c r="AB25" s="80"/>
      <c r="AC25" s="78"/>
      <c r="AD25" s="80"/>
      <c r="AE25" s="77"/>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75"/>
      <c r="V26" s="88"/>
      <c r="W26" s="88"/>
      <c r="X26" s="76"/>
      <c r="Y26" s="88"/>
      <c r="Z26" s="76"/>
      <c r="AA26" s="76"/>
      <c r="AB26" s="80"/>
      <c r="AC26" s="78"/>
      <c r="AD26" s="77"/>
      <c r="AE26" s="77"/>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61" t="s">
        <v>150</v>
      </c>
      <c r="E27" s="163" t="s">
        <v>151</v>
      </c>
      <c r="F27" s="164" t="s">
        <v>151</v>
      </c>
      <c r="G27" s="163" t="s">
        <v>147</v>
      </c>
      <c r="H27" s="165" t="s">
        <v>79</v>
      </c>
      <c r="I27" s="165" t="s">
        <v>94</v>
      </c>
      <c r="J27" s="184">
        <v>936.29</v>
      </c>
      <c r="K27" s="87">
        <v>3</v>
      </c>
      <c r="L27" s="70">
        <f t="shared" si="1"/>
        <v>3</v>
      </c>
      <c r="M27" s="71">
        <f t="shared" si="2"/>
        <v>3</v>
      </c>
      <c r="N27" s="72"/>
      <c r="O27" s="73">
        <f t="shared" si="3"/>
        <v>0</v>
      </c>
      <c r="P27" s="72"/>
      <c r="Q27" s="72"/>
      <c r="R27" s="72"/>
      <c r="S27" s="74">
        <f t="shared" si="0"/>
        <v>0</v>
      </c>
      <c r="T27" s="121" t="str">
        <f t="shared" si="4"/>
        <v>OK</v>
      </c>
      <c r="U27" s="75"/>
      <c r="V27" s="88">
        <v>3</v>
      </c>
      <c r="W27" s="88"/>
      <c r="X27" s="76"/>
      <c r="Y27" s="88"/>
      <c r="Z27" s="76"/>
      <c r="AA27" s="76"/>
      <c r="AB27" s="80"/>
      <c r="AC27" s="78"/>
      <c r="AD27" s="77"/>
      <c r="AE27" s="77"/>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75"/>
      <c r="V28" s="89"/>
      <c r="W28" s="89"/>
      <c r="X28" s="76"/>
      <c r="Y28" s="89"/>
      <c r="Z28" s="76"/>
      <c r="AA28" s="76"/>
      <c r="AB28" s="84"/>
      <c r="AC28" s="78"/>
      <c r="AD28" s="77"/>
      <c r="AE28" s="77"/>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75"/>
      <c r="V29" s="89"/>
      <c r="W29" s="89"/>
      <c r="X29" s="76"/>
      <c r="Y29" s="89"/>
      <c r="Z29" s="76"/>
      <c r="AA29" s="83"/>
      <c r="AB29" s="84"/>
      <c r="AC29" s="78"/>
      <c r="AD29" s="77"/>
      <c r="AE29" s="77"/>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75"/>
      <c r="V30" s="89"/>
      <c r="W30" s="89"/>
      <c r="X30" s="76"/>
      <c r="Y30" s="89"/>
      <c r="Z30" s="76"/>
      <c r="AA30" s="83"/>
      <c r="AB30" s="84"/>
      <c r="AC30" s="78"/>
      <c r="AD30" s="77"/>
      <c r="AE30" s="77"/>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75"/>
      <c r="V31" s="89"/>
      <c r="W31" s="89"/>
      <c r="X31" s="76"/>
      <c r="Y31" s="89"/>
      <c r="Z31" s="76"/>
      <c r="AA31" s="83"/>
      <c r="AB31" s="84"/>
      <c r="AC31" s="78"/>
      <c r="AD31" s="77"/>
      <c r="AE31" s="77"/>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61" t="s">
        <v>161</v>
      </c>
      <c r="E32" s="163" t="s">
        <v>129</v>
      </c>
      <c r="F32" s="164" t="s">
        <v>162</v>
      </c>
      <c r="G32" s="163" t="s">
        <v>147</v>
      </c>
      <c r="H32" s="165" t="s">
        <v>79</v>
      </c>
      <c r="I32" s="165" t="s">
        <v>94</v>
      </c>
      <c r="J32" s="184">
        <v>1192.3599999999999</v>
      </c>
      <c r="K32" s="87">
        <v>20</v>
      </c>
      <c r="L32" s="70">
        <f t="shared" si="1"/>
        <v>20</v>
      </c>
      <c r="M32" s="71">
        <f t="shared" si="2"/>
        <v>20</v>
      </c>
      <c r="N32" s="72"/>
      <c r="O32" s="73">
        <f t="shared" si="3"/>
        <v>5</v>
      </c>
      <c r="P32" s="72"/>
      <c r="Q32" s="72"/>
      <c r="R32" s="72"/>
      <c r="S32" s="74">
        <f t="shared" si="0"/>
        <v>0</v>
      </c>
      <c r="T32" s="121" t="str">
        <f t="shared" si="4"/>
        <v>OK</v>
      </c>
      <c r="U32" s="75"/>
      <c r="V32" s="88">
        <v>20</v>
      </c>
      <c r="W32" s="89"/>
      <c r="X32" s="76"/>
      <c r="Y32" s="89"/>
      <c r="Z32" s="76"/>
      <c r="AA32" s="83"/>
      <c r="AB32" s="84"/>
      <c r="AC32" s="78"/>
      <c r="AD32" s="77"/>
      <c r="AE32" s="77"/>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75"/>
      <c r="V33" s="89"/>
      <c r="W33" s="89"/>
      <c r="X33" s="76"/>
      <c r="Y33" s="89"/>
      <c r="Z33" s="76"/>
      <c r="AA33" s="83"/>
      <c r="AB33" s="84"/>
      <c r="AC33" s="78"/>
      <c r="AD33" s="77"/>
      <c r="AE33" s="77"/>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75"/>
      <c r="V34" s="89"/>
      <c r="W34" s="89"/>
      <c r="X34" s="76"/>
      <c r="Y34" s="89"/>
      <c r="Z34" s="76"/>
      <c r="AA34" s="83"/>
      <c r="AB34" s="84"/>
      <c r="AC34" s="78"/>
      <c r="AD34" s="77"/>
      <c r="AE34" s="77"/>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c r="L35" s="70">
        <f t="shared" si="1"/>
        <v>0</v>
      </c>
      <c r="M35" s="71">
        <f t="shared" si="2"/>
        <v>0</v>
      </c>
      <c r="N35" s="72"/>
      <c r="O35" s="73">
        <f t="shared" si="3"/>
        <v>0</v>
      </c>
      <c r="P35" s="72"/>
      <c r="Q35" s="72"/>
      <c r="R35" s="72"/>
      <c r="S35" s="74">
        <f t="shared" si="0"/>
        <v>0</v>
      </c>
      <c r="T35" s="121" t="str">
        <f t="shared" si="4"/>
        <v>OK</v>
      </c>
      <c r="U35" s="75"/>
      <c r="V35" s="89"/>
      <c r="W35" s="89"/>
      <c r="X35" s="76"/>
      <c r="Y35" s="89"/>
      <c r="Z35" s="76"/>
      <c r="AA35" s="83"/>
      <c r="AB35" s="84"/>
      <c r="AC35" s="78"/>
      <c r="AD35" s="77"/>
      <c r="AE35" s="77"/>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75"/>
      <c r="V36" s="89"/>
      <c r="W36" s="89"/>
      <c r="X36" s="76"/>
      <c r="Y36" s="89"/>
      <c r="Z36" s="76"/>
      <c r="AA36" s="83"/>
      <c r="AB36" s="84"/>
      <c r="AC36" s="78"/>
      <c r="AD36" s="77"/>
      <c r="AE36" s="77"/>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c r="L37" s="70">
        <f t="shared" si="1"/>
        <v>0</v>
      </c>
      <c r="M37" s="71">
        <f t="shared" si="2"/>
        <v>0</v>
      </c>
      <c r="N37" s="72"/>
      <c r="O37" s="73">
        <f t="shared" si="3"/>
        <v>0</v>
      </c>
      <c r="P37" s="72"/>
      <c r="Q37" s="72"/>
      <c r="R37" s="72"/>
      <c r="S37" s="74">
        <f t="shared" si="0"/>
        <v>0</v>
      </c>
      <c r="T37" s="121" t="str">
        <f t="shared" si="4"/>
        <v>OK</v>
      </c>
      <c r="U37" s="75"/>
      <c r="V37" s="89"/>
      <c r="W37" s="89"/>
      <c r="X37" s="76"/>
      <c r="Y37" s="89"/>
      <c r="Z37" s="76"/>
      <c r="AA37" s="83"/>
      <c r="AB37" s="84"/>
      <c r="AC37" s="78"/>
      <c r="AD37" s="77"/>
      <c r="AE37" s="77"/>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c r="L38" s="70">
        <f t="shared" si="1"/>
        <v>0</v>
      </c>
      <c r="M38" s="71">
        <f t="shared" si="2"/>
        <v>0</v>
      </c>
      <c r="N38" s="72"/>
      <c r="O38" s="73">
        <f t="shared" si="3"/>
        <v>0</v>
      </c>
      <c r="P38" s="72"/>
      <c r="Q38" s="72"/>
      <c r="R38" s="72"/>
      <c r="S38" s="74">
        <f t="shared" si="0"/>
        <v>0</v>
      </c>
      <c r="T38" s="121" t="str">
        <f t="shared" si="4"/>
        <v>OK</v>
      </c>
      <c r="U38" s="75"/>
      <c r="V38" s="89"/>
      <c r="W38" s="89"/>
      <c r="X38" s="76"/>
      <c r="Y38" s="89"/>
      <c r="Z38" s="76"/>
      <c r="AA38" s="83"/>
      <c r="AB38" s="84"/>
      <c r="AC38" s="78"/>
      <c r="AD38" s="77"/>
      <c r="AE38" s="77"/>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1"/>
        <v>0</v>
      </c>
      <c r="M39" s="71">
        <f t="shared" si="2"/>
        <v>0</v>
      </c>
      <c r="N39" s="72"/>
      <c r="O39" s="73">
        <f t="shared" si="3"/>
        <v>0</v>
      </c>
      <c r="P39" s="72"/>
      <c r="Q39" s="72"/>
      <c r="R39" s="72"/>
      <c r="S39" s="74">
        <f t="shared" si="0"/>
        <v>0</v>
      </c>
      <c r="T39" s="121" t="str">
        <f t="shared" si="4"/>
        <v>OK</v>
      </c>
      <c r="U39" s="75"/>
      <c r="V39" s="89"/>
      <c r="W39" s="89"/>
      <c r="X39" s="76"/>
      <c r="Y39" s="89"/>
      <c r="Z39" s="76"/>
      <c r="AA39" s="83"/>
      <c r="AB39" s="84"/>
      <c r="AC39" s="78"/>
      <c r="AD39" s="77"/>
      <c r="AE39" s="77"/>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c r="L40" s="70">
        <f t="shared" si="1"/>
        <v>0</v>
      </c>
      <c r="M40" s="71">
        <f t="shared" si="2"/>
        <v>0</v>
      </c>
      <c r="N40" s="72"/>
      <c r="O40" s="73">
        <f t="shared" si="3"/>
        <v>0</v>
      </c>
      <c r="P40" s="72"/>
      <c r="Q40" s="72"/>
      <c r="R40" s="72"/>
      <c r="S40" s="74">
        <f t="shared" si="0"/>
        <v>0</v>
      </c>
      <c r="T40" s="121" t="str">
        <f t="shared" si="4"/>
        <v>OK</v>
      </c>
      <c r="U40" s="75"/>
      <c r="V40" s="89"/>
      <c r="W40" s="89"/>
      <c r="X40" s="76"/>
      <c r="Y40" s="89"/>
      <c r="Z40" s="76"/>
      <c r="AA40" s="83"/>
      <c r="AB40" s="84"/>
      <c r="AC40" s="78"/>
      <c r="AD40" s="77"/>
      <c r="AE40" s="77"/>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84">
        <v>12259</v>
      </c>
      <c r="K41" s="87">
        <v>1</v>
      </c>
      <c r="L41" s="70">
        <f t="shared" si="1"/>
        <v>1</v>
      </c>
      <c r="M41" s="71">
        <f t="shared" si="2"/>
        <v>1</v>
      </c>
      <c r="N41" s="72"/>
      <c r="O41" s="73">
        <f t="shared" si="3"/>
        <v>0</v>
      </c>
      <c r="P41" s="72"/>
      <c r="Q41" s="72"/>
      <c r="R41" s="72"/>
      <c r="S41" s="74">
        <f t="shared" si="0"/>
        <v>0</v>
      </c>
      <c r="T41" s="121" t="str">
        <f t="shared" si="4"/>
        <v>OK</v>
      </c>
      <c r="U41" s="75">
        <v>1</v>
      </c>
      <c r="V41" s="89"/>
      <c r="W41" s="89"/>
      <c r="X41" s="76"/>
      <c r="Y41" s="89"/>
      <c r="Z41" s="76"/>
      <c r="AA41" s="83"/>
      <c r="AB41" s="84"/>
      <c r="AC41" s="78"/>
      <c r="AD41" s="77"/>
      <c r="AE41" s="77"/>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1"/>
        <v>0</v>
      </c>
      <c r="M42" s="71">
        <f t="shared" si="2"/>
        <v>0</v>
      </c>
      <c r="N42" s="72"/>
      <c r="O42" s="73">
        <f t="shared" si="3"/>
        <v>0</v>
      </c>
      <c r="P42" s="72"/>
      <c r="Q42" s="72"/>
      <c r="R42" s="72"/>
      <c r="S42" s="74">
        <f t="shared" si="0"/>
        <v>0</v>
      </c>
      <c r="T42" s="121" t="str">
        <f t="shared" si="4"/>
        <v>OK</v>
      </c>
      <c r="U42" s="75"/>
      <c r="V42" s="89"/>
      <c r="W42" s="89"/>
      <c r="X42" s="76"/>
      <c r="Y42" s="89"/>
      <c r="Z42" s="76"/>
      <c r="AA42" s="83"/>
      <c r="AB42" s="84"/>
      <c r="AC42" s="78"/>
      <c r="AD42" s="77"/>
      <c r="AE42" s="77"/>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75"/>
      <c r="V43" s="89"/>
      <c r="W43" s="89"/>
      <c r="X43" s="76"/>
      <c r="Y43" s="89"/>
      <c r="Z43" s="76"/>
      <c r="AA43" s="83"/>
      <c r="AB43" s="84"/>
      <c r="AC43" s="78"/>
      <c r="AD43" s="77"/>
      <c r="AE43" s="77"/>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c r="L44" s="70">
        <f t="shared" si="1"/>
        <v>0</v>
      </c>
      <c r="M44" s="71">
        <f t="shared" si="2"/>
        <v>0</v>
      </c>
      <c r="N44" s="72"/>
      <c r="O44" s="73">
        <f t="shared" si="3"/>
        <v>0</v>
      </c>
      <c r="P44" s="72"/>
      <c r="Q44" s="72"/>
      <c r="R44" s="72"/>
      <c r="S44" s="74">
        <f t="shared" si="0"/>
        <v>0</v>
      </c>
      <c r="T44" s="121" t="str">
        <f t="shared" si="4"/>
        <v>OK</v>
      </c>
      <c r="U44" s="75"/>
      <c r="V44" s="89"/>
      <c r="W44" s="89"/>
      <c r="X44" s="76"/>
      <c r="Y44" s="89"/>
      <c r="Z44" s="76"/>
      <c r="AA44" s="83"/>
      <c r="AB44" s="84"/>
      <c r="AC44" s="78"/>
      <c r="AD44" s="77"/>
      <c r="AE44" s="77"/>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1"/>
        <v>0</v>
      </c>
      <c r="M45" s="71">
        <f t="shared" si="2"/>
        <v>0</v>
      </c>
      <c r="N45" s="72"/>
      <c r="O45" s="73">
        <f t="shared" si="3"/>
        <v>0</v>
      </c>
      <c r="P45" s="72"/>
      <c r="Q45" s="72"/>
      <c r="R45" s="72"/>
      <c r="S45" s="74">
        <f t="shared" si="0"/>
        <v>0</v>
      </c>
      <c r="T45" s="121" t="str">
        <f t="shared" si="4"/>
        <v>OK</v>
      </c>
      <c r="U45" s="75"/>
      <c r="V45" s="89"/>
      <c r="W45" s="89"/>
      <c r="X45" s="76"/>
      <c r="Y45" s="89"/>
      <c r="Z45" s="76"/>
      <c r="AA45" s="83"/>
      <c r="AB45" s="84"/>
      <c r="AC45" s="78"/>
      <c r="AD45" s="77"/>
      <c r="AE45" s="77"/>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1"/>
        <v>0</v>
      </c>
      <c r="M46" s="71">
        <f t="shared" si="2"/>
        <v>0</v>
      </c>
      <c r="N46" s="72"/>
      <c r="O46" s="73">
        <f t="shared" si="3"/>
        <v>0</v>
      </c>
      <c r="P46" s="72"/>
      <c r="Q46" s="72"/>
      <c r="R46" s="72"/>
      <c r="S46" s="74">
        <f t="shared" si="0"/>
        <v>0</v>
      </c>
      <c r="T46" s="121" t="str">
        <f t="shared" si="4"/>
        <v>OK</v>
      </c>
      <c r="U46" s="75"/>
      <c r="V46" s="89"/>
      <c r="W46" s="89"/>
      <c r="X46" s="76"/>
      <c r="Y46" s="89"/>
      <c r="Z46" s="76"/>
      <c r="AA46" s="83"/>
      <c r="AB46" s="84"/>
      <c r="AC46" s="78"/>
      <c r="AD46" s="77"/>
      <c r="AE46" s="77"/>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75"/>
      <c r="V47" s="89"/>
      <c r="W47" s="89"/>
      <c r="X47" s="76"/>
      <c r="Y47" s="89"/>
      <c r="Z47" s="76"/>
      <c r="AA47" s="83"/>
      <c r="AB47" s="84"/>
      <c r="AC47" s="78"/>
      <c r="AD47" s="77"/>
      <c r="AE47" s="77"/>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75"/>
      <c r="V48" s="89"/>
      <c r="W48" s="89"/>
      <c r="X48" s="76"/>
      <c r="Y48" s="89"/>
      <c r="Z48" s="76"/>
      <c r="AA48" s="83"/>
      <c r="AB48" s="84"/>
      <c r="AC48" s="78"/>
      <c r="AD48" s="77"/>
      <c r="AE48" s="77"/>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c r="L49" s="70">
        <f t="shared" si="1"/>
        <v>0</v>
      </c>
      <c r="M49" s="71">
        <f t="shared" si="2"/>
        <v>0</v>
      </c>
      <c r="N49" s="72"/>
      <c r="O49" s="73">
        <f t="shared" si="3"/>
        <v>0</v>
      </c>
      <c r="P49" s="72"/>
      <c r="Q49" s="72"/>
      <c r="R49" s="72"/>
      <c r="S49" s="74">
        <f t="shared" si="0"/>
        <v>0</v>
      </c>
      <c r="T49" s="121" t="str">
        <f t="shared" si="4"/>
        <v>OK</v>
      </c>
      <c r="U49" s="75"/>
      <c r="V49" s="89"/>
      <c r="W49" s="89"/>
      <c r="X49" s="76"/>
      <c r="Y49" s="89"/>
      <c r="Z49" s="76"/>
      <c r="AA49" s="83"/>
      <c r="AB49" s="84"/>
      <c r="AC49" s="78"/>
      <c r="AD49" s="77"/>
      <c r="AE49" s="77"/>
      <c r="AF49" s="76"/>
      <c r="AG49" s="78"/>
      <c r="AH49" s="78"/>
      <c r="AI49" s="78"/>
      <c r="AJ49" s="78"/>
      <c r="AK49" s="78"/>
      <c r="AL49" s="78"/>
      <c r="AM49" s="78"/>
      <c r="AN49" s="78"/>
      <c r="AO49" s="78"/>
      <c r="AP49" s="78"/>
      <c r="AQ49" s="78"/>
      <c r="AR49" s="78"/>
      <c r="AS49" s="78"/>
      <c r="AT49" s="78"/>
    </row>
    <row r="50" spans="1:46" s="85" customFormat="1" ht="30" customHeight="1" x14ac:dyDescent="0.35">
      <c r="A50" s="312"/>
      <c r="B50" s="181">
        <v>47</v>
      </c>
      <c r="C50" s="313"/>
      <c r="D50" s="161" t="s">
        <v>211</v>
      </c>
      <c r="E50" s="163" t="s">
        <v>212</v>
      </c>
      <c r="F50" s="164" t="s">
        <v>213</v>
      </c>
      <c r="G50" s="163" t="s">
        <v>214</v>
      </c>
      <c r="H50" s="165" t="s">
        <v>79</v>
      </c>
      <c r="I50" s="182" t="s">
        <v>814</v>
      </c>
      <c r="J50" s="185">
        <v>38.15</v>
      </c>
      <c r="K50" s="87">
        <v>10</v>
      </c>
      <c r="L50" s="70">
        <f t="shared" si="1"/>
        <v>10</v>
      </c>
      <c r="M50" s="71">
        <f t="shared" si="2"/>
        <v>10</v>
      </c>
      <c r="N50" s="72"/>
      <c r="O50" s="73">
        <f t="shared" si="3"/>
        <v>2</v>
      </c>
      <c r="P50" s="72"/>
      <c r="Q50" s="72"/>
      <c r="R50" s="72"/>
      <c r="S50" s="74">
        <f t="shared" si="0"/>
        <v>0</v>
      </c>
      <c r="T50" s="121" t="str">
        <f t="shared" si="4"/>
        <v>OK</v>
      </c>
      <c r="U50" s="75"/>
      <c r="V50" s="89"/>
      <c r="W50" s="89"/>
      <c r="X50" s="76"/>
      <c r="Y50" s="89"/>
      <c r="Z50" s="76"/>
      <c r="AA50" s="83"/>
      <c r="AB50" s="84">
        <v>10</v>
      </c>
      <c r="AC50" s="78"/>
      <c r="AD50" s="77"/>
      <c r="AE50" s="77"/>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c r="L51" s="70">
        <f t="shared" si="1"/>
        <v>0</v>
      </c>
      <c r="M51" s="71">
        <f t="shared" si="2"/>
        <v>0</v>
      </c>
      <c r="N51" s="72"/>
      <c r="O51" s="73">
        <f t="shared" si="3"/>
        <v>0</v>
      </c>
      <c r="P51" s="72"/>
      <c r="Q51" s="72"/>
      <c r="R51" s="72"/>
      <c r="S51" s="74">
        <f t="shared" si="0"/>
        <v>0</v>
      </c>
      <c r="T51" s="121" t="str">
        <f t="shared" si="4"/>
        <v>OK</v>
      </c>
      <c r="U51" s="75"/>
      <c r="V51" s="89"/>
      <c r="W51" s="89"/>
      <c r="X51" s="76"/>
      <c r="Y51" s="89"/>
      <c r="Z51" s="76"/>
      <c r="AA51" s="83"/>
      <c r="AB51" s="84"/>
      <c r="AC51" s="78"/>
      <c r="AD51" s="77"/>
      <c r="AE51" s="77"/>
      <c r="AF51" s="76"/>
      <c r="AG51" s="78"/>
      <c r="AH51" s="78"/>
      <c r="AI51" s="78"/>
      <c r="AJ51" s="78"/>
      <c r="AK51" s="78"/>
      <c r="AL51" s="78"/>
      <c r="AM51" s="78"/>
      <c r="AN51" s="78"/>
      <c r="AO51" s="78"/>
      <c r="AP51" s="78"/>
      <c r="AQ51" s="78"/>
      <c r="AR51" s="78"/>
      <c r="AS51" s="78"/>
      <c r="AT51" s="78"/>
    </row>
    <row r="52" spans="1:46" s="85" customFormat="1" ht="30" customHeight="1" x14ac:dyDescent="0.35">
      <c r="A52" s="312"/>
      <c r="B52" s="181">
        <v>49</v>
      </c>
      <c r="C52" s="313"/>
      <c r="D52" s="161" t="s">
        <v>218</v>
      </c>
      <c r="E52" s="163" t="s">
        <v>219</v>
      </c>
      <c r="F52" s="164" t="s">
        <v>220</v>
      </c>
      <c r="G52" s="163" t="s">
        <v>214</v>
      </c>
      <c r="H52" s="165" t="s">
        <v>79</v>
      </c>
      <c r="I52" s="182" t="s">
        <v>814</v>
      </c>
      <c r="J52" s="185">
        <v>140.56</v>
      </c>
      <c r="K52" s="87">
        <v>4</v>
      </c>
      <c r="L52" s="70">
        <f t="shared" si="1"/>
        <v>4</v>
      </c>
      <c r="M52" s="71">
        <f t="shared" si="2"/>
        <v>4</v>
      </c>
      <c r="N52" s="72"/>
      <c r="O52" s="73">
        <f t="shared" si="3"/>
        <v>1</v>
      </c>
      <c r="P52" s="72"/>
      <c r="Q52" s="72"/>
      <c r="R52" s="72"/>
      <c r="S52" s="74">
        <f t="shared" si="0"/>
        <v>0</v>
      </c>
      <c r="T52" s="121" t="str">
        <f t="shared" si="4"/>
        <v>OK</v>
      </c>
      <c r="U52" s="75"/>
      <c r="V52" s="89"/>
      <c r="W52" s="89"/>
      <c r="X52" s="76"/>
      <c r="Y52" s="89"/>
      <c r="Z52" s="76"/>
      <c r="AA52" s="83"/>
      <c r="AB52" s="84">
        <v>4</v>
      </c>
      <c r="AC52" s="78"/>
      <c r="AD52" s="77"/>
      <c r="AE52" s="77"/>
      <c r="AF52" s="76"/>
      <c r="AG52" s="78"/>
      <c r="AH52" s="78"/>
      <c r="AI52" s="78"/>
      <c r="AJ52" s="78"/>
      <c r="AK52" s="78"/>
      <c r="AL52" s="78"/>
      <c r="AM52" s="78"/>
      <c r="AN52" s="78"/>
      <c r="AO52" s="78"/>
      <c r="AP52" s="78"/>
      <c r="AQ52" s="78"/>
      <c r="AR52" s="78"/>
      <c r="AS52" s="78"/>
      <c r="AT52" s="78"/>
    </row>
    <row r="53" spans="1:46" s="85" customFormat="1" ht="30" customHeight="1" x14ac:dyDescent="0.35">
      <c r="A53" s="312"/>
      <c r="B53" s="181">
        <v>50</v>
      </c>
      <c r="C53" s="313"/>
      <c r="D53" s="161" t="s">
        <v>221</v>
      </c>
      <c r="E53" s="163" t="s">
        <v>209</v>
      </c>
      <c r="F53" s="164" t="s">
        <v>222</v>
      </c>
      <c r="G53" s="163">
        <v>28738071</v>
      </c>
      <c r="H53" s="165" t="s">
        <v>79</v>
      </c>
      <c r="I53" s="165" t="s">
        <v>88</v>
      </c>
      <c r="J53" s="185">
        <v>225.83</v>
      </c>
      <c r="K53" s="87">
        <v>4</v>
      </c>
      <c r="L53" s="70">
        <f t="shared" si="1"/>
        <v>4</v>
      </c>
      <c r="M53" s="71">
        <f t="shared" si="2"/>
        <v>4</v>
      </c>
      <c r="N53" s="72"/>
      <c r="O53" s="73">
        <f t="shared" si="3"/>
        <v>1</v>
      </c>
      <c r="P53" s="72"/>
      <c r="Q53" s="72"/>
      <c r="R53" s="72"/>
      <c r="S53" s="74">
        <f t="shared" si="0"/>
        <v>0</v>
      </c>
      <c r="T53" s="121" t="str">
        <f t="shared" si="4"/>
        <v>OK</v>
      </c>
      <c r="U53" s="75"/>
      <c r="V53" s="89"/>
      <c r="W53" s="89"/>
      <c r="X53" s="76"/>
      <c r="Y53" s="89"/>
      <c r="Z53" s="76"/>
      <c r="AA53" s="83"/>
      <c r="AB53" s="84">
        <v>4</v>
      </c>
      <c r="AC53" s="78"/>
      <c r="AD53" s="77"/>
      <c r="AE53" s="77"/>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c r="L54" s="70">
        <f t="shared" si="1"/>
        <v>0</v>
      </c>
      <c r="M54" s="71">
        <f t="shared" si="2"/>
        <v>0</v>
      </c>
      <c r="N54" s="72"/>
      <c r="O54" s="73">
        <f t="shared" si="3"/>
        <v>0</v>
      </c>
      <c r="P54" s="72"/>
      <c r="Q54" s="72"/>
      <c r="R54" s="72"/>
      <c r="S54" s="74">
        <f t="shared" si="0"/>
        <v>0</v>
      </c>
      <c r="T54" s="121" t="str">
        <f t="shared" si="4"/>
        <v>OK</v>
      </c>
      <c r="U54" s="75"/>
      <c r="V54" s="89"/>
      <c r="W54" s="89"/>
      <c r="X54" s="76"/>
      <c r="Y54" s="89"/>
      <c r="Z54" s="76"/>
      <c r="AA54" s="83"/>
      <c r="AB54" s="84"/>
      <c r="AC54" s="78"/>
      <c r="AD54" s="77"/>
      <c r="AE54" s="77"/>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75"/>
      <c r="V55" s="89"/>
      <c r="W55" s="89"/>
      <c r="X55" s="76"/>
      <c r="Y55" s="89"/>
      <c r="Z55" s="76"/>
      <c r="AA55" s="83"/>
      <c r="AB55" s="84"/>
      <c r="AC55" s="78"/>
      <c r="AD55" s="77"/>
      <c r="AE55" s="77"/>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c r="L56" s="70">
        <f t="shared" si="1"/>
        <v>0</v>
      </c>
      <c r="M56" s="71">
        <f t="shared" si="2"/>
        <v>0</v>
      </c>
      <c r="N56" s="72"/>
      <c r="O56" s="73">
        <f t="shared" si="3"/>
        <v>0</v>
      </c>
      <c r="P56" s="72"/>
      <c r="Q56" s="72"/>
      <c r="R56" s="72"/>
      <c r="S56" s="74">
        <f t="shared" si="0"/>
        <v>0</v>
      </c>
      <c r="T56" s="121" t="str">
        <f t="shared" si="4"/>
        <v>OK</v>
      </c>
      <c r="U56" s="75"/>
      <c r="V56" s="89"/>
      <c r="W56" s="89"/>
      <c r="X56" s="76"/>
      <c r="Y56" s="89"/>
      <c r="Z56" s="76"/>
      <c r="AA56" s="83"/>
      <c r="AB56" s="84"/>
      <c r="AC56" s="78"/>
      <c r="AD56" s="77"/>
      <c r="AE56" s="77"/>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c r="L57" s="70">
        <f t="shared" si="1"/>
        <v>0</v>
      </c>
      <c r="M57" s="71">
        <f t="shared" si="2"/>
        <v>0</v>
      </c>
      <c r="N57" s="72"/>
      <c r="O57" s="73">
        <f t="shared" si="3"/>
        <v>0</v>
      </c>
      <c r="P57" s="72"/>
      <c r="Q57" s="72"/>
      <c r="R57" s="72"/>
      <c r="S57" s="74">
        <f t="shared" si="0"/>
        <v>0</v>
      </c>
      <c r="T57" s="121" t="str">
        <f t="shared" si="4"/>
        <v>OK</v>
      </c>
      <c r="U57" s="75"/>
      <c r="V57" s="89"/>
      <c r="W57" s="89"/>
      <c r="X57" s="76"/>
      <c r="Y57" s="89"/>
      <c r="Z57" s="76"/>
      <c r="AA57" s="83"/>
      <c r="AB57" s="84"/>
      <c r="AC57" s="78"/>
      <c r="AD57" s="77"/>
      <c r="AE57" s="77"/>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75"/>
      <c r="V58" s="89"/>
      <c r="W58" s="89"/>
      <c r="X58" s="76"/>
      <c r="Y58" s="89"/>
      <c r="Z58" s="76"/>
      <c r="AA58" s="83"/>
      <c r="AB58" s="84"/>
      <c r="AC58" s="78"/>
      <c r="AD58" s="77"/>
      <c r="AE58" s="77"/>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75"/>
      <c r="V59" s="89"/>
      <c r="W59" s="89"/>
      <c r="X59" s="76"/>
      <c r="Y59" s="89"/>
      <c r="Z59" s="76"/>
      <c r="AA59" s="83"/>
      <c r="AB59" s="84"/>
      <c r="AC59" s="78"/>
      <c r="AD59" s="77"/>
      <c r="AE59" s="77"/>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75"/>
      <c r="V60" s="89"/>
      <c r="W60" s="89"/>
      <c r="X60" s="76"/>
      <c r="Y60" s="89"/>
      <c r="Z60" s="76"/>
      <c r="AA60" s="83"/>
      <c r="AB60" s="84"/>
      <c r="AC60" s="78"/>
      <c r="AD60" s="77"/>
      <c r="AE60" s="77"/>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75"/>
      <c r="V61" s="89"/>
      <c r="W61" s="89"/>
      <c r="X61" s="76"/>
      <c r="Y61" s="89"/>
      <c r="Z61" s="76"/>
      <c r="AA61" s="83"/>
      <c r="AB61" s="84"/>
      <c r="AC61" s="78"/>
      <c r="AD61" s="77"/>
      <c r="AE61" s="77"/>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75"/>
      <c r="V62" s="89"/>
      <c r="W62" s="89"/>
      <c r="X62" s="76"/>
      <c r="Y62" s="89"/>
      <c r="Z62" s="76"/>
      <c r="AA62" s="83"/>
      <c r="AB62" s="84"/>
      <c r="AC62" s="78"/>
      <c r="AD62" s="77"/>
      <c r="AE62" s="77"/>
      <c r="AF62" s="76"/>
      <c r="AG62" s="78"/>
      <c r="AH62" s="78"/>
      <c r="AI62" s="78"/>
      <c r="AJ62" s="78"/>
      <c r="AK62" s="78"/>
      <c r="AL62" s="78"/>
      <c r="AM62" s="78"/>
      <c r="AN62" s="78"/>
      <c r="AO62" s="78"/>
      <c r="AP62" s="78"/>
      <c r="AQ62" s="78"/>
      <c r="AR62" s="78"/>
      <c r="AS62" s="78"/>
      <c r="AT62" s="78"/>
    </row>
    <row r="63" spans="1:46" s="85" customFormat="1" ht="45.75" customHeight="1" x14ac:dyDescent="0.35">
      <c r="A63" s="312"/>
      <c r="B63" s="181">
        <v>60</v>
      </c>
      <c r="C63" s="313"/>
      <c r="D63" s="161" t="s">
        <v>247</v>
      </c>
      <c r="E63" s="163" t="s">
        <v>112</v>
      </c>
      <c r="F63" s="164" t="s">
        <v>248</v>
      </c>
      <c r="G63" s="163">
        <v>101788007</v>
      </c>
      <c r="H63" s="165" t="s">
        <v>79</v>
      </c>
      <c r="I63" s="165" t="s">
        <v>94</v>
      </c>
      <c r="J63" s="185">
        <v>13358.2</v>
      </c>
      <c r="K63" s="87">
        <v>1</v>
      </c>
      <c r="L63" s="70">
        <f t="shared" si="1"/>
        <v>1</v>
      </c>
      <c r="M63" s="71">
        <f t="shared" si="2"/>
        <v>1</v>
      </c>
      <c r="N63" s="72"/>
      <c r="O63" s="73">
        <f t="shared" si="3"/>
        <v>0</v>
      </c>
      <c r="P63" s="72"/>
      <c r="Q63" s="72"/>
      <c r="R63" s="72"/>
      <c r="S63" s="74">
        <f t="shared" si="0"/>
        <v>0</v>
      </c>
      <c r="T63" s="121" t="str">
        <f t="shared" si="4"/>
        <v>OK</v>
      </c>
      <c r="U63" s="75"/>
      <c r="V63" s="89"/>
      <c r="W63" s="89"/>
      <c r="X63" s="76"/>
      <c r="Y63" s="89">
        <v>1</v>
      </c>
      <c r="Z63" s="76"/>
      <c r="AA63" s="83"/>
      <c r="AB63" s="84"/>
      <c r="AC63" s="78"/>
      <c r="AD63" s="77"/>
      <c r="AE63" s="77"/>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1"/>
        <v>0</v>
      </c>
      <c r="M64" s="71">
        <f t="shared" si="2"/>
        <v>0</v>
      </c>
      <c r="N64" s="72"/>
      <c r="O64" s="73">
        <f t="shared" si="3"/>
        <v>0</v>
      </c>
      <c r="P64" s="72"/>
      <c r="Q64" s="72"/>
      <c r="R64" s="72"/>
      <c r="S64" s="74">
        <f t="shared" si="0"/>
        <v>0</v>
      </c>
      <c r="T64" s="121" t="str">
        <f t="shared" si="4"/>
        <v>OK</v>
      </c>
      <c r="U64" s="75"/>
      <c r="V64" s="89"/>
      <c r="W64" s="89"/>
      <c r="X64" s="76"/>
      <c r="Y64" s="89"/>
      <c r="Z64" s="76"/>
      <c r="AA64" s="83"/>
      <c r="AB64" s="84"/>
      <c r="AC64" s="78"/>
      <c r="AD64" s="77"/>
      <c r="AE64" s="77"/>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1"/>
        <v>0</v>
      </c>
      <c r="M65" s="71">
        <f t="shared" si="2"/>
        <v>0</v>
      </c>
      <c r="N65" s="72"/>
      <c r="O65" s="73">
        <f t="shared" si="3"/>
        <v>0</v>
      </c>
      <c r="P65" s="72"/>
      <c r="Q65" s="72"/>
      <c r="R65" s="72"/>
      <c r="S65" s="74">
        <f t="shared" si="0"/>
        <v>0</v>
      </c>
      <c r="T65" s="121" t="str">
        <f t="shared" si="4"/>
        <v>OK</v>
      </c>
      <c r="U65" s="75"/>
      <c r="V65" s="89"/>
      <c r="W65" s="89"/>
      <c r="X65" s="76"/>
      <c r="Y65" s="89"/>
      <c r="Z65" s="76"/>
      <c r="AA65" s="83"/>
      <c r="AB65" s="84"/>
      <c r="AC65" s="78"/>
      <c r="AD65" s="77"/>
      <c r="AE65" s="77"/>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c r="L66" s="70">
        <f t="shared" si="1"/>
        <v>0</v>
      </c>
      <c r="M66" s="71">
        <f t="shared" si="2"/>
        <v>0</v>
      </c>
      <c r="N66" s="72"/>
      <c r="O66" s="73">
        <f t="shared" si="3"/>
        <v>0</v>
      </c>
      <c r="P66" s="72"/>
      <c r="Q66" s="72"/>
      <c r="R66" s="72"/>
      <c r="S66" s="74">
        <f t="shared" si="0"/>
        <v>0</v>
      </c>
      <c r="T66" s="121" t="str">
        <f t="shared" si="4"/>
        <v>OK</v>
      </c>
      <c r="U66" s="75"/>
      <c r="V66" s="89"/>
      <c r="W66" s="89"/>
      <c r="X66" s="76"/>
      <c r="Y66" s="89"/>
      <c r="Z66" s="76"/>
      <c r="AA66" s="83"/>
      <c r="AB66" s="84"/>
      <c r="AC66" s="78"/>
      <c r="AD66" s="77"/>
      <c r="AE66" s="77"/>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1"/>
        <v>0</v>
      </c>
      <c r="M67" s="71">
        <f t="shared" si="2"/>
        <v>0</v>
      </c>
      <c r="N67" s="72"/>
      <c r="O67" s="73">
        <f t="shared" si="3"/>
        <v>0</v>
      </c>
      <c r="P67" s="72"/>
      <c r="Q67" s="72"/>
      <c r="R67" s="72"/>
      <c r="S67" s="74">
        <f t="shared" si="0"/>
        <v>0</v>
      </c>
      <c r="T67" s="121" t="str">
        <f t="shared" si="4"/>
        <v>OK</v>
      </c>
      <c r="U67" s="75"/>
      <c r="V67" s="89"/>
      <c r="W67" s="89"/>
      <c r="X67" s="76"/>
      <c r="Y67" s="89"/>
      <c r="Z67" s="76"/>
      <c r="AA67" s="83"/>
      <c r="AB67" s="84"/>
      <c r="AC67" s="78"/>
      <c r="AD67" s="77"/>
      <c r="AE67" s="77"/>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si="1"/>
        <v>0</v>
      </c>
      <c r="M68" s="71">
        <f t="shared" si="2"/>
        <v>0</v>
      </c>
      <c r="N68" s="72"/>
      <c r="O68" s="73">
        <f t="shared" si="3"/>
        <v>0</v>
      </c>
      <c r="P68" s="72"/>
      <c r="Q68" s="72"/>
      <c r="R68" s="72"/>
      <c r="S68" s="74">
        <f t="shared" si="0"/>
        <v>0</v>
      </c>
      <c r="T68" s="121" t="str">
        <f t="shared" si="4"/>
        <v>OK</v>
      </c>
      <c r="U68" s="75"/>
      <c r="V68" s="89"/>
      <c r="W68" s="89"/>
      <c r="X68" s="76"/>
      <c r="Y68" s="89"/>
      <c r="Z68" s="76"/>
      <c r="AA68" s="83"/>
      <c r="AB68" s="84"/>
      <c r="AC68" s="78"/>
      <c r="AD68" s="77"/>
      <c r="AE68" s="77"/>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75"/>
      <c r="V69" s="89"/>
      <c r="W69" s="89"/>
      <c r="X69" s="76"/>
      <c r="Y69" s="89"/>
      <c r="Z69" s="76"/>
      <c r="AA69" s="83"/>
      <c r="AB69" s="84"/>
      <c r="AC69" s="78"/>
      <c r="AD69" s="77"/>
      <c r="AE69" s="77"/>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c r="L70" s="70">
        <f t="shared" si="1"/>
        <v>0</v>
      </c>
      <c r="M70" s="71">
        <f t="shared" si="2"/>
        <v>0</v>
      </c>
      <c r="N70" s="72"/>
      <c r="O70" s="73">
        <f t="shared" si="3"/>
        <v>0</v>
      </c>
      <c r="P70" s="72"/>
      <c r="Q70" s="72"/>
      <c r="R70" s="72"/>
      <c r="S70" s="74">
        <f t="shared" si="0"/>
        <v>0</v>
      </c>
      <c r="T70" s="121" t="str">
        <f t="shared" si="4"/>
        <v>OK</v>
      </c>
      <c r="U70" s="75"/>
      <c r="V70" s="89"/>
      <c r="W70" s="89"/>
      <c r="X70" s="76"/>
      <c r="Y70" s="89"/>
      <c r="Z70" s="76"/>
      <c r="AA70" s="83"/>
      <c r="AB70" s="84"/>
      <c r="AC70" s="78"/>
      <c r="AD70" s="77"/>
      <c r="AE70" s="77"/>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c r="L71" s="70">
        <f t="shared" si="1"/>
        <v>0</v>
      </c>
      <c r="M71" s="71">
        <f t="shared" si="2"/>
        <v>0</v>
      </c>
      <c r="N71" s="72"/>
      <c r="O71" s="73">
        <f t="shared" si="3"/>
        <v>0</v>
      </c>
      <c r="P71" s="72"/>
      <c r="Q71" s="72"/>
      <c r="R71" s="72"/>
      <c r="S71" s="74">
        <f t="shared" si="0"/>
        <v>0</v>
      </c>
      <c r="T71" s="121" t="str">
        <f t="shared" si="4"/>
        <v>OK</v>
      </c>
      <c r="U71" s="75"/>
      <c r="V71" s="89"/>
      <c r="W71" s="89"/>
      <c r="X71" s="76"/>
      <c r="Y71" s="89"/>
      <c r="Z71" s="76"/>
      <c r="AA71" s="83"/>
      <c r="AB71" s="84"/>
      <c r="AC71" s="78"/>
      <c r="AD71" s="77"/>
      <c r="AE71" s="77"/>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75"/>
      <c r="V72" s="89"/>
      <c r="W72" s="89"/>
      <c r="X72" s="76"/>
      <c r="Y72" s="89"/>
      <c r="Z72" s="76"/>
      <c r="AA72" s="83"/>
      <c r="AB72" s="84"/>
      <c r="AC72" s="78"/>
      <c r="AD72" s="77"/>
      <c r="AE72" s="77"/>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1"/>
        <v>0</v>
      </c>
      <c r="M73" s="71">
        <f t="shared" si="2"/>
        <v>0</v>
      </c>
      <c r="N73" s="72"/>
      <c r="O73" s="73">
        <f t="shared" si="3"/>
        <v>0</v>
      </c>
      <c r="P73" s="72"/>
      <c r="Q73" s="72"/>
      <c r="R73" s="72"/>
      <c r="S73" s="74">
        <f t="shared" si="0"/>
        <v>0</v>
      </c>
      <c r="T73" s="121" t="str">
        <f t="shared" si="4"/>
        <v>OK</v>
      </c>
      <c r="U73" s="75"/>
      <c r="V73" s="89"/>
      <c r="W73" s="89"/>
      <c r="X73" s="76"/>
      <c r="Y73" s="89"/>
      <c r="Z73" s="76"/>
      <c r="AA73" s="83"/>
      <c r="AB73" s="84"/>
      <c r="AC73" s="78"/>
      <c r="AD73" s="77"/>
      <c r="AE73" s="77"/>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1"/>
        <v>0</v>
      </c>
      <c r="M74" s="71">
        <f t="shared" si="2"/>
        <v>0</v>
      </c>
      <c r="N74" s="72"/>
      <c r="O74" s="73">
        <f t="shared" si="3"/>
        <v>0</v>
      </c>
      <c r="P74" s="72"/>
      <c r="Q74" s="72"/>
      <c r="R74" s="72"/>
      <c r="S74" s="74">
        <f t="shared" si="0"/>
        <v>0</v>
      </c>
      <c r="T74" s="121" t="str">
        <f t="shared" si="4"/>
        <v>OK</v>
      </c>
      <c r="U74" s="75"/>
      <c r="V74" s="89"/>
      <c r="W74" s="89"/>
      <c r="X74" s="76"/>
      <c r="Y74" s="89"/>
      <c r="Z74" s="76"/>
      <c r="AA74" s="83"/>
      <c r="AB74" s="84"/>
      <c r="AC74" s="78"/>
      <c r="AD74" s="77"/>
      <c r="AE74" s="77"/>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c r="L75" s="70">
        <f t="shared" si="1"/>
        <v>0</v>
      </c>
      <c r="M75" s="71">
        <f t="shared" si="2"/>
        <v>0</v>
      </c>
      <c r="N75" s="72"/>
      <c r="O75" s="73">
        <f t="shared" si="3"/>
        <v>0</v>
      </c>
      <c r="P75" s="72"/>
      <c r="Q75" s="72"/>
      <c r="R75" s="72"/>
      <c r="S75" s="74">
        <f t="shared" si="0"/>
        <v>0</v>
      </c>
      <c r="T75" s="121" t="str">
        <f t="shared" si="4"/>
        <v>OK</v>
      </c>
      <c r="U75" s="75"/>
      <c r="V75" s="89"/>
      <c r="W75" s="89"/>
      <c r="X75" s="76"/>
      <c r="Y75" s="89"/>
      <c r="Z75" s="76"/>
      <c r="AA75" s="83"/>
      <c r="AB75" s="84"/>
      <c r="AC75" s="78"/>
      <c r="AD75" s="77"/>
      <c r="AE75" s="77"/>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c r="L76" s="70">
        <f t="shared" si="1"/>
        <v>0</v>
      </c>
      <c r="M76" s="71">
        <f t="shared" si="2"/>
        <v>0</v>
      </c>
      <c r="N76" s="72"/>
      <c r="O76" s="73">
        <f t="shared" si="3"/>
        <v>0</v>
      </c>
      <c r="P76" s="72"/>
      <c r="Q76" s="72"/>
      <c r="R76" s="72"/>
      <c r="S76" s="74">
        <f t="shared" si="0"/>
        <v>0</v>
      </c>
      <c r="T76" s="121" t="str">
        <f t="shared" si="4"/>
        <v>OK</v>
      </c>
      <c r="U76" s="75"/>
      <c r="V76" s="89"/>
      <c r="W76" s="89"/>
      <c r="X76" s="76"/>
      <c r="Y76" s="89"/>
      <c r="Z76" s="76"/>
      <c r="AA76" s="83"/>
      <c r="AB76" s="84"/>
      <c r="AC76" s="78"/>
      <c r="AD76" s="77"/>
      <c r="AE76" s="77"/>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1"/>
        <v>0</v>
      </c>
      <c r="M77" s="71">
        <f t="shared" si="2"/>
        <v>0</v>
      </c>
      <c r="N77" s="72"/>
      <c r="O77" s="73">
        <f t="shared" si="3"/>
        <v>0</v>
      </c>
      <c r="P77" s="72"/>
      <c r="Q77" s="72"/>
      <c r="R77" s="72"/>
      <c r="S77" s="74">
        <f t="shared" si="0"/>
        <v>0</v>
      </c>
      <c r="T77" s="121" t="str">
        <f t="shared" si="4"/>
        <v>OK</v>
      </c>
      <c r="U77" s="75"/>
      <c r="V77" s="89"/>
      <c r="W77" s="89"/>
      <c r="X77" s="76"/>
      <c r="Y77" s="89"/>
      <c r="Z77" s="76"/>
      <c r="AA77" s="83"/>
      <c r="AB77" s="84"/>
      <c r="AC77" s="78"/>
      <c r="AD77" s="77"/>
      <c r="AE77" s="77"/>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1"/>
        <v>0</v>
      </c>
      <c r="M78" s="71">
        <f t="shared" si="2"/>
        <v>0</v>
      </c>
      <c r="N78" s="72"/>
      <c r="O78" s="73">
        <f t="shared" si="3"/>
        <v>0</v>
      </c>
      <c r="P78" s="72"/>
      <c r="Q78" s="72"/>
      <c r="R78" s="72"/>
      <c r="S78" s="74">
        <f t="shared" si="0"/>
        <v>0</v>
      </c>
      <c r="T78" s="121" t="str">
        <f t="shared" si="4"/>
        <v>OK</v>
      </c>
      <c r="U78" s="75"/>
      <c r="V78" s="89"/>
      <c r="W78" s="89"/>
      <c r="X78" s="76"/>
      <c r="Y78" s="89"/>
      <c r="Z78" s="76"/>
      <c r="AA78" s="83"/>
      <c r="AB78" s="84"/>
      <c r="AC78" s="78"/>
      <c r="AD78" s="77"/>
      <c r="AE78" s="77"/>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c r="L79" s="70">
        <f t="shared" si="1"/>
        <v>0</v>
      </c>
      <c r="M79" s="71">
        <f t="shared" si="2"/>
        <v>0</v>
      </c>
      <c r="N79" s="72"/>
      <c r="O79" s="73">
        <f t="shared" si="3"/>
        <v>0</v>
      </c>
      <c r="P79" s="72"/>
      <c r="Q79" s="72"/>
      <c r="R79" s="72"/>
      <c r="S79" s="74">
        <f t="shared" si="0"/>
        <v>0</v>
      </c>
      <c r="T79" s="121" t="str">
        <f t="shared" si="4"/>
        <v>OK</v>
      </c>
      <c r="U79" s="75"/>
      <c r="V79" s="89"/>
      <c r="W79" s="89"/>
      <c r="X79" s="76"/>
      <c r="Y79" s="89"/>
      <c r="Z79" s="76"/>
      <c r="AA79" s="83"/>
      <c r="AB79" s="84"/>
      <c r="AC79" s="78"/>
      <c r="AD79" s="77"/>
      <c r="AE79" s="77"/>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75"/>
      <c r="V80" s="89"/>
      <c r="W80" s="89"/>
      <c r="X80" s="76"/>
      <c r="Y80" s="89"/>
      <c r="Z80" s="76"/>
      <c r="AA80" s="83"/>
      <c r="AB80" s="84"/>
      <c r="AC80" s="78"/>
      <c r="AD80" s="77"/>
      <c r="AE80" s="77"/>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c r="L81" s="70">
        <f t="shared" si="1"/>
        <v>0</v>
      </c>
      <c r="M81" s="71">
        <f t="shared" si="2"/>
        <v>0</v>
      </c>
      <c r="N81" s="72"/>
      <c r="O81" s="73">
        <f t="shared" si="3"/>
        <v>0</v>
      </c>
      <c r="P81" s="72"/>
      <c r="Q81" s="72"/>
      <c r="R81" s="72"/>
      <c r="S81" s="74">
        <f t="shared" si="0"/>
        <v>0</v>
      </c>
      <c r="T81" s="121" t="str">
        <f t="shared" si="4"/>
        <v>OK</v>
      </c>
      <c r="U81" s="75"/>
      <c r="V81" s="89"/>
      <c r="W81" s="89"/>
      <c r="X81" s="76"/>
      <c r="Y81" s="89"/>
      <c r="Z81" s="76"/>
      <c r="AA81" s="83"/>
      <c r="AB81" s="84"/>
      <c r="AC81" s="78"/>
      <c r="AD81" s="77"/>
      <c r="AE81" s="77"/>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1"/>
        <v>0</v>
      </c>
      <c r="M82" s="71">
        <f t="shared" si="2"/>
        <v>0</v>
      </c>
      <c r="N82" s="72"/>
      <c r="O82" s="73">
        <f t="shared" si="3"/>
        <v>0</v>
      </c>
      <c r="P82" s="72"/>
      <c r="Q82" s="72"/>
      <c r="R82" s="72"/>
      <c r="S82" s="74">
        <f t="shared" si="0"/>
        <v>0</v>
      </c>
      <c r="T82" s="121" t="str">
        <f t="shared" si="4"/>
        <v>OK</v>
      </c>
      <c r="U82" s="75"/>
      <c r="V82" s="89"/>
      <c r="W82" s="89"/>
      <c r="X82" s="76"/>
      <c r="Y82" s="89"/>
      <c r="Z82" s="76"/>
      <c r="AA82" s="83"/>
      <c r="AB82" s="84"/>
      <c r="AC82" s="78"/>
      <c r="AD82" s="77"/>
      <c r="AE82" s="77"/>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c r="L83" s="70">
        <f t="shared" si="1"/>
        <v>0</v>
      </c>
      <c r="M83" s="71">
        <f t="shared" si="2"/>
        <v>0</v>
      </c>
      <c r="N83" s="72"/>
      <c r="O83" s="73">
        <f t="shared" si="3"/>
        <v>0</v>
      </c>
      <c r="P83" s="72"/>
      <c r="Q83" s="72"/>
      <c r="R83" s="72"/>
      <c r="S83" s="74">
        <f t="shared" si="0"/>
        <v>0</v>
      </c>
      <c r="T83" s="121" t="str">
        <f t="shared" si="4"/>
        <v>OK</v>
      </c>
      <c r="U83" s="75"/>
      <c r="V83" s="89"/>
      <c r="W83" s="89"/>
      <c r="X83" s="76"/>
      <c r="Y83" s="89"/>
      <c r="Z83" s="76"/>
      <c r="AA83" s="83"/>
      <c r="AB83" s="84"/>
      <c r="AC83" s="78"/>
      <c r="AD83" s="77"/>
      <c r="AE83" s="77"/>
      <c r="AF83" s="76"/>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75"/>
      <c r="V84" s="89"/>
      <c r="W84" s="89"/>
      <c r="X84" s="76"/>
      <c r="Y84" s="89"/>
      <c r="Z84" s="76"/>
      <c r="AA84" s="83"/>
      <c r="AB84" s="84"/>
      <c r="AC84" s="78"/>
      <c r="AD84" s="77"/>
      <c r="AE84" s="77"/>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75"/>
      <c r="V85" s="89"/>
      <c r="W85" s="89"/>
      <c r="X85" s="76"/>
      <c r="Y85" s="89"/>
      <c r="Z85" s="76"/>
      <c r="AA85" s="83"/>
      <c r="AB85" s="84"/>
      <c r="AC85" s="78"/>
      <c r="AD85" s="77"/>
      <c r="AE85" s="77"/>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75"/>
      <c r="V86" s="89"/>
      <c r="W86" s="89"/>
      <c r="X86" s="76"/>
      <c r="Y86" s="89"/>
      <c r="Z86" s="76"/>
      <c r="AA86" s="83"/>
      <c r="AB86" s="84"/>
      <c r="AC86" s="78"/>
      <c r="AD86" s="77"/>
      <c r="AE86" s="77"/>
      <c r="AF86" s="76"/>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c r="L87" s="70">
        <f t="shared" si="1"/>
        <v>0</v>
      </c>
      <c r="M87" s="71">
        <f t="shared" si="2"/>
        <v>0</v>
      </c>
      <c r="N87" s="72"/>
      <c r="O87" s="73">
        <f t="shared" si="3"/>
        <v>0</v>
      </c>
      <c r="P87" s="72"/>
      <c r="Q87" s="72"/>
      <c r="R87" s="72"/>
      <c r="S87" s="74">
        <f t="shared" si="0"/>
        <v>0</v>
      </c>
      <c r="T87" s="121" t="str">
        <f t="shared" si="4"/>
        <v>OK</v>
      </c>
      <c r="U87" s="75"/>
      <c r="V87" s="89"/>
      <c r="W87" s="89"/>
      <c r="X87" s="76"/>
      <c r="Y87" s="89"/>
      <c r="Z87" s="76"/>
      <c r="AA87" s="83"/>
      <c r="AB87" s="84"/>
      <c r="AC87" s="78"/>
      <c r="AD87" s="77"/>
      <c r="AE87" s="77"/>
      <c r="AF87" s="76"/>
      <c r="AG87" s="78"/>
      <c r="AH87" s="78"/>
      <c r="AI87" s="7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1"/>
        <v>0</v>
      </c>
      <c r="M88" s="71">
        <f t="shared" si="2"/>
        <v>0</v>
      </c>
      <c r="N88" s="72"/>
      <c r="O88" s="73">
        <f t="shared" si="3"/>
        <v>0</v>
      </c>
      <c r="P88" s="72"/>
      <c r="Q88" s="72"/>
      <c r="R88" s="72"/>
      <c r="S88" s="74">
        <f t="shared" si="0"/>
        <v>0</v>
      </c>
      <c r="T88" s="121" t="str">
        <f t="shared" si="4"/>
        <v>OK</v>
      </c>
      <c r="U88" s="75"/>
      <c r="V88" s="89"/>
      <c r="W88" s="89"/>
      <c r="X88" s="76"/>
      <c r="Y88" s="89"/>
      <c r="Z88" s="76"/>
      <c r="AA88" s="83"/>
      <c r="AB88" s="84"/>
      <c r="AC88" s="78"/>
      <c r="AD88" s="77"/>
      <c r="AE88" s="77"/>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75"/>
      <c r="V89" s="89"/>
      <c r="W89" s="89"/>
      <c r="X89" s="76"/>
      <c r="Y89" s="89"/>
      <c r="Z89" s="76"/>
      <c r="AA89" s="83"/>
      <c r="AB89" s="84"/>
      <c r="AC89" s="78"/>
      <c r="AD89" s="77"/>
      <c r="AE89" s="77"/>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75"/>
      <c r="V90" s="89"/>
      <c r="W90" s="89"/>
      <c r="X90" s="76"/>
      <c r="Y90" s="89"/>
      <c r="Z90" s="76"/>
      <c r="AA90" s="83"/>
      <c r="AB90" s="84"/>
      <c r="AC90" s="78"/>
      <c r="AD90" s="77"/>
      <c r="AE90" s="77"/>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1"/>
        <v>0</v>
      </c>
      <c r="M91" s="71">
        <f t="shared" si="2"/>
        <v>0</v>
      </c>
      <c r="N91" s="72"/>
      <c r="O91" s="73">
        <f t="shared" si="3"/>
        <v>0</v>
      </c>
      <c r="P91" s="72"/>
      <c r="Q91" s="72"/>
      <c r="R91" s="72"/>
      <c r="S91" s="74">
        <f t="shared" si="0"/>
        <v>0</v>
      </c>
      <c r="T91" s="121" t="str">
        <f t="shared" si="4"/>
        <v>OK</v>
      </c>
      <c r="U91" s="75"/>
      <c r="V91" s="89"/>
      <c r="W91" s="89"/>
      <c r="X91" s="76"/>
      <c r="Y91" s="89"/>
      <c r="Z91" s="76"/>
      <c r="AA91" s="83"/>
      <c r="AB91" s="84"/>
      <c r="AC91" s="78"/>
      <c r="AD91" s="77"/>
      <c r="AE91" s="77"/>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75"/>
      <c r="V92" s="89"/>
      <c r="W92" s="89"/>
      <c r="X92" s="76"/>
      <c r="Y92" s="89"/>
      <c r="Z92" s="76"/>
      <c r="AA92" s="83"/>
      <c r="AB92" s="84"/>
      <c r="AC92" s="78"/>
      <c r="AD92" s="77"/>
      <c r="AE92" s="77"/>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c r="L93" s="70">
        <f t="shared" si="1"/>
        <v>0</v>
      </c>
      <c r="M93" s="71">
        <f t="shared" si="2"/>
        <v>0</v>
      </c>
      <c r="N93" s="72"/>
      <c r="O93" s="73">
        <f t="shared" si="3"/>
        <v>0</v>
      </c>
      <c r="P93" s="72"/>
      <c r="Q93" s="72"/>
      <c r="R93" s="72"/>
      <c r="S93" s="74">
        <f t="shared" si="0"/>
        <v>0</v>
      </c>
      <c r="T93" s="121" t="str">
        <f t="shared" si="4"/>
        <v>OK</v>
      </c>
      <c r="U93" s="75"/>
      <c r="V93" s="89"/>
      <c r="W93" s="89"/>
      <c r="X93" s="76"/>
      <c r="Y93" s="89"/>
      <c r="Z93" s="76"/>
      <c r="AA93" s="83"/>
      <c r="AB93" s="84"/>
      <c r="AC93" s="78"/>
      <c r="AD93" s="77"/>
      <c r="AE93" s="77"/>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75"/>
      <c r="V94" s="89"/>
      <c r="W94" s="89"/>
      <c r="X94" s="76"/>
      <c r="Y94" s="89"/>
      <c r="Z94" s="76"/>
      <c r="AA94" s="83"/>
      <c r="AB94" s="84"/>
      <c r="AC94" s="78"/>
      <c r="AD94" s="77"/>
      <c r="AE94" s="77"/>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75"/>
      <c r="V95" s="89"/>
      <c r="W95" s="89"/>
      <c r="X95" s="76"/>
      <c r="Y95" s="89"/>
      <c r="Z95" s="76"/>
      <c r="AA95" s="83"/>
      <c r="AB95" s="84"/>
      <c r="AC95" s="78"/>
      <c r="AD95" s="77"/>
      <c r="AE95" s="77"/>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75"/>
      <c r="V96" s="89"/>
      <c r="W96" s="89"/>
      <c r="X96" s="76"/>
      <c r="Y96" s="89"/>
      <c r="Z96" s="76"/>
      <c r="AA96" s="83"/>
      <c r="AB96" s="84"/>
      <c r="AC96" s="78"/>
      <c r="AD96" s="77"/>
      <c r="AE96" s="77"/>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75"/>
      <c r="V97" s="89"/>
      <c r="W97" s="89"/>
      <c r="X97" s="76"/>
      <c r="Y97" s="89"/>
      <c r="Z97" s="76"/>
      <c r="AA97" s="83"/>
      <c r="AB97" s="84"/>
      <c r="AC97" s="78"/>
      <c r="AD97" s="77"/>
      <c r="AE97" s="77"/>
      <c r="AF97" s="76"/>
      <c r="AG97" s="78"/>
      <c r="AH97" s="78"/>
      <c r="AI97" s="78"/>
      <c r="AJ97" s="78"/>
      <c r="AK97" s="78"/>
      <c r="AL97" s="78"/>
      <c r="AM97" s="78"/>
      <c r="AN97" s="78"/>
      <c r="AO97" s="78"/>
      <c r="AP97" s="78"/>
      <c r="AQ97" s="78"/>
      <c r="AR97" s="78"/>
      <c r="AS97" s="78"/>
      <c r="AT97" s="78"/>
    </row>
    <row r="98" spans="1:46" s="85" customFormat="1" ht="30" customHeight="1" x14ac:dyDescent="0.35">
      <c r="A98" s="312"/>
      <c r="B98" s="181">
        <v>95</v>
      </c>
      <c r="C98" s="313"/>
      <c r="D98" s="161" t="s">
        <v>637</v>
      </c>
      <c r="E98" s="163" t="s">
        <v>350</v>
      </c>
      <c r="F98" s="164" t="s">
        <v>351</v>
      </c>
      <c r="G98" s="163" t="s">
        <v>352</v>
      </c>
      <c r="H98" s="165" t="s">
        <v>79</v>
      </c>
      <c r="I98" s="165" t="s">
        <v>638</v>
      </c>
      <c r="J98" s="185">
        <v>3950</v>
      </c>
      <c r="K98" s="87">
        <v>2</v>
      </c>
      <c r="L98" s="70">
        <f t="shared" si="1"/>
        <v>2</v>
      </c>
      <c r="M98" s="71">
        <f t="shared" si="2"/>
        <v>2</v>
      </c>
      <c r="N98" s="72"/>
      <c r="O98" s="73">
        <f t="shared" si="3"/>
        <v>0</v>
      </c>
      <c r="P98" s="72"/>
      <c r="Q98" s="72"/>
      <c r="R98" s="72"/>
      <c r="S98" s="74">
        <f t="shared" si="0"/>
        <v>0</v>
      </c>
      <c r="T98" s="121" t="str">
        <f t="shared" si="4"/>
        <v>OK</v>
      </c>
      <c r="U98" s="75">
        <v>2</v>
      </c>
      <c r="V98" s="89"/>
      <c r="W98" s="89"/>
      <c r="X98" s="76"/>
      <c r="Y98" s="89"/>
      <c r="Z98" s="76"/>
      <c r="AA98" s="83"/>
      <c r="AB98" s="84"/>
      <c r="AC98" s="78"/>
      <c r="AD98" s="77"/>
      <c r="AE98" s="77"/>
      <c r="AF98" s="76"/>
      <c r="AG98" s="78"/>
      <c r="AH98" s="78"/>
      <c r="AI98" s="78"/>
      <c r="AJ98" s="78"/>
      <c r="AK98" s="78"/>
      <c r="AL98" s="78"/>
      <c r="AM98" s="78"/>
      <c r="AN98" s="78"/>
      <c r="AO98" s="78"/>
      <c r="AP98" s="78"/>
      <c r="AQ98" s="78"/>
      <c r="AR98" s="78"/>
      <c r="AS98" s="78"/>
      <c r="AT98" s="78"/>
    </row>
    <row r="99" spans="1:46" s="85" customFormat="1" ht="30" customHeight="1" x14ac:dyDescent="0.35">
      <c r="A99" s="312">
        <v>21</v>
      </c>
      <c r="B99" s="181">
        <v>96</v>
      </c>
      <c r="C99" s="313" t="s">
        <v>74</v>
      </c>
      <c r="D99" s="161" t="s">
        <v>353</v>
      </c>
      <c r="E99" s="163" t="s">
        <v>354</v>
      </c>
      <c r="F99" s="164" t="s">
        <v>355</v>
      </c>
      <c r="G99" s="163" t="s">
        <v>356</v>
      </c>
      <c r="H99" s="165" t="s">
        <v>79</v>
      </c>
      <c r="I99" s="165" t="s">
        <v>88</v>
      </c>
      <c r="J99" s="185">
        <v>82.79</v>
      </c>
      <c r="K99" s="87">
        <v>2</v>
      </c>
      <c r="L99" s="70">
        <f t="shared" si="1"/>
        <v>2</v>
      </c>
      <c r="M99" s="71">
        <f t="shared" si="2"/>
        <v>2</v>
      </c>
      <c r="N99" s="72"/>
      <c r="O99" s="73">
        <f t="shared" si="3"/>
        <v>0</v>
      </c>
      <c r="P99" s="72"/>
      <c r="Q99" s="72"/>
      <c r="R99" s="72"/>
      <c r="S99" s="74">
        <f t="shared" si="0"/>
        <v>0</v>
      </c>
      <c r="T99" s="121" t="str">
        <f t="shared" si="4"/>
        <v>OK</v>
      </c>
      <c r="U99" s="75"/>
      <c r="V99" s="89"/>
      <c r="W99" s="89"/>
      <c r="X99" s="76"/>
      <c r="Y99" s="89"/>
      <c r="Z99" s="76">
        <v>2</v>
      </c>
      <c r="AA99" s="83"/>
      <c r="AB99" s="84"/>
      <c r="AC99" s="78"/>
      <c r="AD99" s="77"/>
      <c r="AE99" s="77"/>
      <c r="AF99" s="76"/>
      <c r="AG99" s="78"/>
      <c r="AH99" s="78"/>
      <c r="AI99" s="78"/>
      <c r="AJ99" s="78"/>
      <c r="AK99" s="78"/>
      <c r="AL99" s="78"/>
      <c r="AM99" s="78"/>
      <c r="AN99" s="78"/>
      <c r="AO99" s="78"/>
      <c r="AP99" s="78"/>
      <c r="AQ99" s="78"/>
      <c r="AR99" s="78"/>
      <c r="AS99" s="78"/>
      <c r="AT99" s="78"/>
    </row>
    <row r="100" spans="1:46" s="85" customFormat="1" ht="30" customHeight="1" x14ac:dyDescent="0.35">
      <c r="A100" s="312"/>
      <c r="B100" s="181">
        <v>97</v>
      </c>
      <c r="C100" s="313"/>
      <c r="D100" s="161" t="s">
        <v>357</v>
      </c>
      <c r="E100" s="163" t="s">
        <v>358</v>
      </c>
      <c r="F100" s="164" t="s">
        <v>359</v>
      </c>
      <c r="G100" s="163" t="s">
        <v>356</v>
      </c>
      <c r="H100" s="165" t="s">
        <v>79</v>
      </c>
      <c r="I100" s="165" t="s">
        <v>88</v>
      </c>
      <c r="J100" s="185">
        <v>58.35</v>
      </c>
      <c r="K100" s="87">
        <v>2</v>
      </c>
      <c r="L100" s="70">
        <f t="shared" si="1"/>
        <v>2</v>
      </c>
      <c r="M100" s="71">
        <f t="shared" si="2"/>
        <v>2</v>
      </c>
      <c r="N100" s="72"/>
      <c r="O100" s="73">
        <f t="shared" si="3"/>
        <v>0</v>
      </c>
      <c r="P100" s="72"/>
      <c r="Q100" s="72"/>
      <c r="R100" s="72"/>
      <c r="S100" s="74">
        <f t="shared" si="0"/>
        <v>0</v>
      </c>
      <c r="T100" s="121" t="str">
        <f t="shared" si="4"/>
        <v>OK</v>
      </c>
      <c r="U100" s="75"/>
      <c r="V100" s="89"/>
      <c r="W100" s="89"/>
      <c r="X100" s="76"/>
      <c r="Y100" s="89"/>
      <c r="Z100" s="76">
        <v>2</v>
      </c>
      <c r="AA100" s="83"/>
      <c r="AB100" s="84"/>
      <c r="AC100" s="78"/>
      <c r="AD100" s="77"/>
      <c r="AE100" s="77"/>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75"/>
      <c r="V101" s="89"/>
      <c r="W101" s="89"/>
      <c r="X101" s="76"/>
      <c r="Y101" s="89"/>
      <c r="Z101" s="76"/>
      <c r="AA101" s="83"/>
      <c r="AB101" s="84"/>
      <c r="AC101" s="78"/>
      <c r="AD101" s="77"/>
      <c r="AE101" s="77"/>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75"/>
      <c r="V102" s="89"/>
      <c r="W102" s="89"/>
      <c r="X102" s="76"/>
      <c r="Y102" s="89"/>
      <c r="Z102" s="76"/>
      <c r="AA102" s="83"/>
      <c r="AB102" s="84"/>
      <c r="AC102" s="78"/>
      <c r="AD102" s="77"/>
      <c r="AE102" s="77"/>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75"/>
      <c r="V103" s="89"/>
      <c r="W103" s="89"/>
      <c r="X103" s="76"/>
      <c r="Y103" s="89"/>
      <c r="Z103" s="76"/>
      <c r="AA103" s="83"/>
      <c r="AB103" s="84"/>
      <c r="AC103" s="78"/>
      <c r="AD103" s="77"/>
      <c r="AE103" s="77"/>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75"/>
      <c r="V104" s="89"/>
      <c r="W104" s="89"/>
      <c r="X104" s="76"/>
      <c r="Y104" s="89"/>
      <c r="Z104" s="76"/>
      <c r="AA104" s="83"/>
      <c r="AB104" s="84"/>
      <c r="AC104" s="78"/>
      <c r="AD104" s="77"/>
      <c r="AE104" s="77"/>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75"/>
      <c r="V105" s="89"/>
      <c r="W105" s="89"/>
      <c r="X105" s="76"/>
      <c r="Y105" s="89"/>
      <c r="Z105" s="76"/>
      <c r="AA105" s="83"/>
      <c r="AB105" s="84"/>
      <c r="AC105" s="78"/>
      <c r="AD105" s="77"/>
      <c r="AE105" s="77"/>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312"/>
      <c r="B106" s="181">
        <v>103</v>
      </c>
      <c r="C106" s="313"/>
      <c r="D106" s="161" t="s">
        <v>374</v>
      </c>
      <c r="E106" s="163" t="s">
        <v>375</v>
      </c>
      <c r="F106" s="164" t="s">
        <v>375</v>
      </c>
      <c r="G106" s="163" t="s">
        <v>371</v>
      </c>
      <c r="H106" s="165" t="s">
        <v>79</v>
      </c>
      <c r="I106" s="165" t="s">
        <v>84</v>
      </c>
      <c r="J106" s="185">
        <v>1392.39</v>
      </c>
      <c r="K106" s="87">
        <v>4</v>
      </c>
      <c r="L106" s="70">
        <f t="shared" si="1"/>
        <v>4</v>
      </c>
      <c r="M106" s="71">
        <f t="shared" si="2"/>
        <v>4</v>
      </c>
      <c r="N106" s="72"/>
      <c r="O106" s="73">
        <f t="shared" si="3"/>
        <v>1</v>
      </c>
      <c r="P106" s="72"/>
      <c r="Q106" s="72"/>
      <c r="R106" s="72"/>
      <c r="S106" s="74">
        <f t="shared" si="0"/>
        <v>0</v>
      </c>
      <c r="T106" s="121" t="str">
        <f t="shared" si="4"/>
        <v>OK</v>
      </c>
      <c r="U106" s="75"/>
      <c r="V106" s="89"/>
      <c r="W106" s="88">
        <v>4</v>
      </c>
      <c r="X106" s="76"/>
      <c r="Y106" s="89"/>
      <c r="Z106" s="76"/>
      <c r="AA106" s="83"/>
      <c r="AB106" s="84"/>
      <c r="AC106" s="78"/>
      <c r="AD106" s="77"/>
      <c r="AE106" s="77"/>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c r="L107" s="70">
        <f t="shared" si="1"/>
        <v>0</v>
      </c>
      <c r="M107" s="71">
        <f t="shared" si="2"/>
        <v>0</v>
      </c>
      <c r="N107" s="72"/>
      <c r="O107" s="73">
        <f t="shared" si="3"/>
        <v>0</v>
      </c>
      <c r="P107" s="72"/>
      <c r="Q107" s="72"/>
      <c r="R107" s="72"/>
      <c r="S107" s="74">
        <f t="shared" si="0"/>
        <v>0</v>
      </c>
      <c r="T107" s="121" t="str">
        <f t="shared" si="4"/>
        <v>OK</v>
      </c>
      <c r="U107" s="75"/>
      <c r="V107" s="89"/>
      <c r="W107" s="89"/>
      <c r="X107" s="76"/>
      <c r="Y107" s="89"/>
      <c r="Z107" s="76"/>
      <c r="AA107" s="83"/>
      <c r="AB107" s="84"/>
      <c r="AC107" s="78"/>
      <c r="AD107" s="77"/>
      <c r="AE107" s="77"/>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312"/>
      <c r="B108" s="181">
        <v>105</v>
      </c>
      <c r="C108" s="313"/>
      <c r="D108" s="161" t="s">
        <v>378</v>
      </c>
      <c r="E108" s="163" t="s">
        <v>369</v>
      </c>
      <c r="F108" s="164" t="s">
        <v>379</v>
      </c>
      <c r="G108" s="163" t="s">
        <v>362</v>
      </c>
      <c r="H108" s="165" t="s">
        <v>79</v>
      </c>
      <c r="I108" s="165" t="s">
        <v>84</v>
      </c>
      <c r="J108" s="185">
        <v>1327.78</v>
      </c>
      <c r="K108" s="87">
        <v>4</v>
      </c>
      <c r="L108" s="70">
        <f t="shared" si="1"/>
        <v>4</v>
      </c>
      <c r="M108" s="71">
        <f t="shared" si="2"/>
        <v>4</v>
      </c>
      <c r="N108" s="72"/>
      <c r="O108" s="73">
        <f t="shared" si="3"/>
        <v>1</v>
      </c>
      <c r="P108" s="72"/>
      <c r="Q108" s="72"/>
      <c r="R108" s="72"/>
      <c r="S108" s="74">
        <f t="shared" si="0"/>
        <v>0</v>
      </c>
      <c r="T108" s="121" t="str">
        <f t="shared" si="4"/>
        <v>OK</v>
      </c>
      <c r="U108" s="75"/>
      <c r="V108" s="89"/>
      <c r="W108" s="88">
        <v>4</v>
      </c>
      <c r="X108" s="76"/>
      <c r="Y108" s="89"/>
      <c r="Z108" s="76"/>
      <c r="AA108" s="83"/>
      <c r="AB108" s="84"/>
      <c r="AC108" s="78"/>
      <c r="AD108" s="77"/>
      <c r="AE108" s="77"/>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312"/>
      <c r="B109" s="181">
        <v>106</v>
      </c>
      <c r="C109" s="313"/>
      <c r="D109" s="161" t="s">
        <v>380</v>
      </c>
      <c r="E109" s="163" t="s">
        <v>369</v>
      </c>
      <c r="F109" s="164" t="s">
        <v>381</v>
      </c>
      <c r="G109" s="163" t="s">
        <v>362</v>
      </c>
      <c r="H109" s="165" t="s">
        <v>79</v>
      </c>
      <c r="I109" s="165" t="s">
        <v>84</v>
      </c>
      <c r="J109" s="185">
        <v>2775.42</v>
      </c>
      <c r="K109" s="87">
        <v>5</v>
      </c>
      <c r="L109" s="70">
        <f t="shared" si="1"/>
        <v>5</v>
      </c>
      <c r="M109" s="71">
        <f t="shared" si="2"/>
        <v>5</v>
      </c>
      <c r="N109" s="72"/>
      <c r="O109" s="73">
        <f t="shared" si="3"/>
        <v>1</v>
      </c>
      <c r="P109" s="72"/>
      <c r="Q109" s="72"/>
      <c r="R109" s="72"/>
      <c r="S109" s="74">
        <f t="shared" si="0"/>
        <v>0</v>
      </c>
      <c r="T109" s="121" t="str">
        <f t="shared" si="4"/>
        <v>OK</v>
      </c>
      <c r="U109" s="75"/>
      <c r="V109" s="89"/>
      <c r="W109" s="88">
        <v>5</v>
      </c>
      <c r="X109" s="76"/>
      <c r="Y109" s="89"/>
      <c r="Z109" s="76"/>
      <c r="AA109" s="83"/>
      <c r="AB109" s="84"/>
      <c r="AC109" s="78"/>
      <c r="AD109" s="77"/>
      <c r="AE109" s="77"/>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
        <v>0</v>
      </c>
      <c r="M110" s="71">
        <f t="shared" si="2"/>
        <v>0</v>
      </c>
      <c r="N110" s="72"/>
      <c r="O110" s="73">
        <f t="shared" si="3"/>
        <v>0</v>
      </c>
      <c r="P110" s="72"/>
      <c r="Q110" s="72"/>
      <c r="R110" s="72"/>
      <c r="S110" s="74">
        <f t="shared" si="0"/>
        <v>0</v>
      </c>
      <c r="T110" s="121" t="str">
        <f t="shared" si="4"/>
        <v>OK</v>
      </c>
      <c r="U110" s="75"/>
      <c r="V110" s="89"/>
      <c r="W110" s="89"/>
      <c r="X110" s="76"/>
      <c r="Y110" s="89"/>
      <c r="Z110" s="76"/>
      <c r="AA110" s="83"/>
      <c r="AB110" s="84"/>
      <c r="AC110" s="78"/>
      <c r="AD110" s="77"/>
      <c r="AE110" s="77"/>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75"/>
      <c r="V111" s="89"/>
      <c r="W111" s="89"/>
      <c r="X111" s="76"/>
      <c r="Y111" s="89"/>
      <c r="Z111" s="76"/>
      <c r="AA111" s="83"/>
      <c r="AB111" s="84"/>
      <c r="AC111" s="78"/>
      <c r="AD111" s="77"/>
      <c r="AE111" s="77"/>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75"/>
      <c r="V112" s="89"/>
      <c r="W112" s="89"/>
      <c r="X112" s="76"/>
      <c r="Y112" s="89"/>
      <c r="Z112" s="76"/>
      <c r="AA112" s="83"/>
      <c r="AB112" s="84"/>
      <c r="AC112" s="78"/>
      <c r="AD112" s="77"/>
      <c r="AE112" s="77"/>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c r="L113" s="70">
        <f t="shared" si="1"/>
        <v>0</v>
      </c>
      <c r="M113" s="71">
        <f t="shared" si="2"/>
        <v>0</v>
      </c>
      <c r="N113" s="72"/>
      <c r="O113" s="73">
        <f t="shared" si="3"/>
        <v>0</v>
      </c>
      <c r="P113" s="72"/>
      <c r="Q113" s="72"/>
      <c r="R113" s="72"/>
      <c r="S113" s="74">
        <f t="shared" si="0"/>
        <v>0</v>
      </c>
      <c r="T113" s="121" t="str">
        <f t="shared" si="4"/>
        <v>OK</v>
      </c>
      <c r="U113" s="75"/>
      <c r="V113" s="89"/>
      <c r="W113" s="89"/>
      <c r="X113" s="76"/>
      <c r="Y113" s="89"/>
      <c r="Z113" s="76"/>
      <c r="AA113" s="83"/>
      <c r="AB113" s="84"/>
      <c r="AC113" s="78"/>
      <c r="AD113" s="77"/>
      <c r="AE113" s="77"/>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75"/>
      <c r="V114" s="89"/>
      <c r="W114" s="89"/>
      <c r="X114" s="76"/>
      <c r="Y114" s="89"/>
      <c r="Z114" s="76"/>
      <c r="AA114" s="83"/>
      <c r="AB114" s="84"/>
      <c r="AC114" s="78"/>
      <c r="AD114" s="77"/>
      <c r="AE114" s="77"/>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75"/>
      <c r="V115" s="89"/>
      <c r="W115" s="89"/>
      <c r="X115" s="76"/>
      <c r="Y115" s="89"/>
      <c r="Z115" s="76"/>
      <c r="AA115" s="83"/>
      <c r="AB115" s="84"/>
      <c r="AC115" s="78"/>
      <c r="AD115" s="77"/>
      <c r="AE115" s="77"/>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75"/>
      <c r="V116" s="89"/>
      <c r="W116" s="89"/>
      <c r="X116" s="76"/>
      <c r="Y116" s="89"/>
      <c r="Z116" s="76"/>
      <c r="AA116" s="83"/>
      <c r="AB116" s="84"/>
      <c r="AC116" s="78"/>
      <c r="AD116" s="77"/>
      <c r="AE116" s="77"/>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75"/>
      <c r="V117" s="89"/>
      <c r="W117" s="89"/>
      <c r="X117" s="76"/>
      <c r="Y117" s="89"/>
      <c r="Z117" s="76"/>
      <c r="AA117" s="83"/>
      <c r="AB117" s="84"/>
      <c r="AC117" s="78"/>
      <c r="AD117" s="77"/>
      <c r="AE117" s="77"/>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75"/>
      <c r="V118" s="89"/>
      <c r="W118" s="89"/>
      <c r="X118" s="76"/>
      <c r="Y118" s="89"/>
      <c r="Z118" s="76"/>
      <c r="AA118" s="83"/>
      <c r="AB118" s="84"/>
      <c r="AC118" s="78"/>
      <c r="AD118" s="77"/>
      <c r="AE118" s="77"/>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75"/>
      <c r="V119" s="89"/>
      <c r="W119" s="89"/>
      <c r="X119" s="76"/>
      <c r="Y119" s="89"/>
      <c r="Z119" s="76"/>
      <c r="AA119" s="83"/>
      <c r="AB119" s="84"/>
      <c r="AC119" s="78"/>
      <c r="AD119" s="77"/>
      <c r="AE119" s="77"/>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75"/>
      <c r="V120" s="89"/>
      <c r="W120" s="89"/>
      <c r="X120" s="76"/>
      <c r="Y120" s="89"/>
      <c r="Z120" s="76"/>
      <c r="AA120" s="83"/>
      <c r="AB120" s="84"/>
      <c r="AC120" s="78"/>
      <c r="AD120" s="77"/>
      <c r="AE120" s="77"/>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75"/>
      <c r="V121" s="89"/>
      <c r="W121" s="89"/>
      <c r="X121" s="76"/>
      <c r="Y121" s="89"/>
      <c r="Z121" s="76"/>
      <c r="AA121" s="83"/>
      <c r="AB121" s="84"/>
      <c r="AC121" s="78"/>
      <c r="AD121" s="77"/>
      <c r="AE121" s="77"/>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75"/>
      <c r="V122" s="89"/>
      <c r="W122" s="89"/>
      <c r="X122" s="76"/>
      <c r="Y122" s="89"/>
      <c r="Z122" s="76"/>
      <c r="AA122" s="83"/>
      <c r="AB122" s="84"/>
      <c r="AC122" s="78"/>
      <c r="AD122" s="77"/>
      <c r="AE122" s="77"/>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75"/>
      <c r="V123" s="89"/>
      <c r="W123" s="89"/>
      <c r="X123" s="76"/>
      <c r="Y123" s="89"/>
      <c r="Z123" s="76"/>
      <c r="AA123" s="83"/>
      <c r="AB123" s="84"/>
      <c r="AC123" s="78"/>
      <c r="AD123" s="77"/>
      <c r="AE123" s="77"/>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
        <v>0</v>
      </c>
      <c r="M124" s="71">
        <f t="shared" si="2"/>
        <v>0</v>
      </c>
      <c r="N124" s="72"/>
      <c r="O124" s="73">
        <f t="shared" si="3"/>
        <v>0</v>
      </c>
      <c r="P124" s="72"/>
      <c r="Q124" s="72"/>
      <c r="R124" s="72"/>
      <c r="S124" s="74">
        <f t="shared" si="0"/>
        <v>0</v>
      </c>
      <c r="T124" s="121" t="str">
        <f t="shared" si="4"/>
        <v>OK</v>
      </c>
      <c r="U124" s="75"/>
      <c r="V124" s="89"/>
      <c r="W124" s="89"/>
      <c r="X124" s="76"/>
      <c r="Y124" s="89"/>
      <c r="Z124" s="76"/>
      <c r="AA124" s="83"/>
      <c r="AB124" s="84"/>
      <c r="AC124" s="78"/>
      <c r="AD124" s="77"/>
      <c r="AE124" s="77"/>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75"/>
      <c r="V125" s="89"/>
      <c r="W125" s="89"/>
      <c r="X125" s="76"/>
      <c r="Y125" s="89"/>
      <c r="Z125" s="76"/>
      <c r="AA125" s="83"/>
      <c r="AB125" s="84"/>
      <c r="AC125" s="78"/>
      <c r="AD125" s="77"/>
      <c r="AE125" s="77"/>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75"/>
      <c r="V126" s="89"/>
      <c r="W126" s="89"/>
      <c r="X126" s="76"/>
      <c r="Y126" s="89"/>
      <c r="Z126" s="76"/>
      <c r="AA126" s="83"/>
      <c r="AB126" s="84"/>
      <c r="AC126" s="78"/>
      <c r="AD126" s="77"/>
      <c r="AE126" s="77"/>
      <c r="AF126" s="76"/>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75"/>
      <c r="V127" s="89"/>
      <c r="W127" s="89"/>
      <c r="X127" s="76"/>
      <c r="Y127" s="89"/>
      <c r="Z127" s="76"/>
      <c r="AA127" s="83"/>
      <c r="AB127" s="84"/>
      <c r="AC127" s="78"/>
      <c r="AD127" s="77"/>
      <c r="AE127" s="77"/>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
        <v>0</v>
      </c>
      <c r="M128" s="71">
        <f t="shared" si="2"/>
        <v>0</v>
      </c>
      <c r="N128" s="72"/>
      <c r="O128" s="73">
        <f t="shared" si="3"/>
        <v>0</v>
      </c>
      <c r="P128" s="72"/>
      <c r="Q128" s="72"/>
      <c r="R128" s="72"/>
      <c r="S128" s="74">
        <f t="shared" si="0"/>
        <v>0</v>
      </c>
      <c r="T128" s="121" t="str">
        <f t="shared" si="4"/>
        <v>OK</v>
      </c>
      <c r="U128" s="75"/>
      <c r="V128" s="89"/>
      <c r="W128" s="89"/>
      <c r="X128" s="76"/>
      <c r="Y128" s="89"/>
      <c r="Z128" s="76"/>
      <c r="AA128" s="83"/>
      <c r="AB128" s="84"/>
      <c r="AC128" s="78"/>
      <c r="AD128" s="77"/>
      <c r="AE128" s="77"/>
      <c r="AF128" s="76"/>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75"/>
      <c r="V129" s="89"/>
      <c r="W129" s="89"/>
      <c r="X129" s="76"/>
      <c r="Y129" s="89"/>
      <c r="Z129" s="76"/>
      <c r="AA129" s="83"/>
      <c r="AB129" s="84"/>
      <c r="AC129" s="78"/>
      <c r="AD129" s="77"/>
      <c r="AE129" s="77"/>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75"/>
      <c r="V130" s="89"/>
      <c r="W130" s="89"/>
      <c r="X130" s="76"/>
      <c r="Y130" s="89"/>
      <c r="Z130" s="76"/>
      <c r="AA130" s="83"/>
      <c r="AB130" s="84"/>
      <c r="AC130" s="78"/>
      <c r="AD130" s="77"/>
      <c r="AE130" s="77"/>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
        <v>0</v>
      </c>
      <c r="M131" s="71">
        <f t="shared" si="2"/>
        <v>0</v>
      </c>
      <c r="N131" s="72"/>
      <c r="O131" s="73">
        <f t="shared" si="3"/>
        <v>0</v>
      </c>
      <c r="P131" s="72"/>
      <c r="Q131" s="72"/>
      <c r="R131" s="72"/>
      <c r="S131" s="74">
        <f t="shared" si="0"/>
        <v>0</v>
      </c>
      <c r="T131" s="121" t="str">
        <f t="shared" si="4"/>
        <v>OK</v>
      </c>
      <c r="U131" s="75"/>
      <c r="V131" s="89"/>
      <c r="W131" s="89"/>
      <c r="X131" s="76"/>
      <c r="Y131" s="89"/>
      <c r="Z131" s="76"/>
      <c r="AA131" s="83"/>
      <c r="AB131" s="84"/>
      <c r="AC131" s="78"/>
      <c r="AD131" s="77"/>
      <c r="AE131" s="77"/>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si="1"/>
        <v>0</v>
      </c>
      <c r="M132" s="71">
        <f t="shared" si="2"/>
        <v>0</v>
      </c>
      <c r="N132" s="72"/>
      <c r="O132" s="73">
        <f t="shared" si="3"/>
        <v>0</v>
      </c>
      <c r="P132" s="72"/>
      <c r="Q132" s="72"/>
      <c r="R132" s="72"/>
      <c r="S132" s="74">
        <f t="shared" si="0"/>
        <v>0</v>
      </c>
      <c r="T132" s="121" t="str">
        <f t="shared" si="4"/>
        <v>OK</v>
      </c>
      <c r="U132" s="75"/>
      <c r="V132" s="89"/>
      <c r="W132" s="89"/>
      <c r="X132" s="76"/>
      <c r="Y132" s="89"/>
      <c r="Z132" s="76"/>
      <c r="AA132" s="83"/>
      <c r="AB132" s="84"/>
      <c r="AC132" s="78"/>
      <c r="AD132" s="77"/>
      <c r="AE132" s="77"/>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75"/>
      <c r="V133" s="89"/>
      <c r="W133" s="89"/>
      <c r="X133" s="76"/>
      <c r="Y133" s="89"/>
      <c r="Z133" s="76"/>
      <c r="AA133" s="83"/>
      <c r="AB133" s="84"/>
      <c r="AC133" s="78"/>
      <c r="AD133" s="77"/>
      <c r="AE133" s="77"/>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75"/>
      <c r="V134" s="89"/>
      <c r="W134" s="89"/>
      <c r="X134" s="76"/>
      <c r="Y134" s="89"/>
      <c r="Z134" s="76"/>
      <c r="AA134" s="83"/>
      <c r="AB134" s="84"/>
      <c r="AC134" s="78"/>
      <c r="AD134" s="77"/>
      <c r="AE134" s="77"/>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75"/>
      <c r="V135" s="89"/>
      <c r="W135" s="89"/>
      <c r="X135" s="76"/>
      <c r="Y135" s="89"/>
      <c r="Z135" s="76"/>
      <c r="AA135" s="83"/>
      <c r="AB135" s="84"/>
      <c r="AC135" s="78"/>
      <c r="AD135" s="77"/>
      <c r="AE135" s="77"/>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
        <v>0</v>
      </c>
      <c r="M136" s="71">
        <f t="shared" si="2"/>
        <v>0</v>
      </c>
      <c r="N136" s="72"/>
      <c r="O136" s="73">
        <f t="shared" si="3"/>
        <v>0</v>
      </c>
      <c r="P136" s="72"/>
      <c r="Q136" s="72"/>
      <c r="R136" s="72"/>
      <c r="S136" s="74">
        <f t="shared" si="0"/>
        <v>0</v>
      </c>
      <c r="T136" s="121" t="str">
        <f t="shared" si="4"/>
        <v>OK</v>
      </c>
      <c r="U136" s="75"/>
      <c r="V136" s="89"/>
      <c r="W136" s="89"/>
      <c r="X136" s="76"/>
      <c r="Y136" s="89"/>
      <c r="Z136" s="76"/>
      <c r="AA136" s="83"/>
      <c r="AB136" s="84"/>
      <c r="AC136" s="78"/>
      <c r="AD136" s="77"/>
      <c r="AE136" s="77"/>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75"/>
      <c r="V137" s="89"/>
      <c r="W137" s="89"/>
      <c r="X137" s="76"/>
      <c r="Y137" s="89"/>
      <c r="Z137" s="76"/>
      <c r="AA137" s="83"/>
      <c r="AB137" s="84"/>
      <c r="AC137" s="78"/>
      <c r="AD137" s="77"/>
      <c r="AE137" s="77"/>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75"/>
      <c r="V138" s="89"/>
      <c r="W138" s="89"/>
      <c r="X138" s="76"/>
      <c r="Y138" s="89"/>
      <c r="Z138" s="76"/>
      <c r="AA138" s="83"/>
      <c r="AB138" s="84"/>
      <c r="AC138" s="78"/>
      <c r="AD138" s="77"/>
      <c r="AE138" s="77"/>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75"/>
      <c r="V139" s="89"/>
      <c r="W139" s="89"/>
      <c r="X139" s="76"/>
      <c r="Y139" s="89"/>
      <c r="Z139" s="76"/>
      <c r="AA139" s="83"/>
      <c r="AB139" s="84"/>
      <c r="AC139" s="78"/>
      <c r="AD139" s="77"/>
      <c r="AE139" s="77"/>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75"/>
      <c r="V140" s="89"/>
      <c r="W140" s="89"/>
      <c r="X140" s="76"/>
      <c r="Y140" s="89"/>
      <c r="Z140" s="76"/>
      <c r="AA140" s="83"/>
      <c r="AB140" s="84"/>
      <c r="AC140" s="78"/>
      <c r="AD140" s="77"/>
      <c r="AE140" s="77"/>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75"/>
      <c r="V141" s="89"/>
      <c r="W141" s="89"/>
      <c r="X141" s="76"/>
      <c r="Y141" s="89"/>
      <c r="Z141" s="76"/>
      <c r="AA141" s="83"/>
      <c r="AB141" s="84"/>
      <c r="AC141" s="78"/>
      <c r="AD141" s="77"/>
      <c r="AE141" s="77"/>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75"/>
      <c r="V142" s="89"/>
      <c r="W142" s="89"/>
      <c r="X142" s="76"/>
      <c r="Y142" s="89"/>
      <c r="Z142" s="76"/>
      <c r="AA142" s="83"/>
      <c r="AB142" s="84"/>
      <c r="AC142" s="78"/>
      <c r="AD142" s="77"/>
      <c r="AE142" s="77"/>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75"/>
      <c r="V143" s="89"/>
      <c r="W143" s="89"/>
      <c r="X143" s="76"/>
      <c r="Y143" s="89"/>
      <c r="Z143" s="76"/>
      <c r="AA143" s="83"/>
      <c r="AB143" s="84"/>
      <c r="AC143" s="78"/>
      <c r="AD143" s="77"/>
      <c r="AE143" s="77"/>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75"/>
      <c r="V144" s="89"/>
      <c r="W144" s="89"/>
      <c r="X144" s="76"/>
      <c r="Y144" s="89"/>
      <c r="Z144" s="76"/>
      <c r="AA144" s="83"/>
      <c r="AB144" s="84"/>
      <c r="AC144" s="78"/>
      <c r="AD144" s="77"/>
      <c r="AE144" s="77"/>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75"/>
      <c r="V145" s="89"/>
      <c r="W145" s="89"/>
      <c r="X145" s="76"/>
      <c r="Y145" s="89"/>
      <c r="Z145" s="76"/>
      <c r="AA145" s="83"/>
      <c r="AB145" s="84"/>
      <c r="AC145" s="78"/>
      <c r="AD145" s="77"/>
      <c r="AE145" s="77"/>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
        <v>0</v>
      </c>
      <c r="M146" s="71">
        <f t="shared" si="2"/>
        <v>0</v>
      </c>
      <c r="N146" s="72"/>
      <c r="O146" s="73">
        <f t="shared" si="3"/>
        <v>0</v>
      </c>
      <c r="P146" s="72"/>
      <c r="Q146" s="72"/>
      <c r="R146" s="72"/>
      <c r="S146" s="74">
        <f t="shared" si="0"/>
        <v>0</v>
      </c>
      <c r="T146" s="121" t="str">
        <f t="shared" si="4"/>
        <v>OK</v>
      </c>
      <c r="U146" s="75"/>
      <c r="V146" s="89"/>
      <c r="W146" s="89"/>
      <c r="X146" s="76"/>
      <c r="Y146" s="89"/>
      <c r="Z146" s="76"/>
      <c r="AA146" s="83"/>
      <c r="AB146" s="84"/>
      <c r="AC146" s="78"/>
      <c r="AD146" s="77"/>
      <c r="AE146" s="77"/>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75"/>
      <c r="V147" s="89"/>
      <c r="W147" s="89"/>
      <c r="X147" s="76"/>
      <c r="Y147" s="89"/>
      <c r="Z147" s="76"/>
      <c r="AA147" s="83"/>
      <c r="AB147" s="84"/>
      <c r="AC147" s="78"/>
      <c r="AD147" s="77"/>
      <c r="AE147" s="77"/>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75"/>
      <c r="V148" s="89"/>
      <c r="W148" s="89"/>
      <c r="X148" s="76"/>
      <c r="Y148" s="89"/>
      <c r="Z148" s="76"/>
      <c r="AA148" s="83"/>
      <c r="AB148" s="84"/>
      <c r="AC148" s="78"/>
      <c r="AD148" s="77"/>
      <c r="AE148" s="77"/>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c r="L149" s="70">
        <f t="shared" si="1"/>
        <v>0</v>
      </c>
      <c r="M149" s="71">
        <f t="shared" si="2"/>
        <v>0</v>
      </c>
      <c r="N149" s="72"/>
      <c r="O149" s="73">
        <f t="shared" si="3"/>
        <v>0</v>
      </c>
      <c r="P149" s="72"/>
      <c r="Q149" s="72"/>
      <c r="R149" s="72"/>
      <c r="S149" s="74">
        <f t="shared" si="0"/>
        <v>0</v>
      </c>
      <c r="T149" s="121" t="str">
        <f t="shared" si="4"/>
        <v>OK</v>
      </c>
      <c r="U149" s="75"/>
      <c r="V149" s="89"/>
      <c r="W149" s="89"/>
      <c r="X149" s="76"/>
      <c r="Y149" s="89"/>
      <c r="Z149" s="76"/>
      <c r="AA149" s="83"/>
      <c r="AB149" s="84"/>
      <c r="AC149" s="78"/>
      <c r="AD149" s="77"/>
      <c r="AE149" s="77"/>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75"/>
      <c r="V150" s="89"/>
      <c r="W150" s="89"/>
      <c r="X150" s="76"/>
      <c r="Y150" s="89"/>
      <c r="Z150" s="76"/>
      <c r="AA150" s="83"/>
      <c r="AB150" s="84"/>
      <c r="AC150" s="78"/>
      <c r="AD150" s="77"/>
      <c r="AE150" s="77"/>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
        <v>0</v>
      </c>
      <c r="M151" s="71">
        <f t="shared" si="2"/>
        <v>0</v>
      </c>
      <c r="N151" s="72"/>
      <c r="O151" s="73">
        <f t="shared" si="3"/>
        <v>0</v>
      </c>
      <c r="P151" s="72"/>
      <c r="Q151" s="72"/>
      <c r="R151" s="72"/>
      <c r="S151" s="74">
        <f t="shared" si="0"/>
        <v>0</v>
      </c>
      <c r="T151" s="121" t="str">
        <f t="shared" si="4"/>
        <v>OK</v>
      </c>
      <c r="U151" s="75"/>
      <c r="V151" s="89"/>
      <c r="W151" s="89"/>
      <c r="X151" s="76"/>
      <c r="Y151" s="89"/>
      <c r="Z151" s="76"/>
      <c r="AA151" s="83"/>
      <c r="AB151" s="84"/>
      <c r="AC151" s="78"/>
      <c r="AD151" s="77"/>
      <c r="AE151" s="77"/>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75"/>
      <c r="V152" s="89"/>
      <c r="W152" s="89"/>
      <c r="X152" s="76"/>
      <c r="Y152" s="89"/>
      <c r="Z152" s="76"/>
      <c r="AA152" s="83"/>
      <c r="AB152" s="84"/>
      <c r="AC152" s="78"/>
      <c r="AD152" s="77"/>
      <c r="AE152" s="77"/>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75"/>
      <c r="V153" s="89"/>
      <c r="W153" s="89"/>
      <c r="X153" s="76"/>
      <c r="Y153" s="89"/>
      <c r="Z153" s="76"/>
      <c r="AA153" s="83"/>
      <c r="AB153" s="84"/>
      <c r="AC153" s="78"/>
      <c r="AD153" s="77"/>
      <c r="AE153" s="77"/>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75"/>
      <c r="V154" s="89"/>
      <c r="W154" s="89"/>
      <c r="X154" s="76"/>
      <c r="Y154" s="89"/>
      <c r="Z154" s="76"/>
      <c r="AA154" s="83"/>
      <c r="AB154" s="84"/>
      <c r="AC154" s="78"/>
      <c r="AD154" s="77"/>
      <c r="AE154" s="77"/>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75"/>
      <c r="V155" s="89"/>
      <c r="W155" s="89"/>
      <c r="X155" s="76"/>
      <c r="Y155" s="89"/>
      <c r="Z155" s="76"/>
      <c r="AA155" s="83"/>
      <c r="AB155" s="84"/>
      <c r="AC155" s="78"/>
      <c r="AD155" s="77"/>
      <c r="AE155" s="77"/>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
        <v>0</v>
      </c>
      <c r="M156" s="71">
        <f t="shared" si="2"/>
        <v>0</v>
      </c>
      <c r="N156" s="72"/>
      <c r="O156" s="73">
        <f t="shared" si="3"/>
        <v>0</v>
      </c>
      <c r="P156" s="72"/>
      <c r="Q156" s="72"/>
      <c r="R156" s="72"/>
      <c r="S156" s="74">
        <f t="shared" si="0"/>
        <v>0</v>
      </c>
      <c r="T156" s="121" t="str">
        <f t="shared" si="4"/>
        <v>OK</v>
      </c>
      <c r="U156" s="75"/>
      <c r="V156" s="89"/>
      <c r="W156" s="89"/>
      <c r="X156" s="76"/>
      <c r="Y156" s="89"/>
      <c r="Z156" s="76"/>
      <c r="AA156" s="83"/>
      <c r="AB156" s="84"/>
      <c r="AC156" s="78"/>
      <c r="AD156" s="77"/>
      <c r="AE156" s="77"/>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75"/>
      <c r="V157" s="89"/>
      <c r="W157" s="89"/>
      <c r="X157" s="76"/>
      <c r="Y157" s="89"/>
      <c r="Z157" s="76"/>
      <c r="AA157" s="83"/>
      <c r="AB157" s="84"/>
      <c r="AC157" s="78"/>
      <c r="AD157" s="77"/>
      <c r="AE157" s="77"/>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75"/>
      <c r="V158" s="89"/>
      <c r="W158" s="89"/>
      <c r="X158" s="76"/>
      <c r="Y158" s="89"/>
      <c r="Z158" s="76"/>
      <c r="AA158" s="83"/>
      <c r="AB158" s="84"/>
      <c r="AC158" s="78"/>
      <c r="AD158" s="77"/>
      <c r="AE158" s="77"/>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
        <v>0</v>
      </c>
      <c r="M159" s="71">
        <f t="shared" si="2"/>
        <v>0</v>
      </c>
      <c r="N159" s="72"/>
      <c r="O159" s="73">
        <f t="shared" si="3"/>
        <v>0</v>
      </c>
      <c r="P159" s="72"/>
      <c r="Q159" s="72"/>
      <c r="R159" s="72"/>
      <c r="S159" s="74">
        <f t="shared" si="0"/>
        <v>0</v>
      </c>
      <c r="T159" s="121" t="str">
        <f t="shared" si="4"/>
        <v>OK</v>
      </c>
      <c r="U159" s="75"/>
      <c r="V159" s="89"/>
      <c r="W159" s="89"/>
      <c r="X159" s="76"/>
      <c r="Y159" s="89"/>
      <c r="Z159" s="76"/>
      <c r="AA159" s="83"/>
      <c r="AB159" s="84"/>
      <c r="AC159" s="78"/>
      <c r="AD159" s="77"/>
      <c r="AE159" s="77"/>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c r="L160" s="70">
        <f t="shared" si="1"/>
        <v>0</v>
      </c>
      <c r="M160" s="71">
        <f t="shared" si="2"/>
        <v>0</v>
      </c>
      <c r="N160" s="72"/>
      <c r="O160" s="73">
        <f t="shared" si="3"/>
        <v>0</v>
      </c>
      <c r="P160" s="72"/>
      <c r="Q160" s="72"/>
      <c r="R160" s="72"/>
      <c r="S160" s="74">
        <f t="shared" si="0"/>
        <v>0</v>
      </c>
      <c r="T160" s="121" t="str">
        <f t="shared" si="4"/>
        <v>OK</v>
      </c>
      <c r="U160" s="75"/>
      <c r="V160" s="89"/>
      <c r="W160" s="89"/>
      <c r="X160" s="76"/>
      <c r="Y160" s="89"/>
      <c r="Z160" s="76"/>
      <c r="AA160" s="83"/>
      <c r="AB160" s="84"/>
      <c r="AC160" s="78"/>
      <c r="AD160" s="77"/>
      <c r="AE160" s="77"/>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c r="L161" s="70">
        <f t="shared" si="1"/>
        <v>0</v>
      </c>
      <c r="M161" s="71">
        <f t="shared" si="2"/>
        <v>0</v>
      </c>
      <c r="N161" s="72"/>
      <c r="O161" s="73">
        <f t="shared" si="3"/>
        <v>0</v>
      </c>
      <c r="P161" s="72"/>
      <c r="Q161" s="72"/>
      <c r="R161" s="72"/>
      <c r="S161" s="74">
        <f t="shared" si="0"/>
        <v>0</v>
      </c>
      <c r="T161" s="121" t="str">
        <f t="shared" si="4"/>
        <v>OK</v>
      </c>
      <c r="U161" s="75"/>
      <c r="V161" s="89"/>
      <c r="W161" s="89"/>
      <c r="X161" s="76"/>
      <c r="Y161" s="89"/>
      <c r="Z161" s="76"/>
      <c r="AA161" s="83"/>
      <c r="AB161" s="84"/>
      <c r="AC161" s="78"/>
      <c r="AD161" s="77"/>
      <c r="AE161" s="77"/>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75"/>
      <c r="V162" s="89"/>
      <c r="W162" s="89"/>
      <c r="X162" s="76"/>
      <c r="Y162" s="89"/>
      <c r="Z162" s="76"/>
      <c r="AA162" s="83"/>
      <c r="AB162" s="84"/>
      <c r="AC162" s="78"/>
      <c r="AD162" s="77"/>
      <c r="AE162" s="77"/>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75"/>
      <c r="V163" s="89"/>
      <c r="W163" s="89"/>
      <c r="X163" s="76"/>
      <c r="Y163" s="89"/>
      <c r="Z163" s="76"/>
      <c r="AA163" s="83"/>
      <c r="AB163" s="84"/>
      <c r="AC163" s="78"/>
      <c r="AD163" s="77"/>
      <c r="AE163" s="77"/>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75"/>
      <c r="V164" s="89"/>
      <c r="W164" s="89"/>
      <c r="X164" s="76"/>
      <c r="Y164" s="89"/>
      <c r="Z164" s="76"/>
      <c r="AA164" s="83"/>
      <c r="AB164" s="84"/>
      <c r="AC164" s="78"/>
      <c r="AD164" s="77"/>
      <c r="AE164" s="77"/>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c r="L165" s="70">
        <f t="shared" si="1"/>
        <v>0</v>
      </c>
      <c r="M165" s="71">
        <f t="shared" si="2"/>
        <v>0</v>
      </c>
      <c r="N165" s="72"/>
      <c r="O165" s="73">
        <f t="shared" si="3"/>
        <v>0</v>
      </c>
      <c r="P165" s="72"/>
      <c r="Q165" s="72"/>
      <c r="R165" s="72"/>
      <c r="S165" s="74">
        <f t="shared" si="0"/>
        <v>0</v>
      </c>
      <c r="T165" s="121" t="str">
        <f t="shared" si="4"/>
        <v>OK</v>
      </c>
      <c r="U165" s="75"/>
      <c r="V165" s="89"/>
      <c r="W165" s="89"/>
      <c r="X165" s="76"/>
      <c r="Y165" s="89"/>
      <c r="Z165" s="76"/>
      <c r="AA165" s="83"/>
      <c r="AB165" s="84"/>
      <c r="AC165" s="78"/>
      <c r="AD165" s="77"/>
      <c r="AE165" s="77"/>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75"/>
      <c r="V166" s="89"/>
      <c r="W166" s="89"/>
      <c r="X166" s="76"/>
      <c r="Y166" s="89"/>
      <c r="Z166" s="76"/>
      <c r="AA166" s="83"/>
      <c r="AB166" s="84"/>
      <c r="AC166" s="78"/>
      <c r="AD166" s="77"/>
      <c r="AE166" s="77"/>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312"/>
      <c r="B167" s="181">
        <v>164</v>
      </c>
      <c r="C167" s="313"/>
      <c r="D167" s="161" t="s">
        <v>544</v>
      </c>
      <c r="E167" s="163" t="s">
        <v>545</v>
      </c>
      <c r="F167" s="164" t="s">
        <v>546</v>
      </c>
      <c r="G167" s="163" t="s">
        <v>543</v>
      </c>
      <c r="H167" s="165" t="s">
        <v>79</v>
      </c>
      <c r="I167" s="165" t="s">
        <v>84</v>
      </c>
      <c r="J167" s="185">
        <v>1015.64</v>
      </c>
      <c r="K167" s="87">
        <v>6</v>
      </c>
      <c r="L167" s="70">
        <f t="shared" si="1"/>
        <v>4</v>
      </c>
      <c r="M167" s="71">
        <f t="shared" si="2"/>
        <v>4</v>
      </c>
      <c r="N167" s="72">
        <v>-2</v>
      </c>
      <c r="O167" s="73">
        <f t="shared" si="3"/>
        <v>1</v>
      </c>
      <c r="P167" s="72"/>
      <c r="Q167" s="72"/>
      <c r="R167" s="72"/>
      <c r="S167" s="74">
        <f t="shared" si="0"/>
        <v>0</v>
      </c>
      <c r="T167" s="121" t="str">
        <f t="shared" si="4"/>
        <v>OK</v>
      </c>
      <c r="U167" s="75"/>
      <c r="V167" s="89"/>
      <c r="W167" s="89"/>
      <c r="X167" s="76">
        <v>4</v>
      </c>
      <c r="Y167" s="89"/>
      <c r="Z167" s="76"/>
      <c r="AA167" s="83"/>
      <c r="AB167" s="84"/>
      <c r="AC167" s="78"/>
      <c r="AD167" s="77"/>
      <c r="AE167" s="77"/>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75"/>
      <c r="V168" s="89"/>
      <c r="W168" s="89"/>
      <c r="X168" s="76"/>
      <c r="Y168" s="89"/>
      <c r="Z168" s="76"/>
      <c r="AA168" s="83"/>
      <c r="AB168" s="84"/>
      <c r="AC168" s="78"/>
      <c r="AD168" s="77"/>
      <c r="AE168" s="77"/>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75"/>
      <c r="V169" s="89"/>
      <c r="W169" s="89"/>
      <c r="X169" s="76"/>
      <c r="Y169" s="89"/>
      <c r="Z169" s="76"/>
      <c r="AA169" s="83"/>
      <c r="AB169" s="84"/>
      <c r="AC169" s="78"/>
      <c r="AD169" s="77"/>
      <c r="AE169" s="77"/>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75"/>
      <c r="V170" s="89"/>
      <c r="W170" s="89"/>
      <c r="X170" s="76"/>
      <c r="Y170" s="89"/>
      <c r="Z170" s="76"/>
      <c r="AA170" s="83"/>
      <c r="AB170" s="84"/>
      <c r="AC170" s="78"/>
      <c r="AD170" s="77"/>
      <c r="AE170" s="77"/>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75"/>
      <c r="V171" s="89"/>
      <c r="W171" s="89"/>
      <c r="X171" s="76"/>
      <c r="Y171" s="89"/>
      <c r="Z171" s="76"/>
      <c r="AA171" s="83"/>
      <c r="AB171" s="84"/>
      <c r="AC171" s="78"/>
      <c r="AD171" s="77"/>
      <c r="AE171" s="77"/>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75"/>
      <c r="V172" s="89"/>
      <c r="W172" s="89"/>
      <c r="X172" s="76"/>
      <c r="Y172" s="89"/>
      <c r="Z172" s="76"/>
      <c r="AA172" s="83"/>
      <c r="AB172" s="84"/>
      <c r="AC172" s="78"/>
      <c r="AD172" s="77"/>
      <c r="AE172" s="77"/>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75"/>
      <c r="V173" s="89"/>
      <c r="W173" s="89"/>
      <c r="X173" s="76"/>
      <c r="Y173" s="89"/>
      <c r="Z173" s="76"/>
      <c r="AA173" s="83"/>
      <c r="AB173" s="84"/>
      <c r="AC173" s="78"/>
      <c r="AD173" s="77"/>
      <c r="AE173" s="77"/>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c r="L174" s="70">
        <f t="shared" si="1"/>
        <v>0</v>
      </c>
      <c r="M174" s="71">
        <f t="shared" si="2"/>
        <v>0</v>
      </c>
      <c r="N174" s="72"/>
      <c r="O174" s="73">
        <f t="shared" si="3"/>
        <v>0</v>
      </c>
      <c r="P174" s="72"/>
      <c r="Q174" s="72"/>
      <c r="R174" s="72"/>
      <c r="S174" s="74">
        <f t="shared" si="0"/>
        <v>0</v>
      </c>
      <c r="T174" s="121" t="str">
        <f t="shared" si="4"/>
        <v>OK</v>
      </c>
      <c r="U174" s="75"/>
      <c r="V174" s="89"/>
      <c r="W174" s="89"/>
      <c r="X174" s="76"/>
      <c r="Y174" s="89"/>
      <c r="Z174" s="76"/>
      <c r="AA174" s="83"/>
      <c r="AB174" s="84"/>
      <c r="AC174" s="78"/>
      <c r="AD174" s="77"/>
      <c r="AE174" s="77"/>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75"/>
      <c r="V175" s="89"/>
      <c r="W175" s="89"/>
      <c r="X175" s="76"/>
      <c r="Y175" s="89"/>
      <c r="Z175" s="76"/>
      <c r="AA175" s="83"/>
      <c r="AB175" s="84"/>
      <c r="AC175" s="78"/>
      <c r="AD175" s="77"/>
      <c r="AE175" s="77"/>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75"/>
      <c r="V176" s="89"/>
      <c r="W176" s="89"/>
      <c r="X176" s="76"/>
      <c r="Y176" s="89"/>
      <c r="Z176" s="76"/>
      <c r="AA176" s="83"/>
      <c r="AB176" s="84"/>
      <c r="AC176" s="78"/>
      <c r="AD176" s="77"/>
      <c r="AE176" s="77"/>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75"/>
      <c r="V177" s="89"/>
      <c r="W177" s="89"/>
      <c r="X177" s="76"/>
      <c r="Y177" s="89"/>
      <c r="Z177" s="76"/>
      <c r="AA177" s="83"/>
      <c r="AB177" s="84"/>
      <c r="AC177" s="78"/>
      <c r="AD177" s="77"/>
      <c r="AE177" s="77"/>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
        <v>0</v>
      </c>
      <c r="M178" s="71">
        <f t="shared" si="2"/>
        <v>0</v>
      </c>
      <c r="N178" s="72"/>
      <c r="O178" s="73">
        <f t="shared" si="3"/>
        <v>0</v>
      </c>
      <c r="P178" s="72"/>
      <c r="Q178" s="72"/>
      <c r="R178" s="72"/>
      <c r="S178" s="74">
        <f t="shared" si="0"/>
        <v>0</v>
      </c>
      <c r="T178" s="121" t="str">
        <f t="shared" si="4"/>
        <v>OK</v>
      </c>
      <c r="U178" s="75"/>
      <c r="V178" s="89"/>
      <c r="W178" s="89"/>
      <c r="X178" s="76"/>
      <c r="Y178" s="89"/>
      <c r="Z178" s="76"/>
      <c r="AA178" s="83"/>
      <c r="AB178" s="84"/>
      <c r="AC178" s="78"/>
      <c r="AD178" s="77"/>
      <c r="AE178" s="77"/>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312">
        <v>38</v>
      </c>
      <c r="B179" s="181">
        <v>180</v>
      </c>
      <c r="C179" s="313" t="s">
        <v>286</v>
      </c>
      <c r="D179" s="161" t="s">
        <v>585</v>
      </c>
      <c r="E179" s="163" t="s">
        <v>288</v>
      </c>
      <c r="F179" s="164" t="s">
        <v>586</v>
      </c>
      <c r="G179" s="163" t="s">
        <v>587</v>
      </c>
      <c r="H179" s="165" t="s">
        <v>79</v>
      </c>
      <c r="I179" s="165" t="s">
        <v>588</v>
      </c>
      <c r="J179" s="185">
        <v>342.47</v>
      </c>
      <c r="K179" s="87">
        <v>3</v>
      </c>
      <c r="L179" s="70">
        <f t="shared" si="1"/>
        <v>3</v>
      </c>
      <c r="M179" s="71">
        <f t="shared" si="2"/>
        <v>3</v>
      </c>
      <c r="N179" s="72"/>
      <c r="O179" s="73">
        <f t="shared" si="3"/>
        <v>0</v>
      </c>
      <c r="P179" s="72"/>
      <c r="Q179" s="72"/>
      <c r="R179" s="72"/>
      <c r="S179" s="74">
        <f t="shared" si="0"/>
        <v>0</v>
      </c>
      <c r="T179" s="121" t="str">
        <f t="shared" si="4"/>
        <v>OK</v>
      </c>
      <c r="U179" s="75"/>
      <c r="V179" s="89"/>
      <c r="W179" s="89"/>
      <c r="X179" s="76"/>
      <c r="Y179" s="89"/>
      <c r="Z179" s="76"/>
      <c r="AA179" s="83">
        <v>3</v>
      </c>
      <c r="AB179" s="84"/>
      <c r="AC179" s="78"/>
      <c r="AD179" s="77"/>
      <c r="AE179" s="77"/>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312"/>
      <c r="B180" s="181">
        <v>181</v>
      </c>
      <c r="C180" s="313"/>
      <c r="D180" s="161" t="s">
        <v>589</v>
      </c>
      <c r="E180" s="163" t="s">
        <v>590</v>
      </c>
      <c r="F180" s="164" t="s">
        <v>591</v>
      </c>
      <c r="G180" s="163" t="s">
        <v>587</v>
      </c>
      <c r="H180" s="165" t="s">
        <v>79</v>
      </c>
      <c r="I180" s="165" t="s">
        <v>588</v>
      </c>
      <c r="J180" s="185">
        <v>1613.51</v>
      </c>
      <c r="K180" s="87">
        <v>1</v>
      </c>
      <c r="L180" s="70">
        <f t="shared" si="1"/>
        <v>1</v>
      </c>
      <c r="M180" s="71">
        <f t="shared" si="2"/>
        <v>1</v>
      </c>
      <c r="N180" s="72"/>
      <c r="O180" s="73">
        <f t="shared" si="3"/>
        <v>0</v>
      </c>
      <c r="P180" s="72"/>
      <c r="Q180" s="72"/>
      <c r="R180" s="72"/>
      <c r="S180" s="74">
        <f t="shared" si="0"/>
        <v>0</v>
      </c>
      <c r="T180" s="121" t="str">
        <f t="shared" si="4"/>
        <v>OK</v>
      </c>
      <c r="U180" s="75"/>
      <c r="V180" s="89"/>
      <c r="W180" s="89"/>
      <c r="X180" s="76"/>
      <c r="Y180" s="89"/>
      <c r="Z180" s="76"/>
      <c r="AA180" s="83">
        <v>1</v>
      </c>
      <c r="AB180" s="84"/>
      <c r="AC180" s="78"/>
      <c r="AD180" s="77"/>
      <c r="AE180" s="77"/>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75"/>
      <c r="V181" s="89"/>
      <c r="W181" s="89"/>
      <c r="X181" s="76"/>
      <c r="Y181" s="89"/>
      <c r="Z181" s="76"/>
      <c r="AA181" s="83"/>
      <c r="AB181" s="84"/>
      <c r="AC181" s="78"/>
      <c r="AD181" s="77"/>
      <c r="AE181" s="77"/>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c r="L182" s="70">
        <f t="shared" si="1"/>
        <v>0</v>
      </c>
      <c r="M182" s="71">
        <f t="shared" si="2"/>
        <v>0</v>
      </c>
      <c r="N182" s="72"/>
      <c r="O182" s="73">
        <f t="shared" si="3"/>
        <v>0</v>
      </c>
      <c r="P182" s="72"/>
      <c r="Q182" s="72"/>
      <c r="R182" s="72"/>
      <c r="S182" s="74">
        <f t="shared" si="0"/>
        <v>0</v>
      </c>
      <c r="T182" s="121" t="str">
        <f t="shared" si="4"/>
        <v>OK</v>
      </c>
      <c r="U182" s="75"/>
      <c r="V182" s="89"/>
      <c r="W182" s="89"/>
      <c r="X182" s="76"/>
      <c r="Y182" s="89"/>
      <c r="Z182" s="76"/>
      <c r="AA182" s="83"/>
      <c r="AB182" s="84"/>
      <c r="AC182" s="78"/>
      <c r="AD182" s="77"/>
      <c r="AE182" s="77"/>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75"/>
      <c r="V183" s="89"/>
      <c r="W183" s="89"/>
      <c r="X183" s="76"/>
      <c r="Y183" s="89"/>
      <c r="Z183" s="76"/>
      <c r="AA183" s="83"/>
      <c r="AB183" s="84"/>
      <c r="AC183" s="78"/>
      <c r="AD183" s="77"/>
      <c r="AE183" s="77"/>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75"/>
      <c r="V184" s="89"/>
      <c r="W184" s="89"/>
      <c r="X184" s="76"/>
      <c r="Y184" s="89"/>
      <c r="Z184" s="76"/>
      <c r="AA184" s="83"/>
      <c r="AB184" s="84"/>
      <c r="AC184" s="78"/>
      <c r="AD184" s="77"/>
      <c r="AE184" s="77"/>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75"/>
      <c r="V185" s="89"/>
      <c r="W185" s="89"/>
      <c r="X185" s="76"/>
      <c r="Y185" s="89"/>
      <c r="Z185" s="76"/>
      <c r="AA185" s="83"/>
      <c r="AB185" s="84"/>
      <c r="AC185" s="78"/>
      <c r="AD185" s="77"/>
      <c r="AE185" s="77"/>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75"/>
      <c r="V186" s="88"/>
      <c r="W186" s="88"/>
      <c r="X186" s="76"/>
      <c r="Y186" s="88"/>
      <c r="Z186" s="76"/>
      <c r="AA186" s="76"/>
      <c r="AB186" s="80"/>
      <c r="AC186" s="78"/>
      <c r="AD186" s="80"/>
      <c r="AE186" s="77"/>
      <c r="AF186" s="76"/>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82</v>
      </c>
      <c r="N187" s="95"/>
      <c r="O187" s="95"/>
      <c r="P187" s="95"/>
      <c r="Q187" s="95"/>
      <c r="R187" s="95"/>
      <c r="S187" s="95">
        <f>SUM(S4:S186)</f>
        <v>0</v>
      </c>
      <c r="U187" s="97">
        <f t="shared" ref="U187:AT187" si="5">SUMPRODUCT($J$4:$J$186,U4:U186)</f>
        <v>20907</v>
      </c>
      <c r="V187" s="97">
        <f t="shared" si="5"/>
        <v>26656.069999999996</v>
      </c>
      <c r="W187" s="97">
        <f t="shared" si="5"/>
        <v>24757.78</v>
      </c>
      <c r="X187" s="97">
        <f t="shared" si="5"/>
        <v>4062.56</v>
      </c>
      <c r="Y187" s="97">
        <f t="shared" si="5"/>
        <v>13358.2</v>
      </c>
      <c r="Z187" s="97">
        <f t="shared" si="5"/>
        <v>282.28000000000003</v>
      </c>
      <c r="AA187" s="97">
        <f t="shared" si="5"/>
        <v>2640.92</v>
      </c>
      <c r="AB187" s="97">
        <f t="shared" si="5"/>
        <v>1847.06</v>
      </c>
      <c r="AC187" s="97">
        <f t="shared" si="5"/>
        <v>0</v>
      </c>
      <c r="AD187" s="97">
        <f t="shared" si="5"/>
        <v>0</v>
      </c>
      <c r="AE187" s="97">
        <f t="shared" si="5"/>
        <v>0</v>
      </c>
      <c r="AF187" s="97">
        <f t="shared" si="5"/>
        <v>0</v>
      </c>
      <c r="AG187" s="97">
        <f t="shared" si="5"/>
        <v>0</v>
      </c>
      <c r="AH187" s="97">
        <f t="shared" si="5"/>
        <v>0</v>
      </c>
      <c r="AI187" s="97">
        <f t="shared" si="5"/>
        <v>0</v>
      </c>
      <c r="AJ187" s="97">
        <f t="shared" si="5"/>
        <v>0</v>
      </c>
      <c r="AK187" s="97">
        <f t="shared" si="5"/>
        <v>0</v>
      </c>
      <c r="AL187" s="97">
        <f t="shared" si="5"/>
        <v>0</v>
      </c>
      <c r="AM187" s="97">
        <f t="shared" si="5"/>
        <v>0</v>
      </c>
      <c r="AN187" s="97">
        <f t="shared" si="5"/>
        <v>0</v>
      </c>
      <c r="AO187" s="97">
        <f t="shared" si="5"/>
        <v>0</v>
      </c>
      <c r="AP187" s="97">
        <f t="shared" si="5"/>
        <v>0</v>
      </c>
      <c r="AQ187" s="97">
        <f t="shared" si="5"/>
        <v>0</v>
      </c>
      <c r="AR187" s="97">
        <f t="shared" si="5"/>
        <v>0</v>
      </c>
      <c r="AS187" s="97">
        <f t="shared" si="5"/>
        <v>0</v>
      </c>
      <c r="AT187" s="97">
        <f t="shared" si="5"/>
        <v>0</v>
      </c>
      <c r="AU187" s="79"/>
    </row>
    <row r="188" spans="1:47" ht="30" customHeight="1" x14ac:dyDescent="0.35">
      <c r="D188" s="87" t="s">
        <v>613</v>
      </c>
      <c r="K188" s="98">
        <f t="shared" ref="K188:S188" si="6">SUMPRODUCT($J$4:$J$186,K4:K186)</f>
        <v>96543.14999999998</v>
      </c>
      <c r="L188" s="98">
        <f t="shared" si="6"/>
        <v>94511.869999999981</v>
      </c>
      <c r="M188" s="98">
        <f t="shared" si="6"/>
        <v>94511.869999999981</v>
      </c>
      <c r="N188" s="98">
        <f t="shared" si="6"/>
        <v>-2031.28</v>
      </c>
      <c r="O188" s="98">
        <f t="shared" si="6"/>
        <v>13070.72</v>
      </c>
      <c r="P188" s="98">
        <f t="shared" si="6"/>
        <v>0</v>
      </c>
      <c r="Q188" s="98">
        <f t="shared" si="6"/>
        <v>0</v>
      </c>
      <c r="R188" s="98">
        <f t="shared" si="6"/>
        <v>0</v>
      </c>
      <c r="S188" s="98">
        <f t="shared" si="6"/>
        <v>0</v>
      </c>
      <c r="AB188" s="100"/>
      <c r="AD188" s="100"/>
      <c r="AE188" s="82"/>
    </row>
    <row r="189" spans="1:47" ht="30" customHeight="1" x14ac:dyDescent="0.35">
      <c r="S189" s="160"/>
      <c r="T189" s="160"/>
      <c r="U189" s="166"/>
      <c r="V189" s="166"/>
      <c r="W189" s="160"/>
      <c r="X189" s="160"/>
      <c r="AE189" s="99"/>
    </row>
    <row r="190" spans="1:47" ht="30" customHeight="1" x14ac:dyDescent="0.35">
      <c r="S190" s="160"/>
      <c r="T190" s="160"/>
      <c r="U190" s="166"/>
      <c r="V190" s="166"/>
      <c r="W190" s="166"/>
      <c r="X190" s="160"/>
      <c r="Z190" s="183"/>
      <c r="AA190" s="183"/>
      <c r="AE190" s="99"/>
      <c r="AL190" s="102"/>
      <c r="AN190" s="102"/>
    </row>
    <row r="191" spans="1:47" ht="30" customHeight="1" x14ac:dyDescent="0.35">
      <c r="S191" s="160"/>
      <c r="T191" s="160"/>
      <c r="U191" s="166"/>
      <c r="V191" s="160"/>
      <c r="W191" s="166"/>
      <c r="X191" s="160"/>
      <c r="Z191" s="183"/>
      <c r="AE191" s="99"/>
      <c r="AL191" s="102"/>
      <c r="AN191" s="102"/>
    </row>
    <row r="192" spans="1:47" ht="30" customHeight="1" x14ac:dyDescent="0.35">
      <c r="S192" s="160"/>
      <c r="T192" s="160"/>
      <c r="U192" s="166"/>
      <c r="V192" s="160"/>
      <c r="W192" s="166"/>
      <c r="X192" s="160"/>
      <c r="AE192" s="99"/>
      <c r="AL192" s="102"/>
      <c r="AN192" s="102"/>
    </row>
    <row r="193" spans="19:40" ht="30" customHeight="1" x14ac:dyDescent="0.35">
      <c r="S193" s="160"/>
      <c r="T193" s="160"/>
      <c r="U193" s="160"/>
      <c r="V193" s="160"/>
      <c r="W193" s="160"/>
      <c r="X193" s="160"/>
      <c r="AE193" s="99"/>
      <c r="AL193" s="102"/>
      <c r="AN193" s="102"/>
    </row>
    <row r="194" spans="19:40" ht="30" customHeight="1" x14ac:dyDescent="0.35">
      <c r="AE194" s="99"/>
      <c r="AL194" s="102"/>
      <c r="AN194" s="102"/>
    </row>
    <row r="195" spans="19:40" ht="30" customHeight="1" x14ac:dyDescent="0.35">
      <c r="AE195" s="99"/>
      <c r="AL195" s="102"/>
      <c r="AN195" s="102"/>
    </row>
    <row r="196" spans="19:40" ht="30" customHeight="1" x14ac:dyDescent="0.35">
      <c r="AE196" s="99"/>
      <c r="AN196" s="102"/>
    </row>
    <row r="197" spans="19:40" ht="30" customHeight="1" x14ac:dyDescent="0.35">
      <c r="AE197" s="99"/>
      <c r="AN197" s="102"/>
    </row>
    <row r="198" spans="19:40" ht="30" customHeight="1" x14ac:dyDescent="0.35">
      <c r="AE198" s="99"/>
      <c r="AN198" s="102"/>
    </row>
    <row r="199" spans="19:40" ht="30" customHeight="1" x14ac:dyDescent="0.35">
      <c r="AE199" s="99"/>
    </row>
    <row r="200" spans="19:40" ht="30" customHeight="1" x14ac:dyDescent="0.35">
      <c r="AE200" s="99"/>
    </row>
    <row r="201" spans="19:40" ht="30" customHeight="1" x14ac:dyDescent="0.35">
      <c r="AE201" s="99"/>
    </row>
    <row r="202" spans="19:40" ht="30" customHeight="1" x14ac:dyDescent="0.35">
      <c r="AE202" s="99"/>
    </row>
    <row r="203" spans="19:40" ht="30" customHeight="1" x14ac:dyDescent="0.35">
      <c r="AE203" s="99"/>
    </row>
    <row r="204" spans="19:40" ht="30" customHeight="1" x14ac:dyDescent="0.35">
      <c r="AE204" s="99"/>
    </row>
    <row r="205" spans="19:40" ht="30" customHeight="1" x14ac:dyDescent="0.35">
      <c r="AE205" s="99"/>
    </row>
    <row r="206" spans="19:40" ht="30" customHeight="1" x14ac:dyDescent="0.35">
      <c r="AE206" s="99"/>
    </row>
    <row r="207" spans="19:40" ht="30" customHeight="1" x14ac:dyDescent="0.35">
      <c r="AE207" s="99"/>
    </row>
    <row r="208" spans="19:40" ht="30" customHeight="1" x14ac:dyDescent="0.35">
      <c r="AE208" s="99"/>
    </row>
    <row r="209" spans="31:31" ht="30" customHeight="1" x14ac:dyDescent="0.35">
      <c r="AE209" s="99"/>
    </row>
    <row r="210" spans="31:31" ht="30" customHeight="1" x14ac:dyDescent="0.35">
      <c r="AE210" s="99"/>
    </row>
    <row r="211" spans="31:31" ht="30" customHeight="1" x14ac:dyDescent="0.35">
      <c r="AE211" s="99"/>
    </row>
    <row r="212" spans="31:31" ht="30" customHeight="1" x14ac:dyDescent="0.35">
      <c r="AE212" s="99"/>
    </row>
    <row r="213" spans="31:31" ht="30" customHeight="1" x14ac:dyDescent="0.35">
      <c r="AE213" s="99"/>
    </row>
    <row r="214" spans="31:31" ht="30" customHeight="1" x14ac:dyDescent="0.35">
      <c r="AE214" s="99"/>
    </row>
    <row r="215" spans="31:31" ht="30" customHeight="1" x14ac:dyDescent="0.35">
      <c r="AE215" s="99"/>
    </row>
    <row r="216" spans="31:31" ht="30" customHeight="1" x14ac:dyDescent="0.35">
      <c r="AE216" s="99"/>
    </row>
    <row r="217" spans="31:31" ht="30" customHeight="1" x14ac:dyDescent="0.35">
      <c r="AE217" s="99"/>
    </row>
    <row r="218" spans="31:31" ht="30" customHeight="1" x14ac:dyDescent="0.35">
      <c r="AE218" s="99"/>
    </row>
    <row r="219" spans="31:31" ht="30" customHeight="1" x14ac:dyDescent="0.35">
      <c r="AE219" s="99"/>
    </row>
    <row r="220" spans="31:31" ht="30" customHeight="1" x14ac:dyDescent="0.35">
      <c r="AE220" s="99"/>
    </row>
    <row r="221" spans="31:31" ht="30" customHeight="1" x14ac:dyDescent="0.35">
      <c r="AE221" s="99"/>
    </row>
    <row r="222" spans="31:31" ht="30" customHeight="1" x14ac:dyDescent="0.35">
      <c r="AE222" s="99"/>
    </row>
    <row r="223" spans="31:31" ht="30" customHeight="1" x14ac:dyDescent="0.35">
      <c r="AE223" s="99"/>
    </row>
    <row r="224" spans="31:31" ht="30" customHeight="1" x14ac:dyDescent="0.35">
      <c r="AE224" s="99"/>
    </row>
    <row r="225" spans="31:31" ht="30" customHeight="1" x14ac:dyDescent="0.35">
      <c r="AE225" s="99"/>
    </row>
    <row r="226" spans="31:31" ht="30" customHeight="1" x14ac:dyDescent="0.35">
      <c r="AE226" s="99"/>
    </row>
    <row r="227" spans="31:31" ht="30" customHeight="1" x14ac:dyDescent="0.35">
      <c r="AE227" s="99"/>
    </row>
    <row r="228" spans="31:31" ht="30" customHeight="1" x14ac:dyDescent="0.35">
      <c r="AE228" s="99"/>
    </row>
    <row r="229" spans="31:31" ht="30" customHeight="1" x14ac:dyDescent="0.35">
      <c r="AE229" s="99"/>
    </row>
    <row r="230" spans="31:31" ht="30" customHeight="1" x14ac:dyDescent="0.35">
      <c r="AE230" s="99"/>
    </row>
    <row r="231" spans="31:31" ht="30" customHeight="1" x14ac:dyDescent="0.35">
      <c r="AE231" s="99"/>
    </row>
    <row r="232" spans="31:31" ht="30" customHeight="1" x14ac:dyDescent="0.35">
      <c r="AE232" s="99"/>
    </row>
    <row r="233" spans="31:31" ht="30" customHeight="1" x14ac:dyDescent="0.35">
      <c r="AE233" s="99"/>
    </row>
    <row r="234" spans="31:31" ht="30" customHeight="1" x14ac:dyDescent="0.35">
      <c r="AE234" s="99"/>
    </row>
    <row r="235" spans="31:31" ht="30" customHeight="1" x14ac:dyDescent="0.35">
      <c r="AE235" s="99"/>
    </row>
    <row r="236" spans="31:31" ht="30" customHeight="1" x14ac:dyDescent="0.35">
      <c r="AE236" s="99"/>
    </row>
    <row r="237" spans="31:31" ht="30" customHeight="1" x14ac:dyDescent="0.35">
      <c r="AE237" s="99"/>
    </row>
    <row r="238" spans="31:31" ht="30" customHeight="1" x14ac:dyDescent="0.35">
      <c r="AE238" s="99"/>
    </row>
    <row r="239" spans="31:31" ht="30" customHeight="1" x14ac:dyDescent="0.35">
      <c r="AE239" s="99"/>
    </row>
    <row r="240" spans="31:31" ht="30" customHeight="1" x14ac:dyDescent="0.35">
      <c r="AE240" s="99"/>
    </row>
    <row r="241" spans="31:31" ht="30" customHeight="1" x14ac:dyDescent="0.35">
      <c r="AE241" s="99"/>
    </row>
    <row r="242" spans="31:31" ht="30" customHeight="1" x14ac:dyDescent="0.35">
      <c r="AE242" s="99"/>
    </row>
    <row r="243" spans="31:31" ht="30" customHeight="1" x14ac:dyDescent="0.35">
      <c r="AE243" s="99"/>
    </row>
    <row r="244" spans="31:31" ht="30" customHeight="1" x14ac:dyDescent="0.35">
      <c r="AE244" s="99"/>
    </row>
    <row r="245" spans="31:31" ht="30" customHeight="1" x14ac:dyDescent="0.35">
      <c r="AE245" s="99"/>
    </row>
    <row r="246" spans="31:31" ht="30" customHeight="1" x14ac:dyDescent="0.35">
      <c r="AE246" s="99"/>
    </row>
    <row r="247" spans="31:31" ht="30" customHeight="1" x14ac:dyDescent="0.35">
      <c r="AE247" s="99"/>
    </row>
    <row r="248" spans="31:31" ht="30" customHeight="1" x14ac:dyDescent="0.35">
      <c r="AE248" s="99"/>
    </row>
    <row r="249" spans="31:31" ht="30" customHeight="1" x14ac:dyDescent="0.35">
      <c r="AE249" s="99"/>
    </row>
    <row r="250" spans="31:31" ht="30" customHeight="1" x14ac:dyDescent="0.35">
      <c r="AE250" s="99"/>
    </row>
    <row r="251" spans="31:31" ht="30" customHeight="1" x14ac:dyDescent="0.35">
      <c r="AE251" s="99"/>
    </row>
    <row r="252" spans="31:31" ht="30" customHeight="1" x14ac:dyDescent="0.35">
      <c r="AE252" s="99"/>
    </row>
    <row r="253" spans="31:31" ht="30" customHeight="1" x14ac:dyDescent="0.35">
      <c r="AE253" s="99"/>
    </row>
    <row r="254" spans="31:31" ht="30" customHeight="1" x14ac:dyDescent="0.35">
      <c r="AE254" s="99"/>
    </row>
    <row r="255" spans="31:31" ht="30" customHeight="1" x14ac:dyDescent="0.35">
      <c r="AE255" s="99"/>
    </row>
    <row r="256" spans="31:31" ht="30" customHeight="1" x14ac:dyDescent="0.35">
      <c r="AE256" s="99"/>
    </row>
    <row r="257" spans="31:31" ht="30" customHeight="1" x14ac:dyDescent="0.35">
      <c r="AE257" s="99"/>
    </row>
    <row r="258" spans="31:31" ht="30" customHeight="1" x14ac:dyDescent="0.35">
      <c r="AE258" s="99"/>
    </row>
    <row r="259" spans="31:31" ht="30" customHeight="1" x14ac:dyDescent="0.35">
      <c r="AE259" s="99"/>
    </row>
    <row r="260" spans="31:31" ht="30" customHeight="1" x14ac:dyDescent="0.35">
      <c r="AE260" s="99"/>
    </row>
    <row r="261" spans="31:31" ht="30" customHeight="1" x14ac:dyDescent="0.35">
      <c r="AE261" s="99"/>
    </row>
    <row r="262" spans="31:31" ht="30" customHeight="1" x14ac:dyDescent="0.35">
      <c r="AE262" s="99"/>
    </row>
    <row r="263" spans="31:31" ht="30" customHeight="1" x14ac:dyDescent="0.35">
      <c r="AE263" s="99"/>
    </row>
    <row r="264" spans="31:31" ht="30" customHeight="1" x14ac:dyDescent="0.35">
      <c r="AE264" s="99"/>
    </row>
    <row r="265" spans="31:31" ht="30" customHeight="1" x14ac:dyDescent="0.35">
      <c r="AE265" s="99"/>
    </row>
    <row r="266" spans="31:31" ht="30" customHeight="1" x14ac:dyDescent="0.35">
      <c r="AE266" s="99"/>
    </row>
    <row r="267" spans="31:31" ht="30" customHeight="1" x14ac:dyDescent="0.35">
      <c r="AE267" s="99"/>
    </row>
    <row r="268" spans="31:31" ht="30" customHeight="1" x14ac:dyDescent="0.35">
      <c r="AE268" s="99"/>
    </row>
    <row r="269" spans="31:31" ht="30" customHeight="1" x14ac:dyDescent="0.35">
      <c r="AE269" s="99"/>
    </row>
    <row r="270" spans="31:31" ht="30" customHeight="1" x14ac:dyDescent="0.35">
      <c r="AE270" s="99"/>
    </row>
    <row r="271" spans="31:31" ht="30" customHeight="1" x14ac:dyDescent="0.35">
      <c r="AE271" s="99"/>
    </row>
    <row r="272" spans="31:31" ht="30" customHeight="1" x14ac:dyDescent="0.35">
      <c r="AE272" s="99"/>
    </row>
    <row r="273" spans="31:31" ht="30" customHeight="1" x14ac:dyDescent="0.35">
      <c r="AE273" s="99"/>
    </row>
    <row r="274" spans="31:31" ht="30" customHeight="1" x14ac:dyDescent="0.35">
      <c r="AE274" s="99"/>
    </row>
    <row r="275" spans="31:31" ht="30" customHeight="1" x14ac:dyDescent="0.35">
      <c r="AE275" s="99"/>
    </row>
    <row r="276" spans="31:31" ht="30" customHeight="1" x14ac:dyDescent="0.35">
      <c r="AE276" s="99"/>
    </row>
    <row r="277" spans="31:31" ht="30" customHeight="1" x14ac:dyDescent="0.35">
      <c r="AE277" s="99"/>
    </row>
    <row r="278" spans="31:31" ht="30" customHeight="1" x14ac:dyDescent="0.35">
      <c r="AE278" s="99"/>
    </row>
    <row r="279" spans="31:31" ht="30" customHeight="1" x14ac:dyDescent="0.35">
      <c r="AE279" s="99"/>
    </row>
    <row r="280" spans="31:31" ht="30" customHeight="1" x14ac:dyDescent="0.35">
      <c r="AE280" s="99"/>
    </row>
    <row r="281" spans="31:31" ht="30" customHeight="1" x14ac:dyDescent="0.35">
      <c r="AE281" s="99"/>
    </row>
    <row r="282" spans="31:31" ht="30" customHeight="1" x14ac:dyDescent="0.35">
      <c r="AE282" s="99"/>
    </row>
    <row r="283" spans="31:31" ht="30" customHeight="1" x14ac:dyDescent="0.35">
      <c r="AE283" s="99"/>
    </row>
    <row r="284" spans="31:31" ht="30" customHeight="1" x14ac:dyDescent="0.35">
      <c r="AE284" s="99"/>
    </row>
    <row r="285" spans="31:31" ht="30" customHeight="1" x14ac:dyDescent="0.35">
      <c r="AE285" s="99"/>
    </row>
    <row r="286" spans="31:31" ht="30" customHeight="1" x14ac:dyDescent="0.35">
      <c r="AE286" s="99"/>
    </row>
    <row r="287" spans="31:31" ht="30" customHeight="1" x14ac:dyDescent="0.35">
      <c r="AE287" s="99"/>
    </row>
    <row r="288" spans="31:31" ht="30" customHeight="1" x14ac:dyDescent="0.35">
      <c r="AE288" s="99"/>
    </row>
    <row r="289" spans="31:31" ht="30" customHeight="1" x14ac:dyDescent="0.35">
      <c r="AE289" s="99"/>
    </row>
    <row r="290" spans="31:31" ht="30" customHeight="1" x14ac:dyDescent="0.35">
      <c r="AE290" s="99"/>
    </row>
    <row r="291" spans="31:31" ht="30" customHeight="1" x14ac:dyDescent="0.35">
      <c r="AE291" s="99"/>
    </row>
    <row r="292" spans="31:31" ht="30" customHeight="1" x14ac:dyDescent="0.35">
      <c r="AE292" s="99"/>
    </row>
    <row r="293" spans="31:31" ht="30" customHeight="1" x14ac:dyDescent="0.35">
      <c r="AE293" s="99"/>
    </row>
    <row r="294" spans="31:31" ht="30" customHeight="1" x14ac:dyDescent="0.35">
      <c r="AE294" s="99"/>
    </row>
    <row r="295" spans="31:31" ht="30" customHeight="1" x14ac:dyDescent="0.35">
      <c r="AE295" s="99"/>
    </row>
    <row r="296" spans="31:31" ht="30" customHeight="1" x14ac:dyDescent="0.35">
      <c r="AE296" s="99"/>
    </row>
    <row r="297" spans="31:31" ht="30" customHeight="1" x14ac:dyDescent="0.35">
      <c r="AE297" s="99"/>
    </row>
    <row r="298" spans="31:31" ht="30" customHeight="1" x14ac:dyDescent="0.35">
      <c r="AE298" s="99"/>
    </row>
    <row r="299" spans="31:31" ht="30" customHeight="1" x14ac:dyDescent="0.35">
      <c r="AE299" s="99"/>
    </row>
    <row r="300" spans="31:31" ht="30" customHeight="1" x14ac:dyDescent="0.35">
      <c r="AE300" s="99"/>
    </row>
    <row r="301" spans="31:31" ht="30" customHeight="1" x14ac:dyDescent="0.35">
      <c r="AE301" s="99"/>
    </row>
    <row r="302" spans="31:31" ht="30" customHeight="1" x14ac:dyDescent="0.35">
      <c r="AE302" s="99"/>
    </row>
    <row r="303" spans="31:31" ht="30" customHeight="1" x14ac:dyDescent="0.35">
      <c r="AE303" s="99"/>
    </row>
    <row r="304" spans="31:31" ht="30" customHeight="1" x14ac:dyDescent="0.35">
      <c r="AE304" s="99"/>
    </row>
    <row r="305" spans="31:31" ht="30" customHeight="1" x14ac:dyDescent="0.35">
      <c r="AE305" s="99"/>
    </row>
    <row r="306" spans="31:31" ht="30" customHeight="1" x14ac:dyDescent="0.35">
      <c r="AE306" s="99"/>
    </row>
    <row r="307" spans="31:31" ht="30" customHeight="1" x14ac:dyDescent="0.35">
      <c r="AE307" s="99"/>
    </row>
    <row r="308" spans="31:31" ht="30" customHeight="1" x14ac:dyDescent="0.35">
      <c r="AE308" s="99"/>
    </row>
    <row r="309" spans="31:31" ht="30" customHeight="1" x14ac:dyDescent="0.35">
      <c r="AE309" s="99"/>
    </row>
    <row r="310" spans="31:31" ht="30" customHeight="1" x14ac:dyDescent="0.35">
      <c r="AE310" s="99"/>
    </row>
    <row r="311" spans="31:31" ht="30" customHeight="1" x14ac:dyDescent="0.35">
      <c r="AE311" s="99"/>
    </row>
    <row r="312" spans="31:31" ht="30" customHeight="1" x14ac:dyDescent="0.35">
      <c r="AE312" s="99"/>
    </row>
    <row r="313" spans="31:31" ht="30" customHeight="1" x14ac:dyDescent="0.35">
      <c r="AE313" s="99"/>
    </row>
    <row r="314" spans="31:31" ht="30" customHeight="1" x14ac:dyDescent="0.35">
      <c r="AE314" s="99"/>
    </row>
    <row r="315" spans="31:31" ht="30" customHeight="1" x14ac:dyDescent="0.35">
      <c r="AE315" s="99"/>
    </row>
    <row r="316" spans="31:31" ht="30" customHeight="1" x14ac:dyDescent="0.35">
      <c r="AE316" s="99"/>
    </row>
    <row r="317" spans="31:31" ht="30" customHeight="1" x14ac:dyDescent="0.35">
      <c r="AE317" s="99"/>
    </row>
    <row r="318" spans="31:31" ht="30" customHeight="1" x14ac:dyDescent="0.35">
      <c r="AE318" s="99"/>
    </row>
    <row r="319" spans="31:31" ht="30" customHeight="1" x14ac:dyDescent="0.35">
      <c r="AE319" s="99"/>
    </row>
    <row r="320" spans="31:31" ht="30" customHeight="1" x14ac:dyDescent="0.35">
      <c r="AE320" s="99"/>
    </row>
    <row r="321" spans="31:31" ht="30" customHeight="1" x14ac:dyDescent="0.35">
      <c r="AE321" s="99"/>
    </row>
    <row r="322" spans="31:31" ht="30" customHeight="1" x14ac:dyDescent="0.35">
      <c r="AE322" s="99"/>
    </row>
    <row r="323" spans="31:31" ht="30" customHeight="1" x14ac:dyDescent="0.35">
      <c r="AE323" s="99"/>
    </row>
    <row r="324" spans="31:31" ht="30" customHeight="1" x14ac:dyDescent="0.35">
      <c r="AE324" s="99"/>
    </row>
    <row r="325" spans="31:31" ht="30" customHeight="1" x14ac:dyDescent="0.35">
      <c r="AE325" s="99"/>
    </row>
    <row r="326" spans="31:31" ht="30" customHeight="1" x14ac:dyDescent="0.35">
      <c r="AE326" s="99"/>
    </row>
    <row r="327" spans="31:31" ht="30" customHeight="1" x14ac:dyDescent="0.35">
      <c r="AE327" s="99"/>
    </row>
    <row r="328" spans="31:31" ht="30" customHeight="1" x14ac:dyDescent="0.35">
      <c r="AE328" s="99"/>
    </row>
    <row r="329" spans="31:31" ht="30" customHeight="1" x14ac:dyDescent="0.35">
      <c r="AE329" s="99"/>
    </row>
    <row r="330" spans="31:31" ht="30" customHeight="1" x14ac:dyDescent="0.35">
      <c r="AE330" s="99"/>
    </row>
    <row r="331" spans="31:31" ht="30" customHeight="1" x14ac:dyDescent="0.35">
      <c r="AE331" s="99"/>
    </row>
    <row r="332" spans="31:31" ht="30" customHeight="1" x14ac:dyDescent="0.35">
      <c r="AE332" s="99"/>
    </row>
    <row r="333" spans="31:31" ht="30" customHeight="1" x14ac:dyDescent="0.35">
      <c r="AE333" s="99"/>
    </row>
    <row r="334" spans="31:31" ht="30" customHeight="1" x14ac:dyDescent="0.35">
      <c r="AE334" s="99"/>
    </row>
    <row r="335" spans="31:31" ht="30" customHeight="1" x14ac:dyDescent="0.35">
      <c r="AE335" s="99"/>
    </row>
    <row r="336" spans="31:31" ht="30" customHeight="1" x14ac:dyDescent="0.35">
      <c r="AE336" s="99"/>
    </row>
    <row r="337" spans="31:31" ht="30" customHeight="1" x14ac:dyDescent="0.35">
      <c r="AE337" s="99"/>
    </row>
    <row r="338" spans="31:31" ht="30" customHeight="1" x14ac:dyDescent="0.35">
      <c r="AE338" s="99"/>
    </row>
    <row r="339" spans="31:31" ht="30" customHeight="1" x14ac:dyDescent="0.35">
      <c r="AE339" s="99"/>
    </row>
    <row r="340" spans="31:31" ht="30" customHeight="1" x14ac:dyDescent="0.35">
      <c r="AE340" s="99"/>
    </row>
    <row r="341" spans="31:31" ht="30" customHeight="1" x14ac:dyDescent="0.35">
      <c r="AE341" s="99"/>
    </row>
    <row r="342" spans="31:31" ht="30" customHeight="1" x14ac:dyDescent="0.35">
      <c r="AE342" s="99"/>
    </row>
    <row r="343" spans="31:31" ht="30" customHeight="1" x14ac:dyDescent="0.35">
      <c r="AE343" s="99"/>
    </row>
    <row r="344" spans="31:31" ht="30" customHeight="1" x14ac:dyDescent="0.35">
      <c r="AE344" s="99"/>
    </row>
    <row r="345" spans="31:31" ht="30" customHeight="1" x14ac:dyDescent="0.35">
      <c r="AE345" s="99"/>
    </row>
    <row r="346" spans="31:31" ht="30" customHeight="1" x14ac:dyDescent="0.35">
      <c r="AE346" s="99"/>
    </row>
    <row r="347" spans="31:31" ht="30" customHeight="1" x14ac:dyDescent="0.35">
      <c r="AE347" s="99"/>
    </row>
    <row r="348" spans="31:31" ht="30" customHeight="1" x14ac:dyDescent="0.35">
      <c r="AE348" s="99"/>
    </row>
    <row r="349" spans="31:31" ht="30" customHeight="1" x14ac:dyDescent="0.35">
      <c r="AE349" s="99"/>
    </row>
    <row r="350" spans="31:31" ht="30" customHeight="1" x14ac:dyDescent="0.35">
      <c r="AE350" s="99"/>
    </row>
    <row r="351" spans="31:31" ht="30" customHeight="1" x14ac:dyDescent="0.35">
      <c r="AE351" s="99"/>
    </row>
    <row r="352" spans="31:31" ht="30" customHeight="1" x14ac:dyDescent="0.35">
      <c r="AE352" s="99"/>
    </row>
    <row r="353" spans="31:31" ht="30" customHeight="1" x14ac:dyDescent="0.35">
      <c r="AE353" s="99"/>
    </row>
    <row r="354" spans="31:31" ht="30" customHeight="1" x14ac:dyDescent="0.35">
      <c r="AE354" s="99"/>
    </row>
    <row r="355" spans="31:31" ht="30" customHeight="1" x14ac:dyDescent="0.35">
      <c r="AE355" s="99"/>
    </row>
    <row r="356" spans="31:31" ht="30" customHeight="1" x14ac:dyDescent="0.35">
      <c r="AE356" s="99"/>
    </row>
    <row r="357" spans="31:31" ht="30" customHeight="1" x14ac:dyDescent="0.35">
      <c r="AE357" s="99"/>
    </row>
    <row r="358" spans="31:31" ht="30" customHeight="1" x14ac:dyDescent="0.35">
      <c r="AE358" s="99"/>
    </row>
    <row r="359" spans="31:31" ht="30" customHeight="1" x14ac:dyDescent="0.35">
      <c r="AE359" s="99"/>
    </row>
    <row r="360" spans="31:31" ht="30" customHeight="1" x14ac:dyDescent="0.35">
      <c r="AE360" s="99"/>
    </row>
    <row r="361" spans="31:31" ht="30" customHeight="1" x14ac:dyDescent="0.35">
      <c r="AE361" s="99"/>
    </row>
    <row r="362" spans="31:31" ht="30" customHeight="1" x14ac:dyDescent="0.35">
      <c r="AE362" s="99"/>
    </row>
    <row r="363" spans="31:31" ht="30" customHeight="1" x14ac:dyDescent="0.35">
      <c r="AE363" s="99"/>
    </row>
    <row r="364" spans="31:31" ht="30" customHeight="1" x14ac:dyDescent="0.35">
      <c r="AE364" s="99"/>
    </row>
    <row r="365" spans="31:31" ht="30" customHeight="1" x14ac:dyDescent="0.35">
      <c r="AE365" s="99"/>
    </row>
    <row r="366" spans="31:31" ht="30" customHeight="1" x14ac:dyDescent="0.35">
      <c r="AE366" s="99"/>
    </row>
    <row r="367" spans="31:31" ht="30" customHeight="1" x14ac:dyDescent="0.35">
      <c r="AE367" s="99"/>
    </row>
    <row r="368" spans="31:31" ht="30" customHeight="1" x14ac:dyDescent="0.35">
      <c r="AE368" s="99"/>
    </row>
    <row r="369" spans="31:31" ht="30" customHeight="1" x14ac:dyDescent="0.35">
      <c r="AE369" s="99"/>
    </row>
    <row r="370" spans="31:31" ht="30" customHeight="1" x14ac:dyDescent="0.35">
      <c r="AE370" s="99"/>
    </row>
    <row r="371" spans="31:31" ht="30" customHeight="1" x14ac:dyDescent="0.35">
      <c r="AE371" s="99"/>
    </row>
    <row r="372" spans="31:31" ht="30" customHeight="1" x14ac:dyDescent="0.35">
      <c r="AE372" s="99"/>
    </row>
    <row r="373" spans="31:31" ht="30" customHeight="1" x14ac:dyDescent="0.35">
      <c r="AE373" s="99"/>
    </row>
    <row r="374" spans="31:31" ht="30" customHeight="1" x14ac:dyDescent="0.35">
      <c r="AE374" s="99"/>
    </row>
    <row r="375" spans="31:31" ht="30" customHeight="1" x14ac:dyDescent="0.35">
      <c r="AE375" s="99"/>
    </row>
    <row r="376" spans="31:31" ht="30" customHeight="1" x14ac:dyDescent="0.35">
      <c r="AE376" s="99"/>
    </row>
    <row r="377" spans="31:31" ht="30" customHeight="1" x14ac:dyDescent="0.35">
      <c r="AE377" s="99"/>
    </row>
    <row r="378" spans="31:31" ht="30" customHeight="1" x14ac:dyDescent="0.35">
      <c r="AE378" s="99"/>
    </row>
    <row r="379" spans="31:31" ht="30" customHeight="1" x14ac:dyDescent="0.35">
      <c r="AE379" s="99"/>
    </row>
    <row r="380" spans="31:31" ht="30" customHeight="1" x14ac:dyDescent="0.35">
      <c r="AE380" s="99"/>
    </row>
    <row r="381" spans="31:31" ht="30" customHeight="1" x14ac:dyDescent="0.35">
      <c r="AE381" s="99"/>
    </row>
    <row r="382" spans="31:31" ht="30" customHeight="1" x14ac:dyDescent="0.35">
      <c r="AE382" s="99"/>
    </row>
    <row r="383" spans="31:31" ht="30" customHeight="1" x14ac:dyDescent="0.35">
      <c r="AE383" s="99"/>
    </row>
    <row r="384" spans="31:31" ht="30" customHeight="1" x14ac:dyDescent="0.35">
      <c r="AE384" s="99"/>
    </row>
    <row r="385" spans="31:31" ht="30" customHeight="1" x14ac:dyDescent="0.35">
      <c r="AE385" s="99"/>
    </row>
    <row r="386" spans="31:31" ht="30" customHeight="1" x14ac:dyDescent="0.35">
      <c r="AE386" s="99"/>
    </row>
    <row r="387" spans="31:31" ht="30" customHeight="1" x14ac:dyDescent="0.35">
      <c r="AE387" s="99"/>
    </row>
    <row r="388" spans="31:31" ht="30" customHeight="1" x14ac:dyDescent="0.35">
      <c r="AE388" s="99"/>
    </row>
    <row r="389" spans="31:31" ht="30" customHeight="1" x14ac:dyDescent="0.35">
      <c r="AE389" s="99"/>
    </row>
    <row r="390" spans="31:31" ht="30" customHeight="1" x14ac:dyDescent="0.35">
      <c r="AE390" s="99"/>
    </row>
    <row r="391" spans="31:31" ht="30" customHeight="1" x14ac:dyDescent="0.35">
      <c r="AE391" s="99"/>
    </row>
    <row r="392" spans="31:31" ht="30" customHeight="1" x14ac:dyDescent="0.35">
      <c r="AE392" s="99"/>
    </row>
    <row r="393" spans="31:31" ht="30" customHeight="1" x14ac:dyDescent="0.35">
      <c r="AE393" s="99"/>
    </row>
    <row r="394" spans="31:31" ht="30" customHeight="1" x14ac:dyDescent="0.35">
      <c r="AE394" s="99"/>
    </row>
    <row r="395" spans="31:31" ht="30" customHeight="1" x14ac:dyDescent="0.35">
      <c r="AE395" s="99"/>
    </row>
    <row r="396" spans="31:31" ht="30" customHeight="1" x14ac:dyDescent="0.35">
      <c r="AE396" s="99"/>
    </row>
    <row r="397" spans="31:31" ht="30" customHeight="1" x14ac:dyDescent="0.35">
      <c r="AE397" s="99"/>
    </row>
    <row r="398" spans="31:31" ht="30" customHeight="1" x14ac:dyDescent="0.35">
      <c r="AE398" s="99"/>
    </row>
    <row r="399" spans="31:31" ht="30" customHeight="1" x14ac:dyDescent="0.35">
      <c r="AE399" s="99"/>
    </row>
    <row r="400" spans="31:31" ht="30" customHeight="1" x14ac:dyDescent="0.35">
      <c r="AE400" s="99"/>
    </row>
    <row r="401" spans="31:31" ht="30" customHeight="1" x14ac:dyDescent="0.35">
      <c r="AE401" s="99"/>
    </row>
    <row r="402" spans="31:31" ht="30" customHeight="1" x14ac:dyDescent="0.35">
      <c r="AE402" s="99"/>
    </row>
    <row r="403" spans="31:31" ht="30" customHeight="1" x14ac:dyDescent="0.35">
      <c r="AE403" s="99"/>
    </row>
    <row r="404" spans="31:31" ht="30" customHeight="1" x14ac:dyDescent="0.35">
      <c r="AE404" s="99"/>
    </row>
    <row r="405" spans="31:31" ht="30" customHeight="1" x14ac:dyDescent="0.35">
      <c r="AE405" s="99"/>
    </row>
    <row r="406" spans="31:31" ht="30" customHeight="1" x14ac:dyDescent="0.35">
      <c r="AE406" s="99"/>
    </row>
    <row r="407" spans="31:31" ht="30" customHeight="1" x14ac:dyDescent="0.35">
      <c r="AE407" s="99"/>
    </row>
    <row r="408" spans="31:31" ht="30" customHeight="1" x14ac:dyDescent="0.35">
      <c r="AE408" s="99"/>
    </row>
    <row r="409" spans="31:31" ht="30" customHeight="1" x14ac:dyDescent="0.35">
      <c r="AE409" s="99"/>
    </row>
    <row r="410" spans="31:31" ht="30" customHeight="1" x14ac:dyDescent="0.35">
      <c r="AE410" s="99"/>
    </row>
    <row r="411" spans="31:31" ht="30" customHeight="1" x14ac:dyDescent="0.35">
      <c r="AE411" s="99"/>
    </row>
    <row r="412" spans="31:31" ht="30" customHeight="1" x14ac:dyDescent="0.35">
      <c r="AE412" s="99"/>
    </row>
    <row r="413" spans="31:31" ht="30" customHeight="1" x14ac:dyDescent="0.35">
      <c r="AE413" s="99"/>
    </row>
    <row r="414" spans="31:31" ht="30" customHeight="1" x14ac:dyDescent="0.35">
      <c r="AE414" s="99"/>
    </row>
    <row r="415" spans="31:31" ht="30" customHeight="1" x14ac:dyDescent="0.35">
      <c r="AE415" s="99"/>
    </row>
    <row r="416" spans="31:31" ht="30" customHeight="1" x14ac:dyDescent="0.35">
      <c r="AE416" s="99"/>
    </row>
    <row r="417" spans="31:31" ht="30" customHeight="1" x14ac:dyDescent="0.35">
      <c r="AE417" s="99"/>
    </row>
    <row r="418" spans="31:31" ht="30" customHeight="1" x14ac:dyDescent="0.35">
      <c r="AE418" s="99"/>
    </row>
    <row r="419" spans="31:31" ht="30" customHeight="1" x14ac:dyDescent="0.35">
      <c r="AE419" s="99"/>
    </row>
    <row r="420" spans="31:31" ht="30" customHeight="1" x14ac:dyDescent="0.35">
      <c r="AE420" s="99"/>
    </row>
    <row r="421" spans="31:31" ht="30" customHeight="1" x14ac:dyDescent="0.35">
      <c r="AE421" s="99"/>
    </row>
    <row r="422" spans="31:31" ht="30" customHeight="1" x14ac:dyDescent="0.35">
      <c r="AE422" s="99"/>
    </row>
    <row r="423" spans="31:31" ht="30" customHeight="1" x14ac:dyDescent="0.35">
      <c r="AE423" s="99"/>
    </row>
    <row r="424" spans="31:31" ht="30" customHeight="1" x14ac:dyDescent="0.35">
      <c r="AE424" s="99"/>
    </row>
    <row r="425" spans="31:31" ht="30" customHeight="1" x14ac:dyDescent="0.35">
      <c r="AE425" s="99"/>
    </row>
    <row r="426" spans="31:31" ht="30" customHeight="1" x14ac:dyDescent="0.35">
      <c r="AE426" s="99"/>
    </row>
    <row r="427" spans="31:31" ht="30" customHeight="1" x14ac:dyDescent="0.35">
      <c r="AE427" s="99"/>
    </row>
    <row r="428" spans="31:31" ht="30" customHeight="1" x14ac:dyDescent="0.35">
      <c r="AE428" s="99"/>
    </row>
    <row r="429" spans="31:31" ht="30" customHeight="1" x14ac:dyDescent="0.35">
      <c r="AE429" s="99"/>
    </row>
    <row r="430" spans="31:31" ht="30" customHeight="1" x14ac:dyDescent="0.35">
      <c r="AE430" s="99"/>
    </row>
    <row r="431" spans="31:31" ht="30" customHeight="1" x14ac:dyDescent="0.35">
      <c r="AE431" s="99"/>
    </row>
    <row r="432" spans="31:31" ht="30" customHeight="1" x14ac:dyDescent="0.35">
      <c r="AE432" s="99"/>
    </row>
    <row r="433" spans="31:31" ht="30" customHeight="1" x14ac:dyDescent="0.35">
      <c r="AE433" s="99"/>
    </row>
    <row r="434" spans="31:31" ht="30" customHeight="1" x14ac:dyDescent="0.35">
      <c r="AE434" s="99"/>
    </row>
    <row r="435" spans="31:31" ht="30" customHeight="1" x14ac:dyDescent="0.35">
      <c r="AE435" s="99"/>
    </row>
    <row r="436" spans="31:31" ht="30" customHeight="1" x14ac:dyDescent="0.35">
      <c r="AE436" s="99"/>
    </row>
    <row r="437" spans="31:31" ht="30" customHeight="1" x14ac:dyDescent="0.35">
      <c r="AE437" s="99"/>
    </row>
    <row r="438" spans="31:31" ht="30" customHeight="1" x14ac:dyDescent="0.35">
      <c r="AE438" s="99"/>
    </row>
    <row r="439" spans="31:31" ht="30" customHeight="1" x14ac:dyDescent="0.35">
      <c r="AE439" s="99"/>
    </row>
    <row r="440" spans="31:31" ht="30" customHeight="1" x14ac:dyDescent="0.35">
      <c r="AE440" s="99"/>
    </row>
    <row r="441" spans="31:31" ht="30" customHeight="1" x14ac:dyDescent="0.35">
      <c r="AE441" s="99"/>
    </row>
    <row r="442" spans="31:31" ht="30" customHeight="1" x14ac:dyDescent="0.35">
      <c r="AE442" s="99"/>
    </row>
    <row r="443" spans="31:31" ht="30" customHeight="1" x14ac:dyDescent="0.35">
      <c r="AE443" s="99"/>
    </row>
    <row r="444" spans="31:31" ht="30" customHeight="1" x14ac:dyDescent="0.35">
      <c r="AE444" s="99"/>
    </row>
    <row r="445" spans="31:31" ht="30" customHeight="1" x14ac:dyDescent="0.35">
      <c r="AE445" s="99"/>
    </row>
    <row r="446" spans="31:31" ht="30" customHeight="1" x14ac:dyDescent="0.35">
      <c r="AE446" s="99"/>
    </row>
    <row r="447" spans="31:31" ht="30" customHeight="1" x14ac:dyDescent="0.35">
      <c r="AE447" s="99"/>
    </row>
    <row r="448" spans="31:31" ht="30" customHeight="1" x14ac:dyDescent="0.35">
      <c r="AE448" s="99"/>
    </row>
    <row r="449" spans="31:31" ht="30" customHeight="1" x14ac:dyDescent="0.35">
      <c r="AE449" s="99"/>
    </row>
    <row r="450" spans="31:31" ht="30" customHeight="1" x14ac:dyDescent="0.35">
      <c r="AE450" s="99"/>
    </row>
    <row r="451" spans="31:31" ht="30" customHeight="1" x14ac:dyDescent="0.35">
      <c r="AE451" s="99"/>
    </row>
    <row r="452" spans="31:31" ht="30" customHeight="1" x14ac:dyDescent="0.35">
      <c r="AE452" s="99"/>
    </row>
    <row r="453" spans="31:31" ht="30" customHeight="1" x14ac:dyDescent="0.35">
      <c r="AE453" s="99"/>
    </row>
    <row r="454" spans="31:31" ht="30" customHeight="1" x14ac:dyDescent="0.35">
      <c r="AE454" s="99"/>
    </row>
    <row r="455" spans="31:31" ht="30" customHeight="1" x14ac:dyDescent="0.35">
      <c r="AE455" s="99"/>
    </row>
    <row r="456" spans="31:31" ht="30" customHeight="1" x14ac:dyDescent="0.35">
      <c r="AE456" s="99"/>
    </row>
    <row r="457" spans="31:31" ht="30" customHeight="1" x14ac:dyDescent="0.35">
      <c r="AE457" s="99"/>
    </row>
    <row r="458" spans="31:31" ht="30" customHeight="1" x14ac:dyDescent="0.35">
      <c r="AE458" s="99"/>
    </row>
    <row r="459" spans="31:31" ht="30" customHeight="1" x14ac:dyDescent="0.35">
      <c r="AE459" s="99"/>
    </row>
    <row r="460" spans="31:31" ht="30" customHeight="1" x14ac:dyDescent="0.35">
      <c r="AE460" s="99"/>
    </row>
    <row r="461" spans="31:31" ht="30" customHeight="1" x14ac:dyDescent="0.35">
      <c r="AE461" s="99"/>
    </row>
    <row r="462" spans="31:31" ht="30" customHeight="1" x14ac:dyDescent="0.35">
      <c r="AE462" s="99"/>
    </row>
    <row r="463" spans="31:31" ht="30" customHeight="1" x14ac:dyDescent="0.35">
      <c r="AE463" s="99"/>
    </row>
    <row r="464" spans="31:31" ht="30" customHeight="1" x14ac:dyDescent="0.35">
      <c r="AE464" s="99"/>
    </row>
    <row r="465" spans="31:31" ht="30" customHeight="1" x14ac:dyDescent="0.35">
      <c r="AE465" s="99"/>
    </row>
    <row r="466" spans="31:31" ht="30" customHeight="1" x14ac:dyDescent="0.35">
      <c r="AE466" s="99"/>
    </row>
    <row r="467" spans="31:31" ht="30" customHeight="1" x14ac:dyDescent="0.35">
      <c r="AE467" s="99"/>
    </row>
    <row r="468" spans="31:31" ht="30" customHeight="1" x14ac:dyDescent="0.35">
      <c r="AE468" s="99"/>
    </row>
    <row r="469" spans="31:31" ht="30" customHeight="1" x14ac:dyDescent="0.35">
      <c r="AE469" s="99"/>
    </row>
    <row r="470" spans="31:31" ht="30" customHeight="1" x14ac:dyDescent="0.35">
      <c r="AE470" s="99"/>
    </row>
    <row r="471" spans="31:31" ht="30" customHeight="1" x14ac:dyDescent="0.35">
      <c r="AE471" s="99"/>
    </row>
    <row r="472" spans="31:31" ht="30" customHeight="1" x14ac:dyDescent="0.35">
      <c r="AE472" s="99"/>
    </row>
    <row r="473" spans="31:31" ht="30" customHeight="1" x14ac:dyDescent="0.35">
      <c r="AE473" s="99"/>
    </row>
    <row r="474" spans="31:31" ht="30" customHeight="1" x14ac:dyDescent="0.35">
      <c r="AE474" s="99"/>
    </row>
    <row r="475" spans="31:31" ht="30" customHeight="1" x14ac:dyDescent="0.35">
      <c r="AE475" s="99"/>
    </row>
    <row r="476" spans="31:31" ht="30" customHeight="1" x14ac:dyDescent="0.35">
      <c r="AE476" s="99"/>
    </row>
    <row r="477" spans="31:31" ht="30" customHeight="1" x14ac:dyDescent="0.35">
      <c r="AE477" s="99"/>
    </row>
    <row r="478" spans="31:31" ht="30" customHeight="1" x14ac:dyDescent="0.35">
      <c r="AE478" s="99"/>
    </row>
    <row r="479" spans="31:31" ht="30" customHeight="1" x14ac:dyDescent="0.35">
      <c r="AE479" s="99"/>
    </row>
    <row r="480" spans="31:31" ht="30" customHeight="1" x14ac:dyDescent="0.35">
      <c r="AE480" s="99"/>
    </row>
    <row r="481" spans="31:31" ht="30" customHeight="1" x14ac:dyDescent="0.35">
      <c r="AE481" s="99"/>
    </row>
    <row r="482" spans="31:31" ht="30" customHeight="1" x14ac:dyDescent="0.35">
      <c r="AE482" s="99"/>
    </row>
    <row r="483" spans="31:31" ht="30" customHeight="1" x14ac:dyDescent="0.35">
      <c r="AE483" s="99"/>
    </row>
    <row r="484" spans="31:31" ht="30" customHeight="1" x14ac:dyDescent="0.35">
      <c r="AE484" s="99"/>
    </row>
    <row r="485" spans="31:31" ht="30" customHeight="1" x14ac:dyDescent="0.35">
      <c r="AE485" s="99"/>
    </row>
    <row r="486" spans="31:31" ht="30" customHeight="1" x14ac:dyDescent="0.35">
      <c r="AE486" s="99"/>
    </row>
    <row r="487" spans="31:31" ht="30" customHeight="1" x14ac:dyDescent="0.35">
      <c r="AE487" s="99"/>
    </row>
    <row r="488" spans="31:31" ht="30" customHeight="1" x14ac:dyDescent="0.35">
      <c r="AE488" s="99"/>
    </row>
    <row r="489" spans="31:31" ht="30" customHeight="1" x14ac:dyDescent="0.35">
      <c r="AE489" s="99"/>
    </row>
    <row r="490" spans="31:31" ht="30" customHeight="1" x14ac:dyDescent="0.35">
      <c r="AE490" s="99"/>
    </row>
    <row r="491" spans="31:31" ht="30" customHeight="1" x14ac:dyDescent="0.35">
      <c r="AE491" s="99"/>
    </row>
    <row r="492" spans="31:31" ht="30" customHeight="1" x14ac:dyDescent="0.35">
      <c r="AE492" s="99"/>
    </row>
    <row r="493" spans="31:31" ht="30" customHeight="1" x14ac:dyDescent="0.35">
      <c r="AE493" s="99"/>
    </row>
    <row r="494" spans="31:31" ht="30" customHeight="1" x14ac:dyDescent="0.35">
      <c r="AE494" s="99"/>
    </row>
    <row r="495" spans="31:31" ht="30" customHeight="1" x14ac:dyDescent="0.35">
      <c r="AE495" s="99"/>
    </row>
    <row r="496" spans="31:31" ht="30" customHeight="1" x14ac:dyDescent="0.35">
      <c r="AE496" s="99"/>
    </row>
    <row r="497" spans="31:31" ht="30" customHeight="1" x14ac:dyDescent="0.35">
      <c r="AE497" s="99"/>
    </row>
    <row r="498" spans="31:31" ht="30" customHeight="1" x14ac:dyDescent="0.35">
      <c r="AE498" s="99"/>
    </row>
    <row r="499" spans="31:31" ht="30" customHeight="1" x14ac:dyDescent="0.35">
      <c r="AE499" s="99"/>
    </row>
    <row r="500" spans="31:31" ht="30" customHeight="1" x14ac:dyDescent="0.35">
      <c r="AE500" s="99"/>
    </row>
    <row r="501" spans="31:31" ht="30" customHeight="1" x14ac:dyDescent="0.35">
      <c r="AE501" s="99"/>
    </row>
    <row r="502" spans="31:31" ht="30" customHeight="1" x14ac:dyDescent="0.35">
      <c r="AE502" s="99"/>
    </row>
    <row r="503" spans="31:31" ht="30" customHeight="1" x14ac:dyDescent="0.35">
      <c r="AE503" s="99"/>
    </row>
    <row r="504" spans="31:31" ht="30" customHeight="1" x14ac:dyDescent="0.35">
      <c r="AE504" s="99"/>
    </row>
    <row r="505" spans="31:31" ht="30" customHeight="1" x14ac:dyDescent="0.35">
      <c r="AE505" s="99"/>
    </row>
    <row r="506" spans="31:31" ht="30" customHeight="1" x14ac:dyDescent="0.35">
      <c r="AE506" s="99"/>
    </row>
    <row r="507" spans="31:31" ht="30" customHeight="1" x14ac:dyDescent="0.35">
      <c r="AE507" s="99"/>
    </row>
    <row r="508" spans="31:31" ht="30" customHeight="1" x14ac:dyDescent="0.35">
      <c r="AE508" s="99"/>
    </row>
    <row r="509" spans="31:31" ht="30" customHeight="1" x14ac:dyDescent="0.35">
      <c r="AE509" s="99"/>
    </row>
    <row r="510" spans="31:31" ht="30" customHeight="1" x14ac:dyDescent="0.35">
      <c r="AE510" s="99"/>
    </row>
    <row r="511" spans="31:31" ht="30" customHeight="1" x14ac:dyDescent="0.35">
      <c r="AE511" s="99"/>
    </row>
    <row r="512" spans="31:31" ht="30" customHeight="1" x14ac:dyDescent="0.35">
      <c r="AE512" s="99"/>
    </row>
    <row r="513" spans="31:31" ht="30" customHeight="1" x14ac:dyDescent="0.35">
      <c r="AE513" s="99"/>
    </row>
    <row r="514" spans="31:31" ht="30" customHeight="1" x14ac:dyDescent="0.35">
      <c r="AE514" s="99"/>
    </row>
    <row r="515" spans="31:31" ht="30" customHeight="1" x14ac:dyDescent="0.35">
      <c r="AE515" s="99"/>
    </row>
    <row r="516" spans="31:31" ht="30" customHeight="1" x14ac:dyDescent="0.35">
      <c r="AE516" s="99"/>
    </row>
    <row r="517" spans="31:31" ht="30" customHeight="1" x14ac:dyDescent="0.35">
      <c r="AE517" s="99"/>
    </row>
    <row r="518" spans="31:31" ht="30" customHeight="1" x14ac:dyDescent="0.35">
      <c r="AE518" s="99"/>
    </row>
    <row r="519" spans="31:31" ht="30" customHeight="1" x14ac:dyDescent="0.35">
      <c r="AE519" s="99"/>
    </row>
    <row r="520" spans="31:31" ht="30" customHeight="1" x14ac:dyDescent="0.35">
      <c r="AE520" s="99"/>
    </row>
    <row r="521" spans="31:31" ht="30" customHeight="1" x14ac:dyDescent="0.35">
      <c r="AE521" s="99"/>
    </row>
    <row r="522" spans="31:31" ht="30" customHeight="1" x14ac:dyDescent="0.35">
      <c r="AE522" s="99"/>
    </row>
    <row r="523" spans="31:31" ht="30" customHeight="1" x14ac:dyDescent="0.35">
      <c r="AE523" s="99"/>
    </row>
    <row r="524" spans="31:31" ht="30" customHeight="1" x14ac:dyDescent="0.35">
      <c r="AE524" s="99"/>
    </row>
    <row r="525" spans="31:31" ht="30" customHeight="1" x14ac:dyDescent="0.35">
      <c r="AE525" s="99"/>
    </row>
    <row r="526" spans="31:31" ht="30" customHeight="1" x14ac:dyDescent="0.35">
      <c r="AE526" s="99"/>
    </row>
    <row r="527" spans="31:31" ht="30" customHeight="1" x14ac:dyDescent="0.35">
      <c r="AE527" s="99"/>
    </row>
    <row r="528" spans="31:31" ht="30" customHeight="1" x14ac:dyDescent="0.35">
      <c r="AE528" s="99"/>
    </row>
    <row r="529" spans="31:31" ht="30" customHeight="1" x14ac:dyDescent="0.35">
      <c r="AE529" s="99"/>
    </row>
    <row r="530" spans="31:31" ht="30" customHeight="1" x14ac:dyDescent="0.35">
      <c r="AE530" s="99"/>
    </row>
    <row r="531" spans="31:31" ht="30" customHeight="1" x14ac:dyDescent="0.35">
      <c r="AE531" s="99"/>
    </row>
    <row r="532" spans="31:31" ht="30" customHeight="1" x14ac:dyDescent="0.35">
      <c r="AE532" s="99"/>
    </row>
    <row r="533" spans="31:31" ht="30" customHeight="1" x14ac:dyDescent="0.35">
      <c r="AE533" s="99"/>
    </row>
    <row r="534" spans="31:31" ht="30" customHeight="1" x14ac:dyDescent="0.35">
      <c r="AE534" s="99"/>
    </row>
    <row r="535" spans="31:31" ht="30" customHeight="1" x14ac:dyDescent="0.35">
      <c r="AE535" s="99"/>
    </row>
    <row r="536" spans="31:31" ht="30" customHeight="1" x14ac:dyDescent="0.35">
      <c r="AE536" s="99"/>
    </row>
    <row r="537" spans="31:31" ht="30" customHeight="1" x14ac:dyDescent="0.35">
      <c r="AE537" s="99"/>
    </row>
    <row r="538" spans="31:31" ht="30" customHeight="1" x14ac:dyDescent="0.35">
      <c r="AE538" s="99"/>
    </row>
    <row r="539" spans="31:31" ht="30" customHeight="1" x14ac:dyDescent="0.35">
      <c r="AE539" s="99"/>
    </row>
    <row r="540" spans="31:31" ht="30" customHeight="1" x14ac:dyDescent="0.35">
      <c r="AE540" s="99"/>
    </row>
    <row r="541" spans="31:31" ht="30" customHeight="1" x14ac:dyDescent="0.35">
      <c r="AE541" s="99"/>
    </row>
    <row r="542" spans="31:31" ht="30" customHeight="1" x14ac:dyDescent="0.35">
      <c r="AE542" s="99"/>
    </row>
    <row r="543" spans="31:31" ht="30" customHeight="1" x14ac:dyDescent="0.35">
      <c r="AE543" s="99"/>
    </row>
    <row r="544" spans="31:31" ht="30" customHeight="1" x14ac:dyDescent="0.35">
      <c r="AE544" s="99"/>
    </row>
    <row r="545" spans="31:31" ht="30" customHeight="1" x14ac:dyDescent="0.35">
      <c r="AE545" s="99"/>
    </row>
    <row r="546" spans="31:31" ht="30" customHeight="1" x14ac:dyDescent="0.35">
      <c r="AE546" s="99"/>
    </row>
    <row r="547" spans="31:31" ht="30" customHeight="1" x14ac:dyDescent="0.35">
      <c r="AE547" s="99"/>
    </row>
    <row r="548" spans="31:31" ht="30" customHeight="1" x14ac:dyDescent="0.35">
      <c r="AE548" s="99"/>
    </row>
    <row r="549" spans="31:31" ht="30" customHeight="1" x14ac:dyDescent="0.35">
      <c r="AE549" s="99"/>
    </row>
    <row r="550" spans="31:31" ht="30" customHeight="1" x14ac:dyDescent="0.35">
      <c r="AE550" s="99"/>
    </row>
    <row r="551" spans="31:31" ht="30" customHeight="1" x14ac:dyDescent="0.35">
      <c r="AE551" s="99"/>
    </row>
    <row r="552" spans="31:31" ht="30" customHeight="1" x14ac:dyDescent="0.35">
      <c r="AE552" s="99"/>
    </row>
    <row r="553" spans="31:31" ht="30" customHeight="1" x14ac:dyDescent="0.35">
      <c r="AE553" s="99"/>
    </row>
    <row r="554" spans="31:31" ht="30" customHeight="1" x14ac:dyDescent="0.35">
      <c r="AE554" s="99"/>
    </row>
    <row r="555" spans="31:31" ht="30" customHeight="1" x14ac:dyDescent="0.35">
      <c r="AE555" s="99"/>
    </row>
    <row r="556" spans="31:31" ht="30" customHeight="1" x14ac:dyDescent="0.35">
      <c r="AE556" s="99"/>
    </row>
    <row r="557" spans="31:31" ht="30" customHeight="1" x14ac:dyDescent="0.35">
      <c r="AE557" s="99"/>
    </row>
    <row r="558" spans="31:31" ht="30" customHeight="1" x14ac:dyDescent="0.35">
      <c r="AE558" s="99"/>
    </row>
    <row r="559" spans="31:31" ht="30" customHeight="1" x14ac:dyDescent="0.35">
      <c r="AE559" s="99"/>
    </row>
    <row r="560" spans="31:31" ht="30" customHeight="1" x14ac:dyDescent="0.35">
      <c r="AE560" s="99"/>
    </row>
    <row r="561" spans="31:31" ht="30" customHeight="1" x14ac:dyDescent="0.35">
      <c r="AE561" s="99"/>
    </row>
    <row r="562" spans="31:31" ht="30" customHeight="1" x14ac:dyDescent="0.35">
      <c r="AE562" s="99"/>
    </row>
    <row r="563" spans="31:31" ht="30" customHeight="1" x14ac:dyDescent="0.35">
      <c r="AE563" s="99"/>
    </row>
    <row r="564" spans="31:31" ht="30" customHeight="1" x14ac:dyDescent="0.35">
      <c r="AE564" s="99"/>
    </row>
    <row r="565" spans="31:31" ht="30" customHeight="1" x14ac:dyDescent="0.35">
      <c r="AE565" s="99"/>
    </row>
    <row r="566" spans="31:31" ht="30" customHeight="1" x14ac:dyDescent="0.35">
      <c r="AE566" s="99"/>
    </row>
    <row r="567" spans="31:31" ht="30" customHeight="1" x14ac:dyDescent="0.35">
      <c r="AE567" s="99"/>
    </row>
    <row r="568" spans="31:31" ht="30" customHeight="1" x14ac:dyDescent="0.35">
      <c r="AE568" s="99"/>
    </row>
    <row r="569" spans="31:31" ht="30" customHeight="1" x14ac:dyDescent="0.35">
      <c r="AE569" s="99"/>
    </row>
    <row r="570" spans="31:31" ht="30" customHeight="1" x14ac:dyDescent="0.35">
      <c r="AE570" s="99"/>
    </row>
    <row r="571" spans="31:31" ht="30" customHeight="1" x14ac:dyDescent="0.35">
      <c r="AE571" s="99"/>
    </row>
    <row r="572" spans="31:31" ht="30" customHeight="1" x14ac:dyDescent="0.35">
      <c r="AE572" s="99"/>
    </row>
    <row r="573" spans="31:31" ht="30" customHeight="1" x14ac:dyDescent="0.35">
      <c r="AE573" s="99"/>
    </row>
    <row r="574" spans="31:31" ht="30" customHeight="1" x14ac:dyDescent="0.35">
      <c r="AE574" s="99"/>
    </row>
    <row r="575" spans="31:31" ht="30" customHeight="1" x14ac:dyDescent="0.35">
      <c r="AE575" s="99"/>
    </row>
    <row r="576" spans="31:31" ht="30" customHeight="1" x14ac:dyDescent="0.35">
      <c r="AE576" s="99"/>
    </row>
    <row r="577" spans="31:31" ht="30" customHeight="1" x14ac:dyDescent="0.35">
      <c r="AE577" s="99"/>
    </row>
    <row r="578" spans="31:31" ht="30" customHeight="1" x14ac:dyDescent="0.35">
      <c r="AE578" s="99"/>
    </row>
    <row r="579" spans="31:31" ht="30" customHeight="1" x14ac:dyDescent="0.35">
      <c r="AE579" s="99"/>
    </row>
    <row r="580" spans="31:31" ht="30" customHeight="1" x14ac:dyDescent="0.35">
      <c r="AE580" s="99"/>
    </row>
    <row r="581" spans="31:31" ht="30" customHeight="1" x14ac:dyDescent="0.35">
      <c r="AE581" s="99"/>
    </row>
    <row r="582" spans="31:31" ht="30" customHeight="1" x14ac:dyDescent="0.35">
      <c r="AE582" s="99"/>
    </row>
    <row r="583" spans="31:31" ht="30" customHeight="1" x14ac:dyDescent="0.35">
      <c r="AE583" s="99"/>
    </row>
    <row r="584" spans="31:31" ht="30" customHeight="1" x14ac:dyDescent="0.35">
      <c r="AE584" s="99"/>
    </row>
    <row r="585" spans="31:31" ht="30" customHeight="1" x14ac:dyDescent="0.35">
      <c r="AE585" s="99"/>
    </row>
    <row r="586" spans="31:31" ht="30" customHeight="1" x14ac:dyDescent="0.35">
      <c r="AE586" s="99"/>
    </row>
    <row r="587" spans="31:31" ht="30" customHeight="1" x14ac:dyDescent="0.35">
      <c r="AE587" s="99"/>
    </row>
    <row r="588" spans="31:31" ht="30" customHeight="1" x14ac:dyDescent="0.35">
      <c r="AE588" s="99"/>
    </row>
    <row r="589" spans="31:31" ht="30" customHeight="1" x14ac:dyDescent="0.35">
      <c r="AE589" s="99"/>
    </row>
    <row r="590" spans="31:31" ht="30" customHeight="1" x14ac:dyDescent="0.35">
      <c r="AE590" s="99"/>
    </row>
    <row r="591" spans="31:31" ht="30" customHeight="1" x14ac:dyDescent="0.35">
      <c r="AE591" s="99"/>
    </row>
    <row r="592" spans="31:31" ht="30" customHeight="1" x14ac:dyDescent="0.35">
      <c r="AE592" s="99"/>
    </row>
    <row r="593" spans="31:31" ht="30" customHeight="1" x14ac:dyDescent="0.35">
      <c r="AE593" s="99"/>
    </row>
    <row r="594" spans="31:31" ht="30" customHeight="1" x14ac:dyDescent="0.35">
      <c r="AE594" s="99"/>
    </row>
    <row r="595" spans="31:31" ht="30" customHeight="1" x14ac:dyDescent="0.35">
      <c r="AE595" s="99"/>
    </row>
    <row r="596" spans="31:31" ht="30" customHeight="1" x14ac:dyDescent="0.35">
      <c r="AE596" s="99"/>
    </row>
    <row r="597" spans="31:31" ht="30" customHeight="1" x14ac:dyDescent="0.35">
      <c r="AE597" s="99"/>
    </row>
    <row r="598" spans="31:31" ht="30" customHeight="1" x14ac:dyDescent="0.35">
      <c r="AE598" s="99"/>
    </row>
    <row r="599" spans="31:31" ht="30" customHeight="1" x14ac:dyDescent="0.35">
      <c r="AE599" s="99"/>
    </row>
    <row r="600" spans="31:31" ht="30" customHeight="1" x14ac:dyDescent="0.35">
      <c r="AE600" s="99"/>
    </row>
    <row r="601" spans="31:31" ht="30" customHeight="1" x14ac:dyDescent="0.35">
      <c r="AE601" s="99"/>
    </row>
    <row r="602" spans="31:31" ht="30" customHeight="1" x14ac:dyDescent="0.35">
      <c r="AE602" s="99"/>
    </row>
    <row r="603" spans="31:31" ht="30" customHeight="1" x14ac:dyDescent="0.35">
      <c r="AE603" s="99"/>
    </row>
    <row r="604" spans="31:31" ht="30" customHeight="1" x14ac:dyDescent="0.35">
      <c r="AE604" s="99"/>
    </row>
    <row r="605" spans="31:31" ht="30" customHeight="1" x14ac:dyDescent="0.35">
      <c r="AE605" s="99"/>
    </row>
    <row r="606" spans="31:31" ht="30" customHeight="1" x14ac:dyDescent="0.35">
      <c r="AE606" s="99"/>
    </row>
    <row r="607" spans="31:31" ht="30" customHeight="1" x14ac:dyDescent="0.35">
      <c r="AE607" s="99"/>
    </row>
    <row r="608" spans="31:31" ht="30" customHeight="1" x14ac:dyDescent="0.35">
      <c r="AE608" s="99"/>
    </row>
    <row r="609" spans="31:31" ht="30" customHeight="1" x14ac:dyDescent="0.35">
      <c r="AE609" s="99"/>
    </row>
    <row r="610" spans="31:31" ht="30" customHeight="1" x14ac:dyDescent="0.35">
      <c r="AE610" s="99"/>
    </row>
    <row r="611" spans="31:31" ht="30" customHeight="1" x14ac:dyDescent="0.35">
      <c r="AE611" s="99"/>
    </row>
    <row r="612" spans="31:31" ht="30" customHeight="1" x14ac:dyDescent="0.35">
      <c r="AE612" s="99"/>
    </row>
    <row r="613" spans="31:31" ht="30" customHeight="1" x14ac:dyDescent="0.35">
      <c r="AE613" s="99"/>
    </row>
    <row r="614" spans="31:31" ht="30" customHeight="1" x14ac:dyDescent="0.35">
      <c r="AE614" s="99"/>
    </row>
    <row r="615" spans="31:31" ht="30" customHeight="1" x14ac:dyDescent="0.35">
      <c r="AE615" s="99"/>
    </row>
    <row r="616" spans="31:31" ht="30" customHeight="1" x14ac:dyDescent="0.35">
      <c r="AE616" s="99"/>
    </row>
    <row r="617" spans="31:31" ht="30" customHeight="1" x14ac:dyDescent="0.35">
      <c r="AE617" s="99"/>
    </row>
    <row r="618" spans="31:31" ht="30" customHeight="1" x14ac:dyDescent="0.35">
      <c r="AE618" s="99"/>
    </row>
    <row r="619" spans="31:31" ht="30" customHeight="1" x14ac:dyDescent="0.35">
      <c r="AE619" s="99"/>
    </row>
    <row r="620" spans="31:31" ht="30" customHeight="1" x14ac:dyDescent="0.35">
      <c r="AE620" s="99"/>
    </row>
    <row r="621" spans="31:31" ht="30" customHeight="1" x14ac:dyDescent="0.35">
      <c r="AE621" s="99"/>
    </row>
    <row r="622" spans="31:31" ht="30" customHeight="1" x14ac:dyDescent="0.35">
      <c r="AE622" s="99"/>
    </row>
    <row r="623" spans="31:31" ht="30" customHeight="1" x14ac:dyDescent="0.35">
      <c r="AE623" s="99"/>
    </row>
    <row r="624" spans="31:31" ht="30" customHeight="1" x14ac:dyDescent="0.35">
      <c r="AE624" s="99"/>
    </row>
    <row r="625" spans="31:31" ht="30" customHeight="1" x14ac:dyDescent="0.35">
      <c r="AE625" s="99"/>
    </row>
    <row r="626" spans="31:31" ht="30" customHeight="1" x14ac:dyDescent="0.35">
      <c r="AE626" s="99"/>
    </row>
    <row r="627" spans="31:31" ht="30" customHeight="1" x14ac:dyDescent="0.35">
      <c r="AE627" s="99"/>
    </row>
    <row r="628" spans="31:31" ht="30" customHeight="1" x14ac:dyDescent="0.35">
      <c r="AE628" s="99"/>
    </row>
    <row r="629" spans="31:31" ht="30" customHeight="1" x14ac:dyDescent="0.35">
      <c r="AE629" s="99"/>
    </row>
    <row r="630" spans="31:31" ht="30" customHeight="1" x14ac:dyDescent="0.35">
      <c r="AE630" s="99"/>
    </row>
    <row r="631" spans="31:31" ht="30" customHeight="1" x14ac:dyDescent="0.35">
      <c r="AE631" s="99"/>
    </row>
    <row r="632" spans="31:31" ht="30" customHeight="1" x14ac:dyDescent="0.35">
      <c r="AE632" s="99"/>
    </row>
    <row r="633" spans="31:31" ht="30" customHeight="1" x14ac:dyDescent="0.35">
      <c r="AE633" s="99"/>
    </row>
    <row r="634" spans="31:31" ht="30" customHeight="1" x14ac:dyDescent="0.35">
      <c r="AE634" s="99"/>
    </row>
    <row r="635" spans="31:31" ht="30" customHeight="1" x14ac:dyDescent="0.35">
      <c r="AE635" s="99"/>
    </row>
    <row r="636" spans="31:31" ht="30" customHeight="1" x14ac:dyDescent="0.35">
      <c r="AE636" s="99"/>
    </row>
    <row r="637" spans="31:31" ht="30" customHeight="1" x14ac:dyDescent="0.35">
      <c r="AE637" s="99"/>
    </row>
    <row r="638" spans="31:31" ht="30" customHeight="1" x14ac:dyDescent="0.35">
      <c r="AE638" s="99"/>
    </row>
    <row r="639" spans="31:31" ht="30" customHeight="1" x14ac:dyDescent="0.35">
      <c r="AE639" s="99"/>
    </row>
    <row r="640" spans="31:31" ht="30" customHeight="1" x14ac:dyDescent="0.35">
      <c r="AE640" s="99"/>
    </row>
    <row r="641" spans="31:31" ht="30" customHeight="1" x14ac:dyDescent="0.35">
      <c r="AE641" s="99"/>
    </row>
    <row r="642" spans="31:31" ht="30" customHeight="1" x14ac:dyDescent="0.35">
      <c r="AE642" s="99"/>
    </row>
    <row r="643" spans="31:31" ht="30" customHeight="1" x14ac:dyDescent="0.35">
      <c r="AE643" s="99"/>
    </row>
    <row r="644" spans="31:31" ht="30" customHeight="1" x14ac:dyDescent="0.35">
      <c r="AE644" s="99"/>
    </row>
    <row r="645" spans="31:31" ht="30" customHeight="1" x14ac:dyDescent="0.35">
      <c r="AE645" s="99"/>
    </row>
    <row r="646" spans="31:31" ht="30" customHeight="1" x14ac:dyDescent="0.35">
      <c r="AE646" s="99"/>
    </row>
    <row r="647" spans="31:31" ht="30" customHeight="1" x14ac:dyDescent="0.35">
      <c r="AE647" s="99"/>
    </row>
    <row r="648" spans="31:31" ht="30" customHeight="1" x14ac:dyDescent="0.35">
      <c r="AE648" s="99"/>
    </row>
    <row r="649" spans="31:31" ht="30" customHeight="1" x14ac:dyDescent="0.35">
      <c r="AE649" s="99"/>
    </row>
    <row r="650" spans="31:31" ht="30" customHeight="1" x14ac:dyDescent="0.35">
      <c r="AE650" s="99"/>
    </row>
    <row r="651" spans="31:31" ht="30" customHeight="1" x14ac:dyDescent="0.35">
      <c r="AE651" s="99"/>
    </row>
    <row r="652" spans="31:31" ht="30" customHeight="1" x14ac:dyDescent="0.35">
      <c r="AE652" s="99"/>
    </row>
    <row r="653" spans="31:31" ht="30" customHeight="1" x14ac:dyDescent="0.35">
      <c r="AE653" s="99"/>
    </row>
    <row r="654" spans="31:31" ht="30" customHeight="1" x14ac:dyDescent="0.35">
      <c r="AE654" s="99"/>
    </row>
    <row r="655" spans="31:31" ht="30" customHeight="1" x14ac:dyDescent="0.35">
      <c r="AE655" s="99"/>
    </row>
    <row r="656" spans="31:31" ht="30" customHeight="1" x14ac:dyDescent="0.35">
      <c r="AE656" s="99"/>
    </row>
    <row r="657" spans="31:31" ht="30" customHeight="1" x14ac:dyDescent="0.35">
      <c r="AE657" s="99"/>
    </row>
    <row r="658" spans="31:31" ht="30" customHeight="1" x14ac:dyDescent="0.35">
      <c r="AE658" s="99"/>
    </row>
    <row r="659" spans="31:31" ht="30" customHeight="1" x14ac:dyDescent="0.35">
      <c r="AE659" s="99"/>
    </row>
    <row r="660" spans="31:31" ht="30" customHeight="1" x14ac:dyDescent="0.35">
      <c r="AE660" s="99"/>
    </row>
    <row r="661" spans="31:31" ht="30" customHeight="1" x14ac:dyDescent="0.35">
      <c r="AE661" s="99"/>
    </row>
    <row r="662" spans="31:31" ht="30" customHeight="1" x14ac:dyDescent="0.35">
      <c r="AE662" s="99"/>
    </row>
    <row r="663" spans="31:31" ht="30" customHeight="1" x14ac:dyDescent="0.35">
      <c r="AE663" s="99"/>
    </row>
    <row r="664" spans="31:31" ht="30" customHeight="1" x14ac:dyDescent="0.35">
      <c r="AE664" s="99"/>
    </row>
    <row r="665" spans="31:31" ht="30" customHeight="1" x14ac:dyDescent="0.35">
      <c r="AE665" s="99"/>
    </row>
    <row r="666" spans="31:31" ht="30" customHeight="1" x14ac:dyDescent="0.35">
      <c r="AE666" s="99"/>
    </row>
    <row r="667" spans="31:31" ht="30" customHeight="1" x14ac:dyDescent="0.35">
      <c r="AE667" s="99"/>
    </row>
    <row r="668" spans="31:31" ht="30" customHeight="1" x14ac:dyDescent="0.35">
      <c r="AE668" s="99"/>
    </row>
    <row r="669" spans="31:31" ht="30" customHeight="1" x14ac:dyDescent="0.35">
      <c r="AE669" s="99"/>
    </row>
    <row r="670" spans="31:31" ht="30" customHeight="1" x14ac:dyDescent="0.35">
      <c r="AE670" s="99"/>
    </row>
    <row r="671" spans="31:31" ht="30" customHeight="1" x14ac:dyDescent="0.35">
      <c r="AE671" s="99"/>
    </row>
    <row r="672" spans="31:31" ht="30" customHeight="1" x14ac:dyDescent="0.35">
      <c r="AE672" s="99"/>
    </row>
    <row r="673" spans="31:31" ht="30" customHeight="1" x14ac:dyDescent="0.35">
      <c r="AE673" s="99"/>
    </row>
    <row r="674" spans="31:31" ht="30" customHeight="1" x14ac:dyDescent="0.35">
      <c r="AE674" s="99"/>
    </row>
    <row r="675" spans="31:31" ht="30" customHeight="1" x14ac:dyDescent="0.35">
      <c r="AE675" s="99"/>
    </row>
    <row r="676" spans="31:31" ht="30" customHeight="1" x14ac:dyDescent="0.35">
      <c r="AE676" s="99"/>
    </row>
    <row r="677" spans="31:31" ht="30" customHeight="1" x14ac:dyDescent="0.35">
      <c r="AE677" s="99"/>
    </row>
    <row r="678" spans="31:31" ht="30" customHeight="1" x14ac:dyDescent="0.35">
      <c r="AE678" s="99"/>
    </row>
    <row r="679" spans="31:31" ht="30" customHeight="1" x14ac:dyDescent="0.35">
      <c r="AE679" s="99"/>
    </row>
    <row r="680" spans="31:31" ht="30" customHeight="1" x14ac:dyDescent="0.35">
      <c r="AE680" s="99"/>
    </row>
    <row r="681" spans="31:31" ht="30" customHeight="1" x14ac:dyDescent="0.35">
      <c r="AE681" s="99"/>
    </row>
    <row r="682" spans="31:31" ht="30" customHeight="1" x14ac:dyDescent="0.35">
      <c r="AE682" s="99"/>
    </row>
    <row r="683" spans="31:31" ht="30" customHeight="1" x14ac:dyDescent="0.35">
      <c r="AE683" s="99"/>
    </row>
    <row r="684" spans="31:31" ht="30" customHeight="1" x14ac:dyDescent="0.35">
      <c r="AE684" s="99"/>
    </row>
    <row r="685" spans="31:31" ht="30" customHeight="1" x14ac:dyDescent="0.35">
      <c r="AE685" s="99"/>
    </row>
    <row r="686" spans="31:31" ht="30" customHeight="1" x14ac:dyDescent="0.35">
      <c r="AE686" s="99"/>
    </row>
    <row r="687" spans="31:31" ht="30" customHeight="1" x14ac:dyDescent="0.35">
      <c r="AE687" s="99"/>
    </row>
    <row r="688" spans="31:31" ht="30" customHeight="1" x14ac:dyDescent="0.35">
      <c r="AE688" s="99"/>
    </row>
    <row r="689" spans="31:31" ht="30" customHeight="1" x14ac:dyDescent="0.35">
      <c r="AE689" s="99"/>
    </row>
    <row r="690" spans="31:31" ht="30" customHeight="1" x14ac:dyDescent="0.35">
      <c r="AE690" s="99"/>
    </row>
    <row r="691" spans="31:31" ht="30" customHeight="1" x14ac:dyDescent="0.35">
      <c r="AE691" s="99"/>
    </row>
    <row r="692" spans="31:31" ht="30" customHeight="1" x14ac:dyDescent="0.35">
      <c r="AE692" s="99"/>
    </row>
    <row r="693" spans="31:31" ht="30" customHeight="1" x14ac:dyDescent="0.35">
      <c r="AE693" s="99"/>
    </row>
    <row r="694" spans="31:31" ht="30" customHeight="1" x14ac:dyDescent="0.35">
      <c r="AE694" s="99"/>
    </row>
    <row r="695" spans="31:31" ht="30" customHeight="1" x14ac:dyDescent="0.35">
      <c r="AE695" s="99"/>
    </row>
    <row r="696" spans="31:31" ht="30" customHeight="1" x14ac:dyDescent="0.35">
      <c r="AE696" s="99"/>
    </row>
    <row r="697" spans="31:31" ht="30" customHeight="1" x14ac:dyDescent="0.35">
      <c r="AE697" s="99"/>
    </row>
    <row r="698" spans="31:31" ht="30" customHeight="1" x14ac:dyDescent="0.35">
      <c r="AE698" s="99"/>
    </row>
    <row r="699" spans="31:31" ht="30" customHeight="1" x14ac:dyDescent="0.35">
      <c r="AE699" s="99"/>
    </row>
    <row r="700" spans="31:31" ht="30" customHeight="1" x14ac:dyDescent="0.35">
      <c r="AE700" s="99"/>
    </row>
    <row r="701" spans="31:31" ht="30" customHeight="1" x14ac:dyDescent="0.35">
      <c r="AE701" s="99"/>
    </row>
    <row r="702" spans="31:31" ht="30" customHeight="1" x14ac:dyDescent="0.35">
      <c r="AE702" s="99"/>
    </row>
    <row r="703" spans="31:31" ht="30" customHeight="1" x14ac:dyDescent="0.35">
      <c r="AE703" s="99"/>
    </row>
    <row r="704" spans="31:31" ht="30" customHeight="1" x14ac:dyDescent="0.35">
      <c r="AE704" s="99"/>
    </row>
    <row r="705" spans="31:31" ht="30" customHeight="1" x14ac:dyDescent="0.35">
      <c r="AE705" s="99"/>
    </row>
    <row r="706" spans="31:31" ht="30" customHeight="1" x14ac:dyDescent="0.35">
      <c r="AE706" s="99"/>
    </row>
    <row r="707" spans="31:31" ht="30" customHeight="1" x14ac:dyDescent="0.35">
      <c r="AE707" s="99"/>
    </row>
    <row r="708" spans="31:31" ht="30" customHeight="1" x14ac:dyDescent="0.35">
      <c r="AE708" s="99"/>
    </row>
    <row r="709" spans="31:31" ht="30" customHeight="1" x14ac:dyDescent="0.35">
      <c r="AE709" s="99"/>
    </row>
    <row r="710" spans="31:31" ht="30" customHeight="1" x14ac:dyDescent="0.35">
      <c r="AE710" s="99"/>
    </row>
    <row r="711" spans="31:31" ht="30" customHeight="1" x14ac:dyDescent="0.35">
      <c r="AE711" s="99"/>
    </row>
    <row r="712" spans="31:31" ht="30" customHeight="1" x14ac:dyDescent="0.35">
      <c r="AE712" s="99"/>
    </row>
    <row r="713" spans="31:31" ht="30" customHeight="1" x14ac:dyDescent="0.35">
      <c r="AE713" s="99"/>
    </row>
    <row r="714" spans="31:31" ht="30" customHeight="1" x14ac:dyDescent="0.35">
      <c r="AE714" s="99"/>
    </row>
    <row r="715" spans="31:31" ht="30" customHeight="1" x14ac:dyDescent="0.35">
      <c r="AE715" s="99"/>
    </row>
    <row r="716" spans="31:31" ht="30" customHeight="1" x14ac:dyDescent="0.35">
      <c r="AE716" s="99"/>
    </row>
    <row r="717" spans="31:31" ht="30" customHeight="1" x14ac:dyDescent="0.35">
      <c r="AE717" s="99"/>
    </row>
    <row r="718" spans="31:31" ht="30" customHeight="1" x14ac:dyDescent="0.35">
      <c r="AE718" s="99"/>
    </row>
    <row r="719" spans="31:31" ht="30" customHeight="1" x14ac:dyDescent="0.35">
      <c r="AE719" s="99"/>
    </row>
    <row r="720" spans="31:31" ht="30" customHeight="1" x14ac:dyDescent="0.35">
      <c r="AE720" s="99"/>
    </row>
    <row r="721" spans="31:31" ht="30" customHeight="1" x14ac:dyDescent="0.35">
      <c r="AE721" s="99"/>
    </row>
    <row r="722" spans="31:31" ht="30" customHeight="1" x14ac:dyDescent="0.35">
      <c r="AE722" s="99"/>
    </row>
    <row r="723" spans="31:31" ht="30" customHeight="1" x14ac:dyDescent="0.35">
      <c r="AE723" s="99"/>
    </row>
    <row r="724" spans="31:31" ht="30" customHeight="1" x14ac:dyDescent="0.35">
      <c r="AE724" s="99"/>
    </row>
    <row r="725" spans="31:31" ht="30" customHeight="1" x14ac:dyDescent="0.35">
      <c r="AE725" s="99"/>
    </row>
    <row r="726" spans="31:31" ht="30" customHeight="1" x14ac:dyDescent="0.35">
      <c r="AE726" s="99"/>
    </row>
    <row r="727" spans="31:31" ht="30" customHeight="1" x14ac:dyDescent="0.35">
      <c r="AE727" s="99"/>
    </row>
    <row r="728" spans="31:31" ht="30" customHeight="1" x14ac:dyDescent="0.35">
      <c r="AE728" s="99"/>
    </row>
    <row r="729" spans="31:31" ht="30" customHeight="1" x14ac:dyDescent="0.35">
      <c r="AE729" s="99"/>
    </row>
    <row r="730" spans="31:31" ht="30" customHeight="1" x14ac:dyDescent="0.35">
      <c r="AE730" s="99"/>
    </row>
    <row r="731" spans="31:31" ht="30" customHeight="1" x14ac:dyDescent="0.35">
      <c r="AE731" s="99"/>
    </row>
    <row r="732" spans="31:31" ht="30" customHeight="1" x14ac:dyDescent="0.35">
      <c r="AE732" s="99"/>
    </row>
    <row r="733" spans="31:31" ht="30" customHeight="1" x14ac:dyDescent="0.35">
      <c r="AE733" s="99"/>
    </row>
    <row r="734" spans="31:31" ht="30" customHeight="1" x14ac:dyDescent="0.35">
      <c r="AE734" s="99"/>
    </row>
    <row r="735" spans="31:31" ht="30" customHeight="1" x14ac:dyDescent="0.35">
      <c r="AE735" s="99"/>
    </row>
    <row r="736" spans="31:31" ht="30" customHeight="1" x14ac:dyDescent="0.35">
      <c r="AE736" s="99"/>
    </row>
    <row r="737" spans="31:31" ht="30" customHeight="1" x14ac:dyDescent="0.35">
      <c r="AE737" s="99"/>
    </row>
    <row r="738" spans="31:31" ht="30" customHeight="1" x14ac:dyDescent="0.35">
      <c r="AE738" s="99"/>
    </row>
    <row r="739" spans="31:31" ht="30" customHeight="1" x14ac:dyDescent="0.35">
      <c r="AE739" s="99"/>
    </row>
    <row r="740" spans="31:31" ht="30" customHeight="1" x14ac:dyDescent="0.35">
      <c r="AE740" s="99"/>
    </row>
    <row r="741" spans="31:31" ht="30" customHeight="1" x14ac:dyDescent="0.35">
      <c r="AE741" s="99"/>
    </row>
    <row r="742" spans="31:31" ht="30" customHeight="1" x14ac:dyDescent="0.35">
      <c r="AE742" s="99"/>
    </row>
    <row r="743" spans="31:31" ht="30" customHeight="1" x14ac:dyDescent="0.35">
      <c r="AE743" s="99"/>
    </row>
    <row r="744" spans="31:31" ht="30" customHeight="1" x14ac:dyDescent="0.35">
      <c r="AE744" s="99"/>
    </row>
    <row r="745" spans="31:31" ht="30" customHeight="1" x14ac:dyDescent="0.35">
      <c r="AE745" s="99"/>
    </row>
    <row r="746" spans="31:31" ht="30" customHeight="1" x14ac:dyDescent="0.35">
      <c r="AE746" s="99"/>
    </row>
    <row r="747" spans="31:31" ht="30" customHeight="1" x14ac:dyDescent="0.35">
      <c r="AE747" s="99"/>
    </row>
    <row r="748" spans="31:31" ht="30" customHeight="1" x14ac:dyDescent="0.35">
      <c r="AE748" s="99"/>
    </row>
    <row r="749" spans="31:31" ht="30" customHeight="1" x14ac:dyDescent="0.35">
      <c r="AE749" s="99"/>
    </row>
    <row r="750" spans="31:31" ht="30" customHeight="1" x14ac:dyDescent="0.35">
      <c r="AE750" s="99"/>
    </row>
    <row r="751" spans="31:31" ht="30" customHeight="1" x14ac:dyDescent="0.35">
      <c r="AE751" s="99"/>
    </row>
    <row r="752" spans="31:31" ht="30" customHeight="1" x14ac:dyDescent="0.35">
      <c r="AE752" s="99"/>
    </row>
    <row r="753" spans="31:31" ht="30" customHeight="1" x14ac:dyDescent="0.35">
      <c r="AE753" s="99"/>
    </row>
    <row r="754" spans="31:31" ht="30" customHeight="1" x14ac:dyDescent="0.35">
      <c r="AE754" s="99"/>
    </row>
    <row r="755" spans="31:31" ht="30" customHeight="1" x14ac:dyDescent="0.35">
      <c r="AE755" s="99"/>
    </row>
    <row r="756" spans="31:31" ht="30" customHeight="1" x14ac:dyDescent="0.35">
      <c r="AE756" s="99"/>
    </row>
    <row r="757" spans="31:31" ht="30" customHeight="1" x14ac:dyDescent="0.35">
      <c r="AE757" s="99"/>
    </row>
    <row r="758" spans="31:31" ht="30" customHeight="1" x14ac:dyDescent="0.35">
      <c r="AE758" s="99"/>
    </row>
    <row r="759" spans="31:31" ht="30" customHeight="1" x14ac:dyDescent="0.35">
      <c r="AE759" s="99"/>
    </row>
    <row r="760" spans="31:31" ht="30" customHeight="1" x14ac:dyDescent="0.35">
      <c r="AE760" s="99"/>
    </row>
    <row r="761" spans="31:31" ht="30" customHeight="1" x14ac:dyDescent="0.35">
      <c r="AE761" s="99"/>
    </row>
    <row r="762" spans="31:31" ht="30" customHeight="1" x14ac:dyDescent="0.35">
      <c r="AE762" s="99"/>
    </row>
    <row r="763" spans="31:31" ht="30" customHeight="1" x14ac:dyDescent="0.35">
      <c r="AE763" s="99"/>
    </row>
    <row r="764" spans="31:31" ht="30" customHeight="1" x14ac:dyDescent="0.35">
      <c r="AE764" s="99"/>
    </row>
    <row r="765" spans="31:31" ht="30" customHeight="1" x14ac:dyDescent="0.35">
      <c r="AE765" s="99"/>
    </row>
    <row r="766" spans="31:31" ht="30" customHeight="1" x14ac:dyDescent="0.35">
      <c r="AE766" s="99"/>
    </row>
    <row r="767" spans="31:31" ht="30" customHeight="1" x14ac:dyDescent="0.35">
      <c r="AE767" s="99"/>
    </row>
    <row r="768" spans="31:31" ht="30" customHeight="1" x14ac:dyDescent="0.35">
      <c r="AE768" s="99"/>
    </row>
    <row r="769" spans="31:31" ht="30" customHeight="1" x14ac:dyDescent="0.35">
      <c r="AE769" s="99"/>
    </row>
    <row r="770" spans="31:31" ht="30" customHeight="1" x14ac:dyDescent="0.35">
      <c r="AE770" s="99"/>
    </row>
    <row r="771" spans="31:31" ht="30" customHeight="1" x14ac:dyDescent="0.35">
      <c r="AE771" s="99"/>
    </row>
    <row r="772" spans="31:31" ht="30" customHeight="1" x14ac:dyDescent="0.35">
      <c r="AE772" s="99"/>
    </row>
    <row r="773" spans="31:31" ht="30" customHeight="1" x14ac:dyDescent="0.35">
      <c r="AE773" s="99"/>
    </row>
    <row r="774" spans="31:31" ht="30" customHeight="1" x14ac:dyDescent="0.35">
      <c r="AE774" s="99"/>
    </row>
    <row r="775" spans="31:31" ht="30" customHeight="1" x14ac:dyDescent="0.35">
      <c r="AE775" s="99"/>
    </row>
    <row r="776" spans="31:31" ht="30" customHeight="1" x14ac:dyDescent="0.35">
      <c r="AE776" s="99"/>
    </row>
    <row r="777" spans="31:31" ht="30" customHeight="1" x14ac:dyDescent="0.35">
      <c r="AE777" s="99"/>
    </row>
    <row r="778" spans="31:31" ht="30" customHeight="1" x14ac:dyDescent="0.35">
      <c r="AE778" s="99"/>
    </row>
    <row r="779" spans="31:31" ht="30" customHeight="1" x14ac:dyDescent="0.35">
      <c r="AE779" s="99"/>
    </row>
    <row r="780" spans="31:31" ht="30" customHeight="1" x14ac:dyDescent="0.35">
      <c r="AE780" s="99"/>
    </row>
    <row r="781" spans="31:31" ht="30" customHeight="1" x14ac:dyDescent="0.35">
      <c r="AE781" s="99"/>
    </row>
    <row r="782" spans="31:31" ht="30" customHeight="1" x14ac:dyDescent="0.35">
      <c r="AE782" s="99"/>
    </row>
    <row r="783" spans="31:31" ht="30" customHeight="1" x14ac:dyDescent="0.35">
      <c r="AE783" s="99"/>
    </row>
    <row r="784" spans="31:31" ht="30" customHeight="1" x14ac:dyDescent="0.35">
      <c r="AE784" s="99"/>
    </row>
    <row r="785" spans="31:31" ht="30" customHeight="1" x14ac:dyDescent="0.35">
      <c r="AE785" s="99"/>
    </row>
    <row r="786" spans="31:31" ht="30" customHeight="1" x14ac:dyDescent="0.35">
      <c r="AE786" s="99"/>
    </row>
    <row r="787" spans="31:31" ht="30" customHeight="1" x14ac:dyDescent="0.35">
      <c r="AE787" s="99"/>
    </row>
    <row r="788" spans="31:31" ht="30" customHeight="1" x14ac:dyDescent="0.35">
      <c r="AE788" s="99"/>
    </row>
    <row r="789" spans="31:31" ht="30" customHeight="1" x14ac:dyDescent="0.35">
      <c r="AE789" s="99"/>
    </row>
    <row r="790" spans="31:31" ht="30" customHeight="1" x14ac:dyDescent="0.35">
      <c r="AE790" s="99"/>
    </row>
    <row r="791" spans="31:31" ht="30" customHeight="1" x14ac:dyDescent="0.35">
      <c r="AE791" s="99"/>
    </row>
    <row r="792" spans="31:31" ht="30" customHeight="1" x14ac:dyDescent="0.35">
      <c r="AE792" s="99"/>
    </row>
    <row r="793" spans="31:31" ht="30" customHeight="1" x14ac:dyDescent="0.35">
      <c r="AE793" s="99"/>
    </row>
    <row r="794" spans="31:31" ht="30" customHeight="1" x14ac:dyDescent="0.35">
      <c r="AE794" s="99"/>
    </row>
    <row r="795" spans="31:31" ht="30" customHeight="1" x14ac:dyDescent="0.35">
      <c r="AE795" s="99"/>
    </row>
    <row r="796" spans="31:31" ht="30" customHeight="1" x14ac:dyDescent="0.35">
      <c r="AE796" s="99"/>
    </row>
    <row r="797" spans="31:31" ht="30" customHeight="1" x14ac:dyDescent="0.35">
      <c r="AE797" s="99"/>
    </row>
    <row r="798" spans="31:31" ht="30" customHeight="1" x14ac:dyDescent="0.35">
      <c r="AE798" s="99"/>
    </row>
    <row r="799" spans="31:31" ht="30" customHeight="1" x14ac:dyDescent="0.35">
      <c r="AE799" s="99"/>
    </row>
    <row r="800" spans="31:31" ht="30" customHeight="1" x14ac:dyDescent="0.35">
      <c r="AE800" s="99"/>
    </row>
    <row r="801" spans="31:31" ht="30" customHeight="1" x14ac:dyDescent="0.35">
      <c r="AE801" s="99"/>
    </row>
    <row r="802" spans="31:31" ht="30" customHeight="1" x14ac:dyDescent="0.35">
      <c r="AE802" s="99"/>
    </row>
    <row r="803" spans="31:31" ht="30" customHeight="1" x14ac:dyDescent="0.35">
      <c r="AE803" s="99"/>
    </row>
    <row r="804" spans="31:31" ht="30" customHeight="1" x14ac:dyDescent="0.35">
      <c r="AE804" s="99"/>
    </row>
    <row r="805" spans="31:31" ht="30" customHeight="1" x14ac:dyDescent="0.35">
      <c r="AE805" s="99"/>
    </row>
    <row r="806" spans="31:31" ht="30" customHeight="1" x14ac:dyDescent="0.35">
      <c r="AE806" s="99"/>
    </row>
    <row r="807" spans="31:31" ht="30" customHeight="1" x14ac:dyDescent="0.35">
      <c r="AE807" s="99"/>
    </row>
    <row r="808" spans="31:31" ht="30" customHeight="1" x14ac:dyDescent="0.35">
      <c r="AE808" s="99"/>
    </row>
    <row r="809" spans="31:31" ht="30" customHeight="1" x14ac:dyDescent="0.35">
      <c r="AE809" s="99"/>
    </row>
    <row r="810" spans="31:31" ht="30" customHeight="1" x14ac:dyDescent="0.35">
      <c r="AE810" s="99"/>
    </row>
    <row r="811" spans="31:31" ht="30" customHeight="1" x14ac:dyDescent="0.35">
      <c r="AE811" s="99"/>
    </row>
    <row r="812" spans="31:31" ht="30" customHeight="1" x14ac:dyDescent="0.35">
      <c r="AE812" s="99"/>
    </row>
    <row r="813" spans="31:31" ht="30" customHeight="1" x14ac:dyDescent="0.35">
      <c r="AE813" s="99"/>
    </row>
    <row r="814" spans="31:31" ht="30" customHeight="1" x14ac:dyDescent="0.35">
      <c r="AE814" s="99"/>
    </row>
    <row r="815" spans="31:31" ht="30" customHeight="1" x14ac:dyDescent="0.35">
      <c r="AE815" s="99"/>
    </row>
    <row r="816" spans="31:31" ht="30" customHeight="1" x14ac:dyDescent="0.35">
      <c r="AE816" s="99"/>
    </row>
    <row r="817" spans="31:31" ht="30" customHeight="1" x14ac:dyDescent="0.35">
      <c r="AE817" s="99"/>
    </row>
    <row r="818" spans="31:31" ht="30" customHeight="1" x14ac:dyDescent="0.35">
      <c r="AE818" s="99"/>
    </row>
    <row r="819" spans="31:31" ht="30" customHeight="1" x14ac:dyDescent="0.35">
      <c r="AE819" s="99"/>
    </row>
    <row r="820" spans="31:31" ht="30" customHeight="1" x14ac:dyDescent="0.35">
      <c r="AE820" s="99"/>
    </row>
    <row r="821" spans="31:31" ht="30" customHeight="1" x14ac:dyDescent="0.35">
      <c r="AE821" s="99"/>
    </row>
    <row r="822" spans="31:31" ht="30" customHeight="1" x14ac:dyDescent="0.35">
      <c r="AE822" s="99"/>
    </row>
    <row r="823" spans="31:31" ht="30" customHeight="1" x14ac:dyDescent="0.35">
      <c r="AE823" s="99"/>
    </row>
    <row r="824" spans="31:31" ht="30" customHeight="1" x14ac:dyDescent="0.35">
      <c r="AE824" s="99"/>
    </row>
    <row r="825" spans="31:31" ht="30" customHeight="1" x14ac:dyDescent="0.35">
      <c r="AE825" s="99"/>
    </row>
    <row r="826" spans="31:31" ht="30" customHeight="1" x14ac:dyDescent="0.35">
      <c r="AE826" s="99"/>
    </row>
    <row r="827" spans="31:31" ht="30" customHeight="1" x14ac:dyDescent="0.35">
      <c r="AE827" s="99"/>
    </row>
    <row r="828" spans="31:31" ht="30" customHeight="1" x14ac:dyDescent="0.35">
      <c r="AE828" s="99"/>
    </row>
    <row r="829" spans="31:31" ht="30" customHeight="1" x14ac:dyDescent="0.35">
      <c r="AE829" s="99"/>
    </row>
    <row r="830" spans="31:31" ht="30" customHeight="1" x14ac:dyDescent="0.35">
      <c r="AE830" s="99"/>
    </row>
    <row r="831" spans="31:31" ht="30" customHeight="1" x14ac:dyDescent="0.35">
      <c r="AE831" s="99"/>
    </row>
    <row r="832" spans="31:31" ht="30" customHeight="1" x14ac:dyDescent="0.35">
      <c r="AE832" s="99"/>
    </row>
    <row r="833" spans="31:31" ht="30" customHeight="1" x14ac:dyDescent="0.35">
      <c r="AE833" s="99"/>
    </row>
    <row r="834" spans="31:31" ht="30" customHeight="1" x14ac:dyDescent="0.35">
      <c r="AE834" s="99"/>
    </row>
    <row r="835" spans="31:31" ht="30" customHeight="1" x14ac:dyDescent="0.35">
      <c r="AE835" s="99"/>
    </row>
    <row r="836" spans="31:31" ht="30" customHeight="1" x14ac:dyDescent="0.35">
      <c r="AE836" s="99"/>
    </row>
    <row r="837" spans="31:31" ht="30" customHeight="1" x14ac:dyDescent="0.35">
      <c r="AE837" s="99"/>
    </row>
    <row r="838" spans="31:31" ht="30" customHeight="1" x14ac:dyDescent="0.35">
      <c r="AE838" s="99"/>
    </row>
    <row r="839" spans="31:31" ht="30" customHeight="1" x14ac:dyDescent="0.35">
      <c r="AE839" s="99"/>
    </row>
    <row r="840" spans="31:31" ht="30" customHeight="1" x14ac:dyDescent="0.35">
      <c r="AE840" s="99"/>
    </row>
    <row r="841" spans="31:31" ht="30" customHeight="1" x14ac:dyDescent="0.35">
      <c r="AE841" s="99"/>
    </row>
    <row r="842" spans="31:31" ht="30" customHeight="1" x14ac:dyDescent="0.35">
      <c r="AE842" s="99"/>
    </row>
    <row r="843" spans="31:31" ht="30" customHeight="1" x14ac:dyDescent="0.35">
      <c r="AE843" s="99"/>
    </row>
    <row r="844" spans="31:31" ht="30" customHeight="1" x14ac:dyDescent="0.35">
      <c r="AE844" s="99"/>
    </row>
    <row r="845" spans="31:31" ht="30" customHeight="1" x14ac:dyDescent="0.35">
      <c r="AE845" s="99"/>
    </row>
    <row r="846" spans="31:31" ht="30" customHeight="1" x14ac:dyDescent="0.35">
      <c r="AE846" s="99"/>
    </row>
    <row r="847" spans="31:31" ht="30" customHeight="1" x14ac:dyDescent="0.35">
      <c r="AE847" s="99"/>
    </row>
    <row r="848" spans="31:31" ht="30" customHeight="1" x14ac:dyDescent="0.35">
      <c r="AE848" s="99"/>
    </row>
    <row r="849" spans="31:31" ht="30" customHeight="1" x14ac:dyDescent="0.35">
      <c r="AE849" s="99"/>
    </row>
    <row r="850" spans="31:31" ht="30" customHeight="1" x14ac:dyDescent="0.35">
      <c r="AE850" s="99"/>
    </row>
    <row r="851" spans="31:31" ht="30" customHeight="1" x14ac:dyDescent="0.35">
      <c r="AE851" s="99"/>
    </row>
    <row r="852" spans="31:31" ht="30" customHeight="1" x14ac:dyDescent="0.35">
      <c r="AE852" s="99"/>
    </row>
    <row r="853" spans="31:31" ht="30" customHeight="1" x14ac:dyDescent="0.35">
      <c r="AE853" s="99"/>
    </row>
    <row r="854" spans="31:31" ht="30" customHeight="1" x14ac:dyDescent="0.35">
      <c r="AE854" s="99"/>
    </row>
    <row r="855" spans="31:31" ht="30" customHeight="1" x14ac:dyDescent="0.35">
      <c r="AE855" s="99"/>
    </row>
    <row r="856" spans="31:31" ht="30" customHeight="1" x14ac:dyDescent="0.35">
      <c r="AE856" s="99"/>
    </row>
    <row r="857" spans="31:31" ht="30" customHeight="1" x14ac:dyDescent="0.35">
      <c r="AE857" s="99"/>
    </row>
    <row r="858" spans="31:31" ht="30" customHeight="1" x14ac:dyDescent="0.35">
      <c r="AE858" s="99"/>
    </row>
    <row r="859" spans="31:31" ht="30" customHeight="1" x14ac:dyDescent="0.35">
      <c r="AE859" s="99"/>
    </row>
    <row r="860" spans="31:31" ht="30" customHeight="1" x14ac:dyDescent="0.35">
      <c r="AE860" s="99"/>
    </row>
    <row r="861" spans="31:31" ht="30" customHeight="1" x14ac:dyDescent="0.35">
      <c r="AE861" s="99"/>
    </row>
    <row r="862" spans="31:31" ht="30" customHeight="1" x14ac:dyDescent="0.35">
      <c r="AE862" s="99"/>
    </row>
    <row r="863" spans="31:31" ht="30" customHeight="1" x14ac:dyDescent="0.35">
      <c r="AE863" s="99"/>
    </row>
    <row r="864" spans="31:31" ht="30" customHeight="1" x14ac:dyDescent="0.35">
      <c r="AE864" s="99"/>
    </row>
    <row r="865" spans="31:31" ht="30" customHeight="1" x14ac:dyDescent="0.35">
      <c r="AE865" s="99"/>
    </row>
    <row r="866" spans="31:31" ht="30" customHeight="1" x14ac:dyDescent="0.35">
      <c r="AE866" s="99"/>
    </row>
    <row r="867" spans="31:31" ht="30" customHeight="1" x14ac:dyDescent="0.35">
      <c r="AE867" s="99"/>
    </row>
    <row r="868" spans="31:31" ht="30" customHeight="1" x14ac:dyDescent="0.35">
      <c r="AE868" s="99"/>
    </row>
    <row r="869" spans="31:31" ht="30" customHeight="1" x14ac:dyDescent="0.35">
      <c r="AE869" s="99"/>
    </row>
    <row r="870" spans="31:31" ht="30" customHeight="1" x14ac:dyDescent="0.35">
      <c r="AE870" s="99"/>
    </row>
    <row r="871" spans="31:31" ht="30" customHeight="1" x14ac:dyDescent="0.35">
      <c r="AE871" s="99"/>
    </row>
    <row r="872" spans="31:31" ht="30" customHeight="1" x14ac:dyDescent="0.35">
      <c r="AE872" s="99"/>
    </row>
    <row r="873" spans="31:31" ht="30" customHeight="1" x14ac:dyDescent="0.35">
      <c r="AE873" s="99"/>
    </row>
    <row r="874" spans="31:31" ht="30" customHeight="1" x14ac:dyDescent="0.35">
      <c r="AE874" s="99"/>
    </row>
    <row r="875" spans="31:31" ht="30" customHeight="1" x14ac:dyDescent="0.35">
      <c r="AE875" s="99"/>
    </row>
    <row r="876" spans="31:31" ht="30" customHeight="1" x14ac:dyDescent="0.35">
      <c r="AE876" s="99"/>
    </row>
    <row r="877" spans="31:31" ht="30" customHeight="1" x14ac:dyDescent="0.35">
      <c r="AE877" s="99"/>
    </row>
    <row r="878" spans="31:31" ht="30" customHeight="1" x14ac:dyDescent="0.35">
      <c r="AE878" s="99"/>
    </row>
    <row r="879" spans="31:31" ht="30" customHeight="1" x14ac:dyDescent="0.35">
      <c r="AE879" s="99"/>
    </row>
    <row r="880" spans="31:31" ht="30" customHeight="1" x14ac:dyDescent="0.35">
      <c r="AE880" s="99"/>
    </row>
    <row r="881" spans="31:31" ht="30" customHeight="1" x14ac:dyDescent="0.35">
      <c r="AE881" s="99"/>
    </row>
    <row r="882" spans="31:31" ht="30" customHeight="1" x14ac:dyDescent="0.35">
      <c r="AE882" s="99"/>
    </row>
    <row r="883" spans="31:31" ht="30" customHeight="1" x14ac:dyDescent="0.35">
      <c r="AE883" s="99"/>
    </row>
    <row r="884" spans="31:31" ht="30" customHeight="1" x14ac:dyDescent="0.35">
      <c r="AE884" s="99"/>
    </row>
    <row r="885" spans="31:31" ht="30" customHeight="1" x14ac:dyDescent="0.35">
      <c r="AE885" s="99"/>
    </row>
    <row r="886" spans="31:31" ht="30" customHeight="1" x14ac:dyDescent="0.35">
      <c r="AE886" s="99"/>
    </row>
    <row r="887" spans="31:31" ht="30" customHeight="1" x14ac:dyDescent="0.35">
      <c r="AE887" s="99"/>
    </row>
    <row r="888" spans="31:31" ht="30" customHeight="1" x14ac:dyDescent="0.35">
      <c r="AE888" s="99"/>
    </row>
    <row r="889" spans="31:31" ht="30" customHeight="1" x14ac:dyDescent="0.35">
      <c r="AE889" s="99"/>
    </row>
    <row r="890" spans="31:31" ht="30" customHeight="1" x14ac:dyDescent="0.35">
      <c r="AE890" s="99"/>
    </row>
    <row r="891" spans="31:31" ht="30" customHeight="1" x14ac:dyDescent="0.35">
      <c r="AE891" s="99"/>
    </row>
    <row r="892" spans="31:31" ht="30" customHeight="1" x14ac:dyDescent="0.35">
      <c r="AE892" s="99"/>
    </row>
    <row r="893" spans="31:31" ht="30" customHeight="1" x14ac:dyDescent="0.35">
      <c r="AE893" s="99"/>
    </row>
    <row r="894" spans="31:31" ht="30" customHeight="1" x14ac:dyDescent="0.35">
      <c r="AE894" s="99"/>
    </row>
    <row r="895" spans="31:31" ht="30" customHeight="1" x14ac:dyDescent="0.35">
      <c r="AE895" s="99"/>
    </row>
    <row r="896" spans="31:31" ht="30" customHeight="1" x14ac:dyDescent="0.35">
      <c r="AE896" s="99"/>
    </row>
    <row r="897" spans="31:31" ht="30" customHeight="1" x14ac:dyDescent="0.35">
      <c r="AE897" s="99"/>
    </row>
    <row r="898" spans="31:31" ht="30" customHeight="1" x14ac:dyDescent="0.35">
      <c r="AE898" s="99"/>
    </row>
    <row r="899" spans="31:31" ht="30" customHeight="1" x14ac:dyDescent="0.35">
      <c r="AE899" s="99"/>
    </row>
    <row r="900" spans="31:31" ht="30" customHeight="1" x14ac:dyDescent="0.35">
      <c r="AE900" s="99"/>
    </row>
    <row r="901" spans="31:31" ht="30" customHeight="1" x14ac:dyDescent="0.35">
      <c r="AE901" s="99"/>
    </row>
    <row r="902" spans="31:31" ht="30" customHeight="1" x14ac:dyDescent="0.35">
      <c r="AE902" s="99"/>
    </row>
    <row r="903" spans="31:31" ht="30" customHeight="1" x14ac:dyDescent="0.35">
      <c r="AE903" s="99"/>
    </row>
    <row r="904" spans="31:31" ht="30" customHeight="1" x14ac:dyDescent="0.35">
      <c r="AE904" s="99"/>
    </row>
    <row r="905" spans="31:31" ht="30" customHeight="1" x14ac:dyDescent="0.35">
      <c r="AE905" s="99"/>
    </row>
    <row r="906" spans="31:31" ht="30" customHeight="1" x14ac:dyDescent="0.35">
      <c r="AE906" s="99"/>
    </row>
    <row r="907" spans="31:31" ht="30" customHeight="1" x14ac:dyDescent="0.35">
      <c r="AE907" s="99"/>
    </row>
    <row r="908" spans="31:31" ht="30" customHeight="1" x14ac:dyDescent="0.35">
      <c r="AE908" s="99"/>
    </row>
    <row r="909" spans="31:31" ht="30" customHeight="1" x14ac:dyDescent="0.35">
      <c r="AE909" s="99"/>
    </row>
    <row r="910" spans="31:31" ht="30" customHeight="1" x14ac:dyDescent="0.35">
      <c r="AE910" s="99"/>
    </row>
    <row r="911" spans="31:31" ht="30" customHeight="1" x14ac:dyDescent="0.35">
      <c r="AE911" s="99"/>
    </row>
    <row r="912" spans="31:31" ht="30" customHeight="1" x14ac:dyDescent="0.35">
      <c r="AE912" s="99"/>
    </row>
    <row r="913" spans="31:31" ht="30" customHeight="1" x14ac:dyDescent="0.35">
      <c r="AE913" s="99"/>
    </row>
    <row r="914" spans="31:31" ht="30" customHeight="1" x14ac:dyDescent="0.35">
      <c r="AE914" s="99"/>
    </row>
    <row r="915" spans="31:31" ht="30" customHeight="1" x14ac:dyDescent="0.35">
      <c r="AE915" s="99"/>
    </row>
    <row r="916" spans="31:31" ht="30" customHeight="1" x14ac:dyDescent="0.35">
      <c r="AE916" s="99"/>
    </row>
    <row r="917" spans="31:31" ht="30" customHeight="1" x14ac:dyDescent="0.35">
      <c r="AE917" s="99"/>
    </row>
    <row r="918" spans="31:31" ht="30" customHeight="1" x14ac:dyDescent="0.35">
      <c r="AE918" s="99"/>
    </row>
    <row r="919" spans="31:31" ht="30" customHeight="1" x14ac:dyDescent="0.35">
      <c r="AE919" s="99"/>
    </row>
    <row r="920" spans="31:31" ht="30" customHeight="1" x14ac:dyDescent="0.35">
      <c r="AE920" s="99"/>
    </row>
    <row r="921" spans="31:31" ht="30" customHeight="1" x14ac:dyDescent="0.35">
      <c r="AE921" s="99"/>
    </row>
    <row r="922" spans="31:31" ht="30" customHeight="1" x14ac:dyDescent="0.35">
      <c r="AE922" s="99"/>
    </row>
    <row r="923" spans="31:31" ht="30" customHeight="1" x14ac:dyDescent="0.35">
      <c r="AE923" s="99"/>
    </row>
    <row r="924" spans="31:31" ht="30" customHeight="1" x14ac:dyDescent="0.35">
      <c r="AE924" s="99"/>
    </row>
    <row r="925" spans="31:31" ht="30" customHeight="1" x14ac:dyDescent="0.35">
      <c r="AE925" s="99"/>
    </row>
    <row r="926" spans="31:31" ht="30" customHeight="1" x14ac:dyDescent="0.35">
      <c r="AE926" s="99"/>
    </row>
    <row r="927" spans="31:31" ht="30" customHeight="1" x14ac:dyDescent="0.35">
      <c r="AE927" s="99"/>
    </row>
    <row r="928" spans="31:31" ht="30" customHeight="1" x14ac:dyDescent="0.35">
      <c r="AE928" s="99"/>
    </row>
    <row r="929" spans="31:31" ht="30" customHeight="1" x14ac:dyDescent="0.35">
      <c r="AE929" s="99"/>
    </row>
    <row r="930" spans="31:31" ht="30" customHeight="1" x14ac:dyDescent="0.35">
      <c r="AE930" s="99"/>
    </row>
    <row r="931" spans="31:31" ht="30" customHeight="1" x14ac:dyDescent="0.35">
      <c r="AE931" s="99"/>
    </row>
    <row r="932" spans="31:31" ht="30" customHeight="1" x14ac:dyDescent="0.35">
      <c r="AE932" s="99"/>
    </row>
    <row r="933" spans="31:31" ht="30" customHeight="1" x14ac:dyDescent="0.35">
      <c r="AE933" s="99"/>
    </row>
    <row r="934" spans="31:31" ht="30" customHeight="1" x14ac:dyDescent="0.35">
      <c r="AE934" s="99"/>
    </row>
    <row r="935" spans="31:31" ht="30" customHeight="1" x14ac:dyDescent="0.35">
      <c r="AE935" s="99"/>
    </row>
    <row r="936" spans="31:31" ht="30" customHeight="1" x14ac:dyDescent="0.35">
      <c r="AE936" s="99"/>
    </row>
    <row r="937" spans="31:31" ht="30" customHeight="1" x14ac:dyDescent="0.35">
      <c r="AE937" s="99"/>
    </row>
    <row r="938" spans="31:31" ht="30" customHeight="1" x14ac:dyDescent="0.35">
      <c r="AE938" s="99"/>
    </row>
    <row r="939" spans="31:31" ht="30" customHeight="1" x14ac:dyDescent="0.35">
      <c r="AE939" s="99"/>
    </row>
    <row r="940" spans="31:31" ht="30" customHeight="1" x14ac:dyDescent="0.35">
      <c r="AE940" s="99"/>
    </row>
    <row r="941" spans="31:31" ht="30" customHeight="1" x14ac:dyDescent="0.35">
      <c r="AE941" s="99"/>
    </row>
    <row r="942" spans="31:31" ht="30" customHeight="1" x14ac:dyDescent="0.35">
      <c r="AE942" s="99"/>
    </row>
    <row r="943" spans="31:31" ht="30" customHeight="1" x14ac:dyDescent="0.35">
      <c r="AE943" s="99"/>
    </row>
    <row r="944" spans="31:31" ht="30" customHeight="1" x14ac:dyDescent="0.35">
      <c r="AE944" s="99"/>
    </row>
    <row r="945" spans="31:31" ht="30" customHeight="1" x14ac:dyDescent="0.35">
      <c r="AE945" s="99"/>
    </row>
    <row r="946" spans="31:31" ht="30" customHeight="1" x14ac:dyDescent="0.35">
      <c r="AE946" s="99"/>
    </row>
    <row r="947" spans="31:31" ht="30" customHeight="1" x14ac:dyDescent="0.35">
      <c r="AE947" s="99"/>
    </row>
    <row r="948" spans="31:31" ht="30" customHeight="1" x14ac:dyDescent="0.35">
      <c r="AE948" s="99"/>
    </row>
    <row r="949" spans="31:31" ht="30" customHeight="1" x14ac:dyDescent="0.35">
      <c r="AE949" s="99"/>
    </row>
    <row r="950" spans="31:31" ht="30" customHeight="1" x14ac:dyDescent="0.35">
      <c r="AE950" s="99"/>
    </row>
    <row r="951" spans="31:31" ht="30" customHeight="1" x14ac:dyDescent="0.35">
      <c r="AE951" s="99"/>
    </row>
    <row r="952" spans="31:31" ht="30" customHeight="1" x14ac:dyDescent="0.35">
      <c r="AE952" s="99"/>
    </row>
    <row r="953" spans="31:31" ht="30" customHeight="1" x14ac:dyDescent="0.35">
      <c r="AE953" s="99"/>
    </row>
    <row r="954" spans="31:31" ht="30" customHeight="1" x14ac:dyDescent="0.35">
      <c r="AE954" s="99"/>
    </row>
    <row r="955" spans="31:31" ht="30" customHeight="1" x14ac:dyDescent="0.35">
      <c r="AE955" s="99"/>
    </row>
    <row r="956" spans="31:31" ht="30" customHeight="1" x14ac:dyDescent="0.35">
      <c r="AE956" s="99"/>
    </row>
    <row r="957" spans="31:31" ht="30" customHeight="1" x14ac:dyDescent="0.35">
      <c r="AE957" s="99"/>
    </row>
    <row r="958" spans="31:31" ht="30" customHeight="1" x14ac:dyDescent="0.35">
      <c r="AE958" s="99"/>
    </row>
    <row r="959" spans="31:31" ht="30" customHeight="1" x14ac:dyDescent="0.35">
      <c r="AE959" s="99"/>
    </row>
    <row r="960" spans="31:31" ht="30" customHeight="1" x14ac:dyDescent="0.35">
      <c r="AE960" s="99"/>
    </row>
    <row r="961" spans="31:31" ht="30" customHeight="1" x14ac:dyDescent="0.35">
      <c r="AE961" s="99"/>
    </row>
    <row r="962" spans="31:31" ht="30" customHeight="1" x14ac:dyDescent="0.35">
      <c r="AE962" s="99"/>
    </row>
    <row r="963" spans="31:31" ht="30" customHeight="1" x14ac:dyDescent="0.35">
      <c r="AE963" s="99"/>
    </row>
    <row r="964" spans="31:31" ht="30" customHeight="1" x14ac:dyDescent="0.35">
      <c r="AE964" s="99"/>
    </row>
    <row r="965" spans="31:31" ht="30" customHeight="1" x14ac:dyDescent="0.35">
      <c r="AE965" s="99"/>
    </row>
    <row r="966" spans="31:31" ht="30" customHeight="1" x14ac:dyDescent="0.35">
      <c r="AE966" s="99"/>
    </row>
    <row r="967" spans="31:31" ht="30" customHeight="1" x14ac:dyDescent="0.35">
      <c r="AE967" s="99"/>
    </row>
    <row r="968" spans="31:31" ht="30" customHeight="1" x14ac:dyDescent="0.35">
      <c r="AE968" s="99"/>
    </row>
    <row r="969" spans="31:31" ht="30" customHeight="1" x14ac:dyDescent="0.35">
      <c r="AE969" s="99"/>
    </row>
    <row r="970" spans="31:31" ht="30" customHeight="1" x14ac:dyDescent="0.35">
      <c r="AE970" s="99"/>
    </row>
    <row r="971" spans="31:31" ht="30" customHeight="1" x14ac:dyDescent="0.35">
      <c r="AE971" s="99"/>
    </row>
    <row r="972" spans="31:31" ht="30" customHeight="1" x14ac:dyDescent="0.35">
      <c r="AE972" s="99"/>
    </row>
    <row r="973" spans="31:31" ht="30" customHeight="1" x14ac:dyDescent="0.35">
      <c r="AE973" s="99"/>
    </row>
    <row r="974" spans="31:31" ht="30" customHeight="1" x14ac:dyDescent="0.35">
      <c r="AE974" s="99"/>
    </row>
  </sheetData>
  <autoFilter ref="A3:AU188"/>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3" priority="1" operator="lessThan">
      <formula>0</formula>
    </cfRule>
  </conditionalFormatting>
  <conditionalFormatting sqref="U4:AD186 AF4:AT186">
    <cfRule type="cellIs" dxfId="2" priority="2" operator="greaterThan">
      <formula>0</formula>
    </cfRule>
  </conditionalFormatting>
  <pageMargins left="0.7" right="0.7" top="0.75" bottom="0.75" header="0.3" footer="0.3"/>
  <pageSetup paperSize="9" orientation="portrait" r:id="rId1"/>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0" filterMode="1">
    <tabColor rgb="FFFFC000"/>
  </sheetPr>
  <dimension ref="A1:R225"/>
  <sheetViews>
    <sheetView tabSelected="1" topLeftCell="D1" zoomScale="60" zoomScaleNormal="60" workbookViewId="0">
      <pane ySplit="3" topLeftCell="A199" activePane="bottomLeft" state="frozen"/>
      <selection activeCell="E1" sqref="E1"/>
      <selection pane="bottomLeft" activeCell="E225" sqref="E225:N225"/>
    </sheetView>
  </sheetViews>
  <sheetFormatPr defaultColWidth="9.1796875" defaultRowHeight="15.5" x14ac:dyDescent="0.35"/>
  <cols>
    <col min="1" max="2" width="9.1796875" style="125"/>
    <col min="3" max="3" width="17.26953125" style="125" customWidth="1"/>
    <col min="4" max="4" width="57.7265625" style="125" customWidth="1"/>
    <col min="5" max="5" width="22.81640625" style="125" customWidth="1"/>
    <col min="6" max="6" width="25.81640625" style="125" customWidth="1"/>
    <col min="7" max="7" width="19.7265625" style="125" bestFit="1" customWidth="1"/>
    <col min="8" max="8" width="15.81640625" style="125" customWidth="1"/>
    <col min="9" max="9" width="23.26953125" style="125" customWidth="1"/>
    <col min="10" max="10" width="17.81640625" style="125" customWidth="1"/>
    <col min="11" max="11" width="15.26953125" style="125" customWidth="1"/>
    <col min="12" max="12" width="27.7265625" style="125" customWidth="1"/>
    <col min="13" max="13" width="25.81640625" style="125" customWidth="1"/>
    <col min="14" max="14" width="30.453125" style="125" customWidth="1"/>
    <col min="15" max="15" width="12.81640625" style="125" bestFit="1" customWidth="1"/>
    <col min="16" max="16" width="15.7265625" style="125" bestFit="1" customWidth="1"/>
    <col min="17" max="17" width="16.7265625" style="125" bestFit="1" customWidth="1"/>
    <col min="18" max="18" width="15.7265625" style="125" bestFit="1" customWidth="1"/>
    <col min="19" max="16384" width="9.1796875" style="125"/>
  </cols>
  <sheetData>
    <row r="1" spans="1:18" ht="56.25" customHeight="1" x14ac:dyDescent="0.35">
      <c r="A1" s="326" t="s">
        <v>71</v>
      </c>
      <c r="B1" s="327"/>
      <c r="C1" s="327"/>
      <c r="D1" s="317" t="s">
        <v>72</v>
      </c>
      <c r="E1" s="318"/>
      <c r="F1" s="318"/>
      <c r="G1" s="318"/>
      <c r="H1" s="318"/>
      <c r="I1" s="319"/>
      <c r="J1" s="320" t="s">
        <v>73</v>
      </c>
      <c r="K1" s="318"/>
      <c r="L1" s="318"/>
      <c r="M1" s="318"/>
      <c r="N1" s="318"/>
      <c r="O1" s="330" t="s">
        <v>871</v>
      </c>
      <c r="P1" s="330"/>
      <c r="Q1" s="330"/>
      <c r="R1" s="330"/>
    </row>
    <row r="2" spans="1:18" ht="30" customHeight="1" x14ac:dyDescent="0.35">
      <c r="A2" s="321" t="s">
        <v>27</v>
      </c>
      <c r="B2" s="322"/>
      <c r="C2" s="322"/>
      <c r="D2" s="322"/>
      <c r="E2" s="322"/>
      <c r="F2" s="322"/>
      <c r="G2" s="322"/>
      <c r="H2" s="322"/>
      <c r="I2" s="322"/>
      <c r="J2" s="322"/>
      <c r="K2" s="322"/>
      <c r="L2" s="322"/>
      <c r="M2" s="322"/>
      <c r="N2" s="322"/>
      <c r="O2" s="330"/>
      <c r="P2" s="330"/>
      <c r="Q2" s="330"/>
      <c r="R2" s="330"/>
    </row>
    <row r="3" spans="1:18" ht="51.75" customHeight="1" x14ac:dyDescent="0.35">
      <c r="A3" s="126" t="s">
        <v>0</v>
      </c>
      <c r="B3" s="127" t="s">
        <v>1</v>
      </c>
      <c r="C3" s="127" t="s">
        <v>2</v>
      </c>
      <c r="D3" s="127" t="s">
        <v>3</v>
      </c>
      <c r="E3" s="128" t="s">
        <v>5</v>
      </c>
      <c r="F3" s="129" t="s">
        <v>6</v>
      </c>
      <c r="G3" s="130" t="s">
        <v>20</v>
      </c>
      <c r="H3" s="131" t="s">
        <v>21</v>
      </c>
      <c r="I3" s="131" t="s">
        <v>22</v>
      </c>
      <c r="J3" s="131" t="s">
        <v>23</v>
      </c>
      <c r="K3" s="132" t="s">
        <v>24</v>
      </c>
      <c r="L3" s="212" t="s">
        <v>25</v>
      </c>
      <c r="M3" s="131" t="s">
        <v>26</v>
      </c>
      <c r="N3" s="262" t="s">
        <v>820</v>
      </c>
      <c r="O3" s="263" t="s">
        <v>872</v>
      </c>
      <c r="P3" s="263" t="s">
        <v>873</v>
      </c>
      <c r="Q3" s="263" t="s">
        <v>874</v>
      </c>
      <c r="R3" s="263" t="s">
        <v>875</v>
      </c>
    </row>
    <row r="4" spans="1:18" ht="71.25" hidden="1" customHeight="1" x14ac:dyDescent="0.35">
      <c r="A4" s="328">
        <v>1</v>
      </c>
      <c r="B4" s="133">
        <v>1</v>
      </c>
      <c r="C4" s="329" t="s">
        <v>74</v>
      </c>
      <c r="D4" s="105" t="s">
        <v>75</v>
      </c>
      <c r="E4" s="109">
        <v>112.92</v>
      </c>
      <c r="F4" s="134">
        <f>CEART!K4+'ESAG PROCULT'!K4+'ESAG PAEX'!K4+'ESAG 3201'!K4+'ESAG 12758'!K4+'ESAG 11038'!K4+CEFID!K4+'CAV PROJETO 1'!K4+'CAV PROJETO 2 PRAPEG'!K4+'CAV PROJETO 3 PAEX'!K4+'CESFI INECO 14842'!K4+'CESFI DEX 12758'!K4+'CESFI 11038'!K4+CEPLAN!K4+CEO!K4+CCT!K4+FAED!K4+CESMO!K4+CEAVI!K4+CERES!K4+CEAD!K4+SECOM!K4+'RÁDIO FPOLIS'!K4+'RÁDIO LAGES'!K4+'RÁDIO JVLLE'!K4+SECON!K4+PROPLAN!K4+PROEX!K4+PROPPG!K4+MUSEU!K4+BU!K4</f>
        <v>10</v>
      </c>
      <c r="G4" s="135">
        <f>CEART!L4+'ESAG PROCULT'!L4+'ESAG PAEX'!L4+'ESAG 3201'!L4+'ESAG 12758'!L4+'ESAG 11038'!L4+CEFID!L4+'CAV PROJETO 1'!L4+'CAV PROJETO 2 PRAPEG'!L4+'CAV PROJETO 3 PAEX'!L4+'CESFI INECO 14842'!L4+'CESFI DEX 12758'!L4+'CESFI 11038'!L4+CEPLAN!L4+CEO!L4+CCT!L4+FAED!L4+CESMO!L4+CEAVI!L4+CERES!L4+CEAD!L4+SECOM!L4+'RÁDIO FPOLIS'!L4+'RÁDIO LAGES'!L4+'RÁDIO JVLLE'!L4+SECON!L4+PROPLAN!L4+PROEX!L4+PROPPG!L4+MUSEU!L4+BU!L4</f>
        <v>0</v>
      </c>
      <c r="H4" s="135">
        <f>CEART!M4+'ESAG PROCULT'!M4+'ESAG PAEX'!M4+'ESAG 3201'!M4+'ESAG 12758'!M4+'ESAG 11038'!M4+CEFID!M4+'CAV PROJETO 1'!M4+'CAV PROJETO 2 PRAPEG'!M4+'CAV PROJETO 3 PAEX'!M4+'CESFI INECO 14842'!M4+'CESFI DEX 12758'!M4+'CESFI 11038'!M4+CEPLAN!M4+CEO!M4+CCT!M4+FAED!M4+CESMO!M4+CEAVI!M4+CERES!M4+CEAD!M4+SECOM!M4+'RÁDIO FPOLIS'!M4+'RÁDIO LAGES'!M4+'RÁDIO JVLLE'!M4+SECON!M4+PROPLAN!M4+PROEX!M4+PROPPG!M4+MUSEU!M4+BU!M4</f>
        <v>0</v>
      </c>
      <c r="I4" s="136">
        <f>F4*0.25-0.5-J4</f>
        <v>2</v>
      </c>
      <c r="J4" s="137">
        <f>CEART!P4+CEART!Q4+'ESAG PROCULT'!P4+'ESAG PROCULT'!Q4+'ESAG PAEX'!P4+'ESAG PAEX'!Q4+'ESAG 3201'!P4+'ESAG 3201'!Q4+'ESAG 12758'!P4+'ESAG 12758'!Q4+'ESAG 11038'!P4+'ESAG 11038'!Q4+CEFID!P4+CEFID!Q4+'CAV PROJETO 1'!P4+'CAV PROJETO 1'!Q4+'CAV PROJETO 2 PRAPEG'!P4+'CAV PROJETO 2 PRAPEG'!Q4+'CAV PROJETO 3 PAEX'!P4+'CAV PROJETO 3 PAEX'!Q4+'CESFI INECO 14842'!P4+'CESFI INECO 14842'!Q4+'CESFI DEX 12758'!P4+'CESFI DEX 12758'!Q4+'CESFI 11038'!P4+'CESFI 11038'!Q4+CEPLAN!P4+CEPLAN!Q4+CEO!P4+CEO!Q4+CCT!P4+CCT!Q4+FAED!P4+FAED!Q4+CESMO!P4+CESMO!Q4+CEAVI!P4+CEAVI!Q4+CERES!P4+CERES!Q4+CEAD!P4+CEAD!Q4+SECOM!P4+SECOM!Q4+'RÁDIO FPOLIS'!P4+'RÁDIO FPOLIS'!Q4+'RÁDIO LAGES'!P4+'RÁDIO LAGES'!Q4+'RÁDIO JVLLE'!P4+'RÁDIO JVLLE'!Q4+SECON!P4+SECON!Q4+PROPLAN!P4+PROPLAN!Q4+PROEX!P4+PROEX!Q4+PROPPG!P4+PROPPG!Q4+MUSEU!P4+MUSEU!Q4+BU!P4+BU!Q4</f>
        <v>0</v>
      </c>
      <c r="K4" s="138">
        <f t="shared" ref="K4:K76" si="0">F4-H4+J4</f>
        <v>10</v>
      </c>
      <c r="L4" s="139">
        <f t="shared" ref="L4:L186" si="1">F4*E4</f>
        <v>1129.2</v>
      </c>
      <c r="M4" s="139">
        <f>J4*E4</f>
        <v>0</v>
      </c>
      <c r="N4" s="264">
        <f>H4*E4+M4</f>
        <v>0</v>
      </c>
      <c r="O4" s="265"/>
      <c r="P4" s="265"/>
      <c r="Q4" s="265"/>
      <c r="R4" s="331">
        <f>P56/$L$187</f>
        <v>4.7694318436919177E-3</v>
      </c>
    </row>
    <row r="5" spans="1:18" ht="39" hidden="1" customHeight="1" x14ac:dyDescent="0.35">
      <c r="A5" s="328"/>
      <c r="B5" s="133">
        <v>2</v>
      </c>
      <c r="C5" s="329"/>
      <c r="D5" s="105" t="s">
        <v>81</v>
      </c>
      <c r="E5" s="109">
        <v>23.39</v>
      </c>
      <c r="F5" s="134">
        <f>CEART!K5+'ESAG PROCULT'!K5+'ESAG PAEX'!K5+'ESAG 3201'!K5+'ESAG 12758'!K5+'ESAG 11038'!K5+CEFID!K5+'CAV PROJETO 1'!K5+'CAV PROJETO 2 PRAPEG'!K5+'CAV PROJETO 3 PAEX'!K5+'CESFI INECO 14842'!K5+'CESFI DEX 12758'!K5+'CESFI 11038'!K5+CEPLAN!K5+CEO!K5+CCT!K5+FAED!K5+CESMO!K5+CEAVI!K5+CERES!K5+CEAD!K5+SECOM!K5+'RÁDIO FPOLIS'!K5+'RÁDIO LAGES'!K5+'RÁDIO JVLLE'!K5+SECON!K5+PROPLAN!K5+PROEX!K5+PROPPG!K5+MUSEU!K5+BU!K5</f>
        <v>119</v>
      </c>
      <c r="G5" s="135">
        <f>CEART!L5+'ESAG PROCULT'!L5+'ESAG PAEX'!L5+'ESAG 3201'!L5+'ESAG 12758'!L5+'ESAG 11038'!L5+CEFID!L5+'CAV PROJETO 1'!L5+'CAV PROJETO 2 PRAPEG'!L5+'CAV PROJETO 3 PAEX'!L5+'CESFI INECO 14842'!L5+'CESFI DEX 12758'!L5+'CESFI 11038'!L5+CEPLAN!L5+CEO!L5+CCT!L5+FAED!L5+CESMO!L5+CEAVI!L5+CERES!L5+CEAD!L5+SECOM!L5+'RÁDIO FPOLIS'!L5+'RÁDIO LAGES'!L5+'RÁDIO JVLLE'!L5+SECON!L5+PROPLAN!L5+PROEX!L5+PROPPG!L5+MUSEU!L5+BU!L5</f>
        <v>2</v>
      </c>
      <c r="H5" s="135">
        <f>CEART!M5+'ESAG PROCULT'!M5+'ESAG PAEX'!M5+'ESAG 3201'!M5+'ESAG 12758'!M5+'ESAG 11038'!M5+CEFID!M5+'CAV PROJETO 1'!M5+'CAV PROJETO 2 PRAPEG'!M5+'CAV PROJETO 3 PAEX'!M5+'CESFI INECO 14842'!M5+'CESFI DEX 12758'!M5+'CESFI 11038'!M5+CEPLAN!M5+CEO!M5+CCT!M5+FAED!M5+CESMO!M5+CEAVI!M5+CERES!M5+CEAD!M5+SECOM!M5+'RÁDIO FPOLIS'!M5+'RÁDIO LAGES'!M5+'RÁDIO JVLLE'!M5+SECON!M5+PROPLAN!M5+PROEX!M5+PROPPG!M5+MUSEU!M5+BU!M5</f>
        <v>2</v>
      </c>
      <c r="I5" s="136">
        <f t="shared" ref="I5:I68" si="2">F5*0.25-0.5-J5</f>
        <v>29.25</v>
      </c>
      <c r="J5" s="137">
        <f>CEART!P5+CEART!Q5+'ESAG PROCULT'!P5+'ESAG PROCULT'!Q5+'ESAG PAEX'!P5+'ESAG PAEX'!Q5+'ESAG 3201'!P5+'ESAG 3201'!Q5+'ESAG 12758'!P5+'ESAG 12758'!Q5+'ESAG 11038'!P5+'ESAG 11038'!Q5+CEFID!P5+CEFID!Q5+'CAV PROJETO 1'!P5+'CAV PROJETO 1'!Q5+'CAV PROJETO 2 PRAPEG'!P5+'CAV PROJETO 2 PRAPEG'!Q5+'CAV PROJETO 3 PAEX'!P5+'CAV PROJETO 3 PAEX'!Q5+'CESFI INECO 14842'!P5+'CESFI INECO 14842'!Q5+'CESFI DEX 12758'!P5+'CESFI DEX 12758'!Q5+'CESFI 11038'!P5+'CESFI 11038'!Q5+CEPLAN!P5+CEPLAN!Q5+CEO!P5+CEO!Q5+CCT!P5+CCT!Q5+FAED!P5+FAED!Q5+CESMO!P5+CESMO!Q5+CEAVI!P5+CEAVI!Q5+CERES!P5+CERES!Q5+CEAD!P5+CEAD!Q5+SECOM!P5+SECOM!Q5+'RÁDIO FPOLIS'!P5+'RÁDIO FPOLIS'!Q5+'RÁDIO LAGES'!P5+'RÁDIO LAGES'!Q5+'RÁDIO JVLLE'!P5+'RÁDIO JVLLE'!Q5+SECON!P5+SECON!Q5+PROPLAN!P5+PROPLAN!Q5+PROEX!P5+PROEX!Q5+PROPPG!P5+PROPPG!Q5+MUSEU!P5+MUSEU!Q5+BU!P5+BU!Q5</f>
        <v>0</v>
      </c>
      <c r="K5" s="138">
        <f t="shared" si="0"/>
        <v>117</v>
      </c>
      <c r="L5" s="139">
        <f t="shared" si="1"/>
        <v>2783.41</v>
      </c>
      <c r="M5" s="139">
        <f t="shared" ref="M5:M186" si="3">J5*E5</f>
        <v>0</v>
      </c>
      <c r="N5" s="264">
        <f t="shared" ref="N5:N68" si="4">H5*E5+M5</f>
        <v>46.78</v>
      </c>
      <c r="O5" s="265"/>
      <c r="P5" s="265"/>
      <c r="Q5" s="265"/>
      <c r="R5" s="332"/>
    </row>
    <row r="6" spans="1:18" ht="39" hidden="1" customHeight="1" x14ac:dyDescent="0.35">
      <c r="A6" s="328"/>
      <c r="B6" s="133">
        <v>3</v>
      </c>
      <c r="C6" s="329"/>
      <c r="D6" s="105" t="s">
        <v>85</v>
      </c>
      <c r="E6" s="109">
        <v>83.17</v>
      </c>
      <c r="F6" s="134">
        <f>CEART!K6+'ESAG PROCULT'!K6+'ESAG PAEX'!K6+'ESAG 3201'!K6+'ESAG 12758'!K6+'ESAG 11038'!K6+CEFID!K6+'CAV PROJETO 1'!K6+'CAV PROJETO 2 PRAPEG'!K6+'CAV PROJETO 3 PAEX'!K6+'CESFI INECO 14842'!K6+'CESFI DEX 12758'!K6+'CESFI 11038'!K6+CEPLAN!K6+CEO!K6+CCT!K6+FAED!K6+CESMO!K6+CEAVI!K6+CERES!K6+CEAD!K6+SECOM!K6+'RÁDIO FPOLIS'!K6+'RÁDIO LAGES'!K6+'RÁDIO JVLLE'!K6+SECON!K6+PROPLAN!K6+PROEX!K6+PROPPG!K6+MUSEU!K6+BU!K6</f>
        <v>3</v>
      </c>
      <c r="G6" s="135">
        <f>CEART!L6+'ESAG PROCULT'!L6+'ESAG PAEX'!L6+'ESAG 3201'!L6+'ESAG 12758'!L6+'ESAG 11038'!L6+CEFID!L6+'CAV PROJETO 1'!L6+'CAV PROJETO 2 PRAPEG'!L6+'CAV PROJETO 3 PAEX'!L6+'CESFI INECO 14842'!L6+'CESFI DEX 12758'!L6+'CESFI 11038'!L6+CEPLAN!L6+CEO!L6+CCT!L6+FAED!L6+CESMO!L6+CEAVI!L6+CERES!L6+CEAD!L6+SECOM!L6+'RÁDIO FPOLIS'!L6+'RÁDIO LAGES'!L6+'RÁDIO JVLLE'!L6+SECON!L6+PROPLAN!L6+PROEX!L6+PROPPG!L6+MUSEU!L6+BU!L6</f>
        <v>0</v>
      </c>
      <c r="H6" s="135">
        <f>CEART!M6+'ESAG PROCULT'!M6+'ESAG PAEX'!M6+'ESAG 3201'!M6+'ESAG 12758'!M6+'ESAG 11038'!M6+CEFID!M6+'CAV PROJETO 1'!M6+'CAV PROJETO 2 PRAPEG'!M6+'CAV PROJETO 3 PAEX'!M6+'CESFI INECO 14842'!M6+'CESFI DEX 12758'!M6+'CESFI 11038'!M6+CEPLAN!M6+CEO!M6+CCT!M6+FAED!M6+CESMO!M6+CEAVI!M6+CERES!M6+CEAD!M6+SECOM!M6+'RÁDIO FPOLIS'!M6+'RÁDIO LAGES'!M6+'RÁDIO JVLLE'!M6+SECON!M6+PROPLAN!M6+PROEX!M6+PROPPG!M6+MUSEU!M6+BU!M6</f>
        <v>0</v>
      </c>
      <c r="I6" s="136">
        <f t="shared" si="2"/>
        <v>0.25</v>
      </c>
      <c r="J6" s="137">
        <f>CEART!P6+CEART!Q6+'ESAG PROCULT'!P6+'ESAG PROCULT'!Q6+'ESAG PAEX'!P6+'ESAG PAEX'!Q6+'ESAG 3201'!P6+'ESAG 3201'!Q6+'ESAG 12758'!P6+'ESAG 12758'!Q6+'ESAG 11038'!P6+'ESAG 11038'!Q6+CEFID!P6+CEFID!Q6+'CAV PROJETO 1'!P6+'CAV PROJETO 1'!Q6+'CAV PROJETO 2 PRAPEG'!P6+'CAV PROJETO 2 PRAPEG'!Q6+'CAV PROJETO 3 PAEX'!P6+'CAV PROJETO 3 PAEX'!Q6+'CESFI INECO 14842'!P6+'CESFI INECO 14842'!Q6+'CESFI DEX 12758'!P6+'CESFI DEX 12758'!Q6+'CESFI 11038'!P6+'CESFI 11038'!Q6+CEPLAN!P6+CEPLAN!Q6+CEO!P6+CEO!Q6+CCT!P6+CCT!Q6+FAED!P6+FAED!Q6+CESMO!P6+CESMO!Q6+CEAVI!P6+CEAVI!Q6+CERES!P6+CERES!Q6+CEAD!P6+CEAD!Q6+SECOM!P6+SECOM!Q6+'RÁDIO FPOLIS'!P6+'RÁDIO FPOLIS'!Q6+'RÁDIO LAGES'!P6+'RÁDIO LAGES'!Q6+'RÁDIO JVLLE'!P6+'RÁDIO JVLLE'!Q6+SECON!P6+SECON!Q6+PROPLAN!P6+PROPLAN!Q6+PROEX!P6+PROEX!Q6+PROPPG!P6+PROPPG!Q6+MUSEU!P6+MUSEU!Q6+BU!P6+BU!Q6</f>
        <v>0</v>
      </c>
      <c r="K6" s="138">
        <f t="shared" si="0"/>
        <v>3</v>
      </c>
      <c r="L6" s="139">
        <f t="shared" si="1"/>
        <v>249.51</v>
      </c>
      <c r="M6" s="139">
        <f t="shared" si="3"/>
        <v>0</v>
      </c>
      <c r="N6" s="264">
        <f t="shared" si="4"/>
        <v>0</v>
      </c>
      <c r="O6" s="265"/>
      <c r="P6" s="265"/>
      <c r="Q6" s="265"/>
      <c r="R6" s="332"/>
    </row>
    <row r="7" spans="1:18" ht="39" hidden="1" customHeight="1" x14ac:dyDescent="0.35">
      <c r="A7" s="328">
        <v>2</v>
      </c>
      <c r="B7" s="133">
        <v>4</v>
      </c>
      <c r="C7" s="329" t="s">
        <v>89</v>
      </c>
      <c r="D7" s="105" t="s">
        <v>90</v>
      </c>
      <c r="E7" s="109">
        <v>1718.54</v>
      </c>
      <c r="F7" s="134">
        <f>CEART!K7+'ESAG PROCULT'!K7+'ESAG PAEX'!K7+'ESAG 3201'!K7+'ESAG 12758'!K7+'ESAG 11038'!K7+CEFID!K7+'CAV PROJETO 1'!K7+'CAV PROJETO 2 PRAPEG'!K7+'CAV PROJETO 3 PAEX'!K7+'CESFI INECO 14842'!K7+'CESFI DEX 12758'!K7+'CESFI 11038'!K7+CEPLAN!K7+CEO!K7+CCT!K7+FAED!K7+CESMO!K7+CEAVI!K7+CERES!K7+CEAD!K7+SECOM!K7+'RÁDIO FPOLIS'!K7+'RÁDIO LAGES'!K7+'RÁDIO JVLLE'!K7+SECON!K7+PROPLAN!K7+PROEX!K7+PROPPG!K7+MUSEU!K7+BU!K7</f>
        <v>7</v>
      </c>
      <c r="G7" s="135">
        <f>CEART!L7+'ESAG PROCULT'!L7+'ESAG PAEX'!L7+'ESAG 3201'!L7+'ESAG 12758'!L7+'ESAG 11038'!L7+CEFID!L7+'CAV PROJETO 1'!L7+'CAV PROJETO 2 PRAPEG'!L7+'CAV PROJETO 3 PAEX'!L7+'CESFI INECO 14842'!L7+'CESFI DEX 12758'!L7+'CESFI 11038'!L7+CEPLAN!L7+CEO!L7+CCT!L7+FAED!L7+CESMO!L7+CEAVI!L7+CERES!L7+CEAD!L7+SECOM!L7+'RÁDIO FPOLIS'!L7+'RÁDIO LAGES'!L7+'RÁDIO JVLLE'!L7+SECON!L7+PROPLAN!L7+PROEX!L7+PROPPG!L7+MUSEU!L7+BU!L7</f>
        <v>1</v>
      </c>
      <c r="H7" s="135">
        <f>CEART!M7+'ESAG PROCULT'!M7+'ESAG PAEX'!M7+'ESAG 3201'!M7+'ESAG 12758'!M7+'ESAG 11038'!M7+CEFID!M7+'CAV PROJETO 1'!M7+'CAV PROJETO 2 PRAPEG'!M7+'CAV PROJETO 3 PAEX'!M7+'CESFI INECO 14842'!M7+'CESFI DEX 12758'!M7+'CESFI 11038'!M7+CEPLAN!M7+CEO!M7+CCT!M7+FAED!M7+CESMO!M7+CEAVI!M7+CERES!M7+CEAD!M7+SECOM!M7+'RÁDIO FPOLIS'!M7+'RÁDIO LAGES'!M7+'RÁDIO JVLLE'!M7+SECON!M7+PROPLAN!M7+PROEX!M7+PROPPG!M7+MUSEU!M7+BU!M7</f>
        <v>1</v>
      </c>
      <c r="I7" s="136">
        <f t="shared" si="2"/>
        <v>1.25</v>
      </c>
      <c r="J7" s="137">
        <f>CEART!P7+CEART!Q7+'ESAG PROCULT'!P7+'ESAG PROCULT'!Q7+'ESAG PAEX'!P7+'ESAG PAEX'!Q7+'ESAG 3201'!P7+'ESAG 3201'!Q7+'ESAG 12758'!P7+'ESAG 12758'!Q7+'ESAG 11038'!P7+'ESAG 11038'!Q7+CEFID!P7+CEFID!Q7+'CAV PROJETO 1'!P7+'CAV PROJETO 1'!Q7+'CAV PROJETO 2 PRAPEG'!P7+'CAV PROJETO 2 PRAPEG'!Q7+'CAV PROJETO 3 PAEX'!P7+'CAV PROJETO 3 PAEX'!Q7+'CESFI INECO 14842'!P7+'CESFI INECO 14842'!Q7+'CESFI DEX 12758'!P7+'CESFI DEX 12758'!Q7+'CESFI 11038'!P7+'CESFI 11038'!Q7+CEPLAN!P7+CEPLAN!Q7+CEO!P7+CEO!Q7+CCT!P7+CCT!Q7+FAED!P7+FAED!Q7+CESMO!P7+CESMO!Q7+CEAVI!P7+CEAVI!Q7+CERES!P7+CERES!Q7+CEAD!P7+CEAD!Q7+SECOM!P7+SECOM!Q7+'RÁDIO FPOLIS'!P7+'RÁDIO FPOLIS'!Q7+'RÁDIO LAGES'!P7+'RÁDIO LAGES'!Q7+'RÁDIO JVLLE'!P7+'RÁDIO JVLLE'!Q7+SECON!P7+SECON!Q7+PROPLAN!P7+PROPLAN!Q7+PROEX!P7+PROEX!Q7+PROPPG!P7+PROPPG!Q7+MUSEU!P7+MUSEU!Q7+BU!P7+BU!Q7</f>
        <v>0</v>
      </c>
      <c r="K7" s="138">
        <f t="shared" si="0"/>
        <v>6</v>
      </c>
      <c r="L7" s="139">
        <f t="shared" si="1"/>
        <v>12029.779999999999</v>
      </c>
      <c r="M7" s="139">
        <f t="shared" si="3"/>
        <v>0</v>
      </c>
      <c r="N7" s="264">
        <f t="shared" si="4"/>
        <v>1718.54</v>
      </c>
      <c r="O7" s="265"/>
      <c r="P7" s="265"/>
      <c r="Q7" s="265"/>
      <c r="R7" s="332"/>
    </row>
    <row r="8" spans="1:18" ht="39" hidden="1" customHeight="1" x14ac:dyDescent="0.35">
      <c r="A8" s="328"/>
      <c r="B8" s="133">
        <v>5</v>
      </c>
      <c r="C8" s="329"/>
      <c r="D8" s="110" t="s">
        <v>95</v>
      </c>
      <c r="E8" s="109">
        <v>1864</v>
      </c>
      <c r="F8" s="134">
        <f>CEART!K8+'ESAG PROCULT'!K8+'ESAG PAEX'!K8+'ESAG 3201'!K8+'ESAG 12758'!K8+'ESAG 11038'!K8+CEFID!K8+'CAV PROJETO 1'!K8+'CAV PROJETO 2 PRAPEG'!K8+'CAV PROJETO 3 PAEX'!K8+'CESFI INECO 14842'!K8+'CESFI DEX 12758'!K8+'CESFI 11038'!K8+CEPLAN!K8+CEO!K8+CCT!K8+FAED!K8+CESMO!K8+CEAVI!K8+CERES!K8+CEAD!K8+SECOM!K8+'RÁDIO FPOLIS'!K8+'RÁDIO LAGES'!K8+'RÁDIO JVLLE'!K8+SECON!K8+PROPLAN!K8+PROEX!K8+PROPPG!K8+MUSEU!K8+BU!K8</f>
        <v>4</v>
      </c>
      <c r="G8" s="135">
        <f>CEART!L8+'ESAG PROCULT'!L8+'ESAG PAEX'!L8+'ESAG 3201'!L8+'ESAG 12758'!L8+'ESAG 11038'!L8+CEFID!L8+'CAV PROJETO 1'!L8+'CAV PROJETO 2 PRAPEG'!L8+'CAV PROJETO 3 PAEX'!L8+'CESFI INECO 14842'!L8+'CESFI DEX 12758'!L8+'CESFI 11038'!L8+CEPLAN!L8+CEO!L8+CCT!L8+FAED!L8+CESMO!L8+CEAVI!L8+CERES!L8+CEAD!L8+SECOM!L8+'RÁDIO FPOLIS'!L8+'RÁDIO LAGES'!L8+'RÁDIO JVLLE'!L8+SECON!L8+PROPLAN!L8+PROEX!L8+PROPPG!L8+MUSEU!L8+BU!L8</f>
        <v>2</v>
      </c>
      <c r="H8" s="135">
        <f>CEART!M8+'ESAG PROCULT'!M8+'ESAG PAEX'!M8+'ESAG 3201'!M8+'ESAG 12758'!M8+'ESAG 11038'!M8+CEFID!M8+'CAV PROJETO 1'!M8+'CAV PROJETO 2 PRAPEG'!M8+'CAV PROJETO 3 PAEX'!M8+'CESFI INECO 14842'!M8+'CESFI DEX 12758'!M8+'CESFI 11038'!M8+CEPLAN!M8+CEO!M8+CCT!M8+FAED!M8+CESMO!M8+CEAVI!M8+CERES!M8+CEAD!M8+SECOM!M8+'RÁDIO FPOLIS'!M8+'RÁDIO LAGES'!M8+'RÁDIO JVLLE'!M8+SECON!M8+PROPLAN!M8+PROEX!M8+PROPPG!M8+MUSEU!M8+BU!M8</f>
        <v>2</v>
      </c>
      <c r="I8" s="136">
        <f t="shared" si="2"/>
        <v>0.5</v>
      </c>
      <c r="J8" s="137">
        <f>CEART!P8+CEART!Q8+'ESAG PROCULT'!P8+'ESAG PROCULT'!Q8+'ESAG PAEX'!P8+'ESAG PAEX'!Q8+'ESAG 3201'!P8+'ESAG 3201'!Q8+'ESAG 12758'!P8+'ESAG 12758'!Q8+'ESAG 11038'!P8+'ESAG 11038'!Q8+CEFID!P8+CEFID!Q8+'CAV PROJETO 1'!P8+'CAV PROJETO 1'!Q8+'CAV PROJETO 2 PRAPEG'!P8+'CAV PROJETO 2 PRAPEG'!Q8+'CAV PROJETO 3 PAEX'!P8+'CAV PROJETO 3 PAEX'!Q8+'CESFI INECO 14842'!P8+'CESFI INECO 14842'!Q8+'CESFI DEX 12758'!P8+'CESFI DEX 12758'!Q8+'CESFI 11038'!P8+'CESFI 11038'!Q8+CEPLAN!P8+CEPLAN!Q8+CEO!P8+CEO!Q8+CCT!P8+CCT!Q8+FAED!P8+FAED!Q8+CESMO!P8+CESMO!Q8+CEAVI!P8+CEAVI!Q8+CERES!P8+CERES!Q8+CEAD!P8+CEAD!Q8+SECOM!P8+SECOM!Q8+'RÁDIO FPOLIS'!P8+'RÁDIO FPOLIS'!Q8+'RÁDIO LAGES'!P8+'RÁDIO LAGES'!Q8+'RÁDIO JVLLE'!P8+'RÁDIO JVLLE'!Q8+SECON!P8+SECON!Q8+PROPLAN!P8+PROPLAN!Q8+PROEX!P8+PROEX!Q8+PROPPG!P8+PROPPG!Q8+MUSEU!P8+MUSEU!Q8+BU!P8+BU!Q8</f>
        <v>0</v>
      </c>
      <c r="K8" s="138">
        <f t="shared" si="0"/>
        <v>2</v>
      </c>
      <c r="L8" s="139">
        <f t="shared" si="1"/>
        <v>7456</v>
      </c>
      <c r="M8" s="139">
        <f t="shared" si="3"/>
        <v>0</v>
      </c>
      <c r="N8" s="264">
        <f t="shared" si="4"/>
        <v>3728</v>
      </c>
      <c r="O8" s="265"/>
      <c r="P8" s="265"/>
      <c r="Q8" s="265"/>
      <c r="R8" s="332"/>
    </row>
    <row r="9" spans="1:18" ht="39" hidden="1" customHeight="1" x14ac:dyDescent="0.35">
      <c r="A9" s="328"/>
      <c r="B9" s="133">
        <v>6</v>
      </c>
      <c r="C9" s="329"/>
      <c r="D9" s="110" t="s">
        <v>99</v>
      </c>
      <c r="E9" s="109">
        <v>718.13</v>
      </c>
      <c r="F9" s="134">
        <f>CEART!K9+'ESAG PROCULT'!K9+'ESAG PAEX'!K9+'ESAG 3201'!K9+'ESAG 12758'!K9+'ESAG 11038'!K9+CEFID!K9+'CAV PROJETO 1'!K9+'CAV PROJETO 2 PRAPEG'!K9+'CAV PROJETO 3 PAEX'!K9+'CESFI INECO 14842'!K9+'CESFI DEX 12758'!K9+'CESFI 11038'!K9+CEPLAN!K9+CEO!K9+CCT!K9+FAED!K9+CESMO!K9+CEAVI!K9+CERES!K9+CEAD!K9+SECOM!K9+'RÁDIO FPOLIS'!K9+'RÁDIO LAGES'!K9+'RÁDIO JVLLE'!K9+SECON!K9+PROPLAN!K9+PROEX!K9+PROPPG!K9+MUSEU!K9+BU!K9</f>
        <v>2</v>
      </c>
      <c r="G9" s="135">
        <f>CEART!L9+'ESAG PROCULT'!L9+'ESAG PAEX'!L9+'ESAG 3201'!L9+'ESAG 12758'!L9+'ESAG 11038'!L9+CEFID!L9+'CAV PROJETO 1'!L9+'CAV PROJETO 2 PRAPEG'!L9+'CAV PROJETO 3 PAEX'!L9+'CESFI INECO 14842'!L9+'CESFI DEX 12758'!L9+'CESFI 11038'!L9+CEPLAN!L9+CEO!L9+CCT!L9+FAED!L9+CESMO!L9+CEAVI!L9+CERES!L9+CEAD!L9+SECOM!L9+'RÁDIO FPOLIS'!L9+'RÁDIO LAGES'!L9+'RÁDIO JVLLE'!L9+SECON!L9+PROPLAN!L9+PROEX!L9+PROPPG!L9+MUSEU!L9+BU!L9</f>
        <v>1</v>
      </c>
      <c r="H9" s="135">
        <f>CEART!M9+'ESAG PROCULT'!M9+'ESAG PAEX'!M9+'ESAG 3201'!M9+'ESAG 12758'!M9+'ESAG 11038'!M9+CEFID!M9+'CAV PROJETO 1'!M9+'CAV PROJETO 2 PRAPEG'!M9+'CAV PROJETO 3 PAEX'!M9+'CESFI INECO 14842'!M9+'CESFI DEX 12758'!M9+'CESFI 11038'!M9+CEPLAN!M9+CEO!M9+CCT!M9+FAED!M9+CESMO!M9+CEAVI!M9+CERES!M9+CEAD!M9+SECOM!M9+'RÁDIO FPOLIS'!M9+'RÁDIO LAGES'!M9+'RÁDIO JVLLE'!M9+SECON!M9+PROPLAN!M9+PROEX!M9+PROPPG!M9+MUSEU!M9+BU!M9</f>
        <v>1</v>
      </c>
      <c r="I9" s="136">
        <f t="shared" si="2"/>
        <v>0</v>
      </c>
      <c r="J9" s="137">
        <f>CEART!P9+CEART!Q9+'ESAG PROCULT'!P9+'ESAG PROCULT'!Q9+'ESAG PAEX'!P9+'ESAG PAEX'!Q9+'ESAG 3201'!P9+'ESAG 3201'!Q9+'ESAG 12758'!P9+'ESAG 12758'!Q9+'ESAG 11038'!P9+'ESAG 11038'!Q9+CEFID!P9+CEFID!Q9+'CAV PROJETO 1'!P9+'CAV PROJETO 1'!Q9+'CAV PROJETO 2 PRAPEG'!P9+'CAV PROJETO 2 PRAPEG'!Q9+'CAV PROJETO 3 PAEX'!P9+'CAV PROJETO 3 PAEX'!Q9+'CESFI INECO 14842'!P9+'CESFI INECO 14842'!Q9+'CESFI DEX 12758'!P9+'CESFI DEX 12758'!Q9+'CESFI 11038'!P9+'CESFI 11038'!Q9+CEPLAN!P9+CEPLAN!Q9+CEO!P9+CEO!Q9+CCT!P9+CCT!Q9+FAED!P9+FAED!Q9+CESMO!P9+CESMO!Q9+CEAVI!P9+CEAVI!Q9+CERES!P9+CERES!Q9+CEAD!P9+CEAD!Q9+SECOM!P9+SECOM!Q9+'RÁDIO FPOLIS'!P9+'RÁDIO FPOLIS'!Q9+'RÁDIO LAGES'!P9+'RÁDIO LAGES'!Q9+'RÁDIO JVLLE'!P9+'RÁDIO JVLLE'!Q9+SECON!P9+SECON!Q9+PROPLAN!P9+PROPLAN!Q9+PROEX!P9+PROEX!Q9+PROPPG!P9+PROPPG!Q9+MUSEU!P9+MUSEU!Q9+BU!P9+BU!Q9</f>
        <v>0</v>
      </c>
      <c r="K9" s="138">
        <f t="shared" si="0"/>
        <v>1</v>
      </c>
      <c r="L9" s="139">
        <f t="shared" si="1"/>
        <v>1436.26</v>
      </c>
      <c r="M9" s="139">
        <f t="shared" si="3"/>
        <v>0</v>
      </c>
      <c r="N9" s="264">
        <f t="shared" si="4"/>
        <v>718.13</v>
      </c>
      <c r="O9" s="265"/>
      <c r="P9" s="265"/>
      <c r="Q9" s="265"/>
      <c r="R9" s="332"/>
    </row>
    <row r="10" spans="1:18" ht="39" hidden="1" customHeight="1" x14ac:dyDescent="0.35">
      <c r="A10" s="328"/>
      <c r="B10" s="133">
        <v>7</v>
      </c>
      <c r="C10" s="329"/>
      <c r="D10" s="105" t="s">
        <v>103</v>
      </c>
      <c r="E10" s="109">
        <v>1470.93</v>
      </c>
      <c r="F10" s="134">
        <f>CEART!K10+'ESAG PROCULT'!K10+'ESAG PAEX'!K10+'ESAG 3201'!K10+'ESAG 12758'!K10+'ESAG 11038'!K10+CEFID!K10+'CAV PROJETO 1'!K10+'CAV PROJETO 2 PRAPEG'!K10+'CAV PROJETO 3 PAEX'!K10+'CESFI INECO 14842'!K10+'CESFI DEX 12758'!K10+'CESFI 11038'!K10+CEPLAN!K10+CEO!K10+CCT!K10+FAED!K10+CESMO!K10+CEAVI!K10+CERES!K10+CEAD!K10+SECOM!K10+'RÁDIO FPOLIS'!K10+'RÁDIO LAGES'!K10+'RÁDIO JVLLE'!K10+SECON!K10+PROPLAN!K10+PROEX!K10+PROPPG!K10+MUSEU!K10+BU!K10</f>
        <v>2</v>
      </c>
      <c r="G10" s="135">
        <f>CEART!L10+'ESAG PROCULT'!L10+'ESAG PAEX'!L10+'ESAG 3201'!L10+'ESAG 12758'!L10+'ESAG 11038'!L10+CEFID!L10+'CAV PROJETO 1'!L10+'CAV PROJETO 2 PRAPEG'!L10+'CAV PROJETO 3 PAEX'!L10+'CESFI INECO 14842'!L10+'CESFI DEX 12758'!L10+'CESFI 11038'!L10+CEPLAN!L10+CEO!L10+CCT!L10+FAED!L10+CESMO!L10+CEAVI!L10+CERES!L10+CEAD!L10+SECOM!L10+'RÁDIO FPOLIS'!L10+'RÁDIO LAGES'!L10+'RÁDIO JVLLE'!L10+SECON!L10+PROPLAN!L10+PROEX!L10+PROPPG!L10+MUSEU!L10+BU!L10</f>
        <v>1</v>
      </c>
      <c r="H10" s="135">
        <f>CEART!M10+'ESAG PROCULT'!M10+'ESAG PAEX'!M10+'ESAG 3201'!M10+'ESAG 12758'!M10+'ESAG 11038'!M10+CEFID!M10+'CAV PROJETO 1'!M10+'CAV PROJETO 2 PRAPEG'!M10+'CAV PROJETO 3 PAEX'!M10+'CESFI INECO 14842'!M10+'CESFI DEX 12758'!M10+'CESFI 11038'!M10+CEPLAN!M10+CEO!M10+CCT!M10+FAED!M10+CESMO!M10+CEAVI!M10+CERES!M10+CEAD!M10+SECOM!M10+'RÁDIO FPOLIS'!M10+'RÁDIO LAGES'!M10+'RÁDIO JVLLE'!M10+SECON!M10+PROPLAN!M10+PROEX!M10+PROPPG!M10+MUSEU!M10+BU!M10</f>
        <v>1</v>
      </c>
      <c r="I10" s="136">
        <f t="shared" si="2"/>
        <v>0</v>
      </c>
      <c r="J10" s="137">
        <f>CEART!P10+CEART!Q10+'ESAG PROCULT'!P10+'ESAG PROCULT'!Q10+'ESAG PAEX'!P10+'ESAG PAEX'!Q10+'ESAG 3201'!P10+'ESAG 3201'!Q10+'ESAG 12758'!P10+'ESAG 12758'!Q10+'ESAG 11038'!P10+'ESAG 11038'!Q10+CEFID!P10+CEFID!Q10+'CAV PROJETO 1'!P10+'CAV PROJETO 1'!Q10+'CAV PROJETO 2 PRAPEG'!P10+'CAV PROJETO 2 PRAPEG'!Q10+'CAV PROJETO 3 PAEX'!P10+'CAV PROJETO 3 PAEX'!Q10+'CESFI INECO 14842'!P10+'CESFI INECO 14842'!Q10+'CESFI DEX 12758'!P10+'CESFI DEX 12758'!Q10+'CESFI 11038'!P10+'CESFI 11038'!Q10+CEPLAN!P10+CEPLAN!Q10+CEO!P10+CEO!Q10+CCT!P10+CCT!Q10+FAED!P10+FAED!Q10+CESMO!P10+CESMO!Q10+CEAVI!P10+CEAVI!Q10+CERES!P10+CERES!Q10+CEAD!P10+CEAD!Q10+SECOM!P10+SECOM!Q10+'RÁDIO FPOLIS'!P10+'RÁDIO FPOLIS'!Q10+'RÁDIO LAGES'!P10+'RÁDIO LAGES'!Q10+'RÁDIO JVLLE'!P10+'RÁDIO JVLLE'!Q10+SECON!P10+SECON!Q10+PROPLAN!P10+PROPLAN!Q10+PROEX!P10+PROEX!Q10+PROPPG!P10+PROPPG!Q10+MUSEU!P10+MUSEU!Q10+BU!P10+BU!Q10</f>
        <v>0</v>
      </c>
      <c r="K10" s="138">
        <f t="shared" si="0"/>
        <v>1</v>
      </c>
      <c r="L10" s="139">
        <f t="shared" si="1"/>
        <v>2941.86</v>
      </c>
      <c r="M10" s="139">
        <f t="shared" si="3"/>
        <v>0</v>
      </c>
      <c r="N10" s="264">
        <f t="shared" si="4"/>
        <v>1470.93</v>
      </c>
      <c r="O10" s="265"/>
      <c r="P10" s="265"/>
      <c r="Q10" s="265"/>
      <c r="R10" s="332"/>
    </row>
    <row r="11" spans="1:18" ht="39" hidden="1" customHeight="1" x14ac:dyDescent="0.35">
      <c r="A11" s="328">
        <v>3</v>
      </c>
      <c r="B11" s="133">
        <v>8</v>
      </c>
      <c r="C11" s="329" t="s">
        <v>106</v>
      </c>
      <c r="D11" s="110" t="s">
        <v>107</v>
      </c>
      <c r="E11" s="109">
        <v>856.05</v>
      </c>
      <c r="F11" s="134">
        <f>CEART!K11+'ESAG PROCULT'!K11+'ESAG PAEX'!K11+'ESAG 3201'!K11+'ESAG 12758'!K11+'ESAG 11038'!K11+CEFID!K11+'CAV PROJETO 1'!K11+'CAV PROJETO 2 PRAPEG'!K11+'CAV PROJETO 3 PAEX'!K11+'CESFI INECO 14842'!K11+'CESFI DEX 12758'!K11+'CESFI 11038'!K11+CEPLAN!K11+CEO!K11+CCT!K11+FAED!K11+CESMO!K11+CEAVI!K11+CERES!K11+CEAD!K11+SECOM!K11+'RÁDIO FPOLIS'!K11+'RÁDIO LAGES'!K11+'RÁDIO JVLLE'!K11+SECON!K11+PROPLAN!K11+PROEX!K11+PROPPG!K11+MUSEU!K11+BU!K11</f>
        <v>6</v>
      </c>
      <c r="G11" s="135">
        <f>CEART!L11+'ESAG PROCULT'!L11+'ESAG PAEX'!L11+'ESAG 3201'!L11+'ESAG 12758'!L11+'ESAG 11038'!L11+CEFID!L11+'CAV PROJETO 1'!L11+'CAV PROJETO 2 PRAPEG'!L11+'CAV PROJETO 3 PAEX'!L11+'CESFI INECO 14842'!L11+'CESFI DEX 12758'!L11+'CESFI 11038'!L11+CEPLAN!L11+CEO!L11+CCT!L11+FAED!L11+CESMO!L11+CEAVI!L11+CERES!L11+CEAD!L11+SECOM!L11+'RÁDIO FPOLIS'!L11+'RÁDIO LAGES'!L11+'RÁDIO JVLLE'!L11+SECON!L11+PROPLAN!L11+PROEX!L11+PROPPG!L11+MUSEU!L11+BU!L11</f>
        <v>1</v>
      </c>
      <c r="H11" s="135">
        <f>CEART!M11+'ESAG PROCULT'!M11+'ESAG PAEX'!M11+'ESAG 3201'!M11+'ESAG 12758'!M11+'ESAG 11038'!M11+CEFID!M11+'CAV PROJETO 1'!M11+'CAV PROJETO 2 PRAPEG'!M11+'CAV PROJETO 3 PAEX'!M11+'CESFI INECO 14842'!M11+'CESFI DEX 12758'!M11+'CESFI 11038'!M11+CEPLAN!M11+CEO!M11+CCT!M11+FAED!M11+CESMO!M11+CEAVI!M11+CERES!M11+CEAD!M11+SECOM!M11+'RÁDIO FPOLIS'!M11+'RÁDIO LAGES'!M11+'RÁDIO JVLLE'!M11+SECON!M11+PROPLAN!M11+PROEX!M11+PROPPG!M11+MUSEU!M11+BU!M11</f>
        <v>1</v>
      </c>
      <c r="I11" s="136">
        <f t="shared" si="2"/>
        <v>1</v>
      </c>
      <c r="J11" s="137">
        <f>CEART!P11+CEART!Q11+'ESAG PROCULT'!P11+'ESAG PROCULT'!Q11+'ESAG PAEX'!P11+'ESAG PAEX'!Q11+'ESAG 3201'!P11+'ESAG 3201'!Q11+'ESAG 12758'!P11+'ESAG 12758'!Q11+'ESAG 11038'!P11+'ESAG 11038'!Q11+CEFID!P11+CEFID!Q11+'CAV PROJETO 1'!P11+'CAV PROJETO 1'!Q11+'CAV PROJETO 2 PRAPEG'!P11+'CAV PROJETO 2 PRAPEG'!Q11+'CAV PROJETO 3 PAEX'!P11+'CAV PROJETO 3 PAEX'!Q11+'CESFI INECO 14842'!P11+'CESFI INECO 14842'!Q11+'CESFI DEX 12758'!P11+'CESFI DEX 12758'!Q11+'CESFI 11038'!P11+'CESFI 11038'!Q11+CEPLAN!P11+CEPLAN!Q11+CEO!P11+CEO!Q11+CCT!P11+CCT!Q11+FAED!P11+FAED!Q11+CESMO!P11+CESMO!Q11+CEAVI!P11+CEAVI!Q11+CERES!P11+CERES!Q11+CEAD!P11+CEAD!Q11+SECOM!P11+SECOM!Q11+'RÁDIO FPOLIS'!P11+'RÁDIO FPOLIS'!Q11+'RÁDIO LAGES'!P11+'RÁDIO LAGES'!Q11+'RÁDIO JVLLE'!P11+'RÁDIO JVLLE'!Q11+SECON!P11+SECON!Q11+PROPLAN!P11+PROPLAN!Q11+PROEX!P11+PROEX!Q11+PROPPG!P11+PROPPG!Q11+MUSEU!P11+MUSEU!Q11+BU!P11+BU!Q11</f>
        <v>0</v>
      </c>
      <c r="K11" s="138">
        <f t="shared" si="0"/>
        <v>5</v>
      </c>
      <c r="L11" s="139">
        <f t="shared" si="1"/>
        <v>5136.2999999999993</v>
      </c>
      <c r="M11" s="139">
        <f t="shared" si="3"/>
        <v>0</v>
      </c>
      <c r="N11" s="264">
        <f t="shared" si="4"/>
        <v>856.05</v>
      </c>
      <c r="O11" s="265"/>
      <c r="P11" s="265"/>
      <c r="Q11" s="265"/>
      <c r="R11" s="332"/>
    </row>
    <row r="12" spans="1:18" ht="39" hidden="1" customHeight="1" x14ac:dyDescent="0.35">
      <c r="A12" s="328"/>
      <c r="B12" s="133">
        <v>9</v>
      </c>
      <c r="C12" s="329"/>
      <c r="D12" s="105" t="s">
        <v>111</v>
      </c>
      <c r="E12" s="109">
        <v>305.3</v>
      </c>
      <c r="F12" s="134">
        <f>CEART!K12+'ESAG PROCULT'!K12+'ESAG PAEX'!K12+'ESAG 3201'!K12+'ESAG 12758'!K12+'ESAG 11038'!K12+CEFID!K12+'CAV PROJETO 1'!K12+'CAV PROJETO 2 PRAPEG'!K12+'CAV PROJETO 3 PAEX'!K12+'CESFI INECO 14842'!K12+'CESFI DEX 12758'!K12+'CESFI 11038'!K12+CEPLAN!K12+CEO!K12+CCT!K12+FAED!K12+CESMO!K12+CEAVI!K12+CERES!K12+CEAD!K12+SECOM!K12+'RÁDIO FPOLIS'!K12+'RÁDIO LAGES'!K12+'RÁDIO JVLLE'!K12+SECON!K12+PROPLAN!K12+PROEX!K12+PROPPG!K12+MUSEU!K12+BU!K12</f>
        <v>5</v>
      </c>
      <c r="G12" s="135">
        <f>CEART!L12+'ESAG PROCULT'!L12+'ESAG PAEX'!L12+'ESAG 3201'!L12+'ESAG 12758'!L12+'ESAG 11038'!L12+CEFID!L12+'CAV PROJETO 1'!L12+'CAV PROJETO 2 PRAPEG'!L12+'CAV PROJETO 3 PAEX'!L12+'CESFI INECO 14842'!L12+'CESFI DEX 12758'!L12+'CESFI 11038'!L12+CEPLAN!L12+CEO!L12+CCT!L12+FAED!L12+CESMO!L12+CEAVI!L12+CERES!L12+CEAD!L12+SECOM!L12+'RÁDIO FPOLIS'!L12+'RÁDIO LAGES'!L12+'RÁDIO JVLLE'!L12+SECON!L12+PROPLAN!L12+PROEX!L12+PROPPG!L12+MUSEU!L12+BU!L12</f>
        <v>3</v>
      </c>
      <c r="H12" s="135">
        <f>CEART!M12+'ESAG PROCULT'!M12+'ESAG PAEX'!M12+'ESAG 3201'!M12+'ESAG 12758'!M12+'ESAG 11038'!M12+CEFID!M12+'CAV PROJETO 1'!M12+'CAV PROJETO 2 PRAPEG'!M12+'CAV PROJETO 3 PAEX'!M12+'CESFI INECO 14842'!M12+'CESFI DEX 12758'!M12+'CESFI 11038'!M12+CEPLAN!M12+CEO!M12+CCT!M12+FAED!M12+CESMO!M12+CEAVI!M12+CERES!M12+CEAD!M12+SECOM!M12+'RÁDIO FPOLIS'!M12+'RÁDIO LAGES'!M12+'RÁDIO JVLLE'!M12+SECON!M12+PROPLAN!M12+PROEX!M12+PROPPG!M12+MUSEU!M12+BU!M12</f>
        <v>3</v>
      </c>
      <c r="I12" s="136">
        <f t="shared" si="2"/>
        <v>0.75</v>
      </c>
      <c r="J12" s="137">
        <f>CEART!P12+CEART!Q12+'ESAG PROCULT'!P12+'ESAG PROCULT'!Q12+'ESAG PAEX'!P12+'ESAG PAEX'!Q12+'ESAG 3201'!P12+'ESAG 3201'!Q12+'ESAG 12758'!P12+'ESAG 12758'!Q12+'ESAG 11038'!P12+'ESAG 11038'!Q12+CEFID!P12+CEFID!Q12+'CAV PROJETO 1'!P12+'CAV PROJETO 1'!Q12+'CAV PROJETO 2 PRAPEG'!P12+'CAV PROJETO 2 PRAPEG'!Q12+'CAV PROJETO 3 PAEX'!P12+'CAV PROJETO 3 PAEX'!Q12+'CESFI INECO 14842'!P12+'CESFI INECO 14842'!Q12+'CESFI DEX 12758'!P12+'CESFI DEX 12758'!Q12+'CESFI 11038'!P12+'CESFI 11038'!Q12+CEPLAN!P12+CEPLAN!Q12+CEO!P12+CEO!Q12+CCT!P12+CCT!Q12+FAED!P12+FAED!Q12+CESMO!P12+CESMO!Q12+CEAVI!P12+CEAVI!Q12+CERES!P12+CERES!Q12+CEAD!P12+CEAD!Q12+SECOM!P12+SECOM!Q12+'RÁDIO FPOLIS'!P12+'RÁDIO FPOLIS'!Q12+'RÁDIO LAGES'!P12+'RÁDIO LAGES'!Q12+'RÁDIO JVLLE'!P12+'RÁDIO JVLLE'!Q12+SECON!P12+SECON!Q12+PROPLAN!P12+PROPLAN!Q12+PROEX!P12+PROEX!Q12+PROPPG!P12+PROPPG!Q12+MUSEU!P12+MUSEU!Q12+BU!P12+BU!Q12</f>
        <v>0</v>
      </c>
      <c r="K12" s="138">
        <f t="shared" si="0"/>
        <v>2</v>
      </c>
      <c r="L12" s="139">
        <f t="shared" si="1"/>
        <v>1526.5</v>
      </c>
      <c r="M12" s="139">
        <f t="shared" si="3"/>
        <v>0</v>
      </c>
      <c r="N12" s="264">
        <f t="shared" si="4"/>
        <v>915.90000000000009</v>
      </c>
      <c r="O12" s="265"/>
      <c r="P12" s="265"/>
      <c r="Q12" s="265"/>
      <c r="R12" s="332"/>
    </row>
    <row r="13" spans="1:18" ht="39" hidden="1" customHeight="1" x14ac:dyDescent="0.35">
      <c r="A13" s="328"/>
      <c r="B13" s="133">
        <v>10</v>
      </c>
      <c r="C13" s="329"/>
      <c r="D13" s="105" t="s">
        <v>114</v>
      </c>
      <c r="E13" s="109">
        <v>472.05</v>
      </c>
      <c r="F13" s="134">
        <f>CEART!K13+'ESAG PROCULT'!K13+'ESAG PAEX'!K13+'ESAG 3201'!K13+'ESAG 12758'!K13+'ESAG 11038'!K13+CEFID!K13+'CAV PROJETO 1'!K13+'CAV PROJETO 2 PRAPEG'!K13+'CAV PROJETO 3 PAEX'!K13+'CESFI INECO 14842'!K13+'CESFI DEX 12758'!K13+'CESFI 11038'!K13+CEPLAN!K13+CEO!K13+CCT!K13+FAED!K13+CESMO!K13+CEAVI!K13+CERES!K13+CEAD!K13+SECOM!K13+'RÁDIO FPOLIS'!K13+'RÁDIO LAGES'!K13+'RÁDIO JVLLE'!K13+SECON!K13+PROPLAN!K13+PROEX!K13+PROPPG!K13+MUSEU!K13+BU!K13</f>
        <v>13</v>
      </c>
      <c r="G13" s="135">
        <f>CEART!L13+'ESAG PROCULT'!L13+'ESAG PAEX'!L13+'ESAG 3201'!L13+'ESAG 12758'!L13+'ESAG 11038'!L13+CEFID!L13+'CAV PROJETO 1'!L13+'CAV PROJETO 2 PRAPEG'!L13+'CAV PROJETO 3 PAEX'!L13+'CESFI INECO 14842'!L13+'CESFI DEX 12758'!L13+'CESFI 11038'!L13+CEPLAN!L13+CEO!L13+CCT!L13+FAED!L13+CESMO!L13+CEAVI!L13+CERES!L13+CEAD!L13+SECOM!L13+'RÁDIO FPOLIS'!L13+'RÁDIO LAGES'!L13+'RÁDIO JVLLE'!L13+SECON!L13+PROPLAN!L13+PROEX!L13+PROPPG!L13+MUSEU!L13+BU!L13</f>
        <v>2</v>
      </c>
      <c r="H13" s="135">
        <f>CEART!M13+'ESAG PROCULT'!M13+'ESAG PAEX'!M13+'ESAG 3201'!M13+'ESAG 12758'!M13+'ESAG 11038'!M13+CEFID!M13+'CAV PROJETO 1'!M13+'CAV PROJETO 2 PRAPEG'!M13+'CAV PROJETO 3 PAEX'!M13+'CESFI INECO 14842'!M13+'CESFI DEX 12758'!M13+'CESFI 11038'!M13+CEPLAN!M13+CEO!M13+CCT!M13+FAED!M13+CESMO!M13+CEAVI!M13+CERES!M13+CEAD!M13+SECOM!M13+'RÁDIO FPOLIS'!M13+'RÁDIO LAGES'!M13+'RÁDIO JVLLE'!M13+SECON!M13+PROPLAN!M13+PROEX!M13+PROPPG!M13+MUSEU!M13+BU!M13</f>
        <v>2</v>
      </c>
      <c r="I13" s="136">
        <f t="shared" si="2"/>
        <v>2.75</v>
      </c>
      <c r="J13" s="137">
        <f>CEART!P13+CEART!Q13+'ESAG PROCULT'!P13+'ESAG PROCULT'!Q13+'ESAG PAEX'!P13+'ESAG PAEX'!Q13+'ESAG 3201'!P13+'ESAG 3201'!Q13+'ESAG 12758'!P13+'ESAG 12758'!Q13+'ESAG 11038'!P13+'ESAG 11038'!Q13+CEFID!P13+CEFID!Q13+'CAV PROJETO 1'!P13+'CAV PROJETO 1'!Q13+'CAV PROJETO 2 PRAPEG'!P13+'CAV PROJETO 2 PRAPEG'!Q13+'CAV PROJETO 3 PAEX'!P13+'CAV PROJETO 3 PAEX'!Q13+'CESFI INECO 14842'!P13+'CESFI INECO 14842'!Q13+'CESFI DEX 12758'!P13+'CESFI DEX 12758'!Q13+'CESFI 11038'!P13+'CESFI 11038'!Q13+CEPLAN!P13+CEPLAN!Q13+CEO!P13+CEO!Q13+CCT!P13+CCT!Q13+FAED!P13+FAED!Q13+CESMO!P13+CESMO!Q13+CEAVI!P13+CEAVI!Q13+CERES!P13+CERES!Q13+CEAD!P13+CEAD!Q13+SECOM!P13+SECOM!Q13+'RÁDIO FPOLIS'!P13+'RÁDIO FPOLIS'!Q13+'RÁDIO LAGES'!P13+'RÁDIO LAGES'!Q13+'RÁDIO JVLLE'!P13+'RÁDIO JVLLE'!Q13+SECON!P13+SECON!Q13+PROPLAN!P13+PROPLAN!Q13+PROEX!P13+PROEX!Q13+PROPPG!P13+PROPPG!Q13+MUSEU!P13+MUSEU!Q13+BU!P13+BU!Q13</f>
        <v>0</v>
      </c>
      <c r="K13" s="138">
        <f t="shared" si="0"/>
        <v>11</v>
      </c>
      <c r="L13" s="139">
        <f t="shared" si="1"/>
        <v>6136.6500000000005</v>
      </c>
      <c r="M13" s="139">
        <f t="shared" si="3"/>
        <v>0</v>
      </c>
      <c r="N13" s="264">
        <f t="shared" si="4"/>
        <v>944.1</v>
      </c>
      <c r="O13" s="265"/>
      <c r="P13" s="265"/>
      <c r="Q13" s="265"/>
      <c r="R13" s="332"/>
    </row>
    <row r="14" spans="1:18" ht="39" hidden="1" customHeight="1" x14ac:dyDescent="0.35">
      <c r="A14" s="328"/>
      <c r="B14" s="133">
        <v>11</v>
      </c>
      <c r="C14" s="329"/>
      <c r="D14" s="105" t="s">
        <v>117</v>
      </c>
      <c r="E14" s="109">
        <v>454.4</v>
      </c>
      <c r="F14" s="134">
        <f>CEART!K14+'ESAG PROCULT'!K14+'ESAG PAEX'!K14+'ESAG 3201'!K14+'ESAG 12758'!K14+'ESAG 11038'!K14+CEFID!K14+'CAV PROJETO 1'!K14+'CAV PROJETO 2 PRAPEG'!K14+'CAV PROJETO 3 PAEX'!K14+'CESFI INECO 14842'!K14+'CESFI DEX 12758'!K14+'CESFI 11038'!K14+CEPLAN!K14+CEO!K14+CCT!K14+FAED!K14+CESMO!K14+CEAVI!K14+CERES!K14+CEAD!K14+SECOM!K14+'RÁDIO FPOLIS'!K14+'RÁDIO LAGES'!K14+'RÁDIO JVLLE'!K14+SECON!K14+PROPLAN!K14+PROEX!K14+PROPPG!K14+MUSEU!K14+BU!K14</f>
        <v>2</v>
      </c>
      <c r="G14" s="135">
        <f>CEART!L14+'ESAG PROCULT'!L14+'ESAG PAEX'!L14+'ESAG 3201'!L14+'ESAG 12758'!L14+'ESAG 11038'!L14+CEFID!L14+'CAV PROJETO 1'!L14+'CAV PROJETO 2 PRAPEG'!L14+'CAV PROJETO 3 PAEX'!L14+'CESFI INECO 14842'!L14+'CESFI DEX 12758'!L14+'CESFI 11038'!L14+CEPLAN!L14+CEO!L14+CCT!L14+FAED!L14+CESMO!L14+CEAVI!L14+CERES!L14+CEAD!L14+SECOM!L14+'RÁDIO FPOLIS'!L14+'RÁDIO LAGES'!L14+'RÁDIO JVLLE'!L14+SECON!L14+PROPLAN!L14+PROEX!L14+PROPPG!L14+MUSEU!L14+BU!L14</f>
        <v>2</v>
      </c>
      <c r="H14" s="135">
        <f>CEART!M14+'ESAG PROCULT'!M14+'ESAG PAEX'!M14+'ESAG 3201'!M14+'ESAG 12758'!M14+'ESAG 11038'!M14+CEFID!M14+'CAV PROJETO 1'!M14+'CAV PROJETO 2 PRAPEG'!M14+'CAV PROJETO 3 PAEX'!M14+'CESFI INECO 14842'!M14+'CESFI DEX 12758'!M14+'CESFI 11038'!M14+CEPLAN!M14+CEO!M14+CCT!M14+FAED!M14+CESMO!M14+CEAVI!M14+CERES!M14+CEAD!M14+SECOM!M14+'RÁDIO FPOLIS'!M14+'RÁDIO LAGES'!M14+'RÁDIO JVLLE'!M14+SECON!M14+PROPLAN!M14+PROEX!M14+PROPPG!M14+MUSEU!M14+BU!M14</f>
        <v>2</v>
      </c>
      <c r="I14" s="136">
        <f t="shared" si="2"/>
        <v>0</v>
      </c>
      <c r="J14" s="137">
        <f>CEART!P14+CEART!Q14+'ESAG PROCULT'!P14+'ESAG PROCULT'!Q14+'ESAG PAEX'!P14+'ESAG PAEX'!Q14+'ESAG 3201'!P14+'ESAG 3201'!Q14+'ESAG 12758'!P14+'ESAG 12758'!Q14+'ESAG 11038'!P14+'ESAG 11038'!Q14+CEFID!P14+CEFID!Q14+'CAV PROJETO 1'!P14+'CAV PROJETO 1'!Q14+'CAV PROJETO 2 PRAPEG'!P14+'CAV PROJETO 2 PRAPEG'!Q14+'CAV PROJETO 3 PAEX'!P14+'CAV PROJETO 3 PAEX'!Q14+'CESFI INECO 14842'!P14+'CESFI INECO 14842'!Q14+'CESFI DEX 12758'!P14+'CESFI DEX 12758'!Q14+'CESFI 11038'!P14+'CESFI 11038'!Q14+CEPLAN!P14+CEPLAN!Q14+CEO!P14+CEO!Q14+CCT!P14+CCT!Q14+FAED!P14+FAED!Q14+CESMO!P14+CESMO!Q14+CEAVI!P14+CEAVI!Q14+CERES!P14+CERES!Q14+CEAD!P14+CEAD!Q14+SECOM!P14+SECOM!Q14+'RÁDIO FPOLIS'!P14+'RÁDIO FPOLIS'!Q14+'RÁDIO LAGES'!P14+'RÁDIO LAGES'!Q14+'RÁDIO JVLLE'!P14+'RÁDIO JVLLE'!Q14+SECON!P14+SECON!Q14+PROPLAN!P14+PROPLAN!Q14+PROEX!P14+PROEX!Q14+PROPPG!P14+PROPPG!Q14+MUSEU!P14+MUSEU!Q14+BU!P14+BU!Q14</f>
        <v>0</v>
      </c>
      <c r="K14" s="138">
        <f t="shared" si="0"/>
        <v>0</v>
      </c>
      <c r="L14" s="139">
        <f t="shared" si="1"/>
        <v>908.8</v>
      </c>
      <c r="M14" s="139">
        <f t="shared" si="3"/>
        <v>0</v>
      </c>
      <c r="N14" s="264">
        <f t="shared" si="4"/>
        <v>908.8</v>
      </c>
      <c r="O14" s="265"/>
      <c r="P14" s="265"/>
      <c r="Q14" s="265"/>
      <c r="R14" s="332"/>
    </row>
    <row r="15" spans="1:18" ht="39" hidden="1" customHeight="1" x14ac:dyDescent="0.35">
      <c r="A15" s="328"/>
      <c r="B15" s="133">
        <v>12</v>
      </c>
      <c r="C15" s="329"/>
      <c r="D15" s="105" t="s">
        <v>119</v>
      </c>
      <c r="E15" s="109">
        <v>481.87</v>
      </c>
      <c r="F15" s="134">
        <f>CEART!K15+'ESAG PROCULT'!K15+'ESAG PAEX'!K15+'ESAG 3201'!K15+'ESAG 12758'!K15+'ESAG 11038'!K15+CEFID!K15+'CAV PROJETO 1'!K15+'CAV PROJETO 2 PRAPEG'!K15+'CAV PROJETO 3 PAEX'!K15+'CESFI INECO 14842'!K15+'CESFI DEX 12758'!K15+'CESFI 11038'!K15+CEPLAN!K15+CEO!K15+CCT!K15+FAED!K15+CESMO!K15+CEAVI!K15+CERES!K15+CEAD!K15+SECOM!K15+'RÁDIO FPOLIS'!K15+'RÁDIO LAGES'!K15+'RÁDIO JVLLE'!K15+SECON!K15+PROPLAN!K15+PROEX!K15+PROPPG!K15+MUSEU!K15+BU!K15</f>
        <v>6</v>
      </c>
      <c r="G15" s="135">
        <f>CEART!L15+'ESAG PROCULT'!L15+'ESAG PAEX'!L15+'ESAG 3201'!L15+'ESAG 12758'!L15+'ESAG 11038'!L15+CEFID!L15+'CAV PROJETO 1'!L15+'CAV PROJETO 2 PRAPEG'!L15+'CAV PROJETO 3 PAEX'!L15+'CESFI INECO 14842'!L15+'CESFI DEX 12758'!L15+'CESFI 11038'!L15+CEPLAN!L15+CEO!L15+CCT!L15+FAED!L15+CESMO!L15+CEAVI!L15+CERES!L15+CEAD!L15+SECOM!L15+'RÁDIO FPOLIS'!L15+'RÁDIO LAGES'!L15+'RÁDIO JVLLE'!L15+SECON!L15+PROPLAN!L15+PROEX!L15+PROPPG!L15+MUSEU!L15+BU!L15</f>
        <v>2</v>
      </c>
      <c r="H15" s="135">
        <f>CEART!M15+'ESAG PROCULT'!M15+'ESAG PAEX'!M15+'ESAG 3201'!M15+'ESAG 12758'!M15+'ESAG 11038'!M15+CEFID!M15+'CAV PROJETO 1'!M15+'CAV PROJETO 2 PRAPEG'!M15+'CAV PROJETO 3 PAEX'!M15+'CESFI INECO 14842'!M15+'CESFI DEX 12758'!M15+'CESFI 11038'!M15+CEPLAN!M15+CEO!M15+CCT!M15+FAED!M15+CESMO!M15+CEAVI!M15+CERES!M15+CEAD!M15+SECOM!M15+'RÁDIO FPOLIS'!M15+'RÁDIO LAGES'!M15+'RÁDIO JVLLE'!M15+SECON!M15+PROPLAN!M15+PROEX!M15+PROPPG!M15+MUSEU!M15+BU!M15</f>
        <v>2</v>
      </c>
      <c r="I15" s="136">
        <f t="shared" si="2"/>
        <v>1</v>
      </c>
      <c r="J15" s="137">
        <f>CEART!P15+CEART!Q15+'ESAG PROCULT'!P15+'ESAG PROCULT'!Q15+'ESAG PAEX'!P15+'ESAG PAEX'!Q15+'ESAG 3201'!P15+'ESAG 3201'!Q15+'ESAG 12758'!P15+'ESAG 12758'!Q15+'ESAG 11038'!P15+'ESAG 11038'!Q15+CEFID!P15+CEFID!Q15+'CAV PROJETO 1'!P15+'CAV PROJETO 1'!Q15+'CAV PROJETO 2 PRAPEG'!P15+'CAV PROJETO 2 PRAPEG'!Q15+'CAV PROJETO 3 PAEX'!P15+'CAV PROJETO 3 PAEX'!Q15+'CESFI INECO 14842'!P15+'CESFI INECO 14842'!Q15+'CESFI DEX 12758'!P15+'CESFI DEX 12758'!Q15+'CESFI 11038'!P15+'CESFI 11038'!Q15+CEPLAN!P15+CEPLAN!Q15+CEO!P15+CEO!Q15+CCT!P15+CCT!Q15+FAED!P15+FAED!Q15+CESMO!P15+CESMO!Q15+CEAVI!P15+CEAVI!Q15+CERES!P15+CERES!Q15+CEAD!P15+CEAD!Q15+SECOM!P15+SECOM!Q15+'RÁDIO FPOLIS'!P15+'RÁDIO FPOLIS'!Q15+'RÁDIO LAGES'!P15+'RÁDIO LAGES'!Q15+'RÁDIO JVLLE'!P15+'RÁDIO JVLLE'!Q15+SECON!P15+SECON!Q15+PROPLAN!P15+PROPLAN!Q15+PROEX!P15+PROEX!Q15+PROPPG!P15+PROPPG!Q15+MUSEU!P15+MUSEU!Q15+BU!P15+BU!Q15</f>
        <v>0</v>
      </c>
      <c r="K15" s="138">
        <f t="shared" si="0"/>
        <v>4</v>
      </c>
      <c r="L15" s="139">
        <f t="shared" si="1"/>
        <v>2891.2200000000003</v>
      </c>
      <c r="M15" s="139">
        <f t="shared" si="3"/>
        <v>0</v>
      </c>
      <c r="N15" s="264">
        <f t="shared" si="4"/>
        <v>963.74</v>
      </c>
      <c r="O15" s="265"/>
      <c r="P15" s="265"/>
      <c r="Q15" s="265"/>
      <c r="R15" s="332"/>
    </row>
    <row r="16" spans="1:18" ht="39" hidden="1" customHeight="1" x14ac:dyDescent="0.35">
      <c r="A16" s="328">
        <v>4</v>
      </c>
      <c r="B16" s="133">
        <v>13</v>
      </c>
      <c r="C16" s="329" t="s">
        <v>106</v>
      </c>
      <c r="D16" s="105" t="s">
        <v>121</v>
      </c>
      <c r="E16" s="109">
        <v>253.38</v>
      </c>
      <c r="F16" s="134">
        <f>CEART!K16+'ESAG PROCULT'!K16+'ESAG PAEX'!K16+'ESAG 3201'!K16+'ESAG 12758'!K16+'ESAG 11038'!K16+CEFID!K16+'CAV PROJETO 1'!K16+'CAV PROJETO 2 PRAPEG'!K16+'CAV PROJETO 3 PAEX'!K16+'CESFI INECO 14842'!K16+'CESFI DEX 12758'!K16+'CESFI 11038'!K16+CEPLAN!K16+CEO!K16+CCT!K16+FAED!K16+CESMO!K16+CEAVI!K16+CERES!K16+CEAD!K16+SECOM!K16+'RÁDIO FPOLIS'!K16+'RÁDIO LAGES'!K16+'RÁDIO JVLLE'!K16+SECON!K16+PROPLAN!K16+PROEX!K16+PROPPG!K16+MUSEU!K16+BU!K16</f>
        <v>32</v>
      </c>
      <c r="G16" s="135">
        <f>CEART!L16+'ESAG PROCULT'!L16+'ESAG PAEX'!L16+'ESAG 3201'!L16+'ESAG 12758'!L16+'ESAG 11038'!L16+CEFID!L16+'CAV PROJETO 1'!L16+'CAV PROJETO 2 PRAPEG'!L16+'CAV PROJETO 3 PAEX'!L16+'CESFI INECO 14842'!L16+'CESFI DEX 12758'!L16+'CESFI 11038'!L16+CEPLAN!L16+CEO!L16+CCT!L16+FAED!L16+CESMO!L16+CEAVI!L16+CERES!L16+CEAD!L16+SECOM!L16+'RÁDIO FPOLIS'!L16+'RÁDIO LAGES'!L16+'RÁDIO JVLLE'!L16+SECON!L16+PROPLAN!L16+PROEX!L16+PROPPG!L16+MUSEU!L16+BU!L16</f>
        <v>5</v>
      </c>
      <c r="H16" s="135">
        <f>CEART!M16+'ESAG PROCULT'!M16+'ESAG PAEX'!M16+'ESAG 3201'!M16+'ESAG 12758'!M16+'ESAG 11038'!M16+CEFID!M16+'CAV PROJETO 1'!M16+'CAV PROJETO 2 PRAPEG'!M16+'CAV PROJETO 3 PAEX'!M16+'CESFI INECO 14842'!M16+'CESFI DEX 12758'!M16+'CESFI 11038'!M16+CEPLAN!M16+CEO!M16+CCT!M16+FAED!M16+CESMO!M16+CEAVI!M16+CERES!M16+CEAD!M16+SECOM!M16+'RÁDIO FPOLIS'!M16+'RÁDIO LAGES'!M16+'RÁDIO JVLLE'!M16+SECON!M16+PROPLAN!M16+PROEX!M16+PROPPG!M16+MUSEU!M16+BU!M16</f>
        <v>5</v>
      </c>
      <c r="I16" s="136">
        <f t="shared" si="2"/>
        <v>7.5</v>
      </c>
      <c r="J16" s="137">
        <f>CEART!P16+CEART!Q16+'ESAG PROCULT'!P16+'ESAG PROCULT'!Q16+'ESAG PAEX'!P16+'ESAG PAEX'!Q16+'ESAG 3201'!P16+'ESAG 3201'!Q16+'ESAG 12758'!P16+'ESAG 12758'!Q16+'ESAG 11038'!P16+'ESAG 11038'!Q16+CEFID!P16+CEFID!Q16+'CAV PROJETO 1'!P16+'CAV PROJETO 1'!Q16+'CAV PROJETO 2 PRAPEG'!P16+'CAV PROJETO 2 PRAPEG'!Q16+'CAV PROJETO 3 PAEX'!P16+'CAV PROJETO 3 PAEX'!Q16+'CESFI INECO 14842'!P16+'CESFI INECO 14842'!Q16+'CESFI DEX 12758'!P16+'CESFI DEX 12758'!Q16+'CESFI 11038'!P16+'CESFI 11038'!Q16+CEPLAN!P16+CEPLAN!Q16+CEO!P16+CEO!Q16+CCT!P16+CCT!Q16+FAED!P16+FAED!Q16+CESMO!P16+CESMO!Q16+CEAVI!P16+CEAVI!Q16+CERES!P16+CERES!Q16+CEAD!P16+CEAD!Q16+SECOM!P16+SECOM!Q16+'RÁDIO FPOLIS'!P16+'RÁDIO FPOLIS'!Q16+'RÁDIO LAGES'!P16+'RÁDIO LAGES'!Q16+'RÁDIO JVLLE'!P16+'RÁDIO JVLLE'!Q16+SECON!P16+SECON!Q16+PROPLAN!P16+PROPLAN!Q16+PROEX!P16+PROEX!Q16+PROPPG!P16+PROPPG!Q16+MUSEU!P16+MUSEU!Q16+BU!P16+BU!Q16</f>
        <v>0</v>
      </c>
      <c r="K16" s="138">
        <f t="shared" si="0"/>
        <v>27</v>
      </c>
      <c r="L16" s="139">
        <f t="shared" si="1"/>
        <v>8108.16</v>
      </c>
      <c r="M16" s="139">
        <f t="shared" si="3"/>
        <v>0</v>
      </c>
      <c r="N16" s="264">
        <f t="shared" si="4"/>
        <v>1266.9000000000001</v>
      </c>
      <c r="O16" s="265"/>
      <c r="P16" s="265"/>
      <c r="Q16" s="265"/>
      <c r="R16" s="332"/>
    </row>
    <row r="17" spans="1:18" ht="39" hidden="1" customHeight="1" x14ac:dyDescent="0.35">
      <c r="A17" s="328"/>
      <c r="B17" s="133">
        <v>14</v>
      </c>
      <c r="C17" s="329"/>
      <c r="D17" s="105" t="s">
        <v>125</v>
      </c>
      <c r="E17" s="109">
        <v>406.99</v>
      </c>
      <c r="F17" s="134">
        <f>CEART!K17+'ESAG PROCULT'!K17+'ESAG PAEX'!K17+'ESAG 3201'!K17+'ESAG 12758'!K17+'ESAG 11038'!K17+CEFID!K17+'CAV PROJETO 1'!K17+'CAV PROJETO 2 PRAPEG'!K17+'CAV PROJETO 3 PAEX'!K17+'CESFI INECO 14842'!K17+'CESFI DEX 12758'!K17+'CESFI 11038'!K17+CEPLAN!K17+CEO!K17+CCT!K17+FAED!K17+CESMO!K17+CEAVI!K17+CERES!K17+CEAD!K17+SECOM!K17+'RÁDIO FPOLIS'!K17+'RÁDIO LAGES'!K17+'RÁDIO JVLLE'!K17+SECON!K17+PROPLAN!K17+PROEX!K17+PROPPG!K17+MUSEU!K17+BU!K17</f>
        <v>5</v>
      </c>
      <c r="G17" s="135">
        <f>CEART!L17+'ESAG PROCULT'!L17+'ESAG PAEX'!L17+'ESAG 3201'!L17+'ESAG 12758'!L17+'ESAG 11038'!L17+CEFID!L17+'CAV PROJETO 1'!L17+'CAV PROJETO 2 PRAPEG'!L17+'CAV PROJETO 3 PAEX'!L17+'CESFI INECO 14842'!L17+'CESFI DEX 12758'!L17+'CESFI 11038'!L17+CEPLAN!L17+CEO!L17+CCT!L17+FAED!L17+CESMO!L17+CEAVI!L17+CERES!L17+CEAD!L17+SECOM!L17+'RÁDIO FPOLIS'!L17+'RÁDIO LAGES'!L17+'RÁDIO JVLLE'!L17+SECON!L17+PROPLAN!L17+PROEX!L17+PROPPG!L17+MUSEU!L17+BU!L17</f>
        <v>0</v>
      </c>
      <c r="H17" s="135">
        <f>CEART!M17+'ESAG PROCULT'!M17+'ESAG PAEX'!M17+'ESAG 3201'!M17+'ESAG 12758'!M17+'ESAG 11038'!M17+CEFID!M17+'CAV PROJETO 1'!M17+'CAV PROJETO 2 PRAPEG'!M17+'CAV PROJETO 3 PAEX'!M17+'CESFI INECO 14842'!M17+'CESFI DEX 12758'!M17+'CESFI 11038'!M17+CEPLAN!M17+CEO!M17+CCT!M17+FAED!M17+CESMO!M17+CEAVI!M17+CERES!M17+CEAD!M17+SECOM!M17+'RÁDIO FPOLIS'!M17+'RÁDIO LAGES'!M17+'RÁDIO JVLLE'!M17+SECON!M17+PROPLAN!M17+PROEX!M17+PROPPG!M17+MUSEU!M17+BU!M17</f>
        <v>0</v>
      </c>
      <c r="I17" s="136">
        <f t="shared" si="2"/>
        <v>0.75</v>
      </c>
      <c r="J17" s="137">
        <f>CEART!P17+CEART!Q17+'ESAG PROCULT'!P17+'ESAG PROCULT'!Q17+'ESAG PAEX'!P17+'ESAG PAEX'!Q17+'ESAG 3201'!P17+'ESAG 3201'!Q17+'ESAG 12758'!P17+'ESAG 12758'!Q17+'ESAG 11038'!P17+'ESAG 11038'!Q17+CEFID!P17+CEFID!Q17+'CAV PROJETO 1'!P17+'CAV PROJETO 1'!Q17+'CAV PROJETO 2 PRAPEG'!P17+'CAV PROJETO 2 PRAPEG'!Q17+'CAV PROJETO 3 PAEX'!P17+'CAV PROJETO 3 PAEX'!Q17+'CESFI INECO 14842'!P17+'CESFI INECO 14842'!Q17+'CESFI DEX 12758'!P17+'CESFI DEX 12758'!Q17+'CESFI 11038'!P17+'CESFI 11038'!Q17+CEPLAN!P17+CEPLAN!Q17+CEO!P17+CEO!Q17+CCT!P17+CCT!Q17+FAED!P17+FAED!Q17+CESMO!P17+CESMO!Q17+CEAVI!P17+CEAVI!Q17+CERES!P17+CERES!Q17+CEAD!P17+CEAD!Q17+SECOM!P17+SECOM!Q17+'RÁDIO FPOLIS'!P17+'RÁDIO FPOLIS'!Q17+'RÁDIO LAGES'!P17+'RÁDIO LAGES'!Q17+'RÁDIO JVLLE'!P17+'RÁDIO JVLLE'!Q17+SECON!P17+SECON!Q17+PROPLAN!P17+PROPLAN!Q17+PROEX!P17+PROEX!Q17+PROPPG!P17+PROPPG!Q17+MUSEU!P17+MUSEU!Q17+BU!P17+BU!Q17</f>
        <v>0</v>
      </c>
      <c r="K17" s="138">
        <f t="shared" si="0"/>
        <v>5</v>
      </c>
      <c r="L17" s="139">
        <f t="shared" si="1"/>
        <v>2034.95</v>
      </c>
      <c r="M17" s="139">
        <f t="shared" si="3"/>
        <v>0</v>
      </c>
      <c r="N17" s="264">
        <f t="shared" si="4"/>
        <v>0</v>
      </c>
      <c r="O17" s="265"/>
      <c r="P17" s="265"/>
      <c r="Q17" s="265"/>
      <c r="R17" s="332"/>
    </row>
    <row r="18" spans="1:18" ht="39" hidden="1" customHeight="1" x14ac:dyDescent="0.35">
      <c r="A18" s="328"/>
      <c r="B18" s="133">
        <v>15</v>
      </c>
      <c r="C18" s="329"/>
      <c r="D18" s="105" t="s">
        <v>128</v>
      </c>
      <c r="E18" s="109">
        <v>189.17</v>
      </c>
      <c r="F18" s="134">
        <f>CEART!K18+'ESAG PROCULT'!K18+'ESAG PAEX'!K18+'ESAG 3201'!K18+'ESAG 12758'!K18+'ESAG 11038'!K18+CEFID!K18+'CAV PROJETO 1'!K18+'CAV PROJETO 2 PRAPEG'!K18+'CAV PROJETO 3 PAEX'!K18+'CESFI INECO 14842'!K18+'CESFI DEX 12758'!K18+'CESFI 11038'!K18+CEPLAN!K18+CEO!K18+CCT!K18+FAED!K18+CESMO!K18+CEAVI!K18+CERES!K18+CEAD!K18+SECOM!K18+'RÁDIO FPOLIS'!K18+'RÁDIO LAGES'!K18+'RÁDIO JVLLE'!K18+SECON!K18+PROPLAN!K18+PROEX!K18+PROPPG!K18+MUSEU!K18+BU!K18</f>
        <v>4</v>
      </c>
      <c r="G18" s="135">
        <f>CEART!L18+'ESAG PROCULT'!L18+'ESAG PAEX'!L18+'ESAG 3201'!L18+'ESAG 12758'!L18+'ESAG 11038'!L18+CEFID!L18+'CAV PROJETO 1'!L18+'CAV PROJETO 2 PRAPEG'!L18+'CAV PROJETO 3 PAEX'!L18+'CESFI INECO 14842'!L18+'CESFI DEX 12758'!L18+'CESFI 11038'!L18+CEPLAN!L18+CEO!L18+CCT!L18+FAED!L18+CESMO!L18+CEAVI!L18+CERES!L18+CEAD!L18+SECOM!L18+'RÁDIO FPOLIS'!L18+'RÁDIO LAGES'!L18+'RÁDIO JVLLE'!L18+SECON!L18+PROPLAN!L18+PROEX!L18+PROPPG!L18+MUSEU!L18+BU!L18</f>
        <v>2</v>
      </c>
      <c r="H18" s="135">
        <f>CEART!M18+'ESAG PROCULT'!M18+'ESAG PAEX'!M18+'ESAG 3201'!M18+'ESAG 12758'!M18+'ESAG 11038'!M18+CEFID!M18+'CAV PROJETO 1'!M18+'CAV PROJETO 2 PRAPEG'!M18+'CAV PROJETO 3 PAEX'!M18+'CESFI INECO 14842'!M18+'CESFI DEX 12758'!M18+'CESFI 11038'!M18+CEPLAN!M18+CEO!M18+CCT!M18+FAED!M18+CESMO!M18+CEAVI!M18+CERES!M18+CEAD!M18+SECOM!M18+'RÁDIO FPOLIS'!M18+'RÁDIO LAGES'!M18+'RÁDIO JVLLE'!M18+SECON!M18+PROPLAN!M18+PROEX!M18+PROPPG!M18+MUSEU!M18+BU!M18</f>
        <v>2</v>
      </c>
      <c r="I18" s="136">
        <f t="shared" si="2"/>
        <v>0.5</v>
      </c>
      <c r="J18" s="137">
        <f>CEART!P18+CEART!Q18+'ESAG PROCULT'!P18+'ESAG PROCULT'!Q18+'ESAG PAEX'!P18+'ESAG PAEX'!Q18+'ESAG 3201'!P18+'ESAG 3201'!Q18+'ESAG 12758'!P18+'ESAG 12758'!Q18+'ESAG 11038'!P18+'ESAG 11038'!Q18+CEFID!P18+CEFID!Q18+'CAV PROJETO 1'!P18+'CAV PROJETO 1'!Q18+'CAV PROJETO 2 PRAPEG'!P18+'CAV PROJETO 2 PRAPEG'!Q18+'CAV PROJETO 3 PAEX'!P18+'CAV PROJETO 3 PAEX'!Q18+'CESFI INECO 14842'!P18+'CESFI INECO 14842'!Q18+'CESFI DEX 12758'!P18+'CESFI DEX 12758'!Q18+'CESFI 11038'!P18+'CESFI 11038'!Q18+CEPLAN!P18+CEPLAN!Q18+CEO!P18+CEO!Q18+CCT!P18+CCT!Q18+FAED!P18+FAED!Q18+CESMO!P18+CESMO!Q18+CEAVI!P18+CEAVI!Q18+CERES!P18+CERES!Q18+CEAD!P18+CEAD!Q18+SECOM!P18+SECOM!Q18+'RÁDIO FPOLIS'!P18+'RÁDIO FPOLIS'!Q18+'RÁDIO LAGES'!P18+'RÁDIO LAGES'!Q18+'RÁDIO JVLLE'!P18+'RÁDIO JVLLE'!Q18+SECON!P18+SECON!Q18+PROPLAN!P18+PROPLAN!Q18+PROEX!P18+PROEX!Q18+PROPPG!P18+PROPPG!Q18+MUSEU!P18+MUSEU!Q18+BU!P18+BU!Q18</f>
        <v>0</v>
      </c>
      <c r="K18" s="138">
        <f t="shared" si="0"/>
        <v>2</v>
      </c>
      <c r="L18" s="139">
        <f t="shared" si="1"/>
        <v>756.68</v>
      </c>
      <c r="M18" s="139">
        <f t="shared" si="3"/>
        <v>0</v>
      </c>
      <c r="N18" s="264">
        <f t="shared" si="4"/>
        <v>378.34</v>
      </c>
      <c r="O18" s="265"/>
      <c r="P18" s="265"/>
      <c r="Q18" s="265"/>
      <c r="R18" s="332"/>
    </row>
    <row r="19" spans="1:18" ht="39" hidden="1" customHeight="1" x14ac:dyDescent="0.35">
      <c r="A19" s="328">
        <v>5</v>
      </c>
      <c r="B19" s="133">
        <v>16</v>
      </c>
      <c r="C19" s="329" t="s">
        <v>131</v>
      </c>
      <c r="D19" s="105" t="s">
        <v>132</v>
      </c>
      <c r="E19" s="109">
        <v>88</v>
      </c>
      <c r="F19" s="134">
        <f>CEART!K19+'ESAG PROCULT'!K19+'ESAG PAEX'!K19+'ESAG 3201'!K19+'ESAG 12758'!K19+'ESAG 11038'!K19+CEFID!K19+'CAV PROJETO 1'!K19+'CAV PROJETO 2 PRAPEG'!K19+'CAV PROJETO 3 PAEX'!K19+'CESFI INECO 14842'!K19+'CESFI DEX 12758'!K19+'CESFI 11038'!K19+CEPLAN!K19+CEO!K19+CCT!K19+FAED!K19+CESMO!K19+CEAVI!K19+CERES!K19+CEAD!K19+SECOM!K19+'RÁDIO FPOLIS'!K19+'RÁDIO LAGES'!K19+'RÁDIO JVLLE'!K19+SECON!K19+PROPLAN!K19+PROEX!K19+PROPPG!K19+MUSEU!K19+BU!K19</f>
        <v>87</v>
      </c>
      <c r="G19" s="135">
        <f>CEART!L19+'ESAG PROCULT'!L19+'ESAG PAEX'!L19+'ESAG 3201'!L19+'ESAG 12758'!L19+'ESAG 11038'!L19+CEFID!L19+'CAV PROJETO 1'!L19+'CAV PROJETO 2 PRAPEG'!L19+'CAV PROJETO 3 PAEX'!L19+'CESFI INECO 14842'!L19+'CESFI DEX 12758'!L19+'CESFI 11038'!L19+CEPLAN!L19+CEO!L19+CCT!L19+FAED!L19+CESMO!L19+CEAVI!L19+CERES!L19+CEAD!L19+SECOM!L19+'RÁDIO FPOLIS'!L19+'RÁDIO LAGES'!L19+'RÁDIO JVLLE'!L19+SECON!L19+PROPLAN!L19+PROEX!L19+PROPPG!L19+MUSEU!L19+BU!L19</f>
        <v>17</v>
      </c>
      <c r="H19" s="135">
        <f>CEART!M19+'ESAG PROCULT'!M19+'ESAG PAEX'!M19+'ESAG 3201'!M19+'ESAG 12758'!M19+'ESAG 11038'!M19+CEFID!M19+'CAV PROJETO 1'!M19+'CAV PROJETO 2 PRAPEG'!M19+'CAV PROJETO 3 PAEX'!M19+'CESFI INECO 14842'!M19+'CESFI DEX 12758'!M19+'CESFI 11038'!M19+CEPLAN!M19+CEO!M19+CCT!M19+FAED!M19+CESMO!M19+CEAVI!M19+CERES!M19+CEAD!M19+SECOM!M19+'RÁDIO FPOLIS'!M19+'RÁDIO LAGES'!M19+'RÁDIO JVLLE'!M19+SECON!M19+PROPLAN!M19+PROEX!M19+PROPPG!M19+MUSEU!M19+BU!M19</f>
        <v>17</v>
      </c>
      <c r="I19" s="136">
        <f t="shared" si="2"/>
        <v>21.25</v>
      </c>
      <c r="J19" s="137">
        <f>CEART!P19+CEART!Q19+'ESAG PROCULT'!P19+'ESAG PROCULT'!Q19+'ESAG PAEX'!P19+'ESAG PAEX'!Q19+'ESAG 3201'!P19+'ESAG 3201'!Q19+'ESAG 12758'!P19+'ESAG 12758'!Q19+'ESAG 11038'!P19+'ESAG 11038'!Q19+CEFID!P19+CEFID!Q19+'CAV PROJETO 1'!P19+'CAV PROJETO 1'!Q19+'CAV PROJETO 2 PRAPEG'!P19+'CAV PROJETO 2 PRAPEG'!Q19+'CAV PROJETO 3 PAEX'!P19+'CAV PROJETO 3 PAEX'!Q19+'CESFI INECO 14842'!P19+'CESFI INECO 14842'!Q19+'CESFI DEX 12758'!P19+'CESFI DEX 12758'!Q19+'CESFI 11038'!P19+'CESFI 11038'!Q19+CEPLAN!P19+CEPLAN!Q19+CEO!P19+CEO!Q19+CCT!P19+CCT!Q19+FAED!P19+FAED!Q19+CESMO!P19+CESMO!Q19+CEAVI!P19+CEAVI!Q19+CERES!P19+CERES!Q19+CEAD!P19+CEAD!Q19+SECOM!P19+SECOM!Q19+'RÁDIO FPOLIS'!P19+'RÁDIO FPOLIS'!Q19+'RÁDIO LAGES'!P19+'RÁDIO LAGES'!Q19+'RÁDIO JVLLE'!P19+'RÁDIO JVLLE'!Q19+SECON!P19+SECON!Q19+PROPLAN!P19+PROPLAN!Q19+PROEX!P19+PROEX!Q19+PROPPG!P19+PROPPG!Q19+MUSEU!P19+MUSEU!Q19+BU!P19+BU!Q19</f>
        <v>0</v>
      </c>
      <c r="K19" s="138">
        <f t="shared" si="0"/>
        <v>70</v>
      </c>
      <c r="L19" s="139">
        <f t="shared" si="1"/>
        <v>7656</v>
      </c>
      <c r="M19" s="139">
        <f t="shared" si="3"/>
        <v>0</v>
      </c>
      <c r="N19" s="264">
        <f t="shared" si="4"/>
        <v>1496</v>
      </c>
      <c r="O19" s="265"/>
      <c r="P19" s="265"/>
      <c r="Q19" s="265"/>
      <c r="R19" s="332"/>
    </row>
    <row r="20" spans="1:18" ht="39" hidden="1" customHeight="1" x14ac:dyDescent="0.35">
      <c r="A20" s="328"/>
      <c r="B20" s="133">
        <v>17</v>
      </c>
      <c r="C20" s="329"/>
      <c r="D20" s="105" t="s">
        <v>135</v>
      </c>
      <c r="E20" s="109">
        <v>64</v>
      </c>
      <c r="F20" s="134">
        <f>CEART!K20+'ESAG PROCULT'!K20+'ESAG PAEX'!K20+'ESAG 3201'!K20+'ESAG 12758'!K20+'ESAG 11038'!K20+CEFID!K20+'CAV PROJETO 1'!K20+'CAV PROJETO 2 PRAPEG'!K20+'CAV PROJETO 3 PAEX'!K20+'CESFI INECO 14842'!K20+'CESFI DEX 12758'!K20+'CESFI 11038'!K20+CEPLAN!K20+CEO!K20+CCT!K20+FAED!K20+CESMO!K20+CEAVI!K20+CERES!K20+CEAD!K20+SECOM!K20+'RÁDIO FPOLIS'!K20+'RÁDIO LAGES'!K20+'RÁDIO JVLLE'!K20+SECON!K20+PROPLAN!K20+PROEX!K20+PROPPG!K20+MUSEU!K20+BU!K20</f>
        <v>77</v>
      </c>
      <c r="G20" s="135">
        <f>CEART!L20+'ESAG PROCULT'!L20+'ESAG PAEX'!L20+'ESAG 3201'!L20+'ESAG 12758'!L20+'ESAG 11038'!L20+CEFID!L20+'CAV PROJETO 1'!L20+'CAV PROJETO 2 PRAPEG'!L20+'CAV PROJETO 3 PAEX'!L20+'CESFI INECO 14842'!L20+'CESFI DEX 12758'!L20+'CESFI 11038'!L20+CEPLAN!L20+CEO!L20+CCT!L20+FAED!L20+CESMO!L20+CEAVI!L20+CERES!L20+CEAD!L20+SECOM!L20+'RÁDIO FPOLIS'!L20+'RÁDIO LAGES'!L20+'RÁDIO JVLLE'!L20+SECON!L20+PROPLAN!L20+PROEX!L20+PROPPG!L20+MUSEU!L20+BU!L20</f>
        <v>26</v>
      </c>
      <c r="H20" s="135">
        <f>CEART!M20+'ESAG PROCULT'!M20+'ESAG PAEX'!M20+'ESAG 3201'!M20+'ESAG 12758'!M20+'ESAG 11038'!M20+CEFID!M20+'CAV PROJETO 1'!M20+'CAV PROJETO 2 PRAPEG'!M20+'CAV PROJETO 3 PAEX'!M20+'CESFI INECO 14842'!M20+'CESFI DEX 12758'!M20+'CESFI 11038'!M20+CEPLAN!M20+CEO!M20+CCT!M20+FAED!M20+CESMO!M20+CEAVI!M20+CERES!M20+CEAD!M20+SECOM!M20+'RÁDIO FPOLIS'!M20+'RÁDIO LAGES'!M20+'RÁDIO JVLLE'!M20+SECON!M20+PROPLAN!M20+PROEX!M20+PROPPG!M20+MUSEU!M20+BU!M20</f>
        <v>26</v>
      </c>
      <c r="I20" s="136">
        <f t="shared" si="2"/>
        <v>18.75</v>
      </c>
      <c r="J20" s="137">
        <f>CEART!P20+CEART!Q20+'ESAG PROCULT'!P20+'ESAG PROCULT'!Q20+'ESAG PAEX'!P20+'ESAG PAEX'!Q20+'ESAG 3201'!P20+'ESAG 3201'!Q20+'ESAG 12758'!P20+'ESAG 12758'!Q20+'ESAG 11038'!P20+'ESAG 11038'!Q20+CEFID!P20+CEFID!Q20+'CAV PROJETO 1'!P20+'CAV PROJETO 1'!Q20+'CAV PROJETO 2 PRAPEG'!P20+'CAV PROJETO 2 PRAPEG'!Q20+'CAV PROJETO 3 PAEX'!P20+'CAV PROJETO 3 PAEX'!Q20+'CESFI INECO 14842'!P20+'CESFI INECO 14842'!Q20+'CESFI DEX 12758'!P20+'CESFI DEX 12758'!Q20+'CESFI 11038'!P20+'CESFI 11038'!Q20+CEPLAN!P20+CEPLAN!Q20+CEO!P20+CEO!Q20+CCT!P20+CCT!Q20+FAED!P20+FAED!Q20+CESMO!P20+CESMO!Q20+CEAVI!P20+CEAVI!Q20+CERES!P20+CERES!Q20+CEAD!P20+CEAD!Q20+SECOM!P20+SECOM!Q20+'RÁDIO FPOLIS'!P20+'RÁDIO FPOLIS'!Q20+'RÁDIO LAGES'!P20+'RÁDIO LAGES'!Q20+'RÁDIO JVLLE'!P20+'RÁDIO JVLLE'!Q20+SECON!P20+SECON!Q20+PROPLAN!P20+PROPLAN!Q20+PROEX!P20+PROEX!Q20+PROPPG!P20+PROPPG!Q20+MUSEU!P20+MUSEU!Q20+BU!P20+BU!Q20</f>
        <v>0</v>
      </c>
      <c r="K20" s="138">
        <f t="shared" si="0"/>
        <v>51</v>
      </c>
      <c r="L20" s="139">
        <f t="shared" si="1"/>
        <v>4928</v>
      </c>
      <c r="M20" s="139">
        <f t="shared" si="3"/>
        <v>0</v>
      </c>
      <c r="N20" s="264">
        <f t="shared" si="4"/>
        <v>1664</v>
      </c>
      <c r="O20" s="265"/>
      <c r="P20" s="265"/>
      <c r="Q20" s="265"/>
      <c r="R20" s="332"/>
    </row>
    <row r="21" spans="1:18" ht="39" hidden="1" customHeight="1" x14ac:dyDescent="0.35">
      <c r="A21" s="328"/>
      <c r="B21" s="133">
        <v>18</v>
      </c>
      <c r="C21" s="329"/>
      <c r="D21" s="105" t="s">
        <v>138</v>
      </c>
      <c r="E21" s="109">
        <v>138</v>
      </c>
      <c r="F21" s="134">
        <f>CEART!K21+'ESAG PROCULT'!K21+'ESAG PAEX'!K21+'ESAG 3201'!K21+'ESAG 12758'!K21+'ESAG 11038'!K21+CEFID!K21+'CAV PROJETO 1'!K21+'CAV PROJETO 2 PRAPEG'!K21+'CAV PROJETO 3 PAEX'!K21+'CESFI INECO 14842'!K21+'CESFI DEX 12758'!K21+'CESFI 11038'!K21+CEPLAN!K21+CEO!K21+CCT!K21+FAED!K21+CESMO!K21+CEAVI!K21+CERES!K21+CEAD!K21+SECOM!K21+'RÁDIO FPOLIS'!K21+'RÁDIO LAGES'!K21+'RÁDIO JVLLE'!K21+SECON!K21+PROPLAN!K21+PROEX!K21+PROPPG!K21+MUSEU!K21+BU!K21</f>
        <v>46</v>
      </c>
      <c r="G21" s="135">
        <f>CEART!L21+'ESAG PROCULT'!L21+'ESAG PAEX'!L21+'ESAG 3201'!L21+'ESAG 12758'!L21+'ESAG 11038'!L21+CEFID!L21+'CAV PROJETO 1'!L21+'CAV PROJETO 2 PRAPEG'!L21+'CAV PROJETO 3 PAEX'!L21+'CESFI INECO 14842'!L21+'CESFI DEX 12758'!L21+'CESFI 11038'!L21+CEPLAN!L21+CEO!L21+CCT!L21+FAED!L21+CESMO!L21+CEAVI!L21+CERES!L21+CEAD!L21+SECOM!L21+'RÁDIO FPOLIS'!L21+'RÁDIO LAGES'!L21+'RÁDIO JVLLE'!L21+SECON!L21+PROPLAN!L21+PROEX!L21+PROPPG!L21+MUSEU!L21+BU!L21</f>
        <v>3</v>
      </c>
      <c r="H21" s="135">
        <f>CEART!M21+'ESAG PROCULT'!M21+'ESAG PAEX'!M21+'ESAG 3201'!M21+'ESAG 12758'!M21+'ESAG 11038'!M21+CEFID!M21+'CAV PROJETO 1'!M21+'CAV PROJETO 2 PRAPEG'!M21+'CAV PROJETO 3 PAEX'!M21+'CESFI INECO 14842'!M21+'CESFI DEX 12758'!M21+'CESFI 11038'!M21+CEPLAN!M21+CEO!M21+CCT!M21+FAED!M21+CESMO!M21+CEAVI!M21+CERES!M21+CEAD!M21+SECOM!M21+'RÁDIO FPOLIS'!M21+'RÁDIO LAGES'!M21+'RÁDIO JVLLE'!M21+SECON!M21+PROPLAN!M21+PROEX!M21+PROPPG!M21+MUSEU!M21+BU!M21</f>
        <v>3</v>
      </c>
      <c r="I21" s="136">
        <f t="shared" si="2"/>
        <v>11</v>
      </c>
      <c r="J21" s="137">
        <f>CEART!P21+CEART!Q21+'ESAG PROCULT'!P21+'ESAG PROCULT'!Q21+'ESAG PAEX'!P21+'ESAG PAEX'!Q21+'ESAG 3201'!P21+'ESAG 3201'!Q21+'ESAG 12758'!P21+'ESAG 12758'!Q21+'ESAG 11038'!P21+'ESAG 11038'!Q21+CEFID!P21+CEFID!Q21+'CAV PROJETO 1'!P21+'CAV PROJETO 1'!Q21+'CAV PROJETO 2 PRAPEG'!P21+'CAV PROJETO 2 PRAPEG'!Q21+'CAV PROJETO 3 PAEX'!P21+'CAV PROJETO 3 PAEX'!Q21+'CESFI INECO 14842'!P21+'CESFI INECO 14842'!Q21+'CESFI DEX 12758'!P21+'CESFI DEX 12758'!Q21+'CESFI 11038'!P21+'CESFI 11038'!Q21+CEPLAN!P21+CEPLAN!Q21+CEO!P21+CEO!Q21+CCT!P21+CCT!Q21+FAED!P21+FAED!Q21+CESMO!P21+CESMO!Q21+CEAVI!P21+CEAVI!Q21+CERES!P21+CERES!Q21+CEAD!P21+CEAD!Q21+SECOM!P21+SECOM!Q21+'RÁDIO FPOLIS'!P21+'RÁDIO FPOLIS'!Q21+'RÁDIO LAGES'!P21+'RÁDIO LAGES'!Q21+'RÁDIO JVLLE'!P21+'RÁDIO JVLLE'!Q21+SECON!P21+SECON!Q21+PROPLAN!P21+PROPLAN!Q21+PROEX!P21+PROEX!Q21+PROPPG!P21+PROPPG!Q21+MUSEU!P21+MUSEU!Q21+BU!P21+BU!Q21</f>
        <v>0</v>
      </c>
      <c r="K21" s="138">
        <f t="shared" si="0"/>
        <v>43</v>
      </c>
      <c r="L21" s="139">
        <f t="shared" si="1"/>
        <v>6348</v>
      </c>
      <c r="M21" s="139">
        <f t="shared" si="3"/>
        <v>0</v>
      </c>
      <c r="N21" s="264">
        <f t="shared" si="4"/>
        <v>414</v>
      </c>
      <c r="O21" s="265"/>
      <c r="P21" s="265"/>
      <c r="Q21" s="265"/>
      <c r="R21" s="332"/>
    </row>
    <row r="22" spans="1:18" ht="39" hidden="1" customHeight="1" x14ac:dyDescent="0.35">
      <c r="A22" s="328"/>
      <c r="B22" s="133">
        <v>19</v>
      </c>
      <c r="C22" s="329"/>
      <c r="D22" s="105" t="s">
        <v>139</v>
      </c>
      <c r="E22" s="109">
        <v>554</v>
      </c>
      <c r="F22" s="134">
        <f>CEART!K22+'ESAG PROCULT'!K22+'ESAG PAEX'!K22+'ESAG 3201'!K22+'ESAG 12758'!K22+'ESAG 11038'!K22+CEFID!K22+'CAV PROJETO 1'!K22+'CAV PROJETO 2 PRAPEG'!K22+'CAV PROJETO 3 PAEX'!K22+'CESFI INECO 14842'!K22+'CESFI DEX 12758'!K22+'CESFI 11038'!K22+CEPLAN!K22+CEO!K22+CCT!K22+FAED!K22+CESMO!K22+CEAVI!K22+CERES!K22+CEAD!K22+SECOM!K22+'RÁDIO FPOLIS'!K22+'RÁDIO LAGES'!K22+'RÁDIO JVLLE'!K22+SECON!K22+PROPLAN!K22+PROEX!K22+PROPPG!K22+MUSEU!K22+BU!K22</f>
        <v>3</v>
      </c>
      <c r="G22" s="135">
        <f>CEART!L22+'ESAG PROCULT'!L22+'ESAG PAEX'!L22+'ESAG 3201'!L22+'ESAG 12758'!L22+'ESAG 11038'!L22+CEFID!L22+'CAV PROJETO 1'!L22+'CAV PROJETO 2 PRAPEG'!L22+'CAV PROJETO 3 PAEX'!L22+'CESFI INECO 14842'!L22+'CESFI DEX 12758'!L22+'CESFI 11038'!L22+CEPLAN!L22+CEO!L22+CCT!L22+FAED!L22+CESMO!L22+CEAVI!L22+CERES!L22+CEAD!L22+SECOM!L22+'RÁDIO FPOLIS'!L22+'RÁDIO LAGES'!L22+'RÁDIO JVLLE'!L22+SECON!L22+PROPLAN!L22+PROEX!L22+PROPPG!L22+MUSEU!L22+BU!L22</f>
        <v>1</v>
      </c>
      <c r="H22" s="135">
        <f>CEART!M22+'ESAG PROCULT'!M22+'ESAG PAEX'!M22+'ESAG 3201'!M22+'ESAG 12758'!M22+'ESAG 11038'!M22+CEFID!M22+'CAV PROJETO 1'!M22+'CAV PROJETO 2 PRAPEG'!M22+'CAV PROJETO 3 PAEX'!M22+'CESFI INECO 14842'!M22+'CESFI DEX 12758'!M22+'CESFI 11038'!M22+CEPLAN!M22+CEO!M22+CCT!M22+FAED!M22+CESMO!M22+CEAVI!M22+CERES!M22+CEAD!M22+SECOM!M22+'RÁDIO FPOLIS'!M22+'RÁDIO LAGES'!M22+'RÁDIO JVLLE'!M22+SECON!M22+PROPLAN!M22+PROEX!M22+PROPPG!M22+MUSEU!M22+BU!M22</f>
        <v>1</v>
      </c>
      <c r="I22" s="136">
        <f t="shared" si="2"/>
        <v>0.25</v>
      </c>
      <c r="J22" s="137">
        <f>CEART!P22+CEART!Q22+'ESAG PROCULT'!P22+'ESAG PROCULT'!Q22+'ESAG PAEX'!P22+'ESAG PAEX'!Q22+'ESAG 3201'!P22+'ESAG 3201'!Q22+'ESAG 12758'!P22+'ESAG 12758'!Q22+'ESAG 11038'!P22+'ESAG 11038'!Q22+CEFID!P22+CEFID!Q22+'CAV PROJETO 1'!P22+'CAV PROJETO 1'!Q22+'CAV PROJETO 2 PRAPEG'!P22+'CAV PROJETO 2 PRAPEG'!Q22+'CAV PROJETO 3 PAEX'!P22+'CAV PROJETO 3 PAEX'!Q22+'CESFI INECO 14842'!P22+'CESFI INECO 14842'!Q22+'CESFI DEX 12758'!P22+'CESFI DEX 12758'!Q22+'CESFI 11038'!P22+'CESFI 11038'!Q22+CEPLAN!P22+CEPLAN!Q22+CEO!P22+CEO!Q22+CCT!P22+CCT!Q22+FAED!P22+FAED!Q22+CESMO!P22+CESMO!Q22+CEAVI!P22+CEAVI!Q22+CERES!P22+CERES!Q22+CEAD!P22+CEAD!Q22+SECOM!P22+SECOM!Q22+'RÁDIO FPOLIS'!P22+'RÁDIO FPOLIS'!Q22+'RÁDIO LAGES'!P22+'RÁDIO LAGES'!Q22+'RÁDIO JVLLE'!P22+'RÁDIO JVLLE'!Q22+SECON!P22+SECON!Q22+PROPLAN!P22+PROPLAN!Q22+PROEX!P22+PROEX!Q22+PROPPG!P22+PROPPG!Q22+MUSEU!P22+MUSEU!Q22+BU!P22+BU!Q22</f>
        <v>0</v>
      </c>
      <c r="K22" s="138">
        <f t="shared" si="0"/>
        <v>2</v>
      </c>
      <c r="L22" s="139">
        <f t="shared" si="1"/>
        <v>1662</v>
      </c>
      <c r="M22" s="139">
        <f t="shared" si="3"/>
        <v>0</v>
      </c>
      <c r="N22" s="264">
        <f t="shared" si="4"/>
        <v>554</v>
      </c>
      <c r="O22" s="265"/>
      <c r="P22" s="265"/>
      <c r="Q22" s="265"/>
      <c r="R22" s="332"/>
    </row>
    <row r="23" spans="1:18" ht="39" hidden="1" customHeight="1" x14ac:dyDescent="0.35">
      <c r="A23" s="328"/>
      <c r="B23" s="133">
        <v>20</v>
      </c>
      <c r="C23" s="329"/>
      <c r="D23" s="105" t="s">
        <v>142</v>
      </c>
      <c r="E23" s="109">
        <v>91</v>
      </c>
      <c r="F23" s="134">
        <f>CEART!K23+'ESAG PROCULT'!K23+'ESAG PAEX'!K23+'ESAG 3201'!K23+'ESAG 12758'!K23+'ESAG 11038'!K23+CEFID!K23+'CAV PROJETO 1'!K23+'CAV PROJETO 2 PRAPEG'!K23+'CAV PROJETO 3 PAEX'!K23+'CESFI INECO 14842'!K23+'CESFI DEX 12758'!K23+'CESFI 11038'!K23+CEPLAN!K23+CEO!K23+CCT!K23+FAED!K23+CESMO!K23+CEAVI!K23+CERES!K23+CEAD!K23+SECOM!K23+'RÁDIO FPOLIS'!K23+'RÁDIO LAGES'!K23+'RÁDIO JVLLE'!K23+SECON!K23+PROPLAN!K23+PROEX!K23+PROPPG!K23+MUSEU!K23+BU!K23</f>
        <v>46</v>
      </c>
      <c r="G23" s="135">
        <f>CEART!L23+'ESAG PROCULT'!L23+'ESAG PAEX'!L23+'ESAG 3201'!L23+'ESAG 12758'!L23+'ESAG 11038'!L23+CEFID!L23+'CAV PROJETO 1'!L23+'CAV PROJETO 2 PRAPEG'!L23+'CAV PROJETO 3 PAEX'!L23+'CESFI INECO 14842'!L23+'CESFI DEX 12758'!L23+'CESFI 11038'!L23+CEPLAN!L23+CEO!L23+CCT!L23+FAED!L23+CESMO!L23+CEAVI!L23+CERES!L23+CEAD!L23+SECOM!L23+'RÁDIO FPOLIS'!L23+'RÁDIO LAGES'!L23+'RÁDIO JVLLE'!L23+SECON!L23+PROPLAN!L23+PROEX!L23+PROPPG!L23+MUSEU!L23+BU!L23</f>
        <v>13</v>
      </c>
      <c r="H23" s="135">
        <f>CEART!M23+'ESAG PROCULT'!M23+'ESAG PAEX'!M23+'ESAG 3201'!M23+'ESAG 12758'!M23+'ESAG 11038'!M23+CEFID!M23+'CAV PROJETO 1'!M23+'CAV PROJETO 2 PRAPEG'!M23+'CAV PROJETO 3 PAEX'!M23+'CESFI INECO 14842'!M23+'CESFI DEX 12758'!M23+'CESFI 11038'!M23+CEPLAN!M23+CEO!M23+CCT!M23+FAED!M23+CESMO!M23+CEAVI!M23+CERES!M23+CEAD!M23+SECOM!M23+'RÁDIO FPOLIS'!M23+'RÁDIO LAGES'!M23+'RÁDIO JVLLE'!M23+SECON!M23+PROPLAN!M23+PROEX!M23+PROPPG!M23+MUSEU!M23+BU!M23</f>
        <v>13</v>
      </c>
      <c r="I23" s="136">
        <f t="shared" si="2"/>
        <v>11</v>
      </c>
      <c r="J23" s="137">
        <f>CEART!P23+CEART!Q23+'ESAG PROCULT'!P23+'ESAG PROCULT'!Q23+'ESAG PAEX'!P23+'ESAG PAEX'!Q23+'ESAG 3201'!P23+'ESAG 3201'!Q23+'ESAG 12758'!P23+'ESAG 12758'!Q23+'ESAG 11038'!P23+'ESAG 11038'!Q23+CEFID!P23+CEFID!Q23+'CAV PROJETO 1'!P23+'CAV PROJETO 1'!Q23+'CAV PROJETO 2 PRAPEG'!P23+'CAV PROJETO 2 PRAPEG'!Q23+'CAV PROJETO 3 PAEX'!P23+'CAV PROJETO 3 PAEX'!Q23+'CESFI INECO 14842'!P23+'CESFI INECO 14842'!Q23+'CESFI DEX 12758'!P23+'CESFI DEX 12758'!Q23+'CESFI 11038'!P23+'CESFI 11038'!Q23+CEPLAN!P23+CEPLAN!Q23+CEO!P23+CEO!Q23+CCT!P23+CCT!Q23+FAED!P23+FAED!Q23+CESMO!P23+CESMO!Q23+CEAVI!P23+CEAVI!Q23+CERES!P23+CERES!Q23+CEAD!P23+CEAD!Q23+SECOM!P23+SECOM!Q23+'RÁDIO FPOLIS'!P23+'RÁDIO FPOLIS'!Q23+'RÁDIO LAGES'!P23+'RÁDIO LAGES'!Q23+'RÁDIO JVLLE'!P23+'RÁDIO JVLLE'!Q23+SECON!P23+SECON!Q23+PROPLAN!P23+PROPLAN!Q23+PROEX!P23+PROEX!Q23+PROPPG!P23+PROPPG!Q23+MUSEU!P23+MUSEU!Q23+BU!P23+BU!Q23</f>
        <v>0</v>
      </c>
      <c r="K23" s="138">
        <f t="shared" si="0"/>
        <v>33</v>
      </c>
      <c r="L23" s="139">
        <f t="shared" si="1"/>
        <v>4186</v>
      </c>
      <c r="M23" s="139">
        <f t="shared" si="3"/>
        <v>0</v>
      </c>
      <c r="N23" s="264">
        <f t="shared" si="4"/>
        <v>1183</v>
      </c>
      <c r="O23" s="265"/>
      <c r="P23" s="265"/>
      <c r="Q23" s="265"/>
      <c r="R23" s="332"/>
    </row>
    <row r="24" spans="1:18" ht="39" hidden="1" customHeight="1" x14ac:dyDescent="0.35">
      <c r="A24" s="328"/>
      <c r="B24" s="133">
        <v>21</v>
      </c>
      <c r="C24" s="329"/>
      <c r="D24" s="105" t="s">
        <v>143</v>
      </c>
      <c r="E24" s="109">
        <v>120</v>
      </c>
      <c r="F24" s="134">
        <f>CEART!K24+'ESAG PROCULT'!K24+'ESAG PAEX'!K24+'ESAG 3201'!K24+'ESAG 12758'!K24+'ESAG 11038'!K24+CEFID!K24+'CAV PROJETO 1'!K24+'CAV PROJETO 2 PRAPEG'!K24+'CAV PROJETO 3 PAEX'!K24+'CESFI INECO 14842'!K24+'CESFI DEX 12758'!K24+'CESFI 11038'!K24+CEPLAN!K24+CEO!K24+CCT!K24+FAED!K24+CESMO!K24+CEAVI!K24+CERES!K24+CEAD!K24+SECOM!K24+'RÁDIO FPOLIS'!K24+'RÁDIO LAGES'!K24+'RÁDIO JVLLE'!K24+SECON!K24+PROPLAN!K24+PROEX!K24+PROPPG!K24+MUSEU!K24+BU!K24</f>
        <v>6</v>
      </c>
      <c r="G24" s="135">
        <f>CEART!L24+'ESAG PROCULT'!L24+'ESAG PAEX'!L24+'ESAG 3201'!L24+'ESAG 12758'!L24+'ESAG 11038'!L24+CEFID!L24+'CAV PROJETO 1'!L24+'CAV PROJETO 2 PRAPEG'!L24+'CAV PROJETO 3 PAEX'!L24+'CESFI INECO 14842'!L24+'CESFI DEX 12758'!L24+'CESFI 11038'!L24+CEPLAN!L24+CEO!L24+CCT!L24+FAED!L24+CESMO!L24+CEAVI!L24+CERES!L24+CEAD!L24+SECOM!L24+'RÁDIO FPOLIS'!L24+'RÁDIO LAGES'!L24+'RÁDIO JVLLE'!L24+SECON!L24+PROPLAN!L24+PROEX!L24+PROPPG!L24+MUSEU!L24+BU!L24</f>
        <v>0</v>
      </c>
      <c r="H24" s="135">
        <f>CEART!M24+'ESAG PROCULT'!M24+'ESAG PAEX'!M24+'ESAG 3201'!M24+'ESAG 12758'!M24+'ESAG 11038'!M24+CEFID!M24+'CAV PROJETO 1'!M24+'CAV PROJETO 2 PRAPEG'!M24+'CAV PROJETO 3 PAEX'!M24+'CESFI INECO 14842'!M24+'CESFI DEX 12758'!M24+'CESFI 11038'!M24+CEPLAN!M24+CEO!M24+CCT!M24+FAED!M24+CESMO!M24+CEAVI!M24+CERES!M24+CEAD!M24+SECOM!M24+'RÁDIO FPOLIS'!M24+'RÁDIO LAGES'!M24+'RÁDIO JVLLE'!M24+SECON!M24+PROPLAN!M24+PROEX!M24+PROPPG!M24+MUSEU!M24+BU!M24</f>
        <v>0</v>
      </c>
      <c r="I24" s="136">
        <f t="shared" si="2"/>
        <v>1</v>
      </c>
      <c r="J24" s="137">
        <f>CEART!P24+CEART!Q24+'ESAG PROCULT'!P24+'ESAG PROCULT'!Q24+'ESAG PAEX'!P24+'ESAG PAEX'!Q24+'ESAG 3201'!P24+'ESAG 3201'!Q24+'ESAG 12758'!P24+'ESAG 12758'!Q24+'ESAG 11038'!P24+'ESAG 11038'!Q24+CEFID!P24+CEFID!Q24+'CAV PROJETO 1'!P24+'CAV PROJETO 1'!Q24+'CAV PROJETO 2 PRAPEG'!P24+'CAV PROJETO 2 PRAPEG'!Q24+'CAV PROJETO 3 PAEX'!P24+'CAV PROJETO 3 PAEX'!Q24+'CESFI INECO 14842'!P24+'CESFI INECO 14842'!Q24+'CESFI DEX 12758'!P24+'CESFI DEX 12758'!Q24+'CESFI 11038'!P24+'CESFI 11038'!Q24+CEPLAN!P24+CEPLAN!Q24+CEO!P24+CEO!Q24+CCT!P24+CCT!Q24+FAED!P24+FAED!Q24+CESMO!P24+CESMO!Q24+CEAVI!P24+CEAVI!Q24+CERES!P24+CERES!Q24+CEAD!P24+CEAD!Q24+SECOM!P24+SECOM!Q24+'RÁDIO FPOLIS'!P24+'RÁDIO FPOLIS'!Q24+'RÁDIO LAGES'!P24+'RÁDIO LAGES'!Q24+'RÁDIO JVLLE'!P24+'RÁDIO JVLLE'!Q24+SECON!P24+SECON!Q24+PROPLAN!P24+PROPLAN!Q24+PROEX!P24+PROEX!Q24+PROPPG!P24+PROPPG!Q24+MUSEU!P24+MUSEU!Q24+BU!P24+BU!Q24</f>
        <v>0</v>
      </c>
      <c r="K24" s="138">
        <f t="shared" si="0"/>
        <v>6</v>
      </c>
      <c r="L24" s="139">
        <f t="shared" si="1"/>
        <v>720</v>
      </c>
      <c r="M24" s="139">
        <f t="shared" si="3"/>
        <v>0</v>
      </c>
      <c r="N24" s="264">
        <f t="shared" si="4"/>
        <v>0</v>
      </c>
      <c r="O24" s="265"/>
      <c r="P24" s="265"/>
      <c r="Q24" s="265"/>
      <c r="R24" s="332"/>
    </row>
    <row r="25" spans="1:18" ht="39" hidden="1" customHeight="1" x14ac:dyDescent="0.35">
      <c r="A25" s="328">
        <v>6</v>
      </c>
      <c r="B25" s="133">
        <v>22</v>
      </c>
      <c r="C25" s="329" t="s">
        <v>144</v>
      </c>
      <c r="D25" s="105" t="s">
        <v>145</v>
      </c>
      <c r="E25" s="109">
        <v>2169.65</v>
      </c>
      <c r="F25" s="134">
        <f>CEART!K25+'ESAG PROCULT'!K25+'ESAG PAEX'!K25+'ESAG 3201'!K25+'ESAG 12758'!K25+'ESAG 11038'!K25+CEFID!K25+'CAV PROJETO 1'!K25+'CAV PROJETO 2 PRAPEG'!K25+'CAV PROJETO 3 PAEX'!K25+'CESFI INECO 14842'!K25+'CESFI DEX 12758'!K25+'CESFI 11038'!K25+CEPLAN!K25+CEO!K25+CCT!K25+FAED!K25+CESMO!K25+CEAVI!K25+CERES!K25+CEAD!K25+SECOM!K25+'RÁDIO FPOLIS'!K25+'RÁDIO LAGES'!K25+'RÁDIO JVLLE'!K25+SECON!K25+PROPLAN!K25+PROEX!K25+PROPPG!K25+MUSEU!K25+BU!K25</f>
        <v>41</v>
      </c>
      <c r="G25" s="135">
        <f>CEART!L25+'ESAG PROCULT'!L25+'ESAG PAEX'!L25+'ESAG 3201'!L25+'ESAG 12758'!L25+'ESAG 11038'!L25+CEFID!L25+'CAV PROJETO 1'!L25+'CAV PROJETO 2 PRAPEG'!L25+'CAV PROJETO 3 PAEX'!L25+'CESFI INECO 14842'!L25+'CESFI DEX 12758'!L25+'CESFI 11038'!L25+CEPLAN!L25+CEO!L25+CCT!L25+FAED!L25+CESMO!L25+CEAVI!L25+CERES!L25+CEAD!L25+SECOM!L25+'RÁDIO FPOLIS'!L25+'RÁDIO LAGES'!L25+'RÁDIO JVLLE'!L25+SECON!L25+PROPLAN!L25+PROEX!L25+PROPPG!L25+MUSEU!L25+BU!L25</f>
        <v>14</v>
      </c>
      <c r="H25" s="135">
        <f>CEART!M25+'ESAG PROCULT'!M25+'ESAG PAEX'!M25+'ESAG 3201'!M25+'ESAG 12758'!M25+'ESAG 11038'!M25+CEFID!M25+'CAV PROJETO 1'!M25+'CAV PROJETO 2 PRAPEG'!M25+'CAV PROJETO 3 PAEX'!M25+'CESFI INECO 14842'!M25+'CESFI DEX 12758'!M25+'CESFI 11038'!M25+CEPLAN!M25+CEO!M25+CCT!M25+FAED!M25+CESMO!M25+CEAVI!M25+CERES!M25+CEAD!M25+SECOM!M25+'RÁDIO FPOLIS'!M25+'RÁDIO LAGES'!M25+'RÁDIO JVLLE'!M25+SECON!M25+PROPLAN!M25+PROEX!M25+PROPPG!M25+MUSEU!M25+BU!M25</f>
        <v>14</v>
      </c>
      <c r="I25" s="136">
        <f t="shared" si="2"/>
        <v>9.75</v>
      </c>
      <c r="J25" s="137">
        <f>CEART!P25+CEART!Q25+'ESAG PROCULT'!P25+'ESAG PROCULT'!Q25+'ESAG PAEX'!P25+'ESAG PAEX'!Q25+'ESAG 3201'!P25+'ESAG 3201'!Q25+'ESAG 12758'!P25+'ESAG 12758'!Q25+'ESAG 11038'!P25+'ESAG 11038'!Q25+CEFID!P25+CEFID!Q25+'CAV PROJETO 1'!P25+'CAV PROJETO 1'!Q25+'CAV PROJETO 2 PRAPEG'!P25+'CAV PROJETO 2 PRAPEG'!Q25+'CAV PROJETO 3 PAEX'!P25+'CAV PROJETO 3 PAEX'!Q25+'CESFI INECO 14842'!P25+'CESFI INECO 14842'!Q25+'CESFI DEX 12758'!P25+'CESFI DEX 12758'!Q25+'CESFI 11038'!P25+'CESFI 11038'!Q25+CEPLAN!P25+CEPLAN!Q25+CEO!P25+CEO!Q25+CCT!P25+CCT!Q25+FAED!P25+FAED!Q25+CESMO!P25+CESMO!Q25+CEAVI!P25+CEAVI!Q25+CERES!P25+CERES!Q25+CEAD!P25+CEAD!Q25+SECOM!P25+SECOM!Q25+'RÁDIO FPOLIS'!P25+'RÁDIO FPOLIS'!Q25+'RÁDIO LAGES'!P25+'RÁDIO LAGES'!Q25+'RÁDIO JVLLE'!P25+'RÁDIO JVLLE'!Q25+SECON!P25+SECON!Q25+PROPLAN!P25+PROPLAN!Q25+PROEX!P25+PROEX!Q25+PROPPG!P25+PROPPG!Q25+MUSEU!P25+MUSEU!Q25+BU!P25+BU!Q25</f>
        <v>0</v>
      </c>
      <c r="K25" s="138">
        <f t="shared" si="0"/>
        <v>27</v>
      </c>
      <c r="L25" s="139">
        <f t="shared" si="1"/>
        <v>88955.650000000009</v>
      </c>
      <c r="M25" s="139">
        <f t="shared" si="3"/>
        <v>0</v>
      </c>
      <c r="N25" s="264">
        <f t="shared" si="4"/>
        <v>30375.100000000002</v>
      </c>
      <c r="O25" s="265"/>
      <c r="P25" s="265"/>
      <c r="Q25" s="265"/>
      <c r="R25" s="332"/>
    </row>
    <row r="26" spans="1:18" ht="39" hidden="1" customHeight="1" x14ac:dyDescent="0.35">
      <c r="A26" s="328"/>
      <c r="B26" s="133">
        <v>23</v>
      </c>
      <c r="C26" s="329"/>
      <c r="D26" s="105" t="s">
        <v>148</v>
      </c>
      <c r="E26" s="109">
        <v>3117.65</v>
      </c>
      <c r="F26" s="134">
        <f>CEART!K26+'ESAG PROCULT'!K26+'ESAG PAEX'!K26+'ESAG 3201'!K26+'ESAG 12758'!K26+'ESAG 11038'!K26+CEFID!K26+'CAV PROJETO 1'!K26+'CAV PROJETO 2 PRAPEG'!K26+'CAV PROJETO 3 PAEX'!K26+'CESFI INECO 14842'!K26+'CESFI DEX 12758'!K26+'CESFI 11038'!K26+CEPLAN!K26+CEO!K26+CCT!K26+FAED!K26+CESMO!K26+CEAVI!K26+CERES!K26+CEAD!K26+SECOM!K26+'RÁDIO FPOLIS'!K26+'RÁDIO LAGES'!K26+'RÁDIO JVLLE'!K26+SECON!K26+PROPLAN!K26+PROEX!K26+PROPPG!K26+MUSEU!K26+BU!K26</f>
        <v>2</v>
      </c>
      <c r="G26" s="135">
        <f>CEART!L26+'ESAG PROCULT'!L26+'ESAG PAEX'!L26+'ESAG 3201'!L26+'ESAG 12758'!L26+'ESAG 11038'!L26+CEFID!L26+'CAV PROJETO 1'!L26+'CAV PROJETO 2 PRAPEG'!L26+'CAV PROJETO 3 PAEX'!L26+'CESFI INECO 14842'!L26+'CESFI DEX 12758'!L26+'CESFI 11038'!L26+CEPLAN!L26+CEO!L26+CCT!L26+FAED!L26+CESMO!L26+CEAVI!L26+CERES!L26+CEAD!L26+SECOM!L26+'RÁDIO FPOLIS'!L26+'RÁDIO LAGES'!L26+'RÁDIO JVLLE'!L26+SECON!L26+PROPLAN!L26+PROEX!L26+PROPPG!L26+MUSEU!L26+BU!L26</f>
        <v>0</v>
      </c>
      <c r="H26" s="135">
        <f>CEART!M26+'ESAG PROCULT'!M26+'ESAG PAEX'!M26+'ESAG 3201'!M26+'ESAG 12758'!M26+'ESAG 11038'!M26+CEFID!M26+'CAV PROJETO 1'!M26+'CAV PROJETO 2 PRAPEG'!M26+'CAV PROJETO 3 PAEX'!M26+'CESFI INECO 14842'!M26+'CESFI DEX 12758'!M26+'CESFI 11038'!M26+CEPLAN!M26+CEO!M26+CCT!M26+FAED!M26+CESMO!M26+CEAVI!M26+CERES!M26+CEAD!M26+SECOM!M26+'RÁDIO FPOLIS'!M26+'RÁDIO LAGES'!M26+'RÁDIO JVLLE'!M26+SECON!M26+PROPLAN!M26+PROEX!M26+PROPPG!M26+MUSEU!M26+BU!M26</f>
        <v>0</v>
      </c>
      <c r="I26" s="136">
        <f t="shared" si="2"/>
        <v>0</v>
      </c>
      <c r="J26" s="137">
        <f>CEART!P26+CEART!Q26+'ESAG PROCULT'!P26+'ESAG PROCULT'!Q26+'ESAG PAEX'!P26+'ESAG PAEX'!Q26+'ESAG 3201'!P26+'ESAG 3201'!Q26+'ESAG 12758'!P26+'ESAG 12758'!Q26+'ESAG 11038'!P26+'ESAG 11038'!Q26+CEFID!P26+CEFID!Q26+'CAV PROJETO 1'!P26+'CAV PROJETO 1'!Q26+'CAV PROJETO 2 PRAPEG'!P26+'CAV PROJETO 2 PRAPEG'!Q26+'CAV PROJETO 3 PAEX'!P26+'CAV PROJETO 3 PAEX'!Q26+'CESFI INECO 14842'!P26+'CESFI INECO 14842'!Q26+'CESFI DEX 12758'!P26+'CESFI DEX 12758'!Q26+'CESFI 11038'!P26+'CESFI 11038'!Q26+CEPLAN!P26+CEPLAN!Q26+CEO!P26+CEO!Q26+CCT!P26+CCT!Q26+FAED!P26+FAED!Q26+CESMO!P26+CESMO!Q26+CEAVI!P26+CEAVI!Q26+CERES!P26+CERES!Q26+CEAD!P26+CEAD!Q26+SECOM!P26+SECOM!Q26+'RÁDIO FPOLIS'!P26+'RÁDIO FPOLIS'!Q26+'RÁDIO LAGES'!P26+'RÁDIO LAGES'!Q26+'RÁDIO JVLLE'!P26+'RÁDIO JVLLE'!Q26+SECON!P26+SECON!Q26+PROPLAN!P26+PROPLAN!Q26+PROEX!P26+PROEX!Q26+PROPPG!P26+PROPPG!Q26+MUSEU!P26+MUSEU!Q26+BU!P26+BU!Q26</f>
        <v>0</v>
      </c>
      <c r="K26" s="138">
        <f t="shared" si="0"/>
        <v>2</v>
      </c>
      <c r="L26" s="139">
        <f t="shared" si="1"/>
        <v>6235.3</v>
      </c>
      <c r="M26" s="139">
        <f t="shared" si="3"/>
        <v>0</v>
      </c>
      <c r="N26" s="264">
        <f t="shared" si="4"/>
        <v>0</v>
      </c>
      <c r="O26" s="265"/>
      <c r="P26" s="265"/>
      <c r="Q26" s="265"/>
      <c r="R26" s="332"/>
    </row>
    <row r="27" spans="1:18" ht="39" hidden="1" customHeight="1" x14ac:dyDescent="0.35">
      <c r="A27" s="328"/>
      <c r="B27" s="133">
        <v>24</v>
      </c>
      <c r="C27" s="329"/>
      <c r="D27" s="105" t="s">
        <v>150</v>
      </c>
      <c r="E27" s="109">
        <v>936.29</v>
      </c>
      <c r="F27" s="134">
        <f>CEART!K27+'ESAG PROCULT'!K27+'ESAG PAEX'!K27+'ESAG 3201'!K27+'ESAG 12758'!K27+'ESAG 11038'!K27+CEFID!K27+'CAV PROJETO 1'!K27+'CAV PROJETO 2 PRAPEG'!K27+'CAV PROJETO 3 PAEX'!K27+'CESFI INECO 14842'!K27+'CESFI DEX 12758'!K27+'CESFI 11038'!K27+CEPLAN!K27+CEO!K27+CCT!K27+FAED!K27+CESMO!K27+CEAVI!K27+CERES!K27+CEAD!K27+SECOM!K27+'RÁDIO FPOLIS'!K27+'RÁDIO LAGES'!K27+'RÁDIO JVLLE'!K27+SECON!K27+PROPLAN!K27+PROEX!K27+PROPPG!K27+MUSEU!K27+BU!K27</f>
        <v>8</v>
      </c>
      <c r="G27" s="135">
        <f>CEART!L27+'ESAG PROCULT'!L27+'ESAG PAEX'!L27+'ESAG 3201'!L27+'ESAG 12758'!L27+'ESAG 11038'!L27+CEFID!L27+'CAV PROJETO 1'!L27+'CAV PROJETO 2 PRAPEG'!L27+'CAV PROJETO 3 PAEX'!L27+'CESFI INECO 14842'!L27+'CESFI DEX 12758'!L27+'CESFI 11038'!L27+CEPLAN!L27+CEO!L27+CCT!L27+FAED!L27+CESMO!L27+CEAVI!L27+CERES!L27+CEAD!L27+SECOM!L27+'RÁDIO FPOLIS'!L27+'RÁDIO LAGES'!L27+'RÁDIO JVLLE'!L27+SECON!L27+PROPLAN!L27+PROEX!L27+PROPPG!L27+MUSEU!L27+BU!L27</f>
        <v>3</v>
      </c>
      <c r="H27" s="135">
        <f>CEART!M27+'ESAG PROCULT'!M27+'ESAG PAEX'!M27+'ESAG 3201'!M27+'ESAG 12758'!M27+'ESAG 11038'!M27+CEFID!M27+'CAV PROJETO 1'!M27+'CAV PROJETO 2 PRAPEG'!M27+'CAV PROJETO 3 PAEX'!M27+'CESFI INECO 14842'!M27+'CESFI DEX 12758'!M27+'CESFI 11038'!M27+CEPLAN!M27+CEO!M27+CCT!M27+FAED!M27+CESMO!M27+CEAVI!M27+CERES!M27+CEAD!M27+SECOM!M27+'RÁDIO FPOLIS'!M27+'RÁDIO LAGES'!M27+'RÁDIO JVLLE'!M27+SECON!M27+PROPLAN!M27+PROEX!M27+PROPPG!M27+MUSEU!M27+BU!M27</f>
        <v>3</v>
      </c>
      <c r="I27" s="136">
        <f t="shared" si="2"/>
        <v>1.5</v>
      </c>
      <c r="J27" s="137">
        <f>CEART!P27+CEART!Q27+'ESAG PROCULT'!P27+'ESAG PROCULT'!Q27+'ESAG PAEX'!P27+'ESAG PAEX'!Q27+'ESAG 3201'!P27+'ESAG 3201'!Q27+'ESAG 12758'!P27+'ESAG 12758'!Q27+'ESAG 11038'!P27+'ESAG 11038'!Q27+CEFID!P27+CEFID!Q27+'CAV PROJETO 1'!P27+'CAV PROJETO 1'!Q27+'CAV PROJETO 2 PRAPEG'!P27+'CAV PROJETO 2 PRAPEG'!Q27+'CAV PROJETO 3 PAEX'!P27+'CAV PROJETO 3 PAEX'!Q27+'CESFI INECO 14842'!P27+'CESFI INECO 14842'!Q27+'CESFI DEX 12758'!P27+'CESFI DEX 12758'!Q27+'CESFI 11038'!P27+'CESFI 11038'!Q27+CEPLAN!P27+CEPLAN!Q27+CEO!P27+CEO!Q27+CCT!P27+CCT!Q27+FAED!P27+FAED!Q27+CESMO!P27+CESMO!Q27+CEAVI!P27+CEAVI!Q27+CERES!P27+CERES!Q27+CEAD!P27+CEAD!Q27+SECOM!P27+SECOM!Q27+'RÁDIO FPOLIS'!P27+'RÁDIO FPOLIS'!Q27+'RÁDIO LAGES'!P27+'RÁDIO LAGES'!Q27+'RÁDIO JVLLE'!P27+'RÁDIO JVLLE'!Q27+SECON!P27+SECON!Q27+PROPLAN!P27+PROPLAN!Q27+PROEX!P27+PROEX!Q27+PROPPG!P27+PROPPG!Q27+MUSEU!P27+MUSEU!Q27+BU!P27+BU!Q27</f>
        <v>0</v>
      </c>
      <c r="K27" s="138">
        <f t="shared" si="0"/>
        <v>5</v>
      </c>
      <c r="L27" s="139">
        <f t="shared" si="1"/>
        <v>7490.32</v>
      </c>
      <c r="M27" s="139">
        <f t="shared" si="3"/>
        <v>0</v>
      </c>
      <c r="N27" s="264">
        <f t="shared" si="4"/>
        <v>2808.87</v>
      </c>
      <c r="O27" s="265"/>
      <c r="P27" s="265"/>
      <c r="Q27" s="265"/>
      <c r="R27" s="332"/>
    </row>
    <row r="28" spans="1:18" ht="39" hidden="1" customHeight="1" x14ac:dyDescent="0.35">
      <c r="A28" s="328"/>
      <c r="B28" s="133">
        <v>25</v>
      </c>
      <c r="C28" s="329"/>
      <c r="D28" s="105" t="s">
        <v>152</v>
      </c>
      <c r="E28" s="109">
        <v>4212.45</v>
      </c>
      <c r="F28" s="134">
        <f>CEART!K28+'ESAG PROCULT'!K28+'ESAG PAEX'!K28+'ESAG 3201'!K28+'ESAG 12758'!K28+'ESAG 11038'!K28+CEFID!K28+'CAV PROJETO 1'!K28+'CAV PROJETO 2 PRAPEG'!K28+'CAV PROJETO 3 PAEX'!K28+'CESFI INECO 14842'!K28+'CESFI DEX 12758'!K28+'CESFI 11038'!K28+CEPLAN!K28+CEO!K28+CCT!K28+FAED!K28+CESMO!K28+CEAVI!K28+CERES!K28+CEAD!K28+SECOM!K28+'RÁDIO FPOLIS'!K28+'RÁDIO LAGES'!K28+'RÁDIO JVLLE'!K28+SECON!K28+PROPLAN!K28+PROEX!K28+PROPPG!K28+MUSEU!K28+BU!K28</f>
        <v>3</v>
      </c>
      <c r="G28" s="135">
        <f>CEART!L28+'ESAG PROCULT'!L28+'ESAG PAEX'!L28+'ESAG 3201'!L28+'ESAG 12758'!L28+'ESAG 11038'!L28+CEFID!L28+'CAV PROJETO 1'!L28+'CAV PROJETO 2 PRAPEG'!L28+'CAV PROJETO 3 PAEX'!L28+'CESFI INECO 14842'!L28+'CESFI DEX 12758'!L28+'CESFI 11038'!L28+CEPLAN!L28+CEO!L28+CCT!L28+FAED!L28+CESMO!L28+CEAVI!L28+CERES!L28+CEAD!L28+SECOM!L28+'RÁDIO FPOLIS'!L28+'RÁDIO LAGES'!L28+'RÁDIO JVLLE'!L28+SECON!L28+PROPLAN!L28+PROEX!L28+PROPPG!L28+MUSEU!L28+BU!L28</f>
        <v>2</v>
      </c>
      <c r="H28" s="135">
        <f>CEART!M28+'ESAG PROCULT'!M28+'ESAG PAEX'!M28+'ESAG 3201'!M28+'ESAG 12758'!M28+'ESAG 11038'!M28+CEFID!M28+'CAV PROJETO 1'!M28+'CAV PROJETO 2 PRAPEG'!M28+'CAV PROJETO 3 PAEX'!M28+'CESFI INECO 14842'!M28+'CESFI DEX 12758'!M28+'CESFI 11038'!M28+CEPLAN!M28+CEO!M28+CCT!M28+FAED!M28+CESMO!M28+CEAVI!M28+CERES!M28+CEAD!M28+SECOM!M28+'RÁDIO FPOLIS'!M28+'RÁDIO LAGES'!M28+'RÁDIO JVLLE'!M28+SECON!M28+PROPLAN!M28+PROEX!M28+PROPPG!M28+MUSEU!M28+BU!M28</f>
        <v>2</v>
      </c>
      <c r="I28" s="136">
        <f t="shared" si="2"/>
        <v>0.25</v>
      </c>
      <c r="J28" s="137">
        <f>CEART!P28+CEART!Q28+'ESAG PROCULT'!P28+'ESAG PROCULT'!Q28+'ESAG PAEX'!P28+'ESAG PAEX'!Q28+'ESAG 3201'!P28+'ESAG 3201'!Q28+'ESAG 12758'!P28+'ESAG 12758'!Q28+'ESAG 11038'!P28+'ESAG 11038'!Q28+CEFID!P28+CEFID!Q28+'CAV PROJETO 1'!P28+'CAV PROJETO 1'!Q28+'CAV PROJETO 2 PRAPEG'!P28+'CAV PROJETO 2 PRAPEG'!Q28+'CAV PROJETO 3 PAEX'!P28+'CAV PROJETO 3 PAEX'!Q28+'CESFI INECO 14842'!P28+'CESFI INECO 14842'!Q28+'CESFI DEX 12758'!P28+'CESFI DEX 12758'!Q28+'CESFI 11038'!P28+'CESFI 11038'!Q28+CEPLAN!P28+CEPLAN!Q28+CEO!P28+CEO!Q28+CCT!P28+CCT!Q28+FAED!P28+FAED!Q28+CESMO!P28+CESMO!Q28+CEAVI!P28+CEAVI!Q28+CERES!P28+CERES!Q28+CEAD!P28+CEAD!Q28+SECOM!P28+SECOM!Q28+'RÁDIO FPOLIS'!P28+'RÁDIO FPOLIS'!Q28+'RÁDIO LAGES'!P28+'RÁDIO LAGES'!Q28+'RÁDIO JVLLE'!P28+'RÁDIO JVLLE'!Q28+SECON!P28+SECON!Q28+PROPLAN!P28+PROPLAN!Q28+PROEX!P28+PROEX!Q28+PROPPG!P28+PROPPG!Q28+MUSEU!P28+MUSEU!Q28+BU!P28+BU!Q28</f>
        <v>0</v>
      </c>
      <c r="K28" s="138">
        <f t="shared" si="0"/>
        <v>1</v>
      </c>
      <c r="L28" s="139">
        <f t="shared" si="1"/>
        <v>12637.349999999999</v>
      </c>
      <c r="M28" s="139">
        <f t="shared" si="3"/>
        <v>0</v>
      </c>
      <c r="N28" s="264">
        <f t="shared" si="4"/>
        <v>8424.9</v>
      </c>
      <c r="O28" s="265"/>
      <c r="P28" s="265"/>
      <c r="Q28" s="265"/>
      <c r="R28" s="332"/>
    </row>
    <row r="29" spans="1:18" ht="39" hidden="1" customHeight="1" x14ac:dyDescent="0.35">
      <c r="A29" s="328"/>
      <c r="B29" s="133">
        <v>26</v>
      </c>
      <c r="C29" s="329"/>
      <c r="D29" s="105" t="s">
        <v>154</v>
      </c>
      <c r="E29" s="109">
        <v>2278.17</v>
      </c>
      <c r="F29" s="134">
        <f>CEART!K29+'ESAG PROCULT'!K29+'ESAG PAEX'!K29+'ESAG 3201'!K29+'ESAG 12758'!K29+'ESAG 11038'!K29+CEFID!K29+'CAV PROJETO 1'!K29+'CAV PROJETO 2 PRAPEG'!K29+'CAV PROJETO 3 PAEX'!K29+'CESFI INECO 14842'!K29+'CESFI DEX 12758'!K29+'CESFI 11038'!K29+CEPLAN!K29+CEO!K29+CCT!K29+FAED!K29+CESMO!K29+CEAVI!K29+CERES!K29+CEAD!K29+SECOM!K29+'RÁDIO FPOLIS'!K29+'RÁDIO LAGES'!K29+'RÁDIO JVLLE'!K29+SECON!K29+PROPLAN!K29+PROEX!K29+PROPPG!K29+MUSEU!K29+BU!K29</f>
        <v>2</v>
      </c>
      <c r="G29" s="135">
        <f>CEART!L29+'ESAG PROCULT'!L29+'ESAG PAEX'!L29+'ESAG 3201'!L29+'ESAG 12758'!L29+'ESAG 11038'!L29+CEFID!L29+'CAV PROJETO 1'!L29+'CAV PROJETO 2 PRAPEG'!L29+'CAV PROJETO 3 PAEX'!L29+'CESFI INECO 14842'!L29+'CESFI DEX 12758'!L29+'CESFI 11038'!L29+CEPLAN!L29+CEO!L29+CCT!L29+FAED!L29+CESMO!L29+CEAVI!L29+CERES!L29+CEAD!L29+SECOM!L29+'RÁDIO FPOLIS'!L29+'RÁDIO LAGES'!L29+'RÁDIO JVLLE'!L29+SECON!L29+PROPLAN!L29+PROEX!L29+PROPPG!L29+MUSEU!L29+BU!L29</f>
        <v>0</v>
      </c>
      <c r="H29" s="135">
        <f>CEART!M29+'ESAG PROCULT'!M29+'ESAG PAEX'!M29+'ESAG 3201'!M29+'ESAG 12758'!M29+'ESAG 11038'!M29+CEFID!M29+'CAV PROJETO 1'!M29+'CAV PROJETO 2 PRAPEG'!M29+'CAV PROJETO 3 PAEX'!M29+'CESFI INECO 14842'!M29+'CESFI DEX 12758'!M29+'CESFI 11038'!M29+CEPLAN!M29+CEO!M29+CCT!M29+FAED!M29+CESMO!M29+CEAVI!M29+CERES!M29+CEAD!M29+SECOM!M29+'RÁDIO FPOLIS'!M29+'RÁDIO LAGES'!M29+'RÁDIO JVLLE'!M29+SECON!M29+PROPLAN!M29+PROEX!M29+PROPPG!M29+MUSEU!M29+BU!M29</f>
        <v>0</v>
      </c>
      <c r="I29" s="136">
        <f t="shared" si="2"/>
        <v>0</v>
      </c>
      <c r="J29" s="137">
        <f>CEART!P29+CEART!Q29+'ESAG PROCULT'!P29+'ESAG PROCULT'!Q29+'ESAG PAEX'!P29+'ESAG PAEX'!Q29+'ESAG 3201'!P29+'ESAG 3201'!Q29+'ESAG 12758'!P29+'ESAG 12758'!Q29+'ESAG 11038'!P29+'ESAG 11038'!Q29+CEFID!P29+CEFID!Q29+'CAV PROJETO 1'!P29+'CAV PROJETO 1'!Q29+'CAV PROJETO 2 PRAPEG'!P29+'CAV PROJETO 2 PRAPEG'!Q29+'CAV PROJETO 3 PAEX'!P29+'CAV PROJETO 3 PAEX'!Q29+'CESFI INECO 14842'!P29+'CESFI INECO 14842'!Q29+'CESFI DEX 12758'!P29+'CESFI DEX 12758'!Q29+'CESFI 11038'!P29+'CESFI 11038'!Q29+CEPLAN!P29+CEPLAN!Q29+CEO!P29+CEO!Q29+CCT!P29+CCT!Q29+FAED!P29+FAED!Q29+CESMO!P29+CESMO!Q29+CEAVI!P29+CEAVI!Q29+CERES!P29+CERES!Q29+CEAD!P29+CEAD!Q29+SECOM!P29+SECOM!Q29+'RÁDIO FPOLIS'!P29+'RÁDIO FPOLIS'!Q29+'RÁDIO LAGES'!P29+'RÁDIO LAGES'!Q29+'RÁDIO JVLLE'!P29+'RÁDIO JVLLE'!Q29+SECON!P29+SECON!Q29+PROPLAN!P29+PROPLAN!Q29+PROEX!P29+PROEX!Q29+PROPPG!P29+PROPPG!Q29+MUSEU!P29+MUSEU!Q29+BU!P29+BU!Q29</f>
        <v>0</v>
      </c>
      <c r="K29" s="138">
        <f t="shared" si="0"/>
        <v>2</v>
      </c>
      <c r="L29" s="139">
        <f t="shared" si="1"/>
        <v>4556.34</v>
      </c>
      <c r="M29" s="139">
        <f t="shared" si="3"/>
        <v>0</v>
      </c>
      <c r="N29" s="264">
        <f t="shared" si="4"/>
        <v>0</v>
      </c>
      <c r="O29" s="265"/>
      <c r="P29" s="265"/>
      <c r="Q29" s="265"/>
      <c r="R29" s="332"/>
    </row>
    <row r="30" spans="1:18" ht="39" hidden="1" customHeight="1" x14ac:dyDescent="0.35">
      <c r="A30" s="328"/>
      <c r="B30" s="133">
        <v>27</v>
      </c>
      <c r="C30" s="329"/>
      <c r="D30" s="105" t="s">
        <v>156</v>
      </c>
      <c r="E30" s="140">
        <v>2100</v>
      </c>
      <c r="F30" s="134">
        <f>CEART!K30+'ESAG PROCULT'!K30+'ESAG PAEX'!K30+'ESAG 3201'!K30+'ESAG 12758'!K30+'ESAG 11038'!K30+CEFID!K30+'CAV PROJETO 1'!K30+'CAV PROJETO 2 PRAPEG'!K30+'CAV PROJETO 3 PAEX'!K30+'CESFI INECO 14842'!K30+'CESFI DEX 12758'!K30+'CESFI 11038'!K30+CEPLAN!K30+CEO!K30+CCT!K30+FAED!K30+CESMO!K30+CEAVI!K30+CERES!K30+CEAD!K30+SECOM!K30+'RÁDIO FPOLIS'!K30+'RÁDIO LAGES'!K30+'RÁDIO JVLLE'!K30+SECON!K30+PROPLAN!K30+PROEX!K30+PROPPG!K30+MUSEU!K30+BU!K30</f>
        <v>12</v>
      </c>
      <c r="G30" s="135">
        <f>CEART!L30+'ESAG PROCULT'!L30+'ESAG PAEX'!L30+'ESAG 3201'!L30+'ESAG 12758'!L30+'ESAG 11038'!L30+CEFID!L30+'CAV PROJETO 1'!L30+'CAV PROJETO 2 PRAPEG'!L30+'CAV PROJETO 3 PAEX'!L30+'CESFI INECO 14842'!L30+'CESFI DEX 12758'!L30+'CESFI 11038'!L30+CEPLAN!L30+CEO!L30+CCT!L30+FAED!L30+CESMO!L30+CEAVI!L30+CERES!L30+CEAD!L30+SECOM!L30+'RÁDIO FPOLIS'!L30+'RÁDIO LAGES'!L30+'RÁDIO JVLLE'!L30+SECON!L30+PROPLAN!L30+PROEX!L30+PROPPG!L30+MUSEU!L30+BU!L30</f>
        <v>6</v>
      </c>
      <c r="H30" s="135">
        <f>CEART!M30+'ESAG PROCULT'!M30+'ESAG PAEX'!M30+'ESAG 3201'!M30+'ESAG 12758'!M30+'ESAG 11038'!M30+CEFID!M30+'CAV PROJETO 1'!M30+'CAV PROJETO 2 PRAPEG'!M30+'CAV PROJETO 3 PAEX'!M30+'CESFI INECO 14842'!M30+'CESFI DEX 12758'!M30+'CESFI 11038'!M30+CEPLAN!M30+CEO!M30+CCT!M30+FAED!M30+CESMO!M30+CEAVI!M30+CERES!M30+CEAD!M30+SECOM!M30+'RÁDIO FPOLIS'!M30+'RÁDIO LAGES'!M30+'RÁDIO JVLLE'!M30+SECON!M30+PROPLAN!M30+PROEX!M30+PROPPG!M30+MUSEU!M30+BU!M30</f>
        <v>6</v>
      </c>
      <c r="I30" s="136">
        <f t="shared" si="2"/>
        <v>2.5</v>
      </c>
      <c r="J30" s="137">
        <f>CEART!P30+CEART!Q30+'ESAG PROCULT'!P30+'ESAG PROCULT'!Q30+'ESAG PAEX'!P30+'ESAG PAEX'!Q30+'ESAG 3201'!P30+'ESAG 3201'!Q30+'ESAG 12758'!P30+'ESAG 12758'!Q30+'ESAG 11038'!P30+'ESAG 11038'!Q30+CEFID!P30+CEFID!Q30+'CAV PROJETO 1'!P30+'CAV PROJETO 1'!Q30+'CAV PROJETO 2 PRAPEG'!P30+'CAV PROJETO 2 PRAPEG'!Q30+'CAV PROJETO 3 PAEX'!P30+'CAV PROJETO 3 PAEX'!Q30+'CESFI INECO 14842'!P30+'CESFI INECO 14842'!Q30+'CESFI DEX 12758'!P30+'CESFI DEX 12758'!Q30+'CESFI 11038'!P30+'CESFI 11038'!Q30+CEPLAN!P30+CEPLAN!Q30+CEO!P30+CEO!Q30+CCT!P30+CCT!Q30+FAED!P30+FAED!Q30+CESMO!P30+CESMO!Q30+CEAVI!P30+CEAVI!Q30+CERES!P30+CERES!Q30+CEAD!P30+CEAD!Q30+SECOM!P30+SECOM!Q30+'RÁDIO FPOLIS'!P30+'RÁDIO FPOLIS'!Q30+'RÁDIO LAGES'!P30+'RÁDIO LAGES'!Q30+'RÁDIO JVLLE'!P30+'RÁDIO JVLLE'!Q30+SECON!P30+SECON!Q30+PROPLAN!P30+PROPLAN!Q30+PROEX!P30+PROEX!Q30+PROPPG!P30+PROPPG!Q30+MUSEU!P30+MUSEU!Q30+BU!P30+BU!Q30</f>
        <v>0</v>
      </c>
      <c r="K30" s="138">
        <f t="shared" si="0"/>
        <v>6</v>
      </c>
      <c r="L30" s="139">
        <f t="shared" si="1"/>
        <v>25200</v>
      </c>
      <c r="M30" s="139">
        <f t="shared" si="3"/>
        <v>0</v>
      </c>
      <c r="N30" s="264">
        <f t="shared" si="4"/>
        <v>12600</v>
      </c>
      <c r="O30" s="265"/>
      <c r="P30" s="265"/>
      <c r="Q30" s="265"/>
      <c r="R30" s="332"/>
    </row>
    <row r="31" spans="1:18" ht="39" hidden="1" customHeight="1" x14ac:dyDescent="0.35">
      <c r="A31" s="328"/>
      <c r="B31" s="133">
        <v>28</v>
      </c>
      <c r="C31" s="329"/>
      <c r="D31" s="105" t="s">
        <v>159</v>
      </c>
      <c r="E31" s="140">
        <v>1316.75</v>
      </c>
      <c r="F31" s="134">
        <f>CEART!K31+'ESAG PROCULT'!K31+'ESAG PAEX'!K31+'ESAG 3201'!K31+'ESAG 12758'!K31+'ESAG 11038'!K31+CEFID!K31+'CAV PROJETO 1'!K31+'CAV PROJETO 2 PRAPEG'!K31+'CAV PROJETO 3 PAEX'!K31+'CESFI INECO 14842'!K31+'CESFI DEX 12758'!K31+'CESFI 11038'!K31+CEPLAN!K31+CEO!K31+CCT!K31+FAED!K31+CESMO!K31+CEAVI!K31+CERES!K31+CEAD!K31+SECOM!K31+'RÁDIO FPOLIS'!K31+'RÁDIO LAGES'!K31+'RÁDIO JVLLE'!K31+SECON!K31+PROPLAN!K31+PROEX!K31+PROPPG!K31+MUSEU!K31+BU!K31</f>
        <v>4</v>
      </c>
      <c r="G31" s="135">
        <f>CEART!L31+'ESAG PROCULT'!L31+'ESAG PAEX'!L31+'ESAG 3201'!L31+'ESAG 12758'!L31+'ESAG 11038'!L31+CEFID!L31+'CAV PROJETO 1'!L31+'CAV PROJETO 2 PRAPEG'!L31+'CAV PROJETO 3 PAEX'!L31+'CESFI INECO 14842'!L31+'CESFI DEX 12758'!L31+'CESFI 11038'!L31+CEPLAN!L31+CEO!L31+CCT!L31+FAED!L31+CESMO!L31+CEAVI!L31+CERES!L31+CEAD!L31+SECOM!L31+'RÁDIO FPOLIS'!L31+'RÁDIO LAGES'!L31+'RÁDIO JVLLE'!L31+SECON!L31+PROPLAN!L31+PROEX!L31+PROPPG!L31+MUSEU!L31+BU!L31</f>
        <v>1</v>
      </c>
      <c r="H31" s="135">
        <f>CEART!M31+'ESAG PROCULT'!M31+'ESAG PAEX'!M31+'ESAG 3201'!M31+'ESAG 12758'!M31+'ESAG 11038'!M31+CEFID!M31+'CAV PROJETO 1'!M31+'CAV PROJETO 2 PRAPEG'!M31+'CAV PROJETO 3 PAEX'!M31+'CESFI INECO 14842'!M31+'CESFI DEX 12758'!M31+'CESFI 11038'!M31+CEPLAN!M31+CEO!M31+CCT!M31+FAED!M31+CESMO!M31+CEAVI!M31+CERES!M31+CEAD!M31+SECOM!M31+'RÁDIO FPOLIS'!M31+'RÁDIO LAGES'!M31+'RÁDIO JVLLE'!M31+SECON!M31+PROPLAN!M31+PROEX!M31+PROPPG!M31+MUSEU!M31+BU!M31</f>
        <v>1</v>
      </c>
      <c r="I31" s="136">
        <f t="shared" si="2"/>
        <v>0.5</v>
      </c>
      <c r="J31" s="137">
        <f>CEART!P31+CEART!Q31+'ESAG PROCULT'!P31+'ESAG PROCULT'!Q31+'ESAG PAEX'!P31+'ESAG PAEX'!Q31+'ESAG 3201'!P31+'ESAG 3201'!Q31+'ESAG 12758'!P31+'ESAG 12758'!Q31+'ESAG 11038'!P31+'ESAG 11038'!Q31+CEFID!P31+CEFID!Q31+'CAV PROJETO 1'!P31+'CAV PROJETO 1'!Q31+'CAV PROJETO 2 PRAPEG'!P31+'CAV PROJETO 2 PRAPEG'!Q31+'CAV PROJETO 3 PAEX'!P31+'CAV PROJETO 3 PAEX'!Q31+'CESFI INECO 14842'!P31+'CESFI INECO 14842'!Q31+'CESFI DEX 12758'!P31+'CESFI DEX 12758'!Q31+'CESFI 11038'!P31+'CESFI 11038'!Q31+CEPLAN!P31+CEPLAN!Q31+CEO!P31+CEO!Q31+CCT!P31+CCT!Q31+FAED!P31+FAED!Q31+CESMO!P31+CESMO!Q31+CEAVI!P31+CEAVI!Q31+CERES!P31+CERES!Q31+CEAD!P31+CEAD!Q31+SECOM!P31+SECOM!Q31+'RÁDIO FPOLIS'!P31+'RÁDIO FPOLIS'!Q31+'RÁDIO LAGES'!P31+'RÁDIO LAGES'!Q31+'RÁDIO JVLLE'!P31+'RÁDIO JVLLE'!Q31+SECON!P31+SECON!Q31+PROPLAN!P31+PROPLAN!Q31+PROEX!P31+PROEX!Q31+PROPPG!P31+PROPPG!Q31+MUSEU!P31+MUSEU!Q31+BU!P31+BU!Q31</f>
        <v>0</v>
      </c>
      <c r="K31" s="138">
        <f t="shared" si="0"/>
        <v>3</v>
      </c>
      <c r="L31" s="139">
        <f t="shared" si="1"/>
        <v>5267</v>
      </c>
      <c r="M31" s="139">
        <f t="shared" si="3"/>
        <v>0</v>
      </c>
      <c r="N31" s="264">
        <f t="shared" si="4"/>
        <v>1316.75</v>
      </c>
      <c r="O31" s="265"/>
      <c r="P31" s="265"/>
      <c r="Q31" s="265"/>
      <c r="R31" s="332"/>
    </row>
    <row r="32" spans="1:18" ht="39" hidden="1" customHeight="1" x14ac:dyDescent="0.35">
      <c r="A32" s="328"/>
      <c r="B32" s="133">
        <v>29</v>
      </c>
      <c r="C32" s="329"/>
      <c r="D32" s="105" t="s">
        <v>161</v>
      </c>
      <c r="E32" s="140">
        <v>1192.3599999999999</v>
      </c>
      <c r="F32" s="134">
        <f>CEART!K32+'ESAG PROCULT'!K32+'ESAG PAEX'!K32+'ESAG 3201'!K32+'ESAG 12758'!K32+'ESAG 11038'!K32+CEFID!K32+'CAV PROJETO 1'!K32+'CAV PROJETO 2 PRAPEG'!K32+'CAV PROJETO 3 PAEX'!K32+'CESFI INECO 14842'!K32+'CESFI DEX 12758'!K32+'CESFI 11038'!K32+CEPLAN!K32+CEO!K32+CCT!K32+FAED!K32+CESMO!K32+CEAVI!K32+CERES!K32+CEAD!K32+SECOM!K32+'RÁDIO FPOLIS'!K32+'RÁDIO LAGES'!K32+'RÁDIO JVLLE'!K32+SECON!K32+PROPLAN!K32+PROEX!K32+PROPPG!K32+MUSEU!K32+BU!K32</f>
        <v>54</v>
      </c>
      <c r="G32" s="135">
        <f>CEART!L32+'ESAG PROCULT'!L32+'ESAG PAEX'!L32+'ESAG 3201'!L32+'ESAG 12758'!L32+'ESAG 11038'!L32+CEFID!L32+'CAV PROJETO 1'!L32+'CAV PROJETO 2 PRAPEG'!L32+'CAV PROJETO 3 PAEX'!L32+'CESFI INECO 14842'!L32+'CESFI DEX 12758'!L32+'CESFI 11038'!L32+CEPLAN!L32+CEO!L32+CCT!L32+FAED!L32+CESMO!L32+CEAVI!L32+CERES!L32+CEAD!L32+SECOM!L32+'RÁDIO FPOLIS'!L32+'RÁDIO LAGES'!L32+'RÁDIO JVLLE'!L32+SECON!L32+PROPLAN!L32+PROEX!L32+PROPPG!L32+MUSEU!L32+BU!L32</f>
        <v>23</v>
      </c>
      <c r="H32" s="135">
        <f>CEART!M32+'ESAG PROCULT'!M32+'ESAG PAEX'!M32+'ESAG 3201'!M32+'ESAG 12758'!M32+'ESAG 11038'!M32+CEFID!M32+'CAV PROJETO 1'!M32+'CAV PROJETO 2 PRAPEG'!M32+'CAV PROJETO 3 PAEX'!M32+'CESFI INECO 14842'!M32+'CESFI DEX 12758'!M32+'CESFI 11038'!M32+CEPLAN!M32+CEO!M32+CCT!M32+FAED!M32+CESMO!M32+CEAVI!M32+CERES!M32+CEAD!M32+SECOM!M32+'RÁDIO FPOLIS'!M32+'RÁDIO LAGES'!M32+'RÁDIO JVLLE'!M32+SECON!M32+PROPLAN!M32+PROEX!M32+PROPPG!M32+MUSEU!M32+BU!M32</f>
        <v>23</v>
      </c>
      <c r="I32" s="136">
        <f t="shared" si="2"/>
        <v>13</v>
      </c>
      <c r="J32" s="137">
        <f>CEART!P32+CEART!Q32+'ESAG PROCULT'!P32+'ESAG PROCULT'!Q32+'ESAG PAEX'!P32+'ESAG PAEX'!Q32+'ESAG 3201'!P32+'ESAG 3201'!Q32+'ESAG 12758'!P32+'ESAG 12758'!Q32+'ESAG 11038'!P32+'ESAG 11038'!Q32+CEFID!P32+CEFID!Q32+'CAV PROJETO 1'!P32+'CAV PROJETO 1'!Q32+'CAV PROJETO 2 PRAPEG'!P32+'CAV PROJETO 2 PRAPEG'!Q32+'CAV PROJETO 3 PAEX'!P32+'CAV PROJETO 3 PAEX'!Q32+'CESFI INECO 14842'!P32+'CESFI INECO 14842'!Q32+'CESFI DEX 12758'!P32+'CESFI DEX 12758'!Q32+'CESFI 11038'!P32+'CESFI 11038'!Q32+CEPLAN!P32+CEPLAN!Q32+CEO!P32+CEO!Q32+CCT!P32+CCT!Q32+FAED!P32+FAED!Q32+CESMO!P32+CESMO!Q32+CEAVI!P32+CEAVI!Q32+CERES!P32+CERES!Q32+CEAD!P32+CEAD!Q32+SECOM!P32+SECOM!Q32+'RÁDIO FPOLIS'!P32+'RÁDIO FPOLIS'!Q32+'RÁDIO LAGES'!P32+'RÁDIO LAGES'!Q32+'RÁDIO JVLLE'!P32+'RÁDIO JVLLE'!Q32+SECON!P32+SECON!Q32+PROPLAN!P32+PROPLAN!Q32+PROEX!P32+PROEX!Q32+PROPPG!P32+PROPPG!Q32+MUSEU!P32+MUSEU!Q32+BU!P32+BU!Q32</f>
        <v>0</v>
      </c>
      <c r="K32" s="138">
        <f t="shared" si="0"/>
        <v>31</v>
      </c>
      <c r="L32" s="139">
        <f t="shared" si="1"/>
        <v>64387.439999999995</v>
      </c>
      <c r="M32" s="139">
        <f t="shared" si="3"/>
        <v>0</v>
      </c>
      <c r="N32" s="264">
        <f t="shared" si="4"/>
        <v>27424.28</v>
      </c>
      <c r="O32" s="265"/>
      <c r="P32" s="265"/>
      <c r="Q32" s="265"/>
      <c r="R32" s="332"/>
    </row>
    <row r="33" spans="1:18" ht="39" hidden="1" customHeight="1" x14ac:dyDescent="0.35">
      <c r="A33" s="328"/>
      <c r="B33" s="133">
        <v>30</v>
      </c>
      <c r="C33" s="329"/>
      <c r="D33" s="105" t="s">
        <v>163</v>
      </c>
      <c r="E33" s="140">
        <v>2250.12</v>
      </c>
      <c r="F33" s="134">
        <f>CEART!K33+'ESAG PROCULT'!K33+'ESAG PAEX'!K33+'ESAG 3201'!K33+'ESAG 12758'!K33+'ESAG 11038'!K33+CEFID!K33+'CAV PROJETO 1'!K33+'CAV PROJETO 2 PRAPEG'!K33+'CAV PROJETO 3 PAEX'!K33+'CESFI INECO 14842'!K33+'CESFI DEX 12758'!K33+'CESFI 11038'!K33+CEPLAN!K33+CEO!K33+CCT!K33+FAED!K33+CESMO!K33+CEAVI!K33+CERES!K33+CEAD!K33+SECOM!K33+'RÁDIO FPOLIS'!K33+'RÁDIO LAGES'!K33+'RÁDIO JVLLE'!K33+SECON!K33+PROPLAN!K33+PROEX!K33+PROPPG!K33+MUSEU!K33+BU!K33</f>
        <v>1</v>
      </c>
      <c r="G33" s="135">
        <f>CEART!L33+'ESAG PROCULT'!L33+'ESAG PAEX'!L33+'ESAG 3201'!L33+'ESAG 12758'!L33+'ESAG 11038'!L33+CEFID!L33+'CAV PROJETO 1'!L33+'CAV PROJETO 2 PRAPEG'!L33+'CAV PROJETO 3 PAEX'!L33+'CESFI INECO 14842'!L33+'CESFI DEX 12758'!L33+'CESFI 11038'!L33+CEPLAN!L33+CEO!L33+CCT!L33+FAED!L33+CESMO!L33+CEAVI!L33+CERES!L33+CEAD!L33+SECOM!L33+'RÁDIO FPOLIS'!L33+'RÁDIO LAGES'!L33+'RÁDIO JVLLE'!L33+SECON!L33+PROPLAN!L33+PROEX!L33+PROPPG!L33+MUSEU!L33+BU!L33</f>
        <v>1</v>
      </c>
      <c r="H33" s="135">
        <f>CEART!M33+'ESAG PROCULT'!M33+'ESAG PAEX'!M33+'ESAG 3201'!M33+'ESAG 12758'!M33+'ESAG 11038'!M33+CEFID!M33+'CAV PROJETO 1'!M33+'CAV PROJETO 2 PRAPEG'!M33+'CAV PROJETO 3 PAEX'!M33+'CESFI INECO 14842'!M33+'CESFI DEX 12758'!M33+'CESFI 11038'!M33+CEPLAN!M33+CEO!M33+CCT!M33+FAED!M33+CESMO!M33+CEAVI!M33+CERES!M33+CEAD!M33+SECOM!M33+'RÁDIO FPOLIS'!M33+'RÁDIO LAGES'!M33+'RÁDIO JVLLE'!M33+SECON!M33+PROPLAN!M33+PROEX!M33+PROPPG!M33+MUSEU!M33+BU!M33</f>
        <v>1</v>
      </c>
      <c r="I33" s="136">
        <f t="shared" si="2"/>
        <v>-0.25</v>
      </c>
      <c r="J33" s="137">
        <f>CEART!P33+CEART!Q33+'ESAG PROCULT'!P33+'ESAG PROCULT'!Q33+'ESAG PAEX'!P33+'ESAG PAEX'!Q33+'ESAG 3201'!P33+'ESAG 3201'!Q33+'ESAG 12758'!P33+'ESAG 12758'!Q33+'ESAG 11038'!P33+'ESAG 11038'!Q33+CEFID!P33+CEFID!Q33+'CAV PROJETO 1'!P33+'CAV PROJETO 1'!Q33+'CAV PROJETO 2 PRAPEG'!P33+'CAV PROJETO 2 PRAPEG'!Q33+'CAV PROJETO 3 PAEX'!P33+'CAV PROJETO 3 PAEX'!Q33+'CESFI INECO 14842'!P33+'CESFI INECO 14842'!Q33+'CESFI DEX 12758'!P33+'CESFI DEX 12758'!Q33+'CESFI 11038'!P33+'CESFI 11038'!Q33+CEPLAN!P33+CEPLAN!Q33+CEO!P33+CEO!Q33+CCT!P33+CCT!Q33+FAED!P33+FAED!Q33+CESMO!P33+CESMO!Q33+CEAVI!P33+CEAVI!Q33+CERES!P33+CERES!Q33+CEAD!P33+CEAD!Q33+SECOM!P33+SECOM!Q33+'RÁDIO FPOLIS'!P33+'RÁDIO FPOLIS'!Q33+'RÁDIO LAGES'!P33+'RÁDIO LAGES'!Q33+'RÁDIO JVLLE'!P33+'RÁDIO JVLLE'!Q33+SECON!P33+SECON!Q33+PROPLAN!P33+PROPLAN!Q33+PROEX!P33+PROEX!Q33+PROPPG!P33+PROPPG!Q33+MUSEU!P33+MUSEU!Q33+BU!P33+BU!Q33</f>
        <v>0</v>
      </c>
      <c r="K33" s="138">
        <f t="shared" si="0"/>
        <v>0</v>
      </c>
      <c r="L33" s="139">
        <f t="shared" si="1"/>
        <v>2250.12</v>
      </c>
      <c r="M33" s="139">
        <f t="shared" si="3"/>
        <v>0</v>
      </c>
      <c r="N33" s="264">
        <f t="shared" si="4"/>
        <v>2250.12</v>
      </c>
      <c r="O33" s="265"/>
      <c r="P33" s="265"/>
      <c r="Q33" s="265"/>
      <c r="R33" s="332"/>
    </row>
    <row r="34" spans="1:18" ht="39" hidden="1" customHeight="1" x14ac:dyDescent="0.35">
      <c r="A34" s="328"/>
      <c r="B34" s="133">
        <v>31</v>
      </c>
      <c r="C34" s="329"/>
      <c r="D34" s="105" t="s">
        <v>165</v>
      </c>
      <c r="E34" s="140">
        <v>11059.29</v>
      </c>
      <c r="F34" s="134">
        <f>CEART!K34+'ESAG PROCULT'!K34+'ESAG PAEX'!K34+'ESAG 3201'!K34+'ESAG 12758'!K34+'ESAG 11038'!K34+CEFID!K34+'CAV PROJETO 1'!K34+'CAV PROJETO 2 PRAPEG'!K34+'CAV PROJETO 3 PAEX'!K34+'CESFI INECO 14842'!K34+'CESFI DEX 12758'!K34+'CESFI 11038'!K34+CEPLAN!K34+CEO!K34+CCT!K34+FAED!K34+CESMO!K34+CEAVI!K34+CERES!K34+CEAD!K34+SECOM!K34+'RÁDIO FPOLIS'!K34+'RÁDIO LAGES'!K34+'RÁDIO JVLLE'!K34+SECON!K34+PROPLAN!K34+PROEX!K34+PROPPG!K34+MUSEU!K34+BU!K34</f>
        <v>4</v>
      </c>
      <c r="G34" s="135">
        <f>CEART!L34+'ESAG PROCULT'!L34+'ESAG PAEX'!L34+'ESAG 3201'!L34+'ESAG 12758'!L34+'ESAG 11038'!L34+CEFID!L34+'CAV PROJETO 1'!L34+'CAV PROJETO 2 PRAPEG'!L34+'CAV PROJETO 3 PAEX'!L34+'CESFI INECO 14842'!L34+'CESFI DEX 12758'!L34+'CESFI 11038'!L34+CEPLAN!L34+CEO!L34+CCT!L34+FAED!L34+CESMO!L34+CEAVI!L34+CERES!L34+CEAD!L34+SECOM!L34+'RÁDIO FPOLIS'!L34+'RÁDIO LAGES'!L34+'RÁDIO JVLLE'!L34+SECON!L34+PROPLAN!L34+PROEX!L34+PROPPG!L34+MUSEU!L34+BU!L34</f>
        <v>0</v>
      </c>
      <c r="H34" s="135">
        <f>CEART!M34+'ESAG PROCULT'!M34+'ESAG PAEX'!M34+'ESAG 3201'!M34+'ESAG 12758'!M34+'ESAG 11038'!M34+CEFID!M34+'CAV PROJETO 1'!M34+'CAV PROJETO 2 PRAPEG'!M34+'CAV PROJETO 3 PAEX'!M34+'CESFI INECO 14842'!M34+'CESFI DEX 12758'!M34+'CESFI 11038'!M34+CEPLAN!M34+CEO!M34+CCT!M34+FAED!M34+CESMO!M34+CEAVI!M34+CERES!M34+CEAD!M34+SECOM!M34+'RÁDIO FPOLIS'!M34+'RÁDIO LAGES'!M34+'RÁDIO JVLLE'!M34+SECON!M34+PROPLAN!M34+PROEX!M34+PROPPG!M34+MUSEU!M34+BU!M34</f>
        <v>0</v>
      </c>
      <c r="I34" s="136">
        <f t="shared" si="2"/>
        <v>0.5</v>
      </c>
      <c r="J34" s="137">
        <f>CEART!P34+CEART!Q34+'ESAG PROCULT'!P34+'ESAG PROCULT'!Q34+'ESAG PAEX'!P34+'ESAG PAEX'!Q34+'ESAG 3201'!P34+'ESAG 3201'!Q34+'ESAG 12758'!P34+'ESAG 12758'!Q34+'ESAG 11038'!P34+'ESAG 11038'!Q34+CEFID!P34+CEFID!Q34+'CAV PROJETO 1'!P34+'CAV PROJETO 1'!Q34+'CAV PROJETO 2 PRAPEG'!P34+'CAV PROJETO 2 PRAPEG'!Q34+'CAV PROJETO 3 PAEX'!P34+'CAV PROJETO 3 PAEX'!Q34+'CESFI INECO 14842'!P34+'CESFI INECO 14842'!Q34+'CESFI DEX 12758'!P34+'CESFI DEX 12758'!Q34+'CESFI 11038'!P34+'CESFI 11038'!Q34+CEPLAN!P34+CEPLAN!Q34+CEO!P34+CEO!Q34+CCT!P34+CCT!Q34+FAED!P34+FAED!Q34+CESMO!P34+CESMO!Q34+CEAVI!P34+CEAVI!Q34+CERES!P34+CERES!Q34+CEAD!P34+CEAD!Q34+SECOM!P34+SECOM!Q34+'RÁDIO FPOLIS'!P34+'RÁDIO FPOLIS'!Q34+'RÁDIO LAGES'!P34+'RÁDIO LAGES'!Q34+'RÁDIO JVLLE'!P34+'RÁDIO JVLLE'!Q34+SECON!P34+SECON!Q34+PROPLAN!P34+PROPLAN!Q34+PROEX!P34+PROEX!Q34+PROPPG!P34+PROPPG!Q34+MUSEU!P34+MUSEU!Q34+BU!P34+BU!Q34</f>
        <v>0</v>
      </c>
      <c r="K34" s="138">
        <f t="shared" si="0"/>
        <v>4</v>
      </c>
      <c r="L34" s="139">
        <f t="shared" si="1"/>
        <v>44237.16</v>
      </c>
      <c r="M34" s="139">
        <f t="shared" si="3"/>
        <v>0</v>
      </c>
      <c r="N34" s="264">
        <f t="shared" si="4"/>
        <v>0</v>
      </c>
      <c r="O34" s="265"/>
      <c r="P34" s="265"/>
      <c r="Q34" s="265"/>
      <c r="R34" s="332"/>
    </row>
    <row r="35" spans="1:18" ht="39" hidden="1" customHeight="1" x14ac:dyDescent="0.35">
      <c r="A35" s="328"/>
      <c r="B35" s="133">
        <v>32</v>
      </c>
      <c r="C35" s="329"/>
      <c r="D35" s="105" t="s">
        <v>167</v>
      </c>
      <c r="E35" s="140">
        <v>4195.97</v>
      </c>
      <c r="F35" s="134">
        <f>CEART!K35+'ESAG PROCULT'!K35+'ESAG PAEX'!K35+'ESAG 3201'!K35+'ESAG 12758'!K35+'ESAG 11038'!K35+CEFID!K35+'CAV PROJETO 1'!K35+'CAV PROJETO 2 PRAPEG'!K35+'CAV PROJETO 3 PAEX'!K35+'CESFI INECO 14842'!K35+'CESFI DEX 12758'!K35+'CESFI 11038'!K35+CEPLAN!K35+CEO!K35+CCT!K35+FAED!K35+CESMO!K35+CEAVI!K35+CERES!K35+CEAD!K35+SECOM!K35+'RÁDIO FPOLIS'!K35+'RÁDIO LAGES'!K35+'RÁDIO JVLLE'!K35+SECON!K35+PROPLAN!K35+PROEX!K35+PROPPG!K35+MUSEU!K35+BU!K35</f>
        <v>12</v>
      </c>
      <c r="G35" s="135">
        <f>CEART!L35+'ESAG PROCULT'!L35+'ESAG PAEX'!L35+'ESAG 3201'!L35+'ESAG 12758'!L35+'ESAG 11038'!L35+CEFID!L35+'CAV PROJETO 1'!L35+'CAV PROJETO 2 PRAPEG'!L35+'CAV PROJETO 3 PAEX'!L35+'CESFI INECO 14842'!L35+'CESFI DEX 12758'!L35+'CESFI 11038'!L35+CEPLAN!L35+CEO!L35+CCT!L35+FAED!L35+CESMO!L35+CEAVI!L35+CERES!L35+CEAD!L35+SECOM!L35+'RÁDIO FPOLIS'!L35+'RÁDIO LAGES'!L35+'RÁDIO JVLLE'!L35+SECON!L35+PROPLAN!L35+PROEX!L35+PROPPG!L35+MUSEU!L35+BU!L35</f>
        <v>1</v>
      </c>
      <c r="H35" s="135">
        <f>CEART!M35+'ESAG PROCULT'!M35+'ESAG PAEX'!M35+'ESAG 3201'!M35+'ESAG 12758'!M35+'ESAG 11038'!M35+CEFID!M35+'CAV PROJETO 1'!M35+'CAV PROJETO 2 PRAPEG'!M35+'CAV PROJETO 3 PAEX'!M35+'CESFI INECO 14842'!M35+'CESFI DEX 12758'!M35+'CESFI 11038'!M35+CEPLAN!M35+CEO!M35+CCT!M35+FAED!M35+CESMO!M35+CEAVI!M35+CERES!M35+CEAD!M35+SECOM!M35+'RÁDIO FPOLIS'!M35+'RÁDIO LAGES'!M35+'RÁDIO JVLLE'!M35+SECON!M35+PROPLAN!M35+PROEX!M35+PROPPG!M35+MUSEU!M35+BU!M35</f>
        <v>1</v>
      </c>
      <c r="I35" s="136">
        <f t="shared" si="2"/>
        <v>2.5</v>
      </c>
      <c r="J35" s="137">
        <f>CEART!P35+CEART!Q35+'ESAG PROCULT'!P35+'ESAG PROCULT'!Q35+'ESAG PAEX'!P35+'ESAG PAEX'!Q35+'ESAG 3201'!P35+'ESAG 3201'!Q35+'ESAG 12758'!P35+'ESAG 12758'!Q35+'ESAG 11038'!P35+'ESAG 11038'!Q35+CEFID!P35+CEFID!Q35+'CAV PROJETO 1'!P35+'CAV PROJETO 1'!Q35+'CAV PROJETO 2 PRAPEG'!P35+'CAV PROJETO 2 PRAPEG'!Q35+'CAV PROJETO 3 PAEX'!P35+'CAV PROJETO 3 PAEX'!Q35+'CESFI INECO 14842'!P35+'CESFI INECO 14842'!Q35+'CESFI DEX 12758'!P35+'CESFI DEX 12758'!Q35+'CESFI 11038'!P35+'CESFI 11038'!Q35+CEPLAN!P35+CEPLAN!Q35+CEO!P35+CEO!Q35+CCT!P35+CCT!Q35+FAED!P35+FAED!Q35+CESMO!P35+CESMO!Q35+CEAVI!P35+CEAVI!Q35+CERES!P35+CERES!Q35+CEAD!P35+CEAD!Q35+SECOM!P35+SECOM!Q35+'RÁDIO FPOLIS'!P35+'RÁDIO FPOLIS'!Q35+'RÁDIO LAGES'!P35+'RÁDIO LAGES'!Q35+'RÁDIO JVLLE'!P35+'RÁDIO JVLLE'!Q35+SECON!P35+SECON!Q35+PROPLAN!P35+PROPLAN!Q35+PROEX!P35+PROEX!Q35+PROPPG!P35+PROPPG!Q35+MUSEU!P35+MUSEU!Q35+BU!P35+BU!Q35</f>
        <v>0</v>
      </c>
      <c r="K35" s="138">
        <f t="shared" si="0"/>
        <v>11</v>
      </c>
      <c r="L35" s="139">
        <f t="shared" si="1"/>
        <v>50351.64</v>
      </c>
      <c r="M35" s="139">
        <f t="shared" si="3"/>
        <v>0</v>
      </c>
      <c r="N35" s="264">
        <f t="shared" si="4"/>
        <v>4195.97</v>
      </c>
      <c r="O35" s="265"/>
      <c r="P35" s="265"/>
      <c r="Q35" s="265"/>
      <c r="R35" s="332"/>
    </row>
    <row r="36" spans="1:18" ht="39" hidden="1" customHeight="1" x14ac:dyDescent="0.35">
      <c r="A36" s="328">
        <v>7</v>
      </c>
      <c r="B36" s="133">
        <v>33</v>
      </c>
      <c r="C36" s="329" t="s">
        <v>169</v>
      </c>
      <c r="D36" s="105" t="s">
        <v>170</v>
      </c>
      <c r="E36" s="140">
        <v>144.12</v>
      </c>
      <c r="F36" s="134">
        <f>CEART!K36+'ESAG PROCULT'!K36+'ESAG PAEX'!K36+'ESAG 3201'!K36+'ESAG 12758'!K36+'ESAG 11038'!K36+CEFID!K36+'CAV PROJETO 1'!K36+'CAV PROJETO 2 PRAPEG'!K36+'CAV PROJETO 3 PAEX'!K36+'CESFI INECO 14842'!K36+'CESFI DEX 12758'!K36+'CESFI 11038'!K36+CEPLAN!K36+CEO!K36+CCT!K36+FAED!K36+CESMO!K36+CEAVI!K36+CERES!K36+CEAD!K36+SECOM!K36+'RÁDIO FPOLIS'!K36+'RÁDIO LAGES'!K36+'RÁDIO JVLLE'!K36+SECON!K36+PROPLAN!K36+PROEX!K36+PROPPG!K36+MUSEU!K36+BU!K36</f>
        <v>4</v>
      </c>
      <c r="G36" s="135">
        <f>CEART!L36+'ESAG PROCULT'!L36+'ESAG PAEX'!L36+'ESAG 3201'!L36+'ESAG 12758'!L36+'ESAG 11038'!L36+CEFID!L36+'CAV PROJETO 1'!L36+'CAV PROJETO 2 PRAPEG'!L36+'CAV PROJETO 3 PAEX'!L36+'CESFI INECO 14842'!L36+'CESFI DEX 12758'!L36+'CESFI 11038'!L36+CEPLAN!L36+CEO!L36+CCT!L36+FAED!L36+CESMO!L36+CEAVI!L36+CERES!L36+CEAD!L36+SECOM!L36+'RÁDIO FPOLIS'!L36+'RÁDIO LAGES'!L36+'RÁDIO JVLLE'!L36+SECON!L36+PROPLAN!L36+PROEX!L36+PROPPG!L36+MUSEU!L36+BU!L36</f>
        <v>2</v>
      </c>
      <c r="H36" s="135">
        <f>CEART!M36+'ESAG PROCULT'!M36+'ESAG PAEX'!M36+'ESAG 3201'!M36+'ESAG 12758'!M36+'ESAG 11038'!M36+CEFID!M36+'CAV PROJETO 1'!M36+'CAV PROJETO 2 PRAPEG'!M36+'CAV PROJETO 3 PAEX'!M36+'CESFI INECO 14842'!M36+'CESFI DEX 12758'!M36+'CESFI 11038'!M36+CEPLAN!M36+CEO!M36+CCT!M36+FAED!M36+CESMO!M36+CEAVI!M36+CERES!M36+CEAD!M36+SECOM!M36+'RÁDIO FPOLIS'!M36+'RÁDIO LAGES'!M36+'RÁDIO JVLLE'!M36+SECON!M36+PROPLAN!M36+PROEX!M36+PROPPG!M36+MUSEU!M36+BU!M36</f>
        <v>2</v>
      </c>
      <c r="I36" s="136">
        <f t="shared" si="2"/>
        <v>0.5</v>
      </c>
      <c r="J36" s="137">
        <f>CEART!P36+CEART!Q36+'ESAG PROCULT'!P36+'ESAG PROCULT'!Q36+'ESAG PAEX'!P36+'ESAG PAEX'!Q36+'ESAG 3201'!P36+'ESAG 3201'!Q36+'ESAG 12758'!P36+'ESAG 12758'!Q36+'ESAG 11038'!P36+'ESAG 11038'!Q36+CEFID!P36+CEFID!Q36+'CAV PROJETO 1'!P36+'CAV PROJETO 1'!Q36+'CAV PROJETO 2 PRAPEG'!P36+'CAV PROJETO 2 PRAPEG'!Q36+'CAV PROJETO 3 PAEX'!P36+'CAV PROJETO 3 PAEX'!Q36+'CESFI INECO 14842'!P36+'CESFI INECO 14842'!Q36+'CESFI DEX 12758'!P36+'CESFI DEX 12758'!Q36+'CESFI 11038'!P36+'CESFI 11038'!Q36+CEPLAN!P36+CEPLAN!Q36+CEO!P36+CEO!Q36+CCT!P36+CCT!Q36+FAED!P36+FAED!Q36+CESMO!P36+CESMO!Q36+CEAVI!P36+CEAVI!Q36+CERES!P36+CERES!Q36+CEAD!P36+CEAD!Q36+SECOM!P36+SECOM!Q36+'RÁDIO FPOLIS'!P36+'RÁDIO FPOLIS'!Q36+'RÁDIO LAGES'!P36+'RÁDIO LAGES'!Q36+'RÁDIO JVLLE'!P36+'RÁDIO JVLLE'!Q36+SECON!P36+SECON!Q36+PROPLAN!P36+PROPLAN!Q36+PROEX!P36+PROEX!Q36+PROPPG!P36+PROPPG!Q36+MUSEU!P36+MUSEU!Q36+BU!P36+BU!Q36</f>
        <v>0</v>
      </c>
      <c r="K36" s="138">
        <f t="shared" si="0"/>
        <v>2</v>
      </c>
      <c r="L36" s="139">
        <f t="shared" si="1"/>
        <v>576.48</v>
      </c>
      <c r="M36" s="139">
        <f t="shared" si="3"/>
        <v>0</v>
      </c>
      <c r="N36" s="264">
        <f t="shared" si="4"/>
        <v>288.24</v>
      </c>
      <c r="O36" s="265"/>
      <c r="P36" s="265"/>
      <c r="Q36" s="265"/>
      <c r="R36" s="332"/>
    </row>
    <row r="37" spans="1:18" ht="39" hidden="1" customHeight="1" x14ac:dyDescent="0.35">
      <c r="A37" s="328"/>
      <c r="B37" s="133">
        <v>34</v>
      </c>
      <c r="C37" s="329"/>
      <c r="D37" s="105" t="s">
        <v>174</v>
      </c>
      <c r="E37" s="140">
        <v>1945</v>
      </c>
      <c r="F37" s="134">
        <f>CEART!K37+'ESAG PROCULT'!K37+'ESAG PAEX'!K37+'ESAG 3201'!K37+'ESAG 12758'!K37+'ESAG 11038'!K37+CEFID!K37+'CAV PROJETO 1'!K37+'CAV PROJETO 2 PRAPEG'!K37+'CAV PROJETO 3 PAEX'!K37+'CESFI INECO 14842'!K37+'CESFI DEX 12758'!K37+'CESFI 11038'!K37+CEPLAN!K37+CEO!K37+CCT!K37+FAED!K37+CESMO!K37+CEAVI!K37+CERES!K37+CEAD!K37+SECOM!K37+'RÁDIO FPOLIS'!K37+'RÁDIO LAGES'!K37+'RÁDIO JVLLE'!K37+SECON!K37+PROPLAN!K37+PROEX!K37+PROPPG!K37+MUSEU!K37+BU!K37</f>
        <v>18</v>
      </c>
      <c r="G37" s="135">
        <f>CEART!L37+'ESAG PROCULT'!L37+'ESAG PAEX'!L37+'ESAG 3201'!L37+'ESAG 12758'!L37+'ESAG 11038'!L37+CEFID!L37+'CAV PROJETO 1'!L37+'CAV PROJETO 2 PRAPEG'!L37+'CAV PROJETO 3 PAEX'!L37+'CESFI INECO 14842'!L37+'CESFI DEX 12758'!L37+'CESFI 11038'!L37+CEPLAN!L37+CEO!L37+CCT!L37+FAED!L37+CESMO!L37+CEAVI!L37+CERES!L37+CEAD!L37+SECOM!L37+'RÁDIO FPOLIS'!L37+'RÁDIO LAGES'!L37+'RÁDIO JVLLE'!L37+SECON!L37+PROPLAN!L37+PROEX!L37+PROPPG!L37+MUSEU!L37+BU!L37</f>
        <v>2</v>
      </c>
      <c r="H37" s="135">
        <f>CEART!M37+'ESAG PROCULT'!M37+'ESAG PAEX'!M37+'ESAG 3201'!M37+'ESAG 12758'!M37+'ESAG 11038'!M37+CEFID!M37+'CAV PROJETO 1'!M37+'CAV PROJETO 2 PRAPEG'!M37+'CAV PROJETO 3 PAEX'!M37+'CESFI INECO 14842'!M37+'CESFI DEX 12758'!M37+'CESFI 11038'!M37+CEPLAN!M37+CEO!M37+CCT!M37+FAED!M37+CESMO!M37+CEAVI!M37+CERES!M37+CEAD!M37+SECOM!M37+'RÁDIO FPOLIS'!M37+'RÁDIO LAGES'!M37+'RÁDIO JVLLE'!M37+SECON!M37+PROPLAN!M37+PROEX!M37+PROPPG!M37+MUSEU!M37+BU!M37</f>
        <v>2</v>
      </c>
      <c r="I37" s="136">
        <f t="shared" si="2"/>
        <v>4</v>
      </c>
      <c r="J37" s="137">
        <f>CEART!P37+CEART!Q37+'ESAG PROCULT'!P37+'ESAG PROCULT'!Q37+'ESAG PAEX'!P37+'ESAG PAEX'!Q37+'ESAG 3201'!P37+'ESAG 3201'!Q37+'ESAG 12758'!P37+'ESAG 12758'!Q37+'ESAG 11038'!P37+'ESAG 11038'!Q37+CEFID!P37+CEFID!Q37+'CAV PROJETO 1'!P37+'CAV PROJETO 1'!Q37+'CAV PROJETO 2 PRAPEG'!P37+'CAV PROJETO 2 PRAPEG'!Q37+'CAV PROJETO 3 PAEX'!P37+'CAV PROJETO 3 PAEX'!Q37+'CESFI INECO 14842'!P37+'CESFI INECO 14842'!Q37+'CESFI DEX 12758'!P37+'CESFI DEX 12758'!Q37+'CESFI 11038'!P37+'CESFI 11038'!Q37+CEPLAN!P37+CEPLAN!Q37+CEO!P37+CEO!Q37+CCT!P37+CCT!Q37+FAED!P37+FAED!Q37+CESMO!P37+CESMO!Q37+CEAVI!P37+CEAVI!Q37+CERES!P37+CERES!Q37+CEAD!P37+CEAD!Q37+SECOM!P37+SECOM!Q37+'RÁDIO FPOLIS'!P37+'RÁDIO FPOLIS'!Q37+'RÁDIO LAGES'!P37+'RÁDIO LAGES'!Q37+'RÁDIO JVLLE'!P37+'RÁDIO JVLLE'!Q37+SECON!P37+SECON!Q37+PROPLAN!P37+PROPLAN!Q37+PROEX!P37+PROEX!Q37+PROPPG!P37+PROPPG!Q37+MUSEU!P37+MUSEU!Q37+BU!P37+BU!Q37</f>
        <v>0</v>
      </c>
      <c r="K37" s="138">
        <f t="shared" si="0"/>
        <v>16</v>
      </c>
      <c r="L37" s="139">
        <f t="shared" si="1"/>
        <v>35010</v>
      </c>
      <c r="M37" s="139">
        <f t="shared" si="3"/>
        <v>0</v>
      </c>
      <c r="N37" s="264">
        <f t="shared" si="4"/>
        <v>3890</v>
      </c>
      <c r="O37" s="265"/>
      <c r="P37" s="265"/>
      <c r="Q37" s="265"/>
      <c r="R37" s="332"/>
    </row>
    <row r="38" spans="1:18" ht="39" hidden="1" customHeight="1" x14ac:dyDescent="0.35">
      <c r="A38" s="328"/>
      <c r="B38" s="133">
        <v>35</v>
      </c>
      <c r="C38" s="329"/>
      <c r="D38" s="105" t="s">
        <v>178</v>
      </c>
      <c r="E38" s="140">
        <v>3681.5</v>
      </c>
      <c r="F38" s="134">
        <f>CEART!K38+'ESAG PROCULT'!K38+'ESAG PAEX'!K38+'ESAG 3201'!K38+'ESAG 12758'!K38+'ESAG 11038'!K38+CEFID!K38+'CAV PROJETO 1'!K38+'CAV PROJETO 2 PRAPEG'!K38+'CAV PROJETO 3 PAEX'!K38+'CESFI INECO 14842'!K38+'CESFI DEX 12758'!K38+'CESFI 11038'!K38+CEPLAN!K38+CEO!K38+CCT!K38+FAED!K38+CESMO!K38+CEAVI!K38+CERES!K38+CEAD!K38+SECOM!K38+'RÁDIO FPOLIS'!K38+'RÁDIO LAGES'!K38+'RÁDIO JVLLE'!K38+SECON!K38+PROPLAN!K38+PROEX!K38+PROPPG!K38+MUSEU!K38+BU!K38</f>
        <v>9</v>
      </c>
      <c r="G38" s="135">
        <f>CEART!L38+'ESAG PROCULT'!L38+'ESAG PAEX'!L38+'ESAG 3201'!L38+'ESAG 12758'!L38+'ESAG 11038'!L38+CEFID!L38+'CAV PROJETO 1'!L38+'CAV PROJETO 2 PRAPEG'!L38+'CAV PROJETO 3 PAEX'!L38+'CESFI INECO 14842'!L38+'CESFI DEX 12758'!L38+'CESFI 11038'!L38+CEPLAN!L38+CEO!L38+CCT!L38+FAED!L38+CESMO!L38+CEAVI!L38+CERES!L38+CEAD!L38+SECOM!L38+'RÁDIO FPOLIS'!L38+'RÁDIO LAGES'!L38+'RÁDIO JVLLE'!L38+SECON!L38+PROPLAN!L38+PROEX!L38+PROPPG!L38+MUSEU!L38+BU!L38</f>
        <v>1</v>
      </c>
      <c r="H38" s="135">
        <f>CEART!M38+'ESAG PROCULT'!M38+'ESAG PAEX'!M38+'ESAG 3201'!M38+'ESAG 12758'!M38+'ESAG 11038'!M38+CEFID!M38+'CAV PROJETO 1'!M38+'CAV PROJETO 2 PRAPEG'!M38+'CAV PROJETO 3 PAEX'!M38+'CESFI INECO 14842'!M38+'CESFI DEX 12758'!M38+'CESFI 11038'!M38+CEPLAN!M38+CEO!M38+CCT!M38+FAED!M38+CESMO!M38+CEAVI!M38+CERES!M38+CEAD!M38+SECOM!M38+'RÁDIO FPOLIS'!M38+'RÁDIO LAGES'!M38+'RÁDIO JVLLE'!M38+SECON!M38+PROPLAN!M38+PROEX!M38+PROPPG!M38+MUSEU!M38+BU!M38</f>
        <v>1</v>
      </c>
      <c r="I38" s="136">
        <f t="shared" si="2"/>
        <v>1.75</v>
      </c>
      <c r="J38" s="137">
        <f>CEART!P38+CEART!Q38+'ESAG PROCULT'!P38+'ESAG PROCULT'!Q38+'ESAG PAEX'!P38+'ESAG PAEX'!Q38+'ESAG 3201'!P38+'ESAG 3201'!Q38+'ESAG 12758'!P38+'ESAG 12758'!Q38+'ESAG 11038'!P38+'ESAG 11038'!Q38+CEFID!P38+CEFID!Q38+'CAV PROJETO 1'!P38+'CAV PROJETO 1'!Q38+'CAV PROJETO 2 PRAPEG'!P38+'CAV PROJETO 2 PRAPEG'!Q38+'CAV PROJETO 3 PAEX'!P38+'CAV PROJETO 3 PAEX'!Q38+'CESFI INECO 14842'!P38+'CESFI INECO 14842'!Q38+'CESFI DEX 12758'!P38+'CESFI DEX 12758'!Q38+'CESFI 11038'!P38+'CESFI 11038'!Q38+CEPLAN!P38+CEPLAN!Q38+CEO!P38+CEO!Q38+CCT!P38+CCT!Q38+FAED!P38+FAED!Q38+CESMO!P38+CESMO!Q38+CEAVI!P38+CEAVI!Q38+CERES!P38+CERES!Q38+CEAD!P38+CEAD!Q38+SECOM!P38+SECOM!Q38+'RÁDIO FPOLIS'!P38+'RÁDIO FPOLIS'!Q38+'RÁDIO LAGES'!P38+'RÁDIO LAGES'!Q38+'RÁDIO JVLLE'!P38+'RÁDIO JVLLE'!Q38+SECON!P38+SECON!Q38+PROPLAN!P38+PROPLAN!Q38+PROEX!P38+PROEX!Q38+PROPPG!P38+PROPPG!Q38+MUSEU!P38+MUSEU!Q38+BU!P38+BU!Q38</f>
        <v>0</v>
      </c>
      <c r="K38" s="138">
        <f t="shared" si="0"/>
        <v>8</v>
      </c>
      <c r="L38" s="139">
        <f t="shared" si="1"/>
        <v>33133.5</v>
      </c>
      <c r="M38" s="139">
        <f t="shared" si="3"/>
        <v>0</v>
      </c>
      <c r="N38" s="264">
        <f t="shared" si="4"/>
        <v>3681.5</v>
      </c>
      <c r="O38" s="265"/>
      <c r="P38" s="265"/>
      <c r="Q38" s="265"/>
      <c r="R38" s="332"/>
    </row>
    <row r="39" spans="1:18" ht="39" hidden="1" customHeight="1" x14ac:dyDescent="0.35">
      <c r="A39" s="328"/>
      <c r="B39" s="133">
        <v>36</v>
      </c>
      <c r="C39" s="329"/>
      <c r="D39" s="105" t="s">
        <v>181</v>
      </c>
      <c r="E39" s="140">
        <v>1260</v>
      </c>
      <c r="F39" s="134">
        <f>CEART!K39+'ESAG PROCULT'!K39+'ESAG PAEX'!K39+'ESAG 3201'!K39+'ESAG 12758'!K39+'ESAG 11038'!K39+CEFID!K39+'CAV PROJETO 1'!K39+'CAV PROJETO 2 PRAPEG'!K39+'CAV PROJETO 3 PAEX'!K39+'CESFI INECO 14842'!K39+'CESFI DEX 12758'!K39+'CESFI 11038'!K39+CEPLAN!K39+CEO!K39+CCT!K39+FAED!K39+CESMO!K39+CEAVI!K39+CERES!K39+CEAD!K39+SECOM!K39+'RÁDIO FPOLIS'!K39+'RÁDIO LAGES'!K39+'RÁDIO JVLLE'!K39+SECON!K39+PROPLAN!K39+PROEX!K39+PROPPG!K39+MUSEU!K39+BU!K39</f>
        <v>3</v>
      </c>
      <c r="G39" s="135">
        <f>CEART!L39+'ESAG PROCULT'!L39+'ESAG PAEX'!L39+'ESAG 3201'!L39+'ESAG 12758'!L39+'ESAG 11038'!L39+CEFID!L39+'CAV PROJETO 1'!L39+'CAV PROJETO 2 PRAPEG'!L39+'CAV PROJETO 3 PAEX'!L39+'CESFI INECO 14842'!L39+'CESFI DEX 12758'!L39+'CESFI 11038'!L39+CEPLAN!L39+CEO!L39+CCT!L39+FAED!L39+CESMO!L39+CEAVI!L39+CERES!L39+CEAD!L39+SECOM!L39+'RÁDIO FPOLIS'!L39+'RÁDIO LAGES'!L39+'RÁDIO JVLLE'!L39+SECON!L39+PROPLAN!L39+PROEX!L39+PROPPG!L39+MUSEU!L39+BU!L39</f>
        <v>0</v>
      </c>
      <c r="H39" s="135">
        <f>CEART!M39+'ESAG PROCULT'!M39+'ESAG PAEX'!M39+'ESAG 3201'!M39+'ESAG 12758'!M39+'ESAG 11038'!M39+CEFID!M39+'CAV PROJETO 1'!M39+'CAV PROJETO 2 PRAPEG'!M39+'CAV PROJETO 3 PAEX'!M39+'CESFI INECO 14842'!M39+'CESFI DEX 12758'!M39+'CESFI 11038'!M39+CEPLAN!M39+CEO!M39+CCT!M39+FAED!M39+CESMO!M39+CEAVI!M39+CERES!M39+CEAD!M39+SECOM!M39+'RÁDIO FPOLIS'!M39+'RÁDIO LAGES'!M39+'RÁDIO JVLLE'!M39+SECON!M39+PROPLAN!M39+PROEX!M39+PROPPG!M39+MUSEU!M39+BU!M39</f>
        <v>0</v>
      </c>
      <c r="I39" s="136">
        <f t="shared" si="2"/>
        <v>0.25</v>
      </c>
      <c r="J39" s="137">
        <f>CEART!P39+CEART!Q39+'ESAG PROCULT'!P39+'ESAG PROCULT'!Q39+'ESAG PAEX'!P39+'ESAG PAEX'!Q39+'ESAG 3201'!P39+'ESAG 3201'!Q39+'ESAG 12758'!P39+'ESAG 12758'!Q39+'ESAG 11038'!P39+'ESAG 11038'!Q39+CEFID!P39+CEFID!Q39+'CAV PROJETO 1'!P39+'CAV PROJETO 1'!Q39+'CAV PROJETO 2 PRAPEG'!P39+'CAV PROJETO 2 PRAPEG'!Q39+'CAV PROJETO 3 PAEX'!P39+'CAV PROJETO 3 PAEX'!Q39+'CESFI INECO 14842'!P39+'CESFI INECO 14842'!Q39+'CESFI DEX 12758'!P39+'CESFI DEX 12758'!Q39+'CESFI 11038'!P39+'CESFI 11038'!Q39+CEPLAN!P39+CEPLAN!Q39+CEO!P39+CEO!Q39+CCT!P39+CCT!Q39+FAED!P39+FAED!Q39+CESMO!P39+CESMO!Q39+CEAVI!P39+CEAVI!Q39+CERES!P39+CERES!Q39+CEAD!P39+CEAD!Q39+SECOM!P39+SECOM!Q39+'RÁDIO FPOLIS'!P39+'RÁDIO FPOLIS'!Q39+'RÁDIO LAGES'!P39+'RÁDIO LAGES'!Q39+'RÁDIO JVLLE'!P39+'RÁDIO JVLLE'!Q39+SECON!P39+SECON!Q39+PROPLAN!P39+PROPLAN!Q39+PROEX!P39+PROEX!Q39+PROPPG!P39+PROPPG!Q39+MUSEU!P39+MUSEU!Q39+BU!P39+BU!Q39</f>
        <v>0</v>
      </c>
      <c r="K39" s="138">
        <f t="shared" si="0"/>
        <v>3</v>
      </c>
      <c r="L39" s="139">
        <f t="shared" si="1"/>
        <v>3780</v>
      </c>
      <c r="M39" s="139">
        <f t="shared" si="3"/>
        <v>0</v>
      </c>
      <c r="N39" s="264">
        <f t="shared" si="4"/>
        <v>0</v>
      </c>
      <c r="O39" s="265"/>
      <c r="P39" s="265"/>
      <c r="Q39" s="265"/>
      <c r="R39" s="332"/>
    </row>
    <row r="40" spans="1:18" ht="39" hidden="1" customHeight="1" x14ac:dyDescent="0.35">
      <c r="A40" s="328">
        <v>8</v>
      </c>
      <c r="B40" s="133">
        <v>37</v>
      </c>
      <c r="C40" s="329" t="s">
        <v>131</v>
      </c>
      <c r="D40" s="105" t="s">
        <v>184</v>
      </c>
      <c r="E40" s="140">
        <v>20698</v>
      </c>
      <c r="F40" s="134">
        <f>CEART!K40+'ESAG PROCULT'!K40+'ESAG PAEX'!K40+'ESAG 3201'!K40+'ESAG 12758'!K40+'ESAG 11038'!K40+CEFID!K40+'CAV PROJETO 1'!K40+'CAV PROJETO 2 PRAPEG'!K40+'CAV PROJETO 3 PAEX'!K40+'CESFI INECO 14842'!K40+'CESFI DEX 12758'!K40+'CESFI 11038'!K40+CEPLAN!K40+CEO!K40+CCT!K40+FAED!K40+CESMO!K40+CEAVI!K40+CERES!K40+CEAD!K40+SECOM!K40+'RÁDIO FPOLIS'!K40+'RÁDIO LAGES'!K40+'RÁDIO JVLLE'!K40+SECON!K40+PROPLAN!K40+PROEX!K40+PROPPG!K40+MUSEU!K40+BU!K40</f>
        <v>7</v>
      </c>
      <c r="G40" s="135">
        <f>CEART!L40+'ESAG PROCULT'!L40+'ESAG PAEX'!L40+'ESAG 3201'!L40+'ESAG 12758'!L40+'ESAG 11038'!L40+CEFID!L40+'CAV PROJETO 1'!L40+'CAV PROJETO 2 PRAPEG'!L40+'CAV PROJETO 3 PAEX'!L40+'CESFI INECO 14842'!L40+'CESFI DEX 12758'!L40+'CESFI 11038'!L40+CEPLAN!L40+CEO!L40+CCT!L40+FAED!L40+CESMO!L40+CEAVI!L40+CERES!L40+CEAD!L40+SECOM!L40+'RÁDIO FPOLIS'!L40+'RÁDIO LAGES'!L40+'RÁDIO JVLLE'!L40+SECON!L40+PROPLAN!L40+PROEX!L40+PROPPG!L40+MUSEU!L40+BU!L40</f>
        <v>3</v>
      </c>
      <c r="H40" s="135">
        <f>CEART!M40+'ESAG PROCULT'!M40+'ESAG PAEX'!M40+'ESAG 3201'!M40+'ESAG 12758'!M40+'ESAG 11038'!M40+CEFID!M40+'CAV PROJETO 1'!M40+'CAV PROJETO 2 PRAPEG'!M40+'CAV PROJETO 3 PAEX'!M40+'CESFI INECO 14842'!M40+'CESFI DEX 12758'!M40+'CESFI 11038'!M40+CEPLAN!M40+CEO!M40+CCT!M40+FAED!M40+CESMO!M40+CEAVI!M40+CERES!M40+CEAD!M40+SECOM!M40+'RÁDIO FPOLIS'!M40+'RÁDIO LAGES'!M40+'RÁDIO JVLLE'!M40+SECON!M40+PROPLAN!M40+PROEX!M40+PROPPG!M40+MUSEU!M40+BU!M40</f>
        <v>3</v>
      </c>
      <c r="I40" s="136">
        <f t="shared" si="2"/>
        <v>1.25</v>
      </c>
      <c r="J40" s="137">
        <f>CEART!P40+CEART!Q40+'ESAG PROCULT'!P40+'ESAG PROCULT'!Q40+'ESAG PAEX'!P40+'ESAG PAEX'!Q40+'ESAG 3201'!P40+'ESAG 3201'!Q40+'ESAG 12758'!P40+'ESAG 12758'!Q40+'ESAG 11038'!P40+'ESAG 11038'!Q40+CEFID!P40+CEFID!Q40+'CAV PROJETO 1'!P40+'CAV PROJETO 1'!Q40+'CAV PROJETO 2 PRAPEG'!P40+'CAV PROJETO 2 PRAPEG'!Q40+'CAV PROJETO 3 PAEX'!P40+'CAV PROJETO 3 PAEX'!Q40+'CESFI INECO 14842'!P40+'CESFI INECO 14842'!Q40+'CESFI DEX 12758'!P40+'CESFI DEX 12758'!Q40+'CESFI 11038'!P40+'CESFI 11038'!Q40+CEPLAN!P40+CEPLAN!Q40+CEO!P40+CEO!Q40+CCT!P40+CCT!Q40+FAED!P40+FAED!Q40+CESMO!P40+CESMO!Q40+CEAVI!P40+CEAVI!Q40+CERES!P40+CERES!Q40+CEAD!P40+CEAD!Q40+SECOM!P40+SECOM!Q40+'RÁDIO FPOLIS'!P40+'RÁDIO FPOLIS'!Q40+'RÁDIO LAGES'!P40+'RÁDIO LAGES'!Q40+'RÁDIO JVLLE'!P40+'RÁDIO JVLLE'!Q40+SECON!P40+SECON!Q40+PROPLAN!P40+PROPLAN!Q40+PROEX!P40+PROEX!Q40+PROPPG!P40+PROPPG!Q40+MUSEU!P40+MUSEU!Q40+BU!P40+BU!Q40</f>
        <v>0</v>
      </c>
      <c r="K40" s="138">
        <f t="shared" si="0"/>
        <v>4</v>
      </c>
      <c r="L40" s="139">
        <f t="shared" si="1"/>
        <v>144886</v>
      </c>
      <c r="M40" s="139">
        <f t="shared" si="3"/>
        <v>0</v>
      </c>
      <c r="N40" s="264">
        <f t="shared" si="4"/>
        <v>62094</v>
      </c>
      <c r="O40" s="265"/>
      <c r="P40" s="265"/>
      <c r="Q40" s="265"/>
      <c r="R40" s="332"/>
    </row>
    <row r="41" spans="1:18" ht="39" hidden="1" customHeight="1" x14ac:dyDescent="0.35">
      <c r="A41" s="328"/>
      <c r="B41" s="133">
        <v>38</v>
      </c>
      <c r="C41" s="329"/>
      <c r="D41" s="105" t="s">
        <v>189</v>
      </c>
      <c r="E41" s="140">
        <v>12259</v>
      </c>
      <c r="F41" s="134">
        <f>CEART!K41+'ESAG PROCULT'!K41+'ESAG PAEX'!K41+'ESAG 3201'!K41+'ESAG 12758'!K41+'ESAG 11038'!K41+CEFID!K41+'CAV PROJETO 1'!K41+'CAV PROJETO 2 PRAPEG'!K41+'CAV PROJETO 3 PAEX'!K41+'CESFI INECO 14842'!K41+'CESFI DEX 12758'!K41+'CESFI 11038'!K41+CEPLAN!K41+CEO!K41+CCT!K41+FAED!K41+CESMO!K41+CEAVI!K41+CERES!K41+CEAD!K41+SECOM!K41+'RÁDIO FPOLIS'!K41+'RÁDIO LAGES'!K41+'RÁDIO JVLLE'!K41+SECON!K41+PROPLAN!K41+PROEX!K41+PROPPG!K41+MUSEU!K41+BU!K41</f>
        <v>9</v>
      </c>
      <c r="G41" s="135">
        <f>CEART!L41+'ESAG PROCULT'!L41+'ESAG PAEX'!L41+'ESAG 3201'!L41+'ESAG 12758'!L41+'ESAG 11038'!L41+CEFID!L41+'CAV PROJETO 1'!L41+'CAV PROJETO 2 PRAPEG'!L41+'CAV PROJETO 3 PAEX'!L41+'CESFI INECO 14842'!L41+'CESFI DEX 12758'!L41+'CESFI 11038'!L41+CEPLAN!L41+CEO!L41+CCT!L41+FAED!L41+CESMO!L41+CEAVI!L41+CERES!L41+CEAD!L41+SECOM!L41+'RÁDIO FPOLIS'!L41+'RÁDIO LAGES'!L41+'RÁDIO JVLLE'!L41+SECON!L41+PROPLAN!L41+PROEX!L41+PROPPG!L41+MUSEU!L41+BU!L41</f>
        <v>2</v>
      </c>
      <c r="H41" s="135">
        <f>CEART!M41+'ESAG PROCULT'!M41+'ESAG PAEX'!M41+'ESAG 3201'!M41+'ESAG 12758'!M41+'ESAG 11038'!M41+CEFID!M41+'CAV PROJETO 1'!M41+'CAV PROJETO 2 PRAPEG'!M41+'CAV PROJETO 3 PAEX'!M41+'CESFI INECO 14842'!M41+'CESFI DEX 12758'!M41+'CESFI 11038'!M41+CEPLAN!M41+CEO!M41+CCT!M41+FAED!M41+CESMO!M41+CEAVI!M41+CERES!M41+CEAD!M41+SECOM!M41+'RÁDIO FPOLIS'!M41+'RÁDIO LAGES'!M41+'RÁDIO JVLLE'!M41+SECON!M41+PROPLAN!M41+PROEX!M41+PROPPG!M41+MUSEU!M41+BU!M41</f>
        <v>2</v>
      </c>
      <c r="I41" s="136">
        <f t="shared" si="2"/>
        <v>1.75</v>
      </c>
      <c r="J41" s="137">
        <f>CEART!P41+CEART!Q41+'ESAG PROCULT'!P41+'ESAG PROCULT'!Q41+'ESAG PAEX'!P41+'ESAG PAEX'!Q41+'ESAG 3201'!P41+'ESAG 3201'!Q41+'ESAG 12758'!P41+'ESAG 12758'!Q41+'ESAG 11038'!P41+'ESAG 11038'!Q41+CEFID!P41+CEFID!Q41+'CAV PROJETO 1'!P41+'CAV PROJETO 1'!Q41+'CAV PROJETO 2 PRAPEG'!P41+'CAV PROJETO 2 PRAPEG'!Q41+'CAV PROJETO 3 PAEX'!P41+'CAV PROJETO 3 PAEX'!Q41+'CESFI INECO 14842'!P41+'CESFI INECO 14842'!Q41+'CESFI DEX 12758'!P41+'CESFI DEX 12758'!Q41+'CESFI 11038'!P41+'CESFI 11038'!Q41+CEPLAN!P41+CEPLAN!Q41+CEO!P41+CEO!Q41+CCT!P41+CCT!Q41+FAED!P41+FAED!Q41+CESMO!P41+CESMO!Q41+CEAVI!P41+CEAVI!Q41+CERES!P41+CERES!Q41+CEAD!P41+CEAD!Q41+SECOM!P41+SECOM!Q41+'RÁDIO FPOLIS'!P41+'RÁDIO FPOLIS'!Q41+'RÁDIO LAGES'!P41+'RÁDIO LAGES'!Q41+'RÁDIO JVLLE'!P41+'RÁDIO JVLLE'!Q41+SECON!P41+SECON!Q41+PROPLAN!P41+PROPLAN!Q41+PROEX!P41+PROEX!Q41+PROPPG!P41+PROPPG!Q41+MUSEU!P41+MUSEU!Q41+BU!P41+BU!Q41</f>
        <v>0</v>
      </c>
      <c r="K41" s="138">
        <f t="shared" si="0"/>
        <v>7</v>
      </c>
      <c r="L41" s="139">
        <f t="shared" si="1"/>
        <v>110331</v>
      </c>
      <c r="M41" s="139">
        <f t="shared" si="3"/>
        <v>0</v>
      </c>
      <c r="N41" s="264">
        <f t="shared" si="4"/>
        <v>24518</v>
      </c>
      <c r="O41" s="265"/>
      <c r="P41" s="265"/>
      <c r="Q41" s="265"/>
      <c r="R41" s="332"/>
    </row>
    <row r="42" spans="1:18" ht="39" hidden="1" customHeight="1" x14ac:dyDescent="0.35">
      <c r="A42" s="328"/>
      <c r="B42" s="133">
        <v>39</v>
      </c>
      <c r="C42" s="329"/>
      <c r="D42" s="105" t="s">
        <v>191</v>
      </c>
      <c r="E42" s="140">
        <v>3275</v>
      </c>
      <c r="F42" s="134">
        <f>CEART!K42+'ESAG PROCULT'!K42+'ESAG PAEX'!K42+'ESAG 3201'!K42+'ESAG 12758'!K42+'ESAG 11038'!K42+CEFID!K42+'CAV PROJETO 1'!K42+'CAV PROJETO 2 PRAPEG'!K42+'CAV PROJETO 3 PAEX'!K42+'CESFI INECO 14842'!K42+'CESFI DEX 12758'!K42+'CESFI 11038'!K42+CEPLAN!K42+CEO!K42+CCT!K42+FAED!K42+CESMO!K42+CEAVI!K42+CERES!K42+CEAD!K42+SECOM!K42+'RÁDIO FPOLIS'!K42+'RÁDIO LAGES'!K42+'RÁDIO JVLLE'!K42+SECON!K42+PROPLAN!K42+PROEX!K42+PROPPG!K42+MUSEU!K42+BU!K42</f>
        <v>5</v>
      </c>
      <c r="G42" s="135">
        <f>CEART!L42+'ESAG PROCULT'!L42+'ESAG PAEX'!L42+'ESAG 3201'!L42+'ESAG 12758'!L42+'ESAG 11038'!L42+CEFID!L42+'CAV PROJETO 1'!L42+'CAV PROJETO 2 PRAPEG'!L42+'CAV PROJETO 3 PAEX'!L42+'CESFI INECO 14842'!L42+'CESFI DEX 12758'!L42+'CESFI 11038'!L42+CEPLAN!L42+CEO!L42+CCT!L42+FAED!L42+CESMO!L42+CEAVI!L42+CERES!L42+CEAD!L42+SECOM!L42+'RÁDIO FPOLIS'!L42+'RÁDIO LAGES'!L42+'RÁDIO JVLLE'!L42+SECON!L42+PROPLAN!L42+PROEX!L42+PROPPG!L42+MUSEU!L42+BU!L42</f>
        <v>0</v>
      </c>
      <c r="H42" s="135">
        <f>CEART!M42+'ESAG PROCULT'!M42+'ESAG PAEX'!M42+'ESAG 3201'!M42+'ESAG 12758'!M42+'ESAG 11038'!M42+CEFID!M42+'CAV PROJETO 1'!M42+'CAV PROJETO 2 PRAPEG'!M42+'CAV PROJETO 3 PAEX'!M42+'CESFI INECO 14842'!M42+'CESFI DEX 12758'!M42+'CESFI 11038'!M42+CEPLAN!M42+CEO!M42+CCT!M42+FAED!M42+CESMO!M42+CEAVI!M42+CERES!M42+CEAD!M42+SECOM!M42+'RÁDIO FPOLIS'!M42+'RÁDIO LAGES'!M42+'RÁDIO JVLLE'!M42+SECON!M42+PROPLAN!M42+PROEX!M42+PROPPG!M42+MUSEU!M42+BU!M42</f>
        <v>0</v>
      </c>
      <c r="I42" s="136">
        <f t="shared" si="2"/>
        <v>0.75</v>
      </c>
      <c r="J42" s="137">
        <f>CEART!P42+CEART!Q42+'ESAG PROCULT'!P42+'ESAG PROCULT'!Q42+'ESAG PAEX'!P42+'ESAG PAEX'!Q42+'ESAG 3201'!P42+'ESAG 3201'!Q42+'ESAG 12758'!P42+'ESAG 12758'!Q42+'ESAG 11038'!P42+'ESAG 11038'!Q42+CEFID!P42+CEFID!Q42+'CAV PROJETO 1'!P42+'CAV PROJETO 1'!Q42+'CAV PROJETO 2 PRAPEG'!P42+'CAV PROJETO 2 PRAPEG'!Q42+'CAV PROJETO 3 PAEX'!P42+'CAV PROJETO 3 PAEX'!Q42+'CESFI INECO 14842'!P42+'CESFI INECO 14842'!Q42+'CESFI DEX 12758'!P42+'CESFI DEX 12758'!Q42+'CESFI 11038'!P42+'CESFI 11038'!Q42+CEPLAN!P42+CEPLAN!Q42+CEO!P42+CEO!Q42+CCT!P42+CCT!Q42+FAED!P42+FAED!Q42+CESMO!P42+CESMO!Q42+CEAVI!P42+CEAVI!Q42+CERES!P42+CERES!Q42+CEAD!P42+CEAD!Q42+SECOM!P42+SECOM!Q42+'RÁDIO FPOLIS'!P42+'RÁDIO FPOLIS'!Q42+'RÁDIO LAGES'!P42+'RÁDIO LAGES'!Q42+'RÁDIO JVLLE'!P42+'RÁDIO JVLLE'!Q42+SECON!P42+SECON!Q42+PROPLAN!P42+PROPLAN!Q42+PROEX!P42+PROEX!Q42+PROPPG!P42+PROPPG!Q42+MUSEU!P42+MUSEU!Q42+BU!P42+BU!Q42</f>
        <v>0</v>
      </c>
      <c r="K42" s="138">
        <f t="shared" si="0"/>
        <v>5</v>
      </c>
      <c r="L42" s="139">
        <f t="shared" si="1"/>
        <v>16375</v>
      </c>
      <c r="M42" s="139">
        <f t="shared" si="3"/>
        <v>0</v>
      </c>
      <c r="N42" s="264">
        <f t="shared" si="4"/>
        <v>0</v>
      </c>
      <c r="O42" s="265"/>
      <c r="P42" s="265"/>
      <c r="Q42" s="265"/>
      <c r="R42" s="332"/>
    </row>
    <row r="43" spans="1:18" ht="39" hidden="1" customHeight="1" x14ac:dyDescent="0.35">
      <c r="A43" s="328"/>
      <c r="B43" s="133">
        <v>40</v>
      </c>
      <c r="C43" s="329"/>
      <c r="D43" s="105" t="s">
        <v>193</v>
      </c>
      <c r="E43" s="140">
        <v>8100</v>
      </c>
      <c r="F43" s="134">
        <f>CEART!K43+'ESAG PROCULT'!K43+'ESAG PAEX'!K43+'ESAG 3201'!K43+'ESAG 12758'!K43+'ESAG 11038'!K43+CEFID!K43+'CAV PROJETO 1'!K43+'CAV PROJETO 2 PRAPEG'!K43+'CAV PROJETO 3 PAEX'!K43+'CESFI INECO 14842'!K43+'CESFI DEX 12758'!K43+'CESFI 11038'!K43+CEPLAN!K43+CEO!K43+CCT!K43+FAED!K43+CESMO!K43+CEAVI!K43+CERES!K43+CEAD!K43+SECOM!K43+'RÁDIO FPOLIS'!K43+'RÁDIO LAGES'!K43+'RÁDIO JVLLE'!K43+SECON!K43+PROPLAN!K43+PROEX!K43+PROPPG!K43+MUSEU!K43+BU!K43</f>
        <v>1</v>
      </c>
      <c r="G43" s="135">
        <f>CEART!L43+'ESAG PROCULT'!L43+'ESAG PAEX'!L43+'ESAG 3201'!L43+'ESAG 12758'!L43+'ESAG 11038'!L43+CEFID!L43+'CAV PROJETO 1'!L43+'CAV PROJETO 2 PRAPEG'!L43+'CAV PROJETO 3 PAEX'!L43+'CESFI INECO 14842'!L43+'CESFI DEX 12758'!L43+'CESFI 11038'!L43+CEPLAN!L43+CEO!L43+CCT!L43+FAED!L43+CESMO!L43+CEAVI!L43+CERES!L43+CEAD!L43+SECOM!L43+'RÁDIO FPOLIS'!L43+'RÁDIO LAGES'!L43+'RÁDIO JVLLE'!L43+SECON!L43+PROPLAN!L43+PROEX!L43+PROPPG!L43+MUSEU!L43+BU!L43</f>
        <v>0</v>
      </c>
      <c r="H43" s="135">
        <f>CEART!M43+'ESAG PROCULT'!M43+'ESAG PAEX'!M43+'ESAG 3201'!M43+'ESAG 12758'!M43+'ESAG 11038'!M43+CEFID!M43+'CAV PROJETO 1'!M43+'CAV PROJETO 2 PRAPEG'!M43+'CAV PROJETO 3 PAEX'!M43+'CESFI INECO 14842'!M43+'CESFI DEX 12758'!M43+'CESFI 11038'!M43+CEPLAN!M43+CEO!M43+CCT!M43+FAED!M43+CESMO!M43+CEAVI!M43+CERES!M43+CEAD!M43+SECOM!M43+'RÁDIO FPOLIS'!M43+'RÁDIO LAGES'!M43+'RÁDIO JVLLE'!M43+SECON!M43+PROPLAN!M43+PROEX!M43+PROPPG!M43+MUSEU!M43+BU!M43</f>
        <v>0</v>
      </c>
      <c r="I43" s="136">
        <f t="shared" si="2"/>
        <v>-0.25</v>
      </c>
      <c r="J43" s="137">
        <f>CEART!P43+CEART!Q43+'ESAG PROCULT'!P43+'ESAG PROCULT'!Q43+'ESAG PAEX'!P43+'ESAG PAEX'!Q43+'ESAG 3201'!P43+'ESAG 3201'!Q43+'ESAG 12758'!P43+'ESAG 12758'!Q43+'ESAG 11038'!P43+'ESAG 11038'!Q43+CEFID!P43+CEFID!Q43+'CAV PROJETO 1'!P43+'CAV PROJETO 1'!Q43+'CAV PROJETO 2 PRAPEG'!P43+'CAV PROJETO 2 PRAPEG'!Q43+'CAV PROJETO 3 PAEX'!P43+'CAV PROJETO 3 PAEX'!Q43+'CESFI INECO 14842'!P43+'CESFI INECO 14842'!Q43+'CESFI DEX 12758'!P43+'CESFI DEX 12758'!Q43+'CESFI 11038'!P43+'CESFI 11038'!Q43+CEPLAN!P43+CEPLAN!Q43+CEO!P43+CEO!Q43+CCT!P43+CCT!Q43+FAED!P43+FAED!Q43+CESMO!P43+CESMO!Q43+CEAVI!P43+CEAVI!Q43+CERES!P43+CERES!Q43+CEAD!P43+CEAD!Q43+SECOM!P43+SECOM!Q43+'RÁDIO FPOLIS'!P43+'RÁDIO FPOLIS'!Q43+'RÁDIO LAGES'!P43+'RÁDIO LAGES'!Q43+'RÁDIO JVLLE'!P43+'RÁDIO JVLLE'!Q43+SECON!P43+SECON!Q43+PROPLAN!P43+PROPLAN!Q43+PROEX!P43+PROEX!Q43+PROPPG!P43+PROPPG!Q43+MUSEU!P43+MUSEU!Q43+BU!P43+BU!Q43</f>
        <v>0</v>
      </c>
      <c r="K43" s="138">
        <f t="shared" si="0"/>
        <v>1</v>
      </c>
      <c r="L43" s="139">
        <f t="shared" si="1"/>
        <v>8100</v>
      </c>
      <c r="M43" s="139">
        <f t="shared" si="3"/>
        <v>0</v>
      </c>
      <c r="N43" s="264">
        <f t="shared" si="4"/>
        <v>0</v>
      </c>
      <c r="O43" s="265"/>
      <c r="P43" s="265"/>
      <c r="Q43" s="265"/>
      <c r="R43" s="332"/>
    </row>
    <row r="44" spans="1:18" ht="39" hidden="1" customHeight="1" x14ac:dyDescent="0.35">
      <c r="A44" s="328"/>
      <c r="B44" s="133">
        <v>41</v>
      </c>
      <c r="C44" s="329"/>
      <c r="D44" s="105" t="s">
        <v>195</v>
      </c>
      <c r="E44" s="140">
        <v>12840</v>
      </c>
      <c r="F44" s="134">
        <f>CEART!K44+'ESAG PROCULT'!K44+'ESAG PAEX'!K44+'ESAG 3201'!K44+'ESAG 12758'!K44+'ESAG 11038'!K44+CEFID!K44+'CAV PROJETO 1'!K44+'CAV PROJETO 2 PRAPEG'!K44+'CAV PROJETO 3 PAEX'!K44+'CESFI INECO 14842'!K44+'CESFI DEX 12758'!K44+'CESFI 11038'!K44+CEPLAN!K44+CEO!K44+CCT!K44+FAED!K44+CESMO!K44+CEAVI!K44+CERES!K44+CEAD!K44+SECOM!K44+'RÁDIO FPOLIS'!K44+'RÁDIO LAGES'!K44+'RÁDIO JVLLE'!K44+SECON!K44+PROPLAN!K44+PROEX!K44+PROPPG!K44+MUSEU!K44+BU!K44</f>
        <v>9</v>
      </c>
      <c r="G44" s="135">
        <f>CEART!L44+'ESAG PROCULT'!L44+'ESAG PAEX'!L44+'ESAG 3201'!L44+'ESAG 12758'!L44+'ESAG 11038'!L44+CEFID!L44+'CAV PROJETO 1'!L44+'CAV PROJETO 2 PRAPEG'!L44+'CAV PROJETO 3 PAEX'!L44+'CESFI INECO 14842'!L44+'CESFI DEX 12758'!L44+'CESFI 11038'!L44+CEPLAN!L44+CEO!L44+CCT!L44+FAED!L44+CESMO!L44+CEAVI!L44+CERES!L44+CEAD!L44+SECOM!L44+'RÁDIO FPOLIS'!L44+'RÁDIO LAGES'!L44+'RÁDIO JVLLE'!L44+SECON!L44+PROPLAN!L44+PROEX!L44+PROPPG!L44+MUSEU!L44+BU!L44</f>
        <v>3</v>
      </c>
      <c r="H44" s="135">
        <f>CEART!M44+'ESAG PROCULT'!M44+'ESAG PAEX'!M44+'ESAG 3201'!M44+'ESAG 12758'!M44+'ESAG 11038'!M44+CEFID!M44+'CAV PROJETO 1'!M44+'CAV PROJETO 2 PRAPEG'!M44+'CAV PROJETO 3 PAEX'!M44+'CESFI INECO 14842'!M44+'CESFI DEX 12758'!M44+'CESFI 11038'!M44+CEPLAN!M44+CEO!M44+CCT!M44+FAED!M44+CESMO!M44+CEAVI!M44+CERES!M44+CEAD!M44+SECOM!M44+'RÁDIO FPOLIS'!M44+'RÁDIO LAGES'!M44+'RÁDIO JVLLE'!M44+SECON!M44+PROPLAN!M44+PROEX!M44+PROPPG!M44+MUSEU!M44+BU!M44</f>
        <v>3</v>
      </c>
      <c r="I44" s="136">
        <f t="shared" si="2"/>
        <v>1.75</v>
      </c>
      <c r="J44" s="137">
        <f>CEART!P44+CEART!Q44+'ESAG PROCULT'!P44+'ESAG PROCULT'!Q44+'ESAG PAEX'!P44+'ESAG PAEX'!Q44+'ESAG 3201'!P44+'ESAG 3201'!Q44+'ESAG 12758'!P44+'ESAG 12758'!Q44+'ESAG 11038'!P44+'ESAG 11038'!Q44+CEFID!P44+CEFID!Q44+'CAV PROJETO 1'!P44+'CAV PROJETO 1'!Q44+'CAV PROJETO 2 PRAPEG'!P44+'CAV PROJETO 2 PRAPEG'!Q44+'CAV PROJETO 3 PAEX'!P44+'CAV PROJETO 3 PAEX'!Q44+'CESFI INECO 14842'!P44+'CESFI INECO 14842'!Q44+'CESFI DEX 12758'!P44+'CESFI DEX 12758'!Q44+'CESFI 11038'!P44+'CESFI 11038'!Q44+CEPLAN!P44+CEPLAN!Q44+CEO!P44+CEO!Q44+CCT!P44+CCT!Q44+FAED!P44+FAED!Q44+CESMO!P44+CESMO!Q44+CEAVI!P44+CEAVI!Q44+CERES!P44+CERES!Q44+CEAD!P44+CEAD!Q44+SECOM!P44+SECOM!Q44+'RÁDIO FPOLIS'!P44+'RÁDIO FPOLIS'!Q44+'RÁDIO LAGES'!P44+'RÁDIO LAGES'!Q44+'RÁDIO JVLLE'!P44+'RÁDIO JVLLE'!Q44+SECON!P44+SECON!Q44+PROPLAN!P44+PROPLAN!Q44+PROEX!P44+PROEX!Q44+PROPPG!P44+PROPPG!Q44+MUSEU!P44+MUSEU!Q44+BU!P44+BU!Q44</f>
        <v>0</v>
      </c>
      <c r="K44" s="138">
        <f t="shared" si="0"/>
        <v>6</v>
      </c>
      <c r="L44" s="139">
        <f t="shared" si="1"/>
        <v>115560</v>
      </c>
      <c r="M44" s="139">
        <f t="shared" si="3"/>
        <v>0</v>
      </c>
      <c r="N44" s="264">
        <f t="shared" si="4"/>
        <v>38520</v>
      </c>
      <c r="O44" s="265"/>
      <c r="P44" s="265"/>
      <c r="Q44" s="265"/>
      <c r="R44" s="332"/>
    </row>
    <row r="45" spans="1:18" ht="39" hidden="1" customHeight="1" x14ac:dyDescent="0.35">
      <c r="A45" s="328"/>
      <c r="B45" s="133">
        <v>42</v>
      </c>
      <c r="C45" s="329"/>
      <c r="D45" s="105" t="s">
        <v>197</v>
      </c>
      <c r="E45" s="140">
        <v>6200</v>
      </c>
      <c r="F45" s="134">
        <f>CEART!K45+'ESAG PROCULT'!K45+'ESAG PAEX'!K45+'ESAG 3201'!K45+'ESAG 12758'!K45+'ESAG 11038'!K45+CEFID!K45+'CAV PROJETO 1'!K45+'CAV PROJETO 2 PRAPEG'!K45+'CAV PROJETO 3 PAEX'!K45+'CESFI INECO 14842'!K45+'CESFI DEX 12758'!K45+'CESFI 11038'!K45+CEPLAN!K45+CEO!K45+CCT!K45+FAED!K45+CESMO!K45+CEAVI!K45+CERES!K45+CEAD!K45+SECOM!K45+'RÁDIO FPOLIS'!K45+'RÁDIO LAGES'!K45+'RÁDIO JVLLE'!K45+SECON!K45+PROPLAN!K45+PROEX!K45+PROPPG!K45+MUSEU!K45+BU!K45</f>
        <v>17</v>
      </c>
      <c r="G45" s="135">
        <f>CEART!L45+'ESAG PROCULT'!L45+'ESAG PAEX'!L45+'ESAG 3201'!L45+'ESAG 12758'!L45+'ESAG 11038'!L45+CEFID!L45+'CAV PROJETO 1'!L45+'CAV PROJETO 2 PRAPEG'!L45+'CAV PROJETO 3 PAEX'!L45+'CESFI INECO 14842'!L45+'CESFI DEX 12758'!L45+'CESFI 11038'!L45+CEPLAN!L45+CEO!L45+CCT!L45+FAED!L45+CESMO!L45+CEAVI!L45+CERES!L45+CEAD!L45+SECOM!L45+'RÁDIO FPOLIS'!L45+'RÁDIO LAGES'!L45+'RÁDIO JVLLE'!L45+SECON!L45+PROPLAN!L45+PROEX!L45+PROPPG!L45+MUSEU!L45+BU!L45</f>
        <v>3</v>
      </c>
      <c r="H45" s="135">
        <f>CEART!M45+'ESAG PROCULT'!M45+'ESAG PAEX'!M45+'ESAG 3201'!M45+'ESAG 12758'!M45+'ESAG 11038'!M45+CEFID!M45+'CAV PROJETO 1'!M45+'CAV PROJETO 2 PRAPEG'!M45+'CAV PROJETO 3 PAEX'!M45+'CESFI INECO 14842'!M45+'CESFI DEX 12758'!M45+'CESFI 11038'!M45+CEPLAN!M45+CEO!M45+CCT!M45+FAED!M45+CESMO!M45+CEAVI!M45+CERES!M45+CEAD!M45+SECOM!M45+'RÁDIO FPOLIS'!M45+'RÁDIO LAGES'!M45+'RÁDIO JVLLE'!M45+SECON!M45+PROPLAN!M45+PROEX!M45+PROPPG!M45+MUSEU!M45+BU!M45</f>
        <v>3</v>
      </c>
      <c r="I45" s="136">
        <f t="shared" si="2"/>
        <v>3.75</v>
      </c>
      <c r="J45" s="137">
        <f>CEART!P45+CEART!Q45+'ESAG PROCULT'!P45+'ESAG PROCULT'!Q45+'ESAG PAEX'!P45+'ESAG PAEX'!Q45+'ESAG 3201'!P45+'ESAG 3201'!Q45+'ESAG 12758'!P45+'ESAG 12758'!Q45+'ESAG 11038'!P45+'ESAG 11038'!Q45+CEFID!P45+CEFID!Q45+'CAV PROJETO 1'!P45+'CAV PROJETO 1'!Q45+'CAV PROJETO 2 PRAPEG'!P45+'CAV PROJETO 2 PRAPEG'!Q45+'CAV PROJETO 3 PAEX'!P45+'CAV PROJETO 3 PAEX'!Q45+'CESFI INECO 14842'!P45+'CESFI INECO 14842'!Q45+'CESFI DEX 12758'!P45+'CESFI DEX 12758'!Q45+'CESFI 11038'!P45+'CESFI 11038'!Q45+CEPLAN!P45+CEPLAN!Q45+CEO!P45+CEO!Q45+CCT!P45+CCT!Q45+FAED!P45+FAED!Q45+CESMO!P45+CESMO!Q45+CEAVI!P45+CEAVI!Q45+CERES!P45+CERES!Q45+CEAD!P45+CEAD!Q45+SECOM!P45+SECOM!Q45+'RÁDIO FPOLIS'!P45+'RÁDIO FPOLIS'!Q45+'RÁDIO LAGES'!P45+'RÁDIO LAGES'!Q45+'RÁDIO JVLLE'!P45+'RÁDIO JVLLE'!Q45+SECON!P45+SECON!Q45+PROPLAN!P45+PROPLAN!Q45+PROEX!P45+PROEX!Q45+PROPPG!P45+PROPPG!Q45+MUSEU!P45+MUSEU!Q45+BU!P45+BU!Q45</f>
        <v>0</v>
      </c>
      <c r="K45" s="138">
        <f t="shared" si="0"/>
        <v>14</v>
      </c>
      <c r="L45" s="139">
        <f t="shared" si="1"/>
        <v>105400</v>
      </c>
      <c r="M45" s="139">
        <f t="shared" si="3"/>
        <v>0</v>
      </c>
      <c r="N45" s="264">
        <f t="shared" si="4"/>
        <v>18600</v>
      </c>
      <c r="O45" s="265"/>
      <c r="P45" s="265"/>
      <c r="Q45" s="265"/>
      <c r="R45" s="332"/>
    </row>
    <row r="46" spans="1:18" ht="39" hidden="1" customHeight="1" x14ac:dyDescent="0.35">
      <c r="A46" s="328"/>
      <c r="B46" s="133">
        <v>43</v>
      </c>
      <c r="C46" s="329"/>
      <c r="D46" s="105" t="s">
        <v>199</v>
      </c>
      <c r="E46" s="140">
        <v>18190</v>
      </c>
      <c r="F46" s="134">
        <f>CEART!K46+'ESAG PROCULT'!K46+'ESAG PAEX'!K46+'ESAG 3201'!K46+'ESAG 12758'!K46+'ESAG 11038'!K46+CEFID!K46+'CAV PROJETO 1'!K46+'CAV PROJETO 2 PRAPEG'!K46+'CAV PROJETO 3 PAEX'!K46+'CESFI INECO 14842'!K46+'CESFI DEX 12758'!K46+'CESFI 11038'!K46+CEPLAN!K46+CEO!K46+CCT!K46+FAED!K46+CESMO!K46+CEAVI!K46+CERES!K46+CEAD!K46+SECOM!K46+'RÁDIO FPOLIS'!K46+'RÁDIO LAGES'!K46+'RÁDIO JVLLE'!K46+SECON!K46+PROPLAN!K46+PROEX!K46+PROPPG!K46+MUSEU!K46+BU!K46</f>
        <v>6</v>
      </c>
      <c r="G46" s="135">
        <f>CEART!L46+'ESAG PROCULT'!L46+'ESAG PAEX'!L46+'ESAG 3201'!L46+'ESAG 12758'!L46+'ESAG 11038'!L46+CEFID!L46+'CAV PROJETO 1'!L46+'CAV PROJETO 2 PRAPEG'!L46+'CAV PROJETO 3 PAEX'!L46+'CESFI INECO 14842'!L46+'CESFI DEX 12758'!L46+'CESFI 11038'!L46+CEPLAN!L46+CEO!L46+CCT!L46+FAED!L46+CESMO!L46+CEAVI!L46+CERES!L46+CEAD!L46+SECOM!L46+'RÁDIO FPOLIS'!L46+'RÁDIO LAGES'!L46+'RÁDIO JVLLE'!L46+SECON!L46+PROPLAN!L46+PROEX!L46+PROPPG!L46+MUSEU!L46+BU!L46</f>
        <v>2</v>
      </c>
      <c r="H46" s="135">
        <f>CEART!M46+'ESAG PROCULT'!M46+'ESAG PAEX'!M46+'ESAG 3201'!M46+'ESAG 12758'!M46+'ESAG 11038'!M46+CEFID!M46+'CAV PROJETO 1'!M46+'CAV PROJETO 2 PRAPEG'!M46+'CAV PROJETO 3 PAEX'!M46+'CESFI INECO 14842'!M46+'CESFI DEX 12758'!M46+'CESFI 11038'!M46+CEPLAN!M46+CEO!M46+CCT!M46+FAED!M46+CESMO!M46+CEAVI!M46+CERES!M46+CEAD!M46+SECOM!M46+'RÁDIO FPOLIS'!M46+'RÁDIO LAGES'!M46+'RÁDIO JVLLE'!M46+SECON!M46+PROPLAN!M46+PROEX!M46+PROPPG!M46+MUSEU!M46+BU!M46</f>
        <v>2</v>
      </c>
      <c r="I46" s="136">
        <f t="shared" si="2"/>
        <v>1</v>
      </c>
      <c r="J46" s="137">
        <f>CEART!P46+CEART!Q46+'ESAG PROCULT'!P46+'ESAG PROCULT'!Q46+'ESAG PAEX'!P46+'ESAG PAEX'!Q46+'ESAG 3201'!P46+'ESAG 3201'!Q46+'ESAG 12758'!P46+'ESAG 12758'!Q46+'ESAG 11038'!P46+'ESAG 11038'!Q46+CEFID!P46+CEFID!Q46+'CAV PROJETO 1'!P46+'CAV PROJETO 1'!Q46+'CAV PROJETO 2 PRAPEG'!P46+'CAV PROJETO 2 PRAPEG'!Q46+'CAV PROJETO 3 PAEX'!P46+'CAV PROJETO 3 PAEX'!Q46+'CESFI INECO 14842'!P46+'CESFI INECO 14842'!Q46+'CESFI DEX 12758'!P46+'CESFI DEX 12758'!Q46+'CESFI 11038'!P46+'CESFI 11038'!Q46+CEPLAN!P46+CEPLAN!Q46+CEO!P46+CEO!Q46+CCT!P46+CCT!Q46+FAED!P46+FAED!Q46+CESMO!P46+CESMO!Q46+CEAVI!P46+CEAVI!Q46+CERES!P46+CERES!Q46+CEAD!P46+CEAD!Q46+SECOM!P46+SECOM!Q46+'RÁDIO FPOLIS'!P46+'RÁDIO FPOLIS'!Q46+'RÁDIO LAGES'!P46+'RÁDIO LAGES'!Q46+'RÁDIO JVLLE'!P46+'RÁDIO JVLLE'!Q46+SECON!P46+SECON!Q46+PROPLAN!P46+PROPLAN!Q46+PROEX!P46+PROEX!Q46+PROPPG!P46+PROPPG!Q46+MUSEU!P46+MUSEU!Q46+BU!P46+BU!Q46</f>
        <v>0</v>
      </c>
      <c r="K46" s="138">
        <f t="shared" si="0"/>
        <v>4</v>
      </c>
      <c r="L46" s="139">
        <f t="shared" si="1"/>
        <v>109140</v>
      </c>
      <c r="M46" s="139">
        <f t="shared" si="3"/>
        <v>0</v>
      </c>
      <c r="N46" s="264">
        <f t="shared" si="4"/>
        <v>36380</v>
      </c>
      <c r="O46" s="265"/>
      <c r="P46" s="265"/>
      <c r="Q46" s="265"/>
      <c r="R46" s="332"/>
    </row>
    <row r="47" spans="1:18" ht="39" hidden="1" customHeight="1" x14ac:dyDescent="0.35">
      <c r="A47" s="328"/>
      <c r="B47" s="133">
        <v>44</v>
      </c>
      <c r="C47" s="329"/>
      <c r="D47" s="105" t="s">
        <v>201</v>
      </c>
      <c r="E47" s="140">
        <v>2664</v>
      </c>
      <c r="F47" s="134">
        <f>CEART!K47+'ESAG PROCULT'!K47+'ESAG PAEX'!K47+'ESAG 3201'!K47+'ESAG 12758'!K47+'ESAG 11038'!K47+CEFID!K47+'CAV PROJETO 1'!K47+'CAV PROJETO 2 PRAPEG'!K47+'CAV PROJETO 3 PAEX'!K47+'CESFI INECO 14842'!K47+'CESFI DEX 12758'!K47+'CESFI 11038'!K47+CEPLAN!K47+CEO!K47+CCT!K47+FAED!K47+CESMO!K47+CEAVI!K47+CERES!K47+CEAD!K47+SECOM!K47+'RÁDIO FPOLIS'!K47+'RÁDIO LAGES'!K47+'RÁDIO JVLLE'!K47+SECON!K47+PROPLAN!K47+PROEX!K47+PROPPG!K47+MUSEU!K47+BU!K47</f>
        <v>2</v>
      </c>
      <c r="G47" s="135">
        <f>CEART!L47+'ESAG PROCULT'!L47+'ESAG PAEX'!L47+'ESAG 3201'!L47+'ESAG 12758'!L47+'ESAG 11038'!L47+CEFID!L47+'CAV PROJETO 1'!L47+'CAV PROJETO 2 PRAPEG'!L47+'CAV PROJETO 3 PAEX'!L47+'CESFI INECO 14842'!L47+'CESFI DEX 12758'!L47+'CESFI 11038'!L47+CEPLAN!L47+CEO!L47+CCT!L47+FAED!L47+CESMO!L47+CEAVI!L47+CERES!L47+CEAD!L47+SECOM!L47+'RÁDIO FPOLIS'!L47+'RÁDIO LAGES'!L47+'RÁDIO JVLLE'!L47+SECON!L47+PROPLAN!L47+PROEX!L47+PROPPG!L47+MUSEU!L47+BU!L47</f>
        <v>1</v>
      </c>
      <c r="H47" s="135">
        <f>CEART!M47+'ESAG PROCULT'!M47+'ESAG PAEX'!M47+'ESAG 3201'!M47+'ESAG 12758'!M47+'ESAG 11038'!M47+CEFID!M47+'CAV PROJETO 1'!M47+'CAV PROJETO 2 PRAPEG'!M47+'CAV PROJETO 3 PAEX'!M47+'CESFI INECO 14842'!M47+'CESFI DEX 12758'!M47+'CESFI 11038'!M47+CEPLAN!M47+CEO!M47+CCT!M47+FAED!M47+CESMO!M47+CEAVI!M47+CERES!M47+CEAD!M47+SECOM!M47+'RÁDIO FPOLIS'!M47+'RÁDIO LAGES'!M47+'RÁDIO JVLLE'!M47+SECON!M47+PROPLAN!M47+PROEX!M47+PROPPG!M47+MUSEU!M47+BU!M47</f>
        <v>1</v>
      </c>
      <c r="I47" s="136">
        <f t="shared" si="2"/>
        <v>0</v>
      </c>
      <c r="J47" s="137">
        <f>CEART!P47+CEART!Q47+'ESAG PROCULT'!P47+'ESAG PROCULT'!Q47+'ESAG PAEX'!P47+'ESAG PAEX'!Q47+'ESAG 3201'!P47+'ESAG 3201'!Q47+'ESAG 12758'!P47+'ESAG 12758'!Q47+'ESAG 11038'!P47+'ESAG 11038'!Q47+CEFID!P47+CEFID!Q47+'CAV PROJETO 1'!P47+'CAV PROJETO 1'!Q47+'CAV PROJETO 2 PRAPEG'!P47+'CAV PROJETO 2 PRAPEG'!Q47+'CAV PROJETO 3 PAEX'!P47+'CAV PROJETO 3 PAEX'!Q47+'CESFI INECO 14842'!P47+'CESFI INECO 14842'!Q47+'CESFI DEX 12758'!P47+'CESFI DEX 12758'!Q47+'CESFI 11038'!P47+'CESFI 11038'!Q47+CEPLAN!P47+CEPLAN!Q47+CEO!P47+CEO!Q47+CCT!P47+CCT!Q47+FAED!P47+FAED!Q47+CESMO!P47+CESMO!Q47+CEAVI!P47+CEAVI!Q47+CERES!P47+CERES!Q47+CEAD!P47+CEAD!Q47+SECOM!P47+SECOM!Q47+'RÁDIO FPOLIS'!P47+'RÁDIO FPOLIS'!Q47+'RÁDIO LAGES'!P47+'RÁDIO LAGES'!Q47+'RÁDIO JVLLE'!P47+'RÁDIO JVLLE'!Q47+SECON!P47+SECON!Q47+PROPLAN!P47+PROPLAN!Q47+PROEX!P47+PROEX!Q47+PROPPG!P47+PROPPG!Q47+MUSEU!P47+MUSEU!Q47+BU!P47+BU!Q47</f>
        <v>0</v>
      </c>
      <c r="K47" s="138">
        <f t="shared" si="0"/>
        <v>1</v>
      </c>
      <c r="L47" s="139">
        <f t="shared" si="1"/>
        <v>5328</v>
      </c>
      <c r="M47" s="139">
        <f t="shared" si="3"/>
        <v>0</v>
      </c>
      <c r="N47" s="264">
        <f t="shared" si="4"/>
        <v>2664</v>
      </c>
      <c r="O47" s="265"/>
      <c r="P47" s="265"/>
      <c r="Q47" s="265"/>
      <c r="R47" s="332"/>
    </row>
    <row r="48" spans="1:18" ht="39" hidden="1" customHeight="1" x14ac:dyDescent="0.35">
      <c r="A48" s="328"/>
      <c r="B48" s="133">
        <v>45</v>
      </c>
      <c r="C48" s="329"/>
      <c r="D48" s="105" t="s">
        <v>204</v>
      </c>
      <c r="E48" s="140">
        <v>53080</v>
      </c>
      <c r="F48" s="134">
        <f>CEART!K48+'ESAG PROCULT'!K48+'ESAG PAEX'!K48+'ESAG 3201'!K48+'ESAG 12758'!K48+'ESAG 11038'!K48+CEFID!K48+'CAV PROJETO 1'!K48+'CAV PROJETO 2 PRAPEG'!K48+'CAV PROJETO 3 PAEX'!K48+'CESFI INECO 14842'!K48+'CESFI DEX 12758'!K48+'CESFI 11038'!K48+CEPLAN!K48+CEO!K48+CCT!K48+FAED!K48+CESMO!K48+CEAVI!K48+CERES!K48+CEAD!K48+SECOM!K48+'RÁDIO FPOLIS'!K48+'RÁDIO LAGES'!K48+'RÁDIO JVLLE'!K48+SECON!K48+PROPLAN!K48+PROEX!K48+PROPPG!K48+MUSEU!K48+BU!K48</f>
        <v>1</v>
      </c>
      <c r="G48" s="135">
        <f>CEART!L48+'ESAG PROCULT'!L48+'ESAG PAEX'!L48+'ESAG 3201'!L48+'ESAG 12758'!L48+'ESAG 11038'!L48+CEFID!L48+'CAV PROJETO 1'!L48+'CAV PROJETO 2 PRAPEG'!L48+'CAV PROJETO 3 PAEX'!L48+'CESFI INECO 14842'!L48+'CESFI DEX 12758'!L48+'CESFI 11038'!L48+CEPLAN!L48+CEO!L48+CCT!L48+FAED!L48+CESMO!L48+CEAVI!L48+CERES!L48+CEAD!L48+SECOM!L48+'RÁDIO FPOLIS'!L48+'RÁDIO LAGES'!L48+'RÁDIO JVLLE'!L48+SECON!L48+PROPLAN!L48+PROEX!L48+PROPPG!L48+MUSEU!L48+BU!L48</f>
        <v>0</v>
      </c>
      <c r="H48" s="135">
        <f>CEART!M48+'ESAG PROCULT'!M48+'ESAG PAEX'!M48+'ESAG 3201'!M48+'ESAG 12758'!M48+'ESAG 11038'!M48+CEFID!M48+'CAV PROJETO 1'!M48+'CAV PROJETO 2 PRAPEG'!M48+'CAV PROJETO 3 PAEX'!M48+'CESFI INECO 14842'!M48+'CESFI DEX 12758'!M48+'CESFI 11038'!M48+CEPLAN!M48+CEO!M48+CCT!M48+FAED!M48+CESMO!M48+CEAVI!M48+CERES!M48+CEAD!M48+SECOM!M48+'RÁDIO FPOLIS'!M48+'RÁDIO LAGES'!M48+'RÁDIO JVLLE'!M48+SECON!M48+PROPLAN!M48+PROEX!M48+PROPPG!M48+MUSEU!M48+BU!M48</f>
        <v>0</v>
      </c>
      <c r="I48" s="136">
        <f t="shared" si="2"/>
        <v>-0.25</v>
      </c>
      <c r="J48" s="137">
        <f>CEART!P48+CEART!Q48+'ESAG PROCULT'!P48+'ESAG PROCULT'!Q48+'ESAG PAEX'!P48+'ESAG PAEX'!Q48+'ESAG 3201'!P48+'ESAG 3201'!Q48+'ESAG 12758'!P48+'ESAG 12758'!Q48+'ESAG 11038'!P48+'ESAG 11038'!Q48+CEFID!P48+CEFID!Q48+'CAV PROJETO 1'!P48+'CAV PROJETO 1'!Q48+'CAV PROJETO 2 PRAPEG'!P48+'CAV PROJETO 2 PRAPEG'!Q48+'CAV PROJETO 3 PAEX'!P48+'CAV PROJETO 3 PAEX'!Q48+'CESFI INECO 14842'!P48+'CESFI INECO 14842'!Q48+'CESFI DEX 12758'!P48+'CESFI DEX 12758'!Q48+'CESFI 11038'!P48+'CESFI 11038'!Q48+CEPLAN!P48+CEPLAN!Q48+CEO!P48+CEO!Q48+CCT!P48+CCT!Q48+FAED!P48+FAED!Q48+CESMO!P48+CESMO!Q48+CEAVI!P48+CEAVI!Q48+CERES!P48+CERES!Q48+CEAD!P48+CEAD!Q48+SECOM!P48+SECOM!Q48+'RÁDIO FPOLIS'!P48+'RÁDIO FPOLIS'!Q48+'RÁDIO LAGES'!P48+'RÁDIO LAGES'!Q48+'RÁDIO JVLLE'!P48+'RÁDIO JVLLE'!Q48+SECON!P48+SECON!Q48+PROPLAN!P48+PROPLAN!Q48+PROEX!P48+PROEX!Q48+PROPPG!P48+PROPPG!Q48+MUSEU!P48+MUSEU!Q48+BU!P48+BU!Q48</f>
        <v>0</v>
      </c>
      <c r="K48" s="138">
        <f t="shared" si="0"/>
        <v>1</v>
      </c>
      <c r="L48" s="139">
        <f t="shared" si="1"/>
        <v>53080</v>
      </c>
      <c r="M48" s="139">
        <f t="shared" si="3"/>
        <v>0</v>
      </c>
      <c r="N48" s="264">
        <f t="shared" si="4"/>
        <v>0</v>
      </c>
      <c r="O48" s="265"/>
      <c r="P48" s="265"/>
      <c r="Q48" s="265"/>
      <c r="R48" s="332"/>
    </row>
    <row r="49" spans="1:18" ht="39" hidden="1" customHeight="1" x14ac:dyDescent="0.35">
      <c r="A49" s="328">
        <v>9</v>
      </c>
      <c r="B49" s="133">
        <v>46</v>
      </c>
      <c r="C49" s="329" t="s">
        <v>207</v>
      </c>
      <c r="D49" s="105" t="s">
        <v>208</v>
      </c>
      <c r="E49" s="140">
        <v>101.2</v>
      </c>
      <c r="F49" s="134">
        <f>CEART!K49+'ESAG PROCULT'!K49+'ESAG PAEX'!K49+'ESAG 3201'!K49+'ESAG 12758'!K49+'ESAG 11038'!K49+CEFID!K49+'CAV PROJETO 1'!K49+'CAV PROJETO 2 PRAPEG'!K49+'CAV PROJETO 3 PAEX'!K49+'CESFI INECO 14842'!K49+'CESFI DEX 12758'!K49+'CESFI 11038'!K49+CEPLAN!K49+CEO!K49+CCT!K49+FAED!K49+CESMO!K49+CEAVI!K49+CERES!K49+CEAD!K49+SECOM!K49+'RÁDIO FPOLIS'!K49+'RÁDIO LAGES'!K49+'RÁDIO JVLLE'!K49+SECON!K49+PROPLAN!K49+PROEX!K49+PROPPG!K49+MUSEU!K49+BU!K49</f>
        <v>50</v>
      </c>
      <c r="G49" s="135">
        <f>CEART!L49+'ESAG PROCULT'!L49+'ESAG PAEX'!L49+'ESAG 3201'!L49+'ESAG 12758'!L49+'ESAG 11038'!L49+CEFID!L49+'CAV PROJETO 1'!L49+'CAV PROJETO 2 PRAPEG'!L49+'CAV PROJETO 3 PAEX'!L49+'CESFI INECO 14842'!L49+'CESFI DEX 12758'!L49+'CESFI 11038'!L49+CEPLAN!L49+CEO!L49+CCT!L49+FAED!L49+CESMO!L49+CEAVI!L49+CERES!L49+CEAD!L49+SECOM!L49+'RÁDIO FPOLIS'!L49+'RÁDIO LAGES'!L49+'RÁDIO JVLLE'!L49+SECON!L49+PROPLAN!L49+PROEX!L49+PROPPG!L49+MUSEU!L49+BU!L49</f>
        <v>10</v>
      </c>
      <c r="H49" s="135">
        <f>CEART!M49+'ESAG PROCULT'!M49+'ESAG PAEX'!M49+'ESAG 3201'!M49+'ESAG 12758'!M49+'ESAG 11038'!M49+CEFID!M49+'CAV PROJETO 1'!M49+'CAV PROJETO 2 PRAPEG'!M49+'CAV PROJETO 3 PAEX'!M49+'CESFI INECO 14842'!M49+'CESFI DEX 12758'!M49+'CESFI 11038'!M49+CEPLAN!M49+CEO!M49+CCT!M49+FAED!M49+CESMO!M49+CEAVI!M49+CERES!M49+CEAD!M49+SECOM!M49+'RÁDIO FPOLIS'!M49+'RÁDIO LAGES'!M49+'RÁDIO JVLLE'!M49+SECON!M49+PROPLAN!M49+PROEX!M49+PROPPG!M49+MUSEU!M49+BU!M49</f>
        <v>10</v>
      </c>
      <c r="I49" s="136">
        <f t="shared" si="2"/>
        <v>12</v>
      </c>
      <c r="J49" s="137">
        <f>CEART!P49+CEART!Q49+'ESAG PROCULT'!P49+'ESAG PROCULT'!Q49+'ESAG PAEX'!P49+'ESAG PAEX'!Q49+'ESAG 3201'!P49+'ESAG 3201'!Q49+'ESAG 12758'!P49+'ESAG 12758'!Q49+'ESAG 11038'!P49+'ESAG 11038'!Q49+CEFID!P49+CEFID!Q49+'CAV PROJETO 1'!P49+'CAV PROJETO 1'!Q49+'CAV PROJETO 2 PRAPEG'!P49+'CAV PROJETO 2 PRAPEG'!Q49+'CAV PROJETO 3 PAEX'!P49+'CAV PROJETO 3 PAEX'!Q49+'CESFI INECO 14842'!P49+'CESFI INECO 14842'!Q49+'CESFI DEX 12758'!P49+'CESFI DEX 12758'!Q49+'CESFI 11038'!P49+'CESFI 11038'!Q49+CEPLAN!P49+CEPLAN!Q49+CEO!P49+CEO!Q49+CCT!P49+CCT!Q49+FAED!P49+FAED!Q49+CESMO!P49+CESMO!Q49+CEAVI!P49+CEAVI!Q49+CERES!P49+CERES!Q49+CEAD!P49+CEAD!Q49+SECOM!P49+SECOM!Q49+'RÁDIO FPOLIS'!P49+'RÁDIO FPOLIS'!Q49+'RÁDIO LAGES'!P49+'RÁDIO LAGES'!Q49+'RÁDIO JVLLE'!P49+'RÁDIO JVLLE'!Q49+SECON!P49+SECON!Q49+PROPLAN!P49+PROPLAN!Q49+PROEX!P49+PROEX!Q49+PROPPG!P49+PROPPG!Q49+MUSEU!P49+MUSEU!Q49+BU!P49+BU!Q49</f>
        <v>0</v>
      </c>
      <c r="K49" s="138">
        <f t="shared" si="0"/>
        <v>40</v>
      </c>
      <c r="L49" s="139">
        <f t="shared" si="1"/>
        <v>5060</v>
      </c>
      <c r="M49" s="139">
        <f t="shared" si="3"/>
        <v>0</v>
      </c>
      <c r="N49" s="264">
        <f t="shared" si="4"/>
        <v>1012</v>
      </c>
      <c r="O49" s="265"/>
      <c r="P49" s="265"/>
      <c r="Q49" s="265"/>
      <c r="R49" s="332"/>
    </row>
    <row r="50" spans="1:18" ht="39" hidden="1" customHeight="1" x14ac:dyDescent="0.35">
      <c r="A50" s="328"/>
      <c r="B50" s="133">
        <v>47</v>
      </c>
      <c r="C50" s="329"/>
      <c r="D50" s="105" t="s">
        <v>211</v>
      </c>
      <c r="E50" s="140">
        <v>38.15</v>
      </c>
      <c r="F50" s="134">
        <f>CEART!K50+'ESAG PROCULT'!K50+'ESAG PAEX'!K50+'ESAG 3201'!K50+'ESAG 12758'!K50+'ESAG 11038'!K50+CEFID!K50+'CAV PROJETO 1'!K50+'CAV PROJETO 2 PRAPEG'!K50+'CAV PROJETO 3 PAEX'!K50+'CESFI INECO 14842'!K50+'CESFI DEX 12758'!K50+'CESFI 11038'!K50+CEPLAN!K50+CEO!K50+CCT!K50+FAED!K50+CESMO!K50+CEAVI!K50+CERES!K50+CEAD!K50+SECOM!K50+'RÁDIO FPOLIS'!K50+'RÁDIO LAGES'!K50+'RÁDIO JVLLE'!K50+SECON!K50+PROPLAN!K50+PROEX!K50+PROPPG!K50+MUSEU!K50+BU!K50</f>
        <v>91</v>
      </c>
      <c r="G50" s="135">
        <f>CEART!L50+'ESAG PROCULT'!L50+'ESAG PAEX'!L50+'ESAG 3201'!L50+'ESAG 12758'!L50+'ESAG 11038'!L50+CEFID!L50+'CAV PROJETO 1'!L50+'CAV PROJETO 2 PRAPEG'!L50+'CAV PROJETO 3 PAEX'!L50+'CESFI INECO 14842'!L50+'CESFI DEX 12758'!L50+'CESFI 11038'!L50+CEPLAN!L50+CEO!L50+CCT!L50+FAED!L50+CESMO!L50+CEAVI!L50+CERES!L50+CEAD!L50+SECOM!L50+'RÁDIO FPOLIS'!L50+'RÁDIO LAGES'!L50+'RÁDIO JVLLE'!L50+SECON!L50+PROPLAN!L50+PROEX!L50+PROPPG!L50+MUSEU!L50+BU!L50</f>
        <v>16</v>
      </c>
      <c r="H50" s="135">
        <f>CEART!M50+'ESAG PROCULT'!M50+'ESAG PAEX'!M50+'ESAG 3201'!M50+'ESAG 12758'!M50+'ESAG 11038'!M50+CEFID!M50+'CAV PROJETO 1'!M50+'CAV PROJETO 2 PRAPEG'!M50+'CAV PROJETO 3 PAEX'!M50+'CESFI INECO 14842'!M50+'CESFI DEX 12758'!M50+'CESFI 11038'!M50+CEPLAN!M50+CEO!M50+CCT!M50+FAED!M50+CESMO!M50+CEAVI!M50+CERES!M50+CEAD!M50+SECOM!M50+'RÁDIO FPOLIS'!M50+'RÁDIO LAGES'!M50+'RÁDIO JVLLE'!M50+SECON!M50+PROPLAN!M50+PROEX!M50+PROPPG!M50+MUSEU!M50+BU!M50</f>
        <v>16</v>
      </c>
      <c r="I50" s="136">
        <f t="shared" si="2"/>
        <v>22.25</v>
      </c>
      <c r="J50" s="137">
        <f>CEART!P50+CEART!Q50+'ESAG PROCULT'!P50+'ESAG PROCULT'!Q50+'ESAG PAEX'!P50+'ESAG PAEX'!Q50+'ESAG 3201'!P50+'ESAG 3201'!Q50+'ESAG 12758'!P50+'ESAG 12758'!Q50+'ESAG 11038'!P50+'ESAG 11038'!Q50+CEFID!P50+CEFID!Q50+'CAV PROJETO 1'!P50+'CAV PROJETO 1'!Q50+'CAV PROJETO 2 PRAPEG'!P50+'CAV PROJETO 2 PRAPEG'!Q50+'CAV PROJETO 3 PAEX'!P50+'CAV PROJETO 3 PAEX'!Q50+'CESFI INECO 14842'!P50+'CESFI INECO 14842'!Q50+'CESFI DEX 12758'!P50+'CESFI DEX 12758'!Q50+'CESFI 11038'!P50+'CESFI 11038'!Q50+CEPLAN!P50+CEPLAN!Q50+CEO!P50+CEO!Q50+CCT!P50+CCT!Q50+FAED!P50+FAED!Q50+CESMO!P50+CESMO!Q50+CEAVI!P50+CEAVI!Q50+CERES!P50+CERES!Q50+CEAD!P50+CEAD!Q50+SECOM!P50+SECOM!Q50+'RÁDIO FPOLIS'!P50+'RÁDIO FPOLIS'!Q50+'RÁDIO LAGES'!P50+'RÁDIO LAGES'!Q50+'RÁDIO JVLLE'!P50+'RÁDIO JVLLE'!Q50+SECON!P50+SECON!Q50+PROPLAN!P50+PROPLAN!Q50+PROEX!P50+PROEX!Q50+PROPPG!P50+PROPPG!Q50+MUSEU!P50+MUSEU!Q50+BU!P50+BU!Q50</f>
        <v>0</v>
      </c>
      <c r="K50" s="138">
        <f t="shared" si="0"/>
        <v>75</v>
      </c>
      <c r="L50" s="139">
        <f t="shared" si="1"/>
        <v>3471.65</v>
      </c>
      <c r="M50" s="139">
        <f t="shared" si="3"/>
        <v>0</v>
      </c>
      <c r="N50" s="264">
        <f t="shared" si="4"/>
        <v>610.4</v>
      </c>
      <c r="O50" s="265"/>
      <c r="P50" s="265"/>
      <c r="Q50" s="265"/>
      <c r="R50" s="332"/>
    </row>
    <row r="51" spans="1:18" ht="39" hidden="1" customHeight="1" x14ac:dyDescent="0.35">
      <c r="A51" s="328"/>
      <c r="B51" s="133">
        <v>48</v>
      </c>
      <c r="C51" s="329"/>
      <c r="D51" s="105" t="s">
        <v>215</v>
      </c>
      <c r="E51" s="140">
        <v>65</v>
      </c>
      <c r="F51" s="134">
        <f>CEART!K51+'ESAG PROCULT'!K51+'ESAG PAEX'!K51+'ESAG 3201'!K51+'ESAG 12758'!K51+'ESAG 11038'!K51+CEFID!K51+'CAV PROJETO 1'!K51+'CAV PROJETO 2 PRAPEG'!K51+'CAV PROJETO 3 PAEX'!K51+'CESFI INECO 14842'!K51+'CESFI DEX 12758'!K51+'CESFI 11038'!K51+CEPLAN!K51+CEO!K51+CCT!K51+FAED!K51+CESMO!K51+CEAVI!K51+CERES!K51+CEAD!K51+SECOM!K51+'RÁDIO FPOLIS'!K51+'RÁDIO LAGES'!K51+'RÁDIO JVLLE'!K51+SECON!K51+PROPLAN!K51+PROEX!K51+PROPPG!K51+MUSEU!K51+BU!K51</f>
        <v>30</v>
      </c>
      <c r="G51" s="135">
        <f>CEART!L51+'ESAG PROCULT'!L51+'ESAG PAEX'!L51+'ESAG 3201'!L51+'ESAG 12758'!L51+'ESAG 11038'!L51+CEFID!L51+'CAV PROJETO 1'!L51+'CAV PROJETO 2 PRAPEG'!L51+'CAV PROJETO 3 PAEX'!L51+'CESFI INECO 14842'!L51+'CESFI DEX 12758'!L51+'CESFI 11038'!L51+CEPLAN!L51+CEO!L51+CCT!L51+FAED!L51+CESMO!L51+CEAVI!L51+CERES!L51+CEAD!L51+SECOM!L51+'RÁDIO FPOLIS'!L51+'RÁDIO LAGES'!L51+'RÁDIO JVLLE'!L51+SECON!L51+PROPLAN!L51+PROEX!L51+PROPPG!L51+MUSEU!L51+BU!L51</f>
        <v>2</v>
      </c>
      <c r="H51" s="135">
        <f>CEART!M51+'ESAG PROCULT'!M51+'ESAG PAEX'!M51+'ESAG 3201'!M51+'ESAG 12758'!M51+'ESAG 11038'!M51+CEFID!M51+'CAV PROJETO 1'!M51+'CAV PROJETO 2 PRAPEG'!M51+'CAV PROJETO 3 PAEX'!M51+'CESFI INECO 14842'!M51+'CESFI DEX 12758'!M51+'CESFI 11038'!M51+CEPLAN!M51+CEO!M51+CCT!M51+FAED!M51+CESMO!M51+CEAVI!M51+CERES!M51+CEAD!M51+SECOM!M51+'RÁDIO FPOLIS'!M51+'RÁDIO LAGES'!M51+'RÁDIO JVLLE'!M51+SECON!M51+PROPLAN!M51+PROEX!M51+PROPPG!M51+MUSEU!M51+BU!M51</f>
        <v>2</v>
      </c>
      <c r="I51" s="136">
        <f t="shared" si="2"/>
        <v>7</v>
      </c>
      <c r="J51" s="137">
        <f>CEART!P51+CEART!Q51+'ESAG PROCULT'!P51+'ESAG PROCULT'!Q51+'ESAG PAEX'!P51+'ESAG PAEX'!Q51+'ESAG 3201'!P51+'ESAG 3201'!Q51+'ESAG 12758'!P51+'ESAG 12758'!Q51+'ESAG 11038'!P51+'ESAG 11038'!Q51+CEFID!P51+CEFID!Q51+'CAV PROJETO 1'!P51+'CAV PROJETO 1'!Q51+'CAV PROJETO 2 PRAPEG'!P51+'CAV PROJETO 2 PRAPEG'!Q51+'CAV PROJETO 3 PAEX'!P51+'CAV PROJETO 3 PAEX'!Q51+'CESFI INECO 14842'!P51+'CESFI INECO 14842'!Q51+'CESFI DEX 12758'!P51+'CESFI DEX 12758'!Q51+'CESFI 11038'!P51+'CESFI 11038'!Q51+CEPLAN!P51+CEPLAN!Q51+CEO!P51+CEO!Q51+CCT!P51+CCT!Q51+FAED!P51+FAED!Q51+CESMO!P51+CESMO!Q51+CEAVI!P51+CEAVI!Q51+CERES!P51+CERES!Q51+CEAD!P51+CEAD!Q51+SECOM!P51+SECOM!Q51+'RÁDIO FPOLIS'!P51+'RÁDIO FPOLIS'!Q51+'RÁDIO LAGES'!P51+'RÁDIO LAGES'!Q51+'RÁDIO JVLLE'!P51+'RÁDIO JVLLE'!Q51+SECON!P51+SECON!Q51+PROPLAN!P51+PROPLAN!Q51+PROEX!P51+PROEX!Q51+PROPPG!P51+PROPPG!Q51+MUSEU!P51+MUSEU!Q51+BU!P51+BU!Q51</f>
        <v>0</v>
      </c>
      <c r="K51" s="138">
        <f t="shared" si="0"/>
        <v>28</v>
      </c>
      <c r="L51" s="139">
        <f t="shared" si="1"/>
        <v>1950</v>
      </c>
      <c r="M51" s="139">
        <f t="shared" si="3"/>
        <v>0</v>
      </c>
      <c r="N51" s="264">
        <f t="shared" si="4"/>
        <v>130</v>
      </c>
      <c r="O51" s="265"/>
      <c r="P51" s="265"/>
      <c r="Q51" s="265"/>
      <c r="R51" s="332"/>
    </row>
    <row r="52" spans="1:18" ht="39" hidden="1" customHeight="1" x14ac:dyDescent="0.35">
      <c r="A52" s="328"/>
      <c r="B52" s="133">
        <v>49</v>
      </c>
      <c r="C52" s="329"/>
      <c r="D52" s="105" t="s">
        <v>218</v>
      </c>
      <c r="E52" s="140">
        <v>140.56</v>
      </c>
      <c r="F52" s="134">
        <f>CEART!K52+'ESAG PROCULT'!K52+'ESAG PAEX'!K52+'ESAG 3201'!K52+'ESAG 12758'!K52+'ESAG 11038'!K52+CEFID!K52+'CAV PROJETO 1'!K52+'CAV PROJETO 2 PRAPEG'!K52+'CAV PROJETO 3 PAEX'!K52+'CESFI INECO 14842'!K52+'CESFI DEX 12758'!K52+'CESFI 11038'!K52+CEPLAN!K52+CEO!K52+CCT!K52+FAED!K52+CESMO!K52+CEAVI!K52+CERES!K52+CEAD!K52+SECOM!K52+'RÁDIO FPOLIS'!K52+'RÁDIO LAGES'!K52+'RÁDIO JVLLE'!K52+SECON!K52+PROPLAN!K52+PROEX!K52+PROPPG!K52+MUSEU!K52+BU!K52</f>
        <v>76</v>
      </c>
      <c r="G52" s="135">
        <f>CEART!L52+'ESAG PROCULT'!L52+'ESAG PAEX'!L52+'ESAG 3201'!L52+'ESAG 12758'!L52+'ESAG 11038'!L52+CEFID!L52+'CAV PROJETO 1'!L52+'CAV PROJETO 2 PRAPEG'!L52+'CAV PROJETO 3 PAEX'!L52+'CESFI INECO 14842'!L52+'CESFI DEX 12758'!L52+'CESFI 11038'!L52+CEPLAN!L52+CEO!L52+CCT!L52+FAED!L52+CESMO!L52+CEAVI!L52+CERES!L52+CEAD!L52+SECOM!L52+'RÁDIO FPOLIS'!L52+'RÁDIO LAGES'!L52+'RÁDIO JVLLE'!L52+SECON!L52+PROPLAN!L52+PROEX!L52+PROPPG!L52+MUSEU!L52+BU!L52</f>
        <v>24</v>
      </c>
      <c r="H52" s="135">
        <f>CEART!M52+'ESAG PROCULT'!M52+'ESAG PAEX'!M52+'ESAG 3201'!M52+'ESAG 12758'!M52+'ESAG 11038'!M52+CEFID!M52+'CAV PROJETO 1'!M52+'CAV PROJETO 2 PRAPEG'!M52+'CAV PROJETO 3 PAEX'!M52+'CESFI INECO 14842'!M52+'CESFI DEX 12758'!M52+'CESFI 11038'!M52+CEPLAN!M52+CEO!M52+CCT!M52+FAED!M52+CESMO!M52+CEAVI!M52+CERES!M52+CEAD!M52+SECOM!M52+'RÁDIO FPOLIS'!M52+'RÁDIO LAGES'!M52+'RÁDIO JVLLE'!M52+SECON!M52+PROPLAN!M52+PROEX!M52+PROPPG!M52+MUSEU!M52+BU!M52</f>
        <v>24</v>
      </c>
      <c r="I52" s="136">
        <f t="shared" si="2"/>
        <v>18.5</v>
      </c>
      <c r="J52" s="137">
        <f>CEART!P52+CEART!Q52+'ESAG PROCULT'!P52+'ESAG PROCULT'!Q52+'ESAG PAEX'!P52+'ESAG PAEX'!Q52+'ESAG 3201'!P52+'ESAG 3201'!Q52+'ESAG 12758'!P52+'ESAG 12758'!Q52+'ESAG 11038'!P52+'ESAG 11038'!Q52+CEFID!P52+CEFID!Q52+'CAV PROJETO 1'!P52+'CAV PROJETO 1'!Q52+'CAV PROJETO 2 PRAPEG'!P52+'CAV PROJETO 2 PRAPEG'!Q52+'CAV PROJETO 3 PAEX'!P52+'CAV PROJETO 3 PAEX'!Q52+'CESFI INECO 14842'!P52+'CESFI INECO 14842'!Q52+'CESFI DEX 12758'!P52+'CESFI DEX 12758'!Q52+'CESFI 11038'!P52+'CESFI 11038'!Q52+CEPLAN!P52+CEPLAN!Q52+CEO!P52+CEO!Q52+CCT!P52+CCT!Q52+FAED!P52+FAED!Q52+CESMO!P52+CESMO!Q52+CEAVI!P52+CEAVI!Q52+CERES!P52+CERES!Q52+CEAD!P52+CEAD!Q52+SECOM!P52+SECOM!Q52+'RÁDIO FPOLIS'!P52+'RÁDIO FPOLIS'!Q52+'RÁDIO LAGES'!P52+'RÁDIO LAGES'!Q52+'RÁDIO JVLLE'!P52+'RÁDIO JVLLE'!Q52+SECON!P52+SECON!Q52+PROPLAN!P52+PROPLAN!Q52+PROEX!P52+PROEX!Q52+PROPPG!P52+PROPPG!Q52+MUSEU!P52+MUSEU!Q52+BU!P52+BU!Q52</f>
        <v>0</v>
      </c>
      <c r="K52" s="138">
        <f t="shared" si="0"/>
        <v>52</v>
      </c>
      <c r="L52" s="139">
        <f t="shared" si="1"/>
        <v>10682.56</v>
      </c>
      <c r="M52" s="139">
        <f t="shared" si="3"/>
        <v>0</v>
      </c>
      <c r="N52" s="264">
        <f t="shared" si="4"/>
        <v>3373.44</v>
      </c>
      <c r="O52" s="265"/>
      <c r="P52" s="265"/>
      <c r="Q52" s="265"/>
      <c r="R52" s="332"/>
    </row>
    <row r="53" spans="1:18" ht="39" hidden="1" customHeight="1" x14ac:dyDescent="0.35">
      <c r="A53" s="328"/>
      <c r="B53" s="133">
        <v>50</v>
      </c>
      <c r="C53" s="329"/>
      <c r="D53" s="105" t="s">
        <v>221</v>
      </c>
      <c r="E53" s="140">
        <v>225.83</v>
      </c>
      <c r="F53" s="134">
        <f>CEART!K53+'ESAG PROCULT'!K53+'ESAG PAEX'!K53+'ESAG 3201'!K53+'ESAG 12758'!K53+'ESAG 11038'!K53+CEFID!K53+'CAV PROJETO 1'!K53+'CAV PROJETO 2 PRAPEG'!K53+'CAV PROJETO 3 PAEX'!K53+'CESFI INECO 14842'!K53+'CESFI DEX 12758'!K53+'CESFI 11038'!K53+CEPLAN!K53+CEO!K53+CCT!K53+FAED!K53+CESMO!K53+CEAVI!K53+CERES!K53+CEAD!K53+SECOM!K53+'RÁDIO FPOLIS'!K53+'RÁDIO LAGES'!K53+'RÁDIO JVLLE'!K53+SECON!K53+PROPLAN!K53+PROEX!K53+PROPPG!K53+MUSEU!K53+BU!K53</f>
        <v>59</v>
      </c>
      <c r="G53" s="135">
        <f>CEART!L53+'ESAG PROCULT'!L53+'ESAG PAEX'!L53+'ESAG 3201'!L53+'ESAG 12758'!L53+'ESAG 11038'!L53+CEFID!L53+'CAV PROJETO 1'!L53+'CAV PROJETO 2 PRAPEG'!L53+'CAV PROJETO 3 PAEX'!L53+'CESFI INECO 14842'!L53+'CESFI DEX 12758'!L53+'CESFI 11038'!L53+CEPLAN!L53+CEO!L53+CCT!L53+FAED!L53+CESMO!L53+CEAVI!L53+CERES!L53+CEAD!L53+SECOM!L53+'RÁDIO FPOLIS'!L53+'RÁDIO LAGES'!L53+'RÁDIO JVLLE'!L53+SECON!L53+PROPLAN!L53+PROEX!L53+PROPPG!L53+MUSEU!L53+BU!L53</f>
        <v>20</v>
      </c>
      <c r="H53" s="135">
        <f>CEART!M53+'ESAG PROCULT'!M53+'ESAG PAEX'!M53+'ESAG 3201'!M53+'ESAG 12758'!M53+'ESAG 11038'!M53+CEFID!M53+'CAV PROJETO 1'!M53+'CAV PROJETO 2 PRAPEG'!M53+'CAV PROJETO 3 PAEX'!M53+'CESFI INECO 14842'!M53+'CESFI DEX 12758'!M53+'CESFI 11038'!M53+CEPLAN!M53+CEO!M53+CCT!M53+FAED!M53+CESMO!M53+CEAVI!M53+CERES!M53+CEAD!M53+SECOM!M53+'RÁDIO FPOLIS'!M53+'RÁDIO LAGES'!M53+'RÁDIO JVLLE'!M53+SECON!M53+PROPLAN!M53+PROEX!M53+PROPPG!M53+MUSEU!M53+BU!M53</f>
        <v>20</v>
      </c>
      <c r="I53" s="136">
        <f t="shared" si="2"/>
        <v>14.25</v>
      </c>
      <c r="J53" s="137">
        <f>CEART!P53+CEART!Q53+'ESAG PROCULT'!P53+'ESAG PROCULT'!Q53+'ESAG PAEX'!P53+'ESAG PAEX'!Q53+'ESAG 3201'!P53+'ESAG 3201'!Q53+'ESAG 12758'!P53+'ESAG 12758'!Q53+'ESAG 11038'!P53+'ESAG 11038'!Q53+CEFID!P53+CEFID!Q53+'CAV PROJETO 1'!P53+'CAV PROJETO 1'!Q53+'CAV PROJETO 2 PRAPEG'!P53+'CAV PROJETO 2 PRAPEG'!Q53+'CAV PROJETO 3 PAEX'!P53+'CAV PROJETO 3 PAEX'!Q53+'CESFI INECO 14842'!P53+'CESFI INECO 14842'!Q53+'CESFI DEX 12758'!P53+'CESFI DEX 12758'!Q53+'CESFI 11038'!P53+'CESFI 11038'!Q53+CEPLAN!P53+CEPLAN!Q53+CEO!P53+CEO!Q53+CCT!P53+CCT!Q53+FAED!P53+FAED!Q53+CESMO!P53+CESMO!Q53+CEAVI!P53+CEAVI!Q53+CERES!P53+CERES!Q53+CEAD!P53+CEAD!Q53+SECOM!P53+SECOM!Q53+'RÁDIO FPOLIS'!P53+'RÁDIO FPOLIS'!Q53+'RÁDIO LAGES'!P53+'RÁDIO LAGES'!Q53+'RÁDIO JVLLE'!P53+'RÁDIO JVLLE'!Q53+SECON!P53+SECON!Q53+PROPLAN!P53+PROPLAN!Q53+PROEX!P53+PROEX!Q53+PROPPG!P53+PROPPG!Q53+MUSEU!P53+MUSEU!Q53+BU!P53+BU!Q53</f>
        <v>0</v>
      </c>
      <c r="K53" s="138">
        <f t="shared" si="0"/>
        <v>39</v>
      </c>
      <c r="L53" s="139">
        <f t="shared" si="1"/>
        <v>13323.970000000001</v>
      </c>
      <c r="M53" s="139">
        <f t="shared" si="3"/>
        <v>0</v>
      </c>
      <c r="N53" s="264">
        <f t="shared" si="4"/>
        <v>4516.6000000000004</v>
      </c>
      <c r="O53" s="265"/>
      <c r="P53" s="265"/>
      <c r="Q53" s="265"/>
      <c r="R53" s="332"/>
    </row>
    <row r="54" spans="1:18" ht="39" hidden="1" customHeight="1" x14ac:dyDescent="0.35">
      <c r="A54" s="328"/>
      <c r="B54" s="133">
        <v>51</v>
      </c>
      <c r="C54" s="329"/>
      <c r="D54" s="105" t="s">
        <v>223</v>
      </c>
      <c r="E54" s="140">
        <v>589.9</v>
      </c>
      <c r="F54" s="134">
        <f>CEART!K54+'ESAG PROCULT'!K54+'ESAG PAEX'!K54+'ESAG 3201'!K54+'ESAG 12758'!K54+'ESAG 11038'!K54+CEFID!K54+'CAV PROJETO 1'!K54+'CAV PROJETO 2 PRAPEG'!K54+'CAV PROJETO 3 PAEX'!K54+'CESFI INECO 14842'!K54+'CESFI DEX 12758'!K54+'CESFI 11038'!K54+CEPLAN!K54+CEO!K54+CCT!K54+FAED!K54+CESMO!K54+CEAVI!K54+CERES!K54+CEAD!K54+SECOM!K54+'RÁDIO FPOLIS'!K54+'RÁDIO LAGES'!K54+'RÁDIO JVLLE'!K54+SECON!K54+PROPLAN!K54+PROEX!K54+PROPPG!K54+MUSEU!K54+BU!K54</f>
        <v>14</v>
      </c>
      <c r="G54" s="135">
        <f>CEART!L54+'ESAG PROCULT'!L54+'ESAG PAEX'!L54+'ESAG 3201'!L54+'ESAG 12758'!L54+'ESAG 11038'!L54+CEFID!L54+'CAV PROJETO 1'!L54+'CAV PROJETO 2 PRAPEG'!L54+'CAV PROJETO 3 PAEX'!L54+'CESFI INECO 14842'!L54+'CESFI DEX 12758'!L54+'CESFI 11038'!L54+CEPLAN!L54+CEO!L54+CCT!L54+FAED!L54+CESMO!L54+CEAVI!L54+CERES!L54+CEAD!L54+SECOM!L54+'RÁDIO FPOLIS'!L54+'RÁDIO LAGES'!L54+'RÁDIO JVLLE'!L54+SECON!L54+PROPLAN!L54+PROEX!L54+PROPPG!L54+MUSEU!L54+BU!L54</f>
        <v>3</v>
      </c>
      <c r="H54" s="135">
        <f>CEART!M54+'ESAG PROCULT'!M54+'ESAG PAEX'!M54+'ESAG 3201'!M54+'ESAG 12758'!M54+'ESAG 11038'!M54+CEFID!M54+'CAV PROJETO 1'!M54+'CAV PROJETO 2 PRAPEG'!M54+'CAV PROJETO 3 PAEX'!M54+'CESFI INECO 14842'!M54+'CESFI DEX 12758'!M54+'CESFI 11038'!M54+CEPLAN!M54+CEO!M54+CCT!M54+FAED!M54+CESMO!M54+CEAVI!M54+CERES!M54+CEAD!M54+SECOM!M54+'RÁDIO FPOLIS'!M54+'RÁDIO LAGES'!M54+'RÁDIO JVLLE'!M54+SECON!M54+PROPLAN!M54+PROEX!M54+PROPPG!M54+MUSEU!M54+BU!M54</f>
        <v>3</v>
      </c>
      <c r="I54" s="136">
        <f t="shared" si="2"/>
        <v>3</v>
      </c>
      <c r="J54" s="137">
        <f>CEART!P54+CEART!Q54+'ESAG PROCULT'!P54+'ESAG PROCULT'!Q54+'ESAG PAEX'!P54+'ESAG PAEX'!Q54+'ESAG 3201'!P54+'ESAG 3201'!Q54+'ESAG 12758'!P54+'ESAG 12758'!Q54+'ESAG 11038'!P54+'ESAG 11038'!Q54+CEFID!P54+CEFID!Q54+'CAV PROJETO 1'!P54+'CAV PROJETO 1'!Q54+'CAV PROJETO 2 PRAPEG'!P54+'CAV PROJETO 2 PRAPEG'!Q54+'CAV PROJETO 3 PAEX'!P54+'CAV PROJETO 3 PAEX'!Q54+'CESFI INECO 14842'!P54+'CESFI INECO 14842'!Q54+'CESFI DEX 12758'!P54+'CESFI DEX 12758'!Q54+'CESFI 11038'!P54+'CESFI 11038'!Q54+CEPLAN!P54+CEPLAN!Q54+CEO!P54+CEO!Q54+CCT!P54+CCT!Q54+FAED!P54+FAED!Q54+CESMO!P54+CESMO!Q54+CEAVI!P54+CEAVI!Q54+CERES!P54+CERES!Q54+CEAD!P54+CEAD!Q54+SECOM!P54+SECOM!Q54+'RÁDIO FPOLIS'!P54+'RÁDIO FPOLIS'!Q54+'RÁDIO LAGES'!P54+'RÁDIO LAGES'!Q54+'RÁDIO JVLLE'!P54+'RÁDIO JVLLE'!Q54+SECON!P54+SECON!Q54+PROPLAN!P54+PROPLAN!Q54+PROEX!P54+PROEX!Q54+PROPPG!P54+PROPPG!Q54+MUSEU!P54+MUSEU!Q54+BU!P54+BU!Q54</f>
        <v>0</v>
      </c>
      <c r="K54" s="138">
        <f t="shared" si="0"/>
        <v>11</v>
      </c>
      <c r="L54" s="139">
        <f t="shared" si="1"/>
        <v>8258.6</v>
      </c>
      <c r="M54" s="139">
        <f t="shared" si="3"/>
        <v>0</v>
      </c>
      <c r="N54" s="264">
        <f t="shared" si="4"/>
        <v>1769.6999999999998</v>
      </c>
      <c r="O54" s="265"/>
      <c r="P54" s="265"/>
      <c r="Q54" s="265"/>
      <c r="R54" s="332"/>
    </row>
    <row r="55" spans="1:18" ht="39" hidden="1" customHeight="1" x14ac:dyDescent="0.35">
      <c r="A55" s="328">
        <v>10</v>
      </c>
      <c r="B55" s="133">
        <v>52</v>
      </c>
      <c r="C55" s="329" t="s">
        <v>207</v>
      </c>
      <c r="D55" s="105" t="s">
        <v>225</v>
      </c>
      <c r="E55" s="140">
        <v>45000</v>
      </c>
      <c r="F55" s="134">
        <f>CEART!K55+'ESAG PROCULT'!K55+'ESAG PAEX'!K55+'ESAG 3201'!K55+'ESAG 12758'!K55+'ESAG 11038'!K55+CEFID!K55+'CAV PROJETO 1'!K55+'CAV PROJETO 2 PRAPEG'!K55+'CAV PROJETO 3 PAEX'!K55+'CESFI INECO 14842'!K55+'CESFI DEX 12758'!K55+'CESFI 11038'!K55+CEPLAN!K55+CEO!K55+CCT!K55+FAED!K55+CESMO!K55+CEAVI!K55+CERES!K55+CEAD!K55+SECOM!K55+'RÁDIO FPOLIS'!K55+'RÁDIO LAGES'!K55+'RÁDIO JVLLE'!K55+SECON!K55+PROPLAN!K55+PROEX!K55+PROPPG!K55+MUSEU!K55+BU!K55</f>
        <v>1</v>
      </c>
      <c r="G55" s="135">
        <f>CEART!L55+'ESAG PROCULT'!L55+'ESAG PAEX'!L55+'ESAG 3201'!L55+'ESAG 12758'!L55+'ESAG 11038'!L55+CEFID!L55+'CAV PROJETO 1'!L55+'CAV PROJETO 2 PRAPEG'!L55+'CAV PROJETO 3 PAEX'!L55+'CESFI INECO 14842'!L55+'CESFI DEX 12758'!L55+'CESFI 11038'!L55+CEPLAN!L55+CEO!L55+CCT!L55+FAED!L55+CESMO!L55+CEAVI!L55+CERES!L55+CEAD!L55+SECOM!L55+'RÁDIO FPOLIS'!L55+'RÁDIO LAGES'!L55+'RÁDIO JVLLE'!L55+SECON!L55+PROPLAN!L55+PROEX!L55+PROPPG!L55+MUSEU!L55+BU!L55</f>
        <v>0</v>
      </c>
      <c r="H55" s="135">
        <f>CEART!M55+'ESAG PROCULT'!M55+'ESAG PAEX'!M55+'ESAG 3201'!M55+'ESAG 12758'!M55+'ESAG 11038'!M55+CEFID!M55+'CAV PROJETO 1'!M55+'CAV PROJETO 2 PRAPEG'!M55+'CAV PROJETO 3 PAEX'!M55+'CESFI INECO 14842'!M55+'CESFI DEX 12758'!M55+'CESFI 11038'!M55+CEPLAN!M55+CEO!M55+CCT!M55+FAED!M55+CESMO!M55+CEAVI!M55+CERES!M55+CEAD!M55+SECOM!M55+'RÁDIO FPOLIS'!M55+'RÁDIO LAGES'!M55+'RÁDIO JVLLE'!M55+SECON!M55+PROPLAN!M55+PROEX!M55+PROPPG!M55+MUSEU!M55+BU!M55</f>
        <v>0</v>
      </c>
      <c r="I55" s="136">
        <f t="shared" si="2"/>
        <v>-0.25</v>
      </c>
      <c r="J55" s="137">
        <f>CEART!P55+CEART!Q55+'ESAG PROCULT'!P55+'ESAG PROCULT'!Q55+'ESAG PAEX'!P55+'ESAG PAEX'!Q55+'ESAG 3201'!P55+'ESAG 3201'!Q55+'ESAG 12758'!P55+'ESAG 12758'!Q55+'ESAG 11038'!P55+'ESAG 11038'!Q55+CEFID!P55+CEFID!Q55+'CAV PROJETO 1'!P55+'CAV PROJETO 1'!Q55+'CAV PROJETO 2 PRAPEG'!P55+'CAV PROJETO 2 PRAPEG'!Q55+'CAV PROJETO 3 PAEX'!P55+'CAV PROJETO 3 PAEX'!Q55+'CESFI INECO 14842'!P55+'CESFI INECO 14842'!Q55+'CESFI DEX 12758'!P55+'CESFI DEX 12758'!Q55+'CESFI 11038'!P55+'CESFI 11038'!Q55+CEPLAN!P55+CEPLAN!Q55+CEO!P55+CEO!Q55+CCT!P55+CCT!Q55+FAED!P55+FAED!Q55+CESMO!P55+CESMO!Q55+CEAVI!P55+CEAVI!Q55+CERES!P55+CERES!Q55+CEAD!P55+CEAD!Q55+SECOM!P55+SECOM!Q55+'RÁDIO FPOLIS'!P55+'RÁDIO FPOLIS'!Q55+'RÁDIO LAGES'!P55+'RÁDIO LAGES'!Q55+'RÁDIO JVLLE'!P55+'RÁDIO JVLLE'!Q55+SECON!P55+SECON!Q55+PROPLAN!P55+PROPLAN!Q55+PROEX!P55+PROEX!Q55+PROPPG!P55+PROPPG!Q55+MUSEU!P55+MUSEU!Q55+BU!P55+BU!Q55</f>
        <v>0</v>
      </c>
      <c r="K55" s="138">
        <f t="shared" si="0"/>
        <v>1</v>
      </c>
      <c r="L55" s="139">
        <f t="shared" si="1"/>
        <v>45000</v>
      </c>
      <c r="M55" s="139">
        <f t="shared" si="3"/>
        <v>0</v>
      </c>
      <c r="N55" s="264">
        <f t="shared" si="4"/>
        <v>0</v>
      </c>
      <c r="O55" s="265"/>
      <c r="P55" s="265"/>
      <c r="Q55" s="265"/>
      <c r="R55" s="332"/>
    </row>
    <row r="56" spans="1:18" ht="39" customHeight="1" thickBot="1" x14ac:dyDescent="0.4">
      <c r="A56" s="328"/>
      <c r="B56" s="133">
        <v>53</v>
      </c>
      <c r="C56" s="329"/>
      <c r="D56" s="230" t="s">
        <v>227</v>
      </c>
      <c r="E56" s="140">
        <v>23000</v>
      </c>
      <c r="F56" s="134">
        <f>CEART!K56+'ESAG PROCULT'!K56+'ESAG PAEX'!K56+'ESAG 3201'!K56+'ESAG 12758'!K56+'ESAG 11038'!K56+CEFID!K56+'CAV PROJETO 1'!K56+'CAV PROJETO 2 PRAPEG'!K56+'CAV PROJETO 3 PAEX'!K56+'CESFI INECO 14842'!K56+'CESFI DEX 12758'!K56+'CESFI 11038'!K56+CEPLAN!K56+CEO!K56+CCT!K56+FAED!K56+CESMO!K56+CEAVI!K56+CERES!K56+CEAD!K56+SECOM!K56+'RÁDIO FPOLIS'!K56+'RÁDIO LAGES'!K56+'RÁDIO JVLLE'!K56+SECON!K56+PROPLAN!K56+PROEX!K56+PROPPG!K56+MUSEU!K56+BU!K56</f>
        <v>8</v>
      </c>
      <c r="G56" s="135">
        <f>CEART!L56+'ESAG PROCULT'!L56+'ESAG PAEX'!L56+'ESAG 3201'!L56+'ESAG 12758'!L56+'ESAG 11038'!L56+CEFID!L56+'CAV PROJETO 1'!L56+'CAV PROJETO 2 PRAPEG'!L56+'CAV PROJETO 3 PAEX'!L56+'CESFI INECO 14842'!L56+'CESFI DEX 12758'!L56+'CESFI 11038'!L56+CEPLAN!L56+CEO!L56+CCT!L56+FAED!L56+CESMO!L56+CEAVI!L56+CERES!L56+CEAD!L56+SECOM!L56+'RÁDIO FPOLIS'!L56+'RÁDIO LAGES'!L56+'RÁDIO JVLLE'!L56+SECON!L56+PROPLAN!L56+PROEX!L56+PROPPG!L56+MUSEU!L56+BU!L56</f>
        <v>3</v>
      </c>
      <c r="H56" s="135">
        <f>CEART!M56+'ESAG PROCULT'!M56+'ESAG PAEX'!M56+'ESAG 3201'!M56+'ESAG 12758'!M56+'ESAG 11038'!M56+CEFID!M56+'CAV PROJETO 1'!M56+'CAV PROJETO 2 PRAPEG'!M56+'CAV PROJETO 3 PAEX'!M56+'CESFI INECO 14842'!M56+'CESFI DEX 12758'!M56+'CESFI 11038'!M56+CEPLAN!M56+CEO!M56+CCT!M56+FAED!M56+CESMO!M56+CEAVI!M56+CERES!M56+CEAD!M56+SECOM!M56+'RÁDIO FPOLIS'!M56+'RÁDIO LAGES'!M56+'RÁDIO JVLLE'!M56+SECON!M56+PROPLAN!M56+PROEX!M56+PROPPG!M56+MUSEU!M56+BU!M56</f>
        <v>3</v>
      </c>
      <c r="I56" s="136">
        <f t="shared" si="2"/>
        <v>0.5</v>
      </c>
      <c r="J56" s="137">
        <f>CEART!P56+CEART!Q56+'ESAG PROCULT'!P56+'ESAG PROCULT'!Q56+'ESAG PAEX'!P56+'ESAG PAEX'!Q56+'ESAG 3201'!P56+'ESAG 3201'!Q56+'ESAG 12758'!P56+'ESAG 12758'!Q56+'ESAG 11038'!P56+'ESAG 11038'!Q56+CEFID!P56+CEFID!Q56+'CAV PROJETO 1'!P56+'CAV PROJETO 1'!Q56+'CAV PROJETO 2 PRAPEG'!P56+'CAV PROJETO 2 PRAPEG'!Q56+'CAV PROJETO 3 PAEX'!P56+'CAV PROJETO 3 PAEX'!Q56+'CESFI INECO 14842'!P56+'CESFI INECO 14842'!Q56+'CESFI DEX 12758'!P56+'CESFI DEX 12758'!Q56+'CESFI 11038'!P56+'CESFI 11038'!Q56+CEPLAN!P56+CEPLAN!Q56+CEO!P56+CEO!Q56+CCT!P56+CCT!Q56+FAED!P56+FAED!Q56+CESMO!P56+CESMO!Q56+CEAVI!P56+CEAVI!Q56+CERES!P56+CERES!Q56+CEAD!P56+CEAD!Q56+SECOM!P56+SECOM!Q56+'RÁDIO FPOLIS'!P56+'RÁDIO FPOLIS'!Q56+'RÁDIO LAGES'!P56+'RÁDIO LAGES'!Q56+'RÁDIO JVLLE'!P56+'RÁDIO JVLLE'!Q56+SECON!P56+SECON!Q56+PROPLAN!P56+PROPLAN!Q56+PROEX!P56+PROEX!Q56+PROPPG!P56+PROPPG!Q56+MUSEU!P56+MUSEU!Q56+BU!P56+BU!Q56</f>
        <v>1</v>
      </c>
      <c r="K56" s="138">
        <f t="shared" si="0"/>
        <v>6</v>
      </c>
      <c r="L56" s="139">
        <f t="shared" si="1"/>
        <v>184000</v>
      </c>
      <c r="M56" s="139">
        <f t="shared" si="3"/>
        <v>23000</v>
      </c>
      <c r="N56" s="264">
        <f t="shared" si="4"/>
        <v>92000</v>
      </c>
      <c r="O56" s="269">
        <v>1</v>
      </c>
      <c r="P56" s="270">
        <f>O56*E56</f>
        <v>23000</v>
      </c>
      <c r="Q56" s="271">
        <f>P56/L56</f>
        <v>0.125</v>
      </c>
      <c r="R56" s="332"/>
    </row>
    <row r="57" spans="1:18" ht="39" hidden="1" customHeight="1" x14ac:dyDescent="0.35">
      <c r="A57" s="328"/>
      <c r="B57" s="133">
        <v>54</v>
      </c>
      <c r="C57" s="329"/>
      <c r="D57" s="105" t="s">
        <v>230</v>
      </c>
      <c r="E57" s="140">
        <v>6500</v>
      </c>
      <c r="F57" s="134">
        <f>CEART!K57+'ESAG PROCULT'!K57+'ESAG PAEX'!K57+'ESAG 3201'!K57+'ESAG 12758'!K57+'ESAG 11038'!K57+CEFID!K57+'CAV PROJETO 1'!K57+'CAV PROJETO 2 PRAPEG'!K57+'CAV PROJETO 3 PAEX'!K57+'CESFI INECO 14842'!K57+'CESFI DEX 12758'!K57+'CESFI 11038'!K57+CEPLAN!K57+CEO!K57+CCT!K57+FAED!K57+CESMO!K57+CEAVI!K57+CERES!K57+CEAD!K57+SECOM!K57+'RÁDIO FPOLIS'!K57+'RÁDIO LAGES'!K57+'RÁDIO JVLLE'!K57+SECON!K57+PROPLAN!K57+PROEX!K57+PROPPG!K57+MUSEU!K57+BU!K57</f>
        <v>15</v>
      </c>
      <c r="G57" s="135">
        <f>CEART!L57+'ESAG PROCULT'!L57+'ESAG PAEX'!L57+'ESAG 3201'!L57+'ESAG 12758'!L57+'ESAG 11038'!L57+CEFID!L57+'CAV PROJETO 1'!L57+'CAV PROJETO 2 PRAPEG'!L57+'CAV PROJETO 3 PAEX'!L57+'CESFI INECO 14842'!L57+'CESFI DEX 12758'!L57+'CESFI 11038'!L57+CEPLAN!L57+CEO!L57+CCT!L57+FAED!L57+CESMO!L57+CEAVI!L57+CERES!L57+CEAD!L57+SECOM!L57+'RÁDIO FPOLIS'!L57+'RÁDIO LAGES'!L57+'RÁDIO JVLLE'!L57+SECON!L57+PROPLAN!L57+PROEX!L57+PROPPG!L57+MUSEU!L57+BU!L57</f>
        <v>1</v>
      </c>
      <c r="H57" s="135">
        <f>CEART!M57+'ESAG PROCULT'!M57+'ESAG PAEX'!M57+'ESAG 3201'!M57+'ESAG 12758'!M57+'ESAG 11038'!M57+CEFID!M57+'CAV PROJETO 1'!M57+'CAV PROJETO 2 PRAPEG'!M57+'CAV PROJETO 3 PAEX'!M57+'CESFI INECO 14842'!M57+'CESFI DEX 12758'!M57+'CESFI 11038'!M57+CEPLAN!M57+CEO!M57+CCT!M57+FAED!M57+CESMO!M57+CEAVI!M57+CERES!M57+CEAD!M57+SECOM!M57+'RÁDIO FPOLIS'!M57+'RÁDIO LAGES'!M57+'RÁDIO JVLLE'!M57+SECON!M57+PROPLAN!M57+PROEX!M57+PROPPG!M57+MUSEU!M57+BU!M57</f>
        <v>1</v>
      </c>
      <c r="I57" s="136">
        <f t="shared" si="2"/>
        <v>3.25</v>
      </c>
      <c r="J57" s="137">
        <f>CEART!P57+CEART!Q57+'ESAG PROCULT'!P57+'ESAG PROCULT'!Q57+'ESAG PAEX'!P57+'ESAG PAEX'!Q57+'ESAG 3201'!P57+'ESAG 3201'!Q57+'ESAG 12758'!P57+'ESAG 12758'!Q57+'ESAG 11038'!P57+'ESAG 11038'!Q57+CEFID!P57+CEFID!Q57+'CAV PROJETO 1'!P57+'CAV PROJETO 1'!Q57+'CAV PROJETO 2 PRAPEG'!P57+'CAV PROJETO 2 PRAPEG'!Q57+'CAV PROJETO 3 PAEX'!P57+'CAV PROJETO 3 PAEX'!Q57+'CESFI INECO 14842'!P57+'CESFI INECO 14842'!Q57+'CESFI DEX 12758'!P57+'CESFI DEX 12758'!Q57+'CESFI 11038'!P57+'CESFI 11038'!Q57+CEPLAN!P57+CEPLAN!Q57+CEO!P57+CEO!Q57+CCT!P57+CCT!Q57+FAED!P57+FAED!Q57+CESMO!P57+CESMO!Q57+CEAVI!P57+CEAVI!Q57+CERES!P57+CERES!Q57+CEAD!P57+CEAD!Q57+SECOM!P57+SECOM!Q57+'RÁDIO FPOLIS'!P57+'RÁDIO FPOLIS'!Q57+'RÁDIO LAGES'!P57+'RÁDIO LAGES'!Q57+'RÁDIO JVLLE'!P57+'RÁDIO JVLLE'!Q57+SECON!P57+SECON!Q57+PROPLAN!P57+PROPLAN!Q57+PROEX!P57+PROEX!Q57+PROPPG!P57+PROPPG!Q57+MUSEU!P57+MUSEU!Q57+BU!P57+BU!Q57</f>
        <v>0</v>
      </c>
      <c r="K57" s="138">
        <f t="shared" si="0"/>
        <v>14</v>
      </c>
      <c r="L57" s="139">
        <f t="shared" si="1"/>
        <v>97500</v>
      </c>
      <c r="M57" s="139">
        <f t="shared" si="3"/>
        <v>0</v>
      </c>
      <c r="N57" s="264">
        <f t="shared" si="4"/>
        <v>6500</v>
      </c>
      <c r="O57" s="265"/>
      <c r="P57" s="265"/>
      <c r="Q57" s="265"/>
      <c r="R57" s="332"/>
    </row>
    <row r="58" spans="1:18" ht="39" hidden="1" customHeight="1" x14ac:dyDescent="0.35">
      <c r="A58" s="328"/>
      <c r="B58" s="133">
        <v>55</v>
      </c>
      <c r="C58" s="329"/>
      <c r="D58" s="105" t="s">
        <v>232</v>
      </c>
      <c r="E58" s="140">
        <v>122960</v>
      </c>
      <c r="F58" s="134">
        <f>CEART!K58+'ESAG PROCULT'!K58+'ESAG PAEX'!K58+'ESAG 3201'!K58+'ESAG 12758'!K58+'ESAG 11038'!K58+CEFID!K58+'CAV PROJETO 1'!K58+'CAV PROJETO 2 PRAPEG'!K58+'CAV PROJETO 3 PAEX'!K58+'CESFI INECO 14842'!K58+'CESFI DEX 12758'!K58+'CESFI 11038'!K58+CEPLAN!K58+CEO!K58+CCT!K58+FAED!K58+CESMO!K58+CEAVI!K58+CERES!K58+CEAD!K58+SECOM!K58+'RÁDIO FPOLIS'!K58+'RÁDIO LAGES'!K58+'RÁDIO JVLLE'!K58+SECON!K58+PROPLAN!K58+PROEX!K58+PROPPG!K58+MUSEU!K58+BU!K58</f>
        <v>1</v>
      </c>
      <c r="G58" s="135">
        <f>CEART!L58+'ESAG PROCULT'!L58+'ESAG PAEX'!L58+'ESAG 3201'!L58+'ESAG 12758'!L58+'ESAG 11038'!L58+CEFID!L58+'CAV PROJETO 1'!L58+'CAV PROJETO 2 PRAPEG'!L58+'CAV PROJETO 3 PAEX'!L58+'CESFI INECO 14842'!L58+'CESFI DEX 12758'!L58+'CESFI 11038'!L58+CEPLAN!L58+CEO!L58+CCT!L58+FAED!L58+CESMO!L58+CEAVI!L58+CERES!L58+CEAD!L58+SECOM!L58+'RÁDIO FPOLIS'!L58+'RÁDIO LAGES'!L58+'RÁDIO JVLLE'!L58+SECON!L58+PROPLAN!L58+PROEX!L58+PROPPG!L58+MUSEU!L58+BU!L58</f>
        <v>1</v>
      </c>
      <c r="H58" s="135">
        <f>CEART!M58+'ESAG PROCULT'!M58+'ESAG PAEX'!M58+'ESAG 3201'!M58+'ESAG 12758'!M58+'ESAG 11038'!M58+CEFID!M58+'CAV PROJETO 1'!M58+'CAV PROJETO 2 PRAPEG'!M58+'CAV PROJETO 3 PAEX'!M58+'CESFI INECO 14842'!M58+'CESFI DEX 12758'!M58+'CESFI 11038'!M58+CEPLAN!M58+CEO!M58+CCT!M58+FAED!M58+CESMO!M58+CEAVI!M58+CERES!M58+CEAD!M58+SECOM!M58+'RÁDIO FPOLIS'!M58+'RÁDIO LAGES'!M58+'RÁDIO JVLLE'!M58+SECON!M58+PROPLAN!M58+PROEX!M58+PROPPG!M58+MUSEU!M58+BU!M58</f>
        <v>1</v>
      </c>
      <c r="I58" s="136">
        <f t="shared" si="2"/>
        <v>-0.25</v>
      </c>
      <c r="J58" s="137">
        <f>CEART!P58+CEART!Q58+'ESAG PROCULT'!P58+'ESAG PROCULT'!Q58+'ESAG PAEX'!P58+'ESAG PAEX'!Q58+'ESAG 3201'!P58+'ESAG 3201'!Q58+'ESAG 12758'!P58+'ESAG 12758'!Q58+'ESAG 11038'!P58+'ESAG 11038'!Q58+CEFID!P58+CEFID!Q58+'CAV PROJETO 1'!P58+'CAV PROJETO 1'!Q58+'CAV PROJETO 2 PRAPEG'!P58+'CAV PROJETO 2 PRAPEG'!Q58+'CAV PROJETO 3 PAEX'!P58+'CAV PROJETO 3 PAEX'!Q58+'CESFI INECO 14842'!P58+'CESFI INECO 14842'!Q58+'CESFI DEX 12758'!P58+'CESFI DEX 12758'!Q58+'CESFI 11038'!P58+'CESFI 11038'!Q58+CEPLAN!P58+CEPLAN!Q58+CEO!P58+CEO!Q58+CCT!P58+CCT!Q58+FAED!P58+FAED!Q58+CESMO!P58+CESMO!Q58+CEAVI!P58+CEAVI!Q58+CERES!P58+CERES!Q58+CEAD!P58+CEAD!Q58+SECOM!P58+SECOM!Q58+'RÁDIO FPOLIS'!P58+'RÁDIO FPOLIS'!Q58+'RÁDIO LAGES'!P58+'RÁDIO LAGES'!Q58+'RÁDIO JVLLE'!P58+'RÁDIO JVLLE'!Q58+SECON!P58+SECON!Q58+PROPLAN!P58+PROPLAN!Q58+PROEX!P58+PROEX!Q58+PROPPG!P58+PROPPG!Q58+MUSEU!P58+MUSEU!Q58+BU!P58+BU!Q58</f>
        <v>0</v>
      </c>
      <c r="K58" s="138">
        <f t="shared" si="0"/>
        <v>0</v>
      </c>
      <c r="L58" s="139">
        <f t="shared" si="1"/>
        <v>122960</v>
      </c>
      <c r="M58" s="139">
        <f t="shared" si="3"/>
        <v>0</v>
      </c>
      <c r="N58" s="264">
        <f t="shared" si="4"/>
        <v>122960</v>
      </c>
      <c r="O58" s="265"/>
      <c r="P58" s="265"/>
      <c r="Q58" s="265"/>
      <c r="R58" s="332"/>
    </row>
    <row r="59" spans="1:18" ht="39" hidden="1" customHeight="1" x14ac:dyDescent="0.35">
      <c r="A59" s="328">
        <v>11</v>
      </c>
      <c r="B59" s="133">
        <v>56</v>
      </c>
      <c r="C59" s="329" t="s">
        <v>234</v>
      </c>
      <c r="D59" s="105" t="s">
        <v>235</v>
      </c>
      <c r="E59" s="140">
        <v>1137.92</v>
      </c>
      <c r="F59" s="134">
        <f>CEART!K59+'ESAG PROCULT'!K59+'ESAG PAEX'!K59+'ESAG 3201'!K59+'ESAG 12758'!K59+'ESAG 11038'!K59+CEFID!K59+'CAV PROJETO 1'!K59+'CAV PROJETO 2 PRAPEG'!K59+'CAV PROJETO 3 PAEX'!K59+'CESFI INECO 14842'!K59+'CESFI DEX 12758'!K59+'CESFI 11038'!K59+CEPLAN!K59+CEO!K59+CCT!K59+FAED!K59+CESMO!K59+CEAVI!K59+CERES!K59+CEAD!K59+SECOM!K59+'RÁDIO FPOLIS'!K59+'RÁDIO LAGES'!K59+'RÁDIO JVLLE'!K59+SECON!K59+PROPLAN!K59+PROEX!K59+PROPPG!K59+MUSEU!K59+BU!K59</f>
        <v>30</v>
      </c>
      <c r="G59" s="135">
        <f>CEART!L59+'ESAG PROCULT'!L59+'ESAG PAEX'!L59+'ESAG 3201'!L59+'ESAG 12758'!L59+'ESAG 11038'!L59+CEFID!L59+'CAV PROJETO 1'!L59+'CAV PROJETO 2 PRAPEG'!L59+'CAV PROJETO 3 PAEX'!L59+'CESFI INECO 14842'!L59+'CESFI DEX 12758'!L59+'CESFI 11038'!L59+CEPLAN!L59+CEO!L59+CCT!L59+FAED!L59+CESMO!L59+CEAVI!L59+CERES!L59+CEAD!L59+SECOM!L59+'RÁDIO FPOLIS'!L59+'RÁDIO LAGES'!L59+'RÁDIO JVLLE'!L59+SECON!L59+PROPLAN!L59+PROEX!L59+PROPPG!L59+MUSEU!L59+BU!L59</f>
        <v>0</v>
      </c>
      <c r="H59" s="135">
        <f>CEART!M59+'ESAG PROCULT'!M59+'ESAG PAEX'!M59+'ESAG 3201'!M59+'ESAG 12758'!M59+'ESAG 11038'!M59+CEFID!M59+'CAV PROJETO 1'!M59+'CAV PROJETO 2 PRAPEG'!M59+'CAV PROJETO 3 PAEX'!M59+'CESFI INECO 14842'!M59+'CESFI DEX 12758'!M59+'CESFI 11038'!M59+CEPLAN!M59+CEO!M59+CCT!M59+FAED!M59+CESMO!M59+CEAVI!M59+CERES!M59+CEAD!M59+SECOM!M59+'RÁDIO FPOLIS'!M59+'RÁDIO LAGES'!M59+'RÁDIO JVLLE'!M59+SECON!M59+PROPLAN!M59+PROEX!M59+PROPPG!M59+MUSEU!M59+BU!M59</f>
        <v>0</v>
      </c>
      <c r="I59" s="136">
        <f t="shared" si="2"/>
        <v>7</v>
      </c>
      <c r="J59" s="137">
        <f>CEART!P59+CEART!Q59+'ESAG PROCULT'!P59+'ESAG PROCULT'!Q59+'ESAG PAEX'!P59+'ESAG PAEX'!Q59+'ESAG 3201'!P59+'ESAG 3201'!Q59+'ESAG 12758'!P59+'ESAG 12758'!Q59+'ESAG 11038'!P59+'ESAG 11038'!Q59+CEFID!P59+CEFID!Q59+'CAV PROJETO 1'!P59+'CAV PROJETO 1'!Q59+'CAV PROJETO 2 PRAPEG'!P59+'CAV PROJETO 2 PRAPEG'!Q59+'CAV PROJETO 3 PAEX'!P59+'CAV PROJETO 3 PAEX'!Q59+'CESFI INECO 14842'!P59+'CESFI INECO 14842'!Q59+'CESFI DEX 12758'!P59+'CESFI DEX 12758'!Q59+'CESFI 11038'!P59+'CESFI 11038'!Q59+CEPLAN!P59+CEPLAN!Q59+CEO!P59+CEO!Q59+CCT!P59+CCT!Q59+FAED!P59+FAED!Q59+CESMO!P59+CESMO!Q59+CEAVI!P59+CEAVI!Q59+CERES!P59+CERES!Q59+CEAD!P59+CEAD!Q59+SECOM!P59+SECOM!Q59+'RÁDIO FPOLIS'!P59+'RÁDIO FPOLIS'!Q59+'RÁDIO LAGES'!P59+'RÁDIO LAGES'!Q59+'RÁDIO JVLLE'!P59+'RÁDIO JVLLE'!Q59+SECON!P59+SECON!Q59+PROPLAN!P59+PROPLAN!Q59+PROEX!P59+PROEX!Q59+PROPPG!P59+PROPPG!Q59+MUSEU!P59+MUSEU!Q59+BU!P59+BU!Q59</f>
        <v>0</v>
      </c>
      <c r="K59" s="138">
        <f t="shared" si="0"/>
        <v>30</v>
      </c>
      <c r="L59" s="139">
        <f t="shared" si="1"/>
        <v>34137.600000000006</v>
      </c>
      <c r="M59" s="139">
        <f t="shared" si="3"/>
        <v>0</v>
      </c>
      <c r="N59" s="264">
        <f t="shared" si="4"/>
        <v>0</v>
      </c>
      <c r="O59" s="265"/>
      <c r="P59" s="265"/>
      <c r="Q59" s="265"/>
      <c r="R59" s="332"/>
    </row>
    <row r="60" spans="1:18" ht="39" hidden="1" customHeight="1" x14ac:dyDescent="0.35">
      <c r="A60" s="328"/>
      <c r="B60" s="133">
        <v>57</v>
      </c>
      <c r="C60" s="329"/>
      <c r="D60" s="105" t="s">
        <v>239</v>
      </c>
      <c r="E60" s="140">
        <v>885.22</v>
      </c>
      <c r="F60" s="134">
        <f>CEART!K60+'ESAG PROCULT'!K60+'ESAG PAEX'!K60+'ESAG 3201'!K60+'ESAG 12758'!K60+'ESAG 11038'!K60+CEFID!K60+'CAV PROJETO 1'!K60+'CAV PROJETO 2 PRAPEG'!K60+'CAV PROJETO 3 PAEX'!K60+'CESFI INECO 14842'!K60+'CESFI DEX 12758'!K60+'CESFI 11038'!K60+CEPLAN!K60+CEO!K60+CCT!K60+FAED!K60+CESMO!K60+CEAVI!K60+CERES!K60+CEAD!K60+SECOM!K60+'RÁDIO FPOLIS'!K60+'RÁDIO LAGES'!K60+'RÁDIO JVLLE'!K60+SECON!K60+PROPLAN!K60+PROEX!K60+PROPPG!K60+MUSEU!K60+BU!K60</f>
        <v>5</v>
      </c>
      <c r="G60" s="135">
        <f>CEART!L60+'ESAG PROCULT'!L60+'ESAG PAEX'!L60+'ESAG 3201'!L60+'ESAG 12758'!L60+'ESAG 11038'!L60+CEFID!L60+'CAV PROJETO 1'!L60+'CAV PROJETO 2 PRAPEG'!L60+'CAV PROJETO 3 PAEX'!L60+'CESFI INECO 14842'!L60+'CESFI DEX 12758'!L60+'CESFI 11038'!L60+CEPLAN!L60+CEO!L60+CCT!L60+FAED!L60+CESMO!L60+CEAVI!L60+CERES!L60+CEAD!L60+SECOM!L60+'RÁDIO FPOLIS'!L60+'RÁDIO LAGES'!L60+'RÁDIO JVLLE'!L60+SECON!L60+PROPLAN!L60+PROEX!L60+PROPPG!L60+MUSEU!L60+BU!L60</f>
        <v>0</v>
      </c>
      <c r="H60" s="135">
        <f>CEART!M60+'ESAG PROCULT'!M60+'ESAG PAEX'!M60+'ESAG 3201'!M60+'ESAG 12758'!M60+'ESAG 11038'!M60+CEFID!M60+'CAV PROJETO 1'!M60+'CAV PROJETO 2 PRAPEG'!M60+'CAV PROJETO 3 PAEX'!M60+'CESFI INECO 14842'!M60+'CESFI DEX 12758'!M60+'CESFI 11038'!M60+CEPLAN!M60+CEO!M60+CCT!M60+FAED!M60+CESMO!M60+CEAVI!M60+CERES!M60+CEAD!M60+SECOM!M60+'RÁDIO FPOLIS'!M60+'RÁDIO LAGES'!M60+'RÁDIO JVLLE'!M60+SECON!M60+PROPLAN!M60+PROEX!M60+PROPPG!M60+MUSEU!M60+BU!M60</f>
        <v>0</v>
      </c>
      <c r="I60" s="136">
        <f t="shared" si="2"/>
        <v>0.75</v>
      </c>
      <c r="J60" s="137">
        <f>CEART!P60+CEART!Q60+'ESAG PROCULT'!P60+'ESAG PROCULT'!Q60+'ESAG PAEX'!P60+'ESAG PAEX'!Q60+'ESAG 3201'!P60+'ESAG 3201'!Q60+'ESAG 12758'!P60+'ESAG 12758'!Q60+'ESAG 11038'!P60+'ESAG 11038'!Q60+CEFID!P60+CEFID!Q60+'CAV PROJETO 1'!P60+'CAV PROJETO 1'!Q60+'CAV PROJETO 2 PRAPEG'!P60+'CAV PROJETO 2 PRAPEG'!Q60+'CAV PROJETO 3 PAEX'!P60+'CAV PROJETO 3 PAEX'!Q60+'CESFI INECO 14842'!P60+'CESFI INECO 14842'!Q60+'CESFI DEX 12758'!P60+'CESFI DEX 12758'!Q60+'CESFI 11038'!P60+'CESFI 11038'!Q60+CEPLAN!P60+CEPLAN!Q60+CEO!P60+CEO!Q60+CCT!P60+CCT!Q60+FAED!P60+FAED!Q60+CESMO!P60+CESMO!Q60+CEAVI!P60+CEAVI!Q60+CERES!P60+CERES!Q60+CEAD!P60+CEAD!Q60+SECOM!P60+SECOM!Q60+'RÁDIO FPOLIS'!P60+'RÁDIO FPOLIS'!Q60+'RÁDIO LAGES'!P60+'RÁDIO LAGES'!Q60+'RÁDIO JVLLE'!P60+'RÁDIO JVLLE'!Q60+SECON!P60+SECON!Q60+PROPLAN!P60+PROPLAN!Q60+PROEX!P60+PROEX!Q60+PROPPG!P60+PROPPG!Q60+MUSEU!P60+MUSEU!Q60+BU!P60+BU!Q60</f>
        <v>0</v>
      </c>
      <c r="K60" s="138">
        <f t="shared" si="0"/>
        <v>5</v>
      </c>
      <c r="L60" s="139">
        <f t="shared" si="1"/>
        <v>4426.1000000000004</v>
      </c>
      <c r="M60" s="139">
        <f t="shared" si="3"/>
        <v>0</v>
      </c>
      <c r="N60" s="264">
        <f t="shared" si="4"/>
        <v>0</v>
      </c>
      <c r="O60" s="265"/>
      <c r="P60" s="265"/>
      <c r="Q60" s="265"/>
      <c r="R60" s="332"/>
    </row>
    <row r="61" spans="1:18" ht="39" hidden="1" customHeight="1" x14ac:dyDescent="0.35">
      <c r="A61" s="328"/>
      <c r="B61" s="133">
        <v>58</v>
      </c>
      <c r="C61" s="329"/>
      <c r="D61" s="105" t="s">
        <v>241</v>
      </c>
      <c r="E61" s="140">
        <v>1487.25</v>
      </c>
      <c r="F61" s="134">
        <f>CEART!K61+'ESAG PROCULT'!K61+'ESAG PAEX'!K61+'ESAG 3201'!K61+'ESAG 12758'!K61+'ESAG 11038'!K61+CEFID!K61+'CAV PROJETO 1'!K61+'CAV PROJETO 2 PRAPEG'!K61+'CAV PROJETO 3 PAEX'!K61+'CESFI INECO 14842'!K61+'CESFI DEX 12758'!K61+'CESFI 11038'!K61+CEPLAN!K61+CEO!K61+CCT!K61+FAED!K61+CESMO!K61+CEAVI!K61+CERES!K61+CEAD!K61+SECOM!K61+'RÁDIO FPOLIS'!K61+'RÁDIO LAGES'!K61+'RÁDIO JVLLE'!K61+SECON!K61+PROPLAN!K61+PROEX!K61+PROPPG!K61+MUSEU!K61+BU!K61</f>
        <v>5</v>
      </c>
      <c r="G61" s="135">
        <f>CEART!L61+'ESAG PROCULT'!L61+'ESAG PAEX'!L61+'ESAG 3201'!L61+'ESAG 12758'!L61+'ESAG 11038'!L61+CEFID!L61+'CAV PROJETO 1'!L61+'CAV PROJETO 2 PRAPEG'!L61+'CAV PROJETO 3 PAEX'!L61+'CESFI INECO 14842'!L61+'CESFI DEX 12758'!L61+'CESFI 11038'!L61+CEPLAN!L61+CEO!L61+CCT!L61+FAED!L61+CESMO!L61+CEAVI!L61+CERES!L61+CEAD!L61+SECOM!L61+'RÁDIO FPOLIS'!L61+'RÁDIO LAGES'!L61+'RÁDIO JVLLE'!L61+SECON!L61+PROPLAN!L61+PROEX!L61+PROPPG!L61+MUSEU!L61+BU!L61</f>
        <v>0</v>
      </c>
      <c r="H61" s="135">
        <f>CEART!M61+'ESAG PROCULT'!M61+'ESAG PAEX'!M61+'ESAG 3201'!M61+'ESAG 12758'!M61+'ESAG 11038'!M61+CEFID!M61+'CAV PROJETO 1'!M61+'CAV PROJETO 2 PRAPEG'!M61+'CAV PROJETO 3 PAEX'!M61+'CESFI INECO 14842'!M61+'CESFI DEX 12758'!M61+'CESFI 11038'!M61+CEPLAN!M61+CEO!M61+CCT!M61+FAED!M61+CESMO!M61+CEAVI!M61+CERES!M61+CEAD!M61+SECOM!M61+'RÁDIO FPOLIS'!M61+'RÁDIO LAGES'!M61+'RÁDIO JVLLE'!M61+SECON!M61+PROPLAN!M61+PROEX!M61+PROPPG!M61+MUSEU!M61+BU!M61</f>
        <v>0</v>
      </c>
      <c r="I61" s="136">
        <f t="shared" si="2"/>
        <v>0.75</v>
      </c>
      <c r="J61" s="137">
        <f>CEART!P61+CEART!Q61+'ESAG PROCULT'!P61+'ESAG PROCULT'!Q61+'ESAG PAEX'!P61+'ESAG PAEX'!Q61+'ESAG 3201'!P61+'ESAG 3201'!Q61+'ESAG 12758'!P61+'ESAG 12758'!Q61+'ESAG 11038'!P61+'ESAG 11038'!Q61+CEFID!P61+CEFID!Q61+'CAV PROJETO 1'!P61+'CAV PROJETO 1'!Q61+'CAV PROJETO 2 PRAPEG'!P61+'CAV PROJETO 2 PRAPEG'!Q61+'CAV PROJETO 3 PAEX'!P61+'CAV PROJETO 3 PAEX'!Q61+'CESFI INECO 14842'!P61+'CESFI INECO 14842'!Q61+'CESFI DEX 12758'!P61+'CESFI DEX 12758'!Q61+'CESFI 11038'!P61+'CESFI 11038'!Q61+CEPLAN!P61+CEPLAN!Q61+CEO!P61+CEO!Q61+CCT!P61+CCT!Q61+FAED!P61+FAED!Q61+CESMO!P61+CESMO!Q61+CEAVI!P61+CEAVI!Q61+CERES!P61+CERES!Q61+CEAD!P61+CEAD!Q61+SECOM!P61+SECOM!Q61+'RÁDIO FPOLIS'!P61+'RÁDIO FPOLIS'!Q61+'RÁDIO LAGES'!P61+'RÁDIO LAGES'!Q61+'RÁDIO JVLLE'!P61+'RÁDIO JVLLE'!Q61+SECON!P61+SECON!Q61+PROPLAN!P61+PROPLAN!Q61+PROEX!P61+PROEX!Q61+PROPPG!P61+PROPPG!Q61+MUSEU!P61+MUSEU!Q61+BU!P61+BU!Q61</f>
        <v>0</v>
      </c>
      <c r="K61" s="138">
        <f t="shared" si="0"/>
        <v>5</v>
      </c>
      <c r="L61" s="139">
        <f t="shared" si="1"/>
        <v>7436.25</v>
      </c>
      <c r="M61" s="139">
        <f t="shared" si="3"/>
        <v>0</v>
      </c>
      <c r="N61" s="264">
        <f t="shared" si="4"/>
        <v>0</v>
      </c>
      <c r="O61" s="265"/>
      <c r="P61" s="265"/>
      <c r="Q61" s="265"/>
      <c r="R61" s="332"/>
    </row>
    <row r="62" spans="1:18" ht="39" hidden="1" customHeight="1" x14ac:dyDescent="0.35">
      <c r="A62" s="328">
        <v>12</v>
      </c>
      <c r="B62" s="133">
        <v>59</v>
      </c>
      <c r="C62" s="329" t="s">
        <v>243</v>
      </c>
      <c r="D62" s="105" t="s">
        <v>244</v>
      </c>
      <c r="E62" s="140">
        <v>16920.39</v>
      </c>
      <c r="F62" s="134">
        <f>CEART!K62+'ESAG PROCULT'!K62+'ESAG PAEX'!K62+'ESAG 3201'!K62+'ESAG 12758'!K62+'ESAG 11038'!K62+CEFID!K62+'CAV PROJETO 1'!K62+'CAV PROJETO 2 PRAPEG'!K62+'CAV PROJETO 3 PAEX'!K62+'CESFI INECO 14842'!K62+'CESFI DEX 12758'!K62+'CESFI 11038'!K62+CEPLAN!K62+CEO!K62+CCT!K62+FAED!K62+CESMO!K62+CEAVI!K62+CERES!K62+CEAD!K62+SECOM!K62+'RÁDIO FPOLIS'!K62+'RÁDIO LAGES'!K62+'RÁDIO JVLLE'!K62+SECON!K62+PROPLAN!K62+PROEX!K62+PROPPG!K62+MUSEU!K62+BU!K62</f>
        <v>1</v>
      </c>
      <c r="G62" s="135">
        <f>CEART!L62+'ESAG PROCULT'!L62+'ESAG PAEX'!L62+'ESAG 3201'!L62+'ESAG 12758'!L62+'ESAG 11038'!L62+CEFID!L62+'CAV PROJETO 1'!L62+'CAV PROJETO 2 PRAPEG'!L62+'CAV PROJETO 3 PAEX'!L62+'CESFI INECO 14842'!L62+'CESFI DEX 12758'!L62+'CESFI 11038'!L62+CEPLAN!L62+CEO!L62+CCT!L62+FAED!L62+CESMO!L62+CEAVI!L62+CERES!L62+CEAD!L62+SECOM!L62+'RÁDIO FPOLIS'!L62+'RÁDIO LAGES'!L62+'RÁDIO JVLLE'!L62+SECON!L62+PROPLAN!L62+PROEX!L62+PROPPG!L62+MUSEU!L62+BU!L62</f>
        <v>1</v>
      </c>
      <c r="H62" s="135">
        <f>CEART!M62+'ESAG PROCULT'!M62+'ESAG PAEX'!M62+'ESAG 3201'!M62+'ESAG 12758'!M62+'ESAG 11038'!M62+CEFID!M62+'CAV PROJETO 1'!M62+'CAV PROJETO 2 PRAPEG'!M62+'CAV PROJETO 3 PAEX'!M62+'CESFI INECO 14842'!M62+'CESFI DEX 12758'!M62+'CESFI 11038'!M62+CEPLAN!M62+CEO!M62+CCT!M62+FAED!M62+CESMO!M62+CEAVI!M62+CERES!M62+CEAD!M62+SECOM!M62+'RÁDIO FPOLIS'!M62+'RÁDIO LAGES'!M62+'RÁDIO JVLLE'!M62+SECON!M62+PROPLAN!M62+PROEX!M62+PROPPG!M62+MUSEU!M62+BU!M62</f>
        <v>1</v>
      </c>
      <c r="I62" s="136">
        <f t="shared" si="2"/>
        <v>-0.25</v>
      </c>
      <c r="J62" s="137">
        <f>CEART!P62+CEART!Q62+'ESAG PROCULT'!P62+'ESAG PROCULT'!Q62+'ESAG PAEX'!P62+'ESAG PAEX'!Q62+'ESAG 3201'!P62+'ESAG 3201'!Q62+'ESAG 12758'!P62+'ESAG 12758'!Q62+'ESAG 11038'!P62+'ESAG 11038'!Q62+CEFID!P62+CEFID!Q62+'CAV PROJETO 1'!P62+'CAV PROJETO 1'!Q62+'CAV PROJETO 2 PRAPEG'!P62+'CAV PROJETO 2 PRAPEG'!Q62+'CAV PROJETO 3 PAEX'!P62+'CAV PROJETO 3 PAEX'!Q62+'CESFI INECO 14842'!P62+'CESFI INECO 14842'!Q62+'CESFI DEX 12758'!P62+'CESFI DEX 12758'!Q62+'CESFI 11038'!P62+'CESFI 11038'!Q62+CEPLAN!P62+CEPLAN!Q62+CEO!P62+CEO!Q62+CCT!P62+CCT!Q62+FAED!P62+FAED!Q62+CESMO!P62+CESMO!Q62+CEAVI!P62+CEAVI!Q62+CERES!P62+CERES!Q62+CEAD!P62+CEAD!Q62+SECOM!P62+SECOM!Q62+'RÁDIO FPOLIS'!P62+'RÁDIO FPOLIS'!Q62+'RÁDIO LAGES'!P62+'RÁDIO LAGES'!Q62+'RÁDIO JVLLE'!P62+'RÁDIO JVLLE'!Q62+SECON!P62+SECON!Q62+PROPLAN!P62+PROPLAN!Q62+PROEX!P62+PROEX!Q62+PROPPG!P62+PROPPG!Q62+MUSEU!P62+MUSEU!Q62+BU!P62+BU!Q62</f>
        <v>0</v>
      </c>
      <c r="K62" s="138">
        <f t="shared" si="0"/>
        <v>0</v>
      </c>
      <c r="L62" s="139">
        <f t="shared" si="1"/>
        <v>16920.39</v>
      </c>
      <c r="M62" s="139">
        <f t="shared" si="3"/>
        <v>0</v>
      </c>
      <c r="N62" s="264">
        <f t="shared" si="4"/>
        <v>16920.39</v>
      </c>
      <c r="O62" s="265"/>
      <c r="P62" s="265"/>
      <c r="Q62" s="265"/>
      <c r="R62" s="332"/>
    </row>
    <row r="63" spans="1:18" ht="39" hidden="1" customHeight="1" x14ac:dyDescent="0.35">
      <c r="A63" s="328"/>
      <c r="B63" s="133">
        <v>60</v>
      </c>
      <c r="C63" s="329"/>
      <c r="D63" s="105" t="s">
        <v>247</v>
      </c>
      <c r="E63" s="140">
        <v>13358.2</v>
      </c>
      <c r="F63" s="134">
        <f>CEART!K63+'ESAG PROCULT'!K63+'ESAG PAEX'!K63+'ESAG 3201'!K63+'ESAG 12758'!K63+'ESAG 11038'!K63+CEFID!K63+'CAV PROJETO 1'!K63+'CAV PROJETO 2 PRAPEG'!K63+'CAV PROJETO 3 PAEX'!K63+'CESFI INECO 14842'!K63+'CESFI DEX 12758'!K63+'CESFI 11038'!K63+CEPLAN!K63+CEO!K63+CCT!K63+FAED!K63+CESMO!K63+CEAVI!K63+CERES!K63+CEAD!K63+SECOM!K63+'RÁDIO FPOLIS'!K63+'RÁDIO LAGES'!K63+'RÁDIO JVLLE'!K63+SECON!K63+PROPLAN!K63+PROEX!K63+PROPPG!K63+MUSEU!K63+BU!K63</f>
        <v>6</v>
      </c>
      <c r="G63" s="135">
        <f>CEART!L63+'ESAG PROCULT'!L63+'ESAG PAEX'!L63+'ESAG 3201'!L63+'ESAG 12758'!L63+'ESAG 11038'!L63+CEFID!L63+'CAV PROJETO 1'!L63+'CAV PROJETO 2 PRAPEG'!L63+'CAV PROJETO 3 PAEX'!L63+'CESFI INECO 14842'!L63+'CESFI DEX 12758'!L63+'CESFI 11038'!L63+CEPLAN!L63+CEO!L63+CCT!L63+FAED!L63+CESMO!L63+CEAVI!L63+CERES!L63+CEAD!L63+SECOM!L63+'RÁDIO FPOLIS'!L63+'RÁDIO LAGES'!L63+'RÁDIO JVLLE'!L63+SECON!L63+PROPLAN!L63+PROEX!L63+PROPPG!L63+MUSEU!L63+BU!L63</f>
        <v>5</v>
      </c>
      <c r="H63" s="135">
        <f>CEART!M63+'ESAG PROCULT'!M63+'ESAG PAEX'!M63+'ESAG 3201'!M63+'ESAG 12758'!M63+'ESAG 11038'!M63+CEFID!M63+'CAV PROJETO 1'!M63+'CAV PROJETO 2 PRAPEG'!M63+'CAV PROJETO 3 PAEX'!M63+'CESFI INECO 14842'!M63+'CESFI DEX 12758'!M63+'CESFI 11038'!M63+CEPLAN!M63+CEO!M63+CCT!M63+FAED!M63+CESMO!M63+CEAVI!M63+CERES!M63+CEAD!M63+SECOM!M63+'RÁDIO FPOLIS'!M63+'RÁDIO LAGES'!M63+'RÁDIO JVLLE'!M63+SECON!M63+PROPLAN!M63+PROEX!M63+PROPPG!M63+MUSEU!M63+BU!M63</f>
        <v>5</v>
      </c>
      <c r="I63" s="136">
        <f t="shared" si="2"/>
        <v>1</v>
      </c>
      <c r="J63" s="137">
        <f>CEART!P63+CEART!Q63+'ESAG PROCULT'!P63+'ESAG PROCULT'!Q63+'ESAG PAEX'!P63+'ESAG PAEX'!Q63+'ESAG 3201'!P63+'ESAG 3201'!Q63+'ESAG 12758'!P63+'ESAG 12758'!Q63+'ESAG 11038'!P63+'ESAG 11038'!Q63+CEFID!P63+CEFID!Q63+'CAV PROJETO 1'!P63+'CAV PROJETO 1'!Q63+'CAV PROJETO 2 PRAPEG'!P63+'CAV PROJETO 2 PRAPEG'!Q63+'CAV PROJETO 3 PAEX'!P63+'CAV PROJETO 3 PAEX'!Q63+'CESFI INECO 14842'!P63+'CESFI INECO 14842'!Q63+'CESFI DEX 12758'!P63+'CESFI DEX 12758'!Q63+'CESFI 11038'!P63+'CESFI 11038'!Q63+CEPLAN!P63+CEPLAN!Q63+CEO!P63+CEO!Q63+CCT!P63+CCT!Q63+FAED!P63+FAED!Q63+CESMO!P63+CESMO!Q63+CEAVI!P63+CEAVI!Q63+CERES!P63+CERES!Q63+CEAD!P63+CEAD!Q63+SECOM!P63+SECOM!Q63+'RÁDIO FPOLIS'!P63+'RÁDIO FPOLIS'!Q63+'RÁDIO LAGES'!P63+'RÁDIO LAGES'!Q63+'RÁDIO JVLLE'!P63+'RÁDIO JVLLE'!Q63+SECON!P63+SECON!Q63+PROPLAN!P63+PROPLAN!Q63+PROEX!P63+PROEX!Q63+PROPPG!P63+PROPPG!Q63+MUSEU!P63+MUSEU!Q63+BU!P63+BU!Q63</f>
        <v>0</v>
      </c>
      <c r="K63" s="138">
        <f t="shared" si="0"/>
        <v>1</v>
      </c>
      <c r="L63" s="139">
        <f t="shared" si="1"/>
        <v>80149.200000000012</v>
      </c>
      <c r="M63" s="139">
        <f t="shared" si="3"/>
        <v>0</v>
      </c>
      <c r="N63" s="264">
        <f t="shared" si="4"/>
        <v>66791</v>
      </c>
      <c r="O63" s="265"/>
      <c r="P63" s="265"/>
      <c r="Q63" s="265"/>
      <c r="R63" s="332"/>
    </row>
    <row r="64" spans="1:18" ht="39" hidden="1" customHeight="1" x14ac:dyDescent="0.35">
      <c r="A64" s="328"/>
      <c r="B64" s="133">
        <v>61</v>
      </c>
      <c r="C64" s="329"/>
      <c r="D64" s="105" t="s">
        <v>249</v>
      </c>
      <c r="E64" s="140">
        <v>20482.580000000002</v>
      </c>
      <c r="F64" s="134">
        <f>CEART!K64+'ESAG PROCULT'!K64+'ESAG PAEX'!K64+'ESAG 3201'!K64+'ESAG 12758'!K64+'ESAG 11038'!K64+CEFID!K64+'CAV PROJETO 1'!K64+'CAV PROJETO 2 PRAPEG'!K64+'CAV PROJETO 3 PAEX'!K64+'CESFI INECO 14842'!K64+'CESFI DEX 12758'!K64+'CESFI 11038'!K64+CEPLAN!K64+CEO!K64+CCT!K64+FAED!K64+CESMO!K64+CEAVI!K64+CERES!K64+CEAD!K64+SECOM!K64+'RÁDIO FPOLIS'!K64+'RÁDIO LAGES'!K64+'RÁDIO JVLLE'!K64+SECON!K64+PROPLAN!K64+PROEX!K64+PROPPG!K64+MUSEU!K64+BU!K64</f>
        <v>4</v>
      </c>
      <c r="G64" s="135">
        <f>CEART!L64+'ESAG PROCULT'!L64+'ESAG PAEX'!L64+'ESAG 3201'!L64+'ESAG 12758'!L64+'ESAG 11038'!L64+CEFID!L64+'CAV PROJETO 1'!L64+'CAV PROJETO 2 PRAPEG'!L64+'CAV PROJETO 3 PAEX'!L64+'CESFI INECO 14842'!L64+'CESFI DEX 12758'!L64+'CESFI 11038'!L64+CEPLAN!L64+CEO!L64+CCT!L64+FAED!L64+CESMO!L64+CEAVI!L64+CERES!L64+CEAD!L64+SECOM!L64+'RÁDIO FPOLIS'!L64+'RÁDIO LAGES'!L64+'RÁDIO JVLLE'!L64+SECON!L64+PROPLAN!L64+PROEX!L64+PROPPG!L64+MUSEU!L64+BU!L64</f>
        <v>1</v>
      </c>
      <c r="H64" s="135">
        <f>CEART!M64+'ESAG PROCULT'!M64+'ESAG PAEX'!M64+'ESAG 3201'!M64+'ESAG 12758'!M64+'ESAG 11038'!M64+CEFID!M64+'CAV PROJETO 1'!M64+'CAV PROJETO 2 PRAPEG'!M64+'CAV PROJETO 3 PAEX'!M64+'CESFI INECO 14842'!M64+'CESFI DEX 12758'!M64+'CESFI 11038'!M64+CEPLAN!M64+CEO!M64+CCT!M64+FAED!M64+CESMO!M64+CEAVI!M64+CERES!M64+CEAD!M64+SECOM!M64+'RÁDIO FPOLIS'!M64+'RÁDIO LAGES'!M64+'RÁDIO JVLLE'!M64+SECON!M64+PROPLAN!M64+PROEX!M64+PROPPG!M64+MUSEU!M64+BU!M64</f>
        <v>1</v>
      </c>
      <c r="I64" s="136">
        <f t="shared" si="2"/>
        <v>0.5</v>
      </c>
      <c r="J64" s="137">
        <f>CEART!P64+CEART!Q64+'ESAG PROCULT'!P64+'ESAG PROCULT'!Q64+'ESAG PAEX'!P64+'ESAG PAEX'!Q64+'ESAG 3201'!P64+'ESAG 3201'!Q64+'ESAG 12758'!P64+'ESAG 12758'!Q64+'ESAG 11038'!P64+'ESAG 11038'!Q64+CEFID!P64+CEFID!Q64+'CAV PROJETO 1'!P64+'CAV PROJETO 1'!Q64+'CAV PROJETO 2 PRAPEG'!P64+'CAV PROJETO 2 PRAPEG'!Q64+'CAV PROJETO 3 PAEX'!P64+'CAV PROJETO 3 PAEX'!Q64+'CESFI INECO 14842'!P64+'CESFI INECO 14842'!Q64+'CESFI DEX 12758'!P64+'CESFI DEX 12758'!Q64+'CESFI 11038'!P64+'CESFI 11038'!Q64+CEPLAN!P64+CEPLAN!Q64+CEO!P64+CEO!Q64+CCT!P64+CCT!Q64+FAED!P64+FAED!Q64+CESMO!P64+CESMO!Q64+CEAVI!P64+CEAVI!Q64+CERES!P64+CERES!Q64+CEAD!P64+CEAD!Q64+SECOM!P64+SECOM!Q64+'RÁDIO FPOLIS'!P64+'RÁDIO FPOLIS'!Q64+'RÁDIO LAGES'!P64+'RÁDIO LAGES'!Q64+'RÁDIO JVLLE'!P64+'RÁDIO JVLLE'!Q64+SECON!P64+SECON!Q64+PROPLAN!P64+PROPLAN!Q64+PROEX!P64+PROEX!Q64+PROPPG!P64+PROPPG!Q64+MUSEU!P64+MUSEU!Q64+BU!P64+BU!Q64</f>
        <v>0</v>
      </c>
      <c r="K64" s="138">
        <f t="shared" si="0"/>
        <v>3</v>
      </c>
      <c r="L64" s="139">
        <f t="shared" si="1"/>
        <v>81930.320000000007</v>
      </c>
      <c r="M64" s="139">
        <f t="shared" si="3"/>
        <v>0</v>
      </c>
      <c r="N64" s="264">
        <f t="shared" si="4"/>
        <v>20482.580000000002</v>
      </c>
      <c r="O64" s="265"/>
      <c r="P64" s="265"/>
      <c r="Q64" s="265"/>
      <c r="R64" s="332"/>
    </row>
    <row r="65" spans="1:18" ht="39" hidden="1" customHeight="1" x14ac:dyDescent="0.35">
      <c r="A65" s="328">
        <v>13</v>
      </c>
      <c r="B65" s="133">
        <v>62</v>
      </c>
      <c r="C65" s="329" t="s">
        <v>89</v>
      </c>
      <c r="D65" s="105" t="s">
        <v>251</v>
      </c>
      <c r="E65" s="140">
        <v>276.39</v>
      </c>
      <c r="F65" s="134">
        <f>CEART!K65+'ESAG PROCULT'!K65+'ESAG PAEX'!K65+'ESAG 3201'!K65+'ESAG 12758'!K65+'ESAG 11038'!K65+CEFID!K65+'CAV PROJETO 1'!K65+'CAV PROJETO 2 PRAPEG'!K65+'CAV PROJETO 3 PAEX'!K65+'CESFI INECO 14842'!K65+'CESFI DEX 12758'!K65+'CESFI 11038'!K65+CEPLAN!K65+CEO!K65+CCT!K65+FAED!K65+CESMO!K65+CEAVI!K65+CERES!K65+CEAD!K65+SECOM!K65+'RÁDIO FPOLIS'!K65+'RÁDIO LAGES'!K65+'RÁDIO JVLLE'!K65+SECON!K65+PROPLAN!K65+PROEX!K65+PROPPG!K65+MUSEU!K65+BU!K65</f>
        <v>3</v>
      </c>
      <c r="G65" s="135">
        <f>CEART!L65+'ESAG PROCULT'!L65+'ESAG PAEX'!L65+'ESAG 3201'!L65+'ESAG 12758'!L65+'ESAG 11038'!L65+CEFID!L65+'CAV PROJETO 1'!L65+'CAV PROJETO 2 PRAPEG'!L65+'CAV PROJETO 3 PAEX'!L65+'CESFI INECO 14842'!L65+'CESFI DEX 12758'!L65+'CESFI 11038'!L65+CEPLAN!L65+CEO!L65+CCT!L65+FAED!L65+CESMO!L65+CEAVI!L65+CERES!L65+CEAD!L65+SECOM!L65+'RÁDIO FPOLIS'!L65+'RÁDIO LAGES'!L65+'RÁDIO JVLLE'!L65+SECON!L65+PROPLAN!L65+PROEX!L65+PROPPG!L65+MUSEU!L65+BU!L65</f>
        <v>1</v>
      </c>
      <c r="H65" s="135">
        <f>CEART!M65+'ESAG PROCULT'!M65+'ESAG PAEX'!M65+'ESAG 3201'!M65+'ESAG 12758'!M65+'ESAG 11038'!M65+CEFID!M65+'CAV PROJETO 1'!M65+'CAV PROJETO 2 PRAPEG'!M65+'CAV PROJETO 3 PAEX'!M65+'CESFI INECO 14842'!M65+'CESFI DEX 12758'!M65+'CESFI 11038'!M65+CEPLAN!M65+CEO!M65+CCT!M65+FAED!M65+CESMO!M65+CEAVI!M65+CERES!M65+CEAD!M65+SECOM!M65+'RÁDIO FPOLIS'!M65+'RÁDIO LAGES'!M65+'RÁDIO JVLLE'!M65+SECON!M65+PROPLAN!M65+PROEX!M65+PROPPG!M65+MUSEU!M65+BU!M65</f>
        <v>1</v>
      </c>
      <c r="I65" s="136">
        <f t="shared" si="2"/>
        <v>0.25</v>
      </c>
      <c r="J65" s="137">
        <f>CEART!P65+CEART!Q65+'ESAG PROCULT'!P65+'ESAG PROCULT'!Q65+'ESAG PAEX'!P65+'ESAG PAEX'!Q65+'ESAG 3201'!P65+'ESAG 3201'!Q65+'ESAG 12758'!P65+'ESAG 12758'!Q65+'ESAG 11038'!P65+'ESAG 11038'!Q65+CEFID!P65+CEFID!Q65+'CAV PROJETO 1'!P65+'CAV PROJETO 1'!Q65+'CAV PROJETO 2 PRAPEG'!P65+'CAV PROJETO 2 PRAPEG'!Q65+'CAV PROJETO 3 PAEX'!P65+'CAV PROJETO 3 PAEX'!Q65+'CESFI INECO 14842'!P65+'CESFI INECO 14842'!Q65+'CESFI DEX 12758'!P65+'CESFI DEX 12758'!Q65+'CESFI 11038'!P65+'CESFI 11038'!Q65+CEPLAN!P65+CEPLAN!Q65+CEO!P65+CEO!Q65+CCT!P65+CCT!Q65+FAED!P65+FAED!Q65+CESMO!P65+CESMO!Q65+CEAVI!P65+CEAVI!Q65+CERES!P65+CERES!Q65+CEAD!P65+CEAD!Q65+SECOM!P65+SECOM!Q65+'RÁDIO FPOLIS'!P65+'RÁDIO FPOLIS'!Q65+'RÁDIO LAGES'!P65+'RÁDIO LAGES'!Q65+'RÁDIO JVLLE'!P65+'RÁDIO JVLLE'!Q65+SECON!P65+SECON!Q65+PROPLAN!P65+PROPLAN!Q65+PROEX!P65+PROEX!Q65+PROPPG!P65+PROPPG!Q65+MUSEU!P65+MUSEU!Q65+BU!P65+BU!Q65</f>
        <v>0</v>
      </c>
      <c r="K65" s="138">
        <f t="shared" si="0"/>
        <v>2</v>
      </c>
      <c r="L65" s="139">
        <f t="shared" si="1"/>
        <v>829.17</v>
      </c>
      <c r="M65" s="139">
        <f t="shared" si="3"/>
        <v>0</v>
      </c>
      <c r="N65" s="264">
        <f t="shared" si="4"/>
        <v>276.39</v>
      </c>
      <c r="O65" s="265"/>
      <c r="P65" s="265"/>
      <c r="Q65" s="265"/>
      <c r="R65" s="332"/>
    </row>
    <row r="66" spans="1:18" ht="39" hidden="1" customHeight="1" x14ac:dyDescent="0.35">
      <c r="A66" s="328"/>
      <c r="B66" s="133">
        <v>63</v>
      </c>
      <c r="C66" s="329"/>
      <c r="D66" s="105" t="s">
        <v>254</v>
      </c>
      <c r="E66" s="140">
        <v>147.44999999999999</v>
      </c>
      <c r="F66" s="134">
        <f>CEART!K66+'ESAG PROCULT'!K66+'ESAG PAEX'!K66+'ESAG 3201'!K66+'ESAG 12758'!K66+'ESAG 11038'!K66+CEFID!K66+'CAV PROJETO 1'!K66+'CAV PROJETO 2 PRAPEG'!K66+'CAV PROJETO 3 PAEX'!K66+'CESFI INECO 14842'!K66+'CESFI DEX 12758'!K66+'CESFI 11038'!K66+CEPLAN!K66+CEO!K66+CCT!K66+FAED!K66+CESMO!K66+CEAVI!K66+CERES!K66+CEAD!K66+SECOM!K66+'RÁDIO FPOLIS'!K66+'RÁDIO LAGES'!K66+'RÁDIO JVLLE'!K66+SECON!K66+PROPLAN!K66+PROEX!K66+PROPPG!K66+MUSEU!K66+BU!K66</f>
        <v>18</v>
      </c>
      <c r="G66" s="135">
        <f>CEART!L66+'ESAG PROCULT'!L66+'ESAG PAEX'!L66+'ESAG 3201'!L66+'ESAG 12758'!L66+'ESAG 11038'!L66+CEFID!L66+'CAV PROJETO 1'!L66+'CAV PROJETO 2 PRAPEG'!L66+'CAV PROJETO 3 PAEX'!L66+'CESFI INECO 14842'!L66+'CESFI DEX 12758'!L66+'CESFI 11038'!L66+CEPLAN!L66+CEO!L66+CCT!L66+FAED!L66+CESMO!L66+CEAVI!L66+CERES!L66+CEAD!L66+SECOM!L66+'RÁDIO FPOLIS'!L66+'RÁDIO LAGES'!L66+'RÁDIO JVLLE'!L66+SECON!L66+PROPLAN!L66+PROEX!L66+PROPPG!L66+MUSEU!L66+BU!L66</f>
        <v>2</v>
      </c>
      <c r="H66" s="135">
        <f>CEART!M66+'ESAG PROCULT'!M66+'ESAG PAEX'!M66+'ESAG 3201'!M66+'ESAG 12758'!M66+'ESAG 11038'!M66+CEFID!M66+'CAV PROJETO 1'!M66+'CAV PROJETO 2 PRAPEG'!M66+'CAV PROJETO 3 PAEX'!M66+'CESFI INECO 14842'!M66+'CESFI DEX 12758'!M66+'CESFI 11038'!M66+CEPLAN!M66+CEO!M66+CCT!M66+FAED!M66+CESMO!M66+CEAVI!M66+CERES!M66+CEAD!M66+SECOM!M66+'RÁDIO FPOLIS'!M66+'RÁDIO LAGES'!M66+'RÁDIO JVLLE'!M66+SECON!M66+PROPLAN!M66+PROEX!M66+PROPPG!M66+MUSEU!M66+BU!M66</f>
        <v>2</v>
      </c>
      <c r="I66" s="136">
        <f t="shared" si="2"/>
        <v>4</v>
      </c>
      <c r="J66" s="137">
        <f>CEART!P66+CEART!Q66+'ESAG PROCULT'!P66+'ESAG PROCULT'!Q66+'ESAG PAEX'!P66+'ESAG PAEX'!Q66+'ESAG 3201'!P66+'ESAG 3201'!Q66+'ESAG 12758'!P66+'ESAG 12758'!Q66+'ESAG 11038'!P66+'ESAG 11038'!Q66+CEFID!P66+CEFID!Q66+'CAV PROJETO 1'!P66+'CAV PROJETO 1'!Q66+'CAV PROJETO 2 PRAPEG'!P66+'CAV PROJETO 2 PRAPEG'!Q66+'CAV PROJETO 3 PAEX'!P66+'CAV PROJETO 3 PAEX'!Q66+'CESFI INECO 14842'!P66+'CESFI INECO 14842'!Q66+'CESFI DEX 12758'!P66+'CESFI DEX 12758'!Q66+'CESFI 11038'!P66+'CESFI 11038'!Q66+CEPLAN!P66+CEPLAN!Q66+CEO!P66+CEO!Q66+CCT!P66+CCT!Q66+FAED!P66+FAED!Q66+CESMO!P66+CESMO!Q66+CEAVI!P66+CEAVI!Q66+CERES!P66+CERES!Q66+CEAD!P66+CEAD!Q66+SECOM!P66+SECOM!Q66+'RÁDIO FPOLIS'!P66+'RÁDIO FPOLIS'!Q66+'RÁDIO LAGES'!P66+'RÁDIO LAGES'!Q66+'RÁDIO JVLLE'!P66+'RÁDIO JVLLE'!Q66+SECON!P66+SECON!Q66+PROPLAN!P66+PROPLAN!Q66+PROEX!P66+PROEX!Q66+PROPPG!P66+PROPPG!Q66+MUSEU!P66+MUSEU!Q66+BU!P66+BU!Q66</f>
        <v>0</v>
      </c>
      <c r="K66" s="138">
        <f t="shared" si="0"/>
        <v>16</v>
      </c>
      <c r="L66" s="139">
        <f t="shared" si="1"/>
        <v>2654.1</v>
      </c>
      <c r="M66" s="139">
        <f t="shared" si="3"/>
        <v>0</v>
      </c>
      <c r="N66" s="264">
        <f t="shared" si="4"/>
        <v>294.89999999999998</v>
      </c>
      <c r="O66" s="265"/>
      <c r="P66" s="265"/>
      <c r="Q66" s="265"/>
      <c r="R66" s="332"/>
    </row>
    <row r="67" spans="1:18" ht="39" hidden="1" customHeight="1" x14ac:dyDescent="0.35">
      <c r="A67" s="328"/>
      <c r="B67" s="133">
        <v>64</v>
      </c>
      <c r="C67" s="329"/>
      <c r="D67" s="105" t="s">
        <v>255</v>
      </c>
      <c r="E67" s="140">
        <v>155.47</v>
      </c>
      <c r="F67" s="134">
        <f>CEART!K67+'ESAG PROCULT'!K67+'ESAG PAEX'!K67+'ESAG 3201'!K67+'ESAG 12758'!K67+'ESAG 11038'!K67+CEFID!K67+'CAV PROJETO 1'!K67+'CAV PROJETO 2 PRAPEG'!K67+'CAV PROJETO 3 PAEX'!K67+'CESFI INECO 14842'!K67+'CESFI DEX 12758'!K67+'CESFI 11038'!K67+CEPLAN!K67+CEO!K67+CCT!K67+FAED!K67+CESMO!K67+CEAVI!K67+CERES!K67+CEAD!K67+SECOM!K67+'RÁDIO FPOLIS'!K67+'RÁDIO LAGES'!K67+'RÁDIO JVLLE'!K67+SECON!K67+PROPLAN!K67+PROEX!K67+PROPPG!K67+MUSEU!K67+BU!K67</f>
        <v>68</v>
      </c>
      <c r="G67" s="135">
        <f>CEART!L67+'ESAG PROCULT'!L67+'ESAG PAEX'!L67+'ESAG 3201'!L67+'ESAG 12758'!L67+'ESAG 11038'!L67+CEFID!L67+'CAV PROJETO 1'!L67+'CAV PROJETO 2 PRAPEG'!L67+'CAV PROJETO 3 PAEX'!L67+'CESFI INECO 14842'!L67+'CESFI DEX 12758'!L67+'CESFI 11038'!L67+CEPLAN!L67+CEO!L67+CCT!L67+FAED!L67+CESMO!L67+CEAVI!L67+CERES!L67+CEAD!L67+SECOM!L67+'RÁDIO FPOLIS'!L67+'RÁDIO LAGES'!L67+'RÁDIO JVLLE'!L67+SECON!L67+PROPLAN!L67+PROEX!L67+PROPPG!L67+MUSEU!L67+BU!L67</f>
        <v>32</v>
      </c>
      <c r="H67" s="135">
        <f>CEART!M67+'ESAG PROCULT'!M67+'ESAG PAEX'!M67+'ESAG 3201'!M67+'ESAG 12758'!M67+'ESAG 11038'!M67+CEFID!M67+'CAV PROJETO 1'!M67+'CAV PROJETO 2 PRAPEG'!M67+'CAV PROJETO 3 PAEX'!M67+'CESFI INECO 14842'!M67+'CESFI DEX 12758'!M67+'CESFI 11038'!M67+CEPLAN!M67+CEO!M67+CCT!M67+FAED!M67+CESMO!M67+CEAVI!M67+CERES!M67+CEAD!M67+SECOM!M67+'RÁDIO FPOLIS'!M67+'RÁDIO LAGES'!M67+'RÁDIO JVLLE'!M67+SECON!M67+PROPLAN!M67+PROEX!M67+PROPPG!M67+MUSEU!M67+BU!M67</f>
        <v>32</v>
      </c>
      <c r="I67" s="136">
        <f t="shared" si="2"/>
        <v>16.5</v>
      </c>
      <c r="J67" s="137">
        <f>CEART!P67+CEART!Q67+'ESAG PROCULT'!P67+'ESAG PROCULT'!Q67+'ESAG PAEX'!P67+'ESAG PAEX'!Q67+'ESAG 3201'!P67+'ESAG 3201'!Q67+'ESAG 12758'!P67+'ESAG 12758'!Q67+'ESAG 11038'!P67+'ESAG 11038'!Q67+CEFID!P67+CEFID!Q67+'CAV PROJETO 1'!P67+'CAV PROJETO 1'!Q67+'CAV PROJETO 2 PRAPEG'!P67+'CAV PROJETO 2 PRAPEG'!Q67+'CAV PROJETO 3 PAEX'!P67+'CAV PROJETO 3 PAEX'!Q67+'CESFI INECO 14842'!P67+'CESFI INECO 14842'!Q67+'CESFI DEX 12758'!P67+'CESFI DEX 12758'!Q67+'CESFI 11038'!P67+'CESFI 11038'!Q67+CEPLAN!P67+CEPLAN!Q67+CEO!P67+CEO!Q67+CCT!P67+CCT!Q67+FAED!P67+FAED!Q67+CESMO!P67+CESMO!Q67+CEAVI!P67+CEAVI!Q67+CERES!P67+CERES!Q67+CEAD!P67+CEAD!Q67+SECOM!P67+SECOM!Q67+'RÁDIO FPOLIS'!P67+'RÁDIO FPOLIS'!Q67+'RÁDIO LAGES'!P67+'RÁDIO LAGES'!Q67+'RÁDIO JVLLE'!P67+'RÁDIO JVLLE'!Q67+SECON!P67+SECON!Q67+PROPLAN!P67+PROPLAN!Q67+PROEX!P67+PROEX!Q67+PROPPG!P67+PROPPG!Q67+MUSEU!P67+MUSEU!Q67+BU!P67+BU!Q67</f>
        <v>0</v>
      </c>
      <c r="K67" s="138">
        <f t="shared" si="0"/>
        <v>36</v>
      </c>
      <c r="L67" s="139">
        <f t="shared" si="1"/>
        <v>10571.96</v>
      </c>
      <c r="M67" s="139">
        <f t="shared" si="3"/>
        <v>0</v>
      </c>
      <c r="N67" s="264">
        <f t="shared" si="4"/>
        <v>4975.04</v>
      </c>
      <c r="O67" s="265"/>
      <c r="P67" s="265"/>
      <c r="Q67" s="265"/>
      <c r="R67" s="332"/>
    </row>
    <row r="68" spans="1:18" ht="39" hidden="1" customHeight="1" x14ac:dyDescent="0.35">
      <c r="A68" s="328"/>
      <c r="B68" s="133">
        <v>65</v>
      </c>
      <c r="C68" s="329"/>
      <c r="D68" s="105" t="s">
        <v>256</v>
      </c>
      <c r="E68" s="140">
        <v>165.35</v>
      </c>
      <c r="F68" s="134">
        <f>CEART!K68+'ESAG PROCULT'!K68+'ESAG PAEX'!K68+'ESAG 3201'!K68+'ESAG 12758'!K68+'ESAG 11038'!K68+CEFID!K68+'CAV PROJETO 1'!K68+'CAV PROJETO 2 PRAPEG'!K68+'CAV PROJETO 3 PAEX'!K68+'CESFI INECO 14842'!K68+'CESFI DEX 12758'!K68+'CESFI 11038'!K68+CEPLAN!K68+CEO!K68+CCT!K68+FAED!K68+CESMO!K68+CEAVI!K68+CERES!K68+CEAD!K68+SECOM!K68+'RÁDIO FPOLIS'!K68+'RÁDIO LAGES'!K68+'RÁDIO JVLLE'!K68+SECON!K68+PROPLAN!K68+PROEX!K68+PROPPG!K68+MUSEU!K68+BU!K68</f>
        <v>8</v>
      </c>
      <c r="G68" s="135">
        <f>CEART!L68+'ESAG PROCULT'!L68+'ESAG PAEX'!L68+'ESAG 3201'!L68+'ESAG 12758'!L68+'ESAG 11038'!L68+CEFID!L68+'CAV PROJETO 1'!L68+'CAV PROJETO 2 PRAPEG'!L68+'CAV PROJETO 3 PAEX'!L68+'CESFI INECO 14842'!L68+'CESFI DEX 12758'!L68+'CESFI 11038'!L68+CEPLAN!L68+CEO!L68+CCT!L68+FAED!L68+CESMO!L68+CEAVI!L68+CERES!L68+CEAD!L68+SECOM!L68+'RÁDIO FPOLIS'!L68+'RÁDIO LAGES'!L68+'RÁDIO JVLLE'!L68+SECON!L68+PROPLAN!L68+PROEX!L68+PROPPG!L68+MUSEU!L68+BU!L68</f>
        <v>0</v>
      </c>
      <c r="H68" s="135">
        <f>CEART!M68+'ESAG PROCULT'!M68+'ESAG PAEX'!M68+'ESAG 3201'!M68+'ESAG 12758'!M68+'ESAG 11038'!M68+CEFID!M68+'CAV PROJETO 1'!M68+'CAV PROJETO 2 PRAPEG'!M68+'CAV PROJETO 3 PAEX'!M68+'CESFI INECO 14842'!M68+'CESFI DEX 12758'!M68+'CESFI 11038'!M68+CEPLAN!M68+CEO!M68+CCT!M68+FAED!M68+CESMO!M68+CEAVI!M68+CERES!M68+CEAD!M68+SECOM!M68+'RÁDIO FPOLIS'!M68+'RÁDIO LAGES'!M68+'RÁDIO JVLLE'!M68+SECON!M68+PROPLAN!M68+PROEX!M68+PROPPG!M68+MUSEU!M68+BU!M68</f>
        <v>0</v>
      </c>
      <c r="I68" s="136">
        <f t="shared" si="2"/>
        <v>1.5</v>
      </c>
      <c r="J68" s="137">
        <f>CEART!P68+CEART!Q68+'ESAG PROCULT'!P68+'ESAG PROCULT'!Q68+'ESAG PAEX'!P68+'ESAG PAEX'!Q68+'ESAG 3201'!P68+'ESAG 3201'!Q68+'ESAG 12758'!P68+'ESAG 12758'!Q68+'ESAG 11038'!P68+'ESAG 11038'!Q68+CEFID!P68+CEFID!Q68+'CAV PROJETO 1'!P68+'CAV PROJETO 1'!Q68+'CAV PROJETO 2 PRAPEG'!P68+'CAV PROJETO 2 PRAPEG'!Q68+'CAV PROJETO 3 PAEX'!P68+'CAV PROJETO 3 PAEX'!Q68+'CESFI INECO 14842'!P68+'CESFI INECO 14842'!Q68+'CESFI DEX 12758'!P68+'CESFI DEX 12758'!Q68+'CESFI 11038'!P68+'CESFI 11038'!Q68+CEPLAN!P68+CEPLAN!Q68+CEO!P68+CEO!Q68+CCT!P68+CCT!Q68+FAED!P68+FAED!Q68+CESMO!P68+CESMO!Q68+CEAVI!P68+CEAVI!Q68+CERES!P68+CERES!Q68+CEAD!P68+CEAD!Q68+SECOM!P68+SECOM!Q68+'RÁDIO FPOLIS'!P68+'RÁDIO FPOLIS'!Q68+'RÁDIO LAGES'!P68+'RÁDIO LAGES'!Q68+'RÁDIO JVLLE'!P68+'RÁDIO JVLLE'!Q68+SECON!P68+SECON!Q68+PROPLAN!P68+PROPLAN!Q68+PROEX!P68+PROEX!Q68+PROPPG!P68+PROPPG!Q68+MUSEU!P68+MUSEU!Q68+BU!P68+BU!Q68</f>
        <v>0</v>
      </c>
      <c r="K68" s="138">
        <f t="shared" si="0"/>
        <v>8</v>
      </c>
      <c r="L68" s="139">
        <f t="shared" si="1"/>
        <v>1322.8</v>
      </c>
      <c r="M68" s="139">
        <f t="shared" si="3"/>
        <v>0</v>
      </c>
      <c r="N68" s="264">
        <f t="shared" si="4"/>
        <v>0</v>
      </c>
      <c r="O68" s="265"/>
      <c r="P68" s="265"/>
      <c r="Q68" s="265"/>
      <c r="R68" s="332"/>
    </row>
    <row r="69" spans="1:18" ht="39" hidden="1" customHeight="1" x14ac:dyDescent="0.35">
      <c r="A69" s="328"/>
      <c r="B69" s="133">
        <v>66</v>
      </c>
      <c r="C69" s="329"/>
      <c r="D69" s="105" t="s">
        <v>257</v>
      </c>
      <c r="E69" s="140">
        <v>8481.8700000000008</v>
      </c>
      <c r="F69" s="134">
        <f>CEART!K69+'ESAG PROCULT'!K69+'ESAG PAEX'!K69+'ESAG 3201'!K69+'ESAG 12758'!K69+'ESAG 11038'!K69+CEFID!K69+'CAV PROJETO 1'!K69+'CAV PROJETO 2 PRAPEG'!K69+'CAV PROJETO 3 PAEX'!K69+'CESFI INECO 14842'!K69+'CESFI DEX 12758'!K69+'CESFI 11038'!K69+CEPLAN!K69+CEO!K69+CCT!K69+FAED!K69+CESMO!K69+CEAVI!K69+CERES!K69+CEAD!K69+SECOM!K69+'RÁDIO FPOLIS'!K69+'RÁDIO LAGES'!K69+'RÁDIO JVLLE'!K69+SECON!K69+PROPLAN!K69+PROEX!K69+PROPPG!K69+MUSEU!K69+BU!K69</f>
        <v>1</v>
      </c>
      <c r="G69" s="135">
        <f>CEART!L69+'ESAG PROCULT'!L69+'ESAG PAEX'!L69+'ESAG 3201'!L69+'ESAG 12758'!L69+'ESAG 11038'!L69+CEFID!L69+'CAV PROJETO 1'!L69+'CAV PROJETO 2 PRAPEG'!L69+'CAV PROJETO 3 PAEX'!L69+'CESFI INECO 14842'!L69+'CESFI DEX 12758'!L69+'CESFI 11038'!L69+CEPLAN!L69+CEO!L69+CCT!L69+FAED!L69+CESMO!L69+CEAVI!L69+CERES!L69+CEAD!L69+SECOM!L69+'RÁDIO FPOLIS'!L69+'RÁDIO LAGES'!L69+'RÁDIO JVLLE'!L69+SECON!L69+PROPLAN!L69+PROEX!L69+PROPPG!L69+MUSEU!L69+BU!L69</f>
        <v>0</v>
      </c>
      <c r="H69" s="135">
        <f>CEART!M69+'ESAG PROCULT'!M69+'ESAG PAEX'!M69+'ESAG 3201'!M69+'ESAG 12758'!M69+'ESAG 11038'!M69+CEFID!M69+'CAV PROJETO 1'!M69+'CAV PROJETO 2 PRAPEG'!M69+'CAV PROJETO 3 PAEX'!M69+'CESFI INECO 14842'!M69+'CESFI DEX 12758'!M69+'CESFI 11038'!M69+CEPLAN!M69+CEO!M69+CCT!M69+FAED!M69+CESMO!M69+CEAVI!M69+CERES!M69+CEAD!M69+SECOM!M69+'RÁDIO FPOLIS'!M69+'RÁDIO LAGES'!M69+'RÁDIO JVLLE'!M69+SECON!M69+PROPLAN!M69+PROEX!M69+PROPPG!M69+MUSEU!M69+BU!M69</f>
        <v>0</v>
      </c>
      <c r="I69" s="136">
        <f t="shared" ref="I69:I132" si="5">F69*0.25-0.5-J69</f>
        <v>-0.25</v>
      </c>
      <c r="J69" s="137">
        <f>CEART!P69+CEART!Q69+'ESAG PROCULT'!P69+'ESAG PROCULT'!Q69+'ESAG PAEX'!P69+'ESAG PAEX'!Q69+'ESAG 3201'!P69+'ESAG 3201'!Q69+'ESAG 12758'!P69+'ESAG 12758'!Q69+'ESAG 11038'!P69+'ESAG 11038'!Q69+CEFID!P69+CEFID!Q69+'CAV PROJETO 1'!P69+'CAV PROJETO 1'!Q69+'CAV PROJETO 2 PRAPEG'!P69+'CAV PROJETO 2 PRAPEG'!Q69+'CAV PROJETO 3 PAEX'!P69+'CAV PROJETO 3 PAEX'!Q69+'CESFI INECO 14842'!P69+'CESFI INECO 14842'!Q69+'CESFI DEX 12758'!P69+'CESFI DEX 12758'!Q69+'CESFI 11038'!P69+'CESFI 11038'!Q69+CEPLAN!P69+CEPLAN!Q69+CEO!P69+CEO!Q69+CCT!P69+CCT!Q69+FAED!P69+FAED!Q69+CESMO!P69+CESMO!Q69+CEAVI!P69+CEAVI!Q69+CERES!P69+CERES!Q69+CEAD!P69+CEAD!Q69+SECOM!P69+SECOM!Q69+'RÁDIO FPOLIS'!P69+'RÁDIO FPOLIS'!Q69+'RÁDIO LAGES'!P69+'RÁDIO LAGES'!Q69+'RÁDIO JVLLE'!P69+'RÁDIO JVLLE'!Q69+SECON!P69+SECON!Q69+PROPLAN!P69+PROPLAN!Q69+PROEX!P69+PROEX!Q69+PROPPG!P69+PROPPG!Q69+MUSEU!P69+MUSEU!Q69+BU!P69+BU!Q69</f>
        <v>0</v>
      </c>
      <c r="K69" s="138">
        <f t="shared" si="0"/>
        <v>1</v>
      </c>
      <c r="L69" s="139">
        <f t="shared" si="1"/>
        <v>8481.8700000000008</v>
      </c>
      <c r="M69" s="139">
        <f t="shared" si="3"/>
        <v>0</v>
      </c>
      <c r="N69" s="264">
        <f t="shared" ref="N69:N132" si="6">H69*E69+M69</f>
        <v>0</v>
      </c>
      <c r="O69" s="265"/>
      <c r="P69" s="265"/>
      <c r="Q69" s="265"/>
      <c r="R69" s="332"/>
    </row>
    <row r="70" spans="1:18" ht="39" hidden="1" customHeight="1" x14ac:dyDescent="0.35">
      <c r="A70" s="328"/>
      <c r="B70" s="133">
        <v>67</v>
      </c>
      <c r="C70" s="329"/>
      <c r="D70" s="105" t="s">
        <v>260</v>
      </c>
      <c r="E70" s="140">
        <v>16239.53</v>
      </c>
      <c r="F70" s="134">
        <f>CEART!K70+'ESAG PROCULT'!K70+'ESAG PAEX'!K70+'ESAG 3201'!K70+'ESAG 12758'!K70+'ESAG 11038'!K70+CEFID!K70+'CAV PROJETO 1'!K70+'CAV PROJETO 2 PRAPEG'!K70+'CAV PROJETO 3 PAEX'!K70+'CESFI INECO 14842'!K70+'CESFI DEX 12758'!K70+'CESFI 11038'!K70+CEPLAN!K70+CEO!K70+CCT!K70+FAED!K70+CESMO!K70+CEAVI!K70+CERES!K70+CEAD!K70+SECOM!K70+'RÁDIO FPOLIS'!K70+'RÁDIO LAGES'!K70+'RÁDIO JVLLE'!K70+SECON!K70+PROPLAN!K70+PROEX!K70+PROPPG!K70+MUSEU!K70+BU!K70</f>
        <v>8</v>
      </c>
      <c r="G70" s="135">
        <f>CEART!L70+'ESAG PROCULT'!L70+'ESAG PAEX'!L70+'ESAG 3201'!L70+'ESAG 12758'!L70+'ESAG 11038'!L70+CEFID!L70+'CAV PROJETO 1'!L70+'CAV PROJETO 2 PRAPEG'!L70+'CAV PROJETO 3 PAEX'!L70+'CESFI INECO 14842'!L70+'CESFI DEX 12758'!L70+'CESFI 11038'!L70+CEPLAN!L70+CEO!L70+CCT!L70+FAED!L70+CESMO!L70+CEAVI!L70+CERES!L70+CEAD!L70+SECOM!L70+'RÁDIO FPOLIS'!L70+'RÁDIO LAGES'!L70+'RÁDIO JVLLE'!L70+SECON!L70+PROPLAN!L70+PROEX!L70+PROPPG!L70+MUSEU!L70+BU!L70</f>
        <v>1</v>
      </c>
      <c r="H70" s="135">
        <f>CEART!M70+'ESAG PROCULT'!M70+'ESAG PAEX'!M70+'ESAG 3201'!M70+'ESAG 12758'!M70+'ESAG 11038'!M70+CEFID!M70+'CAV PROJETO 1'!M70+'CAV PROJETO 2 PRAPEG'!M70+'CAV PROJETO 3 PAEX'!M70+'CESFI INECO 14842'!M70+'CESFI DEX 12758'!M70+'CESFI 11038'!M70+CEPLAN!M70+CEO!M70+CCT!M70+FAED!M70+CESMO!M70+CEAVI!M70+CERES!M70+CEAD!M70+SECOM!M70+'RÁDIO FPOLIS'!M70+'RÁDIO LAGES'!M70+'RÁDIO JVLLE'!M70+SECON!M70+PROPLAN!M70+PROEX!M70+PROPPG!M70+MUSEU!M70+BU!M70</f>
        <v>1</v>
      </c>
      <c r="I70" s="136">
        <f t="shared" si="5"/>
        <v>1.5</v>
      </c>
      <c r="J70" s="137">
        <f>CEART!P70+CEART!Q70+'ESAG PROCULT'!P70+'ESAG PROCULT'!Q70+'ESAG PAEX'!P70+'ESAG PAEX'!Q70+'ESAG 3201'!P70+'ESAG 3201'!Q70+'ESAG 12758'!P70+'ESAG 12758'!Q70+'ESAG 11038'!P70+'ESAG 11038'!Q70+CEFID!P70+CEFID!Q70+'CAV PROJETO 1'!P70+'CAV PROJETO 1'!Q70+'CAV PROJETO 2 PRAPEG'!P70+'CAV PROJETO 2 PRAPEG'!Q70+'CAV PROJETO 3 PAEX'!P70+'CAV PROJETO 3 PAEX'!Q70+'CESFI INECO 14842'!P70+'CESFI INECO 14842'!Q70+'CESFI DEX 12758'!P70+'CESFI DEX 12758'!Q70+'CESFI 11038'!P70+'CESFI 11038'!Q70+CEPLAN!P70+CEPLAN!Q70+CEO!P70+CEO!Q70+CCT!P70+CCT!Q70+FAED!P70+FAED!Q70+CESMO!P70+CESMO!Q70+CEAVI!P70+CEAVI!Q70+CERES!P70+CERES!Q70+CEAD!P70+CEAD!Q70+SECOM!P70+SECOM!Q70+'RÁDIO FPOLIS'!P70+'RÁDIO FPOLIS'!Q70+'RÁDIO LAGES'!P70+'RÁDIO LAGES'!Q70+'RÁDIO JVLLE'!P70+'RÁDIO JVLLE'!Q70+SECON!P70+SECON!Q70+PROPLAN!P70+PROPLAN!Q70+PROEX!P70+PROEX!Q70+PROPPG!P70+PROPPG!Q70+MUSEU!P70+MUSEU!Q70+BU!P70+BU!Q70</f>
        <v>0</v>
      </c>
      <c r="K70" s="138">
        <f t="shared" si="0"/>
        <v>7</v>
      </c>
      <c r="L70" s="139">
        <f t="shared" si="1"/>
        <v>129916.24</v>
      </c>
      <c r="M70" s="139">
        <f t="shared" si="3"/>
        <v>0</v>
      </c>
      <c r="N70" s="264">
        <f t="shared" si="6"/>
        <v>16239.53</v>
      </c>
      <c r="O70" s="265"/>
      <c r="P70" s="265"/>
      <c r="Q70" s="265"/>
      <c r="R70" s="332"/>
    </row>
    <row r="71" spans="1:18" ht="39" hidden="1" customHeight="1" x14ac:dyDescent="0.35">
      <c r="A71" s="328"/>
      <c r="B71" s="133">
        <v>68</v>
      </c>
      <c r="C71" s="329"/>
      <c r="D71" s="105" t="s">
        <v>262</v>
      </c>
      <c r="E71" s="140">
        <v>1268.17</v>
      </c>
      <c r="F71" s="134">
        <f>CEART!K71+'ESAG PROCULT'!K71+'ESAG PAEX'!K71+'ESAG 3201'!K71+'ESAG 12758'!K71+'ESAG 11038'!K71+CEFID!K71+'CAV PROJETO 1'!K71+'CAV PROJETO 2 PRAPEG'!K71+'CAV PROJETO 3 PAEX'!K71+'CESFI INECO 14842'!K71+'CESFI DEX 12758'!K71+'CESFI 11038'!K71+CEPLAN!K71+CEO!K71+CCT!K71+FAED!K71+CESMO!K71+CEAVI!K71+CERES!K71+CEAD!K71+SECOM!K71+'RÁDIO FPOLIS'!K71+'RÁDIO LAGES'!K71+'RÁDIO JVLLE'!K71+SECON!K71+PROPLAN!K71+PROEX!K71+PROPPG!K71+MUSEU!K71+BU!K71</f>
        <v>8</v>
      </c>
      <c r="G71" s="135">
        <f>CEART!L71+'ESAG PROCULT'!L71+'ESAG PAEX'!L71+'ESAG 3201'!L71+'ESAG 12758'!L71+'ESAG 11038'!L71+CEFID!L71+'CAV PROJETO 1'!L71+'CAV PROJETO 2 PRAPEG'!L71+'CAV PROJETO 3 PAEX'!L71+'CESFI INECO 14842'!L71+'CESFI DEX 12758'!L71+'CESFI 11038'!L71+CEPLAN!L71+CEO!L71+CCT!L71+FAED!L71+CESMO!L71+CEAVI!L71+CERES!L71+CEAD!L71+SECOM!L71+'RÁDIO FPOLIS'!L71+'RÁDIO LAGES'!L71+'RÁDIO JVLLE'!L71+SECON!L71+PROPLAN!L71+PROEX!L71+PROPPG!L71+MUSEU!L71+BU!L71</f>
        <v>1</v>
      </c>
      <c r="H71" s="135">
        <f>CEART!M71+'ESAG PROCULT'!M71+'ESAG PAEX'!M71+'ESAG 3201'!M71+'ESAG 12758'!M71+'ESAG 11038'!M71+CEFID!M71+'CAV PROJETO 1'!M71+'CAV PROJETO 2 PRAPEG'!M71+'CAV PROJETO 3 PAEX'!M71+'CESFI INECO 14842'!M71+'CESFI DEX 12758'!M71+'CESFI 11038'!M71+CEPLAN!M71+CEO!M71+CCT!M71+FAED!M71+CESMO!M71+CEAVI!M71+CERES!M71+CEAD!M71+SECOM!M71+'RÁDIO FPOLIS'!M71+'RÁDIO LAGES'!M71+'RÁDIO JVLLE'!M71+SECON!M71+PROPLAN!M71+PROEX!M71+PROPPG!M71+MUSEU!M71+BU!M71</f>
        <v>1</v>
      </c>
      <c r="I71" s="136">
        <f t="shared" si="5"/>
        <v>1.5</v>
      </c>
      <c r="J71" s="137">
        <f>CEART!P71+CEART!Q71+'ESAG PROCULT'!P71+'ESAG PROCULT'!Q71+'ESAG PAEX'!P71+'ESAG PAEX'!Q71+'ESAG 3201'!P71+'ESAG 3201'!Q71+'ESAG 12758'!P71+'ESAG 12758'!Q71+'ESAG 11038'!P71+'ESAG 11038'!Q71+CEFID!P71+CEFID!Q71+'CAV PROJETO 1'!P71+'CAV PROJETO 1'!Q71+'CAV PROJETO 2 PRAPEG'!P71+'CAV PROJETO 2 PRAPEG'!Q71+'CAV PROJETO 3 PAEX'!P71+'CAV PROJETO 3 PAEX'!Q71+'CESFI INECO 14842'!P71+'CESFI INECO 14842'!Q71+'CESFI DEX 12758'!P71+'CESFI DEX 12758'!Q71+'CESFI 11038'!P71+'CESFI 11038'!Q71+CEPLAN!P71+CEPLAN!Q71+CEO!P71+CEO!Q71+CCT!P71+CCT!Q71+FAED!P71+FAED!Q71+CESMO!P71+CESMO!Q71+CEAVI!P71+CEAVI!Q71+CERES!P71+CERES!Q71+CEAD!P71+CEAD!Q71+SECOM!P71+SECOM!Q71+'RÁDIO FPOLIS'!P71+'RÁDIO FPOLIS'!Q71+'RÁDIO LAGES'!P71+'RÁDIO LAGES'!Q71+'RÁDIO JVLLE'!P71+'RÁDIO JVLLE'!Q71+SECON!P71+SECON!Q71+PROPLAN!P71+PROPLAN!Q71+PROEX!P71+PROEX!Q71+PROPPG!P71+PROPPG!Q71+MUSEU!P71+MUSEU!Q71+BU!P71+BU!Q71</f>
        <v>0</v>
      </c>
      <c r="K71" s="138">
        <f t="shared" si="0"/>
        <v>7</v>
      </c>
      <c r="L71" s="139">
        <f t="shared" si="1"/>
        <v>10145.36</v>
      </c>
      <c r="M71" s="139">
        <f t="shared" si="3"/>
        <v>0</v>
      </c>
      <c r="N71" s="264">
        <f t="shared" si="6"/>
        <v>1268.17</v>
      </c>
      <c r="O71" s="265"/>
      <c r="P71" s="265"/>
      <c r="Q71" s="265"/>
      <c r="R71" s="332"/>
    </row>
    <row r="72" spans="1:18" ht="39" hidden="1" customHeight="1" x14ac:dyDescent="0.35">
      <c r="A72" s="328"/>
      <c r="B72" s="133">
        <v>69</v>
      </c>
      <c r="C72" s="329"/>
      <c r="D72" s="105" t="s">
        <v>265</v>
      </c>
      <c r="E72" s="140">
        <v>1281.49</v>
      </c>
      <c r="F72" s="134">
        <f>CEART!K72+'ESAG PROCULT'!K72+'ESAG PAEX'!K72+'ESAG 3201'!K72+'ESAG 12758'!K72+'ESAG 11038'!K72+CEFID!K72+'CAV PROJETO 1'!K72+'CAV PROJETO 2 PRAPEG'!K72+'CAV PROJETO 3 PAEX'!K72+'CESFI INECO 14842'!K72+'CESFI DEX 12758'!K72+'CESFI 11038'!K72+CEPLAN!K72+CEO!K72+CCT!K72+FAED!K72+CESMO!K72+CEAVI!K72+CERES!K72+CEAD!K72+SECOM!K72+'RÁDIO FPOLIS'!K72+'RÁDIO LAGES'!K72+'RÁDIO JVLLE'!K72+SECON!K72+PROPLAN!K72+PROEX!K72+PROPPG!K72+MUSEU!K72+BU!K72</f>
        <v>4</v>
      </c>
      <c r="G72" s="135">
        <f>CEART!L72+'ESAG PROCULT'!L72+'ESAG PAEX'!L72+'ESAG 3201'!L72+'ESAG 12758'!L72+'ESAG 11038'!L72+CEFID!L72+'CAV PROJETO 1'!L72+'CAV PROJETO 2 PRAPEG'!L72+'CAV PROJETO 3 PAEX'!L72+'CESFI INECO 14842'!L72+'CESFI DEX 12758'!L72+'CESFI 11038'!L72+CEPLAN!L72+CEO!L72+CCT!L72+FAED!L72+CESMO!L72+CEAVI!L72+CERES!L72+CEAD!L72+SECOM!L72+'RÁDIO FPOLIS'!L72+'RÁDIO LAGES'!L72+'RÁDIO JVLLE'!L72+SECON!L72+PROPLAN!L72+PROEX!L72+PROPPG!L72+MUSEU!L72+BU!L72</f>
        <v>2</v>
      </c>
      <c r="H72" s="135">
        <f>CEART!M72+'ESAG PROCULT'!M72+'ESAG PAEX'!M72+'ESAG 3201'!M72+'ESAG 12758'!M72+'ESAG 11038'!M72+CEFID!M72+'CAV PROJETO 1'!M72+'CAV PROJETO 2 PRAPEG'!M72+'CAV PROJETO 3 PAEX'!M72+'CESFI INECO 14842'!M72+'CESFI DEX 12758'!M72+'CESFI 11038'!M72+CEPLAN!M72+CEO!M72+CCT!M72+FAED!M72+CESMO!M72+CEAVI!M72+CERES!M72+CEAD!M72+SECOM!M72+'RÁDIO FPOLIS'!M72+'RÁDIO LAGES'!M72+'RÁDIO JVLLE'!M72+SECON!M72+PROPLAN!M72+PROEX!M72+PROPPG!M72+MUSEU!M72+BU!M72</f>
        <v>2</v>
      </c>
      <c r="I72" s="136">
        <f t="shared" si="5"/>
        <v>0.5</v>
      </c>
      <c r="J72" s="137">
        <f>CEART!P72+CEART!Q72+'ESAG PROCULT'!P72+'ESAG PROCULT'!Q72+'ESAG PAEX'!P72+'ESAG PAEX'!Q72+'ESAG 3201'!P72+'ESAG 3201'!Q72+'ESAG 12758'!P72+'ESAG 12758'!Q72+'ESAG 11038'!P72+'ESAG 11038'!Q72+CEFID!P72+CEFID!Q72+'CAV PROJETO 1'!P72+'CAV PROJETO 1'!Q72+'CAV PROJETO 2 PRAPEG'!P72+'CAV PROJETO 2 PRAPEG'!Q72+'CAV PROJETO 3 PAEX'!P72+'CAV PROJETO 3 PAEX'!Q72+'CESFI INECO 14842'!P72+'CESFI INECO 14842'!Q72+'CESFI DEX 12758'!P72+'CESFI DEX 12758'!Q72+'CESFI 11038'!P72+'CESFI 11038'!Q72+CEPLAN!P72+CEPLAN!Q72+CEO!P72+CEO!Q72+CCT!P72+CCT!Q72+FAED!P72+FAED!Q72+CESMO!P72+CESMO!Q72+CEAVI!P72+CEAVI!Q72+CERES!P72+CERES!Q72+CEAD!P72+CEAD!Q72+SECOM!P72+SECOM!Q72+'RÁDIO FPOLIS'!P72+'RÁDIO FPOLIS'!Q72+'RÁDIO LAGES'!P72+'RÁDIO LAGES'!Q72+'RÁDIO JVLLE'!P72+'RÁDIO JVLLE'!Q72+SECON!P72+SECON!Q72+PROPLAN!P72+PROPLAN!Q72+PROEX!P72+PROEX!Q72+PROPPG!P72+PROPPG!Q72+MUSEU!P72+MUSEU!Q72+BU!P72+BU!Q72</f>
        <v>0</v>
      </c>
      <c r="K72" s="138">
        <f t="shared" si="0"/>
        <v>2</v>
      </c>
      <c r="L72" s="139">
        <f t="shared" si="1"/>
        <v>5125.96</v>
      </c>
      <c r="M72" s="139">
        <f t="shared" si="3"/>
        <v>0</v>
      </c>
      <c r="N72" s="264">
        <f t="shared" si="6"/>
        <v>2562.98</v>
      </c>
      <c r="O72" s="265"/>
      <c r="P72" s="265"/>
      <c r="Q72" s="265"/>
      <c r="R72" s="332"/>
    </row>
    <row r="73" spans="1:18" ht="39" hidden="1" customHeight="1" x14ac:dyDescent="0.35">
      <c r="A73" s="328"/>
      <c r="B73" s="133">
        <v>70</v>
      </c>
      <c r="C73" s="329"/>
      <c r="D73" s="105" t="s">
        <v>266</v>
      </c>
      <c r="E73" s="140">
        <v>67.02</v>
      </c>
      <c r="F73" s="134">
        <f>CEART!K73+'ESAG PROCULT'!K73+'ESAG PAEX'!K73+'ESAG 3201'!K73+'ESAG 12758'!K73+'ESAG 11038'!K73+CEFID!K73+'CAV PROJETO 1'!K73+'CAV PROJETO 2 PRAPEG'!K73+'CAV PROJETO 3 PAEX'!K73+'CESFI INECO 14842'!K73+'CESFI DEX 12758'!K73+'CESFI 11038'!K73+CEPLAN!K73+CEO!K73+CCT!K73+FAED!K73+CESMO!K73+CEAVI!K73+CERES!K73+CEAD!K73+SECOM!K73+'RÁDIO FPOLIS'!K73+'RÁDIO LAGES'!K73+'RÁDIO JVLLE'!K73+SECON!K73+PROPLAN!K73+PROEX!K73+PROPPG!K73+MUSEU!K73+BU!K73</f>
        <v>44</v>
      </c>
      <c r="G73" s="135">
        <f>CEART!L73+'ESAG PROCULT'!L73+'ESAG PAEX'!L73+'ESAG 3201'!L73+'ESAG 12758'!L73+'ESAG 11038'!L73+CEFID!L73+'CAV PROJETO 1'!L73+'CAV PROJETO 2 PRAPEG'!L73+'CAV PROJETO 3 PAEX'!L73+'CESFI INECO 14842'!L73+'CESFI DEX 12758'!L73+'CESFI 11038'!L73+CEPLAN!L73+CEO!L73+CCT!L73+FAED!L73+CESMO!L73+CEAVI!L73+CERES!L73+CEAD!L73+SECOM!L73+'RÁDIO FPOLIS'!L73+'RÁDIO LAGES'!L73+'RÁDIO JVLLE'!L73+SECON!L73+PROPLAN!L73+PROEX!L73+PROPPG!L73+MUSEU!L73+BU!L73</f>
        <v>0</v>
      </c>
      <c r="H73" s="135">
        <f>CEART!M73+'ESAG PROCULT'!M73+'ESAG PAEX'!M73+'ESAG 3201'!M73+'ESAG 12758'!M73+'ESAG 11038'!M73+CEFID!M73+'CAV PROJETO 1'!M73+'CAV PROJETO 2 PRAPEG'!M73+'CAV PROJETO 3 PAEX'!M73+'CESFI INECO 14842'!M73+'CESFI DEX 12758'!M73+'CESFI 11038'!M73+CEPLAN!M73+CEO!M73+CCT!M73+FAED!M73+CESMO!M73+CEAVI!M73+CERES!M73+CEAD!M73+SECOM!M73+'RÁDIO FPOLIS'!M73+'RÁDIO LAGES'!M73+'RÁDIO JVLLE'!M73+SECON!M73+PROPLAN!M73+PROEX!M73+PROPPG!M73+MUSEU!M73+BU!M73</f>
        <v>0</v>
      </c>
      <c r="I73" s="136">
        <f t="shared" si="5"/>
        <v>10.5</v>
      </c>
      <c r="J73" s="137">
        <f>CEART!P73+CEART!Q73+'ESAG PROCULT'!P73+'ESAG PROCULT'!Q73+'ESAG PAEX'!P73+'ESAG PAEX'!Q73+'ESAG 3201'!P73+'ESAG 3201'!Q73+'ESAG 12758'!P73+'ESAG 12758'!Q73+'ESAG 11038'!P73+'ESAG 11038'!Q73+CEFID!P73+CEFID!Q73+'CAV PROJETO 1'!P73+'CAV PROJETO 1'!Q73+'CAV PROJETO 2 PRAPEG'!P73+'CAV PROJETO 2 PRAPEG'!Q73+'CAV PROJETO 3 PAEX'!P73+'CAV PROJETO 3 PAEX'!Q73+'CESFI INECO 14842'!P73+'CESFI INECO 14842'!Q73+'CESFI DEX 12758'!P73+'CESFI DEX 12758'!Q73+'CESFI 11038'!P73+'CESFI 11038'!Q73+CEPLAN!P73+CEPLAN!Q73+CEO!P73+CEO!Q73+CCT!P73+CCT!Q73+FAED!P73+FAED!Q73+CESMO!P73+CESMO!Q73+CEAVI!P73+CEAVI!Q73+CERES!P73+CERES!Q73+CEAD!P73+CEAD!Q73+SECOM!P73+SECOM!Q73+'RÁDIO FPOLIS'!P73+'RÁDIO FPOLIS'!Q73+'RÁDIO LAGES'!P73+'RÁDIO LAGES'!Q73+'RÁDIO JVLLE'!P73+'RÁDIO JVLLE'!Q73+SECON!P73+SECON!Q73+PROPLAN!P73+PROPLAN!Q73+PROEX!P73+PROEX!Q73+PROPPG!P73+PROPPG!Q73+MUSEU!P73+MUSEU!Q73+BU!P73+BU!Q73</f>
        <v>0</v>
      </c>
      <c r="K73" s="138">
        <f t="shared" si="0"/>
        <v>44</v>
      </c>
      <c r="L73" s="139">
        <f t="shared" si="1"/>
        <v>2948.8799999999997</v>
      </c>
      <c r="M73" s="139">
        <f t="shared" si="3"/>
        <v>0</v>
      </c>
      <c r="N73" s="264">
        <f t="shared" si="6"/>
        <v>0</v>
      </c>
      <c r="O73" s="265"/>
      <c r="P73" s="265"/>
      <c r="Q73" s="265"/>
      <c r="R73" s="332"/>
    </row>
    <row r="74" spans="1:18" ht="39" hidden="1" customHeight="1" x14ac:dyDescent="0.35">
      <c r="A74" s="328"/>
      <c r="B74" s="133">
        <v>71</v>
      </c>
      <c r="C74" s="329"/>
      <c r="D74" s="105" t="s">
        <v>267</v>
      </c>
      <c r="E74" s="140">
        <v>239.47</v>
      </c>
      <c r="F74" s="134">
        <f>CEART!K74+'ESAG PROCULT'!K74+'ESAG PAEX'!K74+'ESAG 3201'!K74+'ESAG 12758'!K74+'ESAG 11038'!K74+CEFID!K74+'CAV PROJETO 1'!K74+'CAV PROJETO 2 PRAPEG'!K74+'CAV PROJETO 3 PAEX'!K74+'CESFI INECO 14842'!K74+'CESFI DEX 12758'!K74+'CESFI 11038'!K74+CEPLAN!K74+CEO!K74+CCT!K74+FAED!K74+CESMO!K74+CEAVI!K74+CERES!K74+CEAD!K74+SECOM!K74+'RÁDIO FPOLIS'!K74+'RÁDIO LAGES'!K74+'RÁDIO JVLLE'!K74+SECON!K74+PROPLAN!K74+PROEX!K74+PROPPG!K74+MUSEU!K74+BU!K74</f>
        <v>6</v>
      </c>
      <c r="G74" s="135">
        <f>CEART!L74+'ESAG PROCULT'!L74+'ESAG PAEX'!L74+'ESAG 3201'!L74+'ESAG 12758'!L74+'ESAG 11038'!L74+CEFID!L74+'CAV PROJETO 1'!L74+'CAV PROJETO 2 PRAPEG'!L74+'CAV PROJETO 3 PAEX'!L74+'CESFI INECO 14842'!L74+'CESFI DEX 12758'!L74+'CESFI 11038'!L74+CEPLAN!L74+CEO!L74+CCT!L74+FAED!L74+CESMO!L74+CEAVI!L74+CERES!L74+CEAD!L74+SECOM!L74+'RÁDIO FPOLIS'!L74+'RÁDIO LAGES'!L74+'RÁDIO JVLLE'!L74+SECON!L74+PROPLAN!L74+PROEX!L74+PROPPG!L74+MUSEU!L74+BU!L74</f>
        <v>2</v>
      </c>
      <c r="H74" s="135">
        <f>CEART!M74+'ESAG PROCULT'!M74+'ESAG PAEX'!M74+'ESAG 3201'!M74+'ESAG 12758'!M74+'ESAG 11038'!M74+CEFID!M74+'CAV PROJETO 1'!M74+'CAV PROJETO 2 PRAPEG'!M74+'CAV PROJETO 3 PAEX'!M74+'CESFI INECO 14842'!M74+'CESFI DEX 12758'!M74+'CESFI 11038'!M74+CEPLAN!M74+CEO!M74+CCT!M74+FAED!M74+CESMO!M74+CEAVI!M74+CERES!M74+CEAD!M74+SECOM!M74+'RÁDIO FPOLIS'!M74+'RÁDIO LAGES'!M74+'RÁDIO JVLLE'!M74+SECON!M74+PROPLAN!M74+PROEX!M74+PROPPG!M74+MUSEU!M74+BU!M74</f>
        <v>2</v>
      </c>
      <c r="I74" s="136">
        <f t="shared" si="5"/>
        <v>1</v>
      </c>
      <c r="J74" s="137">
        <f>CEART!P74+CEART!Q74+'ESAG PROCULT'!P74+'ESAG PROCULT'!Q74+'ESAG PAEX'!P74+'ESAG PAEX'!Q74+'ESAG 3201'!P74+'ESAG 3201'!Q74+'ESAG 12758'!P74+'ESAG 12758'!Q74+'ESAG 11038'!P74+'ESAG 11038'!Q74+CEFID!P74+CEFID!Q74+'CAV PROJETO 1'!P74+'CAV PROJETO 1'!Q74+'CAV PROJETO 2 PRAPEG'!P74+'CAV PROJETO 2 PRAPEG'!Q74+'CAV PROJETO 3 PAEX'!P74+'CAV PROJETO 3 PAEX'!Q74+'CESFI INECO 14842'!P74+'CESFI INECO 14842'!Q74+'CESFI DEX 12758'!P74+'CESFI DEX 12758'!Q74+'CESFI 11038'!P74+'CESFI 11038'!Q74+CEPLAN!P74+CEPLAN!Q74+CEO!P74+CEO!Q74+CCT!P74+CCT!Q74+FAED!P74+FAED!Q74+CESMO!P74+CESMO!Q74+CEAVI!P74+CEAVI!Q74+CERES!P74+CERES!Q74+CEAD!P74+CEAD!Q74+SECOM!P74+SECOM!Q74+'RÁDIO FPOLIS'!P74+'RÁDIO FPOLIS'!Q74+'RÁDIO LAGES'!P74+'RÁDIO LAGES'!Q74+'RÁDIO JVLLE'!P74+'RÁDIO JVLLE'!Q74+SECON!P74+SECON!Q74+PROPLAN!P74+PROPLAN!Q74+PROEX!P74+PROEX!Q74+PROPPG!P74+PROPPG!Q74+MUSEU!P74+MUSEU!Q74+BU!P74+BU!Q74</f>
        <v>0</v>
      </c>
      <c r="K74" s="138">
        <f t="shared" si="0"/>
        <v>4</v>
      </c>
      <c r="L74" s="139">
        <f t="shared" si="1"/>
        <v>1436.82</v>
      </c>
      <c r="M74" s="139">
        <f t="shared" si="3"/>
        <v>0</v>
      </c>
      <c r="N74" s="264">
        <f t="shared" si="6"/>
        <v>478.94</v>
      </c>
      <c r="O74" s="265"/>
      <c r="P74" s="265"/>
      <c r="Q74" s="265"/>
      <c r="R74" s="332"/>
    </row>
    <row r="75" spans="1:18" ht="39" hidden="1" customHeight="1" x14ac:dyDescent="0.35">
      <c r="A75" s="328"/>
      <c r="B75" s="133">
        <v>72</v>
      </c>
      <c r="C75" s="329"/>
      <c r="D75" s="105" t="s">
        <v>268</v>
      </c>
      <c r="E75" s="140">
        <v>104.04</v>
      </c>
      <c r="F75" s="134">
        <f>CEART!K75+'ESAG PROCULT'!K75+'ESAG PAEX'!K75+'ESAG 3201'!K75+'ESAG 12758'!K75+'ESAG 11038'!K75+CEFID!K75+'CAV PROJETO 1'!K75+'CAV PROJETO 2 PRAPEG'!K75+'CAV PROJETO 3 PAEX'!K75+'CESFI INECO 14842'!K75+'CESFI DEX 12758'!K75+'CESFI 11038'!K75+CEPLAN!K75+CEO!K75+CCT!K75+FAED!K75+CESMO!K75+CEAVI!K75+CERES!K75+CEAD!K75+SECOM!K75+'RÁDIO FPOLIS'!K75+'RÁDIO LAGES'!K75+'RÁDIO JVLLE'!K75+SECON!K75+PROPLAN!K75+PROEX!K75+PROPPG!K75+MUSEU!K75+BU!K75</f>
        <v>22</v>
      </c>
      <c r="G75" s="135">
        <f>CEART!L75+'ESAG PROCULT'!L75+'ESAG PAEX'!L75+'ESAG 3201'!L75+'ESAG 12758'!L75+'ESAG 11038'!L75+CEFID!L75+'CAV PROJETO 1'!L75+'CAV PROJETO 2 PRAPEG'!L75+'CAV PROJETO 3 PAEX'!L75+'CESFI INECO 14842'!L75+'CESFI DEX 12758'!L75+'CESFI 11038'!L75+CEPLAN!L75+CEO!L75+CCT!L75+FAED!L75+CESMO!L75+CEAVI!L75+CERES!L75+CEAD!L75+SECOM!L75+'RÁDIO FPOLIS'!L75+'RÁDIO LAGES'!L75+'RÁDIO JVLLE'!L75+SECON!L75+PROPLAN!L75+PROEX!L75+PROPPG!L75+MUSEU!L75+BU!L75</f>
        <v>3</v>
      </c>
      <c r="H75" s="135">
        <f>CEART!M75+'ESAG PROCULT'!M75+'ESAG PAEX'!M75+'ESAG 3201'!M75+'ESAG 12758'!M75+'ESAG 11038'!M75+CEFID!M75+'CAV PROJETO 1'!M75+'CAV PROJETO 2 PRAPEG'!M75+'CAV PROJETO 3 PAEX'!M75+'CESFI INECO 14842'!M75+'CESFI DEX 12758'!M75+'CESFI 11038'!M75+CEPLAN!M75+CEO!M75+CCT!M75+FAED!M75+CESMO!M75+CEAVI!M75+CERES!M75+CEAD!M75+SECOM!M75+'RÁDIO FPOLIS'!M75+'RÁDIO LAGES'!M75+'RÁDIO JVLLE'!M75+SECON!M75+PROPLAN!M75+PROEX!M75+PROPPG!M75+MUSEU!M75+BU!M75</f>
        <v>3</v>
      </c>
      <c r="I75" s="136">
        <f t="shared" si="5"/>
        <v>5</v>
      </c>
      <c r="J75" s="137">
        <f>CEART!P75+CEART!Q75+'ESAG PROCULT'!P75+'ESAG PROCULT'!Q75+'ESAG PAEX'!P75+'ESAG PAEX'!Q75+'ESAG 3201'!P75+'ESAG 3201'!Q75+'ESAG 12758'!P75+'ESAG 12758'!Q75+'ESAG 11038'!P75+'ESAG 11038'!Q75+CEFID!P75+CEFID!Q75+'CAV PROJETO 1'!P75+'CAV PROJETO 1'!Q75+'CAV PROJETO 2 PRAPEG'!P75+'CAV PROJETO 2 PRAPEG'!Q75+'CAV PROJETO 3 PAEX'!P75+'CAV PROJETO 3 PAEX'!Q75+'CESFI INECO 14842'!P75+'CESFI INECO 14842'!Q75+'CESFI DEX 12758'!P75+'CESFI DEX 12758'!Q75+'CESFI 11038'!P75+'CESFI 11038'!Q75+CEPLAN!P75+CEPLAN!Q75+CEO!P75+CEO!Q75+CCT!P75+CCT!Q75+FAED!P75+FAED!Q75+CESMO!P75+CESMO!Q75+CEAVI!P75+CEAVI!Q75+CERES!P75+CERES!Q75+CEAD!P75+CEAD!Q75+SECOM!P75+SECOM!Q75+'RÁDIO FPOLIS'!P75+'RÁDIO FPOLIS'!Q75+'RÁDIO LAGES'!P75+'RÁDIO LAGES'!Q75+'RÁDIO JVLLE'!P75+'RÁDIO JVLLE'!Q75+SECON!P75+SECON!Q75+PROPLAN!P75+PROPLAN!Q75+PROEX!P75+PROEX!Q75+PROPPG!P75+PROPPG!Q75+MUSEU!P75+MUSEU!Q75+BU!P75+BU!Q75</f>
        <v>0</v>
      </c>
      <c r="K75" s="138">
        <f t="shared" si="0"/>
        <v>19</v>
      </c>
      <c r="L75" s="139">
        <f t="shared" si="1"/>
        <v>2288.88</v>
      </c>
      <c r="M75" s="139">
        <f t="shared" si="3"/>
        <v>0</v>
      </c>
      <c r="N75" s="264">
        <f t="shared" si="6"/>
        <v>312.12</v>
      </c>
      <c r="O75" s="265"/>
      <c r="P75" s="265"/>
      <c r="Q75" s="265"/>
      <c r="R75" s="332"/>
    </row>
    <row r="76" spans="1:18" ht="39" hidden="1" customHeight="1" x14ac:dyDescent="0.35">
      <c r="A76" s="328"/>
      <c r="B76" s="133">
        <v>73</v>
      </c>
      <c r="C76" s="329"/>
      <c r="D76" s="105" t="s">
        <v>273</v>
      </c>
      <c r="E76" s="140">
        <v>1921.22</v>
      </c>
      <c r="F76" s="134">
        <f>CEART!K76+'ESAG PROCULT'!K76+'ESAG PAEX'!K76+'ESAG 3201'!K76+'ESAG 12758'!K76+'ESAG 11038'!K76+CEFID!K76+'CAV PROJETO 1'!K76+'CAV PROJETO 2 PRAPEG'!K76+'CAV PROJETO 3 PAEX'!K76+'CESFI INECO 14842'!K76+'CESFI DEX 12758'!K76+'CESFI 11038'!K76+CEPLAN!K76+CEO!K76+CCT!K76+FAED!K76+CESMO!K76+CEAVI!K76+CERES!K76+CEAD!K76+SECOM!K76+'RÁDIO FPOLIS'!K76+'RÁDIO LAGES'!K76+'RÁDIO JVLLE'!K76+SECON!K76+PROPLAN!K76+PROEX!K76+PROPPG!K76+MUSEU!K76+BU!K76</f>
        <v>7</v>
      </c>
      <c r="G76" s="135">
        <f>CEART!L76+'ESAG PROCULT'!L76+'ESAG PAEX'!L76+'ESAG 3201'!L76+'ESAG 12758'!L76+'ESAG 11038'!L76+CEFID!L76+'CAV PROJETO 1'!L76+'CAV PROJETO 2 PRAPEG'!L76+'CAV PROJETO 3 PAEX'!L76+'CESFI INECO 14842'!L76+'CESFI DEX 12758'!L76+'CESFI 11038'!L76+CEPLAN!L76+CEO!L76+CCT!L76+FAED!L76+CESMO!L76+CEAVI!L76+CERES!L76+CEAD!L76+SECOM!L76+'RÁDIO FPOLIS'!L76+'RÁDIO LAGES'!L76+'RÁDIO JVLLE'!L76+SECON!L76+PROPLAN!L76+PROEX!L76+PROPPG!L76+MUSEU!L76+BU!L76</f>
        <v>2</v>
      </c>
      <c r="H76" s="135">
        <f>CEART!M76+'ESAG PROCULT'!M76+'ESAG PAEX'!M76+'ESAG 3201'!M76+'ESAG 12758'!M76+'ESAG 11038'!M76+CEFID!M76+'CAV PROJETO 1'!M76+'CAV PROJETO 2 PRAPEG'!M76+'CAV PROJETO 3 PAEX'!M76+'CESFI INECO 14842'!M76+'CESFI DEX 12758'!M76+'CESFI 11038'!M76+CEPLAN!M76+CEO!M76+CCT!M76+FAED!M76+CESMO!M76+CEAVI!M76+CERES!M76+CEAD!M76+SECOM!M76+'RÁDIO FPOLIS'!M76+'RÁDIO LAGES'!M76+'RÁDIO JVLLE'!M76+SECON!M76+PROPLAN!M76+PROEX!M76+PROPPG!M76+MUSEU!M76+BU!M76</f>
        <v>2</v>
      </c>
      <c r="I76" s="136">
        <f t="shared" si="5"/>
        <v>1.25</v>
      </c>
      <c r="J76" s="137">
        <f>CEART!P76+CEART!Q76+'ESAG PROCULT'!P76+'ESAG PROCULT'!Q76+'ESAG PAEX'!P76+'ESAG PAEX'!Q76+'ESAG 3201'!P76+'ESAG 3201'!Q76+'ESAG 12758'!P76+'ESAG 12758'!Q76+'ESAG 11038'!P76+'ESAG 11038'!Q76+CEFID!P76+CEFID!Q76+'CAV PROJETO 1'!P76+'CAV PROJETO 1'!Q76+'CAV PROJETO 2 PRAPEG'!P76+'CAV PROJETO 2 PRAPEG'!Q76+'CAV PROJETO 3 PAEX'!P76+'CAV PROJETO 3 PAEX'!Q76+'CESFI INECO 14842'!P76+'CESFI INECO 14842'!Q76+'CESFI DEX 12758'!P76+'CESFI DEX 12758'!Q76+'CESFI 11038'!P76+'CESFI 11038'!Q76+CEPLAN!P76+CEPLAN!Q76+CEO!P76+CEO!Q76+CCT!P76+CCT!Q76+FAED!P76+FAED!Q76+CESMO!P76+CESMO!Q76+CEAVI!P76+CEAVI!Q76+CERES!P76+CERES!Q76+CEAD!P76+CEAD!Q76+SECOM!P76+SECOM!Q76+'RÁDIO FPOLIS'!P76+'RÁDIO FPOLIS'!Q76+'RÁDIO LAGES'!P76+'RÁDIO LAGES'!Q76+'RÁDIO JVLLE'!P76+'RÁDIO JVLLE'!Q76+SECON!P76+SECON!Q76+PROPLAN!P76+PROPLAN!Q76+PROEX!P76+PROEX!Q76+PROPPG!P76+PROPPG!Q76+MUSEU!P76+MUSEU!Q76+BU!P76+BU!Q76</f>
        <v>0</v>
      </c>
      <c r="K76" s="138">
        <f t="shared" si="0"/>
        <v>5</v>
      </c>
      <c r="L76" s="139">
        <f t="shared" si="1"/>
        <v>13448.54</v>
      </c>
      <c r="M76" s="139">
        <f t="shared" si="3"/>
        <v>0</v>
      </c>
      <c r="N76" s="264">
        <f t="shared" si="6"/>
        <v>3842.44</v>
      </c>
      <c r="O76" s="265"/>
      <c r="P76" s="265"/>
      <c r="Q76" s="265"/>
      <c r="R76" s="332"/>
    </row>
    <row r="77" spans="1:18" ht="39" hidden="1" customHeight="1" x14ac:dyDescent="0.35">
      <c r="A77" s="328"/>
      <c r="B77" s="133">
        <v>74</v>
      </c>
      <c r="C77" s="329"/>
      <c r="D77" s="105" t="s">
        <v>275</v>
      </c>
      <c r="E77" s="140">
        <v>15962.85</v>
      </c>
      <c r="F77" s="134">
        <f>CEART!K77+'ESAG PROCULT'!K77+'ESAG PAEX'!K77+'ESAG 3201'!K77+'ESAG 12758'!K77+'ESAG 11038'!K77+CEFID!K77+'CAV PROJETO 1'!K77+'CAV PROJETO 2 PRAPEG'!K77+'CAV PROJETO 3 PAEX'!K77+'CESFI INECO 14842'!K77+'CESFI DEX 12758'!K77+'CESFI 11038'!K77+CEPLAN!K77+CEO!K77+CCT!K77+FAED!K77+CESMO!K77+CEAVI!K77+CERES!K77+CEAD!K77+SECOM!K77+'RÁDIO FPOLIS'!K77+'RÁDIO LAGES'!K77+'RÁDIO JVLLE'!K77+SECON!K77+PROPLAN!K77+PROEX!K77+PROPPG!K77+MUSEU!K77+BU!K77</f>
        <v>4</v>
      </c>
      <c r="G77" s="135">
        <f>CEART!L77+'ESAG PROCULT'!L77+'ESAG PAEX'!L77+'ESAG 3201'!L77+'ESAG 12758'!L77+'ESAG 11038'!L77+CEFID!L77+'CAV PROJETO 1'!L77+'CAV PROJETO 2 PRAPEG'!L77+'CAV PROJETO 3 PAEX'!L77+'CESFI INECO 14842'!L77+'CESFI DEX 12758'!L77+'CESFI 11038'!L77+CEPLAN!L77+CEO!L77+CCT!L77+FAED!L77+CESMO!L77+CEAVI!L77+CERES!L77+CEAD!L77+SECOM!L77+'RÁDIO FPOLIS'!L77+'RÁDIO LAGES'!L77+'RÁDIO JVLLE'!L77+SECON!L77+PROPLAN!L77+PROEX!L77+PROPPG!L77+MUSEU!L77+BU!L77</f>
        <v>1</v>
      </c>
      <c r="H77" s="135">
        <f>CEART!M77+'ESAG PROCULT'!M77+'ESAG PAEX'!M77+'ESAG 3201'!M77+'ESAG 12758'!M77+'ESAG 11038'!M77+CEFID!M77+'CAV PROJETO 1'!M77+'CAV PROJETO 2 PRAPEG'!M77+'CAV PROJETO 3 PAEX'!M77+'CESFI INECO 14842'!M77+'CESFI DEX 12758'!M77+'CESFI 11038'!M77+CEPLAN!M77+CEO!M77+CCT!M77+FAED!M77+CESMO!M77+CEAVI!M77+CERES!M77+CEAD!M77+SECOM!M77+'RÁDIO FPOLIS'!M77+'RÁDIO LAGES'!M77+'RÁDIO JVLLE'!M77+SECON!M77+PROPLAN!M77+PROEX!M77+PROPPG!M77+MUSEU!M77+BU!M77</f>
        <v>1</v>
      </c>
      <c r="I77" s="136">
        <f t="shared" si="5"/>
        <v>0.5</v>
      </c>
      <c r="J77" s="137">
        <f>CEART!P77+CEART!Q77+'ESAG PROCULT'!P77+'ESAG PROCULT'!Q77+'ESAG PAEX'!P77+'ESAG PAEX'!Q77+'ESAG 3201'!P77+'ESAG 3201'!Q77+'ESAG 12758'!P77+'ESAG 12758'!Q77+'ESAG 11038'!P77+'ESAG 11038'!Q77+CEFID!P77+CEFID!Q77+'CAV PROJETO 1'!P77+'CAV PROJETO 1'!Q77+'CAV PROJETO 2 PRAPEG'!P77+'CAV PROJETO 2 PRAPEG'!Q77+'CAV PROJETO 3 PAEX'!P77+'CAV PROJETO 3 PAEX'!Q77+'CESFI INECO 14842'!P77+'CESFI INECO 14842'!Q77+'CESFI DEX 12758'!P77+'CESFI DEX 12758'!Q77+'CESFI 11038'!P77+'CESFI 11038'!Q77+CEPLAN!P77+CEPLAN!Q77+CEO!P77+CEO!Q77+CCT!P77+CCT!Q77+FAED!P77+FAED!Q77+CESMO!P77+CESMO!Q77+CEAVI!P77+CEAVI!Q77+CERES!P77+CERES!Q77+CEAD!P77+CEAD!Q77+SECOM!P77+SECOM!Q77+'RÁDIO FPOLIS'!P77+'RÁDIO FPOLIS'!Q77+'RÁDIO LAGES'!P77+'RÁDIO LAGES'!Q77+'RÁDIO JVLLE'!P77+'RÁDIO JVLLE'!Q77+SECON!P77+SECON!Q77+PROPLAN!P77+PROPLAN!Q77+PROEX!P77+PROEX!Q77+PROPPG!P77+PROPPG!Q77+MUSEU!P77+MUSEU!Q77+BU!P77+BU!Q77</f>
        <v>0</v>
      </c>
      <c r="K77" s="138">
        <f t="shared" ref="K77:K140" si="7">F77-H77+J77</f>
        <v>3</v>
      </c>
      <c r="L77" s="139">
        <f t="shared" si="1"/>
        <v>63851.4</v>
      </c>
      <c r="M77" s="139">
        <f t="shared" si="3"/>
        <v>0</v>
      </c>
      <c r="N77" s="264">
        <f t="shared" si="6"/>
        <v>15962.85</v>
      </c>
      <c r="O77" s="265"/>
      <c r="P77" s="265"/>
      <c r="Q77" s="265"/>
      <c r="R77" s="332"/>
    </row>
    <row r="78" spans="1:18" ht="39" hidden="1" customHeight="1" x14ac:dyDescent="0.35">
      <c r="A78" s="328"/>
      <c r="B78" s="133">
        <v>75</v>
      </c>
      <c r="C78" s="329"/>
      <c r="D78" s="105" t="s">
        <v>277</v>
      </c>
      <c r="E78" s="140">
        <v>3195.49</v>
      </c>
      <c r="F78" s="134">
        <f>CEART!K78+'ESAG PROCULT'!K78+'ESAG PAEX'!K78+'ESAG 3201'!K78+'ESAG 12758'!K78+'ESAG 11038'!K78+CEFID!K78+'CAV PROJETO 1'!K78+'CAV PROJETO 2 PRAPEG'!K78+'CAV PROJETO 3 PAEX'!K78+'CESFI INECO 14842'!K78+'CESFI DEX 12758'!K78+'CESFI 11038'!K78+CEPLAN!K78+CEO!K78+CCT!K78+FAED!K78+CESMO!K78+CEAVI!K78+CERES!K78+CEAD!K78+SECOM!K78+'RÁDIO FPOLIS'!K78+'RÁDIO LAGES'!K78+'RÁDIO JVLLE'!K78+SECON!K78+PROPLAN!K78+PROEX!K78+PROPPG!K78+MUSEU!K78+BU!K78</f>
        <v>5</v>
      </c>
      <c r="G78" s="135">
        <f>CEART!L78+'ESAG PROCULT'!L78+'ESAG PAEX'!L78+'ESAG 3201'!L78+'ESAG 12758'!L78+'ESAG 11038'!L78+CEFID!L78+'CAV PROJETO 1'!L78+'CAV PROJETO 2 PRAPEG'!L78+'CAV PROJETO 3 PAEX'!L78+'CESFI INECO 14842'!L78+'CESFI DEX 12758'!L78+'CESFI 11038'!L78+CEPLAN!L78+CEO!L78+CCT!L78+FAED!L78+CESMO!L78+CEAVI!L78+CERES!L78+CEAD!L78+SECOM!L78+'RÁDIO FPOLIS'!L78+'RÁDIO LAGES'!L78+'RÁDIO JVLLE'!L78+SECON!L78+PROPLAN!L78+PROEX!L78+PROPPG!L78+MUSEU!L78+BU!L78</f>
        <v>0</v>
      </c>
      <c r="H78" s="135">
        <f>CEART!M78+'ESAG PROCULT'!M78+'ESAG PAEX'!M78+'ESAG 3201'!M78+'ESAG 12758'!M78+'ESAG 11038'!M78+CEFID!M78+'CAV PROJETO 1'!M78+'CAV PROJETO 2 PRAPEG'!M78+'CAV PROJETO 3 PAEX'!M78+'CESFI INECO 14842'!M78+'CESFI DEX 12758'!M78+'CESFI 11038'!M78+CEPLAN!M78+CEO!M78+CCT!M78+FAED!M78+CESMO!M78+CEAVI!M78+CERES!M78+CEAD!M78+SECOM!M78+'RÁDIO FPOLIS'!M78+'RÁDIO LAGES'!M78+'RÁDIO JVLLE'!M78+SECON!M78+PROPLAN!M78+PROEX!M78+PROPPG!M78+MUSEU!M78+BU!M78</f>
        <v>0</v>
      </c>
      <c r="I78" s="136">
        <f t="shared" si="5"/>
        <v>0.75</v>
      </c>
      <c r="J78" s="137">
        <f>CEART!P78+CEART!Q78+'ESAG PROCULT'!P78+'ESAG PROCULT'!Q78+'ESAG PAEX'!P78+'ESAG PAEX'!Q78+'ESAG 3201'!P78+'ESAG 3201'!Q78+'ESAG 12758'!P78+'ESAG 12758'!Q78+'ESAG 11038'!P78+'ESAG 11038'!Q78+CEFID!P78+CEFID!Q78+'CAV PROJETO 1'!P78+'CAV PROJETO 1'!Q78+'CAV PROJETO 2 PRAPEG'!P78+'CAV PROJETO 2 PRAPEG'!Q78+'CAV PROJETO 3 PAEX'!P78+'CAV PROJETO 3 PAEX'!Q78+'CESFI INECO 14842'!P78+'CESFI INECO 14842'!Q78+'CESFI DEX 12758'!P78+'CESFI DEX 12758'!Q78+'CESFI 11038'!P78+'CESFI 11038'!Q78+CEPLAN!P78+CEPLAN!Q78+CEO!P78+CEO!Q78+CCT!P78+CCT!Q78+FAED!P78+FAED!Q78+CESMO!P78+CESMO!Q78+CEAVI!P78+CEAVI!Q78+CERES!P78+CERES!Q78+CEAD!P78+CEAD!Q78+SECOM!P78+SECOM!Q78+'RÁDIO FPOLIS'!P78+'RÁDIO FPOLIS'!Q78+'RÁDIO LAGES'!P78+'RÁDIO LAGES'!Q78+'RÁDIO JVLLE'!P78+'RÁDIO JVLLE'!Q78+SECON!P78+SECON!Q78+PROPLAN!P78+PROPLAN!Q78+PROEX!P78+PROEX!Q78+PROPPG!P78+PROPPG!Q78+MUSEU!P78+MUSEU!Q78+BU!P78+BU!Q78</f>
        <v>0</v>
      </c>
      <c r="K78" s="138">
        <f t="shared" si="7"/>
        <v>5</v>
      </c>
      <c r="L78" s="139">
        <f t="shared" si="1"/>
        <v>15977.449999999999</v>
      </c>
      <c r="M78" s="139">
        <f t="shared" si="3"/>
        <v>0</v>
      </c>
      <c r="N78" s="264">
        <f t="shared" si="6"/>
        <v>0</v>
      </c>
      <c r="O78" s="265"/>
      <c r="P78" s="265"/>
      <c r="Q78" s="265"/>
      <c r="R78" s="332"/>
    </row>
    <row r="79" spans="1:18" ht="39" hidden="1" customHeight="1" x14ac:dyDescent="0.35">
      <c r="A79" s="328">
        <v>14</v>
      </c>
      <c r="B79" s="133">
        <v>76</v>
      </c>
      <c r="C79" s="329" t="s">
        <v>279</v>
      </c>
      <c r="D79" s="105" t="s">
        <v>280</v>
      </c>
      <c r="E79" s="140">
        <v>2052.2600000000002</v>
      </c>
      <c r="F79" s="134">
        <f>CEART!K79+'ESAG PROCULT'!K79+'ESAG PAEX'!K79+'ESAG 3201'!K79+'ESAG 12758'!K79+'ESAG 11038'!K79+CEFID!K79+'CAV PROJETO 1'!K79+'CAV PROJETO 2 PRAPEG'!K79+'CAV PROJETO 3 PAEX'!K79+'CESFI INECO 14842'!K79+'CESFI DEX 12758'!K79+'CESFI 11038'!K79+CEPLAN!K79+CEO!K79+CCT!K79+FAED!K79+CESMO!K79+CEAVI!K79+CERES!K79+CEAD!K79+SECOM!K79+'RÁDIO FPOLIS'!K79+'RÁDIO LAGES'!K79+'RÁDIO JVLLE'!K79+SECON!K79+PROPLAN!K79+PROEX!K79+PROPPG!K79+MUSEU!K79+BU!K79</f>
        <v>10</v>
      </c>
      <c r="G79" s="135">
        <f>CEART!L79+'ESAG PROCULT'!L79+'ESAG PAEX'!L79+'ESAG 3201'!L79+'ESAG 12758'!L79+'ESAG 11038'!L79+CEFID!L79+'CAV PROJETO 1'!L79+'CAV PROJETO 2 PRAPEG'!L79+'CAV PROJETO 3 PAEX'!L79+'CESFI INECO 14842'!L79+'CESFI DEX 12758'!L79+'CESFI 11038'!L79+CEPLAN!L79+CEO!L79+CCT!L79+FAED!L79+CESMO!L79+CEAVI!L79+CERES!L79+CEAD!L79+SECOM!L79+'RÁDIO FPOLIS'!L79+'RÁDIO LAGES'!L79+'RÁDIO JVLLE'!L79+SECON!L79+PROPLAN!L79+PROEX!L79+PROPPG!L79+MUSEU!L79+BU!L79</f>
        <v>1</v>
      </c>
      <c r="H79" s="135">
        <f>CEART!M79+'ESAG PROCULT'!M79+'ESAG PAEX'!M79+'ESAG 3201'!M79+'ESAG 12758'!M79+'ESAG 11038'!M79+CEFID!M79+'CAV PROJETO 1'!M79+'CAV PROJETO 2 PRAPEG'!M79+'CAV PROJETO 3 PAEX'!M79+'CESFI INECO 14842'!M79+'CESFI DEX 12758'!M79+'CESFI 11038'!M79+CEPLAN!M79+CEO!M79+CCT!M79+FAED!M79+CESMO!M79+CEAVI!M79+CERES!M79+CEAD!M79+SECOM!M79+'RÁDIO FPOLIS'!M79+'RÁDIO LAGES'!M79+'RÁDIO JVLLE'!M79+SECON!M79+PROPLAN!M79+PROEX!M79+PROPPG!M79+MUSEU!M79+BU!M79</f>
        <v>1</v>
      </c>
      <c r="I79" s="136">
        <f t="shared" si="5"/>
        <v>2</v>
      </c>
      <c r="J79" s="137">
        <f>CEART!P79+CEART!Q79+'ESAG PROCULT'!P79+'ESAG PROCULT'!Q79+'ESAG PAEX'!P79+'ESAG PAEX'!Q79+'ESAG 3201'!P79+'ESAG 3201'!Q79+'ESAG 12758'!P79+'ESAG 12758'!Q79+'ESAG 11038'!P79+'ESAG 11038'!Q79+CEFID!P79+CEFID!Q79+'CAV PROJETO 1'!P79+'CAV PROJETO 1'!Q79+'CAV PROJETO 2 PRAPEG'!P79+'CAV PROJETO 2 PRAPEG'!Q79+'CAV PROJETO 3 PAEX'!P79+'CAV PROJETO 3 PAEX'!Q79+'CESFI INECO 14842'!P79+'CESFI INECO 14842'!Q79+'CESFI DEX 12758'!P79+'CESFI DEX 12758'!Q79+'CESFI 11038'!P79+'CESFI 11038'!Q79+CEPLAN!P79+CEPLAN!Q79+CEO!P79+CEO!Q79+CCT!P79+CCT!Q79+FAED!P79+FAED!Q79+CESMO!P79+CESMO!Q79+CEAVI!P79+CEAVI!Q79+CERES!P79+CERES!Q79+CEAD!P79+CEAD!Q79+SECOM!P79+SECOM!Q79+'RÁDIO FPOLIS'!P79+'RÁDIO FPOLIS'!Q79+'RÁDIO LAGES'!P79+'RÁDIO LAGES'!Q79+'RÁDIO JVLLE'!P79+'RÁDIO JVLLE'!Q79+SECON!P79+SECON!Q79+PROPLAN!P79+PROPLAN!Q79+PROEX!P79+PROEX!Q79+PROPPG!P79+PROPPG!Q79+MUSEU!P79+MUSEU!Q79+BU!P79+BU!Q79</f>
        <v>0</v>
      </c>
      <c r="K79" s="138">
        <f t="shared" si="7"/>
        <v>9</v>
      </c>
      <c r="L79" s="139">
        <f t="shared" si="1"/>
        <v>20522.600000000002</v>
      </c>
      <c r="M79" s="139">
        <f t="shared" si="3"/>
        <v>0</v>
      </c>
      <c r="N79" s="264">
        <f t="shared" si="6"/>
        <v>2052.2600000000002</v>
      </c>
      <c r="O79" s="265"/>
      <c r="P79" s="265"/>
      <c r="Q79" s="265"/>
      <c r="R79" s="332"/>
    </row>
    <row r="80" spans="1:18" ht="39" hidden="1" customHeight="1" x14ac:dyDescent="0.35">
      <c r="A80" s="328"/>
      <c r="B80" s="133">
        <v>77</v>
      </c>
      <c r="C80" s="329"/>
      <c r="D80" s="105" t="s">
        <v>284</v>
      </c>
      <c r="E80" s="140">
        <v>999.33</v>
      </c>
      <c r="F80" s="134">
        <f>CEART!K80+'ESAG PROCULT'!K80+'ESAG PAEX'!K80+'ESAG 3201'!K80+'ESAG 12758'!K80+'ESAG 11038'!K80+CEFID!K80+'CAV PROJETO 1'!K80+'CAV PROJETO 2 PRAPEG'!K80+'CAV PROJETO 3 PAEX'!K80+'CESFI INECO 14842'!K80+'CESFI DEX 12758'!K80+'CESFI 11038'!K80+CEPLAN!K80+CEO!K80+CCT!K80+FAED!K80+CESMO!K80+CEAVI!K80+CERES!K80+CEAD!K80+SECOM!K80+'RÁDIO FPOLIS'!K80+'RÁDIO LAGES'!K80+'RÁDIO JVLLE'!K80+SECON!K80+PROPLAN!K80+PROEX!K80+PROPPG!K80+MUSEU!K80+BU!K80</f>
        <v>1</v>
      </c>
      <c r="G80" s="135">
        <f>CEART!L80+'ESAG PROCULT'!L80+'ESAG PAEX'!L80+'ESAG 3201'!L80+'ESAG 12758'!L80+'ESAG 11038'!L80+CEFID!L80+'CAV PROJETO 1'!L80+'CAV PROJETO 2 PRAPEG'!L80+'CAV PROJETO 3 PAEX'!L80+'CESFI INECO 14842'!L80+'CESFI DEX 12758'!L80+'CESFI 11038'!L80+CEPLAN!L80+CEO!L80+CCT!L80+FAED!L80+CESMO!L80+CEAVI!L80+CERES!L80+CEAD!L80+SECOM!L80+'RÁDIO FPOLIS'!L80+'RÁDIO LAGES'!L80+'RÁDIO JVLLE'!L80+SECON!L80+PROPLAN!L80+PROEX!L80+PROPPG!L80+MUSEU!L80+BU!L80</f>
        <v>0</v>
      </c>
      <c r="H80" s="135">
        <f>CEART!M80+'ESAG PROCULT'!M80+'ESAG PAEX'!M80+'ESAG 3201'!M80+'ESAG 12758'!M80+'ESAG 11038'!M80+CEFID!M80+'CAV PROJETO 1'!M80+'CAV PROJETO 2 PRAPEG'!M80+'CAV PROJETO 3 PAEX'!M80+'CESFI INECO 14842'!M80+'CESFI DEX 12758'!M80+'CESFI 11038'!M80+CEPLAN!M80+CEO!M80+CCT!M80+FAED!M80+CESMO!M80+CEAVI!M80+CERES!M80+CEAD!M80+SECOM!M80+'RÁDIO FPOLIS'!M80+'RÁDIO LAGES'!M80+'RÁDIO JVLLE'!M80+SECON!M80+PROPLAN!M80+PROEX!M80+PROPPG!M80+MUSEU!M80+BU!M80</f>
        <v>0</v>
      </c>
      <c r="I80" s="136">
        <f t="shared" si="5"/>
        <v>-0.25</v>
      </c>
      <c r="J80" s="137">
        <f>CEART!P80+CEART!Q80+'ESAG PROCULT'!P80+'ESAG PROCULT'!Q80+'ESAG PAEX'!P80+'ESAG PAEX'!Q80+'ESAG 3201'!P80+'ESAG 3201'!Q80+'ESAG 12758'!P80+'ESAG 12758'!Q80+'ESAG 11038'!P80+'ESAG 11038'!Q80+CEFID!P80+CEFID!Q80+'CAV PROJETO 1'!P80+'CAV PROJETO 1'!Q80+'CAV PROJETO 2 PRAPEG'!P80+'CAV PROJETO 2 PRAPEG'!Q80+'CAV PROJETO 3 PAEX'!P80+'CAV PROJETO 3 PAEX'!Q80+'CESFI INECO 14842'!P80+'CESFI INECO 14842'!Q80+'CESFI DEX 12758'!P80+'CESFI DEX 12758'!Q80+'CESFI 11038'!P80+'CESFI 11038'!Q80+CEPLAN!P80+CEPLAN!Q80+CEO!P80+CEO!Q80+CCT!P80+CCT!Q80+FAED!P80+FAED!Q80+CESMO!P80+CESMO!Q80+CEAVI!P80+CEAVI!Q80+CERES!P80+CERES!Q80+CEAD!P80+CEAD!Q80+SECOM!P80+SECOM!Q80+'RÁDIO FPOLIS'!P80+'RÁDIO FPOLIS'!Q80+'RÁDIO LAGES'!P80+'RÁDIO LAGES'!Q80+'RÁDIO JVLLE'!P80+'RÁDIO JVLLE'!Q80+SECON!P80+SECON!Q80+PROPLAN!P80+PROPLAN!Q80+PROEX!P80+PROEX!Q80+PROPPG!P80+PROPPG!Q80+MUSEU!P80+MUSEU!Q80+BU!P80+BU!Q80</f>
        <v>0</v>
      </c>
      <c r="K80" s="138">
        <f t="shared" si="7"/>
        <v>1</v>
      </c>
      <c r="L80" s="139">
        <f t="shared" si="1"/>
        <v>999.33</v>
      </c>
      <c r="M80" s="139">
        <f t="shared" si="3"/>
        <v>0</v>
      </c>
      <c r="N80" s="264">
        <f t="shared" si="6"/>
        <v>0</v>
      </c>
      <c r="O80" s="265"/>
      <c r="P80" s="265"/>
      <c r="Q80" s="265"/>
      <c r="R80" s="332"/>
    </row>
    <row r="81" spans="1:18" ht="39" hidden="1" customHeight="1" x14ac:dyDescent="0.35">
      <c r="A81" s="153">
        <v>15</v>
      </c>
      <c r="B81" s="133">
        <v>78</v>
      </c>
      <c r="C81" s="154" t="s">
        <v>286</v>
      </c>
      <c r="D81" s="105" t="s">
        <v>287</v>
      </c>
      <c r="E81" s="140">
        <v>1214.07</v>
      </c>
      <c r="F81" s="134">
        <f>CEART!K81+'ESAG PROCULT'!K81+'ESAG PAEX'!K81+'ESAG 3201'!K81+'ESAG 12758'!K81+'ESAG 11038'!K81+CEFID!K81+'CAV PROJETO 1'!K81+'CAV PROJETO 2 PRAPEG'!K81+'CAV PROJETO 3 PAEX'!K81+'CESFI INECO 14842'!K81+'CESFI DEX 12758'!K81+'CESFI 11038'!K81+CEPLAN!K81+CEO!K81+CCT!K81+FAED!K81+CESMO!K81+CEAVI!K81+CERES!K81+CEAD!K81+SECOM!K81+'RÁDIO FPOLIS'!K81+'RÁDIO LAGES'!K81+'RÁDIO JVLLE'!K81+SECON!K81+PROPLAN!K81+PROEX!K81+PROPPG!K81+MUSEU!K81+BU!K81</f>
        <v>14</v>
      </c>
      <c r="G81" s="135">
        <f>CEART!L81+'ESAG PROCULT'!L81+'ESAG PAEX'!L81+'ESAG 3201'!L81+'ESAG 12758'!L81+'ESAG 11038'!L81+CEFID!L81+'CAV PROJETO 1'!L81+'CAV PROJETO 2 PRAPEG'!L81+'CAV PROJETO 3 PAEX'!L81+'CESFI INECO 14842'!L81+'CESFI DEX 12758'!L81+'CESFI 11038'!L81+CEPLAN!L81+CEO!L81+CCT!L81+FAED!L81+CESMO!L81+CEAVI!L81+CERES!L81+CEAD!L81+SECOM!L81+'RÁDIO FPOLIS'!L81+'RÁDIO LAGES'!L81+'RÁDIO JVLLE'!L81+SECON!L81+PROPLAN!L81+PROEX!L81+PROPPG!L81+MUSEU!L81+BU!L81</f>
        <v>4</v>
      </c>
      <c r="H81" s="135">
        <f>CEART!M81+'ESAG PROCULT'!M81+'ESAG PAEX'!M81+'ESAG 3201'!M81+'ESAG 12758'!M81+'ESAG 11038'!M81+CEFID!M81+'CAV PROJETO 1'!M81+'CAV PROJETO 2 PRAPEG'!M81+'CAV PROJETO 3 PAEX'!M81+'CESFI INECO 14842'!M81+'CESFI DEX 12758'!M81+'CESFI 11038'!M81+CEPLAN!M81+CEO!M81+CCT!M81+FAED!M81+CESMO!M81+CEAVI!M81+CERES!M81+CEAD!M81+SECOM!M81+'RÁDIO FPOLIS'!M81+'RÁDIO LAGES'!M81+'RÁDIO JVLLE'!M81+SECON!M81+PROPLAN!M81+PROEX!M81+PROPPG!M81+MUSEU!M81+BU!M81</f>
        <v>4</v>
      </c>
      <c r="I81" s="136">
        <f t="shared" si="5"/>
        <v>3</v>
      </c>
      <c r="J81" s="137">
        <f>CEART!P81+CEART!Q81+'ESAG PROCULT'!P81+'ESAG PROCULT'!Q81+'ESAG PAEX'!P81+'ESAG PAEX'!Q81+'ESAG 3201'!P81+'ESAG 3201'!Q81+'ESAG 12758'!P81+'ESAG 12758'!Q81+'ESAG 11038'!P81+'ESAG 11038'!Q81+CEFID!P81+CEFID!Q81+'CAV PROJETO 1'!P81+'CAV PROJETO 1'!Q81+'CAV PROJETO 2 PRAPEG'!P81+'CAV PROJETO 2 PRAPEG'!Q81+'CAV PROJETO 3 PAEX'!P81+'CAV PROJETO 3 PAEX'!Q81+'CESFI INECO 14842'!P81+'CESFI INECO 14842'!Q81+'CESFI DEX 12758'!P81+'CESFI DEX 12758'!Q81+'CESFI 11038'!P81+'CESFI 11038'!Q81+CEPLAN!P81+CEPLAN!Q81+CEO!P81+CEO!Q81+CCT!P81+CCT!Q81+FAED!P81+FAED!Q81+CESMO!P81+CESMO!Q81+CEAVI!P81+CEAVI!Q81+CERES!P81+CERES!Q81+CEAD!P81+CEAD!Q81+SECOM!P81+SECOM!Q81+'RÁDIO FPOLIS'!P81+'RÁDIO FPOLIS'!Q81+'RÁDIO LAGES'!P81+'RÁDIO LAGES'!Q81+'RÁDIO JVLLE'!P81+'RÁDIO JVLLE'!Q81+SECON!P81+SECON!Q81+PROPLAN!P81+PROPLAN!Q81+PROEX!P81+PROEX!Q81+PROPPG!P81+PROPPG!Q81+MUSEU!P81+MUSEU!Q81+BU!P81+BU!Q81</f>
        <v>0</v>
      </c>
      <c r="K81" s="138">
        <f t="shared" si="7"/>
        <v>10</v>
      </c>
      <c r="L81" s="139">
        <f t="shared" si="1"/>
        <v>16996.98</v>
      </c>
      <c r="M81" s="139">
        <f t="shared" si="3"/>
        <v>0</v>
      </c>
      <c r="N81" s="264">
        <f t="shared" si="6"/>
        <v>4856.28</v>
      </c>
      <c r="O81" s="265"/>
      <c r="P81" s="265"/>
      <c r="Q81" s="265"/>
      <c r="R81" s="332"/>
    </row>
    <row r="82" spans="1:18" ht="39" hidden="1" customHeight="1" x14ac:dyDescent="0.35">
      <c r="A82" s="328">
        <v>16</v>
      </c>
      <c r="B82" s="133">
        <v>79</v>
      </c>
      <c r="C82" s="329" t="s">
        <v>292</v>
      </c>
      <c r="D82" s="105" t="s">
        <v>293</v>
      </c>
      <c r="E82" s="140">
        <v>2550.33</v>
      </c>
      <c r="F82" s="134">
        <f>CEART!K82+'ESAG PROCULT'!K82+'ESAG PAEX'!K82+'ESAG 3201'!K82+'ESAG 12758'!K82+'ESAG 11038'!K82+CEFID!K82+'CAV PROJETO 1'!K82+'CAV PROJETO 2 PRAPEG'!K82+'CAV PROJETO 3 PAEX'!K82+'CESFI INECO 14842'!K82+'CESFI DEX 12758'!K82+'CESFI 11038'!K82+CEPLAN!K82+CEO!K82+CCT!K82+FAED!K82+CESMO!K82+CEAVI!K82+CERES!K82+CEAD!K82+SECOM!K82+'RÁDIO FPOLIS'!K82+'RÁDIO LAGES'!K82+'RÁDIO JVLLE'!K82+SECON!K82+PROPLAN!K82+PROEX!K82+PROPPG!K82+MUSEU!K82+BU!K82</f>
        <v>5</v>
      </c>
      <c r="G82" s="135">
        <f>CEART!L82+'ESAG PROCULT'!L82+'ESAG PAEX'!L82+'ESAG 3201'!L82+'ESAG 12758'!L82+'ESAG 11038'!L82+CEFID!L82+'CAV PROJETO 1'!L82+'CAV PROJETO 2 PRAPEG'!L82+'CAV PROJETO 3 PAEX'!L82+'CESFI INECO 14842'!L82+'CESFI DEX 12758'!L82+'CESFI 11038'!L82+CEPLAN!L82+CEO!L82+CCT!L82+FAED!L82+CESMO!L82+CEAVI!L82+CERES!L82+CEAD!L82+SECOM!L82+'RÁDIO FPOLIS'!L82+'RÁDIO LAGES'!L82+'RÁDIO JVLLE'!L82+SECON!L82+PROPLAN!L82+PROEX!L82+PROPPG!L82+MUSEU!L82+BU!L82</f>
        <v>3</v>
      </c>
      <c r="H82" s="135">
        <f>CEART!M82+'ESAG PROCULT'!M82+'ESAG PAEX'!M82+'ESAG 3201'!M82+'ESAG 12758'!M82+'ESAG 11038'!M82+CEFID!M82+'CAV PROJETO 1'!M82+'CAV PROJETO 2 PRAPEG'!M82+'CAV PROJETO 3 PAEX'!M82+'CESFI INECO 14842'!M82+'CESFI DEX 12758'!M82+'CESFI 11038'!M82+CEPLAN!M82+CEO!M82+CCT!M82+FAED!M82+CESMO!M82+CEAVI!M82+CERES!M82+CEAD!M82+SECOM!M82+'RÁDIO FPOLIS'!M82+'RÁDIO LAGES'!M82+'RÁDIO JVLLE'!M82+SECON!M82+PROPLAN!M82+PROEX!M82+PROPPG!M82+MUSEU!M82+BU!M82</f>
        <v>3</v>
      </c>
      <c r="I82" s="136">
        <f t="shared" si="5"/>
        <v>0.75</v>
      </c>
      <c r="J82" s="137">
        <f>CEART!P82+CEART!Q82+'ESAG PROCULT'!P82+'ESAG PROCULT'!Q82+'ESAG PAEX'!P82+'ESAG PAEX'!Q82+'ESAG 3201'!P82+'ESAG 3201'!Q82+'ESAG 12758'!P82+'ESAG 12758'!Q82+'ESAG 11038'!P82+'ESAG 11038'!Q82+CEFID!P82+CEFID!Q82+'CAV PROJETO 1'!P82+'CAV PROJETO 1'!Q82+'CAV PROJETO 2 PRAPEG'!P82+'CAV PROJETO 2 PRAPEG'!Q82+'CAV PROJETO 3 PAEX'!P82+'CAV PROJETO 3 PAEX'!Q82+'CESFI INECO 14842'!P82+'CESFI INECO 14842'!Q82+'CESFI DEX 12758'!P82+'CESFI DEX 12758'!Q82+'CESFI 11038'!P82+'CESFI 11038'!Q82+CEPLAN!P82+CEPLAN!Q82+CEO!P82+CEO!Q82+CCT!P82+CCT!Q82+FAED!P82+FAED!Q82+CESMO!P82+CESMO!Q82+CEAVI!P82+CEAVI!Q82+CERES!P82+CERES!Q82+CEAD!P82+CEAD!Q82+SECOM!P82+SECOM!Q82+'RÁDIO FPOLIS'!P82+'RÁDIO FPOLIS'!Q82+'RÁDIO LAGES'!P82+'RÁDIO LAGES'!Q82+'RÁDIO JVLLE'!P82+'RÁDIO JVLLE'!Q82+SECON!P82+SECON!Q82+PROPLAN!P82+PROPLAN!Q82+PROEX!P82+PROEX!Q82+PROPPG!P82+PROPPG!Q82+MUSEU!P82+MUSEU!Q82+BU!P82+BU!Q82</f>
        <v>0</v>
      </c>
      <c r="K82" s="138">
        <f t="shared" si="7"/>
        <v>2</v>
      </c>
      <c r="L82" s="139">
        <f t="shared" si="1"/>
        <v>12751.65</v>
      </c>
      <c r="M82" s="139">
        <f t="shared" si="3"/>
        <v>0</v>
      </c>
      <c r="N82" s="264">
        <f t="shared" si="6"/>
        <v>7650.99</v>
      </c>
      <c r="O82" s="265"/>
      <c r="P82" s="265"/>
      <c r="Q82" s="265"/>
      <c r="R82" s="332"/>
    </row>
    <row r="83" spans="1:18" ht="39" hidden="1" customHeight="1" x14ac:dyDescent="0.35">
      <c r="A83" s="328"/>
      <c r="B83" s="133">
        <v>80</v>
      </c>
      <c r="C83" s="329"/>
      <c r="D83" s="105" t="s">
        <v>298</v>
      </c>
      <c r="E83" s="140">
        <v>3366.75</v>
      </c>
      <c r="F83" s="134">
        <f>CEART!K83+'ESAG PROCULT'!K83+'ESAG PAEX'!K83+'ESAG 3201'!K83+'ESAG 12758'!K83+'ESAG 11038'!K83+CEFID!K83+'CAV PROJETO 1'!K83+'CAV PROJETO 2 PRAPEG'!K83+'CAV PROJETO 3 PAEX'!K83+'CESFI INECO 14842'!K83+'CESFI DEX 12758'!K83+'CESFI 11038'!K83+CEPLAN!K83+CEO!K83+CCT!K83+FAED!K83+CESMO!K83+CEAVI!K83+CERES!K83+CEAD!K83+SECOM!K83+'RÁDIO FPOLIS'!K83+'RÁDIO LAGES'!K83+'RÁDIO JVLLE'!K83+SECON!K83+PROPLAN!K83+PROEX!K83+PROPPG!K83+MUSEU!K83+BU!K83</f>
        <v>20</v>
      </c>
      <c r="G83" s="135">
        <f>CEART!L83+'ESAG PROCULT'!L83+'ESAG PAEX'!L83+'ESAG 3201'!L83+'ESAG 12758'!L83+'ESAG 11038'!L83+CEFID!L83+'CAV PROJETO 1'!L83+'CAV PROJETO 2 PRAPEG'!L83+'CAV PROJETO 3 PAEX'!L83+'CESFI INECO 14842'!L83+'CESFI DEX 12758'!L83+'CESFI 11038'!L83+CEPLAN!L83+CEO!L83+CCT!L83+FAED!L83+CESMO!L83+CEAVI!L83+CERES!L83+CEAD!L83+SECOM!L83+'RÁDIO FPOLIS'!L83+'RÁDIO LAGES'!L83+'RÁDIO JVLLE'!L83+SECON!L83+PROPLAN!L83+PROEX!L83+PROPPG!L83+MUSEU!L83+BU!L83</f>
        <v>3</v>
      </c>
      <c r="H83" s="135">
        <f>CEART!M83+'ESAG PROCULT'!M83+'ESAG PAEX'!M83+'ESAG 3201'!M83+'ESAG 12758'!M83+'ESAG 11038'!M83+CEFID!M83+'CAV PROJETO 1'!M83+'CAV PROJETO 2 PRAPEG'!M83+'CAV PROJETO 3 PAEX'!M83+'CESFI INECO 14842'!M83+'CESFI DEX 12758'!M83+'CESFI 11038'!M83+CEPLAN!M83+CEO!M83+CCT!M83+FAED!M83+CESMO!M83+CEAVI!M83+CERES!M83+CEAD!M83+SECOM!M83+'RÁDIO FPOLIS'!M83+'RÁDIO LAGES'!M83+'RÁDIO JVLLE'!M83+SECON!M83+PROPLAN!M83+PROEX!M83+PROPPG!M83+MUSEU!M83+BU!M83</f>
        <v>3</v>
      </c>
      <c r="I83" s="136">
        <f t="shared" si="5"/>
        <v>4.5</v>
      </c>
      <c r="J83" s="137">
        <f>CEART!P83+CEART!Q83+'ESAG PROCULT'!P83+'ESAG PROCULT'!Q83+'ESAG PAEX'!P83+'ESAG PAEX'!Q83+'ESAG 3201'!P83+'ESAG 3201'!Q83+'ESAG 12758'!P83+'ESAG 12758'!Q83+'ESAG 11038'!P83+'ESAG 11038'!Q83+CEFID!P83+CEFID!Q83+'CAV PROJETO 1'!P83+'CAV PROJETO 1'!Q83+'CAV PROJETO 2 PRAPEG'!P83+'CAV PROJETO 2 PRAPEG'!Q83+'CAV PROJETO 3 PAEX'!P83+'CAV PROJETO 3 PAEX'!Q83+'CESFI INECO 14842'!P83+'CESFI INECO 14842'!Q83+'CESFI DEX 12758'!P83+'CESFI DEX 12758'!Q83+'CESFI 11038'!P83+'CESFI 11038'!Q83+CEPLAN!P83+CEPLAN!Q83+CEO!P83+CEO!Q83+CCT!P83+CCT!Q83+FAED!P83+FAED!Q83+CESMO!P83+CESMO!Q83+CEAVI!P83+CEAVI!Q83+CERES!P83+CERES!Q83+CEAD!P83+CEAD!Q83+SECOM!P83+SECOM!Q83+'RÁDIO FPOLIS'!P83+'RÁDIO FPOLIS'!Q83+'RÁDIO LAGES'!P83+'RÁDIO LAGES'!Q83+'RÁDIO JVLLE'!P83+'RÁDIO JVLLE'!Q83+SECON!P83+SECON!Q83+PROPLAN!P83+PROPLAN!Q83+PROEX!P83+PROEX!Q83+PROPPG!P83+PROPPG!Q83+MUSEU!P83+MUSEU!Q83+BU!P83+BU!Q83</f>
        <v>0</v>
      </c>
      <c r="K83" s="138">
        <f t="shared" si="7"/>
        <v>17</v>
      </c>
      <c r="L83" s="139">
        <f t="shared" si="1"/>
        <v>67335</v>
      </c>
      <c r="M83" s="139">
        <f t="shared" si="3"/>
        <v>0</v>
      </c>
      <c r="N83" s="264">
        <f t="shared" si="6"/>
        <v>10100.25</v>
      </c>
      <c r="O83" s="265"/>
      <c r="P83" s="265"/>
      <c r="Q83" s="265"/>
      <c r="R83" s="332"/>
    </row>
    <row r="84" spans="1:18" ht="39" hidden="1" customHeight="1" x14ac:dyDescent="0.35">
      <c r="A84" s="328">
        <v>17</v>
      </c>
      <c r="B84" s="133">
        <v>81</v>
      </c>
      <c r="C84" s="329" t="s">
        <v>207</v>
      </c>
      <c r="D84" s="105" t="s">
        <v>300</v>
      </c>
      <c r="E84" s="140">
        <v>35.76</v>
      </c>
      <c r="F84" s="134">
        <f>CEART!K84+'ESAG PROCULT'!K84+'ESAG PAEX'!K84+'ESAG 3201'!K84+'ESAG 12758'!K84+'ESAG 11038'!K84+CEFID!K84+'CAV PROJETO 1'!K84+'CAV PROJETO 2 PRAPEG'!K84+'CAV PROJETO 3 PAEX'!K84+'CESFI INECO 14842'!K84+'CESFI DEX 12758'!K84+'CESFI 11038'!K84+CEPLAN!K84+CEO!K84+CCT!K84+FAED!K84+CESMO!K84+CEAVI!K84+CERES!K84+CEAD!K84+SECOM!K84+'RÁDIO FPOLIS'!K84+'RÁDIO LAGES'!K84+'RÁDIO JVLLE'!K84+SECON!K84+PROPLAN!K84+PROEX!K84+PROPPG!K84+MUSEU!K84+BU!K84</f>
        <v>11</v>
      </c>
      <c r="G84" s="135">
        <f>CEART!L84+'ESAG PROCULT'!L84+'ESAG PAEX'!L84+'ESAG 3201'!L84+'ESAG 12758'!L84+'ESAG 11038'!L84+CEFID!L84+'CAV PROJETO 1'!L84+'CAV PROJETO 2 PRAPEG'!L84+'CAV PROJETO 3 PAEX'!L84+'CESFI INECO 14842'!L84+'CESFI DEX 12758'!L84+'CESFI 11038'!L84+CEPLAN!L84+CEO!L84+CCT!L84+FAED!L84+CESMO!L84+CEAVI!L84+CERES!L84+CEAD!L84+SECOM!L84+'RÁDIO FPOLIS'!L84+'RÁDIO LAGES'!L84+'RÁDIO JVLLE'!L84+SECON!L84+PROPLAN!L84+PROEX!L84+PROPPG!L84+MUSEU!L84+BU!L84</f>
        <v>7</v>
      </c>
      <c r="H84" s="135">
        <f>CEART!M84+'ESAG PROCULT'!M84+'ESAG PAEX'!M84+'ESAG 3201'!M84+'ESAG 12758'!M84+'ESAG 11038'!M84+CEFID!M84+'CAV PROJETO 1'!M84+'CAV PROJETO 2 PRAPEG'!M84+'CAV PROJETO 3 PAEX'!M84+'CESFI INECO 14842'!M84+'CESFI DEX 12758'!M84+'CESFI 11038'!M84+CEPLAN!M84+CEO!M84+CCT!M84+FAED!M84+CESMO!M84+CEAVI!M84+CERES!M84+CEAD!M84+SECOM!M84+'RÁDIO FPOLIS'!M84+'RÁDIO LAGES'!M84+'RÁDIO JVLLE'!M84+SECON!M84+PROPLAN!M84+PROEX!M84+PROPPG!M84+MUSEU!M84+BU!M84</f>
        <v>7</v>
      </c>
      <c r="I84" s="136">
        <f t="shared" si="5"/>
        <v>2.25</v>
      </c>
      <c r="J84" s="137">
        <f>CEART!P84+CEART!Q84+'ESAG PROCULT'!P84+'ESAG PROCULT'!Q84+'ESAG PAEX'!P84+'ESAG PAEX'!Q84+'ESAG 3201'!P84+'ESAG 3201'!Q84+'ESAG 12758'!P84+'ESAG 12758'!Q84+'ESAG 11038'!P84+'ESAG 11038'!Q84+CEFID!P84+CEFID!Q84+'CAV PROJETO 1'!P84+'CAV PROJETO 1'!Q84+'CAV PROJETO 2 PRAPEG'!P84+'CAV PROJETO 2 PRAPEG'!Q84+'CAV PROJETO 3 PAEX'!P84+'CAV PROJETO 3 PAEX'!Q84+'CESFI INECO 14842'!P84+'CESFI INECO 14842'!Q84+'CESFI DEX 12758'!P84+'CESFI DEX 12758'!Q84+'CESFI 11038'!P84+'CESFI 11038'!Q84+CEPLAN!P84+CEPLAN!Q84+CEO!P84+CEO!Q84+CCT!P84+CCT!Q84+FAED!P84+FAED!Q84+CESMO!P84+CESMO!Q84+CEAVI!P84+CEAVI!Q84+CERES!P84+CERES!Q84+CEAD!P84+CEAD!Q84+SECOM!P84+SECOM!Q84+'RÁDIO FPOLIS'!P84+'RÁDIO FPOLIS'!Q84+'RÁDIO LAGES'!P84+'RÁDIO LAGES'!Q84+'RÁDIO JVLLE'!P84+'RÁDIO JVLLE'!Q84+SECON!P84+SECON!Q84+PROPLAN!P84+PROPLAN!Q84+PROEX!P84+PROEX!Q84+PROPPG!P84+PROPPG!Q84+MUSEU!P84+MUSEU!Q84+BU!P84+BU!Q84</f>
        <v>0</v>
      </c>
      <c r="K84" s="138">
        <f t="shared" si="7"/>
        <v>4</v>
      </c>
      <c r="L84" s="139">
        <f t="shared" si="1"/>
        <v>393.35999999999996</v>
      </c>
      <c r="M84" s="139">
        <f t="shared" si="3"/>
        <v>0</v>
      </c>
      <c r="N84" s="264">
        <f t="shared" si="6"/>
        <v>250.32</v>
      </c>
      <c r="O84" s="265"/>
      <c r="P84" s="265"/>
      <c r="Q84" s="265"/>
      <c r="R84" s="332"/>
    </row>
    <row r="85" spans="1:18" ht="39" hidden="1" customHeight="1" x14ac:dyDescent="0.35">
      <c r="A85" s="328"/>
      <c r="B85" s="133">
        <v>82</v>
      </c>
      <c r="C85" s="329"/>
      <c r="D85" s="105" t="s">
        <v>303</v>
      </c>
      <c r="E85" s="140">
        <v>283.82</v>
      </c>
      <c r="F85" s="134">
        <f>CEART!K85+'ESAG PROCULT'!K85+'ESAG PAEX'!K85+'ESAG 3201'!K85+'ESAG 12758'!K85+'ESAG 11038'!K85+CEFID!K85+'CAV PROJETO 1'!K85+'CAV PROJETO 2 PRAPEG'!K85+'CAV PROJETO 3 PAEX'!K85+'CESFI INECO 14842'!K85+'CESFI DEX 12758'!K85+'CESFI 11038'!K85+CEPLAN!K85+CEO!K85+CCT!K85+FAED!K85+CESMO!K85+CEAVI!K85+CERES!K85+CEAD!K85+SECOM!K85+'RÁDIO FPOLIS'!K85+'RÁDIO LAGES'!K85+'RÁDIO JVLLE'!K85+SECON!K85+PROPLAN!K85+PROEX!K85+PROPPG!K85+MUSEU!K85+BU!K85</f>
        <v>5</v>
      </c>
      <c r="G85" s="135">
        <f>CEART!L85+'ESAG PROCULT'!L85+'ESAG PAEX'!L85+'ESAG 3201'!L85+'ESAG 12758'!L85+'ESAG 11038'!L85+CEFID!L85+'CAV PROJETO 1'!L85+'CAV PROJETO 2 PRAPEG'!L85+'CAV PROJETO 3 PAEX'!L85+'CESFI INECO 14842'!L85+'CESFI DEX 12758'!L85+'CESFI 11038'!L85+CEPLAN!L85+CEO!L85+CCT!L85+FAED!L85+CESMO!L85+CEAVI!L85+CERES!L85+CEAD!L85+SECOM!L85+'RÁDIO FPOLIS'!L85+'RÁDIO LAGES'!L85+'RÁDIO JVLLE'!L85+SECON!L85+PROPLAN!L85+PROEX!L85+PROPPG!L85+MUSEU!L85+BU!L85</f>
        <v>2</v>
      </c>
      <c r="H85" s="135">
        <f>CEART!M85+'ESAG PROCULT'!M85+'ESAG PAEX'!M85+'ESAG 3201'!M85+'ESAG 12758'!M85+'ESAG 11038'!M85+CEFID!M85+'CAV PROJETO 1'!M85+'CAV PROJETO 2 PRAPEG'!M85+'CAV PROJETO 3 PAEX'!M85+'CESFI INECO 14842'!M85+'CESFI DEX 12758'!M85+'CESFI 11038'!M85+CEPLAN!M85+CEO!M85+CCT!M85+FAED!M85+CESMO!M85+CEAVI!M85+CERES!M85+CEAD!M85+SECOM!M85+'RÁDIO FPOLIS'!M85+'RÁDIO LAGES'!M85+'RÁDIO JVLLE'!M85+SECON!M85+PROPLAN!M85+PROEX!M85+PROPPG!M85+MUSEU!M85+BU!M85</f>
        <v>2</v>
      </c>
      <c r="I85" s="136">
        <f t="shared" si="5"/>
        <v>0.75</v>
      </c>
      <c r="J85" s="137">
        <f>CEART!P85+CEART!Q85+'ESAG PROCULT'!P85+'ESAG PROCULT'!Q85+'ESAG PAEX'!P85+'ESAG PAEX'!Q85+'ESAG 3201'!P85+'ESAG 3201'!Q85+'ESAG 12758'!P85+'ESAG 12758'!Q85+'ESAG 11038'!P85+'ESAG 11038'!Q85+CEFID!P85+CEFID!Q85+'CAV PROJETO 1'!P85+'CAV PROJETO 1'!Q85+'CAV PROJETO 2 PRAPEG'!P85+'CAV PROJETO 2 PRAPEG'!Q85+'CAV PROJETO 3 PAEX'!P85+'CAV PROJETO 3 PAEX'!Q85+'CESFI INECO 14842'!P85+'CESFI INECO 14842'!Q85+'CESFI DEX 12758'!P85+'CESFI DEX 12758'!Q85+'CESFI 11038'!P85+'CESFI 11038'!Q85+CEPLAN!P85+CEPLAN!Q85+CEO!P85+CEO!Q85+CCT!P85+CCT!Q85+FAED!P85+FAED!Q85+CESMO!P85+CESMO!Q85+CEAVI!P85+CEAVI!Q85+CERES!P85+CERES!Q85+CEAD!P85+CEAD!Q85+SECOM!P85+SECOM!Q85+'RÁDIO FPOLIS'!P85+'RÁDIO FPOLIS'!Q85+'RÁDIO LAGES'!P85+'RÁDIO LAGES'!Q85+'RÁDIO JVLLE'!P85+'RÁDIO JVLLE'!Q85+SECON!P85+SECON!Q85+PROPLAN!P85+PROPLAN!Q85+PROEX!P85+PROEX!Q85+PROPPG!P85+PROPPG!Q85+MUSEU!P85+MUSEU!Q85+BU!P85+BU!Q85</f>
        <v>0</v>
      </c>
      <c r="K85" s="138">
        <f t="shared" si="7"/>
        <v>3</v>
      </c>
      <c r="L85" s="139">
        <f t="shared" si="1"/>
        <v>1419.1</v>
      </c>
      <c r="M85" s="139">
        <f t="shared" si="3"/>
        <v>0</v>
      </c>
      <c r="N85" s="264">
        <f t="shared" si="6"/>
        <v>567.64</v>
      </c>
      <c r="O85" s="265"/>
      <c r="P85" s="265"/>
      <c r="Q85" s="265"/>
      <c r="R85" s="332"/>
    </row>
    <row r="86" spans="1:18" ht="39" hidden="1" customHeight="1" x14ac:dyDescent="0.35">
      <c r="A86" s="328"/>
      <c r="B86" s="133">
        <v>83</v>
      </c>
      <c r="C86" s="329"/>
      <c r="D86" s="105" t="s">
        <v>306</v>
      </c>
      <c r="E86" s="140">
        <v>132.56</v>
      </c>
      <c r="F86" s="134">
        <f>CEART!K86+'ESAG PROCULT'!K86+'ESAG PAEX'!K86+'ESAG 3201'!K86+'ESAG 12758'!K86+'ESAG 11038'!K86+CEFID!K86+'CAV PROJETO 1'!K86+'CAV PROJETO 2 PRAPEG'!K86+'CAV PROJETO 3 PAEX'!K86+'CESFI INECO 14842'!K86+'CESFI DEX 12758'!K86+'CESFI 11038'!K86+CEPLAN!K86+CEO!K86+CCT!K86+FAED!K86+CESMO!K86+CEAVI!K86+CERES!K86+CEAD!K86+SECOM!K86+'RÁDIO FPOLIS'!K86+'RÁDIO LAGES'!K86+'RÁDIO JVLLE'!K86+SECON!K86+PROPLAN!K86+PROEX!K86+PROPPG!K86+MUSEU!K86+BU!K86</f>
        <v>5</v>
      </c>
      <c r="G86" s="135">
        <f>CEART!L86+'ESAG PROCULT'!L86+'ESAG PAEX'!L86+'ESAG 3201'!L86+'ESAG 12758'!L86+'ESAG 11038'!L86+CEFID!L86+'CAV PROJETO 1'!L86+'CAV PROJETO 2 PRAPEG'!L86+'CAV PROJETO 3 PAEX'!L86+'CESFI INECO 14842'!L86+'CESFI DEX 12758'!L86+'CESFI 11038'!L86+CEPLAN!L86+CEO!L86+CCT!L86+FAED!L86+CESMO!L86+CEAVI!L86+CERES!L86+CEAD!L86+SECOM!L86+'RÁDIO FPOLIS'!L86+'RÁDIO LAGES'!L86+'RÁDIO JVLLE'!L86+SECON!L86+PROPLAN!L86+PROEX!L86+PROPPG!L86+MUSEU!L86+BU!L86</f>
        <v>2</v>
      </c>
      <c r="H86" s="135">
        <f>CEART!M86+'ESAG PROCULT'!M86+'ESAG PAEX'!M86+'ESAG 3201'!M86+'ESAG 12758'!M86+'ESAG 11038'!M86+CEFID!M86+'CAV PROJETO 1'!M86+'CAV PROJETO 2 PRAPEG'!M86+'CAV PROJETO 3 PAEX'!M86+'CESFI INECO 14842'!M86+'CESFI DEX 12758'!M86+'CESFI 11038'!M86+CEPLAN!M86+CEO!M86+CCT!M86+FAED!M86+CESMO!M86+CEAVI!M86+CERES!M86+CEAD!M86+SECOM!M86+'RÁDIO FPOLIS'!M86+'RÁDIO LAGES'!M86+'RÁDIO JVLLE'!M86+SECON!M86+PROPLAN!M86+PROEX!M86+PROPPG!M86+MUSEU!M86+BU!M86</f>
        <v>2</v>
      </c>
      <c r="I86" s="136">
        <f t="shared" si="5"/>
        <v>0.75</v>
      </c>
      <c r="J86" s="137">
        <f>CEART!P86+CEART!Q86+'ESAG PROCULT'!P86+'ESAG PROCULT'!Q86+'ESAG PAEX'!P86+'ESAG PAEX'!Q86+'ESAG 3201'!P86+'ESAG 3201'!Q86+'ESAG 12758'!P86+'ESAG 12758'!Q86+'ESAG 11038'!P86+'ESAG 11038'!Q86+CEFID!P86+CEFID!Q86+'CAV PROJETO 1'!P86+'CAV PROJETO 1'!Q86+'CAV PROJETO 2 PRAPEG'!P86+'CAV PROJETO 2 PRAPEG'!Q86+'CAV PROJETO 3 PAEX'!P86+'CAV PROJETO 3 PAEX'!Q86+'CESFI INECO 14842'!P86+'CESFI INECO 14842'!Q86+'CESFI DEX 12758'!P86+'CESFI DEX 12758'!Q86+'CESFI 11038'!P86+'CESFI 11038'!Q86+CEPLAN!P86+CEPLAN!Q86+CEO!P86+CEO!Q86+CCT!P86+CCT!Q86+FAED!P86+FAED!Q86+CESMO!P86+CESMO!Q86+CEAVI!P86+CEAVI!Q86+CERES!P86+CERES!Q86+CEAD!P86+CEAD!Q86+SECOM!P86+SECOM!Q86+'RÁDIO FPOLIS'!P86+'RÁDIO FPOLIS'!Q86+'RÁDIO LAGES'!P86+'RÁDIO LAGES'!Q86+'RÁDIO JVLLE'!P86+'RÁDIO JVLLE'!Q86+SECON!P86+SECON!Q86+PROPLAN!P86+PROPLAN!Q86+PROEX!P86+PROEX!Q86+PROPPG!P86+PROPPG!Q86+MUSEU!P86+MUSEU!Q86+BU!P86+BU!Q86</f>
        <v>0</v>
      </c>
      <c r="K86" s="138">
        <f t="shared" si="7"/>
        <v>3</v>
      </c>
      <c r="L86" s="139">
        <f t="shared" si="1"/>
        <v>662.8</v>
      </c>
      <c r="M86" s="139">
        <f t="shared" si="3"/>
        <v>0</v>
      </c>
      <c r="N86" s="264">
        <f t="shared" si="6"/>
        <v>265.12</v>
      </c>
      <c r="O86" s="265"/>
      <c r="P86" s="265"/>
      <c r="Q86" s="265"/>
      <c r="R86" s="332"/>
    </row>
    <row r="87" spans="1:18" ht="39" hidden="1" customHeight="1" x14ac:dyDescent="0.35">
      <c r="A87" s="328"/>
      <c r="B87" s="133">
        <v>84</v>
      </c>
      <c r="C87" s="329"/>
      <c r="D87" s="105" t="s">
        <v>311</v>
      </c>
      <c r="E87" s="140">
        <v>2623.79</v>
      </c>
      <c r="F87" s="134">
        <f>CEART!K87+'ESAG PROCULT'!K87+'ESAG PAEX'!K87+'ESAG 3201'!K87+'ESAG 12758'!K87+'ESAG 11038'!K87+CEFID!K87+'CAV PROJETO 1'!K87+'CAV PROJETO 2 PRAPEG'!K87+'CAV PROJETO 3 PAEX'!K87+'CESFI INECO 14842'!K87+'CESFI DEX 12758'!K87+'CESFI 11038'!K87+CEPLAN!K87+CEO!K87+CCT!K87+FAED!K87+CESMO!K87+CEAVI!K87+CERES!K87+CEAD!K87+SECOM!K87+'RÁDIO FPOLIS'!K87+'RÁDIO LAGES'!K87+'RÁDIO JVLLE'!K87+SECON!K87+PROPLAN!K87+PROEX!K87+PROPPG!K87+MUSEU!K87+BU!K87</f>
        <v>28</v>
      </c>
      <c r="G87" s="135">
        <f>CEART!L87+'ESAG PROCULT'!L87+'ESAG PAEX'!L87+'ESAG 3201'!L87+'ESAG 12758'!L87+'ESAG 11038'!L87+CEFID!L87+'CAV PROJETO 1'!L87+'CAV PROJETO 2 PRAPEG'!L87+'CAV PROJETO 3 PAEX'!L87+'CESFI INECO 14842'!L87+'CESFI DEX 12758'!L87+'CESFI 11038'!L87+CEPLAN!L87+CEO!L87+CCT!L87+FAED!L87+CESMO!L87+CEAVI!L87+CERES!L87+CEAD!L87+SECOM!L87+'RÁDIO FPOLIS'!L87+'RÁDIO LAGES'!L87+'RÁDIO JVLLE'!L87+SECON!L87+PROPLAN!L87+PROEX!L87+PROPPG!L87+MUSEU!L87+BU!L87</f>
        <v>5</v>
      </c>
      <c r="H87" s="135">
        <f>CEART!M87+'ESAG PROCULT'!M87+'ESAG PAEX'!M87+'ESAG 3201'!M87+'ESAG 12758'!M87+'ESAG 11038'!M87+CEFID!M87+'CAV PROJETO 1'!M87+'CAV PROJETO 2 PRAPEG'!M87+'CAV PROJETO 3 PAEX'!M87+'CESFI INECO 14842'!M87+'CESFI DEX 12758'!M87+'CESFI 11038'!M87+CEPLAN!M87+CEO!M87+CCT!M87+FAED!M87+CESMO!M87+CEAVI!M87+CERES!M87+CEAD!M87+SECOM!M87+'RÁDIO FPOLIS'!M87+'RÁDIO LAGES'!M87+'RÁDIO JVLLE'!M87+SECON!M87+PROPLAN!M87+PROEX!M87+PROPPG!M87+MUSEU!M87+BU!M87</f>
        <v>5</v>
      </c>
      <c r="I87" s="136">
        <f t="shared" si="5"/>
        <v>6.5</v>
      </c>
      <c r="J87" s="137">
        <f>CEART!P87+CEART!Q87+'ESAG PROCULT'!P87+'ESAG PROCULT'!Q87+'ESAG PAEX'!P87+'ESAG PAEX'!Q87+'ESAG 3201'!P87+'ESAG 3201'!Q87+'ESAG 12758'!P87+'ESAG 12758'!Q87+'ESAG 11038'!P87+'ESAG 11038'!Q87+CEFID!P87+CEFID!Q87+'CAV PROJETO 1'!P87+'CAV PROJETO 1'!Q87+'CAV PROJETO 2 PRAPEG'!P87+'CAV PROJETO 2 PRAPEG'!Q87+'CAV PROJETO 3 PAEX'!P87+'CAV PROJETO 3 PAEX'!Q87+'CESFI INECO 14842'!P87+'CESFI INECO 14842'!Q87+'CESFI DEX 12758'!P87+'CESFI DEX 12758'!Q87+'CESFI 11038'!P87+'CESFI 11038'!Q87+CEPLAN!P87+CEPLAN!Q87+CEO!P87+CEO!Q87+CCT!P87+CCT!Q87+FAED!P87+FAED!Q87+CESMO!P87+CESMO!Q87+CEAVI!P87+CEAVI!Q87+CERES!P87+CERES!Q87+CEAD!P87+CEAD!Q87+SECOM!P87+SECOM!Q87+'RÁDIO FPOLIS'!P87+'RÁDIO FPOLIS'!Q87+'RÁDIO LAGES'!P87+'RÁDIO LAGES'!Q87+'RÁDIO JVLLE'!P87+'RÁDIO JVLLE'!Q87+SECON!P87+SECON!Q87+PROPLAN!P87+PROPLAN!Q87+PROEX!P87+PROEX!Q87+PROPPG!P87+PROPPG!Q87+MUSEU!P87+MUSEU!Q87+BU!P87+BU!Q87</f>
        <v>0</v>
      </c>
      <c r="K87" s="138">
        <f t="shared" si="7"/>
        <v>23</v>
      </c>
      <c r="L87" s="139">
        <f t="shared" si="1"/>
        <v>73466.12</v>
      </c>
      <c r="M87" s="139">
        <f t="shared" si="3"/>
        <v>0</v>
      </c>
      <c r="N87" s="264">
        <f t="shared" si="6"/>
        <v>13118.95</v>
      </c>
      <c r="O87" s="265"/>
      <c r="P87" s="265"/>
      <c r="Q87" s="265"/>
      <c r="R87" s="332"/>
    </row>
    <row r="88" spans="1:18" ht="39" hidden="1" customHeight="1" x14ac:dyDescent="0.35">
      <c r="A88" s="328"/>
      <c r="B88" s="133">
        <v>85</v>
      </c>
      <c r="C88" s="329"/>
      <c r="D88" s="105" t="s">
        <v>314</v>
      </c>
      <c r="E88" s="140">
        <v>796.3</v>
      </c>
      <c r="F88" s="134">
        <f>CEART!K88+'ESAG PROCULT'!K88+'ESAG PAEX'!K88+'ESAG 3201'!K88+'ESAG 12758'!K88+'ESAG 11038'!K88+CEFID!K88+'CAV PROJETO 1'!K88+'CAV PROJETO 2 PRAPEG'!K88+'CAV PROJETO 3 PAEX'!K88+'CESFI INECO 14842'!K88+'CESFI DEX 12758'!K88+'CESFI 11038'!K88+CEPLAN!K88+CEO!K88+CCT!K88+FAED!K88+CESMO!K88+CEAVI!K88+CERES!K88+CEAD!K88+SECOM!K88+'RÁDIO FPOLIS'!K88+'RÁDIO LAGES'!K88+'RÁDIO JVLLE'!K88+SECON!K88+PROPLAN!K88+PROEX!K88+PROPPG!K88+MUSEU!K88+BU!K88</f>
        <v>11</v>
      </c>
      <c r="G88" s="135">
        <f>CEART!L88+'ESAG PROCULT'!L88+'ESAG PAEX'!L88+'ESAG 3201'!L88+'ESAG 12758'!L88+'ESAG 11038'!L88+CEFID!L88+'CAV PROJETO 1'!L88+'CAV PROJETO 2 PRAPEG'!L88+'CAV PROJETO 3 PAEX'!L88+'CESFI INECO 14842'!L88+'CESFI DEX 12758'!L88+'CESFI 11038'!L88+CEPLAN!L88+CEO!L88+CCT!L88+FAED!L88+CESMO!L88+CEAVI!L88+CERES!L88+CEAD!L88+SECOM!L88+'RÁDIO FPOLIS'!L88+'RÁDIO LAGES'!L88+'RÁDIO JVLLE'!L88+SECON!L88+PROPLAN!L88+PROEX!L88+PROPPG!L88+MUSEU!L88+BU!L88</f>
        <v>3</v>
      </c>
      <c r="H88" s="135">
        <f>CEART!M88+'ESAG PROCULT'!M88+'ESAG PAEX'!M88+'ESAG 3201'!M88+'ESAG 12758'!M88+'ESAG 11038'!M88+CEFID!M88+'CAV PROJETO 1'!M88+'CAV PROJETO 2 PRAPEG'!M88+'CAV PROJETO 3 PAEX'!M88+'CESFI INECO 14842'!M88+'CESFI DEX 12758'!M88+'CESFI 11038'!M88+CEPLAN!M88+CEO!M88+CCT!M88+FAED!M88+CESMO!M88+CEAVI!M88+CERES!M88+CEAD!M88+SECOM!M88+'RÁDIO FPOLIS'!M88+'RÁDIO LAGES'!M88+'RÁDIO JVLLE'!M88+SECON!M88+PROPLAN!M88+PROEX!M88+PROPPG!M88+MUSEU!M88+BU!M88</f>
        <v>3</v>
      </c>
      <c r="I88" s="136">
        <f t="shared" si="5"/>
        <v>2.25</v>
      </c>
      <c r="J88" s="137">
        <f>CEART!P88+CEART!Q88+'ESAG PROCULT'!P88+'ESAG PROCULT'!Q88+'ESAG PAEX'!P88+'ESAG PAEX'!Q88+'ESAG 3201'!P88+'ESAG 3201'!Q88+'ESAG 12758'!P88+'ESAG 12758'!Q88+'ESAG 11038'!P88+'ESAG 11038'!Q88+CEFID!P88+CEFID!Q88+'CAV PROJETO 1'!P88+'CAV PROJETO 1'!Q88+'CAV PROJETO 2 PRAPEG'!P88+'CAV PROJETO 2 PRAPEG'!Q88+'CAV PROJETO 3 PAEX'!P88+'CAV PROJETO 3 PAEX'!Q88+'CESFI INECO 14842'!P88+'CESFI INECO 14842'!Q88+'CESFI DEX 12758'!P88+'CESFI DEX 12758'!Q88+'CESFI 11038'!P88+'CESFI 11038'!Q88+CEPLAN!P88+CEPLAN!Q88+CEO!P88+CEO!Q88+CCT!P88+CCT!Q88+FAED!P88+FAED!Q88+CESMO!P88+CESMO!Q88+CEAVI!P88+CEAVI!Q88+CERES!P88+CERES!Q88+CEAD!P88+CEAD!Q88+SECOM!P88+SECOM!Q88+'RÁDIO FPOLIS'!P88+'RÁDIO FPOLIS'!Q88+'RÁDIO LAGES'!P88+'RÁDIO LAGES'!Q88+'RÁDIO JVLLE'!P88+'RÁDIO JVLLE'!Q88+SECON!P88+SECON!Q88+PROPLAN!P88+PROPLAN!Q88+PROEX!P88+PROEX!Q88+PROPPG!P88+PROPPG!Q88+MUSEU!P88+MUSEU!Q88+BU!P88+BU!Q88</f>
        <v>0</v>
      </c>
      <c r="K88" s="138">
        <f t="shared" si="7"/>
        <v>8</v>
      </c>
      <c r="L88" s="139">
        <f t="shared" si="1"/>
        <v>8759.2999999999993</v>
      </c>
      <c r="M88" s="139">
        <f t="shared" si="3"/>
        <v>0</v>
      </c>
      <c r="N88" s="264">
        <f t="shared" si="6"/>
        <v>2388.8999999999996</v>
      </c>
      <c r="O88" s="265"/>
      <c r="P88" s="265"/>
      <c r="Q88" s="265"/>
      <c r="R88" s="332"/>
    </row>
    <row r="89" spans="1:18" ht="39" hidden="1" customHeight="1" x14ac:dyDescent="0.35">
      <c r="A89" s="328"/>
      <c r="B89" s="133">
        <v>86</v>
      </c>
      <c r="C89" s="329"/>
      <c r="D89" s="105" t="s">
        <v>317</v>
      </c>
      <c r="E89" s="140">
        <v>174.38</v>
      </c>
      <c r="F89" s="134">
        <f>CEART!K89+'ESAG PROCULT'!K89+'ESAG PAEX'!K89+'ESAG 3201'!K89+'ESAG 12758'!K89+'ESAG 11038'!K89+CEFID!K89+'CAV PROJETO 1'!K89+'CAV PROJETO 2 PRAPEG'!K89+'CAV PROJETO 3 PAEX'!K89+'CESFI INECO 14842'!K89+'CESFI DEX 12758'!K89+'CESFI 11038'!K89+CEPLAN!K89+CEO!K89+CCT!K89+FAED!K89+CESMO!K89+CEAVI!K89+CERES!K89+CEAD!K89+SECOM!K89+'RÁDIO FPOLIS'!K89+'RÁDIO LAGES'!K89+'RÁDIO JVLLE'!K89+SECON!K89+PROPLAN!K89+PROEX!K89+PROPPG!K89+MUSEU!K89+BU!K89</f>
        <v>5</v>
      </c>
      <c r="G89" s="135">
        <f>CEART!L89+'ESAG PROCULT'!L89+'ESAG PAEX'!L89+'ESAG 3201'!L89+'ESAG 12758'!L89+'ESAG 11038'!L89+CEFID!L89+'CAV PROJETO 1'!L89+'CAV PROJETO 2 PRAPEG'!L89+'CAV PROJETO 3 PAEX'!L89+'CESFI INECO 14842'!L89+'CESFI DEX 12758'!L89+'CESFI 11038'!L89+CEPLAN!L89+CEO!L89+CCT!L89+FAED!L89+CESMO!L89+CEAVI!L89+CERES!L89+CEAD!L89+SECOM!L89+'RÁDIO FPOLIS'!L89+'RÁDIO LAGES'!L89+'RÁDIO JVLLE'!L89+SECON!L89+PROPLAN!L89+PROEX!L89+PROPPG!L89+MUSEU!L89+BU!L89</f>
        <v>2</v>
      </c>
      <c r="H89" s="135">
        <f>CEART!M89+'ESAG PROCULT'!M89+'ESAG PAEX'!M89+'ESAG 3201'!M89+'ESAG 12758'!M89+'ESAG 11038'!M89+CEFID!M89+'CAV PROJETO 1'!M89+'CAV PROJETO 2 PRAPEG'!M89+'CAV PROJETO 3 PAEX'!M89+'CESFI INECO 14842'!M89+'CESFI DEX 12758'!M89+'CESFI 11038'!M89+CEPLAN!M89+CEO!M89+CCT!M89+FAED!M89+CESMO!M89+CEAVI!M89+CERES!M89+CEAD!M89+SECOM!M89+'RÁDIO FPOLIS'!M89+'RÁDIO LAGES'!M89+'RÁDIO JVLLE'!M89+SECON!M89+PROPLAN!M89+PROEX!M89+PROPPG!M89+MUSEU!M89+BU!M89</f>
        <v>2</v>
      </c>
      <c r="I89" s="136">
        <f t="shared" si="5"/>
        <v>0.75</v>
      </c>
      <c r="J89" s="137">
        <f>CEART!P89+CEART!Q89+'ESAG PROCULT'!P89+'ESAG PROCULT'!Q89+'ESAG PAEX'!P89+'ESAG PAEX'!Q89+'ESAG 3201'!P89+'ESAG 3201'!Q89+'ESAG 12758'!P89+'ESAG 12758'!Q89+'ESAG 11038'!P89+'ESAG 11038'!Q89+CEFID!P89+CEFID!Q89+'CAV PROJETO 1'!P89+'CAV PROJETO 1'!Q89+'CAV PROJETO 2 PRAPEG'!P89+'CAV PROJETO 2 PRAPEG'!Q89+'CAV PROJETO 3 PAEX'!P89+'CAV PROJETO 3 PAEX'!Q89+'CESFI INECO 14842'!P89+'CESFI INECO 14842'!Q89+'CESFI DEX 12758'!P89+'CESFI DEX 12758'!Q89+'CESFI 11038'!P89+'CESFI 11038'!Q89+CEPLAN!P89+CEPLAN!Q89+CEO!P89+CEO!Q89+CCT!P89+CCT!Q89+FAED!P89+FAED!Q89+CESMO!P89+CESMO!Q89+CEAVI!P89+CEAVI!Q89+CERES!P89+CERES!Q89+CEAD!P89+CEAD!Q89+SECOM!P89+SECOM!Q89+'RÁDIO FPOLIS'!P89+'RÁDIO FPOLIS'!Q89+'RÁDIO LAGES'!P89+'RÁDIO LAGES'!Q89+'RÁDIO JVLLE'!P89+'RÁDIO JVLLE'!Q89+SECON!P89+SECON!Q89+PROPLAN!P89+PROPLAN!Q89+PROEX!P89+PROEX!Q89+PROPPG!P89+PROPPG!Q89+MUSEU!P89+MUSEU!Q89+BU!P89+BU!Q89</f>
        <v>0</v>
      </c>
      <c r="K89" s="138">
        <f t="shared" si="7"/>
        <v>3</v>
      </c>
      <c r="L89" s="139">
        <f t="shared" si="1"/>
        <v>871.9</v>
      </c>
      <c r="M89" s="139">
        <f t="shared" si="3"/>
        <v>0</v>
      </c>
      <c r="N89" s="264">
        <f t="shared" si="6"/>
        <v>348.76</v>
      </c>
      <c r="O89" s="265"/>
      <c r="P89" s="265"/>
      <c r="Q89" s="265"/>
      <c r="R89" s="332"/>
    </row>
    <row r="90" spans="1:18" ht="39" hidden="1" customHeight="1" x14ac:dyDescent="0.35">
      <c r="A90" s="328">
        <v>18</v>
      </c>
      <c r="B90" s="133">
        <v>87</v>
      </c>
      <c r="C90" s="329" t="s">
        <v>131</v>
      </c>
      <c r="D90" s="105" t="s">
        <v>320</v>
      </c>
      <c r="E90" s="140">
        <v>2100</v>
      </c>
      <c r="F90" s="134">
        <f>CEART!K90+'ESAG PROCULT'!K90+'ESAG PAEX'!K90+'ESAG 3201'!K90+'ESAG 12758'!K90+'ESAG 11038'!K90+CEFID!K90+'CAV PROJETO 1'!K90+'CAV PROJETO 2 PRAPEG'!K90+'CAV PROJETO 3 PAEX'!K90+'CESFI INECO 14842'!K90+'CESFI DEX 12758'!K90+'CESFI 11038'!K90+CEPLAN!K90+CEO!K90+CCT!K90+FAED!K90+CESMO!K90+CEAVI!K90+CERES!K90+CEAD!K90+SECOM!K90+'RÁDIO FPOLIS'!K90+'RÁDIO LAGES'!K90+'RÁDIO JVLLE'!K90+SECON!K90+PROPLAN!K90+PROEX!K90+PROPPG!K90+MUSEU!K90+BU!K90</f>
        <v>1</v>
      </c>
      <c r="G90" s="135">
        <f>CEART!L90+'ESAG PROCULT'!L90+'ESAG PAEX'!L90+'ESAG 3201'!L90+'ESAG 12758'!L90+'ESAG 11038'!L90+CEFID!L90+'CAV PROJETO 1'!L90+'CAV PROJETO 2 PRAPEG'!L90+'CAV PROJETO 3 PAEX'!L90+'CESFI INECO 14842'!L90+'CESFI DEX 12758'!L90+'CESFI 11038'!L90+CEPLAN!L90+CEO!L90+CCT!L90+FAED!L90+CESMO!L90+CEAVI!L90+CERES!L90+CEAD!L90+SECOM!L90+'RÁDIO FPOLIS'!L90+'RÁDIO LAGES'!L90+'RÁDIO JVLLE'!L90+SECON!L90+PROPLAN!L90+PROEX!L90+PROPPG!L90+MUSEU!L90+BU!L90</f>
        <v>1</v>
      </c>
      <c r="H90" s="135">
        <f>CEART!M90+'ESAG PROCULT'!M90+'ESAG PAEX'!M90+'ESAG 3201'!M90+'ESAG 12758'!M90+'ESAG 11038'!M90+CEFID!M90+'CAV PROJETO 1'!M90+'CAV PROJETO 2 PRAPEG'!M90+'CAV PROJETO 3 PAEX'!M90+'CESFI INECO 14842'!M90+'CESFI DEX 12758'!M90+'CESFI 11038'!M90+CEPLAN!M90+CEO!M90+CCT!M90+FAED!M90+CESMO!M90+CEAVI!M90+CERES!M90+CEAD!M90+SECOM!M90+'RÁDIO FPOLIS'!M90+'RÁDIO LAGES'!M90+'RÁDIO JVLLE'!M90+SECON!M90+PROPLAN!M90+PROEX!M90+PROPPG!M90+MUSEU!M90+BU!M90</f>
        <v>1</v>
      </c>
      <c r="I90" s="136">
        <f t="shared" si="5"/>
        <v>-0.25</v>
      </c>
      <c r="J90" s="137">
        <f>CEART!P90+CEART!Q90+'ESAG PROCULT'!P90+'ESAG PROCULT'!Q90+'ESAG PAEX'!P90+'ESAG PAEX'!Q90+'ESAG 3201'!P90+'ESAG 3201'!Q90+'ESAG 12758'!P90+'ESAG 12758'!Q90+'ESAG 11038'!P90+'ESAG 11038'!Q90+CEFID!P90+CEFID!Q90+'CAV PROJETO 1'!P90+'CAV PROJETO 1'!Q90+'CAV PROJETO 2 PRAPEG'!P90+'CAV PROJETO 2 PRAPEG'!Q90+'CAV PROJETO 3 PAEX'!P90+'CAV PROJETO 3 PAEX'!Q90+'CESFI INECO 14842'!P90+'CESFI INECO 14842'!Q90+'CESFI DEX 12758'!P90+'CESFI DEX 12758'!Q90+'CESFI 11038'!P90+'CESFI 11038'!Q90+CEPLAN!P90+CEPLAN!Q90+CEO!P90+CEO!Q90+CCT!P90+CCT!Q90+FAED!P90+FAED!Q90+CESMO!P90+CESMO!Q90+CEAVI!P90+CEAVI!Q90+CERES!P90+CERES!Q90+CEAD!P90+CEAD!Q90+SECOM!P90+SECOM!Q90+'RÁDIO FPOLIS'!P90+'RÁDIO FPOLIS'!Q90+'RÁDIO LAGES'!P90+'RÁDIO LAGES'!Q90+'RÁDIO JVLLE'!P90+'RÁDIO JVLLE'!Q90+SECON!P90+SECON!Q90+PROPLAN!P90+PROPLAN!Q90+PROEX!P90+PROEX!Q90+PROPPG!P90+PROPPG!Q90+MUSEU!P90+MUSEU!Q90+BU!P90+BU!Q90</f>
        <v>0</v>
      </c>
      <c r="K90" s="138">
        <f t="shared" si="7"/>
        <v>0</v>
      </c>
      <c r="L90" s="139">
        <f t="shared" si="1"/>
        <v>2100</v>
      </c>
      <c r="M90" s="139">
        <f t="shared" si="3"/>
        <v>0</v>
      </c>
      <c r="N90" s="264">
        <f t="shared" si="6"/>
        <v>2100</v>
      </c>
      <c r="O90" s="265"/>
      <c r="P90" s="265"/>
      <c r="Q90" s="265"/>
      <c r="R90" s="332"/>
    </row>
    <row r="91" spans="1:18" ht="39" hidden="1" customHeight="1" x14ac:dyDescent="0.35">
      <c r="A91" s="328"/>
      <c r="B91" s="133">
        <v>88</v>
      </c>
      <c r="C91" s="329"/>
      <c r="D91" s="105" t="s">
        <v>324</v>
      </c>
      <c r="E91" s="140">
        <v>480</v>
      </c>
      <c r="F91" s="134">
        <f>CEART!K91+'ESAG PROCULT'!K91+'ESAG PAEX'!K91+'ESAG 3201'!K91+'ESAG 12758'!K91+'ESAG 11038'!K91+CEFID!K91+'CAV PROJETO 1'!K91+'CAV PROJETO 2 PRAPEG'!K91+'CAV PROJETO 3 PAEX'!K91+'CESFI INECO 14842'!K91+'CESFI DEX 12758'!K91+'CESFI 11038'!K91+CEPLAN!K91+CEO!K91+CCT!K91+FAED!K91+CESMO!K91+CEAVI!K91+CERES!K91+CEAD!K91+SECOM!K91+'RÁDIO FPOLIS'!K91+'RÁDIO LAGES'!K91+'RÁDIO JVLLE'!K91+SECON!K91+PROPLAN!K91+PROEX!K91+PROPPG!K91+MUSEU!K91+BU!K91</f>
        <v>4</v>
      </c>
      <c r="G91" s="135">
        <f>CEART!L91+'ESAG PROCULT'!L91+'ESAG PAEX'!L91+'ESAG 3201'!L91+'ESAG 12758'!L91+'ESAG 11038'!L91+CEFID!L91+'CAV PROJETO 1'!L91+'CAV PROJETO 2 PRAPEG'!L91+'CAV PROJETO 3 PAEX'!L91+'CESFI INECO 14842'!L91+'CESFI DEX 12758'!L91+'CESFI 11038'!L91+CEPLAN!L91+CEO!L91+CCT!L91+FAED!L91+CESMO!L91+CEAVI!L91+CERES!L91+CEAD!L91+SECOM!L91+'RÁDIO FPOLIS'!L91+'RÁDIO LAGES'!L91+'RÁDIO JVLLE'!L91+SECON!L91+PROPLAN!L91+PROEX!L91+PROPPG!L91+MUSEU!L91+BU!L91</f>
        <v>1</v>
      </c>
      <c r="H91" s="135">
        <f>CEART!M91+'ESAG PROCULT'!M91+'ESAG PAEX'!M91+'ESAG 3201'!M91+'ESAG 12758'!M91+'ESAG 11038'!M91+CEFID!M91+'CAV PROJETO 1'!M91+'CAV PROJETO 2 PRAPEG'!M91+'CAV PROJETO 3 PAEX'!M91+'CESFI INECO 14842'!M91+'CESFI DEX 12758'!M91+'CESFI 11038'!M91+CEPLAN!M91+CEO!M91+CCT!M91+FAED!M91+CESMO!M91+CEAVI!M91+CERES!M91+CEAD!M91+SECOM!M91+'RÁDIO FPOLIS'!M91+'RÁDIO LAGES'!M91+'RÁDIO JVLLE'!M91+SECON!M91+PROPLAN!M91+PROEX!M91+PROPPG!M91+MUSEU!M91+BU!M91</f>
        <v>1</v>
      </c>
      <c r="I91" s="136">
        <f t="shared" si="5"/>
        <v>0.5</v>
      </c>
      <c r="J91" s="137">
        <f>CEART!P91+CEART!Q91+'ESAG PROCULT'!P91+'ESAG PROCULT'!Q91+'ESAG PAEX'!P91+'ESAG PAEX'!Q91+'ESAG 3201'!P91+'ESAG 3201'!Q91+'ESAG 12758'!P91+'ESAG 12758'!Q91+'ESAG 11038'!P91+'ESAG 11038'!Q91+CEFID!P91+CEFID!Q91+'CAV PROJETO 1'!P91+'CAV PROJETO 1'!Q91+'CAV PROJETO 2 PRAPEG'!P91+'CAV PROJETO 2 PRAPEG'!Q91+'CAV PROJETO 3 PAEX'!P91+'CAV PROJETO 3 PAEX'!Q91+'CESFI INECO 14842'!P91+'CESFI INECO 14842'!Q91+'CESFI DEX 12758'!P91+'CESFI DEX 12758'!Q91+'CESFI 11038'!P91+'CESFI 11038'!Q91+CEPLAN!P91+CEPLAN!Q91+CEO!P91+CEO!Q91+CCT!P91+CCT!Q91+FAED!P91+FAED!Q91+CESMO!P91+CESMO!Q91+CEAVI!P91+CEAVI!Q91+CERES!P91+CERES!Q91+CEAD!P91+CEAD!Q91+SECOM!P91+SECOM!Q91+'RÁDIO FPOLIS'!P91+'RÁDIO FPOLIS'!Q91+'RÁDIO LAGES'!P91+'RÁDIO LAGES'!Q91+'RÁDIO JVLLE'!P91+'RÁDIO JVLLE'!Q91+SECON!P91+SECON!Q91+PROPLAN!P91+PROPLAN!Q91+PROEX!P91+PROEX!Q91+PROPPG!P91+PROPPG!Q91+MUSEU!P91+MUSEU!Q91+BU!P91+BU!Q91</f>
        <v>0</v>
      </c>
      <c r="K91" s="138">
        <f t="shared" si="7"/>
        <v>3</v>
      </c>
      <c r="L91" s="139">
        <f t="shared" si="1"/>
        <v>1920</v>
      </c>
      <c r="M91" s="139">
        <f t="shared" si="3"/>
        <v>0</v>
      </c>
      <c r="N91" s="264">
        <f t="shared" si="6"/>
        <v>480</v>
      </c>
      <c r="O91" s="265"/>
      <c r="P91" s="265"/>
      <c r="Q91" s="265"/>
      <c r="R91" s="332"/>
    </row>
    <row r="92" spans="1:18" ht="39" hidden="1" customHeight="1" x14ac:dyDescent="0.35">
      <c r="A92" s="328"/>
      <c r="B92" s="133">
        <v>89</v>
      </c>
      <c r="C92" s="329"/>
      <c r="D92" s="105" t="s">
        <v>326</v>
      </c>
      <c r="E92" s="140">
        <v>1800</v>
      </c>
      <c r="F92" s="134">
        <f>CEART!K92+'ESAG PROCULT'!K92+'ESAG PAEX'!K92+'ESAG 3201'!K92+'ESAG 12758'!K92+'ESAG 11038'!K92+CEFID!K92+'CAV PROJETO 1'!K92+'CAV PROJETO 2 PRAPEG'!K92+'CAV PROJETO 3 PAEX'!K92+'CESFI INECO 14842'!K92+'CESFI DEX 12758'!K92+'CESFI 11038'!K92+CEPLAN!K92+CEO!K92+CCT!K92+FAED!K92+CESMO!K92+CEAVI!K92+CERES!K92+CEAD!K92+SECOM!K92+'RÁDIO FPOLIS'!K92+'RÁDIO LAGES'!K92+'RÁDIO JVLLE'!K92+SECON!K92+PROPLAN!K92+PROEX!K92+PROPPG!K92+MUSEU!K92+BU!K92</f>
        <v>2</v>
      </c>
      <c r="G92" s="135">
        <f>CEART!L92+'ESAG PROCULT'!L92+'ESAG PAEX'!L92+'ESAG 3201'!L92+'ESAG 12758'!L92+'ESAG 11038'!L92+CEFID!L92+'CAV PROJETO 1'!L92+'CAV PROJETO 2 PRAPEG'!L92+'CAV PROJETO 3 PAEX'!L92+'CESFI INECO 14842'!L92+'CESFI DEX 12758'!L92+'CESFI 11038'!L92+CEPLAN!L92+CEO!L92+CCT!L92+FAED!L92+CESMO!L92+CEAVI!L92+CERES!L92+CEAD!L92+SECOM!L92+'RÁDIO FPOLIS'!L92+'RÁDIO LAGES'!L92+'RÁDIO JVLLE'!L92+SECON!L92+PROPLAN!L92+PROEX!L92+PROPPG!L92+MUSEU!L92+BU!L92</f>
        <v>2</v>
      </c>
      <c r="H92" s="135">
        <f>CEART!M92+'ESAG PROCULT'!M92+'ESAG PAEX'!M92+'ESAG 3201'!M92+'ESAG 12758'!M92+'ESAG 11038'!M92+CEFID!M92+'CAV PROJETO 1'!M92+'CAV PROJETO 2 PRAPEG'!M92+'CAV PROJETO 3 PAEX'!M92+'CESFI INECO 14842'!M92+'CESFI DEX 12758'!M92+'CESFI 11038'!M92+CEPLAN!M92+CEO!M92+CCT!M92+FAED!M92+CESMO!M92+CEAVI!M92+CERES!M92+CEAD!M92+SECOM!M92+'RÁDIO FPOLIS'!M92+'RÁDIO LAGES'!M92+'RÁDIO JVLLE'!M92+SECON!M92+PROPLAN!M92+PROEX!M92+PROPPG!M92+MUSEU!M92+BU!M92</f>
        <v>2</v>
      </c>
      <c r="I92" s="136">
        <f t="shared" si="5"/>
        <v>0</v>
      </c>
      <c r="J92" s="137">
        <f>CEART!P92+CEART!Q92+'ESAG PROCULT'!P92+'ESAG PROCULT'!Q92+'ESAG PAEX'!P92+'ESAG PAEX'!Q92+'ESAG 3201'!P92+'ESAG 3201'!Q92+'ESAG 12758'!P92+'ESAG 12758'!Q92+'ESAG 11038'!P92+'ESAG 11038'!Q92+CEFID!P92+CEFID!Q92+'CAV PROJETO 1'!P92+'CAV PROJETO 1'!Q92+'CAV PROJETO 2 PRAPEG'!P92+'CAV PROJETO 2 PRAPEG'!Q92+'CAV PROJETO 3 PAEX'!P92+'CAV PROJETO 3 PAEX'!Q92+'CESFI INECO 14842'!P92+'CESFI INECO 14842'!Q92+'CESFI DEX 12758'!P92+'CESFI DEX 12758'!Q92+'CESFI 11038'!P92+'CESFI 11038'!Q92+CEPLAN!P92+CEPLAN!Q92+CEO!P92+CEO!Q92+CCT!P92+CCT!Q92+FAED!P92+FAED!Q92+CESMO!P92+CESMO!Q92+CEAVI!P92+CEAVI!Q92+CERES!P92+CERES!Q92+CEAD!P92+CEAD!Q92+SECOM!P92+SECOM!Q92+'RÁDIO FPOLIS'!P92+'RÁDIO FPOLIS'!Q92+'RÁDIO LAGES'!P92+'RÁDIO LAGES'!Q92+'RÁDIO JVLLE'!P92+'RÁDIO JVLLE'!Q92+SECON!P92+SECON!Q92+PROPLAN!P92+PROPLAN!Q92+PROEX!P92+PROEX!Q92+PROPPG!P92+PROPPG!Q92+MUSEU!P92+MUSEU!Q92+BU!P92+BU!Q92</f>
        <v>0</v>
      </c>
      <c r="K92" s="138">
        <f t="shared" si="7"/>
        <v>0</v>
      </c>
      <c r="L92" s="139">
        <f t="shared" si="1"/>
        <v>3600</v>
      </c>
      <c r="M92" s="139">
        <f t="shared" si="3"/>
        <v>0</v>
      </c>
      <c r="N92" s="264">
        <f t="shared" si="6"/>
        <v>3600</v>
      </c>
      <c r="O92" s="265"/>
      <c r="P92" s="265"/>
      <c r="Q92" s="265"/>
      <c r="R92" s="332"/>
    </row>
    <row r="93" spans="1:18" ht="39" hidden="1" customHeight="1" x14ac:dyDescent="0.35">
      <c r="A93" s="328"/>
      <c r="B93" s="133">
        <v>90</v>
      </c>
      <c r="C93" s="329"/>
      <c r="D93" s="105" t="s">
        <v>329</v>
      </c>
      <c r="E93" s="140">
        <v>2269</v>
      </c>
      <c r="F93" s="134">
        <f>CEART!K93+'ESAG PROCULT'!K93+'ESAG PAEX'!K93+'ESAG 3201'!K93+'ESAG 12758'!K93+'ESAG 11038'!K93+CEFID!K93+'CAV PROJETO 1'!K93+'CAV PROJETO 2 PRAPEG'!K93+'CAV PROJETO 3 PAEX'!K93+'CESFI INECO 14842'!K93+'CESFI DEX 12758'!K93+'CESFI 11038'!K93+CEPLAN!K93+CEO!K93+CCT!K93+FAED!K93+CESMO!K93+CEAVI!K93+CERES!K93+CEAD!K93+SECOM!K93+'RÁDIO FPOLIS'!K93+'RÁDIO LAGES'!K93+'RÁDIO JVLLE'!K93+SECON!K93+PROPLAN!K93+PROEX!K93+PROPPG!K93+MUSEU!K93+BU!K93</f>
        <v>20</v>
      </c>
      <c r="G93" s="135">
        <f>CEART!L93+'ESAG PROCULT'!L93+'ESAG PAEX'!L93+'ESAG 3201'!L93+'ESAG 12758'!L93+'ESAG 11038'!L93+CEFID!L93+'CAV PROJETO 1'!L93+'CAV PROJETO 2 PRAPEG'!L93+'CAV PROJETO 3 PAEX'!L93+'CESFI INECO 14842'!L93+'CESFI DEX 12758'!L93+'CESFI 11038'!L93+CEPLAN!L93+CEO!L93+CCT!L93+FAED!L93+CESMO!L93+CEAVI!L93+CERES!L93+CEAD!L93+SECOM!L93+'RÁDIO FPOLIS'!L93+'RÁDIO LAGES'!L93+'RÁDIO JVLLE'!L93+SECON!L93+PROPLAN!L93+PROEX!L93+PROPPG!L93+MUSEU!L93+BU!L93</f>
        <v>2</v>
      </c>
      <c r="H93" s="135">
        <f>CEART!M93+'ESAG PROCULT'!M93+'ESAG PAEX'!M93+'ESAG 3201'!M93+'ESAG 12758'!M93+'ESAG 11038'!M93+CEFID!M93+'CAV PROJETO 1'!M93+'CAV PROJETO 2 PRAPEG'!M93+'CAV PROJETO 3 PAEX'!M93+'CESFI INECO 14842'!M93+'CESFI DEX 12758'!M93+'CESFI 11038'!M93+CEPLAN!M93+CEO!M93+CCT!M93+FAED!M93+CESMO!M93+CEAVI!M93+CERES!M93+CEAD!M93+SECOM!M93+'RÁDIO FPOLIS'!M93+'RÁDIO LAGES'!M93+'RÁDIO JVLLE'!M93+SECON!M93+PROPLAN!M93+PROEX!M93+PROPPG!M93+MUSEU!M93+BU!M93</f>
        <v>2</v>
      </c>
      <c r="I93" s="136">
        <f t="shared" si="5"/>
        <v>4.5</v>
      </c>
      <c r="J93" s="137">
        <f>CEART!P93+CEART!Q93+'ESAG PROCULT'!P93+'ESAG PROCULT'!Q93+'ESAG PAEX'!P93+'ESAG PAEX'!Q93+'ESAG 3201'!P93+'ESAG 3201'!Q93+'ESAG 12758'!P93+'ESAG 12758'!Q93+'ESAG 11038'!P93+'ESAG 11038'!Q93+CEFID!P93+CEFID!Q93+'CAV PROJETO 1'!P93+'CAV PROJETO 1'!Q93+'CAV PROJETO 2 PRAPEG'!P93+'CAV PROJETO 2 PRAPEG'!Q93+'CAV PROJETO 3 PAEX'!P93+'CAV PROJETO 3 PAEX'!Q93+'CESFI INECO 14842'!P93+'CESFI INECO 14842'!Q93+'CESFI DEX 12758'!P93+'CESFI DEX 12758'!Q93+'CESFI 11038'!P93+'CESFI 11038'!Q93+CEPLAN!P93+CEPLAN!Q93+CEO!P93+CEO!Q93+CCT!P93+CCT!Q93+FAED!P93+FAED!Q93+CESMO!P93+CESMO!Q93+CEAVI!P93+CEAVI!Q93+CERES!P93+CERES!Q93+CEAD!P93+CEAD!Q93+SECOM!P93+SECOM!Q93+'RÁDIO FPOLIS'!P93+'RÁDIO FPOLIS'!Q93+'RÁDIO LAGES'!P93+'RÁDIO LAGES'!Q93+'RÁDIO JVLLE'!P93+'RÁDIO JVLLE'!Q93+SECON!P93+SECON!Q93+PROPLAN!P93+PROPLAN!Q93+PROEX!P93+PROEX!Q93+PROPPG!P93+PROPPG!Q93+MUSEU!P93+MUSEU!Q93+BU!P93+BU!Q93</f>
        <v>0</v>
      </c>
      <c r="K93" s="138">
        <f t="shared" si="7"/>
        <v>18</v>
      </c>
      <c r="L93" s="139">
        <f t="shared" si="1"/>
        <v>45380</v>
      </c>
      <c r="M93" s="139">
        <f t="shared" si="3"/>
        <v>0</v>
      </c>
      <c r="N93" s="264">
        <f t="shared" si="6"/>
        <v>4538</v>
      </c>
      <c r="O93" s="265"/>
      <c r="P93" s="265"/>
      <c r="Q93" s="265"/>
      <c r="R93" s="332"/>
    </row>
    <row r="94" spans="1:18" ht="39" hidden="1" customHeight="1" x14ac:dyDescent="0.35">
      <c r="A94" s="328">
        <v>19</v>
      </c>
      <c r="B94" s="133">
        <v>91</v>
      </c>
      <c r="C94" s="329" t="s">
        <v>331</v>
      </c>
      <c r="D94" s="105" t="s">
        <v>332</v>
      </c>
      <c r="E94" s="140">
        <v>442</v>
      </c>
      <c r="F94" s="134">
        <f>CEART!K94+'ESAG PROCULT'!K94+'ESAG PAEX'!K94+'ESAG 3201'!K94+'ESAG 12758'!K94+'ESAG 11038'!K94+CEFID!K94+'CAV PROJETO 1'!K94+'CAV PROJETO 2 PRAPEG'!K94+'CAV PROJETO 3 PAEX'!K94+'CESFI INECO 14842'!K94+'CESFI DEX 12758'!K94+'CESFI 11038'!K94+CEPLAN!K94+CEO!K94+CCT!K94+FAED!K94+CESMO!K94+CEAVI!K94+CERES!K94+CEAD!K94+SECOM!K94+'RÁDIO FPOLIS'!K94+'RÁDIO LAGES'!K94+'RÁDIO JVLLE'!K94+SECON!K94+PROPLAN!K94+PROEX!K94+PROPPG!K94+MUSEU!K94+BU!K94</f>
        <v>9</v>
      </c>
      <c r="G94" s="135">
        <f>CEART!L94+'ESAG PROCULT'!L94+'ESAG PAEX'!L94+'ESAG 3201'!L94+'ESAG 12758'!L94+'ESAG 11038'!L94+CEFID!L94+'CAV PROJETO 1'!L94+'CAV PROJETO 2 PRAPEG'!L94+'CAV PROJETO 3 PAEX'!L94+'CESFI INECO 14842'!L94+'CESFI DEX 12758'!L94+'CESFI 11038'!L94+CEPLAN!L94+CEO!L94+CCT!L94+FAED!L94+CESMO!L94+CEAVI!L94+CERES!L94+CEAD!L94+SECOM!L94+'RÁDIO FPOLIS'!L94+'RÁDIO LAGES'!L94+'RÁDIO JVLLE'!L94+SECON!L94+PROPLAN!L94+PROEX!L94+PROPPG!L94+MUSEU!L94+BU!L94</f>
        <v>3</v>
      </c>
      <c r="H94" s="135">
        <f>CEART!M94+'ESAG PROCULT'!M94+'ESAG PAEX'!M94+'ESAG 3201'!M94+'ESAG 12758'!M94+'ESAG 11038'!M94+CEFID!M94+'CAV PROJETO 1'!M94+'CAV PROJETO 2 PRAPEG'!M94+'CAV PROJETO 3 PAEX'!M94+'CESFI INECO 14842'!M94+'CESFI DEX 12758'!M94+'CESFI 11038'!M94+CEPLAN!M94+CEO!M94+CCT!M94+FAED!M94+CESMO!M94+CEAVI!M94+CERES!M94+CEAD!M94+SECOM!M94+'RÁDIO FPOLIS'!M94+'RÁDIO LAGES'!M94+'RÁDIO JVLLE'!M94+SECON!M94+PROPLAN!M94+PROEX!M94+PROPPG!M94+MUSEU!M94+BU!M94</f>
        <v>3</v>
      </c>
      <c r="I94" s="136">
        <f t="shared" si="5"/>
        <v>1.75</v>
      </c>
      <c r="J94" s="137">
        <f>CEART!P94+CEART!Q94+'ESAG PROCULT'!P94+'ESAG PROCULT'!Q94+'ESAG PAEX'!P94+'ESAG PAEX'!Q94+'ESAG 3201'!P94+'ESAG 3201'!Q94+'ESAG 12758'!P94+'ESAG 12758'!Q94+'ESAG 11038'!P94+'ESAG 11038'!Q94+CEFID!P94+CEFID!Q94+'CAV PROJETO 1'!P94+'CAV PROJETO 1'!Q94+'CAV PROJETO 2 PRAPEG'!P94+'CAV PROJETO 2 PRAPEG'!Q94+'CAV PROJETO 3 PAEX'!P94+'CAV PROJETO 3 PAEX'!Q94+'CESFI INECO 14842'!P94+'CESFI INECO 14842'!Q94+'CESFI DEX 12758'!P94+'CESFI DEX 12758'!Q94+'CESFI 11038'!P94+'CESFI 11038'!Q94+CEPLAN!P94+CEPLAN!Q94+CEO!P94+CEO!Q94+CCT!P94+CCT!Q94+FAED!P94+FAED!Q94+CESMO!P94+CESMO!Q94+CEAVI!P94+CEAVI!Q94+CERES!P94+CERES!Q94+CEAD!P94+CEAD!Q94+SECOM!P94+SECOM!Q94+'RÁDIO FPOLIS'!P94+'RÁDIO FPOLIS'!Q94+'RÁDIO LAGES'!P94+'RÁDIO LAGES'!Q94+'RÁDIO JVLLE'!P94+'RÁDIO JVLLE'!Q94+SECON!P94+SECON!Q94+PROPLAN!P94+PROPLAN!Q94+PROEX!P94+PROEX!Q94+PROPPG!P94+PROPPG!Q94+MUSEU!P94+MUSEU!Q94+BU!P94+BU!Q94</f>
        <v>0</v>
      </c>
      <c r="K94" s="138">
        <f t="shared" si="7"/>
        <v>6</v>
      </c>
      <c r="L94" s="139">
        <f t="shared" si="1"/>
        <v>3978</v>
      </c>
      <c r="M94" s="139">
        <f t="shared" si="3"/>
        <v>0</v>
      </c>
      <c r="N94" s="264">
        <f t="shared" si="6"/>
        <v>1326</v>
      </c>
      <c r="O94" s="265"/>
      <c r="P94" s="265"/>
      <c r="Q94" s="265"/>
      <c r="R94" s="332"/>
    </row>
    <row r="95" spans="1:18" ht="39" hidden="1" customHeight="1" x14ac:dyDescent="0.35">
      <c r="A95" s="328"/>
      <c r="B95" s="133">
        <v>92</v>
      </c>
      <c r="C95" s="329"/>
      <c r="D95" s="105" t="s">
        <v>336</v>
      </c>
      <c r="E95" s="140">
        <v>364.4</v>
      </c>
      <c r="F95" s="134">
        <f>CEART!K95+'ESAG PROCULT'!K95+'ESAG PAEX'!K95+'ESAG 3201'!K95+'ESAG 12758'!K95+'ESAG 11038'!K95+CEFID!K95+'CAV PROJETO 1'!K95+'CAV PROJETO 2 PRAPEG'!K95+'CAV PROJETO 3 PAEX'!K95+'CESFI INECO 14842'!K95+'CESFI DEX 12758'!K95+'CESFI 11038'!K95+CEPLAN!K95+CEO!K95+CCT!K95+FAED!K95+CESMO!K95+CEAVI!K95+CERES!K95+CEAD!K95+SECOM!K95+'RÁDIO FPOLIS'!K95+'RÁDIO LAGES'!K95+'RÁDIO JVLLE'!K95+SECON!K95+PROPLAN!K95+PROEX!K95+PROPPG!K95+MUSEU!K95+BU!K95</f>
        <v>5</v>
      </c>
      <c r="G95" s="135">
        <f>CEART!L95+'ESAG PROCULT'!L95+'ESAG PAEX'!L95+'ESAG 3201'!L95+'ESAG 12758'!L95+'ESAG 11038'!L95+CEFID!L95+'CAV PROJETO 1'!L95+'CAV PROJETO 2 PRAPEG'!L95+'CAV PROJETO 3 PAEX'!L95+'CESFI INECO 14842'!L95+'CESFI DEX 12758'!L95+'CESFI 11038'!L95+CEPLAN!L95+CEO!L95+CCT!L95+FAED!L95+CESMO!L95+CEAVI!L95+CERES!L95+CEAD!L95+SECOM!L95+'RÁDIO FPOLIS'!L95+'RÁDIO LAGES'!L95+'RÁDIO JVLLE'!L95+SECON!L95+PROPLAN!L95+PROEX!L95+PROPPG!L95+MUSEU!L95+BU!L95</f>
        <v>4</v>
      </c>
      <c r="H95" s="135">
        <f>CEART!M95+'ESAG PROCULT'!M95+'ESAG PAEX'!M95+'ESAG 3201'!M95+'ESAG 12758'!M95+'ESAG 11038'!M95+CEFID!M95+'CAV PROJETO 1'!M95+'CAV PROJETO 2 PRAPEG'!M95+'CAV PROJETO 3 PAEX'!M95+'CESFI INECO 14842'!M95+'CESFI DEX 12758'!M95+'CESFI 11038'!M95+CEPLAN!M95+CEO!M95+CCT!M95+FAED!M95+CESMO!M95+CEAVI!M95+CERES!M95+CEAD!M95+SECOM!M95+'RÁDIO FPOLIS'!M95+'RÁDIO LAGES'!M95+'RÁDIO JVLLE'!M95+SECON!M95+PROPLAN!M95+PROEX!M95+PROPPG!M95+MUSEU!M95+BU!M95</f>
        <v>4</v>
      </c>
      <c r="I95" s="136">
        <f t="shared" si="5"/>
        <v>0.75</v>
      </c>
      <c r="J95" s="137">
        <f>CEART!P95+CEART!Q95+'ESAG PROCULT'!P95+'ESAG PROCULT'!Q95+'ESAG PAEX'!P95+'ESAG PAEX'!Q95+'ESAG 3201'!P95+'ESAG 3201'!Q95+'ESAG 12758'!P95+'ESAG 12758'!Q95+'ESAG 11038'!P95+'ESAG 11038'!Q95+CEFID!P95+CEFID!Q95+'CAV PROJETO 1'!P95+'CAV PROJETO 1'!Q95+'CAV PROJETO 2 PRAPEG'!P95+'CAV PROJETO 2 PRAPEG'!Q95+'CAV PROJETO 3 PAEX'!P95+'CAV PROJETO 3 PAEX'!Q95+'CESFI INECO 14842'!P95+'CESFI INECO 14842'!Q95+'CESFI DEX 12758'!P95+'CESFI DEX 12758'!Q95+'CESFI 11038'!P95+'CESFI 11038'!Q95+CEPLAN!P95+CEPLAN!Q95+CEO!P95+CEO!Q95+CCT!P95+CCT!Q95+FAED!P95+FAED!Q95+CESMO!P95+CESMO!Q95+CEAVI!P95+CEAVI!Q95+CERES!P95+CERES!Q95+CEAD!P95+CEAD!Q95+SECOM!P95+SECOM!Q95+'RÁDIO FPOLIS'!P95+'RÁDIO FPOLIS'!Q95+'RÁDIO LAGES'!P95+'RÁDIO LAGES'!Q95+'RÁDIO JVLLE'!P95+'RÁDIO JVLLE'!Q95+SECON!P95+SECON!Q95+PROPLAN!P95+PROPLAN!Q95+PROEX!P95+PROEX!Q95+PROPPG!P95+PROPPG!Q95+MUSEU!P95+MUSEU!Q95+BU!P95+BU!Q95</f>
        <v>0</v>
      </c>
      <c r="K95" s="138">
        <f t="shared" si="7"/>
        <v>1</v>
      </c>
      <c r="L95" s="139">
        <f t="shared" si="1"/>
        <v>1822</v>
      </c>
      <c r="M95" s="139">
        <f t="shared" si="3"/>
        <v>0</v>
      </c>
      <c r="N95" s="264">
        <f t="shared" si="6"/>
        <v>1457.6</v>
      </c>
      <c r="O95" s="265"/>
      <c r="P95" s="265"/>
      <c r="Q95" s="265"/>
      <c r="R95" s="332"/>
    </row>
    <row r="96" spans="1:18" ht="39" hidden="1" customHeight="1" x14ac:dyDescent="0.35">
      <c r="A96" s="328"/>
      <c r="B96" s="133">
        <v>93</v>
      </c>
      <c r="C96" s="329"/>
      <c r="D96" s="105" t="s">
        <v>340</v>
      </c>
      <c r="E96" s="140">
        <v>800</v>
      </c>
      <c r="F96" s="134">
        <f>CEART!K96+'ESAG PROCULT'!K96+'ESAG PAEX'!K96+'ESAG 3201'!K96+'ESAG 12758'!K96+'ESAG 11038'!K96+CEFID!K96+'CAV PROJETO 1'!K96+'CAV PROJETO 2 PRAPEG'!K96+'CAV PROJETO 3 PAEX'!K96+'CESFI INECO 14842'!K96+'CESFI DEX 12758'!K96+'CESFI 11038'!K96+CEPLAN!K96+CEO!K96+CCT!K96+FAED!K96+CESMO!K96+CEAVI!K96+CERES!K96+CEAD!K96+SECOM!K96+'RÁDIO FPOLIS'!K96+'RÁDIO LAGES'!K96+'RÁDIO JVLLE'!K96+SECON!K96+PROPLAN!K96+PROEX!K96+PROPPG!K96+MUSEU!K96+BU!K96</f>
        <v>4</v>
      </c>
      <c r="G96" s="135">
        <f>CEART!L96+'ESAG PROCULT'!L96+'ESAG PAEX'!L96+'ESAG 3201'!L96+'ESAG 12758'!L96+'ESAG 11038'!L96+CEFID!L96+'CAV PROJETO 1'!L96+'CAV PROJETO 2 PRAPEG'!L96+'CAV PROJETO 3 PAEX'!L96+'CESFI INECO 14842'!L96+'CESFI DEX 12758'!L96+'CESFI 11038'!L96+CEPLAN!L96+CEO!L96+CCT!L96+FAED!L96+CESMO!L96+CEAVI!L96+CERES!L96+CEAD!L96+SECOM!L96+'RÁDIO FPOLIS'!L96+'RÁDIO LAGES'!L96+'RÁDIO JVLLE'!L96+SECON!L96+PROPLAN!L96+PROEX!L96+PROPPG!L96+MUSEU!L96+BU!L96</f>
        <v>0</v>
      </c>
      <c r="H96" s="135">
        <f>CEART!M96+'ESAG PROCULT'!M96+'ESAG PAEX'!M96+'ESAG 3201'!M96+'ESAG 12758'!M96+'ESAG 11038'!M96+CEFID!M96+'CAV PROJETO 1'!M96+'CAV PROJETO 2 PRAPEG'!M96+'CAV PROJETO 3 PAEX'!M96+'CESFI INECO 14842'!M96+'CESFI DEX 12758'!M96+'CESFI 11038'!M96+CEPLAN!M96+CEO!M96+CCT!M96+FAED!M96+CESMO!M96+CEAVI!M96+CERES!M96+CEAD!M96+SECOM!M96+'RÁDIO FPOLIS'!M96+'RÁDIO LAGES'!M96+'RÁDIO JVLLE'!M96+SECON!M96+PROPLAN!M96+PROEX!M96+PROPPG!M96+MUSEU!M96+BU!M96</f>
        <v>0</v>
      </c>
      <c r="I96" s="136">
        <f t="shared" si="5"/>
        <v>0.5</v>
      </c>
      <c r="J96" s="137">
        <f>CEART!P96+CEART!Q96+'ESAG PROCULT'!P96+'ESAG PROCULT'!Q96+'ESAG PAEX'!P96+'ESAG PAEX'!Q96+'ESAG 3201'!P96+'ESAG 3201'!Q96+'ESAG 12758'!P96+'ESAG 12758'!Q96+'ESAG 11038'!P96+'ESAG 11038'!Q96+CEFID!P96+CEFID!Q96+'CAV PROJETO 1'!P96+'CAV PROJETO 1'!Q96+'CAV PROJETO 2 PRAPEG'!P96+'CAV PROJETO 2 PRAPEG'!Q96+'CAV PROJETO 3 PAEX'!P96+'CAV PROJETO 3 PAEX'!Q96+'CESFI INECO 14842'!P96+'CESFI INECO 14842'!Q96+'CESFI DEX 12758'!P96+'CESFI DEX 12758'!Q96+'CESFI 11038'!P96+'CESFI 11038'!Q96+CEPLAN!P96+CEPLAN!Q96+CEO!P96+CEO!Q96+CCT!P96+CCT!Q96+FAED!P96+FAED!Q96+CESMO!P96+CESMO!Q96+CEAVI!P96+CEAVI!Q96+CERES!P96+CERES!Q96+CEAD!P96+CEAD!Q96+SECOM!P96+SECOM!Q96+'RÁDIO FPOLIS'!P96+'RÁDIO FPOLIS'!Q96+'RÁDIO LAGES'!P96+'RÁDIO LAGES'!Q96+'RÁDIO JVLLE'!P96+'RÁDIO JVLLE'!Q96+SECON!P96+SECON!Q96+PROPLAN!P96+PROPLAN!Q96+PROEX!P96+PROEX!Q96+PROPPG!P96+PROPPG!Q96+MUSEU!P96+MUSEU!Q96+BU!P96+BU!Q96</f>
        <v>0</v>
      </c>
      <c r="K96" s="138">
        <f t="shared" si="7"/>
        <v>4</v>
      </c>
      <c r="L96" s="139">
        <f t="shared" si="1"/>
        <v>3200</v>
      </c>
      <c r="M96" s="139">
        <f t="shared" si="3"/>
        <v>0</v>
      </c>
      <c r="N96" s="264">
        <f t="shared" si="6"/>
        <v>0</v>
      </c>
      <c r="O96" s="265"/>
      <c r="P96" s="265"/>
      <c r="Q96" s="265"/>
      <c r="R96" s="332"/>
    </row>
    <row r="97" spans="1:18" ht="39" hidden="1" customHeight="1" x14ac:dyDescent="0.35">
      <c r="A97" s="328">
        <v>20</v>
      </c>
      <c r="B97" s="133">
        <v>94</v>
      </c>
      <c r="C97" s="329" t="s">
        <v>131</v>
      </c>
      <c r="D97" s="105" t="s">
        <v>344</v>
      </c>
      <c r="E97" s="140">
        <v>2183</v>
      </c>
      <c r="F97" s="134">
        <f>CEART!K97+'ESAG PROCULT'!K97+'ESAG PAEX'!K97+'ESAG 3201'!K97+'ESAG 12758'!K97+'ESAG 11038'!K97+CEFID!K97+'CAV PROJETO 1'!K97+'CAV PROJETO 2 PRAPEG'!K97+'CAV PROJETO 3 PAEX'!K97+'CESFI INECO 14842'!K97+'CESFI DEX 12758'!K97+'CESFI 11038'!K97+CEPLAN!K97+CEO!K97+CCT!K97+FAED!K97+CESMO!K97+CEAVI!K97+CERES!K97+CEAD!K97+SECOM!K97+'RÁDIO FPOLIS'!K97+'RÁDIO LAGES'!K97+'RÁDIO JVLLE'!K97+SECON!K97+PROPLAN!K97+PROEX!K97+PROPPG!K97+MUSEU!K97+BU!K97</f>
        <v>3</v>
      </c>
      <c r="G97" s="135">
        <f>CEART!L97+'ESAG PROCULT'!L97+'ESAG PAEX'!L97+'ESAG 3201'!L97+'ESAG 12758'!L97+'ESAG 11038'!L97+CEFID!L97+'CAV PROJETO 1'!L97+'CAV PROJETO 2 PRAPEG'!L97+'CAV PROJETO 3 PAEX'!L97+'CESFI INECO 14842'!L97+'CESFI DEX 12758'!L97+'CESFI 11038'!L97+CEPLAN!L97+CEO!L97+CCT!L97+FAED!L97+CESMO!L97+CEAVI!L97+CERES!L97+CEAD!L97+SECOM!L97+'RÁDIO FPOLIS'!L97+'RÁDIO LAGES'!L97+'RÁDIO JVLLE'!L97+SECON!L97+PROPLAN!L97+PROEX!L97+PROPPG!L97+MUSEU!L97+BU!L97</f>
        <v>2</v>
      </c>
      <c r="H97" s="135">
        <f>CEART!M97+'ESAG PROCULT'!M97+'ESAG PAEX'!M97+'ESAG 3201'!M97+'ESAG 12758'!M97+'ESAG 11038'!M97+CEFID!M97+'CAV PROJETO 1'!M97+'CAV PROJETO 2 PRAPEG'!M97+'CAV PROJETO 3 PAEX'!M97+'CESFI INECO 14842'!M97+'CESFI DEX 12758'!M97+'CESFI 11038'!M97+CEPLAN!M97+CEO!M97+CCT!M97+FAED!M97+CESMO!M97+CEAVI!M97+CERES!M97+CEAD!M97+SECOM!M97+'RÁDIO FPOLIS'!M97+'RÁDIO LAGES'!M97+'RÁDIO JVLLE'!M97+SECON!M97+PROPLAN!M97+PROEX!M97+PROPPG!M97+MUSEU!M97+BU!M97</f>
        <v>2</v>
      </c>
      <c r="I97" s="136">
        <f t="shared" si="5"/>
        <v>0.25</v>
      </c>
      <c r="J97" s="137">
        <f>CEART!P97+CEART!Q97+'ESAG PROCULT'!P97+'ESAG PROCULT'!Q97+'ESAG PAEX'!P97+'ESAG PAEX'!Q97+'ESAG 3201'!P97+'ESAG 3201'!Q97+'ESAG 12758'!P97+'ESAG 12758'!Q97+'ESAG 11038'!P97+'ESAG 11038'!Q97+CEFID!P97+CEFID!Q97+'CAV PROJETO 1'!P97+'CAV PROJETO 1'!Q97+'CAV PROJETO 2 PRAPEG'!P97+'CAV PROJETO 2 PRAPEG'!Q97+'CAV PROJETO 3 PAEX'!P97+'CAV PROJETO 3 PAEX'!Q97+'CESFI INECO 14842'!P97+'CESFI INECO 14842'!Q97+'CESFI DEX 12758'!P97+'CESFI DEX 12758'!Q97+'CESFI 11038'!P97+'CESFI 11038'!Q97+CEPLAN!P97+CEPLAN!Q97+CEO!P97+CEO!Q97+CCT!P97+CCT!Q97+FAED!P97+FAED!Q97+CESMO!P97+CESMO!Q97+CEAVI!P97+CEAVI!Q97+CERES!P97+CERES!Q97+CEAD!P97+CEAD!Q97+SECOM!P97+SECOM!Q97+'RÁDIO FPOLIS'!P97+'RÁDIO FPOLIS'!Q97+'RÁDIO LAGES'!P97+'RÁDIO LAGES'!Q97+'RÁDIO JVLLE'!P97+'RÁDIO JVLLE'!Q97+SECON!P97+SECON!Q97+PROPLAN!P97+PROPLAN!Q97+PROEX!P97+PROEX!Q97+PROPPG!P97+PROPPG!Q97+MUSEU!P97+MUSEU!Q97+BU!P97+BU!Q97</f>
        <v>0</v>
      </c>
      <c r="K97" s="138">
        <f t="shared" si="7"/>
        <v>1</v>
      </c>
      <c r="L97" s="139">
        <f t="shared" si="1"/>
        <v>6549</v>
      </c>
      <c r="M97" s="139">
        <f t="shared" si="3"/>
        <v>0</v>
      </c>
      <c r="N97" s="264">
        <f t="shared" si="6"/>
        <v>4366</v>
      </c>
      <c r="O97" s="265"/>
      <c r="P97" s="265"/>
      <c r="Q97" s="265"/>
      <c r="R97" s="332"/>
    </row>
    <row r="98" spans="1:18" ht="39" hidden="1" customHeight="1" x14ac:dyDescent="0.35">
      <c r="A98" s="328"/>
      <c r="B98" s="133">
        <v>95</v>
      </c>
      <c r="C98" s="329"/>
      <c r="D98" s="105" t="s">
        <v>349</v>
      </c>
      <c r="E98" s="140">
        <v>3950</v>
      </c>
      <c r="F98" s="134">
        <f>CEART!K98+'ESAG PROCULT'!K98+'ESAG PAEX'!K98+'ESAG 3201'!K98+'ESAG 12758'!K98+'ESAG 11038'!K98+CEFID!K98+'CAV PROJETO 1'!K98+'CAV PROJETO 2 PRAPEG'!K98+'CAV PROJETO 3 PAEX'!K98+'CESFI INECO 14842'!K98+'CESFI DEX 12758'!K98+'CESFI 11038'!K98+CEPLAN!K98+CEO!K98+CCT!K98+FAED!K98+CESMO!K98+CEAVI!K98+CERES!K98+CEAD!K98+SECOM!K98+'RÁDIO FPOLIS'!K98+'RÁDIO LAGES'!K98+'RÁDIO JVLLE'!K98+SECON!K98+PROPLAN!K98+PROEX!K98+PROPPG!K98+MUSEU!K98+BU!K98</f>
        <v>13</v>
      </c>
      <c r="G98" s="135">
        <f>CEART!L98+'ESAG PROCULT'!L98+'ESAG PAEX'!L98+'ESAG 3201'!L98+'ESAG 12758'!L98+'ESAG 11038'!L98+CEFID!L98+'CAV PROJETO 1'!L98+'CAV PROJETO 2 PRAPEG'!L98+'CAV PROJETO 3 PAEX'!L98+'CESFI INECO 14842'!L98+'CESFI DEX 12758'!L98+'CESFI 11038'!L98+CEPLAN!L98+CEO!L98+CCT!L98+FAED!L98+CESMO!L98+CEAVI!L98+CERES!L98+CEAD!L98+SECOM!L98+'RÁDIO FPOLIS'!L98+'RÁDIO LAGES'!L98+'RÁDIO JVLLE'!L98+SECON!L98+PROPLAN!L98+PROEX!L98+PROPPG!L98+MUSEU!L98+BU!L98</f>
        <v>4</v>
      </c>
      <c r="H98" s="135">
        <f>CEART!M98+'ESAG PROCULT'!M98+'ESAG PAEX'!M98+'ESAG 3201'!M98+'ESAG 12758'!M98+'ESAG 11038'!M98+CEFID!M98+'CAV PROJETO 1'!M98+'CAV PROJETO 2 PRAPEG'!M98+'CAV PROJETO 3 PAEX'!M98+'CESFI INECO 14842'!M98+'CESFI DEX 12758'!M98+'CESFI 11038'!M98+CEPLAN!M98+CEO!M98+CCT!M98+FAED!M98+CESMO!M98+CEAVI!M98+CERES!M98+CEAD!M98+SECOM!M98+'RÁDIO FPOLIS'!M98+'RÁDIO LAGES'!M98+'RÁDIO JVLLE'!M98+SECON!M98+PROPLAN!M98+PROEX!M98+PROPPG!M98+MUSEU!M98+BU!M98</f>
        <v>4</v>
      </c>
      <c r="I98" s="136">
        <f t="shared" si="5"/>
        <v>2.75</v>
      </c>
      <c r="J98" s="137">
        <f>CEART!P98+CEART!Q98+'ESAG PROCULT'!P98+'ESAG PROCULT'!Q98+'ESAG PAEX'!P98+'ESAG PAEX'!Q98+'ESAG 3201'!P98+'ESAG 3201'!Q98+'ESAG 12758'!P98+'ESAG 12758'!Q98+'ESAG 11038'!P98+'ESAG 11038'!Q98+CEFID!P98+CEFID!Q98+'CAV PROJETO 1'!P98+'CAV PROJETO 1'!Q98+'CAV PROJETO 2 PRAPEG'!P98+'CAV PROJETO 2 PRAPEG'!Q98+'CAV PROJETO 3 PAEX'!P98+'CAV PROJETO 3 PAEX'!Q98+'CESFI INECO 14842'!P98+'CESFI INECO 14842'!Q98+'CESFI DEX 12758'!P98+'CESFI DEX 12758'!Q98+'CESFI 11038'!P98+'CESFI 11038'!Q98+CEPLAN!P98+CEPLAN!Q98+CEO!P98+CEO!Q98+CCT!P98+CCT!Q98+FAED!P98+FAED!Q98+CESMO!P98+CESMO!Q98+CEAVI!P98+CEAVI!Q98+CERES!P98+CERES!Q98+CEAD!P98+CEAD!Q98+SECOM!P98+SECOM!Q98+'RÁDIO FPOLIS'!P98+'RÁDIO FPOLIS'!Q98+'RÁDIO LAGES'!P98+'RÁDIO LAGES'!Q98+'RÁDIO JVLLE'!P98+'RÁDIO JVLLE'!Q98+SECON!P98+SECON!Q98+PROPLAN!P98+PROPLAN!Q98+PROEX!P98+PROEX!Q98+PROPPG!P98+PROPPG!Q98+MUSEU!P98+MUSEU!Q98+BU!P98+BU!Q98</f>
        <v>0</v>
      </c>
      <c r="K98" s="138">
        <f t="shared" si="7"/>
        <v>9</v>
      </c>
      <c r="L98" s="139">
        <f t="shared" si="1"/>
        <v>51350</v>
      </c>
      <c r="M98" s="139">
        <f t="shared" si="3"/>
        <v>0</v>
      </c>
      <c r="N98" s="264">
        <f t="shared" si="6"/>
        <v>15800</v>
      </c>
      <c r="O98" s="265"/>
      <c r="P98" s="265"/>
      <c r="Q98" s="265"/>
      <c r="R98" s="332"/>
    </row>
    <row r="99" spans="1:18" ht="39" hidden="1" customHeight="1" x14ac:dyDescent="0.35">
      <c r="A99" s="328">
        <v>21</v>
      </c>
      <c r="B99" s="133">
        <v>96</v>
      </c>
      <c r="C99" s="329" t="s">
        <v>74</v>
      </c>
      <c r="D99" s="105" t="s">
        <v>353</v>
      </c>
      <c r="E99" s="140">
        <v>82.79</v>
      </c>
      <c r="F99" s="134">
        <f>CEART!K99+'ESAG PROCULT'!K99+'ESAG PAEX'!K99+'ESAG 3201'!K99+'ESAG 12758'!K99+'ESAG 11038'!K99+CEFID!K99+'CAV PROJETO 1'!K99+'CAV PROJETO 2 PRAPEG'!K99+'CAV PROJETO 3 PAEX'!K99+'CESFI INECO 14842'!K99+'CESFI DEX 12758'!K99+'CESFI 11038'!K99+CEPLAN!K99+CEO!K99+CCT!K99+FAED!K99+CESMO!K99+CEAVI!K99+CERES!K99+CEAD!K99+SECOM!K99+'RÁDIO FPOLIS'!K99+'RÁDIO LAGES'!K99+'RÁDIO JVLLE'!K99+SECON!K99+PROPLAN!K99+PROEX!K99+PROPPG!K99+MUSEU!K99+BU!K99</f>
        <v>20</v>
      </c>
      <c r="G99" s="135">
        <f>CEART!L99+'ESAG PROCULT'!L99+'ESAG PAEX'!L99+'ESAG 3201'!L99+'ESAG 12758'!L99+'ESAG 11038'!L99+CEFID!L99+'CAV PROJETO 1'!L99+'CAV PROJETO 2 PRAPEG'!L99+'CAV PROJETO 3 PAEX'!L99+'CESFI INECO 14842'!L99+'CESFI DEX 12758'!L99+'CESFI 11038'!L99+CEPLAN!L99+CEO!L99+CCT!L99+FAED!L99+CESMO!L99+CEAVI!L99+CERES!L99+CEAD!L99+SECOM!L99+'RÁDIO FPOLIS'!L99+'RÁDIO LAGES'!L99+'RÁDIO JVLLE'!L99+SECON!L99+PROPLAN!L99+PROEX!L99+PROPPG!L99+MUSEU!L99+BU!L99</f>
        <v>5</v>
      </c>
      <c r="H99" s="135">
        <f>CEART!M99+'ESAG PROCULT'!M99+'ESAG PAEX'!M99+'ESAG 3201'!M99+'ESAG 12758'!M99+'ESAG 11038'!M99+CEFID!M99+'CAV PROJETO 1'!M99+'CAV PROJETO 2 PRAPEG'!M99+'CAV PROJETO 3 PAEX'!M99+'CESFI INECO 14842'!M99+'CESFI DEX 12758'!M99+'CESFI 11038'!M99+CEPLAN!M99+CEO!M99+CCT!M99+FAED!M99+CESMO!M99+CEAVI!M99+CERES!M99+CEAD!M99+SECOM!M99+'RÁDIO FPOLIS'!M99+'RÁDIO LAGES'!M99+'RÁDIO JVLLE'!M99+SECON!M99+PROPLAN!M99+PROEX!M99+PROPPG!M99+MUSEU!M99+BU!M99</f>
        <v>5</v>
      </c>
      <c r="I99" s="136">
        <f t="shared" si="5"/>
        <v>4.5</v>
      </c>
      <c r="J99" s="137">
        <f>CEART!P99+CEART!Q99+'ESAG PROCULT'!P99+'ESAG PROCULT'!Q99+'ESAG PAEX'!P99+'ESAG PAEX'!Q99+'ESAG 3201'!P99+'ESAG 3201'!Q99+'ESAG 12758'!P99+'ESAG 12758'!Q99+'ESAG 11038'!P99+'ESAG 11038'!Q99+CEFID!P99+CEFID!Q99+'CAV PROJETO 1'!P99+'CAV PROJETO 1'!Q99+'CAV PROJETO 2 PRAPEG'!P99+'CAV PROJETO 2 PRAPEG'!Q99+'CAV PROJETO 3 PAEX'!P99+'CAV PROJETO 3 PAEX'!Q99+'CESFI INECO 14842'!P99+'CESFI INECO 14842'!Q99+'CESFI DEX 12758'!P99+'CESFI DEX 12758'!Q99+'CESFI 11038'!P99+'CESFI 11038'!Q99+CEPLAN!P99+CEPLAN!Q99+CEO!P99+CEO!Q99+CCT!P99+CCT!Q99+FAED!P99+FAED!Q99+CESMO!P99+CESMO!Q99+CEAVI!P99+CEAVI!Q99+CERES!P99+CERES!Q99+CEAD!P99+CEAD!Q99+SECOM!P99+SECOM!Q99+'RÁDIO FPOLIS'!P99+'RÁDIO FPOLIS'!Q99+'RÁDIO LAGES'!P99+'RÁDIO LAGES'!Q99+'RÁDIO JVLLE'!P99+'RÁDIO JVLLE'!Q99+SECON!P99+SECON!Q99+PROPLAN!P99+PROPLAN!Q99+PROEX!P99+PROEX!Q99+PROPPG!P99+PROPPG!Q99+MUSEU!P99+MUSEU!Q99+BU!P99+BU!Q99</f>
        <v>0</v>
      </c>
      <c r="K99" s="138">
        <f t="shared" si="7"/>
        <v>15</v>
      </c>
      <c r="L99" s="139">
        <f t="shared" si="1"/>
        <v>1655.8000000000002</v>
      </c>
      <c r="M99" s="139">
        <f t="shared" si="3"/>
        <v>0</v>
      </c>
      <c r="N99" s="264">
        <f t="shared" si="6"/>
        <v>413.95000000000005</v>
      </c>
      <c r="O99" s="265"/>
      <c r="P99" s="265"/>
      <c r="Q99" s="265"/>
      <c r="R99" s="332"/>
    </row>
    <row r="100" spans="1:18" ht="39" hidden="1" customHeight="1" x14ac:dyDescent="0.35">
      <c r="A100" s="328"/>
      <c r="B100" s="133">
        <v>97</v>
      </c>
      <c r="C100" s="329"/>
      <c r="D100" s="105" t="s">
        <v>357</v>
      </c>
      <c r="E100" s="140">
        <v>58.35</v>
      </c>
      <c r="F100" s="134">
        <f>CEART!K100+'ESAG PROCULT'!K100+'ESAG PAEX'!K100+'ESAG 3201'!K100+'ESAG 12758'!K100+'ESAG 11038'!K100+CEFID!K100+'CAV PROJETO 1'!K100+'CAV PROJETO 2 PRAPEG'!K100+'CAV PROJETO 3 PAEX'!K100+'CESFI INECO 14842'!K100+'CESFI DEX 12758'!K100+'CESFI 11038'!K100+CEPLAN!K100+CEO!K100+CCT!K100+FAED!K100+CESMO!K100+CEAVI!K100+CERES!K100+CEAD!K100+SECOM!K100+'RÁDIO FPOLIS'!K100+'RÁDIO LAGES'!K100+'RÁDIO JVLLE'!K100+SECON!K100+PROPLAN!K100+PROEX!K100+PROPPG!K100+MUSEU!K100+BU!K100</f>
        <v>40</v>
      </c>
      <c r="G100" s="135">
        <f>CEART!L100+'ESAG PROCULT'!L100+'ESAG PAEX'!L100+'ESAG 3201'!L100+'ESAG 12758'!L100+'ESAG 11038'!L100+CEFID!L100+'CAV PROJETO 1'!L100+'CAV PROJETO 2 PRAPEG'!L100+'CAV PROJETO 3 PAEX'!L100+'CESFI INECO 14842'!L100+'CESFI DEX 12758'!L100+'CESFI 11038'!L100+CEPLAN!L100+CEO!L100+CCT!L100+FAED!L100+CESMO!L100+CEAVI!L100+CERES!L100+CEAD!L100+SECOM!L100+'RÁDIO FPOLIS'!L100+'RÁDIO LAGES'!L100+'RÁDIO JVLLE'!L100+SECON!L100+PROPLAN!L100+PROEX!L100+PROPPG!L100+MUSEU!L100+BU!L100</f>
        <v>10</v>
      </c>
      <c r="H100" s="135">
        <f>CEART!M100+'ESAG PROCULT'!M100+'ESAG PAEX'!M100+'ESAG 3201'!M100+'ESAG 12758'!M100+'ESAG 11038'!M100+CEFID!M100+'CAV PROJETO 1'!M100+'CAV PROJETO 2 PRAPEG'!M100+'CAV PROJETO 3 PAEX'!M100+'CESFI INECO 14842'!M100+'CESFI DEX 12758'!M100+'CESFI 11038'!M100+CEPLAN!M100+CEO!M100+CCT!M100+FAED!M100+CESMO!M100+CEAVI!M100+CERES!M100+CEAD!M100+SECOM!M100+'RÁDIO FPOLIS'!M100+'RÁDIO LAGES'!M100+'RÁDIO JVLLE'!M100+SECON!M100+PROPLAN!M100+PROEX!M100+PROPPG!M100+MUSEU!M100+BU!M100</f>
        <v>10</v>
      </c>
      <c r="I100" s="136">
        <f t="shared" si="5"/>
        <v>9.5</v>
      </c>
      <c r="J100" s="137">
        <f>CEART!P100+CEART!Q100+'ESAG PROCULT'!P100+'ESAG PROCULT'!Q100+'ESAG PAEX'!P100+'ESAG PAEX'!Q100+'ESAG 3201'!P100+'ESAG 3201'!Q100+'ESAG 12758'!P100+'ESAG 12758'!Q100+'ESAG 11038'!P100+'ESAG 11038'!Q100+CEFID!P100+CEFID!Q100+'CAV PROJETO 1'!P100+'CAV PROJETO 1'!Q100+'CAV PROJETO 2 PRAPEG'!P100+'CAV PROJETO 2 PRAPEG'!Q100+'CAV PROJETO 3 PAEX'!P100+'CAV PROJETO 3 PAEX'!Q100+'CESFI INECO 14842'!P100+'CESFI INECO 14842'!Q100+'CESFI DEX 12758'!P100+'CESFI DEX 12758'!Q100+'CESFI 11038'!P100+'CESFI 11038'!Q100+CEPLAN!P100+CEPLAN!Q100+CEO!P100+CEO!Q100+CCT!P100+CCT!Q100+FAED!P100+FAED!Q100+CESMO!P100+CESMO!Q100+CEAVI!P100+CEAVI!Q100+CERES!P100+CERES!Q100+CEAD!P100+CEAD!Q100+SECOM!P100+SECOM!Q100+'RÁDIO FPOLIS'!P100+'RÁDIO FPOLIS'!Q100+'RÁDIO LAGES'!P100+'RÁDIO LAGES'!Q100+'RÁDIO JVLLE'!P100+'RÁDIO JVLLE'!Q100+SECON!P100+SECON!Q100+PROPLAN!P100+PROPLAN!Q100+PROEX!P100+PROEX!Q100+PROPPG!P100+PROPPG!Q100+MUSEU!P100+MUSEU!Q100+BU!P100+BU!Q100</f>
        <v>0</v>
      </c>
      <c r="K100" s="138">
        <f t="shared" si="7"/>
        <v>30</v>
      </c>
      <c r="L100" s="139">
        <f t="shared" si="1"/>
        <v>2334</v>
      </c>
      <c r="M100" s="139">
        <f t="shared" si="3"/>
        <v>0</v>
      </c>
      <c r="N100" s="264">
        <f t="shared" si="6"/>
        <v>583.5</v>
      </c>
      <c r="O100" s="265"/>
      <c r="P100" s="265"/>
      <c r="Q100" s="265"/>
      <c r="R100" s="332"/>
    </row>
    <row r="101" spans="1:18" ht="39" hidden="1" customHeight="1" x14ac:dyDescent="0.35">
      <c r="A101" s="328">
        <v>22</v>
      </c>
      <c r="B101" s="133">
        <v>98</v>
      </c>
      <c r="C101" s="329" t="s">
        <v>89</v>
      </c>
      <c r="D101" s="105" t="s">
        <v>360</v>
      </c>
      <c r="E101" s="140">
        <v>639.47</v>
      </c>
      <c r="F101" s="134">
        <f>CEART!K101+'ESAG PROCULT'!K101+'ESAG PAEX'!K101+'ESAG 3201'!K101+'ESAG 12758'!K101+'ESAG 11038'!K101+CEFID!K101+'CAV PROJETO 1'!K101+'CAV PROJETO 2 PRAPEG'!K101+'CAV PROJETO 3 PAEX'!K101+'CESFI INECO 14842'!K101+'CESFI DEX 12758'!K101+'CESFI 11038'!K101+CEPLAN!K101+CEO!K101+CCT!K101+FAED!K101+CESMO!K101+CEAVI!K101+CERES!K101+CEAD!K101+SECOM!K101+'RÁDIO FPOLIS'!K101+'RÁDIO LAGES'!K101+'RÁDIO JVLLE'!K101+SECON!K101+PROPLAN!K101+PROEX!K101+PROPPG!K101+MUSEU!K101+BU!K101</f>
        <v>4</v>
      </c>
      <c r="G101" s="135">
        <f>CEART!L101+'ESAG PROCULT'!L101+'ESAG PAEX'!L101+'ESAG 3201'!L101+'ESAG 12758'!L101+'ESAG 11038'!L101+CEFID!L101+'CAV PROJETO 1'!L101+'CAV PROJETO 2 PRAPEG'!L101+'CAV PROJETO 3 PAEX'!L101+'CESFI INECO 14842'!L101+'CESFI DEX 12758'!L101+'CESFI 11038'!L101+CEPLAN!L101+CEO!L101+CCT!L101+FAED!L101+CESMO!L101+CEAVI!L101+CERES!L101+CEAD!L101+SECOM!L101+'RÁDIO FPOLIS'!L101+'RÁDIO LAGES'!L101+'RÁDIO JVLLE'!L101+SECON!L101+PROPLAN!L101+PROEX!L101+PROPPG!L101+MUSEU!L101+BU!L101</f>
        <v>0</v>
      </c>
      <c r="H101" s="135">
        <f>CEART!M101+'ESAG PROCULT'!M101+'ESAG PAEX'!M101+'ESAG 3201'!M101+'ESAG 12758'!M101+'ESAG 11038'!M101+CEFID!M101+'CAV PROJETO 1'!M101+'CAV PROJETO 2 PRAPEG'!M101+'CAV PROJETO 3 PAEX'!M101+'CESFI INECO 14842'!M101+'CESFI DEX 12758'!M101+'CESFI 11038'!M101+CEPLAN!M101+CEO!M101+CCT!M101+FAED!M101+CESMO!M101+CEAVI!M101+CERES!M101+CEAD!M101+SECOM!M101+'RÁDIO FPOLIS'!M101+'RÁDIO LAGES'!M101+'RÁDIO JVLLE'!M101+SECON!M101+PROPLAN!M101+PROEX!M101+PROPPG!M101+MUSEU!M101+BU!M101</f>
        <v>0</v>
      </c>
      <c r="I101" s="136">
        <f t="shared" si="5"/>
        <v>0.5</v>
      </c>
      <c r="J101" s="137">
        <f>CEART!P101+CEART!Q101+'ESAG PROCULT'!P101+'ESAG PROCULT'!Q101+'ESAG PAEX'!P101+'ESAG PAEX'!Q101+'ESAG 3201'!P101+'ESAG 3201'!Q101+'ESAG 12758'!P101+'ESAG 12758'!Q101+'ESAG 11038'!P101+'ESAG 11038'!Q101+CEFID!P101+CEFID!Q101+'CAV PROJETO 1'!P101+'CAV PROJETO 1'!Q101+'CAV PROJETO 2 PRAPEG'!P101+'CAV PROJETO 2 PRAPEG'!Q101+'CAV PROJETO 3 PAEX'!P101+'CAV PROJETO 3 PAEX'!Q101+'CESFI INECO 14842'!P101+'CESFI INECO 14842'!Q101+'CESFI DEX 12758'!P101+'CESFI DEX 12758'!Q101+'CESFI 11038'!P101+'CESFI 11038'!Q101+CEPLAN!P101+CEPLAN!Q101+CEO!P101+CEO!Q101+CCT!P101+CCT!Q101+FAED!P101+FAED!Q101+CESMO!P101+CESMO!Q101+CEAVI!P101+CEAVI!Q101+CERES!P101+CERES!Q101+CEAD!P101+CEAD!Q101+SECOM!P101+SECOM!Q101+'RÁDIO FPOLIS'!P101+'RÁDIO FPOLIS'!Q101+'RÁDIO LAGES'!P101+'RÁDIO LAGES'!Q101+'RÁDIO JVLLE'!P101+'RÁDIO JVLLE'!Q101+SECON!P101+SECON!Q101+PROPLAN!P101+PROPLAN!Q101+PROEX!P101+PROEX!Q101+PROPPG!P101+PROPPG!Q101+MUSEU!P101+MUSEU!Q101+BU!P101+BU!Q101</f>
        <v>0</v>
      </c>
      <c r="K101" s="138">
        <f t="shared" si="7"/>
        <v>4</v>
      </c>
      <c r="L101" s="139">
        <f t="shared" si="1"/>
        <v>2557.88</v>
      </c>
      <c r="M101" s="139">
        <f t="shared" si="3"/>
        <v>0</v>
      </c>
      <c r="N101" s="264">
        <f t="shared" si="6"/>
        <v>0</v>
      </c>
      <c r="O101" s="265"/>
      <c r="P101" s="265"/>
      <c r="Q101" s="265"/>
      <c r="R101" s="332"/>
    </row>
    <row r="102" spans="1:18" ht="39" hidden="1" customHeight="1" x14ac:dyDescent="0.35">
      <c r="A102" s="328"/>
      <c r="B102" s="133">
        <v>99</v>
      </c>
      <c r="C102" s="329"/>
      <c r="D102" s="105" t="s">
        <v>363</v>
      </c>
      <c r="E102" s="140">
        <v>2477.42</v>
      </c>
      <c r="F102" s="134">
        <f>CEART!K102+'ESAG PROCULT'!K102+'ESAG PAEX'!K102+'ESAG 3201'!K102+'ESAG 12758'!K102+'ESAG 11038'!K102+CEFID!K102+'CAV PROJETO 1'!K102+'CAV PROJETO 2 PRAPEG'!K102+'CAV PROJETO 3 PAEX'!K102+'CESFI INECO 14842'!K102+'CESFI DEX 12758'!K102+'CESFI 11038'!K102+CEPLAN!K102+CEO!K102+CCT!K102+FAED!K102+CESMO!K102+CEAVI!K102+CERES!K102+CEAD!K102+SECOM!K102+'RÁDIO FPOLIS'!K102+'RÁDIO LAGES'!K102+'RÁDIO JVLLE'!K102+SECON!K102+PROPLAN!K102+PROEX!K102+PROPPG!K102+MUSEU!K102+BU!K102</f>
        <v>4</v>
      </c>
      <c r="G102" s="135">
        <f>CEART!L102+'ESAG PROCULT'!L102+'ESAG PAEX'!L102+'ESAG 3201'!L102+'ESAG 12758'!L102+'ESAG 11038'!L102+CEFID!L102+'CAV PROJETO 1'!L102+'CAV PROJETO 2 PRAPEG'!L102+'CAV PROJETO 3 PAEX'!L102+'CESFI INECO 14842'!L102+'CESFI DEX 12758'!L102+'CESFI 11038'!L102+CEPLAN!L102+CEO!L102+CCT!L102+FAED!L102+CESMO!L102+CEAVI!L102+CERES!L102+CEAD!L102+SECOM!L102+'RÁDIO FPOLIS'!L102+'RÁDIO LAGES'!L102+'RÁDIO JVLLE'!L102+SECON!L102+PROPLAN!L102+PROEX!L102+PROPPG!L102+MUSEU!L102+BU!L102</f>
        <v>0</v>
      </c>
      <c r="H102" s="135">
        <f>CEART!M102+'ESAG PROCULT'!M102+'ESAG PAEX'!M102+'ESAG 3201'!M102+'ESAG 12758'!M102+'ESAG 11038'!M102+CEFID!M102+'CAV PROJETO 1'!M102+'CAV PROJETO 2 PRAPEG'!M102+'CAV PROJETO 3 PAEX'!M102+'CESFI INECO 14842'!M102+'CESFI DEX 12758'!M102+'CESFI 11038'!M102+CEPLAN!M102+CEO!M102+CCT!M102+FAED!M102+CESMO!M102+CEAVI!M102+CERES!M102+CEAD!M102+SECOM!M102+'RÁDIO FPOLIS'!M102+'RÁDIO LAGES'!M102+'RÁDIO JVLLE'!M102+SECON!M102+PROPLAN!M102+PROEX!M102+PROPPG!M102+MUSEU!M102+BU!M102</f>
        <v>0</v>
      </c>
      <c r="I102" s="136">
        <f t="shared" si="5"/>
        <v>0.5</v>
      </c>
      <c r="J102" s="137">
        <f>CEART!P102+CEART!Q102+'ESAG PROCULT'!P102+'ESAG PROCULT'!Q102+'ESAG PAEX'!P102+'ESAG PAEX'!Q102+'ESAG 3201'!P102+'ESAG 3201'!Q102+'ESAG 12758'!P102+'ESAG 12758'!Q102+'ESAG 11038'!P102+'ESAG 11038'!Q102+CEFID!P102+CEFID!Q102+'CAV PROJETO 1'!P102+'CAV PROJETO 1'!Q102+'CAV PROJETO 2 PRAPEG'!P102+'CAV PROJETO 2 PRAPEG'!Q102+'CAV PROJETO 3 PAEX'!P102+'CAV PROJETO 3 PAEX'!Q102+'CESFI INECO 14842'!P102+'CESFI INECO 14842'!Q102+'CESFI DEX 12758'!P102+'CESFI DEX 12758'!Q102+'CESFI 11038'!P102+'CESFI 11038'!Q102+CEPLAN!P102+CEPLAN!Q102+CEO!P102+CEO!Q102+CCT!P102+CCT!Q102+FAED!P102+FAED!Q102+CESMO!P102+CESMO!Q102+CEAVI!P102+CEAVI!Q102+CERES!P102+CERES!Q102+CEAD!P102+CEAD!Q102+SECOM!P102+SECOM!Q102+'RÁDIO FPOLIS'!P102+'RÁDIO FPOLIS'!Q102+'RÁDIO LAGES'!P102+'RÁDIO LAGES'!Q102+'RÁDIO JVLLE'!P102+'RÁDIO JVLLE'!Q102+SECON!P102+SECON!Q102+PROPLAN!P102+PROPLAN!Q102+PROEX!P102+PROEX!Q102+PROPPG!P102+PROPPG!Q102+MUSEU!P102+MUSEU!Q102+BU!P102+BU!Q102</f>
        <v>0</v>
      </c>
      <c r="K102" s="138">
        <f t="shared" si="7"/>
        <v>4</v>
      </c>
      <c r="L102" s="139">
        <f t="shared" si="1"/>
        <v>9909.68</v>
      </c>
      <c r="M102" s="139">
        <f t="shared" si="3"/>
        <v>0</v>
      </c>
      <c r="N102" s="264">
        <f t="shared" si="6"/>
        <v>0</v>
      </c>
      <c r="O102" s="265"/>
      <c r="P102" s="265"/>
      <c r="Q102" s="265"/>
      <c r="R102" s="332"/>
    </row>
    <row r="103" spans="1:18" ht="39" hidden="1" customHeight="1" x14ac:dyDescent="0.35">
      <c r="A103" s="328"/>
      <c r="B103" s="133">
        <v>100</v>
      </c>
      <c r="C103" s="329"/>
      <c r="D103" s="105" t="s">
        <v>366</v>
      </c>
      <c r="E103" s="140">
        <v>287.86</v>
      </c>
      <c r="F103" s="134">
        <f>CEART!K103+'ESAG PROCULT'!K103+'ESAG PAEX'!K103+'ESAG 3201'!K103+'ESAG 12758'!K103+'ESAG 11038'!K103+CEFID!K103+'CAV PROJETO 1'!K103+'CAV PROJETO 2 PRAPEG'!K103+'CAV PROJETO 3 PAEX'!K103+'CESFI INECO 14842'!K103+'CESFI DEX 12758'!K103+'CESFI 11038'!K103+CEPLAN!K103+CEO!K103+CCT!K103+FAED!K103+CESMO!K103+CEAVI!K103+CERES!K103+CEAD!K103+SECOM!K103+'RÁDIO FPOLIS'!K103+'RÁDIO LAGES'!K103+'RÁDIO JVLLE'!K103+SECON!K103+PROPLAN!K103+PROEX!K103+PROPPG!K103+MUSEU!K103+BU!K103</f>
        <v>40</v>
      </c>
      <c r="G103" s="135">
        <f>CEART!L103+'ESAG PROCULT'!L103+'ESAG PAEX'!L103+'ESAG 3201'!L103+'ESAG 12758'!L103+'ESAG 11038'!L103+CEFID!L103+'CAV PROJETO 1'!L103+'CAV PROJETO 2 PRAPEG'!L103+'CAV PROJETO 3 PAEX'!L103+'CESFI INECO 14842'!L103+'CESFI DEX 12758'!L103+'CESFI 11038'!L103+CEPLAN!L103+CEO!L103+CCT!L103+FAED!L103+CESMO!L103+CEAVI!L103+CERES!L103+CEAD!L103+SECOM!L103+'RÁDIO FPOLIS'!L103+'RÁDIO LAGES'!L103+'RÁDIO JVLLE'!L103+SECON!L103+PROPLAN!L103+PROEX!L103+PROPPG!L103+MUSEU!L103+BU!L103</f>
        <v>0</v>
      </c>
      <c r="H103" s="135">
        <f>CEART!M103+'ESAG PROCULT'!M103+'ESAG PAEX'!M103+'ESAG 3201'!M103+'ESAG 12758'!M103+'ESAG 11038'!M103+CEFID!M103+'CAV PROJETO 1'!M103+'CAV PROJETO 2 PRAPEG'!M103+'CAV PROJETO 3 PAEX'!M103+'CESFI INECO 14842'!M103+'CESFI DEX 12758'!M103+'CESFI 11038'!M103+CEPLAN!M103+CEO!M103+CCT!M103+FAED!M103+CESMO!M103+CEAVI!M103+CERES!M103+CEAD!M103+SECOM!M103+'RÁDIO FPOLIS'!M103+'RÁDIO LAGES'!M103+'RÁDIO JVLLE'!M103+SECON!M103+PROPLAN!M103+PROEX!M103+PROPPG!M103+MUSEU!M103+BU!M103</f>
        <v>0</v>
      </c>
      <c r="I103" s="136">
        <f t="shared" si="5"/>
        <v>9.5</v>
      </c>
      <c r="J103" s="137">
        <f>CEART!P103+CEART!Q103+'ESAG PROCULT'!P103+'ESAG PROCULT'!Q103+'ESAG PAEX'!P103+'ESAG PAEX'!Q103+'ESAG 3201'!P103+'ESAG 3201'!Q103+'ESAG 12758'!P103+'ESAG 12758'!Q103+'ESAG 11038'!P103+'ESAG 11038'!Q103+CEFID!P103+CEFID!Q103+'CAV PROJETO 1'!P103+'CAV PROJETO 1'!Q103+'CAV PROJETO 2 PRAPEG'!P103+'CAV PROJETO 2 PRAPEG'!Q103+'CAV PROJETO 3 PAEX'!P103+'CAV PROJETO 3 PAEX'!Q103+'CESFI INECO 14842'!P103+'CESFI INECO 14842'!Q103+'CESFI DEX 12758'!P103+'CESFI DEX 12758'!Q103+'CESFI 11038'!P103+'CESFI 11038'!Q103+CEPLAN!P103+CEPLAN!Q103+CEO!P103+CEO!Q103+CCT!P103+CCT!Q103+FAED!P103+FAED!Q103+CESMO!P103+CESMO!Q103+CEAVI!P103+CEAVI!Q103+CERES!P103+CERES!Q103+CEAD!P103+CEAD!Q103+SECOM!P103+SECOM!Q103+'RÁDIO FPOLIS'!P103+'RÁDIO FPOLIS'!Q103+'RÁDIO LAGES'!P103+'RÁDIO LAGES'!Q103+'RÁDIO JVLLE'!P103+'RÁDIO JVLLE'!Q103+SECON!P103+SECON!Q103+PROPLAN!P103+PROPLAN!Q103+PROEX!P103+PROEX!Q103+PROPPG!P103+PROPPG!Q103+MUSEU!P103+MUSEU!Q103+BU!P103+BU!Q103</f>
        <v>0</v>
      </c>
      <c r="K103" s="138">
        <f t="shared" si="7"/>
        <v>40</v>
      </c>
      <c r="L103" s="139">
        <f t="shared" si="1"/>
        <v>11514.400000000001</v>
      </c>
      <c r="M103" s="139">
        <f t="shared" si="3"/>
        <v>0</v>
      </c>
      <c r="N103" s="264">
        <f t="shared" si="6"/>
        <v>0</v>
      </c>
      <c r="O103" s="265"/>
      <c r="P103" s="265"/>
      <c r="Q103" s="265"/>
      <c r="R103" s="332"/>
    </row>
    <row r="104" spans="1:18" ht="39" hidden="1" customHeight="1" x14ac:dyDescent="0.35">
      <c r="A104" s="328"/>
      <c r="B104" s="133">
        <v>101</v>
      </c>
      <c r="C104" s="329"/>
      <c r="D104" s="105" t="s">
        <v>368</v>
      </c>
      <c r="E104" s="140">
        <v>3796.67</v>
      </c>
      <c r="F104" s="134">
        <f>CEART!K104+'ESAG PROCULT'!K104+'ESAG PAEX'!K104+'ESAG 3201'!K104+'ESAG 12758'!K104+'ESAG 11038'!K104+CEFID!K104+'CAV PROJETO 1'!K104+'CAV PROJETO 2 PRAPEG'!K104+'CAV PROJETO 3 PAEX'!K104+'CESFI INECO 14842'!K104+'CESFI DEX 12758'!K104+'CESFI 11038'!K104+CEPLAN!K104+CEO!K104+CCT!K104+FAED!K104+CESMO!K104+CEAVI!K104+CERES!K104+CEAD!K104+SECOM!K104+'RÁDIO FPOLIS'!K104+'RÁDIO LAGES'!K104+'RÁDIO JVLLE'!K104+SECON!K104+PROPLAN!K104+PROEX!K104+PROPPG!K104+MUSEU!K104+BU!K104</f>
        <v>12</v>
      </c>
      <c r="G104" s="135">
        <f>CEART!L104+'ESAG PROCULT'!L104+'ESAG PAEX'!L104+'ESAG 3201'!L104+'ESAG 12758'!L104+'ESAG 11038'!L104+CEFID!L104+'CAV PROJETO 1'!L104+'CAV PROJETO 2 PRAPEG'!L104+'CAV PROJETO 3 PAEX'!L104+'CESFI INECO 14842'!L104+'CESFI DEX 12758'!L104+'CESFI 11038'!L104+CEPLAN!L104+CEO!L104+CCT!L104+FAED!L104+CESMO!L104+CEAVI!L104+CERES!L104+CEAD!L104+SECOM!L104+'RÁDIO FPOLIS'!L104+'RÁDIO LAGES'!L104+'RÁDIO JVLLE'!L104+SECON!L104+PROPLAN!L104+PROEX!L104+PROPPG!L104+MUSEU!L104+BU!L104</f>
        <v>0</v>
      </c>
      <c r="H104" s="135">
        <f>CEART!M104+'ESAG PROCULT'!M104+'ESAG PAEX'!M104+'ESAG 3201'!M104+'ESAG 12758'!M104+'ESAG 11038'!M104+CEFID!M104+'CAV PROJETO 1'!M104+'CAV PROJETO 2 PRAPEG'!M104+'CAV PROJETO 3 PAEX'!M104+'CESFI INECO 14842'!M104+'CESFI DEX 12758'!M104+'CESFI 11038'!M104+CEPLAN!M104+CEO!M104+CCT!M104+FAED!M104+CESMO!M104+CEAVI!M104+CERES!M104+CEAD!M104+SECOM!M104+'RÁDIO FPOLIS'!M104+'RÁDIO LAGES'!M104+'RÁDIO JVLLE'!M104+SECON!M104+PROPLAN!M104+PROEX!M104+PROPPG!M104+MUSEU!M104+BU!M104</f>
        <v>0</v>
      </c>
      <c r="I104" s="136">
        <f t="shared" si="5"/>
        <v>2.5</v>
      </c>
      <c r="J104" s="137">
        <f>CEART!P104+CEART!Q104+'ESAG PROCULT'!P104+'ESAG PROCULT'!Q104+'ESAG PAEX'!P104+'ESAG PAEX'!Q104+'ESAG 3201'!P104+'ESAG 3201'!Q104+'ESAG 12758'!P104+'ESAG 12758'!Q104+'ESAG 11038'!P104+'ESAG 11038'!Q104+CEFID!P104+CEFID!Q104+'CAV PROJETO 1'!P104+'CAV PROJETO 1'!Q104+'CAV PROJETO 2 PRAPEG'!P104+'CAV PROJETO 2 PRAPEG'!Q104+'CAV PROJETO 3 PAEX'!P104+'CAV PROJETO 3 PAEX'!Q104+'CESFI INECO 14842'!P104+'CESFI INECO 14842'!Q104+'CESFI DEX 12758'!P104+'CESFI DEX 12758'!Q104+'CESFI 11038'!P104+'CESFI 11038'!Q104+CEPLAN!P104+CEPLAN!Q104+CEO!P104+CEO!Q104+CCT!P104+CCT!Q104+FAED!P104+FAED!Q104+CESMO!P104+CESMO!Q104+CEAVI!P104+CEAVI!Q104+CERES!P104+CERES!Q104+CEAD!P104+CEAD!Q104+SECOM!P104+SECOM!Q104+'RÁDIO FPOLIS'!P104+'RÁDIO FPOLIS'!Q104+'RÁDIO LAGES'!P104+'RÁDIO LAGES'!Q104+'RÁDIO JVLLE'!P104+'RÁDIO JVLLE'!Q104+SECON!P104+SECON!Q104+PROPLAN!P104+PROPLAN!Q104+PROEX!P104+PROEX!Q104+PROPPG!P104+PROPPG!Q104+MUSEU!P104+MUSEU!Q104+BU!P104+BU!Q104</f>
        <v>0</v>
      </c>
      <c r="K104" s="138">
        <f t="shared" si="7"/>
        <v>12</v>
      </c>
      <c r="L104" s="139">
        <f t="shared" si="1"/>
        <v>45560.04</v>
      </c>
      <c r="M104" s="139">
        <f t="shared" si="3"/>
        <v>0</v>
      </c>
      <c r="N104" s="264">
        <f t="shared" si="6"/>
        <v>0</v>
      </c>
      <c r="O104" s="265"/>
      <c r="P104" s="265"/>
      <c r="Q104" s="265"/>
      <c r="R104" s="332"/>
    </row>
    <row r="105" spans="1:18" ht="39" hidden="1" customHeight="1" x14ac:dyDescent="0.35">
      <c r="A105" s="328"/>
      <c r="B105" s="133">
        <v>102</v>
      </c>
      <c r="C105" s="329"/>
      <c r="D105" s="105" t="s">
        <v>372</v>
      </c>
      <c r="E105" s="140">
        <v>499.36</v>
      </c>
      <c r="F105" s="134">
        <f>CEART!K105+'ESAG PROCULT'!K105+'ESAG PAEX'!K105+'ESAG 3201'!K105+'ESAG 12758'!K105+'ESAG 11038'!K105+CEFID!K105+'CAV PROJETO 1'!K105+'CAV PROJETO 2 PRAPEG'!K105+'CAV PROJETO 3 PAEX'!K105+'CESFI INECO 14842'!K105+'CESFI DEX 12758'!K105+'CESFI 11038'!K105+CEPLAN!K105+CEO!K105+CCT!K105+FAED!K105+CESMO!K105+CEAVI!K105+CERES!K105+CEAD!K105+SECOM!K105+'RÁDIO FPOLIS'!K105+'RÁDIO LAGES'!K105+'RÁDIO JVLLE'!K105+SECON!K105+PROPLAN!K105+PROEX!K105+PROPPG!K105+MUSEU!K105+BU!K105</f>
        <v>21</v>
      </c>
      <c r="G105" s="135">
        <f>CEART!L105+'ESAG PROCULT'!L105+'ESAG PAEX'!L105+'ESAG 3201'!L105+'ESAG 12758'!L105+'ESAG 11038'!L105+CEFID!L105+'CAV PROJETO 1'!L105+'CAV PROJETO 2 PRAPEG'!L105+'CAV PROJETO 3 PAEX'!L105+'CESFI INECO 14842'!L105+'CESFI DEX 12758'!L105+'CESFI 11038'!L105+CEPLAN!L105+CEO!L105+CCT!L105+FAED!L105+CESMO!L105+CEAVI!L105+CERES!L105+CEAD!L105+SECOM!L105+'RÁDIO FPOLIS'!L105+'RÁDIO LAGES'!L105+'RÁDIO JVLLE'!L105+SECON!L105+PROPLAN!L105+PROEX!L105+PROPPG!L105+MUSEU!L105+BU!L105</f>
        <v>8</v>
      </c>
      <c r="H105" s="135">
        <f>CEART!M105+'ESAG PROCULT'!M105+'ESAG PAEX'!M105+'ESAG 3201'!M105+'ESAG 12758'!M105+'ESAG 11038'!M105+CEFID!M105+'CAV PROJETO 1'!M105+'CAV PROJETO 2 PRAPEG'!M105+'CAV PROJETO 3 PAEX'!M105+'CESFI INECO 14842'!M105+'CESFI DEX 12758'!M105+'CESFI 11038'!M105+CEPLAN!M105+CEO!M105+CCT!M105+FAED!M105+CESMO!M105+CEAVI!M105+CERES!M105+CEAD!M105+SECOM!M105+'RÁDIO FPOLIS'!M105+'RÁDIO LAGES'!M105+'RÁDIO JVLLE'!M105+SECON!M105+PROPLAN!M105+PROEX!M105+PROPPG!M105+MUSEU!M105+BU!M105</f>
        <v>8</v>
      </c>
      <c r="I105" s="136">
        <f t="shared" si="5"/>
        <v>4.75</v>
      </c>
      <c r="J105" s="137">
        <f>CEART!P105+CEART!Q105+'ESAG PROCULT'!P105+'ESAG PROCULT'!Q105+'ESAG PAEX'!P105+'ESAG PAEX'!Q105+'ESAG 3201'!P105+'ESAG 3201'!Q105+'ESAG 12758'!P105+'ESAG 12758'!Q105+'ESAG 11038'!P105+'ESAG 11038'!Q105+CEFID!P105+CEFID!Q105+'CAV PROJETO 1'!P105+'CAV PROJETO 1'!Q105+'CAV PROJETO 2 PRAPEG'!P105+'CAV PROJETO 2 PRAPEG'!Q105+'CAV PROJETO 3 PAEX'!P105+'CAV PROJETO 3 PAEX'!Q105+'CESFI INECO 14842'!P105+'CESFI INECO 14842'!Q105+'CESFI DEX 12758'!P105+'CESFI DEX 12758'!Q105+'CESFI 11038'!P105+'CESFI 11038'!Q105+CEPLAN!P105+CEPLAN!Q105+CEO!P105+CEO!Q105+CCT!P105+CCT!Q105+FAED!P105+FAED!Q105+CESMO!P105+CESMO!Q105+CEAVI!P105+CEAVI!Q105+CERES!P105+CERES!Q105+CEAD!P105+CEAD!Q105+SECOM!P105+SECOM!Q105+'RÁDIO FPOLIS'!P105+'RÁDIO FPOLIS'!Q105+'RÁDIO LAGES'!P105+'RÁDIO LAGES'!Q105+'RÁDIO JVLLE'!P105+'RÁDIO JVLLE'!Q105+SECON!P105+SECON!Q105+PROPLAN!P105+PROPLAN!Q105+PROEX!P105+PROEX!Q105+PROPPG!P105+PROPPG!Q105+MUSEU!P105+MUSEU!Q105+BU!P105+BU!Q105</f>
        <v>0</v>
      </c>
      <c r="K105" s="138">
        <f t="shared" si="7"/>
        <v>13</v>
      </c>
      <c r="L105" s="139">
        <f t="shared" si="1"/>
        <v>10486.56</v>
      </c>
      <c r="M105" s="139">
        <f t="shared" si="3"/>
        <v>0</v>
      </c>
      <c r="N105" s="264">
        <f t="shared" si="6"/>
        <v>3994.88</v>
      </c>
      <c r="O105" s="265"/>
      <c r="P105" s="265"/>
      <c r="Q105" s="265"/>
      <c r="R105" s="332"/>
    </row>
    <row r="106" spans="1:18" ht="39" hidden="1" customHeight="1" x14ac:dyDescent="0.35">
      <c r="A106" s="328"/>
      <c r="B106" s="133">
        <v>103</v>
      </c>
      <c r="C106" s="329"/>
      <c r="D106" s="105" t="s">
        <v>374</v>
      </c>
      <c r="E106" s="140">
        <v>1392.39</v>
      </c>
      <c r="F106" s="134">
        <f>CEART!K106+'ESAG PROCULT'!K106+'ESAG PAEX'!K106+'ESAG 3201'!K106+'ESAG 12758'!K106+'ESAG 11038'!K106+CEFID!K106+'CAV PROJETO 1'!K106+'CAV PROJETO 2 PRAPEG'!K106+'CAV PROJETO 3 PAEX'!K106+'CESFI INECO 14842'!K106+'CESFI DEX 12758'!K106+'CESFI 11038'!K106+CEPLAN!K106+CEO!K106+CCT!K106+FAED!K106+CESMO!K106+CEAVI!K106+CERES!K106+CEAD!K106+SECOM!K106+'RÁDIO FPOLIS'!K106+'RÁDIO LAGES'!K106+'RÁDIO JVLLE'!K106+SECON!K106+PROPLAN!K106+PROEX!K106+PROPPG!K106+MUSEU!K106+BU!K106</f>
        <v>10</v>
      </c>
      <c r="G106" s="135">
        <f>CEART!L106+'ESAG PROCULT'!L106+'ESAG PAEX'!L106+'ESAG 3201'!L106+'ESAG 12758'!L106+'ESAG 11038'!L106+CEFID!L106+'CAV PROJETO 1'!L106+'CAV PROJETO 2 PRAPEG'!L106+'CAV PROJETO 3 PAEX'!L106+'CESFI INECO 14842'!L106+'CESFI DEX 12758'!L106+'CESFI 11038'!L106+CEPLAN!L106+CEO!L106+CCT!L106+FAED!L106+CESMO!L106+CEAVI!L106+CERES!L106+CEAD!L106+SECOM!L106+'RÁDIO FPOLIS'!L106+'RÁDIO LAGES'!L106+'RÁDIO JVLLE'!L106+SECON!L106+PROPLAN!L106+PROEX!L106+PROPPG!L106+MUSEU!L106+BU!L106</f>
        <v>8</v>
      </c>
      <c r="H106" s="135">
        <f>CEART!M106+'ESAG PROCULT'!M106+'ESAG PAEX'!M106+'ESAG 3201'!M106+'ESAG 12758'!M106+'ESAG 11038'!M106+CEFID!M106+'CAV PROJETO 1'!M106+'CAV PROJETO 2 PRAPEG'!M106+'CAV PROJETO 3 PAEX'!M106+'CESFI INECO 14842'!M106+'CESFI DEX 12758'!M106+'CESFI 11038'!M106+CEPLAN!M106+CEO!M106+CCT!M106+FAED!M106+CESMO!M106+CEAVI!M106+CERES!M106+CEAD!M106+SECOM!M106+'RÁDIO FPOLIS'!M106+'RÁDIO LAGES'!M106+'RÁDIO JVLLE'!M106+SECON!M106+PROPLAN!M106+PROEX!M106+PROPPG!M106+MUSEU!M106+BU!M106</f>
        <v>8</v>
      </c>
      <c r="I106" s="136">
        <f t="shared" si="5"/>
        <v>2</v>
      </c>
      <c r="J106" s="137">
        <f>CEART!P106+CEART!Q106+'ESAG PROCULT'!P106+'ESAG PROCULT'!Q106+'ESAG PAEX'!P106+'ESAG PAEX'!Q106+'ESAG 3201'!P106+'ESAG 3201'!Q106+'ESAG 12758'!P106+'ESAG 12758'!Q106+'ESAG 11038'!P106+'ESAG 11038'!Q106+CEFID!P106+CEFID!Q106+'CAV PROJETO 1'!P106+'CAV PROJETO 1'!Q106+'CAV PROJETO 2 PRAPEG'!P106+'CAV PROJETO 2 PRAPEG'!Q106+'CAV PROJETO 3 PAEX'!P106+'CAV PROJETO 3 PAEX'!Q106+'CESFI INECO 14842'!P106+'CESFI INECO 14842'!Q106+'CESFI DEX 12758'!P106+'CESFI DEX 12758'!Q106+'CESFI 11038'!P106+'CESFI 11038'!Q106+CEPLAN!P106+CEPLAN!Q106+CEO!P106+CEO!Q106+CCT!P106+CCT!Q106+FAED!P106+FAED!Q106+CESMO!P106+CESMO!Q106+CEAVI!P106+CEAVI!Q106+CERES!P106+CERES!Q106+CEAD!P106+CEAD!Q106+SECOM!P106+SECOM!Q106+'RÁDIO FPOLIS'!P106+'RÁDIO FPOLIS'!Q106+'RÁDIO LAGES'!P106+'RÁDIO LAGES'!Q106+'RÁDIO JVLLE'!P106+'RÁDIO JVLLE'!Q106+SECON!P106+SECON!Q106+PROPLAN!P106+PROPLAN!Q106+PROEX!P106+PROEX!Q106+PROPPG!P106+PROPPG!Q106+MUSEU!P106+MUSEU!Q106+BU!P106+BU!Q106</f>
        <v>0</v>
      </c>
      <c r="K106" s="138">
        <f t="shared" si="7"/>
        <v>2</v>
      </c>
      <c r="L106" s="139">
        <f t="shared" si="1"/>
        <v>13923.900000000001</v>
      </c>
      <c r="M106" s="139">
        <f t="shared" si="3"/>
        <v>0</v>
      </c>
      <c r="N106" s="264">
        <f t="shared" si="6"/>
        <v>11139.12</v>
      </c>
      <c r="O106" s="265"/>
      <c r="P106" s="265"/>
      <c r="Q106" s="265"/>
      <c r="R106" s="332"/>
    </row>
    <row r="107" spans="1:18" ht="39" hidden="1" customHeight="1" x14ac:dyDescent="0.35">
      <c r="A107" s="328"/>
      <c r="B107" s="133">
        <v>104</v>
      </c>
      <c r="C107" s="329"/>
      <c r="D107" s="105" t="s">
        <v>376</v>
      </c>
      <c r="E107" s="140">
        <v>1572.77</v>
      </c>
      <c r="F107" s="134">
        <f>CEART!K107+'ESAG PROCULT'!K107+'ESAG PAEX'!K107+'ESAG 3201'!K107+'ESAG 12758'!K107+'ESAG 11038'!K107+CEFID!K107+'CAV PROJETO 1'!K107+'CAV PROJETO 2 PRAPEG'!K107+'CAV PROJETO 3 PAEX'!K107+'CESFI INECO 14842'!K107+'CESFI DEX 12758'!K107+'CESFI 11038'!K107+CEPLAN!K107+CEO!K107+CCT!K107+FAED!K107+CESMO!K107+CEAVI!K107+CERES!K107+CEAD!K107+SECOM!K107+'RÁDIO FPOLIS'!K107+'RÁDIO LAGES'!K107+'RÁDIO JVLLE'!K107+SECON!K107+PROPLAN!K107+PROEX!K107+PROPPG!K107+MUSEU!K107+BU!K107</f>
        <v>51</v>
      </c>
      <c r="G107" s="135">
        <f>CEART!L107+'ESAG PROCULT'!L107+'ESAG PAEX'!L107+'ESAG 3201'!L107+'ESAG 12758'!L107+'ESAG 11038'!L107+CEFID!L107+'CAV PROJETO 1'!L107+'CAV PROJETO 2 PRAPEG'!L107+'CAV PROJETO 3 PAEX'!L107+'CESFI INECO 14842'!L107+'CESFI DEX 12758'!L107+'CESFI 11038'!L107+CEPLAN!L107+CEO!L107+CCT!L107+FAED!L107+CESMO!L107+CEAVI!L107+CERES!L107+CEAD!L107+SECOM!L107+'RÁDIO FPOLIS'!L107+'RÁDIO LAGES'!L107+'RÁDIO JVLLE'!L107+SECON!L107+PROPLAN!L107+PROEX!L107+PROPPG!L107+MUSEU!L107+BU!L107</f>
        <v>14</v>
      </c>
      <c r="H107" s="135">
        <f>CEART!M107+'ESAG PROCULT'!M107+'ESAG PAEX'!M107+'ESAG 3201'!M107+'ESAG 12758'!M107+'ESAG 11038'!M107+CEFID!M107+'CAV PROJETO 1'!M107+'CAV PROJETO 2 PRAPEG'!M107+'CAV PROJETO 3 PAEX'!M107+'CESFI INECO 14842'!M107+'CESFI DEX 12758'!M107+'CESFI 11038'!M107+CEPLAN!M107+CEO!M107+CCT!M107+FAED!M107+CESMO!M107+CEAVI!M107+CERES!M107+CEAD!M107+SECOM!M107+'RÁDIO FPOLIS'!M107+'RÁDIO LAGES'!M107+'RÁDIO JVLLE'!M107+SECON!M107+PROPLAN!M107+PROEX!M107+PROPPG!M107+MUSEU!M107+BU!M107</f>
        <v>14</v>
      </c>
      <c r="I107" s="136">
        <f t="shared" si="5"/>
        <v>12.25</v>
      </c>
      <c r="J107" s="137">
        <f>CEART!P107+CEART!Q107+'ESAG PROCULT'!P107+'ESAG PROCULT'!Q107+'ESAG PAEX'!P107+'ESAG PAEX'!Q107+'ESAG 3201'!P107+'ESAG 3201'!Q107+'ESAG 12758'!P107+'ESAG 12758'!Q107+'ESAG 11038'!P107+'ESAG 11038'!Q107+CEFID!P107+CEFID!Q107+'CAV PROJETO 1'!P107+'CAV PROJETO 1'!Q107+'CAV PROJETO 2 PRAPEG'!P107+'CAV PROJETO 2 PRAPEG'!Q107+'CAV PROJETO 3 PAEX'!P107+'CAV PROJETO 3 PAEX'!Q107+'CESFI INECO 14842'!P107+'CESFI INECO 14842'!Q107+'CESFI DEX 12758'!P107+'CESFI DEX 12758'!Q107+'CESFI 11038'!P107+'CESFI 11038'!Q107+CEPLAN!P107+CEPLAN!Q107+CEO!P107+CEO!Q107+CCT!P107+CCT!Q107+FAED!P107+FAED!Q107+CESMO!P107+CESMO!Q107+CEAVI!P107+CEAVI!Q107+CERES!P107+CERES!Q107+CEAD!P107+CEAD!Q107+SECOM!P107+SECOM!Q107+'RÁDIO FPOLIS'!P107+'RÁDIO FPOLIS'!Q107+'RÁDIO LAGES'!P107+'RÁDIO LAGES'!Q107+'RÁDIO JVLLE'!P107+'RÁDIO JVLLE'!Q107+SECON!P107+SECON!Q107+PROPLAN!P107+PROPLAN!Q107+PROEX!P107+PROEX!Q107+PROPPG!P107+PROPPG!Q107+MUSEU!P107+MUSEU!Q107+BU!P107+BU!Q107</f>
        <v>0</v>
      </c>
      <c r="K107" s="138">
        <f t="shared" si="7"/>
        <v>37</v>
      </c>
      <c r="L107" s="139">
        <f t="shared" si="1"/>
        <v>80211.27</v>
      </c>
      <c r="M107" s="139">
        <f t="shared" si="3"/>
        <v>0</v>
      </c>
      <c r="N107" s="264">
        <f t="shared" si="6"/>
        <v>22018.78</v>
      </c>
      <c r="O107" s="265"/>
      <c r="P107" s="265"/>
      <c r="Q107" s="265"/>
      <c r="R107" s="332"/>
    </row>
    <row r="108" spans="1:18" ht="39" hidden="1" customHeight="1" x14ac:dyDescent="0.35">
      <c r="A108" s="328"/>
      <c r="B108" s="133">
        <v>105</v>
      </c>
      <c r="C108" s="329"/>
      <c r="D108" s="105" t="s">
        <v>378</v>
      </c>
      <c r="E108" s="140">
        <v>1327.78</v>
      </c>
      <c r="F108" s="134">
        <f>CEART!K108+'ESAG PROCULT'!K108+'ESAG PAEX'!K108+'ESAG 3201'!K108+'ESAG 12758'!K108+'ESAG 11038'!K108+CEFID!K108+'CAV PROJETO 1'!K108+'CAV PROJETO 2 PRAPEG'!K108+'CAV PROJETO 3 PAEX'!K108+'CESFI INECO 14842'!K108+'CESFI DEX 12758'!K108+'CESFI 11038'!K108+CEPLAN!K108+CEO!K108+CCT!K108+FAED!K108+CESMO!K108+CEAVI!K108+CERES!K108+CEAD!K108+SECOM!K108+'RÁDIO FPOLIS'!K108+'RÁDIO LAGES'!K108+'RÁDIO JVLLE'!K108+SECON!K108+PROPLAN!K108+PROEX!K108+PROPPG!K108+MUSEU!K108+BU!K108</f>
        <v>72</v>
      </c>
      <c r="G108" s="135">
        <f>CEART!L108+'ESAG PROCULT'!L108+'ESAG PAEX'!L108+'ESAG 3201'!L108+'ESAG 12758'!L108+'ESAG 11038'!L108+CEFID!L108+'CAV PROJETO 1'!L108+'CAV PROJETO 2 PRAPEG'!L108+'CAV PROJETO 3 PAEX'!L108+'CESFI INECO 14842'!L108+'CESFI DEX 12758'!L108+'CESFI 11038'!L108+CEPLAN!L108+CEO!L108+CCT!L108+FAED!L108+CESMO!L108+CEAVI!L108+CERES!L108+CEAD!L108+SECOM!L108+'RÁDIO FPOLIS'!L108+'RÁDIO LAGES'!L108+'RÁDIO JVLLE'!L108+SECON!L108+PROPLAN!L108+PROEX!L108+PROPPG!L108+MUSEU!L108+BU!L108</f>
        <v>13</v>
      </c>
      <c r="H108" s="135">
        <f>CEART!M108+'ESAG PROCULT'!M108+'ESAG PAEX'!M108+'ESAG 3201'!M108+'ESAG 12758'!M108+'ESAG 11038'!M108+CEFID!M108+'CAV PROJETO 1'!M108+'CAV PROJETO 2 PRAPEG'!M108+'CAV PROJETO 3 PAEX'!M108+'CESFI INECO 14842'!M108+'CESFI DEX 12758'!M108+'CESFI 11038'!M108+CEPLAN!M108+CEO!M108+CCT!M108+FAED!M108+CESMO!M108+CEAVI!M108+CERES!M108+CEAD!M108+SECOM!M108+'RÁDIO FPOLIS'!M108+'RÁDIO LAGES'!M108+'RÁDIO JVLLE'!M108+SECON!M108+PROPLAN!M108+PROEX!M108+PROPPG!M108+MUSEU!M108+BU!M108</f>
        <v>13</v>
      </c>
      <c r="I108" s="136">
        <f t="shared" si="5"/>
        <v>17.5</v>
      </c>
      <c r="J108" s="137">
        <f>CEART!P108+CEART!Q108+'ESAG PROCULT'!P108+'ESAG PROCULT'!Q108+'ESAG PAEX'!P108+'ESAG PAEX'!Q108+'ESAG 3201'!P108+'ESAG 3201'!Q108+'ESAG 12758'!P108+'ESAG 12758'!Q108+'ESAG 11038'!P108+'ESAG 11038'!Q108+CEFID!P108+CEFID!Q108+'CAV PROJETO 1'!P108+'CAV PROJETO 1'!Q108+'CAV PROJETO 2 PRAPEG'!P108+'CAV PROJETO 2 PRAPEG'!Q108+'CAV PROJETO 3 PAEX'!P108+'CAV PROJETO 3 PAEX'!Q108+'CESFI INECO 14842'!P108+'CESFI INECO 14842'!Q108+'CESFI DEX 12758'!P108+'CESFI DEX 12758'!Q108+'CESFI 11038'!P108+'CESFI 11038'!Q108+CEPLAN!P108+CEPLAN!Q108+CEO!P108+CEO!Q108+CCT!P108+CCT!Q108+FAED!P108+FAED!Q108+CESMO!P108+CESMO!Q108+CEAVI!P108+CEAVI!Q108+CERES!P108+CERES!Q108+CEAD!P108+CEAD!Q108+SECOM!P108+SECOM!Q108+'RÁDIO FPOLIS'!P108+'RÁDIO FPOLIS'!Q108+'RÁDIO LAGES'!P108+'RÁDIO LAGES'!Q108+'RÁDIO JVLLE'!P108+'RÁDIO JVLLE'!Q108+SECON!P108+SECON!Q108+PROPLAN!P108+PROPLAN!Q108+PROEX!P108+PROEX!Q108+PROPPG!P108+PROPPG!Q108+MUSEU!P108+MUSEU!Q108+BU!P108+BU!Q108</f>
        <v>0</v>
      </c>
      <c r="K108" s="138">
        <f t="shared" si="7"/>
        <v>59</v>
      </c>
      <c r="L108" s="139">
        <f t="shared" si="1"/>
        <v>95600.16</v>
      </c>
      <c r="M108" s="139">
        <f t="shared" si="3"/>
        <v>0</v>
      </c>
      <c r="N108" s="264">
        <f t="shared" si="6"/>
        <v>17261.14</v>
      </c>
      <c r="O108" s="265"/>
      <c r="P108" s="265"/>
      <c r="Q108" s="265"/>
      <c r="R108" s="332"/>
    </row>
    <row r="109" spans="1:18" ht="39" hidden="1" customHeight="1" x14ac:dyDescent="0.35">
      <c r="A109" s="328"/>
      <c r="B109" s="133">
        <v>106</v>
      </c>
      <c r="C109" s="329"/>
      <c r="D109" s="105" t="s">
        <v>380</v>
      </c>
      <c r="E109" s="140">
        <v>2775.42</v>
      </c>
      <c r="F109" s="134">
        <f>CEART!K109+'ESAG PROCULT'!K109+'ESAG PAEX'!K109+'ESAG 3201'!K109+'ESAG 12758'!K109+'ESAG 11038'!K109+CEFID!K109+'CAV PROJETO 1'!K109+'CAV PROJETO 2 PRAPEG'!K109+'CAV PROJETO 3 PAEX'!K109+'CESFI INECO 14842'!K109+'CESFI DEX 12758'!K109+'CESFI 11038'!K109+CEPLAN!K109+CEO!K109+CCT!K109+FAED!K109+CESMO!K109+CEAVI!K109+CERES!K109+CEAD!K109+SECOM!K109+'RÁDIO FPOLIS'!K109+'RÁDIO LAGES'!K109+'RÁDIO JVLLE'!K109+SECON!K109+PROPLAN!K109+PROEX!K109+PROPPG!K109+MUSEU!K109+BU!K109</f>
        <v>14</v>
      </c>
      <c r="G109" s="135">
        <f>CEART!L109+'ESAG PROCULT'!L109+'ESAG PAEX'!L109+'ESAG 3201'!L109+'ESAG 12758'!L109+'ESAG 11038'!L109+CEFID!L109+'CAV PROJETO 1'!L109+'CAV PROJETO 2 PRAPEG'!L109+'CAV PROJETO 3 PAEX'!L109+'CESFI INECO 14842'!L109+'CESFI DEX 12758'!L109+'CESFI 11038'!L109+CEPLAN!L109+CEO!L109+CCT!L109+FAED!L109+CESMO!L109+CEAVI!L109+CERES!L109+CEAD!L109+SECOM!L109+'RÁDIO FPOLIS'!L109+'RÁDIO LAGES'!L109+'RÁDIO JVLLE'!L109+SECON!L109+PROPLAN!L109+PROEX!L109+PROPPG!L109+MUSEU!L109+BU!L109</f>
        <v>7</v>
      </c>
      <c r="H109" s="135">
        <f>CEART!M109+'ESAG PROCULT'!M109+'ESAG PAEX'!M109+'ESAG 3201'!M109+'ESAG 12758'!M109+'ESAG 11038'!M109+CEFID!M109+'CAV PROJETO 1'!M109+'CAV PROJETO 2 PRAPEG'!M109+'CAV PROJETO 3 PAEX'!M109+'CESFI INECO 14842'!M109+'CESFI DEX 12758'!M109+'CESFI 11038'!M109+CEPLAN!M109+CEO!M109+CCT!M109+FAED!M109+CESMO!M109+CEAVI!M109+CERES!M109+CEAD!M109+SECOM!M109+'RÁDIO FPOLIS'!M109+'RÁDIO LAGES'!M109+'RÁDIO JVLLE'!M109+SECON!M109+PROPLAN!M109+PROEX!M109+PROPPG!M109+MUSEU!M109+BU!M109</f>
        <v>7</v>
      </c>
      <c r="I109" s="136">
        <f t="shared" si="5"/>
        <v>3</v>
      </c>
      <c r="J109" s="137">
        <f>CEART!P109+CEART!Q109+'ESAG PROCULT'!P109+'ESAG PROCULT'!Q109+'ESAG PAEX'!P109+'ESAG PAEX'!Q109+'ESAG 3201'!P109+'ESAG 3201'!Q109+'ESAG 12758'!P109+'ESAG 12758'!Q109+'ESAG 11038'!P109+'ESAG 11038'!Q109+CEFID!P109+CEFID!Q109+'CAV PROJETO 1'!P109+'CAV PROJETO 1'!Q109+'CAV PROJETO 2 PRAPEG'!P109+'CAV PROJETO 2 PRAPEG'!Q109+'CAV PROJETO 3 PAEX'!P109+'CAV PROJETO 3 PAEX'!Q109+'CESFI INECO 14842'!P109+'CESFI INECO 14842'!Q109+'CESFI DEX 12758'!P109+'CESFI DEX 12758'!Q109+'CESFI 11038'!P109+'CESFI 11038'!Q109+CEPLAN!P109+CEPLAN!Q109+CEO!P109+CEO!Q109+CCT!P109+CCT!Q109+FAED!P109+FAED!Q109+CESMO!P109+CESMO!Q109+CEAVI!P109+CEAVI!Q109+CERES!P109+CERES!Q109+CEAD!P109+CEAD!Q109+SECOM!P109+SECOM!Q109+'RÁDIO FPOLIS'!P109+'RÁDIO FPOLIS'!Q109+'RÁDIO LAGES'!P109+'RÁDIO LAGES'!Q109+'RÁDIO JVLLE'!P109+'RÁDIO JVLLE'!Q109+SECON!P109+SECON!Q109+PROPLAN!P109+PROPLAN!Q109+PROEX!P109+PROEX!Q109+PROPPG!P109+PROPPG!Q109+MUSEU!P109+MUSEU!Q109+BU!P109+BU!Q109</f>
        <v>0</v>
      </c>
      <c r="K109" s="138">
        <f t="shared" si="7"/>
        <v>7</v>
      </c>
      <c r="L109" s="139">
        <f t="shared" si="1"/>
        <v>38855.880000000005</v>
      </c>
      <c r="M109" s="139">
        <f t="shared" si="3"/>
        <v>0</v>
      </c>
      <c r="N109" s="264">
        <f t="shared" si="6"/>
        <v>19427.940000000002</v>
      </c>
      <c r="O109" s="265"/>
      <c r="P109" s="265"/>
      <c r="Q109" s="265"/>
      <c r="R109" s="332"/>
    </row>
    <row r="110" spans="1:18" ht="39" hidden="1" customHeight="1" x14ac:dyDescent="0.35">
      <c r="A110" s="328"/>
      <c r="B110" s="133">
        <v>107</v>
      </c>
      <c r="C110" s="329"/>
      <c r="D110" s="105" t="s">
        <v>382</v>
      </c>
      <c r="E110" s="140">
        <v>3955.66</v>
      </c>
      <c r="F110" s="134">
        <f>CEART!K110+'ESAG PROCULT'!K110+'ESAG PAEX'!K110+'ESAG 3201'!K110+'ESAG 12758'!K110+'ESAG 11038'!K110+CEFID!K110+'CAV PROJETO 1'!K110+'CAV PROJETO 2 PRAPEG'!K110+'CAV PROJETO 3 PAEX'!K110+'CESFI INECO 14842'!K110+'CESFI DEX 12758'!K110+'CESFI 11038'!K110+CEPLAN!K110+CEO!K110+CCT!K110+FAED!K110+CESMO!K110+CEAVI!K110+CERES!K110+CEAD!K110+SECOM!K110+'RÁDIO FPOLIS'!K110+'RÁDIO LAGES'!K110+'RÁDIO JVLLE'!K110+SECON!K110+PROPLAN!K110+PROEX!K110+PROPPG!K110+MUSEU!K110+BU!K110</f>
        <v>6</v>
      </c>
      <c r="G110" s="135">
        <f>CEART!L110+'ESAG PROCULT'!L110+'ESAG PAEX'!L110+'ESAG 3201'!L110+'ESAG 12758'!L110+'ESAG 11038'!L110+CEFID!L110+'CAV PROJETO 1'!L110+'CAV PROJETO 2 PRAPEG'!L110+'CAV PROJETO 3 PAEX'!L110+'CESFI INECO 14842'!L110+'CESFI DEX 12758'!L110+'CESFI 11038'!L110+CEPLAN!L110+CEO!L110+CCT!L110+FAED!L110+CESMO!L110+CEAVI!L110+CERES!L110+CEAD!L110+SECOM!L110+'RÁDIO FPOLIS'!L110+'RÁDIO LAGES'!L110+'RÁDIO JVLLE'!L110+SECON!L110+PROPLAN!L110+PROEX!L110+PROPPG!L110+MUSEU!L110+BU!L110</f>
        <v>0</v>
      </c>
      <c r="H110" s="135">
        <f>CEART!M110+'ESAG PROCULT'!M110+'ESAG PAEX'!M110+'ESAG 3201'!M110+'ESAG 12758'!M110+'ESAG 11038'!M110+CEFID!M110+'CAV PROJETO 1'!M110+'CAV PROJETO 2 PRAPEG'!M110+'CAV PROJETO 3 PAEX'!M110+'CESFI INECO 14842'!M110+'CESFI DEX 12758'!M110+'CESFI 11038'!M110+CEPLAN!M110+CEO!M110+CCT!M110+FAED!M110+CESMO!M110+CEAVI!M110+CERES!M110+CEAD!M110+SECOM!M110+'RÁDIO FPOLIS'!M110+'RÁDIO LAGES'!M110+'RÁDIO JVLLE'!M110+SECON!M110+PROPLAN!M110+PROEX!M110+PROPPG!M110+MUSEU!M110+BU!M110</f>
        <v>0</v>
      </c>
      <c r="I110" s="136">
        <f t="shared" si="5"/>
        <v>1</v>
      </c>
      <c r="J110" s="137">
        <f>CEART!P110+CEART!Q110+'ESAG PROCULT'!P110+'ESAG PROCULT'!Q110+'ESAG PAEX'!P110+'ESAG PAEX'!Q110+'ESAG 3201'!P110+'ESAG 3201'!Q110+'ESAG 12758'!P110+'ESAG 12758'!Q110+'ESAG 11038'!P110+'ESAG 11038'!Q110+CEFID!P110+CEFID!Q110+'CAV PROJETO 1'!P110+'CAV PROJETO 1'!Q110+'CAV PROJETO 2 PRAPEG'!P110+'CAV PROJETO 2 PRAPEG'!Q110+'CAV PROJETO 3 PAEX'!P110+'CAV PROJETO 3 PAEX'!Q110+'CESFI INECO 14842'!P110+'CESFI INECO 14842'!Q110+'CESFI DEX 12758'!P110+'CESFI DEX 12758'!Q110+'CESFI 11038'!P110+'CESFI 11038'!Q110+CEPLAN!P110+CEPLAN!Q110+CEO!P110+CEO!Q110+CCT!P110+CCT!Q110+FAED!P110+FAED!Q110+CESMO!P110+CESMO!Q110+CEAVI!P110+CEAVI!Q110+CERES!P110+CERES!Q110+CEAD!P110+CEAD!Q110+SECOM!P110+SECOM!Q110+'RÁDIO FPOLIS'!P110+'RÁDIO FPOLIS'!Q110+'RÁDIO LAGES'!P110+'RÁDIO LAGES'!Q110+'RÁDIO JVLLE'!P110+'RÁDIO JVLLE'!Q110+SECON!P110+SECON!Q110+PROPLAN!P110+PROPLAN!Q110+PROEX!P110+PROEX!Q110+PROPPG!P110+PROPPG!Q110+MUSEU!P110+MUSEU!Q110+BU!P110+BU!Q110</f>
        <v>0</v>
      </c>
      <c r="K110" s="138">
        <f t="shared" si="7"/>
        <v>6</v>
      </c>
      <c r="L110" s="139">
        <f t="shared" si="1"/>
        <v>23733.96</v>
      </c>
      <c r="M110" s="139">
        <f t="shared" si="3"/>
        <v>0</v>
      </c>
      <c r="N110" s="264">
        <f t="shared" si="6"/>
        <v>0</v>
      </c>
      <c r="O110" s="265"/>
      <c r="P110" s="265"/>
      <c r="Q110" s="265"/>
      <c r="R110" s="332"/>
    </row>
    <row r="111" spans="1:18" ht="39" hidden="1" customHeight="1" x14ac:dyDescent="0.35">
      <c r="A111" s="328"/>
      <c r="B111" s="133">
        <v>108</v>
      </c>
      <c r="C111" s="329"/>
      <c r="D111" s="105" t="s">
        <v>384</v>
      </c>
      <c r="E111" s="140">
        <v>190.74</v>
      </c>
      <c r="F111" s="134">
        <f>CEART!K111+'ESAG PROCULT'!K111+'ESAG PAEX'!K111+'ESAG 3201'!K111+'ESAG 12758'!K111+'ESAG 11038'!K111+CEFID!K111+'CAV PROJETO 1'!K111+'CAV PROJETO 2 PRAPEG'!K111+'CAV PROJETO 3 PAEX'!K111+'CESFI INECO 14842'!K111+'CESFI DEX 12758'!K111+'CESFI 11038'!K111+CEPLAN!K111+CEO!K111+CCT!K111+FAED!K111+CESMO!K111+CEAVI!K111+CERES!K111+CEAD!K111+SECOM!K111+'RÁDIO FPOLIS'!K111+'RÁDIO LAGES'!K111+'RÁDIO JVLLE'!K111+SECON!K111+PROPLAN!K111+PROEX!K111+PROPPG!K111+MUSEU!K111+BU!K111</f>
        <v>3</v>
      </c>
      <c r="G111" s="135">
        <f>CEART!L111+'ESAG PROCULT'!L111+'ESAG PAEX'!L111+'ESAG 3201'!L111+'ESAG 12758'!L111+'ESAG 11038'!L111+CEFID!L111+'CAV PROJETO 1'!L111+'CAV PROJETO 2 PRAPEG'!L111+'CAV PROJETO 3 PAEX'!L111+'CESFI INECO 14842'!L111+'CESFI DEX 12758'!L111+'CESFI 11038'!L111+CEPLAN!L111+CEO!L111+CCT!L111+FAED!L111+CESMO!L111+CEAVI!L111+CERES!L111+CEAD!L111+SECOM!L111+'RÁDIO FPOLIS'!L111+'RÁDIO LAGES'!L111+'RÁDIO JVLLE'!L111+SECON!L111+PROPLAN!L111+PROEX!L111+PROPPG!L111+MUSEU!L111+BU!L111</f>
        <v>0</v>
      </c>
      <c r="H111" s="135">
        <f>CEART!M111+'ESAG PROCULT'!M111+'ESAG PAEX'!M111+'ESAG 3201'!M111+'ESAG 12758'!M111+'ESAG 11038'!M111+CEFID!M111+'CAV PROJETO 1'!M111+'CAV PROJETO 2 PRAPEG'!M111+'CAV PROJETO 3 PAEX'!M111+'CESFI INECO 14842'!M111+'CESFI DEX 12758'!M111+'CESFI 11038'!M111+CEPLAN!M111+CEO!M111+CCT!M111+FAED!M111+CESMO!M111+CEAVI!M111+CERES!M111+CEAD!M111+SECOM!M111+'RÁDIO FPOLIS'!M111+'RÁDIO LAGES'!M111+'RÁDIO JVLLE'!M111+SECON!M111+PROPLAN!M111+PROEX!M111+PROPPG!M111+MUSEU!M111+BU!M111</f>
        <v>0</v>
      </c>
      <c r="I111" s="136">
        <f t="shared" si="5"/>
        <v>0.25</v>
      </c>
      <c r="J111" s="137">
        <f>CEART!P111+CEART!Q111+'ESAG PROCULT'!P111+'ESAG PROCULT'!Q111+'ESAG PAEX'!P111+'ESAG PAEX'!Q111+'ESAG 3201'!P111+'ESAG 3201'!Q111+'ESAG 12758'!P111+'ESAG 12758'!Q111+'ESAG 11038'!P111+'ESAG 11038'!Q111+CEFID!P111+CEFID!Q111+'CAV PROJETO 1'!P111+'CAV PROJETO 1'!Q111+'CAV PROJETO 2 PRAPEG'!P111+'CAV PROJETO 2 PRAPEG'!Q111+'CAV PROJETO 3 PAEX'!P111+'CAV PROJETO 3 PAEX'!Q111+'CESFI INECO 14842'!P111+'CESFI INECO 14842'!Q111+'CESFI DEX 12758'!P111+'CESFI DEX 12758'!Q111+'CESFI 11038'!P111+'CESFI 11038'!Q111+CEPLAN!P111+CEPLAN!Q111+CEO!P111+CEO!Q111+CCT!P111+CCT!Q111+FAED!P111+FAED!Q111+CESMO!P111+CESMO!Q111+CEAVI!P111+CEAVI!Q111+CERES!P111+CERES!Q111+CEAD!P111+CEAD!Q111+SECOM!P111+SECOM!Q111+'RÁDIO FPOLIS'!P111+'RÁDIO FPOLIS'!Q111+'RÁDIO LAGES'!P111+'RÁDIO LAGES'!Q111+'RÁDIO JVLLE'!P111+'RÁDIO JVLLE'!Q111+SECON!P111+SECON!Q111+PROPLAN!P111+PROPLAN!Q111+PROEX!P111+PROEX!Q111+PROPPG!P111+PROPPG!Q111+MUSEU!P111+MUSEU!Q111+BU!P111+BU!Q111</f>
        <v>0</v>
      </c>
      <c r="K111" s="138">
        <f t="shared" si="7"/>
        <v>3</v>
      </c>
      <c r="L111" s="139">
        <f t="shared" si="1"/>
        <v>572.22</v>
      </c>
      <c r="M111" s="139">
        <f t="shared" si="3"/>
        <v>0</v>
      </c>
      <c r="N111" s="264">
        <f t="shared" si="6"/>
        <v>0</v>
      </c>
      <c r="O111" s="265"/>
      <c r="P111" s="265"/>
      <c r="Q111" s="265"/>
      <c r="R111" s="332"/>
    </row>
    <row r="112" spans="1:18" ht="39" hidden="1" customHeight="1" x14ac:dyDescent="0.35">
      <c r="A112" s="328"/>
      <c r="B112" s="133">
        <v>109</v>
      </c>
      <c r="C112" s="329"/>
      <c r="D112" s="105" t="s">
        <v>386</v>
      </c>
      <c r="E112" s="140">
        <v>577.61</v>
      </c>
      <c r="F112" s="134">
        <f>CEART!K112+'ESAG PROCULT'!K112+'ESAG PAEX'!K112+'ESAG 3201'!K112+'ESAG 12758'!K112+'ESAG 11038'!K112+CEFID!K112+'CAV PROJETO 1'!K112+'CAV PROJETO 2 PRAPEG'!K112+'CAV PROJETO 3 PAEX'!K112+'CESFI INECO 14842'!K112+'CESFI DEX 12758'!K112+'CESFI 11038'!K112+CEPLAN!K112+CEO!K112+CCT!K112+FAED!K112+CESMO!K112+CEAVI!K112+CERES!K112+CEAD!K112+SECOM!K112+'RÁDIO FPOLIS'!K112+'RÁDIO LAGES'!K112+'RÁDIO JVLLE'!K112+SECON!K112+PROPLAN!K112+PROEX!K112+PROPPG!K112+MUSEU!K112+BU!K112</f>
        <v>9</v>
      </c>
      <c r="G112" s="135">
        <f>CEART!L112+'ESAG PROCULT'!L112+'ESAG PAEX'!L112+'ESAG 3201'!L112+'ESAG 12758'!L112+'ESAG 11038'!L112+CEFID!L112+'CAV PROJETO 1'!L112+'CAV PROJETO 2 PRAPEG'!L112+'CAV PROJETO 3 PAEX'!L112+'CESFI INECO 14842'!L112+'CESFI DEX 12758'!L112+'CESFI 11038'!L112+CEPLAN!L112+CEO!L112+CCT!L112+FAED!L112+CESMO!L112+CEAVI!L112+CERES!L112+CEAD!L112+SECOM!L112+'RÁDIO FPOLIS'!L112+'RÁDIO LAGES'!L112+'RÁDIO JVLLE'!L112+SECON!L112+PROPLAN!L112+PROEX!L112+PROPPG!L112+MUSEU!L112+BU!L112</f>
        <v>4</v>
      </c>
      <c r="H112" s="135">
        <f>CEART!M112+'ESAG PROCULT'!M112+'ESAG PAEX'!M112+'ESAG 3201'!M112+'ESAG 12758'!M112+'ESAG 11038'!M112+CEFID!M112+'CAV PROJETO 1'!M112+'CAV PROJETO 2 PRAPEG'!M112+'CAV PROJETO 3 PAEX'!M112+'CESFI INECO 14842'!M112+'CESFI DEX 12758'!M112+'CESFI 11038'!M112+CEPLAN!M112+CEO!M112+CCT!M112+FAED!M112+CESMO!M112+CEAVI!M112+CERES!M112+CEAD!M112+SECOM!M112+'RÁDIO FPOLIS'!M112+'RÁDIO LAGES'!M112+'RÁDIO JVLLE'!M112+SECON!M112+PROPLAN!M112+PROEX!M112+PROPPG!M112+MUSEU!M112+BU!M112</f>
        <v>4</v>
      </c>
      <c r="I112" s="136">
        <f t="shared" si="5"/>
        <v>1.75</v>
      </c>
      <c r="J112" s="137">
        <f>CEART!P112+CEART!Q112+'ESAG PROCULT'!P112+'ESAG PROCULT'!Q112+'ESAG PAEX'!P112+'ESAG PAEX'!Q112+'ESAG 3201'!P112+'ESAG 3201'!Q112+'ESAG 12758'!P112+'ESAG 12758'!Q112+'ESAG 11038'!P112+'ESAG 11038'!Q112+CEFID!P112+CEFID!Q112+'CAV PROJETO 1'!P112+'CAV PROJETO 1'!Q112+'CAV PROJETO 2 PRAPEG'!P112+'CAV PROJETO 2 PRAPEG'!Q112+'CAV PROJETO 3 PAEX'!P112+'CAV PROJETO 3 PAEX'!Q112+'CESFI INECO 14842'!P112+'CESFI INECO 14842'!Q112+'CESFI DEX 12758'!P112+'CESFI DEX 12758'!Q112+'CESFI 11038'!P112+'CESFI 11038'!Q112+CEPLAN!P112+CEPLAN!Q112+CEO!P112+CEO!Q112+CCT!P112+CCT!Q112+FAED!P112+FAED!Q112+CESMO!P112+CESMO!Q112+CEAVI!P112+CEAVI!Q112+CERES!P112+CERES!Q112+CEAD!P112+CEAD!Q112+SECOM!P112+SECOM!Q112+'RÁDIO FPOLIS'!P112+'RÁDIO FPOLIS'!Q112+'RÁDIO LAGES'!P112+'RÁDIO LAGES'!Q112+'RÁDIO JVLLE'!P112+'RÁDIO JVLLE'!Q112+SECON!P112+SECON!Q112+PROPLAN!P112+PROPLAN!Q112+PROEX!P112+PROEX!Q112+PROPPG!P112+PROPPG!Q112+MUSEU!P112+MUSEU!Q112+BU!P112+BU!Q112</f>
        <v>0</v>
      </c>
      <c r="K112" s="138">
        <f t="shared" si="7"/>
        <v>5</v>
      </c>
      <c r="L112" s="139">
        <f t="shared" si="1"/>
        <v>5198.49</v>
      </c>
      <c r="M112" s="139">
        <f t="shared" si="3"/>
        <v>0</v>
      </c>
      <c r="N112" s="264">
        <f t="shared" si="6"/>
        <v>2310.44</v>
      </c>
      <c r="O112" s="265"/>
      <c r="P112" s="265"/>
      <c r="Q112" s="265"/>
      <c r="R112" s="332"/>
    </row>
    <row r="113" spans="1:18" ht="39" hidden="1" customHeight="1" x14ac:dyDescent="0.35">
      <c r="A113" s="328"/>
      <c r="B113" s="133">
        <v>110</v>
      </c>
      <c r="C113" s="329"/>
      <c r="D113" s="105" t="s">
        <v>388</v>
      </c>
      <c r="E113" s="140">
        <v>4293.8100000000004</v>
      </c>
      <c r="F113" s="134">
        <f>CEART!K113+'ESAG PROCULT'!K113+'ESAG PAEX'!K113+'ESAG 3201'!K113+'ESAG 12758'!K113+'ESAG 11038'!K113+CEFID!K113+'CAV PROJETO 1'!K113+'CAV PROJETO 2 PRAPEG'!K113+'CAV PROJETO 3 PAEX'!K113+'CESFI INECO 14842'!K113+'CESFI DEX 12758'!K113+'CESFI 11038'!K113+CEPLAN!K113+CEO!K113+CCT!K113+FAED!K113+CESMO!K113+CEAVI!K113+CERES!K113+CEAD!K113+SECOM!K113+'RÁDIO FPOLIS'!K113+'RÁDIO LAGES'!K113+'RÁDIO JVLLE'!K113+SECON!K113+PROPLAN!K113+PROEX!K113+PROPPG!K113+MUSEU!K113+BU!K113</f>
        <v>41</v>
      </c>
      <c r="G113" s="135">
        <f>CEART!L113+'ESAG PROCULT'!L113+'ESAG PAEX'!L113+'ESAG 3201'!L113+'ESAG 12758'!L113+'ESAG 11038'!L113+CEFID!L113+'CAV PROJETO 1'!L113+'CAV PROJETO 2 PRAPEG'!L113+'CAV PROJETO 3 PAEX'!L113+'CESFI INECO 14842'!L113+'CESFI DEX 12758'!L113+'CESFI 11038'!L113+CEPLAN!L113+CEO!L113+CCT!L113+FAED!L113+CESMO!L113+CEAVI!L113+CERES!L113+CEAD!L113+SECOM!L113+'RÁDIO FPOLIS'!L113+'RÁDIO LAGES'!L113+'RÁDIO JVLLE'!L113+SECON!L113+PROPLAN!L113+PROEX!L113+PROPPG!L113+MUSEU!L113+BU!L113</f>
        <v>2</v>
      </c>
      <c r="H113" s="135">
        <f>CEART!M113+'ESAG PROCULT'!M113+'ESAG PAEX'!M113+'ESAG 3201'!M113+'ESAG 12758'!M113+'ESAG 11038'!M113+CEFID!M113+'CAV PROJETO 1'!M113+'CAV PROJETO 2 PRAPEG'!M113+'CAV PROJETO 3 PAEX'!M113+'CESFI INECO 14842'!M113+'CESFI DEX 12758'!M113+'CESFI 11038'!M113+CEPLAN!M113+CEO!M113+CCT!M113+FAED!M113+CESMO!M113+CEAVI!M113+CERES!M113+CEAD!M113+SECOM!M113+'RÁDIO FPOLIS'!M113+'RÁDIO LAGES'!M113+'RÁDIO JVLLE'!M113+SECON!M113+PROPLAN!M113+PROEX!M113+PROPPG!M113+MUSEU!M113+BU!M113</f>
        <v>2</v>
      </c>
      <c r="I113" s="136">
        <f t="shared" si="5"/>
        <v>9.75</v>
      </c>
      <c r="J113" s="137">
        <f>CEART!P113+CEART!Q113+'ESAG PROCULT'!P113+'ESAG PROCULT'!Q113+'ESAG PAEX'!P113+'ESAG PAEX'!Q113+'ESAG 3201'!P113+'ESAG 3201'!Q113+'ESAG 12758'!P113+'ESAG 12758'!Q113+'ESAG 11038'!P113+'ESAG 11038'!Q113+CEFID!P113+CEFID!Q113+'CAV PROJETO 1'!P113+'CAV PROJETO 1'!Q113+'CAV PROJETO 2 PRAPEG'!P113+'CAV PROJETO 2 PRAPEG'!Q113+'CAV PROJETO 3 PAEX'!P113+'CAV PROJETO 3 PAEX'!Q113+'CESFI INECO 14842'!P113+'CESFI INECO 14842'!Q113+'CESFI DEX 12758'!P113+'CESFI DEX 12758'!Q113+'CESFI 11038'!P113+'CESFI 11038'!Q113+CEPLAN!P113+CEPLAN!Q113+CEO!P113+CEO!Q113+CCT!P113+CCT!Q113+FAED!P113+FAED!Q113+CESMO!P113+CESMO!Q113+CEAVI!P113+CEAVI!Q113+CERES!P113+CERES!Q113+CEAD!P113+CEAD!Q113+SECOM!P113+SECOM!Q113+'RÁDIO FPOLIS'!P113+'RÁDIO FPOLIS'!Q113+'RÁDIO LAGES'!P113+'RÁDIO LAGES'!Q113+'RÁDIO JVLLE'!P113+'RÁDIO JVLLE'!Q113+SECON!P113+SECON!Q113+PROPLAN!P113+PROPLAN!Q113+PROEX!P113+PROEX!Q113+PROPPG!P113+PROPPG!Q113+MUSEU!P113+MUSEU!Q113+BU!P113+BU!Q113</f>
        <v>0</v>
      </c>
      <c r="K113" s="138">
        <f t="shared" si="7"/>
        <v>39</v>
      </c>
      <c r="L113" s="139">
        <f t="shared" si="1"/>
        <v>176046.21000000002</v>
      </c>
      <c r="M113" s="139">
        <f t="shared" si="3"/>
        <v>0</v>
      </c>
      <c r="N113" s="264">
        <f t="shared" si="6"/>
        <v>8587.6200000000008</v>
      </c>
      <c r="O113" s="265"/>
      <c r="P113" s="265"/>
      <c r="Q113" s="265"/>
      <c r="R113" s="332"/>
    </row>
    <row r="114" spans="1:18" ht="39" hidden="1" customHeight="1" x14ac:dyDescent="0.35">
      <c r="A114" s="328"/>
      <c r="B114" s="133">
        <v>111</v>
      </c>
      <c r="C114" s="329"/>
      <c r="D114" s="105" t="s">
        <v>390</v>
      </c>
      <c r="E114" s="140">
        <v>360.71</v>
      </c>
      <c r="F114" s="134">
        <f>CEART!K114+'ESAG PROCULT'!K114+'ESAG PAEX'!K114+'ESAG 3201'!K114+'ESAG 12758'!K114+'ESAG 11038'!K114+CEFID!K114+'CAV PROJETO 1'!K114+'CAV PROJETO 2 PRAPEG'!K114+'CAV PROJETO 3 PAEX'!K114+'CESFI INECO 14842'!K114+'CESFI DEX 12758'!K114+'CESFI 11038'!K114+CEPLAN!K114+CEO!K114+CCT!K114+FAED!K114+CESMO!K114+CEAVI!K114+CERES!K114+CEAD!K114+SECOM!K114+'RÁDIO FPOLIS'!K114+'RÁDIO LAGES'!K114+'RÁDIO JVLLE'!K114+SECON!K114+PROPLAN!K114+PROEX!K114+PROPPG!K114+MUSEU!K114+BU!K114</f>
        <v>2</v>
      </c>
      <c r="G114" s="135">
        <f>CEART!L114+'ESAG PROCULT'!L114+'ESAG PAEX'!L114+'ESAG 3201'!L114+'ESAG 12758'!L114+'ESAG 11038'!L114+CEFID!L114+'CAV PROJETO 1'!L114+'CAV PROJETO 2 PRAPEG'!L114+'CAV PROJETO 3 PAEX'!L114+'CESFI INECO 14842'!L114+'CESFI DEX 12758'!L114+'CESFI 11038'!L114+CEPLAN!L114+CEO!L114+CCT!L114+FAED!L114+CESMO!L114+CEAVI!L114+CERES!L114+CEAD!L114+SECOM!L114+'RÁDIO FPOLIS'!L114+'RÁDIO LAGES'!L114+'RÁDIO JVLLE'!L114+SECON!L114+PROPLAN!L114+PROEX!L114+PROPPG!L114+MUSEU!L114+BU!L114</f>
        <v>0</v>
      </c>
      <c r="H114" s="135">
        <f>CEART!M114+'ESAG PROCULT'!M114+'ESAG PAEX'!M114+'ESAG 3201'!M114+'ESAG 12758'!M114+'ESAG 11038'!M114+CEFID!M114+'CAV PROJETO 1'!M114+'CAV PROJETO 2 PRAPEG'!M114+'CAV PROJETO 3 PAEX'!M114+'CESFI INECO 14842'!M114+'CESFI DEX 12758'!M114+'CESFI 11038'!M114+CEPLAN!M114+CEO!M114+CCT!M114+FAED!M114+CESMO!M114+CEAVI!M114+CERES!M114+CEAD!M114+SECOM!M114+'RÁDIO FPOLIS'!M114+'RÁDIO LAGES'!M114+'RÁDIO JVLLE'!M114+SECON!M114+PROPLAN!M114+PROEX!M114+PROPPG!M114+MUSEU!M114+BU!M114</f>
        <v>0</v>
      </c>
      <c r="I114" s="136">
        <f t="shared" si="5"/>
        <v>0</v>
      </c>
      <c r="J114" s="137">
        <f>CEART!P114+CEART!Q114+'ESAG PROCULT'!P114+'ESAG PROCULT'!Q114+'ESAG PAEX'!P114+'ESAG PAEX'!Q114+'ESAG 3201'!P114+'ESAG 3201'!Q114+'ESAG 12758'!P114+'ESAG 12758'!Q114+'ESAG 11038'!P114+'ESAG 11038'!Q114+CEFID!P114+CEFID!Q114+'CAV PROJETO 1'!P114+'CAV PROJETO 1'!Q114+'CAV PROJETO 2 PRAPEG'!P114+'CAV PROJETO 2 PRAPEG'!Q114+'CAV PROJETO 3 PAEX'!P114+'CAV PROJETO 3 PAEX'!Q114+'CESFI INECO 14842'!P114+'CESFI INECO 14842'!Q114+'CESFI DEX 12758'!P114+'CESFI DEX 12758'!Q114+'CESFI 11038'!P114+'CESFI 11038'!Q114+CEPLAN!P114+CEPLAN!Q114+CEO!P114+CEO!Q114+CCT!P114+CCT!Q114+FAED!P114+FAED!Q114+CESMO!P114+CESMO!Q114+CEAVI!P114+CEAVI!Q114+CERES!P114+CERES!Q114+CEAD!P114+CEAD!Q114+SECOM!P114+SECOM!Q114+'RÁDIO FPOLIS'!P114+'RÁDIO FPOLIS'!Q114+'RÁDIO LAGES'!P114+'RÁDIO LAGES'!Q114+'RÁDIO JVLLE'!P114+'RÁDIO JVLLE'!Q114+SECON!P114+SECON!Q114+PROPLAN!P114+PROPLAN!Q114+PROEX!P114+PROEX!Q114+PROPPG!P114+PROPPG!Q114+MUSEU!P114+MUSEU!Q114+BU!P114+BU!Q114</f>
        <v>0</v>
      </c>
      <c r="K114" s="138">
        <f t="shared" si="7"/>
        <v>2</v>
      </c>
      <c r="L114" s="139">
        <f t="shared" si="1"/>
        <v>721.42</v>
      </c>
      <c r="M114" s="139">
        <f t="shared" si="3"/>
        <v>0</v>
      </c>
      <c r="N114" s="264">
        <f t="shared" si="6"/>
        <v>0</v>
      </c>
      <c r="O114" s="265"/>
      <c r="P114" s="265"/>
      <c r="Q114" s="265"/>
      <c r="R114" s="332"/>
    </row>
    <row r="115" spans="1:18" ht="39" hidden="1" customHeight="1" x14ac:dyDescent="0.35">
      <c r="A115" s="328"/>
      <c r="B115" s="133">
        <v>112</v>
      </c>
      <c r="C115" s="329"/>
      <c r="D115" s="105" t="s">
        <v>393</v>
      </c>
      <c r="E115" s="140">
        <v>913.55</v>
      </c>
      <c r="F115" s="134">
        <f>CEART!K115+'ESAG PROCULT'!K115+'ESAG PAEX'!K115+'ESAG 3201'!K115+'ESAG 12758'!K115+'ESAG 11038'!K115+CEFID!K115+'CAV PROJETO 1'!K115+'CAV PROJETO 2 PRAPEG'!K115+'CAV PROJETO 3 PAEX'!K115+'CESFI INECO 14842'!K115+'CESFI DEX 12758'!K115+'CESFI 11038'!K115+CEPLAN!K115+CEO!K115+CCT!K115+FAED!K115+CESMO!K115+CEAVI!K115+CERES!K115+CEAD!K115+SECOM!K115+'RÁDIO FPOLIS'!K115+'RÁDIO LAGES'!K115+'RÁDIO JVLLE'!K115+SECON!K115+PROPLAN!K115+PROEX!K115+PROPPG!K115+MUSEU!K115+BU!K115</f>
        <v>10</v>
      </c>
      <c r="G115" s="135">
        <f>CEART!L115+'ESAG PROCULT'!L115+'ESAG PAEX'!L115+'ESAG 3201'!L115+'ESAG 12758'!L115+'ESAG 11038'!L115+CEFID!L115+'CAV PROJETO 1'!L115+'CAV PROJETO 2 PRAPEG'!L115+'CAV PROJETO 3 PAEX'!L115+'CESFI INECO 14842'!L115+'CESFI DEX 12758'!L115+'CESFI 11038'!L115+CEPLAN!L115+CEO!L115+CCT!L115+FAED!L115+CESMO!L115+CEAVI!L115+CERES!L115+CEAD!L115+SECOM!L115+'RÁDIO FPOLIS'!L115+'RÁDIO LAGES'!L115+'RÁDIO JVLLE'!L115+SECON!L115+PROPLAN!L115+PROEX!L115+PROPPG!L115+MUSEU!L115+BU!L115</f>
        <v>0</v>
      </c>
      <c r="H115" s="135">
        <f>CEART!M115+'ESAG PROCULT'!M115+'ESAG PAEX'!M115+'ESAG 3201'!M115+'ESAG 12758'!M115+'ESAG 11038'!M115+CEFID!M115+'CAV PROJETO 1'!M115+'CAV PROJETO 2 PRAPEG'!M115+'CAV PROJETO 3 PAEX'!M115+'CESFI INECO 14842'!M115+'CESFI DEX 12758'!M115+'CESFI 11038'!M115+CEPLAN!M115+CEO!M115+CCT!M115+FAED!M115+CESMO!M115+CEAVI!M115+CERES!M115+CEAD!M115+SECOM!M115+'RÁDIO FPOLIS'!M115+'RÁDIO LAGES'!M115+'RÁDIO JVLLE'!M115+SECON!M115+PROPLAN!M115+PROEX!M115+PROPPG!M115+MUSEU!M115+BU!M115</f>
        <v>0</v>
      </c>
      <c r="I115" s="136">
        <f t="shared" si="5"/>
        <v>2</v>
      </c>
      <c r="J115" s="137">
        <f>CEART!P115+CEART!Q115+'ESAG PROCULT'!P115+'ESAG PROCULT'!Q115+'ESAG PAEX'!P115+'ESAG PAEX'!Q115+'ESAG 3201'!P115+'ESAG 3201'!Q115+'ESAG 12758'!P115+'ESAG 12758'!Q115+'ESAG 11038'!P115+'ESAG 11038'!Q115+CEFID!P115+CEFID!Q115+'CAV PROJETO 1'!P115+'CAV PROJETO 1'!Q115+'CAV PROJETO 2 PRAPEG'!P115+'CAV PROJETO 2 PRAPEG'!Q115+'CAV PROJETO 3 PAEX'!P115+'CAV PROJETO 3 PAEX'!Q115+'CESFI INECO 14842'!P115+'CESFI INECO 14842'!Q115+'CESFI DEX 12758'!P115+'CESFI DEX 12758'!Q115+'CESFI 11038'!P115+'CESFI 11038'!Q115+CEPLAN!P115+CEPLAN!Q115+CEO!P115+CEO!Q115+CCT!P115+CCT!Q115+FAED!P115+FAED!Q115+CESMO!P115+CESMO!Q115+CEAVI!P115+CEAVI!Q115+CERES!P115+CERES!Q115+CEAD!P115+CEAD!Q115+SECOM!P115+SECOM!Q115+'RÁDIO FPOLIS'!P115+'RÁDIO FPOLIS'!Q115+'RÁDIO LAGES'!P115+'RÁDIO LAGES'!Q115+'RÁDIO JVLLE'!P115+'RÁDIO JVLLE'!Q115+SECON!P115+SECON!Q115+PROPLAN!P115+PROPLAN!Q115+PROEX!P115+PROEX!Q115+PROPPG!P115+PROPPG!Q115+MUSEU!P115+MUSEU!Q115+BU!P115+BU!Q115</f>
        <v>0</v>
      </c>
      <c r="K115" s="138">
        <f t="shared" si="7"/>
        <v>10</v>
      </c>
      <c r="L115" s="139">
        <f t="shared" si="1"/>
        <v>9135.5</v>
      </c>
      <c r="M115" s="139">
        <f t="shared" si="3"/>
        <v>0</v>
      </c>
      <c r="N115" s="264">
        <f t="shared" si="6"/>
        <v>0</v>
      </c>
      <c r="O115" s="265"/>
      <c r="P115" s="265"/>
      <c r="Q115" s="265"/>
      <c r="R115" s="332"/>
    </row>
    <row r="116" spans="1:18" ht="39" hidden="1" customHeight="1" x14ac:dyDescent="0.35">
      <c r="A116" s="328"/>
      <c r="B116" s="133">
        <v>113</v>
      </c>
      <c r="C116" s="329"/>
      <c r="D116" s="105" t="s">
        <v>397</v>
      </c>
      <c r="E116" s="140">
        <v>62.33</v>
      </c>
      <c r="F116" s="134">
        <f>CEART!K116+'ESAG PROCULT'!K116+'ESAG PAEX'!K116+'ESAG 3201'!K116+'ESAG 12758'!K116+'ESAG 11038'!K116+CEFID!K116+'CAV PROJETO 1'!K116+'CAV PROJETO 2 PRAPEG'!K116+'CAV PROJETO 3 PAEX'!K116+'CESFI INECO 14842'!K116+'CESFI DEX 12758'!K116+'CESFI 11038'!K116+CEPLAN!K116+CEO!K116+CCT!K116+FAED!K116+CESMO!K116+CEAVI!K116+CERES!K116+CEAD!K116+SECOM!K116+'RÁDIO FPOLIS'!K116+'RÁDIO LAGES'!K116+'RÁDIO JVLLE'!K116+SECON!K116+PROPLAN!K116+PROEX!K116+PROPPG!K116+MUSEU!K116+BU!K116</f>
        <v>6</v>
      </c>
      <c r="G116" s="135">
        <f>CEART!L116+'ESAG PROCULT'!L116+'ESAG PAEX'!L116+'ESAG 3201'!L116+'ESAG 12758'!L116+'ESAG 11038'!L116+CEFID!L116+'CAV PROJETO 1'!L116+'CAV PROJETO 2 PRAPEG'!L116+'CAV PROJETO 3 PAEX'!L116+'CESFI INECO 14842'!L116+'CESFI DEX 12758'!L116+'CESFI 11038'!L116+CEPLAN!L116+CEO!L116+CCT!L116+FAED!L116+CESMO!L116+CEAVI!L116+CERES!L116+CEAD!L116+SECOM!L116+'RÁDIO FPOLIS'!L116+'RÁDIO LAGES'!L116+'RÁDIO JVLLE'!L116+SECON!L116+PROPLAN!L116+PROEX!L116+PROPPG!L116+MUSEU!L116+BU!L116</f>
        <v>0</v>
      </c>
      <c r="H116" s="135">
        <f>CEART!M116+'ESAG PROCULT'!M116+'ESAG PAEX'!M116+'ESAG 3201'!M116+'ESAG 12758'!M116+'ESAG 11038'!M116+CEFID!M116+'CAV PROJETO 1'!M116+'CAV PROJETO 2 PRAPEG'!M116+'CAV PROJETO 3 PAEX'!M116+'CESFI INECO 14842'!M116+'CESFI DEX 12758'!M116+'CESFI 11038'!M116+CEPLAN!M116+CEO!M116+CCT!M116+FAED!M116+CESMO!M116+CEAVI!M116+CERES!M116+CEAD!M116+SECOM!M116+'RÁDIO FPOLIS'!M116+'RÁDIO LAGES'!M116+'RÁDIO JVLLE'!M116+SECON!M116+PROPLAN!M116+PROEX!M116+PROPPG!M116+MUSEU!M116+BU!M116</f>
        <v>0</v>
      </c>
      <c r="I116" s="136">
        <f t="shared" si="5"/>
        <v>1</v>
      </c>
      <c r="J116" s="137">
        <f>CEART!P116+CEART!Q116+'ESAG PROCULT'!P116+'ESAG PROCULT'!Q116+'ESAG PAEX'!P116+'ESAG PAEX'!Q116+'ESAG 3201'!P116+'ESAG 3201'!Q116+'ESAG 12758'!P116+'ESAG 12758'!Q116+'ESAG 11038'!P116+'ESAG 11038'!Q116+CEFID!P116+CEFID!Q116+'CAV PROJETO 1'!P116+'CAV PROJETO 1'!Q116+'CAV PROJETO 2 PRAPEG'!P116+'CAV PROJETO 2 PRAPEG'!Q116+'CAV PROJETO 3 PAEX'!P116+'CAV PROJETO 3 PAEX'!Q116+'CESFI INECO 14842'!P116+'CESFI INECO 14842'!Q116+'CESFI DEX 12758'!P116+'CESFI DEX 12758'!Q116+'CESFI 11038'!P116+'CESFI 11038'!Q116+CEPLAN!P116+CEPLAN!Q116+CEO!P116+CEO!Q116+CCT!P116+CCT!Q116+FAED!P116+FAED!Q116+CESMO!P116+CESMO!Q116+CEAVI!P116+CEAVI!Q116+CERES!P116+CERES!Q116+CEAD!P116+CEAD!Q116+SECOM!P116+SECOM!Q116+'RÁDIO FPOLIS'!P116+'RÁDIO FPOLIS'!Q116+'RÁDIO LAGES'!P116+'RÁDIO LAGES'!Q116+'RÁDIO JVLLE'!P116+'RÁDIO JVLLE'!Q116+SECON!P116+SECON!Q116+PROPLAN!P116+PROPLAN!Q116+PROEX!P116+PROEX!Q116+PROPPG!P116+PROPPG!Q116+MUSEU!P116+MUSEU!Q116+BU!P116+BU!Q116</f>
        <v>0</v>
      </c>
      <c r="K116" s="138">
        <f t="shared" si="7"/>
        <v>6</v>
      </c>
      <c r="L116" s="139">
        <f t="shared" si="1"/>
        <v>373.98</v>
      </c>
      <c r="M116" s="139">
        <f t="shared" si="3"/>
        <v>0</v>
      </c>
      <c r="N116" s="264">
        <f t="shared" si="6"/>
        <v>0</v>
      </c>
      <c r="O116" s="265"/>
      <c r="P116" s="265"/>
      <c r="Q116" s="265"/>
      <c r="R116" s="332"/>
    </row>
    <row r="117" spans="1:18" ht="39" hidden="1" customHeight="1" x14ac:dyDescent="0.35">
      <c r="A117" s="328"/>
      <c r="B117" s="133">
        <v>114</v>
      </c>
      <c r="C117" s="329"/>
      <c r="D117" s="105" t="s">
        <v>400</v>
      </c>
      <c r="E117" s="140">
        <v>901.29</v>
      </c>
      <c r="F117" s="134">
        <f>CEART!K117+'ESAG PROCULT'!K117+'ESAG PAEX'!K117+'ESAG 3201'!K117+'ESAG 12758'!K117+'ESAG 11038'!K117+CEFID!K117+'CAV PROJETO 1'!K117+'CAV PROJETO 2 PRAPEG'!K117+'CAV PROJETO 3 PAEX'!K117+'CESFI INECO 14842'!K117+'CESFI DEX 12758'!K117+'CESFI 11038'!K117+CEPLAN!K117+CEO!K117+CCT!K117+FAED!K117+CESMO!K117+CEAVI!K117+CERES!K117+CEAD!K117+SECOM!K117+'RÁDIO FPOLIS'!K117+'RÁDIO LAGES'!K117+'RÁDIO JVLLE'!K117+SECON!K117+PROPLAN!K117+PROEX!K117+PROPPG!K117+MUSEU!K117+BU!K117</f>
        <v>2</v>
      </c>
      <c r="G117" s="135">
        <f>CEART!L117+'ESAG PROCULT'!L117+'ESAG PAEX'!L117+'ESAG 3201'!L117+'ESAG 12758'!L117+'ESAG 11038'!L117+CEFID!L117+'CAV PROJETO 1'!L117+'CAV PROJETO 2 PRAPEG'!L117+'CAV PROJETO 3 PAEX'!L117+'CESFI INECO 14842'!L117+'CESFI DEX 12758'!L117+'CESFI 11038'!L117+CEPLAN!L117+CEO!L117+CCT!L117+FAED!L117+CESMO!L117+CEAVI!L117+CERES!L117+CEAD!L117+SECOM!L117+'RÁDIO FPOLIS'!L117+'RÁDIO LAGES'!L117+'RÁDIO JVLLE'!L117+SECON!L117+PROPLAN!L117+PROEX!L117+PROPPG!L117+MUSEU!L117+BU!L117</f>
        <v>0</v>
      </c>
      <c r="H117" s="135">
        <f>CEART!M117+'ESAG PROCULT'!M117+'ESAG PAEX'!M117+'ESAG 3201'!M117+'ESAG 12758'!M117+'ESAG 11038'!M117+CEFID!M117+'CAV PROJETO 1'!M117+'CAV PROJETO 2 PRAPEG'!M117+'CAV PROJETO 3 PAEX'!M117+'CESFI INECO 14842'!M117+'CESFI DEX 12758'!M117+'CESFI 11038'!M117+CEPLAN!M117+CEO!M117+CCT!M117+FAED!M117+CESMO!M117+CEAVI!M117+CERES!M117+CEAD!M117+SECOM!M117+'RÁDIO FPOLIS'!M117+'RÁDIO LAGES'!M117+'RÁDIO JVLLE'!M117+SECON!M117+PROPLAN!M117+PROEX!M117+PROPPG!M117+MUSEU!M117+BU!M117</f>
        <v>0</v>
      </c>
      <c r="I117" s="136">
        <f t="shared" si="5"/>
        <v>0</v>
      </c>
      <c r="J117" s="137">
        <f>CEART!P117+CEART!Q117+'ESAG PROCULT'!P117+'ESAG PROCULT'!Q117+'ESAG PAEX'!P117+'ESAG PAEX'!Q117+'ESAG 3201'!P117+'ESAG 3201'!Q117+'ESAG 12758'!P117+'ESAG 12758'!Q117+'ESAG 11038'!P117+'ESAG 11038'!Q117+CEFID!P117+CEFID!Q117+'CAV PROJETO 1'!P117+'CAV PROJETO 1'!Q117+'CAV PROJETO 2 PRAPEG'!P117+'CAV PROJETO 2 PRAPEG'!Q117+'CAV PROJETO 3 PAEX'!P117+'CAV PROJETO 3 PAEX'!Q117+'CESFI INECO 14842'!P117+'CESFI INECO 14842'!Q117+'CESFI DEX 12758'!P117+'CESFI DEX 12758'!Q117+'CESFI 11038'!P117+'CESFI 11038'!Q117+CEPLAN!P117+CEPLAN!Q117+CEO!P117+CEO!Q117+CCT!P117+CCT!Q117+FAED!P117+FAED!Q117+CESMO!P117+CESMO!Q117+CEAVI!P117+CEAVI!Q117+CERES!P117+CERES!Q117+CEAD!P117+CEAD!Q117+SECOM!P117+SECOM!Q117+'RÁDIO FPOLIS'!P117+'RÁDIO FPOLIS'!Q117+'RÁDIO LAGES'!P117+'RÁDIO LAGES'!Q117+'RÁDIO JVLLE'!P117+'RÁDIO JVLLE'!Q117+SECON!P117+SECON!Q117+PROPLAN!P117+PROPLAN!Q117+PROEX!P117+PROEX!Q117+PROPPG!P117+PROPPG!Q117+MUSEU!P117+MUSEU!Q117+BU!P117+BU!Q117</f>
        <v>0</v>
      </c>
      <c r="K117" s="138">
        <f t="shared" si="7"/>
        <v>2</v>
      </c>
      <c r="L117" s="139">
        <f t="shared" si="1"/>
        <v>1802.58</v>
      </c>
      <c r="M117" s="139">
        <f t="shared" si="3"/>
        <v>0</v>
      </c>
      <c r="N117" s="264">
        <f t="shared" si="6"/>
        <v>0</v>
      </c>
      <c r="O117" s="265"/>
      <c r="P117" s="265"/>
      <c r="Q117" s="265"/>
      <c r="R117" s="332"/>
    </row>
    <row r="118" spans="1:18" ht="39" hidden="1" customHeight="1" x14ac:dyDescent="0.35">
      <c r="A118" s="328"/>
      <c r="B118" s="133">
        <v>115</v>
      </c>
      <c r="C118" s="329"/>
      <c r="D118" s="105" t="s">
        <v>401</v>
      </c>
      <c r="E118" s="140">
        <v>285.98</v>
      </c>
      <c r="F118" s="134">
        <f>CEART!K118+'ESAG PROCULT'!K118+'ESAG PAEX'!K118+'ESAG 3201'!K118+'ESAG 12758'!K118+'ESAG 11038'!K118+CEFID!K118+'CAV PROJETO 1'!K118+'CAV PROJETO 2 PRAPEG'!K118+'CAV PROJETO 3 PAEX'!K118+'CESFI INECO 14842'!K118+'CESFI DEX 12758'!K118+'CESFI 11038'!K118+CEPLAN!K118+CEO!K118+CCT!K118+FAED!K118+CESMO!K118+CEAVI!K118+CERES!K118+CEAD!K118+SECOM!K118+'RÁDIO FPOLIS'!K118+'RÁDIO LAGES'!K118+'RÁDIO JVLLE'!K118+SECON!K118+PROPLAN!K118+PROEX!K118+PROPPG!K118+MUSEU!K118+BU!K118</f>
        <v>40</v>
      </c>
      <c r="G118" s="135">
        <f>CEART!L118+'ESAG PROCULT'!L118+'ESAG PAEX'!L118+'ESAG 3201'!L118+'ESAG 12758'!L118+'ESAG 11038'!L118+CEFID!L118+'CAV PROJETO 1'!L118+'CAV PROJETO 2 PRAPEG'!L118+'CAV PROJETO 3 PAEX'!L118+'CESFI INECO 14842'!L118+'CESFI DEX 12758'!L118+'CESFI 11038'!L118+CEPLAN!L118+CEO!L118+CCT!L118+FAED!L118+CESMO!L118+CEAVI!L118+CERES!L118+CEAD!L118+SECOM!L118+'RÁDIO FPOLIS'!L118+'RÁDIO LAGES'!L118+'RÁDIO JVLLE'!L118+SECON!L118+PROPLAN!L118+PROEX!L118+PROPPG!L118+MUSEU!L118+BU!L118</f>
        <v>14</v>
      </c>
      <c r="H118" s="135">
        <f>CEART!M118+'ESAG PROCULT'!M118+'ESAG PAEX'!M118+'ESAG 3201'!M118+'ESAG 12758'!M118+'ESAG 11038'!M118+CEFID!M118+'CAV PROJETO 1'!M118+'CAV PROJETO 2 PRAPEG'!M118+'CAV PROJETO 3 PAEX'!M118+'CESFI INECO 14842'!M118+'CESFI DEX 12758'!M118+'CESFI 11038'!M118+CEPLAN!M118+CEO!M118+CCT!M118+FAED!M118+CESMO!M118+CEAVI!M118+CERES!M118+CEAD!M118+SECOM!M118+'RÁDIO FPOLIS'!M118+'RÁDIO LAGES'!M118+'RÁDIO JVLLE'!M118+SECON!M118+PROPLAN!M118+PROEX!M118+PROPPG!M118+MUSEU!M118+BU!M118</f>
        <v>14</v>
      </c>
      <c r="I118" s="136">
        <f t="shared" si="5"/>
        <v>9.5</v>
      </c>
      <c r="J118" s="137">
        <f>CEART!P118+CEART!Q118+'ESAG PROCULT'!P118+'ESAG PROCULT'!Q118+'ESAG PAEX'!P118+'ESAG PAEX'!Q118+'ESAG 3201'!P118+'ESAG 3201'!Q118+'ESAG 12758'!P118+'ESAG 12758'!Q118+'ESAG 11038'!P118+'ESAG 11038'!Q118+CEFID!P118+CEFID!Q118+'CAV PROJETO 1'!P118+'CAV PROJETO 1'!Q118+'CAV PROJETO 2 PRAPEG'!P118+'CAV PROJETO 2 PRAPEG'!Q118+'CAV PROJETO 3 PAEX'!P118+'CAV PROJETO 3 PAEX'!Q118+'CESFI INECO 14842'!P118+'CESFI INECO 14842'!Q118+'CESFI DEX 12758'!P118+'CESFI DEX 12758'!Q118+'CESFI 11038'!P118+'CESFI 11038'!Q118+CEPLAN!P118+CEPLAN!Q118+CEO!P118+CEO!Q118+CCT!P118+CCT!Q118+FAED!P118+FAED!Q118+CESMO!P118+CESMO!Q118+CEAVI!P118+CEAVI!Q118+CERES!P118+CERES!Q118+CEAD!P118+CEAD!Q118+SECOM!P118+SECOM!Q118+'RÁDIO FPOLIS'!P118+'RÁDIO FPOLIS'!Q118+'RÁDIO LAGES'!P118+'RÁDIO LAGES'!Q118+'RÁDIO JVLLE'!P118+'RÁDIO JVLLE'!Q118+SECON!P118+SECON!Q118+PROPLAN!P118+PROPLAN!Q118+PROEX!P118+PROEX!Q118+PROPPG!P118+PROPPG!Q118+MUSEU!P118+MUSEU!Q118+BU!P118+BU!Q118</f>
        <v>0</v>
      </c>
      <c r="K118" s="138">
        <f t="shared" si="7"/>
        <v>26</v>
      </c>
      <c r="L118" s="139">
        <f t="shared" si="1"/>
        <v>11439.2</v>
      </c>
      <c r="M118" s="139">
        <f t="shared" si="3"/>
        <v>0</v>
      </c>
      <c r="N118" s="264">
        <f t="shared" si="6"/>
        <v>4003.7200000000003</v>
      </c>
      <c r="O118" s="265"/>
      <c r="P118" s="265"/>
      <c r="Q118" s="265"/>
      <c r="R118" s="332"/>
    </row>
    <row r="119" spans="1:18" ht="39" hidden="1" customHeight="1" x14ac:dyDescent="0.35">
      <c r="A119" s="328"/>
      <c r="B119" s="133">
        <v>116</v>
      </c>
      <c r="C119" s="329"/>
      <c r="D119" s="105" t="s">
        <v>403</v>
      </c>
      <c r="E119" s="140">
        <v>2609.0700000000002</v>
      </c>
      <c r="F119" s="134">
        <f>CEART!K119+'ESAG PROCULT'!K119+'ESAG PAEX'!K119+'ESAG 3201'!K119+'ESAG 12758'!K119+'ESAG 11038'!K119+CEFID!K119+'CAV PROJETO 1'!K119+'CAV PROJETO 2 PRAPEG'!K119+'CAV PROJETO 3 PAEX'!K119+'CESFI INECO 14842'!K119+'CESFI DEX 12758'!K119+'CESFI 11038'!K119+CEPLAN!K119+CEO!K119+CCT!K119+FAED!K119+CESMO!K119+CEAVI!K119+CERES!K119+CEAD!K119+SECOM!K119+'RÁDIO FPOLIS'!K119+'RÁDIO LAGES'!K119+'RÁDIO JVLLE'!K119+SECON!K119+PROPLAN!K119+PROEX!K119+PROPPG!K119+MUSEU!K119+BU!K119</f>
        <v>17</v>
      </c>
      <c r="G119" s="135">
        <f>CEART!L119+'ESAG PROCULT'!L119+'ESAG PAEX'!L119+'ESAG 3201'!L119+'ESAG 12758'!L119+'ESAG 11038'!L119+CEFID!L119+'CAV PROJETO 1'!L119+'CAV PROJETO 2 PRAPEG'!L119+'CAV PROJETO 3 PAEX'!L119+'CESFI INECO 14842'!L119+'CESFI DEX 12758'!L119+'CESFI 11038'!L119+CEPLAN!L119+CEO!L119+CCT!L119+FAED!L119+CESMO!L119+CEAVI!L119+CERES!L119+CEAD!L119+SECOM!L119+'RÁDIO FPOLIS'!L119+'RÁDIO LAGES'!L119+'RÁDIO JVLLE'!L119+SECON!L119+PROPLAN!L119+PROEX!L119+PROPPG!L119+MUSEU!L119+BU!L119</f>
        <v>2</v>
      </c>
      <c r="H119" s="135">
        <f>CEART!M119+'ESAG PROCULT'!M119+'ESAG PAEX'!M119+'ESAG 3201'!M119+'ESAG 12758'!M119+'ESAG 11038'!M119+CEFID!M119+'CAV PROJETO 1'!M119+'CAV PROJETO 2 PRAPEG'!M119+'CAV PROJETO 3 PAEX'!M119+'CESFI INECO 14842'!M119+'CESFI DEX 12758'!M119+'CESFI 11038'!M119+CEPLAN!M119+CEO!M119+CCT!M119+FAED!M119+CESMO!M119+CEAVI!M119+CERES!M119+CEAD!M119+SECOM!M119+'RÁDIO FPOLIS'!M119+'RÁDIO LAGES'!M119+'RÁDIO JVLLE'!M119+SECON!M119+PROPLAN!M119+PROEX!M119+PROPPG!M119+MUSEU!M119+BU!M119</f>
        <v>2</v>
      </c>
      <c r="I119" s="136">
        <f t="shared" si="5"/>
        <v>3.75</v>
      </c>
      <c r="J119" s="137">
        <f>CEART!P119+CEART!Q119+'ESAG PROCULT'!P119+'ESAG PROCULT'!Q119+'ESAG PAEX'!P119+'ESAG PAEX'!Q119+'ESAG 3201'!P119+'ESAG 3201'!Q119+'ESAG 12758'!P119+'ESAG 12758'!Q119+'ESAG 11038'!P119+'ESAG 11038'!Q119+CEFID!P119+CEFID!Q119+'CAV PROJETO 1'!P119+'CAV PROJETO 1'!Q119+'CAV PROJETO 2 PRAPEG'!P119+'CAV PROJETO 2 PRAPEG'!Q119+'CAV PROJETO 3 PAEX'!P119+'CAV PROJETO 3 PAEX'!Q119+'CESFI INECO 14842'!P119+'CESFI INECO 14842'!Q119+'CESFI DEX 12758'!P119+'CESFI DEX 12758'!Q119+'CESFI 11038'!P119+'CESFI 11038'!Q119+CEPLAN!P119+CEPLAN!Q119+CEO!P119+CEO!Q119+CCT!P119+CCT!Q119+FAED!P119+FAED!Q119+CESMO!P119+CESMO!Q119+CEAVI!P119+CEAVI!Q119+CERES!P119+CERES!Q119+CEAD!P119+CEAD!Q119+SECOM!P119+SECOM!Q119+'RÁDIO FPOLIS'!P119+'RÁDIO FPOLIS'!Q119+'RÁDIO LAGES'!P119+'RÁDIO LAGES'!Q119+'RÁDIO JVLLE'!P119+'RÁDIO JVLLE'!Q119+SECON!P119+SECON!Q119+PROPLAN!P119+PROPLAN!Q119+PROEX!P119+PROEX!Q119+PROPPG!P119+PROPPG!Q119+MUSEU!P119+MUSEU!Q119+BU!P119+BU!Q119</f>
        <v>0</v>
      </c>
      <c r="K119" s="138">
        <f t="shared" si="7"/>
        <v>15</v>
      </c>
      <c r="L119" s="139">
        <f t="shared" si="1"/>
        <v>44354.19</v>
      </c>
      <c r="M119" s="139">
        <f t="shared" si="3"/>
        <v>0</v>
      </c>
      <c r="N119" s="264">
        <f t="shared" si="6"/>
        <v>5218.1400000000003</v>
      </c>
      <c r="O119" s="265"/>
      <c r="P119" s="265"/>
      <c r="Q119" s="265"/>
      <c r="R119" s="332"/>
    </row>
    <row r="120" spans="1:18" ht="39" hidden="1" customHeight="1" x14ac:dyDescent="0.35">
      <c r="A120" s="328">
        <v>23</v>
      </c>
      <c r="B120" s="133">
        <v>117</v>
      </c>
      <c r="C120" s="329" t="s">
        <v>207</v>
      </c>
      <c r="D120" s="105" t="s">
        <v>405</v>
      </c>
      <c r="E120" s="140">
        <v>3414.9</v>
      </c>
      <c r="F120" s="134">
        <f>CEART!K120+'ESAG PROCULT'!K120+'ESAG PAEX'!K120+'ESAG 3201'!K120+'ESAG 12758'!K120+'ESAG 11038'!K120+CEFID!K120+'CAV PROJETO 1'!K120+'CAV PROJETO 2 PRAPEG'!K120+'CAV PROJETO 3 PAEX'!K120+'CESFI INECO 14842'!K120+'CESFI DEX 12758'!K120+'CESFI 11038'!K120+CEPLAN!K120+CEO!K120+CCT!K120+FAED!K120+CESMO!K120+CEAVI!K120+CERES!K120+CEAD!K120+SECOM!K120+'RÁDIO FPOLIS'!K120+'RÁDIO LAGES'!K120+'RÁDIO JVLLE'!K120+SECON!K120+PROPLAN!K120+PROEX!K120+PROPPG!K120+MUSEU!K120+BU!K120</f>
        <v>3</v>
      </c>
      <c r="G120" s="135">
        <f>CEART!L120+'ESAG PROCULT'!L120+'ESAG PAEX'!L120+'ESAG 3201'!L120+'ESAG 12758'!L120+'ESAG 11038'!L120+CEFID!L120+'CAV PROJETO 1'!L120+'CAV PROJETO 2 PRAPEG'!L120+'CAV PROJETO 3 PAEX'!L120+'CESFI INECO 14842'!L120+'CESFI DEX 12758'!L120+'CESFI 11038'!L120+CEPLAN!L120+CEO!L120+CCT!L120+FAED!L120+CESMO!L120+CEAVI!L120+CERES!L120+CEAD!L120+SECOM!L120+'RÁDIO FPOLIS'!L120+'RÁDIO LAGES'!L120+'RÁDIO JVLLE'!L120+SECON!L120+PROPLAN!L120+PROEX!L120+PROPPG!L120+MUSEU!L120+BU!L120</f>
        <v>0</v>
      </c>
      <c r="H120" s="135">
        <f>CEART!M120+'ESAG PROCULT'!M120+'ESAG PAEX'!M120+'ESAG 3201'!M120+'ESAG 12758'!M120+'ESAG 11038'!M120+CEFID!M120+'CAV PROJETO 1'!M120+'CAV PROJETO 2 PRAPEG'!M120+'CAV PROJETO 3 PAEX'!M120+'CESFI INECO 14842'!M120+'CESFI DEX 12758'!M120+'CESFI 11038'!M120+CEPLAN!M120+CEO!M120+CCT!M120+FAED!M120+CESMO!M120+CEAVI!M120+CERES!M120+CEAD!M120+SECOM!M120+'RÁDIO FPOLIS'!M120+'RÁDIO LAGES'!M120+'RÁDIO JVLLE'!M120+SECON!M120+PROPLAN!M120+PROEX!M120+PROPPG!M120+MUSEU!M120+BU!M120</f>
        <v>0</v>
      </c>
      <c r="I120" s="136">
        <f t="shared" si="5"/>
        <v>0.25</v>
      </c>
      <c r="J120" s="137">
        <f>CEART!P120+CEART!Q120+'ESAG PROCULT'!P120+'ESAG PROCULT'!Q120+'ESAG PAEX'!P120+'ESAG PAEX'!Q120+'ESAG 3201'!P120+'ESAG 3201'!Q120+'ESAG 12758'!P120+'ESAG 12758'!Q120+'ESAG 11038'!P120+'ESAG 11038'!Q120+CEFID!P120+CEFID!Q120+'CAV PROJETO 1'!P120+'CAV PROJETO 1'!Q120+'CAV PROJETO 2 PRAPEG'!P120+'CAV PROJETO 2 PRAPEG'!Q120+'CAV PROJETO 3 PAEX'!P120+'CAV PROJETO 3 PAEX'!Q120+'CESFI INECO 14842'!P120+'CESFI INECO 14842'!Q120+'CESFI DEX 12758'!P120+'CESFI DEX 12758'!Q120+'CESFI 11038'!P120+'CESFI 11038'!Q120+CEPLAN!P120+CEPLAN!Q120+CEO!P120+CEO!Q120+CCT!P120+CCT!Q120+FAED!P120+FAED!Q120+CESMO!P120+CESMO!Q120+CEAVI!P120+CEAVI!Q120+CERES!P120+CERES!Q120+CEAD!P120+CEAD!Q120+SECOM!P120+SECOM!Q120+'RÁDIO FPOLIS'!P120+'RÁDIO FPOLIS'!Q120+'RÁDIO LAGES'!P120+'RÁDIO LAGES'!Q120+'RÁDIO JVLLE'!P120+'RÁDIO JVLLE'!Q120+SECON!P120+SECON!Q120+PROPLAN!P120+PROPLAN!Q120+PROEX!P120+PROEX!Q120+PROPPG!P120+PROPPG!Q120+MUSEU!P120+MUSEU!Q120+BU!P120+BU!Q120</f>
        <v>0</v>
      </c>
      <c r="K120" s="138">
        <f t="shared" si="7"/>
        <v>3</v>
      </c>
      <c r="L120" s="139">
        <f t="shared" si="1"/>
        <v>10244.700000000001</v>
      </c>
      <c r="M120" s="139">
        <f t="shared" si="3"/>
        <v>0</v>
      </c>
      <c r="N120" s="264">
        <f t="shared" si="6"/>
        <v>0</v>
      </c>
      <c r="O120" s="265"/>
      <c r="P120" s="265"/>
      <c r="Q120" s="265"/>
      <c r="R120" s="332"/>
    </row>
    <row r="121" spans="1:18" ht="39" hidden="1" customHeight="1" x14ac:dyDescent="0.35">
      <c r="A121" s="328"/>
      <c r="B121" s="133">
        <v>118</v>
      </c>
      <c r="C121" s="329"/>
      <c r="D121" s="105" t="s">
        <v>409</v>
      </c>
      <c r="E121" s="140">
        <v>3687.91</v>
      </c>
      <c r="F121" s="134">
        <f>CEART!K121+'ESAG PROCULT'!K121+'ESAG PAEX'!K121+'ESAG 3201'!K121+'ESAG 12758'!K121+'ESAG 11038'!K121+CEFID!K121+'CAV PROJETO 1'!K121+'CAV PROJETO 2 PRAPEG'!K121+'CAV PROJETO 3 PAEX'!K121+'CESFI INECO 14842'!K121+'CESFI DEX 12758'!K121+'CESFI 11038'!K121+CEPLAN!K121+CEO!K121+CCT!K121+FAED!K121+CESMO!K121+CEAVI!K121+CERES!K121+CEAD!K121+SECOM!K121+'RÁDIO FPOLIS'!K121+'RÁDIO LAGES'!K121+'RÁDIO JVLLE'!K121+SECON!K121+PROPLAN!K121+PROEX!K121+PROPPG!K121+MUSEU!K121+BU!K121</f>
        <v>2</v>
      </c>
      <c r="G121" s="135">
        <f>CEART!L121+'ESAG PROCULT'!L121+'ESAG PAEX'!L121+'ESAG 3201'!L121+'ESAG 12758'!L121+'ESAG 11038'!L121+CEFID!L121+'CAV PROJETO 1'!L121+'CAV PROJETO 2 PRAPEG'!L121+'CAV PROJETO 3 PAEX'!L121+'CESFI INECO 14842'!L121+'CESFI DEX 12758'!L121+'CESFI 11038'!L121+CEPLAN!L121+CEO!L121+CCT!L121+FAED!L121+CESMO!L121+CEAVI!L121+CERES!L121+CEAD!L121+SECOM!L121+'RÁDIO FPOLIS'!L121+'RÁDIO LAGES'!L121+'RÁDIO JVLLE'!L121+SECON!L121+PROPLAN!L121+PROEX!L121+PROPPG!L121+MUSEU!L121+BU!L121</f>
        <v>2</v>
      </c>
      <c r="H121" s="135">
        <f>CEART!M121+'ESAG PROCULT'!M121+'ESAG PAEX'!M121+'ESAG 3201'!M121+'ESAG 12758'!M121+'ESAG 11038'!M121+CEFID!M121+'CAV PROJETO 1'!M121+'CAV PROJETO 2 PRAPEG'!M121+'CAV PROJETO 3 PAEX'!M121+'CESFI INECO 14842'!M121+'CESFI DEX 12758'!M121+'CESFI 11038'!M121+CEPLAN!M121+CEO!M121+CCT!M121+FAED!M121+CESMO!M121+CEAVI!M121+CERES!M121+CEAD!M121+SECOM!M121+'RÁDIO FPOLIS'!M121+'RÁDIO LAGES'!M121+'RÁDIO JVLLE'!M121+SECON!M121+PROPLAN!M121+PROEX!M121+PROPPG!M121+MUSEU!M121+BU!M121</f>
        <v>2</v>
      </c>
      <c r="I121" s="136">
        <f t="shared" si="5"/>
        <v>0</v>
      </c>
      <c r="J121" s="137">
        <f>CEART!P121+CEART!Q121+'ESAG PROCULT'!P121+'ESAG PROCULT'!Q121+'ESAG PAEX'!P121+'ESAG PAEX'!Q121+'ESAG 3201'!P121+'ESAG 3201'!Q121+'ESAG 12758'!P121+'ESAG 12758'!Q121+'ESAG 11038'!P121+'ESAG 11038'!Q121+CEFID!P121+CEFID!Q121+'CAV PROJETO 1'!P121+'CAV PROJETO 1'!Q121+'CAV PROJETO 2 PRAPEG'!P121+'CAV PROJETO 2 PRAPEG'!Q121+'CAV PROJETO 3 PAEX'!P121+'CAV PROJETO 3 PAEX'!Q121+'CESFI INECO 14842'!P121+'CESFI INECO 14842'!Q121+'CESFI DEX 12758'!P121+'CESFI DEX 12758'!Q121+'CESFI 11038'!P121+'CESFI 11038'!Q121+CEPLAN!P121+CEPLAN!Q121+CEO!P121+CEO!Q121+CCT!P121+CCT!Q121+FAED!P121+FAED!Q121+CESMO!P121+CESMO!Q121+CEAVI!P121+CEAVI!Q121+CERES!P121+CERES!Q121+CEAD!P121+CEAD!Q121+SECOM!P121+SECOM!Q121+'RÁDIO FPOLIS'!P121+'RÁDIO FPOLIS'!Q121+'RÁDIO LAGES'!P121+'RÁDIO LAGES'!Q121+'RÁDIO JVLLE'!P121+'RÁDIO JVLLE'!Q121+SECON!P121+SECON!Q121+PROPLAN!P121+PROPLAN!Q121+PROEX!P121+PROEX!Q121+PROPPG!P121+PROPPG!Q121+MUSEU!P121+MUSEU!Q121+BU!P121+BU!Q121</f>
        <v>0</v>
      </c>
      <c r="K121" s="138">
        <f t="shared" si="7"/>
        <v>0</v>
      </c>
      <c r="L121" s="139">
        <f t="shared" si="1"/>
        <v>7375.82</v>
      </c>
      <c r="M121" s="139">
        <f t="shared" si="3"/>
        <v>0</v>
      </c>
      <c r="N121" s="264">
        <f t="shared" si="6"/>
        <v>7375.82</v>
      </c>
      <c r="O121" s="265"/>
      <c r="P121" s="265"/>
      <c r="Q121" s="265"/>
      <c r="R121" s="332"/>
    </row>
    <row r="122" spans="1:18" ht="39" hidden="1" customHeight="1" x14ac:dyDescent="0.35">
      <c r="A122" s="328"/>
      <c r="B122" s="133">
        <v>119</v>
      </c>
      <c r="C122" s="329"/>
      <c r="D122" s="105" t="s">
        <v>412</v>
      </c>
      <c r="E122" s="140">
        <v>1409.49</v>
      </c>
      <c r="F122" s="134">
        <f>CEART!K122+'ESAG PROCULT'!K122+'ESAG PAEX'!K122+'ESAG 3201'!K122+'ESAG 12758'!K122+'ESAG 11038'!K122+CEFID!K122+'CAV PROJETO 1'!K122+'CAV PROJETO 2 PRAPEG'!K122+'CAV PROJETO 3 PAEX'!K122+'CESFI INECO 14842'!K122+'CESFI DEX 12758'!K122+'CESFI 11038'!K122+CEPLAN!K122+CEO!K122+CCT!K122+FAED!K122+CESMO!K122+CEAVI!K122+CERES!K122+CEAD!K122+SECOM!K122+'RÁDIO FPOLIS'!K122+'RÁDIO LAGES'!K122+'RÁDIO JVLLE'!K122+SECON!K122+PROPLAN!K122+PROEX!K122+PROPPG!K122+MUSEU!K122+BU!K122</f>
        <v>2</v>
      </c>
      <c r="G122" s="135">
        <f>CEART!L122+'ESAG PROCULT'!L122+'ESAG PAEX'!L122+'ESAG 3201'!L122+'ESAG 12758'!L122+'ESAG 11038'!L122+CEFID!L122+'CAV PROJETO 1'!L122+'CAV PROJETO 2 PRAPEG'!L122+'CAV PROJETO 3 PAEX'!L122+'CESFI INECO 14842'!L122+'CESFI DEX 12758'!L122+'CESFI 11038'!L122+CEPLAN!L122+CEO!L122+CCT!L122+FAED!L122+CESMO!L122+CEAVI!L122+CERES!L122+CEAD!L122+SECOM!L122+'RÁDIO FPOLIS'!L122+'RÁDIO LAGES'!L122+'RÁDIO JVLLE'!L122+SECON!L122+PROPLAN!L122+PROEX!L122+PROPPG!L122+MUSEU!L122+BU!L122</f>
        <v>0</v>
      </c>
      <c r="H122" s="135">
        <f>CEART!M122+'ESAG PROCULT'!M122+'ESAG PAEX'!M122+'ESAG 3201'!M122+'ESAG 12758'!M122+'ESAG 11038'!M122+CEFID!M122+'CAV PROJETO 1'!M122+'CAV PROJETO 2 PRAPEG'!M122+'CAV PROJETO 3 PAEX'!M122+'CESFI INECO 14842'!M122+'CESFI DEX 12758'!M122+'CESFI 11038'!M122+CEPLAN!M122+CEO!M122+CCT!M122+FAED!M122+CESMO!M122+CEAVI!M122+CERES!M122+CEAD!M122+SECOM!M122+'RÁDIO FPOLIS'!M122+'RÁDIO LAGES'!M122+'RÁDIO JVLLE'!M122+SECON!M122+PROPLAN!M122+PROEX!M122+PROPPG!M122+MUSEU!M122+BU!M122</f>
        <v>0</v>
      </c>
      <c r="I122" s="136">
        <f t="shared" si="5"/>
        <v>0</v>
      </c>
      <c r="J122" s="137">
        <f>CEART!P122+CEART!Q122+'ESAG PROCULT'!P122+'ESAG PROCULT'!Q122+'ESAG PAEX'!P122+'ESAG PAEX'!Q122+'ESAG 3201'!P122+'ESAG 3201'!Q122+'ESAG 12758'!P122+'ESAG 12758'!Q122+'ESAG 11038'!P122+'ESAG 11038'!Q122+CEFID!P122+CEFID!Q122+'CAV PROJETO 1'!P122+'CAV PROJETO 1'!Q122+'CAV PROJETO 2 PRAPEG'!P122+'CAV PROJETO 2 PRAPEG'!Q122+'CAV PROJETO 3 PAEX'!P122+'CAV PROJETO 3 PAEX'!Q122+'CESFI INECO 14842'!P122+'CESFI INECO 14842'!Q122+'CESFI DEX 12758'!P122+'CESFI DEX 12758'!Q122+'CESFI 11038'!P122+'CESFI 11038'!Q122+CEPLAN!P122+CEPLAN!Q122+CEO!P122+CEO!Q122+CCT!P122+CCT!Q122+FAED!P122+FAED!Q122+CESMO!P122+CESMO!Q122+CEAVI!P122+CEAVI!Q122+CERES!P122+CERES!Q122+CEAD!P122+CEAD!Q122+SECOM!P122+SECOM!Q122+'RÁDIO FPOLIS'!P122+'RÁDIO FPOLIS'!Q122+'RÁDIO LAGES'!P122+'RÁDIO LAGES'!Q122+'RÁDIO JVLLE'!P122+'RÁDIO JVLLE'!Q122+SECON!P122+SECON!Q122+PROPLAN!P122+PROPLAN!Q122+PROEX!P122+PROEX!Q122+PROPPG!P122+PROPPG!Q122+MUSEU!P122+MUSEU!Q122+BU!P122+BU!Q122</f>
        <v>0</v>
      </c>
      <c r="K122" s="138">
        <f t="shared" si="7"/>
        <v>2</v>
      </c>
      <c r="L122" s="139">
        <f t="shared" si="1"/>
        <v>2818.98</v>
      </c>
      <c r="M122" s="139">
        <f t="shared" si="3"/>
        <v>0</v>
      </c>
      <c r="N122" s="264">
        <f t="shared" si="6"/>
        <v>0</v>
      </c>
      <c r="O122" s="265"/>
      <c r="P122" s="265"/>
      <c r="Q122" s="265"/>
      <c r="R122" s="332"/>
    </row>
    <row r="123" spans="1:18" ht="39" hidden="1" customHeight="1" x14ac:dyDescent="0.35">
      <c r="A123" s="328"/>
      <c r="B123" s="133">
        <v>120</v>
      </c>
      <c r="C123" s="329"/>
      <c r="D123" s="105" t="s">
        <v>415</v>
      </c>
      <c r="E123" s="140">
        <v>6499.65</v>
      </c>
      <c r="F123" s="134">
        <f>CEART!K123+'ESAG PROCULT'!K123+'ESAG PAEX'!K123+'ESAG 3201'!K123+'ESAG 12758'!K123+'ESAG 11038'!K123+CEFID!K123+'CAV PROJETO 1'!K123+'CAV PROJETO 2 PRAPEG'!K123+'CAV PROJETO 3 PAEX'!K123+'CESFI INECO 14842'!K123+'CESFI DEX 12758'!K123+'CESFI 11038'!K123+CEPLAN!K123+CEO!K123+CCT!K123+FAED!K123+CESMO!K123+CEAVI!K123+CERES!K123+CEAD!K123+SECOM!K123+'RÁDIO FPOLIS'!K123+'RÁDIO LAGES'!K123+'RÁDIO JVLLE'!K123+SECON!K123+PROPLAN!K123+PROEX!K123+PROPPG!K123+MUSEU!K123+BU!K123</f>
        <v>2</v>
      </c>
      <c r="G123" s="135">
        <f>CEART!L123+'ESAG PROCULT'!L123+'ESAG PAEX'!L123+'ESAG 3201'!L123+'ESAG 12758'!L123+'ESAG 11038'!L123+CEFID!L123+'CAV PROJETO 1'!L123+'CAV PROJETO 2 PRAPEG'!L123+'CAV PROJETO 3 PAEX'!L123+'CESFI INECO 14842'!L123+'CESFI DEX 12758'!L123+'CESFI 11038'!L123+CEPLAN!L123+CEO!L123+CCT!L123+FAED!L123+CESMO!L123+CEAVI!L123+CERES!L123+CEAD!L123+SECOM!L123+'RÁDIO FPOLIS'!L123+'RÁDIO LAGES'!L123+'RÁDIO JVLLE'!L123+SECON!L123+PROPLAN!L123+PROEX!L123+PROPPG!L123+MUSEU!L123+BU!L123</f>
        <v>0</v>
      </c>
      <c r="H123" s="135">
        <f>CEART!M123+'ESAG PROCULT'!M123+'ESAG PAEX'!M123+'ESAG 3201'!M123+'ESAG 12758'!M123+'ESAG 11038'!M123+CEFID!M123+'CAV PROJETO 1'!M123+'CAV PROJETO 2 PRAPEG'!M123+'CAV PROJETO 3 PAEX'!M123+'CESFI INECO 14842'!M123+'CESFI DEX 12758'!M123+'CESFI 11038'!M123+CEPLAN!M123+CEO!M123+CCT!M123+FAED!M123+CESMO!M123+CEAVI!M123+CERES!M123+CEAD!M123+SECOM!M123+'RÁDIO FPOLIS'!M123+'RÁDIO LAGES'!M123+'RÁDIO JVLLE'!M123+SECON!M123+PROPLAN!M123+PROEX!M123+PROPPG!M123+MUSEU!M123+BU!M123</f>
        <v>0</v>
      </c>
      <c r="I123" s="136">
        <f t="shared" si="5"/>
        <v>0</v>
      </c>
      <c r="J123" s="137">
        <f>CEART!P123+CEART!Q123+'ESAG PROCULT'!P123+'ESAG PROCULT'!Q123+'ESAG PAEX'!P123+'ESAG PAEX'!Q123+'ESAG 3201'!P123+'ESAG 3201'!Q123+'ESAG 12758'!P123+'ESAG 12758'!Q123+'ESAG 11038'!P123+'ESAG 11038'!Q123+CEFID!P123+CEFID!Q123+'CAV PROJETO 1'!P123+'CAV PROJETO 1'!Q123+'CAV PROJETO 2 PRAPEG'!P123+'CAV PROJETO 2 PRAPEG'!Q123+'CAV PROJETO 3 PAEX'!P123+'CAV PROJETO 3 PAEX'!Q123+'CESFI INECO 14842'!P123+'CESFI INECO 14842'!Q123+'CESFI DEX 12758'!P123+'CESFI DEX 12758'!Q123+'CESFI 11038'!P123+'CESFI 11038'!Q123+CEPLAN!P123+CEPLAN!Q123+CEO!P123+CEO!Q123+CCT!P123+CCT!Q123+FAED!P123+FAED!Q123+CESMO!P123+CESMO!Q123+CEAVI!P123+CEAVI!Q123+CERES!P123+CERES!Q123+CEAD!P123+CEAD!Q123+SECOM!P123+SECOM!Q123+'RÁDIO FPOLIS'!P123+'RÁDIO FPOLIS'!Q123+'RÁDIO LAGES'!P123+'RÁDIO LAGES'!Q123+'RÁDIO JVLLE'!P123+'RÁDIO JVLLE'!Q123+SECON!P123+SECON!Q123+PROPLAN!P123+PROPLAN!Q123+PROEX!P123+PROEX!Q123+PROPPG!P123+PROPPG!Q123+MUSEU!P123+MUSEU!Q123+BU!P123+BU!Q123</f>
        <v>0</v>
      </c>
      <c r="K123" s="138">
        <f t="shared" si="7"/>
        <v>2</v>
      </c>
      <c r="L123" s="139">
        <f t="shared" si="1"/>
        <v>12999.3</v>
      </c>
      <c r="M123" s="139">
        <f t="shared" si="3"/>
        <v>0</v>
      </c>
      <c r="N123" s="264">
        <f t="shared" si="6"/>
        <v>0</v>
      </c>
      <c r="O123" s="265"/>
      <c r="P123" s="265"/>
      <c r="Q123" s="265"/>
      <c r="R123" s="332"/>
    </row>
    <row r="124" spans="1:18" ht="39" hidden="1" customHeight="1" x14ac:dyDescent="0.35">
      <c r="A124" s="328"/>
      <c r="B124" s="133">
        <v>121</v>
      </c>
      <c r="C124" s="329"/>
      <c r="D124" s="105" t="s">
        <v>418</v>
      </c>
      <c r="E124" s="140">
        <v>27961.38</v>
      </c>
      <c r="F124" s="134">
        <f>CEART!K124+'ESAG PROCULT'!K124+'ESAG PAEX'!K124+'ESAG 3201'!K124+'ESAG 12758'!K124+'ESAG 11038'!K124+CEFID!K124+'CAV PROJETO 1'!K124+'CAV PROJETO 2 PRAPEG'!K124+'CAV PROJETO 3 PAEX'!K124+'CESFI INECO 14842'!K124+'CESFI DEX 12758'!K124+'CESFI 11038'!K124+CEPLAN!K124+CEO!K124+CCT!K124+FAED!K124+CESMO!K124+CEAVI!K124+CERES!K124+CEAD!K124+SECOM!K124+'RÁDIO FPOLIS'!K124+'RÁDIO LAGES'!K124+'RÁDIO JVLLE'!K124+SECON!K124+PROPLAN!K124+PROEX!K124+PROPPG!K124+MUSEU!K124+BU!K124</f>
        <v>4</v>
      </c>
      <c r="G124" s="135">
        <f>CEART!L124+'ESAG PROCULT'!L124+'ESAG PAEX'!L124+'ESAG 3201'!L124+'ESAG 12758'!L124+'ESAG 11038'!L124+CEFID!L124+'CAV PROJETO 1'!L124+'CAV PROJETO 2 PRAPEG'!L124+'CAV PROJETO 3 PAEX'!L124+'CESFI INECO 14842'!L124+'CESFI DEX 12758'!L124+'CESFI 11038'!L124+CEPLAN!L124+CEO!L124+CCT!L124+FAED!L124+CESMO!L124+CEAVI!L124+CERES!L124+CEAD!L124+SECOM!L124+'RÁDIO FPOLIS'!L124+'RÁDIO LAGES'!L124+'RÁDIO JVLLE'!L124+SECON!L124+PROPLAN!L124+PROEX!L124+PROPPG!L124+MUSEU!L124+BU!L124</f>
        <v>0</v>
      </c>
      <c r="H124" s="135">
        <f>CEART!M124+'ESAG PROCULT'!M124+'ESAG PAEX'!M124+'ESAG 3201'!M124+'ESAG 12758'!M124+'ESAG 11038'!M124+CEFID!M124+'CAV PROJETO 1'!M124+'CAV PROJETO 2 PRAPEG'!M124+'CAV PROJETO 3 PAEX'!M124+'CESFI INECO 14842'!M124+'CESFI DEX 12758'!M124+'CESFI 11038'!M124+CEPLAN!M124+CEO!M124+CCT!M124+FAED!M124+CESMO!M124+CEAVI!M124+CERES!M124+CEAD!M124+SECOM!M124+'RÁDIO FPOLIS'!M124+'RÁDIO LAGES'!M124+'RÁDIO JVLLE'!M124+SECON!M124+PROPLAN!M124+PROEX!M124+PROPPG!M124+MUSEU!M124+BU!M124</f>
        <v>0</v>
      </c>
      <c r="I124" s="136">
        <f t="shared" si="5"/>
        <v>0.5</v>
      </c>
      <c r="J124" s="137">
        <f>CEART!P124+CEART!Q124+'ESAG PROCULT'!P124+'ESAG PROCULT'!Q124+'ESAG PAEX'!P124+'ESAG PAEX'!Q124+'ESAG 3201'!P124+'ESAG 3201'!Q124+'ESAG 12758'!P124+'ESAG 12758'!Q124+'ESAG 11038'!P124+'ESAG 11038'!Q124+CEFID!P124+CEFID!Q124+'CAV PROJETO 1'!P124+'CAV PROJETO 1'!Q124+'CAV PROJETO 2 PRAPEG'!P124+'CAV PROJETO 2 PRAPEG'!Q124+'CAV PROJETO 3 PAEX'!P124+'CAV PROJETO 3 PAEX'!Q124+'CESFI INECO 14842'!P124+'CESFI INECO 14842'!Q124+'CESFI DEX 12758'!P124+'CESFI DEX 12758'!Q124+'CESFI 11038'!P124+'CESFI 11038'!Q124+CEPLAN!P124+CEPLAN!Q124+CEO!P124+CEO!Q124+CCT!P124+CCT!Q124+FAED!P124+FAED!Q124+CESMO!P124+CESMO!Q124+CEAVI!P124+CEAVI!Q124+CERES!P124+CERES!Q124+CEAD!P124+CEAD!Q124+SECOM!P124+SECOM!Q124+'RÁDIO FPOLIS'!P124+'RÁDIO FPOLIS'!Q124+'RÁDIO LAGES'!P124+'RÁDIO LAGES'!Q124+'RÁDIO JVLLE'!P124+'RÁDIO JVLLE'!Q124+SECON!P124+SECON!Q124+PROPLAN!P124+PROPLAN!Q124+PROEX!P124+PROEX!Q124+PROPPG!P124+PROPPG!Q124+MUSEU!P124+MUSEU!Q124+BU!P124+BU!Q124</f>
        <v>0</v>
      </c>
      <c r="K124" s="138">
        <f t="shared" si="7"/>
        <v>4</v>
      </c>
      <c r="L124" s="139">
        <f t="shared" si="1"/>
        <v>111845.52</v>
      </c>
      <c r="M124" s="139">
        <f t="shared" si="3"/>
        <v>0</v>
      </c>
      <c r="N124" s="264">
        <f t="shared" si="6"/>
        <v>0</v>
      </c>
      <c r="O124" s="265"/>
      <c r="P124" s="265"/>
      <c r="Q124" s="265"/>
      <c r="R124" s="332"/>
    </row>
    <row r="125" spans="1:18" ht="39" hidden="1" customHeight="1" x14ac:dyDescent="0.35">
      <c r="A125" s="328"/>
      <c r="B125" s="133">
        <v>122</v>
      </c>
      <c r="C125" s="329"/>
      <c r="D125" s="105" t="s">
        <v>420</v>
      </c>
      <c r="E125" s="140">
        <v>1020.38</v>
      </c>
      <c r="F125" s="134">
        <f>CEART!K125+'ESAG PROCULT'!K125+'ESAG PAEX'!K125+'ESAG 3201'!K125+'ESAG 12758'!K125+'ESAG 11038'!K125+CEFID!K125+'CAV PROJETO 1'!K125+'CAV PROJETO 2 PRAPEG'!K125+'CAV PROJETO 3 PAEX'!K125+'CESFI INECO 14842'!K125+'CESFI DEX 12758'!K125+'CESFI 11038'!K125+CEPLAN!K125+CEO!K125+CCT!K125+FAED!K125+CESMO!K125+CEAVI!K125+CERES!K125+CEAD!K125+SECOM!K125+'RÁDIO FPOLIS'!K125+'RÁDIO LAGES'!K125+'RÁDIO JVLLE'!K125+SECON!K125+PROPLAN!K125+PROEX!K125+PROPPG!K125+MUSEU!K125+BU!K125</f>
        <v>2</v>
      </c>
      <c r="G125" s="135">
        <f>CEART!L125+'ESAG PROCULT'!L125+'ESAG PAEX'!L125+'ESAG 3201'!L125+'ESAG 12758'!L125+'ESAG 11038'!L125+CEFID!L125+'CAV PROJETO 1'!L125+'CAV PROJETO 2 PRAPEG'!L125+'CAV PROJETO 3 PAEX'!L125+'CESFI INECO 14842'!L125+'CESFI DEX 12758'!L125+'CESFI 11038'!L125+CEPLAN!L125+CEO!L125+CCT!L125+FAED!L125+CESMO!L125+CEAVI!L125+CERES!L125+CEAD!L125+SECOM!L125+'RÁDIO FPOLIS'!L125+'RÁDIO LAGES'!L125+'RÁDIO JVLLE'!L125+SECON!L125+PROPLAN!L125+PROEX!L125+PROPPG!L125+MUSEU!L125+BU!L125</f>
        <v>0</v>
      </c>
      <c r="H125" s="135">
        <f>CEART!M125+'ESAG PROCULT'!M125+'ESAG PAEX'!M125+'ESAG 3201'!M125+'ESAG 12758'!M125+'ESAG 11038'!M125+CEFID!M125+'CAV PROJETO 1'!M125+'CAV PROJETO 2 PRAPEG'!M125+'CAV PROJETO 3 PAEX'!M125+'CESFI INECO 14842'!M125+'CESFI DEX 12758'!M125+'CESFI 11038'!M125+CEPLAN!M125+CEO!M125+CCT!M125+FAED!M125+CESMO!M125+CEAVI!M125+CERES!M125+CEAD!M125+SECOM!M125+'RÁDIO FPOLIS'!M125+'RÁDIO LAGES'!M125+'RÁDIO JVLLE'!M125+SECON!M125+PROPLAN!M125+PROEX!M125+PROPPG!M125+MUSEU!M125+BU!M125</f>
        <v>0</v>
      </c>
      <c r="I125" s="136">
        <f t="shared" si="5"/>
        <v>0</v>
      </c>
      <c r="J125" s="137">
        <f>CEART!P125+CEART!Q125+'ESAG PROCULT'!P125+'ESAG PROCULT'!Q125+'ESAG PAEX'!P125+'ESAG PAEX'!Q125+'ESAG 3201'!P125+'ESAG 3201'!Q125+'ESAG 12758'!P125+'ESAG 12758'!Q125+'ESAG 11038'!P125+'ESAG 11038'!Q125+CEFID!P125+CEFID!Q125+'CAV PROJETO 1'!P125+'CAV PROJETO 1'!Q125+'CAV PROJETO 2 PRAPEG'!P125+'CAV PROJETO 2 PRAPEG'!Q125+'CAV PROJETO 3 PAEX'!P125+'CAV PROJETO 3 PAEX'!Q125+'CESFI INECO 14842'!P125+'CESFI INECO 14842'!Q125+'CESFI DEX 12758'!P125+'CESFI DEX 12758'!Q125+'CESFI 11038'!P125+'CESFI 11038'!Q125+CEPLAN!P125+CEPLAN!Q125+CEO!P125+CEO!Q125+CCT!P125+CCT!Q125+FAED!P125+FAED!Q125+CESMO!P125+CESMO!Q125+CEAVI!P125+CEAVI!Q125+CERES!P125+CERES!Q125+CEAD!P125+CEAD!Q125+SECOM!P125+SECOM!Q125+'RÁDIO FPOLIS'!P125+'RÁDIO FPOLIS'!Q125+'RÁDIO LAGES'!P125+'RÁDIO LAGES'!Q125+'RÁDIO JVLLE'!P125+'RÁDIO JVLLE'!Q125+SECON!P125+SECON!Q125+PROPLAN!P125+PROPLAN!Q125+PROEX!P125+PROEX!Q125+PROPPG!P125+PROPPG!Q125+MUSEU!P125+MUSEU!Q125+BU!P125+BU!Q125</f>
        <v>0</v>
      </c>
      <c r="K125" s="138">
        <f t="shared" si="7"/>
        <v>2</v>
      </c>
      <c r="L125" s="139">
        <f t="shared" si="1"/>
        <v>2040.76</v>
      </c>
      <c r="M125" s="139">
        <f t="shared" si="3"/>
        <v>0</v>
      </c>
      <c r="N125" s="264">
        <f t="shared" si="6"/>
        <v>0</v>
      </c>
      <c r="O125" s="265"/>
      <c r="P125" s="265"/>
      <c r="Q125" s="265"/>
      <c r="R125" s="332"/>
    </row>
    <row r="126" spans="1:18" ht="39" hidden="1" customHeight="1" x14ac:dyDescent="0.35">
      <c r="A126" s="328"/>
      <c r="B126" s="133">
        <v>123</v>
      </c>
      <c r="C126" s="329"/>
      <c r="D126" s="105" t="s">
        <v>423</v>
      </c>
      <c r="E126" s="140">
        <v>23128.82</v>
      </c>
      <c r="F126" s="134">
        <f>CEART!K126+'ESAG PROCULT'!K126+'ESAG PAEX'!K126+'ESAG 3201'!K126+'ESAG 12758'!K126+'ESAG 11038'!K126+CEFID!K126+'CAV PROJETO 1'!K126+'CAV PROJETO 2 PRAPEG'!K126+'CAV PROJETO 3 PAEX'!K126+'CESFI INECO 14842'!K126+'CESFI DEX 12758'!K126+'CESFI 11038'!K126+CEPLAN!K126+CEO!K126+CCT!K126+FAED!K126+CESMO!K126+CEAVI!K126+CERES!K126+CEAD!K126+SECOM!K126+'RÁDIO FPOLIS'!K126+'RÁDIO LAGES'!K126+'RÁDIO JVLLE'!K126+SECON!K126+PROPLAN!K126+PROEX!K126+PROPPG!K126+MUSEU!K126+BU!K126</f>
        <v>1</v>
      </c>
      <c r="G126" s="135">
        <f>CEART!L126+'ESAG PROCULT'!L126+'ESAG PAEX'!L126+'ESAG 3201'!L126+'ESAG 12758'!L126+'ESAG 11038'!L126+CEFID!L126+'CAV PROJETO 1'!L126+'CAV PROJETO 2 PRAPEG'!L126+'CAV PROJETO 3 PAEX'!L126+'CESFI INECO 14842'!L126+'CESFI DEX 12758'!L126+'CESFI 11038'!L126+CEPLAN!L126+CEO!L126+CCT!L126+FAED!L126+CESMO!L126+CEAVI!L126+CERES!L126+CEAD!L126+SECOM!L126+'RÁDIO FPOLIS'!L126+'RÁDIO LAGES'!L126+'RÁDIO JVLLE'!L126+SECON!L126+PROPLAN!L126+PROEX!L126+PROPPG!L126+MUSEU!L126+BU!L126</f>
        <v>0</v>
      </c>
      <c r="H126" s="135">
        <f>CEART!M126+'ESAG PROCULT'!M126+'ESAG PAEX'!M126+'ESAG 3201'!M126+'ESAG 12758'!M126+'ESAG 11038'!M126+CEFID!M126+'CAV PROJETO 1'!M126+'CAV PROJETO 2 PRAPEG'!M126+'CAV PROJETO 3 PAEX'!M126+'CESFI INECO 14842'!M126+'CESFI DEX 12758'!M126+'CESFI 11038'!M126+CEPLAN!M126+CEO!M126+CCT!M126+FAED!M126+CESMO!M126+CEAVI!M126+CERES!M126+CEAD!M126+SECOM!M126+'RÁDIO FPOLIS'!M126+'RÁDIO LAGES'!M126+'RÁDIO JVLLE'!M126+SECON!M126+PROPLAN!M126+PROEX!M126+PROPPG!M126+MUSEU!M126+BU!M126</f>
        <v>0</v>
      </c>
      <c r="I126" s="136">
        <f t="shared" si="5"/>
        <v>-0.25</v>
      </c>
      <c r="J126" s="137">
        <f>CEART!P126+CEART!Q126+'ESAG PROCULT'!P126+'ESAG PROCULT'!Q126+'ESAG PAEX'!P126+'ESAG PAEX'!Q126+'ESAG 3201'!P126+'ESAG 3201'!Q126+'ESAG 12758'!P126+'ESAG 12758'!Q126+'ESAG 11038'!P126+'ESAG 11038'!Q126+CEFID!P126+CEFID!Q126+'CAV PROJETO 1'!P126+'CAV PROJETO 1'!Q126+'CAV PROJETO 2 PRAPEG'!P126+'CAV PROJETO 2 PRAPEG'!Q126+'CAV PROJETO 3 PAEX'!P126+'CAV PROJETO 3 PAEX'!Q126+'CESFI INECO 14842'!P126+'CESFI INECO 14842'!Q126+'CESFI DEX 12758'!P126+'CESFI DEX 12758'!Q126+'CESFI 11038'!P126+'CESFI 11038'!Q126+CEPLAN!P126+CEPLAN!Q126+CEO!P126+CEO!Q126+CCT!P126+CCT!Q126+FAED!P126+FAED!Q126+CESMO!P126+CESMO!Q126+CEAVI!P126+CEAVI!Q126+CERES!P126+CERES!Q126+CEAD!P126+CEAD!Q126+SECOM!P126+SECOM!Q126+'RÁDIO FPOLIS'!P126+'RÁDIO FPOLIS'!Q126+'RÁDIO LAGES'!P126+'RÁDIO LAGES'!Q126+'RÁDIO JVLLE'!P126+'RÁDIO JVLLE'!Q126+SECON!P126+SECON!Q126+PROPLAN!P126+PROPLAN!Q126+PROEX!P126+PROEX!Q126+PROPPG!P126+PROPPG!Q126+MUSEU!P126+MUSEU!Q126+BU!P126+BU!Q126</f>
        <v>0</v>
      </c>
      <c r="K126" s="138">
        <f t="shared" si="7"/>
        <v>1</v>
      </c>
      <c r="L126" s="139">
        <f t="shared" si="1"/>
        <v>23128.82</v>
      </c>
      <c r="M126" s="139">
        <f t="shared" si="3"/>
        <v>0</v>
      </c>
      <c r="N126" s="264">
        <f t="shared" si="6"/>
        <v>0</v>
      </c>
      <c r="O126" s="265"/>
      <c r="P126" s="265"/>
      <c r="Q126" s="265"/>
      <c r="R126" s="332"/>
    </row>
    <row r="127" spans="1:18" ht="39" hidden="1" customHeight="1" x14ac:dyDescent="0.35">
      <c r="A127" s="328"/>
      <c r="B127" s="133">
        <v>124</v>
      </c>
      <c r="C127" s="329"/>
      <c r="D127" s="105" t="s">
        <v>427</v>
      </c>
      <c r="E127" s="140">
        <v>4154.1099999999997</v>
      </c>
      <c r="F127" s="134">
        <f>CEART!K127+'ESAG PROCULT'!K127+'ESAG PAEX'!K127+'ESAG 3201'!K127+'ESAG 12758'!K127+'ESAG 11038'!K127+CEFID!K127+'CAV PROJETO 1'!K127+'CAV PROJETO 2 PRAPEG'!K127+'CAV PROJETO 3 PAEX'!K127+'CESFI INECO 14842'!K127+'CESFI DEX 12758'!K127+'CESFI 11038'!K127+CEPLAN!K127+CEO!K127+CCT!K127+FAED!K127+CESMO!K127+CEAVI!K127+CERES!K127+CEAD!K127+SECOM!K127+'RÁDIO FPOLIS'!K127+'RÁDIO LAGES'!K127+'RÁDIO JVLLE'!K127+SECON!K127+PROPLAN!K127+PROEX!K127+PROPPG!K127+MUSEU!K127+BU!K127</f>
        <v>2</v>
      </c>
      <c r="G127" s="135">
        <f>CEART!L127+'ESAG PROCULT'!L127+'ESAG PAEX'!L127+'ESAG 3201'!L127+'ESAG 12758'!L127+'ESAG 11038'!L127+CEFID!L127+'CAV PROJETO 1'!L127+'CAV PROJETO 2 PRAPEG'!L127+'CAV PROJETO 3 PAEX'!L127+'CESFI INECO 14842'!L127+'CESFI DEX 12758'!L127+'CESFI 11038'!L127+CEPLAN!L127+CEO!L127+CCT!L127+FAED!L127+CESMO!L127+CEAVI!L127+CERES!L127+CEAD!L127+SECOM!L127+'RÁDIO FPOLIS'!L127+'RÁDIO LAGES'!L127+'RÁDIO JVLLE'!L127+SECON!L127+PROPLAN!L127+PROEX!L127+PROPPG!L127+MUSEU!L127+BU!L127</f>
        <v>1</v>
      </c>
      <c r="H127" s="135">
        <f>CEART!M127+'ESAG PROCULT'!M127+'ESAG PAEX'!M127+'ESAG 3201'!M127+'ESAG 12758'!M127+'ESAG 11038'!M127+CEFID!M127+'CAV PROJETO 1'!M127+'CAV PROJETO 2 PRAPEG'!M127+'CAV PROJETO 3 PAEX'!M127+'CESFI INECO 14842'!M127+'CESFI DEX 12758'!M127+'CESFI 11038'!M127+CEPLAN!M127+CEO!M127+CCT!M127+FAED!M127+CESMO!M127+CEAVI!M127+CERES!M127+CEAD!M127+SECOM!M127+'RÁDIO FPOLIS'!M127+'RÁDIO LAGES'!M127+'RÁDIO JVLLE'!M127+SECON!M127+PROPLAN!M127+PROEX!M127+PROPPG!M127+MUSEU!M127+BU!M127</f>
        <v>1</v>
      </c>
      <c r="I127" s="136">
        <f t="shared" si="5"/>
        <v>0</v>
      </c>
      <c r="J127" s="137">
        <f>CEART!P127+CEART!Q127+'ESAG PROCULT'!P127+'ESAG PROCULT'!Q127+'ESAG PAEX'!P127+'ESAG PAEX'!Q127+'ESAG 3201'!P127+'ESAG 3201'!Q127+'ESAG 12758'!P127+'ESAG 12758'!Q127+'ESAG 11038'!P127+'ESAG 11038'!Q127+CEFID!P127+CEFID!Q127+'CAV PROJETO 1'!P127+'CAV PROJETO 1'!Q127+'CAV PROJETO 2 PRAPEG'!P127+'CAV PROJETO 2 PRAPEG'!Q127+'CAV PROJETO 3 PAEX'!P127+'CAV PROJETO 3 PAEX'!Q127+'CESFI INECO 14842'!P127+'CESFI INECO 14842'!Q127+'CESFI DEX 12758'!P127+'CESFI DEX 12758'!Q127+'CESFI 11038'!P127+'CESFI 11038'!Q127+CEPLAN!P127+CEPLAN!Q127+CEO!P127+CEO!Q127+CCT!P127+CCT!Q127+FAED!P127+FAED!Q127+CESMO!P127+CESMO!Q127+CEAVI!P127+CEAVI!Q127+CERES!P127+CERES!Q127+CEAD!P127+CEAD!Q127+SECOM!P127+SECOM!Q127+'RÁDIO FPOLIS'!P127+'RÁDIO FPOLIS'!Q127+'RÁDIO LAGES'!P127+'RÁDIO LAGES'!Q127+'RÁDIO JVLLE'!P127+'RÁDIO JVLLE'!Q127+SECON!P127+SECON!Q127+PROPLAN!P127+PROPLAN!Q127+PROEX!P127+PROEX!Q127+PROPPG!P127+PROPPG!Q127+MUSEU!P127+MUSEU!Q127+BU!P127+BU!Q127</f>
        <v>0</v>
      </c>
      <c r="K127" s="138">
        <f t="shared" si="7"/>
        <v>1</v>
      </c>
      <c r="L127" s="139">
        <f t="shared" si="1"/>
        <v>8308.2199999999993</v>
      </c>
      <c r="M127" s="139">
        <f t="shared" si="3"/>
        <v>0</v>
      </c>
      <c r="N127" s="264">
        <f t="shared" si="6"/>
        <v>4154.1099999999997</v>
      </c>
      <c r="O127" s="265"/>
      <c r="P127" s="265"/>
      <c r="Q127" s="265"/>
      <c r="R127" s="332"/>
    </row>
    <row r="128" spans="1:18" ht="39" hidden="1" customHeight="1" x14ac:dyDescent="0.35">
      <c r="A128" s="328"/>
      <c r="B128" s="133">
        <v>125</v>
      </c>
      <c r="C128" s="329"/>
      <c r="D128" s="105" t="s">
        <v>428</v>
      </c>
      <c r="E128" s="140">
        <v>29679.26</v>
      </c>
      <c r="F128" s="134">
        <f>CEART!K128+'ESAG PROCULT'!K128+'ESAG PAEX'!K128+'ESAG 3201'!K128+'ESAG 12758'!K128+'ESAG 11038'!K128+CEFID!K128+'CAV PROJETO 1'!K128+'CAV PROJETO 2 PRAPEG'!K128+'CAV PROJETO 3 PAEX'!K128+'CESFI INECO 14842'!K128+'CESFI DEX 12758'!K128+'CESFI 11038'!K128+CEPLAN!K128+CEO!K128+CCT!K128+FAED!K128+CESMO!K128+CEAVI!K128+CERES!K128+CEAD!K128+SECOM!K128+'RÁDIO FPOLIS'!K128+'RÁDIO LAGES'!K128+'RÁDIO JVLLE'!K128+SECON!K128+PROPLAN!K128+PROEX!K128+PROPPG!K128+MUSEU!K128+BU!K128</f>
        <v>3</v>
      </c>
      <c r="G128" s="135">
        <f>CEART!L128+'ESAG PROCULT'!L128+'ESAG PAEX'!L128+'ESAG 3201'!L128+'ESAG 12758'!L128+'ESAG 11038'!L128+CEFID!L128+'CAV PROJETO 1'!L128+'CAV PROJETO 2 PRAPEG'!L128+'CAV PROJETO 3 PAEX'!L128+'CESFI INECO 14842'!L128+'CESFI DEX 12758'!L128+'CESFI 11038'!L128+CEPLAN!L128+CEO!L128+CCT!L128+FAED!L128+CESMO!L128+CEAVI!L128+CERES!L128+CEAD!L128+SECOM!L128+'RÁDIO FPOLIS'!L128+'RÁDIO LAGES'!L128+'RÁDIO JVLLE'!L128+SECON!L128+PROPLAN!L128+PROEX!L128+PROPPG!L128+MUSEU!L128+BU!L128</f>
        <v>0</v>
      </c>
      <c r="H128" s="135">
        <f>CEART!M128+'ESAG PROCULT'!M128+'ESAG PAEX'!M128+'ESAG 3201'!M128+'ESAG 12758'!M128+'ESAG 11038'!M128+CEFID!M128+'CAV PROJETO 1'!M128+'CAV PROJETO 2 PRAPEG'!M128+'CAV PROJETO 3 PAEX'!M128+'CESFI INECO 14842'!M128+'CESFI DEX 12758'!M128+'CESFI 11038'!M128+CEPLAN!M128+CEO!M128+CCT!M128+FAED!M128+CESMO!M128+CEAVI!M128+CERES!M128+CEAD!M128+SECOM!M128+'RÁDIO FPOLIS'!M128+'RÁDIO LAGES'!M128+'RÁDIO JVLLE'!M128+SECON!M128+PROPLAN!M128+PROEX!M128+PROPPG!M128+MUSEU!M128+BU!M128</f>
        <v>0</v>
      </c>
      <c r="I128" s="136">
        <f t="shared" si="5"/>
        <v>0.25</v>
      </c>
      <c r="J128" s="137">
        <f>CEART!P128+CEART!Q128+'ESAG PROCULT'!P128+'ESAG PROCULT'!Q128+'ESAG PAEX'!P128+'ESAG PAEX'!Q128+'ESAG 3201'!P128+'ESAG 3201'!Q128+'ESAG 12758'!P128+'ESAG 12758'!Q128+'ESAG 11038'!P128+'ESAG 11038'!Q128+CEFID!P128+CEFID!Q128+'CAV PROJETO 1'!P128+'CAV PROJETO 1'!Q128+'CAV PROJETO 2 PRAPEG'!P128+'CAV PROJETO 2 PRAPEG'!Q128+'CAV PROJETO 3 PAEX'!P128+'CAV PROJETO 3 PAEX'!Q128+'CESFI INECO 14842'!P128+'CESFI INECO 14842'!Q128+'CESFI DEX 12758'!P128+'CESFI DEX 12758'!Q128+'CESFI 11038'!P128+'CESFI 11038'!Q128+CEPLAN!P128+CEPLAN!Q128+CEO!P128+CEO!Q128+CCT!P128+CCT!Q128+FAED!P128+FAED!Q128+CESMO!P128+CESMO!Q128+CEAVI!P128+CEAVI!Q128+CERES!P128+CERES!Q128+CEAD!P128+CEAD!Q128+SECOM!P128+SECOM!Q128+'RÁDIO FPOLIS'!P128+'RÁDIO FPOLIS'!Q128+'RÁDIO LAGES'!P128+'RÁDIO LAGES'!Q128+'RÁDIO JVLLE'!P128+'RÁDIO JVLLE'!Q128+SECON!P128+SECON!Q128+PROPLAN!P128+PROPLAN!Q128+PROEX!P128+PROEX!Q128+PROPPG!P128+PROPPG!Q128+MUSEU!P128+MUSEU!Q128+BU!P128+BU!Q128</f>
        <v>0</v>
      </c>
      <c r="K128" s="138">
        <f t="shared" si="7"/>
        <v>3</v>
      </c>
      <c r="L128" s="139">
        <f t="shared" si="1"/>
        <v>89037.78</v>
      </c>
      <c r="M128" s="139">
        <f t="shared" si="3"/>
        <v>0</v>
      </c>
      <c r="N128" s="264">
        <f t="shared" si="6"/>
        <v>0</v>
      </c>
      <c r="O128" s="265"/>
      <c r="P128" s="265"/>
      <c r="Q128" s="265"/>
      <c r="R128" s="332"/>
    </row>
    <row r="129" spans="1:18" ht="39" hidden="1" customHeight="1" x14ac:dyDescent="0.35">
      <c r="A129" s="328">
        <v>24</v>
      </c>
      <c r="B129" s="133">
        <v>126</v>
      </c>
      <c r="C129" s="329" t="s">
        <v>432</v>
      </c>
      <c r="D129" s="105" t="s">
        <v>433</v>
      </c>
      <c r="E129" s="140">
        <v>1700</v>
      </c>
      <c r="F129" s="134">
        <f>CEART!K129+'ESAG PROCULT'!K129+'ESAG PAEX'!K129+'ESAG 3201'!K129+'ESAG 12758'!K129+'ESAG 11038'!K129+CEFID!K129+'CAV PROJETO 1'!K129+'CAV PROJETO 2 PRAPEG'!K129+'CAV PROJETO 3 PAEX'!K129+'CESFI INECO 14842'!K129+'CESFI DEX 12758'!K129+'CESFI 11038'!K129+CEPLAN!K129+CEO!K129+CCT!K129+FAED!K129+CESMO!K129+CEAVI!K129+CERES!K129+CEAD!K129+SECOM!K129+'RÁDIO FPOLIS'!K129+'RÁDIO LAGES'!K129+'RÁDIO JVLLE'!K129+SECON!K129+PROPLAN!K129+PROEX!K129+PROPPG!K129+MUSEU!K129+BU!K129</f>
        <v>7</v>
      </c>
      <c r="G129" s="135">
        <f>CEART!L129+'ESAG PROCULT'!L129+'ESAG PAEX'!L129+'ESAG 3201'!L129+'ESAG 12758'!L129+'ESAG 11038'!L129+CEFID!L129+'CAV PROJETO 1'!L129+'CAV PROJETO 2 PRAPEG'!L129+'CAV PROJETO 3 PAEX'!L129+'CESFI INECO 14842'!L129+'CESFI DEX 12758'!L129+'CESFI 11038'!L129+CEPLAN!L129+CEO!L129+CCT!L129+FAED!L129+CESMO!L129+CEAVI!L129+CERES!L129+CEAD!L129+SECOM!L129+'RÁDIO FPOLIS'!L129+'RÁDIO LAGES'!L129+'RÁDIO JVLLE'!L129+SECON!L129+PROPLAN!L129+PROEX!L129+PROPPG!L129+MUSEU!L129+BU!L129</f>
        <v>2</v>
      </c>
      <c r="H129" s="135">
        <f>CEART!M129+'ESAG PROCULT'!M129+'ESAG PAEX'!M129+'ESAG 3201'!M129+'ESAG 12758'!M129+'ESAG 11038'!M129+CEFID!M129+'CAV PROJETO 1'!M129+'CAV PROJETO 2 PRAPEG'!M129+'CAV PROJETO 3 PAEX'!M129+'CESFI INECO 14842'!M129+'CESFI DEX 12758'!M129+'CESFI 11038'!M129+CEPLAN!M129+CEO!M129+CCT!M129+FAED!M129+CESMO!M129+CEAVI!M129+CERES!M129+CEAD!M129+SECOM!M129+'RÁDIO FPOLIS'!M129+'RÁDIO LAGES'!M129+'RÁDIO JVLLE'!M129+SECON!M129+PROPLAN!M129+PROEX!M129+PROPPG!M129+MUSEU!M129+BU!M129</f>
        <v>2</v>
      </c>
      <c r="I129" s="136">
        <f t="shared" si="5"/>
        <v>1.25</v>
      </c>
      <c r="J129" s="137">
        <f>CEART!P129+CEART!Q129+'ESAG PROCULT'!P129+'ESAG PROCULT'!Q129+'ESAG PAEX'!P129+'ESAG PAEX'!Q129+'ESAG 3201'!P129+'ESAG 3201'!Q129+'ESAG 12758'!P129+'ESAG 12758'!Q129+'ESAG 11038'!P129+'ESAG 11038'!Q129+CEFID!P129+CEFID!Q129+'CAV PROJETO 1'!P129+'CAV PROJETO 1'!Q129+'CAV PROJETO 2 PRAPEG'!P129+'CAV PROJETO 2 PRAPEG'!Q129+'CAV PROJETO 3 PAEX'!P129+'CAV PROJETO 3 PAEX'!Q129+'CESFI INECO 14842'!P129+'CESFI INECO 14842'!Q129+'CESFI DEX 12758'!P129+'CESFI DEX 12758'!Q129+'CESFI 11038'!P129+'CESFI 11038'!Q129+CEPLAN!P129+CEPLAN!Q129+CEO!P129+CEO!Q129+CCT!P129+CCT!Q129+FAED!P129+FAED!Q129+CESMO!P129+CESMO!Q129+CEAVI!P129+CEAVI!Q129+CERES!P129+CERES!Q129+CEAD!P129+CEAD!Q129+SECOM!P129+SECOM!Q129+'RÁDIO FPOLIS'!P129+'RÁDIO FPOLIS'!Q129+'RÁDIO LAGES'!P129+'RÁDIO LAGES'!Q129+'RÁDIO JVLLE'!P129+'RÁDIO JVLLE'!Q129+SECON!P129+SECON!Q129+PROPLAN!P129+PROPLAN!Q129+PROEX!P129+PROEX!Q129+PROPPG!P129+PROPPG!Q129+MUSEU!P129+MUSEU!Q129+BU!P129+BU!Q129</f>
        <v>0</v>
      </c>
      <c r="K129" s="138">
        <f t="shared" si="7"/>
        <v>5</v>
      </c>
      <c r="L129" s="139">
        <f t="shared" si="1"/>
        <v>11900</v>
      </c>
      <c r="M129" s="139">
        <f t="shared" si="3"/>
        <v>0</v>
      </c>
      <c r="N129" s="264">
        <f t="shared" si="6"/>
        <v>3400</v>
      </c>
      <c r="O129" s="265"/>
      <c r="P129" s="265"/>
      <c r="Q129" s="265"/>
      <c r="R129" s="332"/>
    </row>
    <row r="130" spans="1:18" ht="39" hidden="1" customHeight="1" x14ac:dyDescent="0.35">
      <c r="A130" s="328"/>
      <c r="B130" s="133">
        <v>127</v>
      </c>
      <c r="C130" s="329"/>
      <c r="D130" s="105" t="s">
        <v>437</v>
      </c>
      <c r="E130" s="140">
        <v>2450</v>
      </c>
      <c r="F130" s="134">
        <f>CEART!K130+'ESAG PROCULT'!K130+'ESAG PAEX'!K130+'ESAG 3201'!K130+'ESAG 12758'!K130+'ESAG 11038'!K130+CEFID!K130+'CAV PROJETO 1'!K130+'CAV PROJETO 2 PRAPEG'!K130+'CAV PROJETO 3 PAEX'!K130+'CESFI INECO 14842'!K130+'CESFI DEX 12758'!K130+'CESFI 11038'!K130+CEPLAN!K130+CEO!K130+CCT!K130+FAED!K130+CESMO!K130+CEAVI!K130+CERES!K130+CEAD!K130+SECOM!K130+'RÁDIO FPOLIS'!K130+'RÁDIO LAGES'!K130+'RÁDIO JVLLE'!K130+SECON!K130+PROPLAN!K130+PROEX!K130+PROPPG!K130+MUSEU!K130+BU!K130</f>
        <v>8</v>
      </c>
      <c r="G130" s="135">
        <f>CEART!L130+'ESAG PROCULT'!L130+'ESAG PAEX'!L130+'ESAG 3201'!L130+'ESAG 12758'!L130+'ESAG 11038'!L130+CEFID!L130+'CAV PROJETO 1'!L130+'CAV PROJETO 2 PRAPEG'!L130+'CAV PROJETO 3 PAEX'!L130+'CESFI INECO 14842'!L130+'CESFI DEX 12758'!L130+'CESFI 11038'!L130+CEPLAN!L130+CEO!L130+CCT!L130+FAED!L130+CESMO!L130+CEAVI!L130+CERES!L130+CEAD!L130+SECOM!L130+'RÁDIO FPOLIS'!L130+'RÁDIO LAGES'!L130+'RÁDIO JVLLE'!L130+SECON!L130+PROPLAN!L130+PROEX!L130+PROPPG!L130+MUSEU!L130+BU!L130</f>
        <v>0</v>
      </c>
      <c r="H130" s="135">
        <f>CEART!M130+'ESAG PROCULT'!M130+'ESAG PAEX'!M130+'ESAG 3201'!M130+'ESAG 12758'!M130+'ESAG 11038'!M130+CEFID!M130+'CAV PROJETO 1'!M130+'CAV PROJETO 2 PRAPEG'!M130+'CAV PROJETO 3 PAEX'!M130+'CESFI INECO 14842'!M130+'CESFI DEX 12758'!M130+'CESFI 11038'!M130+CEPLAN!M130+CEO!M130+CCT!M130+FAED!M130+CESMO!M130+CEAVI!M130+CERES!M130+CEAD!M130+SECOM!M130+'RÁDIO FPOLIS'!M130+'RÁDIO LAGES'!M130+'RÁDIO JVLLE'!M130+SECON!M130+PROPLAN!M130+PROEX!M130+PROPPG!M130+MUSEU!M130+BU!M130</f>
        <v>0</v>
      </c>
      <c r="I130" s="136">
        <f t="shared" si="5"/>
        <v>1.5</v>
      </c>
      <c r="J130" s="137">
        <f>CEART!P130+CEART!Q130+'ESAG PROCULT'!P130+'ESAG PROCULT'!Q130+'ESAG PAEX'!P130+'ESAG PAEX'!Q130+'ESAG 3201'!P130+'ESAG 3201'!Q130+'ESAG 12758'!P130+'ESAG 12758'!Q130+'ESAG 11038'!P130+'ESAG 11038'!Q130+CEFID!P130+CEFID!Q130+'CAV PROJETO 1'!P130+'CAV PROJETO 1'!Q130+'CAV PROJETO 2 PRAPEG'!P130+'CAV PROJETO 2 PRAPEG'!Q130+'CAV PROJETO 3 PAEX'!P130+'CAV PROJETO 3 PAEX'!Q130+'CESFI INECO 14842'!P130+'CESFI INECO 14842'!Q130+'CESFI DEX 12758'!P130+'CESFI DEX 12758'!Q130+'CESFI 11038'!P130+'CESFI 11038'!Q130+CEPLAN!P130+CEPLAN!Q130+CEO!P130+CEO!Q130+CCT!P130+CCT!Q130+FAED!P130+FAED!Q130+CESMO!P130+CESMO!Q130+CEAVI!P130+CEAVI!Q130+CERES!P130+CERES!Q130+CEAD!P130+CEAD!Q130+SECOM!P130+SECOM!Q130+'RÁDIO FPOLIS'!P130+'RÁDIO FPOLIS'!Q130+'RÁDIO LAGES'!P130+'RÁDIO LAGES'!Q130+'RÁDIO JVLLE'!P130+'RÁDIO JVLLE'!Q130+SECON!P130+SECON!Q130+PROPLAN!P130+PROPLAN!Q130+PROEX!P130+PROEX!Q130+PROPPG!P130+PROPPG!Q130+MUSEU!P130+MUSEU!Q130+BU!P130+BU!Q130</f>
        <v>0</v>
      </c>
      <c r="K130" s="138">
        <f t="shared" si="7"/>
        <v>8</v>
      </c>
      <c r="L130" s="139">
        <f t="shared" si="1"/>
        <v>19600</v>
      </c>
      <c r="M130" s="139">
        <f t="shared" si="3"/>
        <v>0</v>
      </c>
      <c r="N130" s="264">
        <f t="shared" si="6"/>
        <v>0</v>
      </c>
      <c r="O130" s="265"/>
      <c r="P130" s="265"/>
      <c r="Q130" s="265"/>
      <c r="R130" s="332"/>
    </row>
    <row r="131" spans="1:18" ht="39" hidden="1" customHeight="1" x14ac:dyDescent="0.35">
      <c r="A131" s="328"/>
      <c r="B131" s="133">
        <v>128</v>
      </c>
      <c r="C131" s="329"/>
      <c r="D131" s="105" t="s">
        <v>440</v>
      </c>
      <c r="E131" s="140">
        <v>2100</v>
      </c>
      <c r="F131" s="134">
        <f>CEART!K131+'ESAG PROCULT'!K131+'ESAG PAEX'!K131+'ESAG 3201'!K131+'ESAG 12758'!K131+'ESAG 11038'!K131+CEFID!K131+'CAV PROJETO 1'!K131+'CAV PROJETO 2 PRAPEG'!K131+'CAV PROJETO 3 PAEX'!K131+'CESFI INECO 14842'!K131+'CESFI DEX 12758'!K131+'CESFI 11038'!K131+CEPLAN!K131+CEO!K131+CCT!K131+FAED!K131+CESMO!K131+CEAVI!K131+CERES!K131+CEAD!K131+SECOM!K131+'RÁDIO FPOLIS'!K131+'RÁDIO LAGES'!K131+'RÁDIO JVLLE'!K131+SECON!K131+PROPLAN!K131+PROEX!K131+PROPPG!K131+MUSEU!K131+BU!K131</f>
        <v>5</v>
      </c>
      <c r="G131" s="135">
        <f>CEART!L131+'ESAG PROCULT'!L131+'ESAG PAEX'!L131+'ESAG 3201'!L131+'ESAG 12758'!L131+'ESAG 11038'!L131+CEFID!L131+'CAV PROJETO 1'!L131+'CAV PROJETO 2 PRAPEG'!L131+'CAV PROJETO 3 PAEX'!L131+'CESFI INECO 14842'!L131+'CESFI DEX 12758'!L131+'CESFI 11038'!L131+CEPLAN!L131+CEO!L131+CCT!L131+FAED!L131+CESMO!L131+CEAVI!L131+CERES!L131+CEAD!L131+SECOM!L131+'RÁDIO FPOLIS'!L131+'RÁDIO LAGES'!L131+'RÁDIO JVLLE'!L131+SECON!L131+PROPLAN!L131+PROEX!L131+PROPPG!L131+MUSEU!L131+BU!L131</f>
        <v>0</v>
      </c>
      <c r="H131" s="135">
        <f>CEART!M131+'ESAG PROCULT'!M131+'ESAG PAEX'!M131+'ESAG 3201'!M131+'ESAG 12758'!M131+'ESAG 11038'!M131+CEFID!M131+'CAV PROJETO 1'!M131+'CAV PROJETO 2 PRAPEG'!M131+'CAV PROJETO 3 PAEX'!M131+'CESFI INECO 14842'!M131+'CESFI DEX 12758'!M131+'CESFI 11038'!M131+CEPLAN!M131+CEO!M131+CCT!M131+FAED!M131+CESMO!M131+CEAVI!M131+CERES!M131+CEAD!M131+SECOM!M131+'RÁDIO FPOLIS'!M131+'RÁDIO LAGES'!M131+'RÁDIO JVLLE'!M131+SECON!M131+PROPLAN!M131+PROEX!M131+PROPPG!M131+MUSEU!M131+BU!M131</f>
        <v>0</v>
      </c>
      <c r="I131" s="136">
        <f t="shared" si="5"/>
        <v>0.75</v>
      </c>
      <c r="J131" s="137">
        <f>CEART!P131+CEART!Q131+'ESAG PROCULT'!P131+'ESAG PROCULT'!Q131+'ESAG PAEX'!P131+'ESAG PAEX'!Q131+'ESAG 3201'!P131+'ESAG 3201'!Q131+'ESAG 12758'!P131+'ESAG 12758'!Q131+'ESAG 11038'!P131+'ESAG 11038'!Q131+CEFID!P131+CEFID!Q131+'CAV PROJETO 1'!P131+'CAV PROJETO 1'!Q131+'CAV PROJETO 2 PRAPEG'!P131+'CAV PROJETO 2 PRAPEG'!Q131+'CAV PROJETO 3 PAEX'!P131+'CAV PROJETO 3 PAEX'!Q131+'CESFI INECO 14842'!P131+'CESFI INECO 14842'!Q131+'CESFI DEX 12758'!P131+'CESFI DEX 12758'!Q131+'CESFI 11038'!P131+'CESFI 11038'!Q131+CEPLAN!P131+CEPLAN!Q131+CEO!P131+CEO!Q131+CCT!P131+CCT!Q131+FAED!P131+FAED!Q131+CESMO!P131+CESMO!Q131+CEAVI!P131+CEAVI!Q131+CERES!P131+CERES!Q131+CEAD!P131+CEAD!Q131+SECOM!P131+SECOM!Q131+'RÁDIO FPOLIS'!P131+'RÁDIO FPOLIS'!Q131+'RÁDIO LAGES'!P131+'RÁDIO LAGES'!Q131+'RÁDIO JVLLE'!P131+'RÁDIO JVLLE'!Q131+SECON!P131+SECON!Q131+PROPLAN!P131+PROPLAN!Q131+PROEX!P131+PROEX!Q131+PROPPG!P131+PROPPG!Q131+MUSEU!P131+MUSEU!Q131+BU!P131+BU!Q131</f>
        <v>0</v>
      </c>
      <c r="K131" s="138">
        <f t="shared" si="7"/>
        <v>5</v>
      </c>
      <c r="L131" s="139">
        <f t="shared" si="1"/>
        <v>10500</v>
      </c>
      <c r="M131" s="139">
        <f t="shared" si="3"/>
        <v>0</v>
      </c>
      <c r="N131" s="264">
        <f t="shared" si="6"/>
        <v>0</v>
      </c>
      <c r="O131" s="265"/>
      <c r="P131" s="265"/>
      <c r="Q131" s="265"/>
      <c r="R131" s="332"/>
    </row>
    <row r="132" spans="1:18" ht="39" hidden="1" customHeight="1" x14ac:dyDescent="0.35">
      <c r="A132" s="328">
        <v>25</v>
      </c>
      <c r="B132" s="133">
        <v>129</v>
      </c>
      <c r="C132" s="329" t="s">
        <v>131</v>
      </c>
      <c r="D132" s="105" t="s">
        <v>442</v>
      </c>
      <c r="E132" s="140">
        <v>3605</v>
      </c>
      <c r="F132" s="134">
        <f>CEART!K132+'ESAG PROCULT'!K132+'ESAG PAEX'!K132+'ESAG 3201'!K132+'ESAG 12758'!K132+'ESAG 11038'!K132+CEFID!K132+'CAV PROJETO 1'!K132+'CAV PROJETO 2 PRAPEG'!K132+'CAV PROJETO 3 PAEX'!K132+'CESFI INECO 14842'!K132+'CESFI DEX 12758'!K132+'CESFI 11038'!K132+CEPLAN!K132+CEO!K132+CCT!K132+FAED!K132+CESMO!K132+CEAVI!K132+CERES!K132+CEAD!K132+SECOM!K132+'RÁDIO FPOLIS'!K132+'RÁDIO LAGES'!K132+'RÁDIO JVLLE'!K132+SECON!K132+PROPLAN!K132+PROEX!K132+PROPPG!K132+MUSEU!K132+BU!K132</f>
        <v>9</v>
      </c>
      <c r="G132" s="135">
        <f>CEART!L132+'ESAG PROCULT'!L132+'ESAG PAEX'!L132+'ESAG 3201'!L132+'ESAG 12758'!L132+'ESAG 11038'!L132+CEFID!L132+'CAV PROJETO 1'!L132+'CAV PROJETO 2 PRAPEG'!L132+'CAV PROJETO 3 PAEX'!L132+'CESFI INECO 14842'!L132+'CESFI DEX 12758'!L132+'CESFI 11038'!L132+CEPLAN!L132+CEO!L132+CCT!L132+FAED!L132+CESMO!L132+CEAVI!L132+CERES!L132+CEAD!L132+SECOM!L132+'RÁDIO FPOLIS'!L132+'RÁDIO LAGES'!L132+'RÁDIO JVLLE'!L132+SECON!L132+PROPLAN!L132+PROEX!L132+PROPPG!L132+MUSEU!L132+BU!L132</f>
        <v>6</v>
      </c>
      <c r="H132" s="135">
        <f>CEART!M132+'ESAG PROCULT'!M132+'ESAG PAEX'!M132+'ESAG 3201'!M132+'ESAG 12758'!M132+'ESAG 11038'!M132+CEFID!M132+'CAV PROJETO 1'!M132+'CAV PROJETO 2 PRAPEG'!M132+'CAV PROJETO 3 PAEX'!M132+'CESFI INECO 14842'!M132+'CESFI DEX 12758'!M132+'CESFI 11038'!M132+CEPLAN!M132+CEO!M132+CCT!M132+FAED!M132+CESMO!M132+CEAVI!M132+CERES!M132+CEAD!M132+SECOM!M132+'RÁDIO FPOLIS'!M132+'RÁDIO LAGES'!M132+'RÁDIO JVLLE'!M132+SECON!M132+PROPLAN!M132+PROEX!M132+PROPPG!M132+MUSEU!M132+BU!M132</f>
        <v>6</v>
      </c>
      <c r="I132" s="136">
        <f t="shared" si="5"/>
        <v>1.75</v>
      </c>
      <c r="J132" s="137">
        <f>CEART!P132+CEART!Q132+'ESAG PROCULT'!P132+'ESAG PROCULT'!Q132+'ESAG PAEX'!P132+'ESAG PAEX'!Q132+'ESAG 3201'!P132+'ESAG 3201'!Q132+'ESAG 12758'!P132+'ESAG 12758'!Q132+'ESAG 11038'!P132+'ESAG 11038'!Q132+CEFID!P132+CEFID!Q132+'CAV PROJETO 1'!P132+'CAV PROJETO 1'!Q132+'CAV PROJETO 2 PRAPEG'!P132+'CAV PROJETO 2 PRAPEG'!Q132+'CAV PROJETO 3 PAEX'!P132+'CAV PROJETO 3 PAEX'!Q132+'CESFI INECO 14842'!P132+'CESFI INECO 14842'!Q132+'CESFI DEX 12758'!P132+'CESFI DEX 12758'!Q132+'CESFI 11038'!P132+'CESFI 11038'!Q132+CEPLAN!P132+CEPLAN!Q132+CEO!P132+CEO!Q132+CCT!P132+CCT!Q132+FAED!P132+FAED!Q132+CESMO!P132+CESMO!Q132+CEAVI!P132+CEAVI!Q132+CERES!P132+CERES!Q132+CEAD!P132+CEAD!Q132+SECOM!P132+SECOM!Q132+'RÁDIO FPOLIS'!P132+'RÁDIO FPOLIS'!Q132+'RÁDIO LAGES'!P132+'RÁDIO LAGES'!Q132+'RÁDIO JVLLE'!P132+'RÁDIO JVLLE'!Q132+SECON!P132+SECON!Q132+PROPLAN!P132+PROPLAN!Q132+PROEX!P132+PROEX!Q132+PROPPG!P132+PROPPG!Q132+MUSEU!P132+MUSEU!Q132+BU!P132+BU!Q132</f>
        <v>0</v>
      </c>
      <c r="K132" s="138">
        <f t="shared" si="7"/>
        <v>3</v>
      </c>
      <c r="L132" s="139">
        <f t="shared" si="1"/>
        <v>32445</v>
      </c>
      <c r="M132" s="139">
        <f t="shared" si="3"/>
        <v>0</v>
      </c>
      <c r="N132" s="264">
        <f t="shared" si="6"/>
        <v>21630</v>
      </c>
      <c r="O132" s="265"/>
      <c r="P132" s="265"/>
      <c r="Q132" s="265"/>
      <c r="R132" s="332"/>
    </row>
    <row r="133" spans="1:18" ht="39" hidden="1" customHeight="1" x14ac:dyDescent="0.35">
      <c r="A133" s="328"/>
      <c r="B133" s="133">
        <v>130</v>
      </c>
      <c r="C133" s="329"/>
      <c r="D133" s="105" t="s">
        <v>446</v>
      </c>
      <c r="E133" s="140">
        <v>19505</v>
      </c>
      <c r="F133" s="134">
        <f>CEART!K133+'ESAG PROCULT'!K133+'ESAG PAEX'!K133+'ESAG 3201'!K133+'ESAG 12758'!K133+'ESAG 11038'!K133+CEFID!K133+'CAV PROJETO 1'!K133+'CAV PROJETO 2 PRAPEG'!K133+'CAV PROJETO 3 PAEX'!K133+'CESFI INECO 14842'!K133+'CESFI DEX 12758'!K133+'CESFI 11038'!K133+CEPLAN!K133+CEO!K133+CCT!K133+FAED!K133+CESMO!K133+CEAVI!K133+CERES!K133+CEAD!K133+SECOM!K133+'RÁDIO FPOLIS'!K133+'RÁDIO LAGES'!K133+'RÁDIO JVLLE'!K133+SECON!K133+PROPLAN!K133+PROEX!K133+PROPPG!K133+MUSEU!K133+BU!K133</f>
        <v>2</v>
      </c>
      <c r="G133" s="135">
        <f>CEART!L133+'ESAG PROCULT'!L133+'ESAG PAEX'!L133+'ESAG 3201'!L133+'ESAG 12758'!L133+'ESAG 11038'!L133+CEFID!L133+'CAV PROJETO 1'!L133+'CAV PROJETO 2 PRAPEG'!L133+'CAV PROJETO 3 PAEX'!L133+'CESFI INECO 14842'!L133+'CESFI DEX 12758'!L133+'CESFI 11038'!L133+CEPLAN!L133+CEO!L133+CCT!L133+FAED!L133+CESMO!L133+CEAVI!L133+CERES!L133+CEAD!L133+SECOM!L133+'RÁDIO FPOLIS'!L133+'RÁDIO LAGES'!L133+'RÁDIO JVLLE'!L133+SECON!L133+PROPLAN!L133+PROEX!L133+PROPPG!L133+MUSEU!L133+BU!L133</f>
        <v>1</v>
      </c>
      <c r="H133" s="135">
        <f>CEART!M133+'ESAG PROCULT'!M133+'ESAG PAEX'!M133+'ESAG 3201'!M133+'ESAG 12758'!M133+'ESAG 11038'!M133+CEFID!M133+'CAV PROJETO 1'!M133+'CAV PROJETO 2 PRAPEG'!M133+'CAV PROJETO 3 PAEX'!M133+'CESFI INECO 14842'!M133+'CESFI DEX 12758'!M133+'CESFI 11038'!M133+CEPLAN!M133+CEO!M133+CCT!M133+FAED!M133+CESMO!M133+CEAVI!M133+CERES!M133+CEAD!M133+SECOM!M133+'RÁDIO FPOLIS'!M133+'RÁDIO LAGES'!M133+'RÁDIO JVLLE'!M133+SECON!M133+PROPLAN!M133+PROEX!M133+PROPPG!M133+MUSEU!M133+BU!M133</f>
        <v>1</v>
      </c>
      <c r="I133" s="136">
        <f t="shared" ref="I133:I186" si="8">F133*0.25-0.5-J133</f>
        <v>0</v>
      </c>
      <c r="J133" s="137">
        <f>CEART!P133+CEART!Q133+'ESAG PROCULT'!P133+'ESAG PROCULT'!Q133+'ESAG PAEX'!P133+'ESAG PAEX'!Q133+'ESAG 3201'!P133+'ESAG 3201'!Q133+'ESAG 12758'!P133+'ESAG 12758'!Q133+'ESAG 11038'!P133+'ESAG 11038'!Q133+CEFID!P133+CEFID!Q133+'CAV PROJETO 1'!P133+'CAV PROJETO 1'!Q133+'CAV PROJETO 2 PRAPEG'!P133+'CAV PROJETO 2 PRAPEG'!Q133+'CAV PROJETO 3 PAEX'!P133+'CAV PROJETO 3 PAEX'!Q133+'CESFI INECO 14842'!P133+'CESFI INECO 14842'!Q133+'CESFI DEX 12758'!P133+'CESFI DEX 12758'!Q133+'CESFI 11038'!P133+'CESFI 11038'!Q133+CEPLAN!P133+CEPLAN!Q133+CEO!P133+CEO!Q133+CCT!P133+CCT!Q133+FAED!P133+FAED!Q133+CESMO!P133+CESMO!Q133+CEAVI!P133+CEAVI!Q133+CERES!P133+CERES!Q133+CEAD!P133+CEAD!Q133+SECOM!P133+SECOM!Q133+'RÁDIO FPOLIS'!P133+'RÁDIO FPOLIS'!Q133+'RÁDIO LAGES'!P133+'RÁDIO LAGES'!Q133+'RÁDIO JVLLE'!P133+'RÁDIO JVLLE'!Q133+SECON!P133+SECON!Q133+PROPLAN!P133+PROPLAN!Q133+PROEX!P133+PROEX!Q133+PROPPG!P133+PROPPG!Q133+MUSEU!P133+MUSEU!Q133+BU!P133+BU!Q133</f>
        <v>0</v>
      </c>
      <c r="K133" s="138">
        <f t="shared" si="7"/>
        <v>1</v>
      </c>
      <c r="L133" s="139">
        <f t="shared" si="1"/>
        <v>39010</v>
      </c>
      <c r="M133" s="139">
        <f t="shared" si="3"/>
        <v>0</v>
      </c>
      <c r="N133" s="264">
        <f t="shared" ref="N133:N186" si="9">H133*E133+M133</f>
        <v>19505</v>
      </c>
      <c r="O133" s="265"/>
      <c r="P133" s="265"/>
      <c r="Q133" s="265"/>
      <c r="R133" s="332"/>
    </row>
    <row r="134" spans="1:18" ht="39" hidden="1" customHeight="1" x14ac:dyDescent="0.35">
      <c r="A134" s="328"/>
      <c r="B134" s="133">
        <v>131</v>
      </c>
      <c r="C134" s="329"/>
      <c r="D134" s="105" t="s">
        <v>449</v>
      </c>
      <c r="E134" s="140">
        <v>2505</v>
      </c>
      <c r="F134" s="134">
        <f>CEART!K134+'ESAG PROCULT'!K134+'ESAG PAEX'!K134+'ESAG 3201'!K134+'ESAG 12758'!K134+'ESAG 11038'!K134+CEFID!K134+'CAV PROJETO 1'!K134+'CAV PROJETO 2 PRAPEG'!K134+'CAV PROJETO 3 PAEX'!K134+'CESFI INECO 14842'!K134+'CESFI DEX 12758'!K134+'CESFI 11038'!K134+CEPLAN!K134+CEO!K134+CCT!K134+FAED!K134+CESMO!K134+CEAVI!K134+CERES!K134+CEAD!K134+SECOM!K134+'RÁDIO FPOLIS'!K134+'RÁDIO LAGES'!K134+'RÁDIO JVLLE'!K134+SECON!K134+PROPLAN!K134+PROEX!K134+PROPPG!K134+MUSEU!K134+BU!K134</f>
        <v>9</v>
      </c>
      <c r="G134" s="135">
        <f>CEART!L134+'ESAG PROCULT'!L134+'ESAG PAEX'!L134+'ESAG 3201'!L134+'ESAG 12758'!L134+'ESAG 11038'!L134+CEFID!L134+'CAV PROJETO 1'!L134+'CAV PROJETO 2 PRAPEG'!L134+'CAV PROJETO 3 PAEX'!L134+'CESFI INECO 14842'!L134+'CESFI DEX 12758'!L134+'CESFI 11038'!L134+CEPLAN!L134+CEO!L134+CCT!L134+FAED!L134+CESMO!L134+CEAVI!L134+CERES!L134+CEAD!L134+SECOM!L134+'RÁDIO FPOLIS'!L134+'RÁDIO LAGES'!L134+'RÁDIO JVLLE'!L134+SECON!L134+PROPLAN!L134+PROEX!L134+PROPPG!L134+MUSEU!L134+BU!L134</f>
        <v>0</v>
      </c>
      <c r="H134" s="135">
        <f>CEART!M134+'ESAG PROCULT'!M134+'ESAG PAEX'!M134+'ESAG 3201'!M134+'ESAG 12758'!M134+'ESAG 11038'!M134+CEFID!M134+'CAV PROJETO 1'!M134+'CAV PROJETO 2 PRAPEG'!M134+'CAV PROJETO 3 PAEX'!M134+'CESFI INECO 14842'!M134+'CESFI DEX 12758'!M134+'CESFI 11038'!M134+CEPLAN!M134+CEO!M134+CCT!M134+FAED!M134+CESMO!M134+CEAVI!M134+CERES!M134+CEAD!M134+SECOM!M134+'RÁDIO FPOLIS'!M134+'RÁDIO LAGES'!M134+'RÁDIO JVLLE'!M134+SECON!M134+PROPLAN!M134+PROEX!M134+PROPPG!M134+MUSEU!M134+BU!M134</f>
        <v>0</v>
      </c>
      <c r="I134" s="136">
        <f t="shared" si="8"/>
        <v>1.75</v>
      </c>
      <c r="J134" s="137">
        <f>CEART!P134+CEART!Q134+'ESAG PROCULT'!P134+'ESAG PROCULT'!Q134+'ESAG PAEX'!P134+'ESAG PAEX'!Q134+'ESAG 3201'!P134+'ESAG 3201'!Q134+'ESAG 12758'!P134+'ESAG 12758'!Q134+'ESAG 11038'!P134+'ESAG 11038'!Q134+CEFID!P134+CEFID!Q134+'CAV PROJETO 1'!P134+'CAV PROJETO 1'!Q134+'CAV PROJETO 2 PRAPEG'!P134+'CAV PROJETO 2 PRAPEG'!Q134+'CAV PROJETO 3 PAEX'!P134+'CAV PROJETO 3 PAEX'!Q134+'CESFI INECO 14842'!P134+'CESFI INECO 14842'!Q134+'CESFI DEX 12758'!P134+'CESFI DEX 12758'!Q134+'CESFI 11038'!P134+'CESFI 11038'!Q134+CEPLAN!P134+CEPLAN!Q134+CEO!P134+CEO!Q134+CCT!P134+CCT!Q134+FAED!P134+FAED!Q134+CESMO!P134+CESMO!Q134+CEAVI!P134+CEAVI!Q134+CERES!P134+CERES!Q134+CEAD!P134+CEAD!Q134+SECOM!P134+SECOM!Q134+'RÁDIO FPOLIS'!P134+'RÁDIO FPOLIS'!Q134+'RÁDIO LAGES'!P134+'RÁDIO LAGES'!Q134+'RÁDIO JVLLE'!P134+'RÁDIO JVLLE'!Q134+SECON!P134+SECON!Q134+PROPLAN!P134+PROPLAN!Q134+PROEX!P134+PROEX!Q134+PROPPG!P134+PROPPG!Q134+MUSEU!P134+MUSEU!Q134+BU!P134+BU!Q134</f>
        <v>0</v>
      </c>
      <c r="K134" s="138">
        <f t="shared" si="7"/>
        <v>9</v>
      </c>
      <c r="L134" s="139">
        <f t="shared" si="1"/>
        <v>22545</v>
      </c>
      <c r="M134" s="139">
        <f t="shared" si="3"/>
        <v>0</v>
      </c>
      <c r="N134" s="264">
        <f t="shared" si="9"/>
        <v>0</v>
      </c>
      <c r="O134" s="265"/>
      <c r="P134" s="265"/>
      <c r="Q134" s="265"/>
      <c r="R134" s="332"/>
    </row>
    <row r="135" spans="1:18" ht="39" hidden="1" customHeight="1" x14ac:dyDescent="0.35">
      <c r="A135" s="153">
        <v>26</v>
      </c>
      <c r="B135" s="133">
        <v>132</v>
      </c>
      <c r="C135" s="154" t="s">
        <v>279</v>
      </c>
      <c r="D135" s="105" t="s">
        <v>451</v>
      </c>
      <c r="E135" s="140">
        <v>51854</v>
      </c>
      <c r="F135" s="134">
        <f>CEART!K135+'ESAG PROCULT'!K135+'ESAG PAEX'!K135+'ESAG 3201'!K135+'ESAG 12758'!K135+'ESAG 11038'!K135+CEFID!K135+'CAV PROJETO 1'!K135+'CAV PROJETO 2 PRAPEG'!K135+'CAV PROJETO 3 PAEX'!K135+'CESFI INECO 14842'!K135+'CESFI DEX 12758'!K135+'CESFI 11038'!K135+CEPLAN!K135+CEO!K135+CCT!K135+FAED!K135+CESMO!K135+CEAVI!K135+CERES!K135+CEAD!K135+SECOM!K135+'RÁDIO FPOLIS'!K135+'RÁDIO LAGES'!K135+'RÁDIO JVLLE'!K135+SECON!K135+PROPLAN!K135+PROEX!K135+PROPPG!K135+MUSEU!K135+BU!K135</f>
        <v>2</v>
      </c>
      <c r="G135" s="135">
        <f>CEART!L135+'ESAG PROCULT'!L135+'ESAG PAEX'!L135+'ESAG 3201'!L135+'ESAG 12758'!L135+'ESAG 11038'!L135+CEFID!L135+'CAV PROJETO 1'!L135+'CAV PROJETO 2 PRAPEG'!L135+'CAV PROJETO 3 PAEX'!L135+'CESFI INECO 14842'!L135+'CESFI DEX 12758'!L135+'CESFI 11038'!L135+CEPLAN!L135+CEO!L135+CCT!L135+FAED!L135+CESMO!L135+CEAVI!L135+CERES!L135+CEAD!L135+SECOM!L135+'RÁDIO FPOLIS'!L135+'RÁDIO LAGES'!L135+'RÁDIO JVLLE'!L135+SECON!L135+PROPLAN!L135+PROEX!L135+PROPPG!L135+MUSEU!L135+BU!L135</f>
        <v>0</v>
      </c>
      <c r="H135" s="135">
        <f>CEART!M135+'ESAG PROCULT'!M135+'ESAG PAEX'!M135+'ESAG 3201'!M135+'ESAG 12758'!M135+'ESAG 11038'!M135+CEFID!M135+'CAV PROJETO 1'!M135+'CAV PROJETO 2 PRAPEG'!M135+'CAV PROJETO 3 PAEX'!M135+'CESFI INECO 14842'!M135+'CESFI DEX 12758'!M135+'CESFI 11038'!M135+CEPLAN!M135+CEO!M135+CCT!M135+FAED!M135+CESMO!M135+CEAVI!M135+CERES!M135+CEAD!M135+SECOM!M135+'RÁDIO FPOLIS'!M135+'RÁDIO LAGES'!M135+'RÁDIO JVLLE'!M135+SECON!M135+PROPLAN!M135+PROEX!M135+PROPPG!M135+MUSEU!M135+BU!M135</f>
        <v>0</v>
      </c>
      <c r="I135" s="136">
        <f t="shared" si="8"/>
        <v>0</v>
      </c>
      <c r="J135" s="137">
        <f>CEART!P135+CEART!Q135+'ESAG PROCULT'!P135+'ESAG PROCULT'!Q135+'ESAG PAEX'!P135+'ESAG PAEX'!Q135+'ESAG 3201'!P135+'ESAG 3201'!Q135+'ESAG 12758'!P135+'ESAG 12758'!Q135+'ESAG 11038'!P135+'ESAG 11038'!Q135+CEFID!P135+CEFID!Q135+'CAV PROJETO 1'!P135+'CAV PROJETO 1'!Q135+'CAV PROJETO 2 PRAPEG'!P135+'CAV PROJETO 2 PRAPEG'!Q135+'CAV PROJETO 3 PAEX'!P135+'CAV PROJETO 3 PAEX'!Q135+'CESFI INECO 14842'!P135+'CESFI INECO 14842'!Q135+'CESFI DEX 12758'!P135+'CESFI DEX 12758'!Q135+'CESFI 11038'!P135+'CESFI 11038'!Q135+CEPLAN!P135+CEPLAN!Q135+CEO!P135+CEO!Q135+CCT!P135+CCT!Q135+FAED!P135+FAED!Q135+CESMO!P135+CESMO!Q135+CEAVI!P135+CEAVI!Q135+CERES!P135+CERES!Q135+CEAD!P135+CEAD!Q135+SECOM!P135+SECOM!Q135+'RÁDIO FPOLIS'!P135+'RÁDIO FPOLIS'!Q135+'RÁDIO LAGES'!P135+'RÁDIO LAGES'!Q135+'RÁDIO JVLLE'!P135+'RÁDIO JVLLE'!Q135+SECON!P135+SECON!Q135+PROPLAN!P135+PROPLAN!Q135+PROEX!P135+PROEX!Q135+PROPPG!P135+PROPPG!Q135+MUSEU!P135+MUSEU!Q135+BU!P135+BU!Q135</f>
        <v>0</v>
      </c>
      <c r="K135" s="138">
        <f t="shared" si="7"/>
        <v>2</v>
      </c>
      <c r="L135" s="139">
        <f t="shared" si="1"/>
        <v>103708</v>
      </c>
      <c r="M135" s="139">
        <f t="shared" si="3"/>
        <v>0</v>
      </c>
      <c r="N135" s="264">
        <f t="shared" si="9"/>
        <v>0</v>
      </c>
      <c r="O135" s="265"/>
      <c r="P135" s="265"/>
      <c r="Q135" s="265"/>
      <c r="R135" s="332"/>
    </row>
    <row r="136" spans="1:18" ht="39" hidden="1" customHeight="1" x14ac:dyDescent="0.35">
      <c r="A136" s="328">
        <v>27</v>
      </c>
      <c r="B136" s="133">
        <v>133</v>
      </c>
      <c r="C136" s="329" t="s">
        <v>89</v>
      </c>
      <c r="D136" s="105" t="s">
        <v>455</v>
      </c>
      <c r="E136" s="140">
        <v>188.34</v>
      </c>
      <c r="F136" s="134">
        <f>CEART!K136+'ESAG PROCULT'!K136+'ESAG PAEX'!K136+'ESAG 3201'!K136+'ESAG 12758'!K136+'ESAG 11038'!K136+CEFID!K136+'CAV PROJETO 1'!K136+'CAV PROJETO 2 PRAPEG'!K136+'CAV PROJETO 3 PAEX'!K136+'CESFI INECO 14842'!K136+'CESFI DEX 12758'!K136+'CESFI 11038'!K136+CEPLAN!K136+CEO!K136+CCT!K136+FAED!K136+CESMO!K136+CEAVI!K136+CERES!K136+CEAD!K136+SECOM!K136+'RÁDIO FPOLIS'!K136+'RÁDIO LAGES'!K136+'RÁDIO JVLLE'!K136+SECON!K136+PROPLAN!K136+PROEX!K136+PROPPG!K136+MUSEU!K136+BU!K136</f>
        <v>83</v>
      </c>
      <c r="G136" s="135">
        <f>CEART!L136+'ESAG PROCULT'!L136+'ESAG PAEX'!L136+'ESAG 3201'!L136+'ESAG 12758'!L136+'ESAG 11038'!L136+CEFID!L136+'CAV PROJETO 1'!L136+'CAV PROJETO 2 PRAPEG'!L136+'CAV PROJETO 3 PAEX'!L136+'CESFI INECO 14842'!L136+'CESFI DEX 12758'!L136+'CESFI 11038'!L136+CEPLAN!L136+CEO!L136+CCT!L136+FAED!L136+CESMO!L136+CEAVI!L136+CERES!L136+CEAD!L136+SECOM!L136+'RÁDIO FPOLIS'!L136+'RÁDIO LAGES'!L136+'RÁDIO JVLLE'!L136+SECON!L136+PROPLAN!L136+PROEX!L136+PROPPG!L136+MUSEU!L136+BU!L136</f>
        <v>40</v>
      </c>
      <c r="H136" s="135">
        <f>CEART!M136+'ESAG PROCULT'!M136+'ESAG PAEX'!M136+'ESAG 3201'!M136+'ESAG 12758'!M136+'ESAG 11038'!M136+CEFID!M136+'CAV PROJETO 1'!M136+'CAV PROJETO 2 PRAPEG'!M136+'CAV PROJETO 3 PAEX'!M136+'CESFI INECO 14842'!M136+'CESFI DEX 12758'!M136+'CESFI 11038'!M136+CEPLAN!M136+CEO!M136+CCT!M136+FAED!M136+CESMO!M136+CEAVI!M136+CERES!M136+CEAD!M136+SECOM!M136+'RÁDIO FPOLIS'!M136+'RÁDIO LAGES'!M136+'RÁDIO JVLLE'!M136+SECON!M136+PROPLAN!M136+PROEX!M136+PROPPG!M136+MUSEU!M136+BU!M136</f>
        <v>40</v>
      </c>
      <c r="I136" s="136">
        <f t="shared" si="8"/>
        <v>20.25</v>
      </c>
      <c r="J136" s="137">
        <f>CEART!P136+CEART!Q136+'ESAG PROCULT'!P136+'ESAG PROCULT'!Q136+'ESAG PAEX'!P136+'ESAG PAEX'!Q136+'ESAG 3201'!P136+'ESAG 3201'!Q136+'ESAG 12758'!P136+'ESAG 12758'!Q136+'ESAG 11038'!P136+'ESAG 11038'!Q136+CEFID!P136+CEFID!Q136+'CAV PROJETO 1'!P136+'CAV PROJETO 1'!Q136+'CAV PROJETO 2 PRAPEG'!P136+'CAV PROJETO 2 PRAPEG'!Q136+'CAV PROJETO 3 PAEX'!P136+'CAV PROJETO 3 PAEX'!Q136+'CESFI INECO 14842'!P136+'CESFI INECO 14842'!Q136+'CESFI DEX 12758'!P136+'CESFI DEX 12758'!Q136+'CESFI 11038'!P136+'CESFI 11038'!Q136+CEPLAN!P136+CEPLAN!Q136+CEO!P136+CEO!Q136+CCT!P136+CCT!Q136+FAED!P136+FAED!Q136+CESMO!P136+CESMO!Q136+CEAVI!P136+CEAVI!Q136+CERES!P136+CERES!Q136+CEAD!P136+CEAD!Q136+SECOM!P136+SECOM!Q136+'RÁDIO FPOLIS'!P136+'RÁDIO FPOLIS'!Q136+'RÁDIO LAGES'!P136+'RÁDIO LAGES'!Q136+'RÁDIO JVLLE'!P136+'RÁDIO JVLLE'!Q136+SECON!P136+SECON!Q136+PROPLAN!P136+PROPLAN!Q136+PROEX!P136+PROEX!Q136+PROPPG!P136+PROPPG!Q136+MUSEU!P136+MUSEU!Q136+BU!P136+BU!Q136</f>
        <v>0</v>
      </c>
      <c r="K136" s="138">
        <f t="shared" si="7"/>
        <v>43</v>
      </c>
      <c r="L136" s="139">
        <f t="shared" si="1"/>
        <v>15632.220000000001</v>
      </c>
      <c r="M136" s="139">
        <f t="shared" si="3"/>
        <v>0</v>
      </c>
      <c r="N136" s="264">
        <f t="shared" si="9"/>
        <v>7533.6</v>
      </c>
      <c r="O136" s="265"/>
      <c r="P136" s="265"/>
      <c r="Q136" s="265"/>
      <c r="R136" s="332"/>
    </row>
    <row r="137" spans="1:18" ht="39" hidden="1" customHeight="1" x14ac:dyDescent="0.35">
      <c r="A137" s="328"/>
      <c r="B137" s="133">
        <v>134</v>
      </c>
      <c r="C137" s="329"/>
      <c r="D137" s="105" t="s">
        <v>458</v>
      </c>
      <c r="E137" s="140">
        <v>787.33</v>
      </c>
      <c r="F137" s="134">
        <f>CEART!K137+'ESAG PROCULT'!K137+'ESAG PAEX'!K137+'ESAG 3201'!K137+'ESAG 12758'!K137+'ESAG 11038'!K137+CEFID!K137+'CAV PROJETO 1'!K137+'CAV PROJETO 2 PRAPEG'!K137+'CAV PROJETO 3 PAEX'!K137+'CESFI INECO 14842'!K137+'CESFI DEX 12758'!K137+'CESFI 11038'!K137+CEPLAN!K137+CEO!K137+CCT!K137+FAED!K137+CESMO!K137+CEAVI!K137+CERES!K137+CEAD!K137+SECOM!K137+'RÁDIO FPOLIS'!K137+'RÁDIO LAGES'!K137+'RÁDIO JVLLE'!K137+SECON!K137+PROPLAN!K137+PROEX!K137+PROPPG!K137+MUSEU!K137+BU!K137</f>
        <v>5</v>
      </c>
      <c r="G137" s="135">
        <f>CEART!L137+'ESAG PROCULT'!L137+'ESAG PAEX'!L137+'ESAG 3201'!L137+'ESAG 12758'!L137+'ESAG 11038'!L137+CEFID!L137+'CAV PROJETO 1'!L137+'CAV PROJETO 2 PRAPEG'!L137+'CAV PROJETO 3 PAEX'!L137+'CESFI INECO 14842'!L137+'CESFI DEX 12758'!L137+'CESFI 11038'!L137+CEPLAN!L137+CEO!L137+CCT!L137+FAED!L137+CESMO!L137+CEAVI!L137+CERES!L137+CEAD!L137+SECOM!L137+'RÁDIO FPOLIS'!L137+'RÁDIO LAGES'!L137+'RÁDIO JVLLE'!L137+SECON!L137+PROPLAN!L137+PROEX!L137+PROPPG!L137+MUSEU!L137+BU!L137</f>
        <v>1</v>
      </c>
      <c r="H137" s="135">
        <f>CEART!M137+'ESAG PROCULT'!M137+'ESAG PAEX'!M137+'ESAG 3201'!M137+'ESAG 12758'!M137+'ESAG 11038'!M137+CEFID!M137+'CAV PROJETO 1'!M137+'CAV PROJETO 2 PRAPEG'!M137+'CAV PROJETO 3 PAEX'!M137+'CESFI INECO 14842'!M137+'CESFI DEX 12758'!M137+'CESFI 11038'!M137+CEPLAN!M137+CEO!M137+CCT!M137+FAED!M137+CESMO!M137+CEAVI!M137+CERES!M137+CEAD!M137+SECOM!M137+'RÁDIO FPOLIS'!M137+'RÁDIO LAGES'!M137+'RÁDIO JVLLE'!M137+SECON!M137+PROPLAN!M137+PROEX!M137+PROPPG!M137+MUSEU!M137+BU!M137</f>
        <v>1</v>
      </c>
      <c r="I137" s="136">
        <f t="shared" si="8"/>
        <v>0.75</v>
      </c>
      <c r="J137" s="137">
        <f>CEART!P137+CEART!Q137+'ESAG PROCULT'!P137+'ESAG PROCULT'!Q137+'ESAG PAEX'!P137+'ESAG PAEX'!Q137+'ESAG 3201'!P137+'ESAG 3201'!Q137+'ESAG 12758'!P137+'ESAG 12758'!Q137+'ESAG 11038'!P137+'ESAG 11038'!Q137+CEFID!P137+CEFID!Q137+'CAV PROJETO 1'!P137+'CAV PROJETO 1'!Q137+'CAV PROJETO 2 PRAPEG'!P137+'CAV PROJETO 2 PRAPEG'!Q137+'CAV PROJETO 3 PAEX'!P137+'CAV PROJETO 3 PAEX'!Q137+'CESFI INECO 14842'!P137+'CESFI INECO 14842'!Q137+'CESFI DEX 12758'!P137+'CESFI DEX 12758'!Q137+'CESFI 11038'!P137+'CESFI 11038'!Q137+CEPLAN!P137+CEPLAN!Q137+CEO!P137+CEO!Q137+CCT!P137+CCT!Q137+FAED!P137+FAED!Q137+CESMO!P137+CESMO!Q137+CEAVI!P137+CEAVI!Q137+CERES!P137+CERES!Q137+CEAD!P137+CEAD!Q137+SECOM!P137+SECOM!Q137+'RÁDIO FPOLIS'!P137+'RÁDIO FPOLIS'!Q137+'RÁDIO LAGES'!P137+'RÁDIO LAGES'!Q137+'RÁDIO JVLLE'!P137+'RÁDIO JVLLE'!Q137+SECON!P137+SECON!Q137+PROPLAN!P137+PROPLAN!Q137+PROEX!P137+PROEX!Q137+PROPPG!P137+PROPPG!Q137+MUSEU!P137+MUSEU!Q137+BU!P137+BU!Q137</f>
        <v>0</v>
      </c>
      <c r="K137" s="138">
        <f t="shared" si="7"/>
        <v>4</v>
      </c>
      <c r="L137" s="139">
        <f t="shared" si="1"/>
        <v>3936.65</v>
      </c>
      <c r="M137" s="139">
        <f t="shared" si="3"/>
        <v>0</v>
      </c>
      <c r="N137" s="264">
        <f t="shared" si="9"/>
        <v>787.33</v>
      </c>
      <c r="O137" s="265"/>
      <c r="P137" s="265"/>
      <c r="Q137" s="265"/>
      <c r="R137" s="332"/>
    </row>
    <row r="138" spans="1:18" ht="39" hidden="1" customHeight="1" x14ac:dyDescent="0.35">
      <c r="A138" s="153">
        <v>28</v>
      </c>
      <c r="B138" s="133">
        <v>135</v>
      </c>
      <c r="C138" s="154" t="s">
        <v>286</v>
      </c>
      <c r="D138" s="105" t="s">
        <v>462</v>
      </c>
      <c r="E138" s="140">
        <v>329.97</v>
      </c>
      <c r="F138" s="134">
        <f>CEART!K138+'ESAG PROCULT'!K138+'ESAG PAEX'!K138+'ESAG 3201'!K138+'ESAG 12758'!K138+'ESAG 11038'!K138+CEFID!K138+'CAV PROJETO 1'!K138+'CAV PROJETO 2 PRAPEG'!K138+'CAV PROJETO 3 PAEX'!K138+'CESFI INECO 14842'!K138+'CESFI DEX 12758'!K138+'CESFI 11038'!K138+CEPLAN!K138+CEO!K138+CCT!K138+FAED!K138+CESMO!K138+CEAVI!K138+CERES!K138+CEAD!K138+SECOM!K138+'RÁDIO FPOLIS'!K138+'RÁDIO LAGES'!K138+'RÁDIO JVLLE'!K138+SECON!K138+PROPLAN!K138+PROEX!K138+PROPPG!K138+MUSEU!K138+BU!K138</f>
        <v>40</v>
      </c>
      <c r="G138" s="135">
        <f>CEART!L138+'ESAG PROCULT'!L138+'ESAG PAEX'!L138+'ESAG 3201'!L138+'ESAG 12758'!L138+'ESAG 11038'!L138+CEFID!L138+'CAV PROJETO 1'!L138+'CAV PROJETO 2 PRAPEG'!L138+'CAV PROJETO 3 PAEX'!L138+'CESFI INECO 14842'!L138+'CESFI DEX 12758'!L138+'CESFI 11038'!L138+CEPLAN!L138+CEO!L138+CCT!L138+FAED!L138+CESMO!L138+CEAVI!L138+CERES!L138+CEAD!L138+SECOM!L138+'RÁDIO FPOLIS'!L138+'RÁDIO LAGES'!L138+'RÁDIO JVLLE'!L138+SECON!L138+PROPLAN!L138+PROEX!L138+PROPPG!L138+MUSEU!L138+BU!L138</f>
        <v>0</v>
      </c>
      <c r="H138" s="135">
        <f>CEART!M138+'ESAG PROCULT'!M138+'ESAG PAEX'!M138+'ESAG 3201'!M138+'ESAG 12758'!M138+'ESAG 11038'!M138+CEFID!M138+'CAV PROJETO 1'!M138+'CAV PROJETO 2 PRAPEG'!M138+'CAV PROJETO 3 PAEX'!M138+'CESFI INECO 14842'!M138+'CESFI DEX 12758'!M138+'CESFI 11038'!M138+CEPLAN!M138+CEO!M138+CCT!M138+FAED!M138+CESMO!M138+CEAVI!M138+CERES!M138+CEAD!M138+SECOM!M138+'RÁDIO FPOLIS'!M138+'RÁDIO LAGES'!M138+'RÁDIO JVLLE'!M138+SECON!M138+PROPLAN!M138+PROEX!M138+PROPPG!M138+MUSEU!M138+BU!M138</f>
        <v>0</v>
      </c>
      <c r="I138" s="136">
        <f t="shared" si="8"/>
        <v>9.5</v>
      </c>
      <c r="J138" s="137">
        <f>CEART!P138+CEART!Q138+'ESAG PROCULT'!P138+'ESAG PROCULT'!Q138+'ESAG PAEX'!P138+'ESAG PAEX'!Q138+'ESAG 3201'!P138+'ESAG 3201'!Q138+'ESAG 12758'!P138+'ESAG 12758'!Q138+'ESAG 11038'!P138+'ESAG 11038'!Q138+CEFID!P138+CEFID!Q138+'CAV PROJETO 1'!P138+'CAV PROJETO 1'!Q138+'CAV PROJETO 2 PRAPEG'!P138+'CAV PROJETO 2 PRAPEG'!Q138+'CAV PROJETO 3 PAEX'!P138+'CAV PROJETO 3 PAEX'!Q138+'CESFI INECO 14842'!P138+'CESFI INECO 14842'!Q138+'CESFI DEX 12758'!P138+'CESFI DEX 12758'!Q138+'CESFI 11038'!P138+'CESFI 11038'!Q138+CEPLAN!P138+CEPLAN!Q138+CEO!P138+CEO!Q138+CCT!P138+CCT!Q138+FAED!P138+FAED!Q138+CESMO!P138+CESMO!Q138+CEAVI!P138+CEAVI!Q138+CERES!P138+CERES!Q138+CEAD!P138+CEAD!Q138+SECOM!P138+SECOM!Q138+'RÁDIO FPOLIS'!P138+'RÁDIO FPOLIS'!Q138+'RÁDIO LAGES'!P138+'RÁDIO LAGES'!Q138+'RÁDIO JVLLE'!P138+'RÁDIO JVLLE'!Q138+SECON!P138+SECON!Q138+PROPLAN!P138+PROPLAN!Q138+PROEX!P138+PROEX!Q138+PROPPG!P138+PROPPG!Q138+MUSEU!P138+MUSEU!Q138+BU!P138+BU!Q138</f>
        <v>0</v>
      </c>
      <c r="K138" s="138">
        <f t="shared" si="7"/>
        <v>40</v>
      </c>
      <c r="L138" s="139">
        <f t="shared" si="1"/>
        <v>13198.800000000001</v>
      </c>
      <c r="M138" s="139">
        <f t="shared" si="3"/>
        <v>0</v>
      </c>
      <c r="N138" s="264">
        <f t="shared" si="9"/>
        <v>0</v>
      </c>
      <c r="O138" s="265"/>
      <c r="P138" s="265"/>
      <c r="Q138" s="265"/>
      <c r="R138" s="332"/>
    </row>
    <row r="139" spans="1:18" ht="39" hidden="1" customHeight="1" x14ac:dyDescent="0.35">
      <c r="A139" s="328">
        <v>29</v>
      </c>
      <c r="B139" s="133">
        <v>136</v>
      </c>
      <c r="C139" s="329" t="s">
        <v>89</v>
      </c>
      <c r="D139" s="105" t="s">
        <v>466</v>
      </c>
      <c r="E139" s="140">
        <v>1671.37</v>
      </c>
      <c r="F139" s="134">
        <f>CEART!K139+'ESAG PROCULT'!K139+'ESAG PAEX'!K139+'ESAG 3201'!K139+'ESAG 12758'!K139+'ESAG 11038'!K139+CEFID!K139+'CAV PROJETO 1'!K139+'CAV PROJETO 2 PRAPEG'!K139+'CAV PROJETO 3 PAEX'!K139+'CESFI INECO 14842'!K139+'CESFI DEX 12758'!K139+'CESFI 11038'!K139+CEPLAN!K139+CEO!K139+CCT!K139+FAED!K139+CESMO!K139+CEAVI!K139+CERES!K139+CEAD!K139+SECOM!K139+'RÁDIO FPOLIS'!K139+'RÁDIO LAGES'!K139+'RÁDIO JVLLE'!K139+SECON!K139+PROPLAN!K139+PROEX!K139+PROPPG!K139+MUSEU!K139+BU!K139</f>
        <v>2</v>
      </c>
      <c r="G139" s="135">
        <f>CEART!L139+'ESAG PROCULT'!L139+'ESAG PAEX'!L139+'ESAG 3201'!L139+'ESAG 12758'!L139+'ESAG 11038'!L139+CEFID!L139+'CAV PROJETO 1'!L139+'CAV PROJETO 2 PRAPEG'!L139+'CAV PROJETO 3 PAEX'!L139+'CESFI INECO 14842'!L139+'CESFI DEX 12758'!L139+'CESFI 11038'!L139+CEPLAN!L139+CEO!L139+CCT!L139+FAED!L139+CESMO!L139+CEAVI!L139+CERES!L139+CEAD!L139+SECOM!L139+'RÁDIO FPOLIS'!L139+'RÁDIO LAGES'!L139+'RÁDIO JVLLE'!L139+SECON!L139+PROPLAN!L139+PROEX!L139+PROPPG!L139+MUSEU!L139+BU!L139</f>
        <v>0</v>
      </c>
      <c r="H139" s="135">
        <f>CEART!M139+'ESAG PROCULT'!M139+'ESAG PAEX'!M139+'ESAG 3201'!M139+'ESAG 12758'!M139+'ESAG 11038'!M139+CEFID!M139+'CAV PROJETO 1'!M139+'CAV PROJETO 2 PRAPEG'!M139+'CAV PROJETO 3 PAEX'!M139+'CESFI INECO 14842'!M139+'CESFI DEX 12758'!M139+'CESFI 11038'!M139+CEPLAN!M139+CEO!M139+CCT!M139+FAED!M139+CESMO!M139+CEAVI!M139+CERES!M139+CEAD!M139+SECOM!M139+'RÁDIO FPOLIS'!M139+'RÁDIO LAGES'!M139+'RÁDIO JVLLE'!M139+SECON!M139+PROPLAN!M139+PROEX!M139+PROPPG!M139+MUSEU!M139+BU!M139</f>
        <v>0</v>
      </c>
      <c r="I139" s="136">
        <f t="shared" si="8"/>
        <v>0</v>
      </c>
      <c r="J139" s="137">
        <f>CEART!P139+CEART!Q139+'ESAG PROCULT'!P139+'ESAG PROCULT'!Q139+'ESAG PAEX'!P139+'ESAG PAEX'!Q139+'ESAG 3201'!P139+'ESAG 3201'!Q139+'ESAG 12758'!P139+'ESAG 12758'!Q139+'ESAG 11038'!P139+'ESAG 11038'!Q139+CEFID!P139+CEFID!Q139+'CAV PROJETO 1'!P139+'CAV PROJETO 1'!Q139+'CAV PROJETO 2 PRAPEG'!P139+'CAV PROJETO 2 PRAPEG'!Q139+'CAV PROJETO 3 PAEX'!P139+'CAV PROJETO 3 PAEX'!Q139+'CESFI INECO 14842'!P139+'CESFI INECO 14842'!Q139+'CESFI DEX 12758'!P139+'CESFI DEX 12758'!Q139+'CESFI 11038'!P139+'CESFI 11038'!Q139+CEPLAN!P139+CEPLAN!Q139+CEO!P139+CEO!Q139+CCT!P139+CCT!Q139+FAED!P139+FAED!Q139+CESMO!P139+CESMO!Q139+CEAVI!P139+CEAVI!Q139+CERES!P139+CERES!Q139+CEAD!P139+CEAD!Q139+SECOM!P139+SECOM!Q139+'RÁDIO FPOLIS'!P139+'RÁDIO FPOLIS'!Q139+'RÁDIO LAGES'!P139+'RÁDIO LAGES'!Q139+'RÁDIO JVLLE'!P139+'RÁDIO JVLLE'!Q139+SECON!P139+SECON!Q139+PROPLAN!P139+PROPLAN!Q139+PROEX!P139+PROEX!Q139+PROPPG!P139+PROPPG!Q139+MUSEU!P139+MUSEU!Q139+BU!P139+BU!Q139</f>
        <v>0</v>
      </c>
      <c r="K139" s="138">
        <f t="shared" si="7"/>
        <v>2</v>
      </c>
      <c r="L139" s="139">
        <f t="shared" si="1"/>
        <v>3342.74</v>
      </c>
      <c r="M139" s="139">
        <f t="shared" si="3"/>
        <v>0</v>
      </c>
      <c r="N139" s="264">
        <f t="shared" si="9"/>
        <v>0</v>
      </c>
      <c r="O139" s="265"/>
      <c r="P139" s="265"/>
      <c r="Q139" s="265"/>
      <c r="R139" s="332"/>
    </row>
    <row r="140" spans="1:18" ht="39" hidden="1" customHeight="1" x14ac:dyDescent="0.35">
      <c r="A140" s="328"/>
      <c r="B140" s="133">
        <v>137</v>
      </c>
      <c r="C140" s="329"/>
      <c r="D140" s="105" t="s">
        <v>469</v>
      </c>
      <c r="E140" s="140">
        <v>1123.55</v>
      </c>
      <c r="F140" s="134">
        <f>CEART!K140+'ESAG PROCULT'!K140+'ESAG PAEX'!K140+'ESAG 3201'!K140+'ESAG 12758'!K140+'ESAG 11038'!K140+CEFID!K140+'CAV PROJETO 1'!K140+'CAV PROJETO 2 PRAPEG'!K140+'CAV PROJETO 3 PAEX'!K140+'CESFI INECO 14842'!K140+'CESFI DEX 12758'!K140+'CESFI 11038'!K140+CEPLAN!K140+CEO!K140+CCT!K140+FAED!K140+CESMO!K140+CEAVI!K140+CERES!K140+CEAD!K140+SECOM!K140+'RÁDIO FPOLIS'!K140+'RÁDIO LAGES'!K140+'RÁDIO JVLLE'!K140+SECON!K140+PROPLAN!K140+PROEX!K140+PROPPG!K140+MUSEU!K140+BU!K140</f>
        <v>2</v>
      </c>
      <c r="G140" s="135">
        <f>CEART!L140+'ESAG PROCULT'!L140+'ESAG PAEX'!L140+'ESAG 3201'!L140+'ESAG 12758'!L140+'ESAG 11038'!L140+CEFID!L140+'CAV PROJETO 1'!L140+'CAV PROJETO 2 PRAPEG'!L140+'CAV PROJETO 3 PAEX'!L140+'CESFI INECO 14842'!L140+'CESFI DEX 12758'!L140+'CESFI 11038'!L140+CEPLAN!L140+CEO!L140+CCT!L140+FAED!L140+CESMO!L140+CEAVI!L140+CERES!L140+CEAD!L140+SECOM!L140+'RÁDIO FPOLIS'!L140+'RÁDIO LAGES'!L140+'RÁDIO JVLLE'!L140+SECON!L140+PROPLAN!L140+PROEX!L140+PROPPG!L140+MUSEU!L140+BU!L140</f>
        <v>0</v>
      </c>
      <c r="H140" s="135">
        <f>CEART!M140+'ESAG PROCULT'!M140+'ESAG PAEX'!M140+'ESAG 3201'!M140+'ESAG 12758'!M140+'ESAG 11038'!M140+CEFID!M140+'CAV PROJETO 1'!M140+'CAV PROJETO 2 PRAPEG'!M140+'CAV PROJETO 3 PAEX'!M140+'CESFI INECO 14842'!M140+'CESFI DEX 12758'!M140+'CESFI 11038'!M140+CEPLAN!M140+CEO!M140+CCT!M140+FAED!M140+CESMO!M140+CEAVI!M140+CERES!M140+CEAD!M140+SECOM!M140+'RÁDIO FPOLIS'!M140+'RÁDIO LAGES'!M140+'RÁDIO JVLLE'!M140+SECON!M140+PROPLAN!M140+PROEX!M140+PROPPG!M140+MUSEU!M140+BU!M140</f>
        <v>0</v>
      </c>
      <c r="I140" s="136">
        <f t="shared" si="8"/>
        <v>0</v>
      </c>
      <c r="J140" s="137">
        <f>CEART!P140+CEART!Q140+'ESAG PROCULT'!P140+'ESAG PROCULT'!Q140+'ESAG PAEX'!P140+'ESAG PAEX'!Q140+'ESAG 3201'!P140+'ESAG 3201'!Q140+'ESAG 12758'!P140+'ESAG 12758'!Q140+'ESAG 11038'!P140+'ESAG 11038'!Q140+CEFID!P140+CEFID!Q140+'CAV PROJETO 1'!P140+'CAV PROJETO 1'!Q140+'CAV PROJETO 2 PRAPEG'!P140+'CAV PROJETO 2 PRAPEG'!Q140+'CAV PROJETO 3 PAEX'!P140+'CAV PROJETO 3 PAEX'!Q140+'CESFI INECO 14842'!P140+'CESFI INECO 14842'!Q140+'CESFI DEX 12758'!P140+'CESFI DEX 12758'!Q140+'CESFI 11038'!P140+'CESFI 11038'!Q140+CEPLAN!P140+CEPLAN!Q140+CEO!P140+CEO!Q140+CCT!P140+CCT!Q140+FAED!P140+FAED!Q140+CESMO!P140+CESMO!Q140+CEAVI!P140+CEAVI!Q140+CERES!P140+CERES!Q140+CEAD!P140+CEAD!Q140+SECOM!P140+SECOM!Q140+'RÁDIO FPOLIS'!P140+'RÁDIO FPOLIS'!Q140+'RÁDIO LAGES'!P140+'RÁDIO LAGES'!Q140+'RÁDIO JVLLE'!P140+'RÁDIO JVLLE'!Q140+SECON!P140+SECON!Q140+PROPLAN!P140+PROPLAN!Q140+PROEX!P140+PROEX!Q140+PROPPG!P140+PROPPG!Q140+MUSEU!P140+MUSEU!Q140+BU!P140+BU!Q140</f>
        <v>0</v>
      </c>
      <c r="K140" s="138">
        <f t="shared" si="7"/>
        <v>2</v>
      </c>
      <c r="L140" s="139">
        <f t="shared" si="1"/>
        <v>2247.1</v>
      </c>
      <c r="M140" s="139">
        <f t="shared" si="3"/>
        <v>0</v>
      </c>
      <c r="N140" s="264">
        <f t="shared" si="9"/>
        <v>0</v>
      </c>
      <c r="O140" s="265"/>
      <c r="P140" s="265"/>
      <c r="Q140" s="265"/>
      <c r="R140" s="332"/>
    </row>
    <row r="141" spans="1:18" ht="39" hidden="1" customHeight="1" x14ac:dyDescent="0.35">
      <c r="A141" s="328"/>
      <c r="B141" s="133">
        <v>138</v>
      </c>
      <c r="C141" s="329"/>
      <c r="D141" s="105" t="s">
        <v>471</v>
      </c>
      <c r="E141" s="140">
        <v>2551.81</v>
      </c>
      <c r="F141" s="134">
        <f>CEART!K141+'ESAG PROCULT'!K141+'ESAG PAEX'!K141+'ESAG 3201'!K141+'ESAG 12758'!K141+'ESAG 11038'!K141+CEFID!K141+'CAV PROJETO 1'!K141+'CAV PROJETO 2 PRAPEG'!K141+'CAV PROJETO 3 PAEX'!K141+'CESFI INECO 14842'!K141+'CESFI DEX 12758'!K141+'CESFI 11038'!K141+CEPLAN!K141+CEO!K141+CCT!K141+FAED!K141+CESMO!K141+CEAVI!K141+CERES!K141+CEAD!K141+SECOM!K141+'RÁDIO FPOLIS'!K141+'RÁDIO LAGES'!K141+'RÁDIO JVLLE'!K141+SECON!K141+PROPLAN!K141+PROEX!K141+PROPPG!K141+MUSEU!K141+BU!K141</f>
        <v>4</v>
      </c>
      <c r="G141" s="135">
        <f>CEART!L141+'ESAG PROCULT'!L141+'ESAG PAEX'!L141+'ESAG 3201'!L141+'ESAG 12758'!L141+'ESAG 11038'!L141+CEFID!L141+'CAV PROJETO 1'!L141+'CAV PROJETO 2 PRAPEG'!L141+'CAV PROJETO 3 PAEX'!L141+'CESFI INECO 14842'!L141+'CESFI DEX 12758'!L141+'CESFI 11038'!L141+CEPLAN!L141+CEO!L141+CCT!L141+FAED!L141+CESMO!L141+CEAVI!L141+CERES!L141+CEAD!L141+SECOM!L141+'RÁDIO FPOLIS'!L141+'RÁDIO LAGES'!L141+'RÁDIO JVLLE'!L141+SECON!L141+PROPLAN!L141+PROEX!L141+PROPPG!L141+MUSEU!L141+BU!L141</f>
        <v>0</v>
      </c>
      <c r="H141" s="135">
        <f>CEART!M141+'ESAG PROCULT'!M141+'ESAG PAEX'!M141+'ESAG 3201'!M141+'ESAG 12758'!M141+'ESAG 11038'!M141+CEFID!M141+'CAV PROJETO 1'!M141+'CAV PROJETO 2 PRAPEG'!M141+'CAV PROJETO 3 PAEX'!M141+'CESFI INECO 14842'!M141+'CESFI DEX 12758'!M141+'CESFI 11038'!M141+CEPLAN!M141+CEO!M141+CCT!M141+FAED!M141+CESMO!M141+CEAVI!M141+CERES!M141+CEAD!M141+SECOM!M141+'RÁDIO FPOLIS'!M141+'RÁDIO LAGES'!M141+'RÁDIO JVLLE'!M141+SECON!M141+PROPLAN!M141+PROEX!M141+PROPPG!M141+MUSEU!M141+BU!M141</f>
        <v>0</v>
      </c>
      <c r="I141" s="136">
        <f t="shared" si="8"/>
        <v>0.5</v>
      </c>
      <c r="J141" s="137">
        <f>CEART!P141+CEART!Q141+'ESAG PROCULT'!P141+'ESAG PROCULT'!Q141+'ESAG PAEX'!P141+'ESAG PAEX'!Q141+'ESAG 3201'!P141+'ESAG 3201'!Q141+'ESAG 12758'!P141+'ESAG 12758'!Q141+'ESAG 11038'!P141+'ESAG 11038'!Q141+CEFID!P141+CEFID!Q141+'CAV PROJETO 1'!P141+'CAV PROJETO 1'!Q141+'CAV PROJETO 2 PRAPEG'!P141+'CAV PROJETO 2 PRAPEG'!Q141+'CAV PROJETO 3 PAEX'!P141+'CAV PROJETO 3 PAEX'!Q141+'CESFI INECO 14842'!P141+'CESFI INECO 14842'!Q141+'CESFI DEX 12758'!P141+'CESFI DEX 12758'!Q141+'CESFI 11038'!P141+'CESFI 11038'!Q141+CEPLAN!P141+CEPLAN!Q141+CEO!P141+CEO!Q141+CCT!P141+CCT!Q141+FAED!P141+FAED!Q141+CESMO!P141+CESMO!Q141+CEAVI!P141+CEAVI!Q141+CERES!P141+CERES!Q141+CEAD!P141+CEAD!Q141+SECOM!P141+SECOM!Q141+'RÁDIO FPOLIS'!P141+'RÁDIO FPOLIS'!Q141+'RÁDIO LAGES'!P141+'RÁDIO LAGES'!Q141+'RÁDIO JVLLE'!P141+'RÁDIO JVLLE'!Q141+SECON!P141+SECON!Q141+PROPLAN!P141+PROPLAN!Q141+PROEX!P141+PROEX!Q141+PROPPG!P141+PROPPG!Q141+MUSEU!P141+MUSEU!Q141+BU!P141+BU!Q141</f>
        <v>0</v>
      </c>
      <c r="K141" s="138">
        <f t="shared" ref="K141:K186" si="10">F141-H141+J141</f>
        <v>4</v>
      </c>
      <c r="L141" s="139">
        <f t="shared" si="1"/>
        <v>10207.24</v>
      </c>
      <c r="M141" s="139">
        <f t="shared" si="3"/>
        <v>0</v>
      </c>
      <c r="N141" s="264">
        <f t="shared" si="9"/>
        <v>0</v>
      </c>
      <c r="O141" s="265"/>
      <c r="P141" s="265"/>
      <c r="Q141" s="265"/>
      <c r="R141" s="332"/>
    </row>
    <row r="142" spans="1:18" ht="39" hidden="1" customHeight="1" x14ac:dyDescent="0.35">
      <c r="A142" s="328"/>
      <c r="B142" s="133">
        <v>139</v>
      </c>
      <c r="C142" s="329"/>
      <c r="D142" s="105" t="s">
        <v>473</v>
      </c>
      <c r="E142" s="140">
        <v>841.13</v>
      </c>
      <c r="F142" s="134">
        <f>CEART!K142+'ESAG PROCULT'!K142+'ESAG PAEX'!K142+'ESAG 3201'!K142+'ESAG 12758'!K142+'ESAG 11038'!K142+CEFID!K142+'CAV PROJETO 1'!K142+'CAV PROJETO 2 PRAPEG'!K142+'CAV PROJETO 3 PAEX'!K142+'CESFI INECO 14842'!K142+'CESFI DEX 12758'!K142+'CESFI 11038'!K142+CEPLAN!K142+CEO!K142+CCT!K142+FAED!K142+CESMO!K142+CEAVI!K142+CERES!K142+CEAD!K142+SECOM!K142+'RÁDIO FPOLIS'!K142+'RÁDIO LAGES'!K142+'RÁDIO JVLLE'!K142+SECON!K142+PROPLAN!K142+PROEX!K142+PROPPG!K142+MUSEU!K142+BU!K142</f>
        <v>2</v>
      </c>
      <c r="G142" s="135">
        <f>CEART!L142+'ESAG PROCULT'!L142+'ESAG PAEX'!L142+'ESAG 3201'!L142+'ESAG 12758'!L142+'ESAG 11038'!L142+CEFID!L142+'CAV PROJETO 1'!L142+'CAV PROJETO 2 PRAPEG'!L142+'CAV PROJETO 3 PAEX'!L142+'CESFI INECO 14842'!L142+'CESFI DEX 12758'!L142+'CESFI 11038'!L142+CEPLAN!L142+CEO!L142+CCT!L142+FAED!L142+CESMO!L142+CEAVI!L142+CERES!L142+CEAD!L142+SECOM!L142+'RÁDIO FPOLIS'!L142+'RÁDIO LAGES'!L142+'RÁDIO JVLLE'!L142+SECON!L142+PROPLAN!L142+PROEX!L142+PROPPG!L142+MUSEU!L142+BU!L142</f>
        <v>0</v>
      </c>
      <c r="H142" s="135">
        <f>CEART!M142+'ESAG PROCULT'!M142+'ESAG PAEX'!M142+'ESAG 3201'!M142+'ESAG 12758'!M142+'ESAG 11038'!M142+CEFID!M142+'CAV PROJETO 1'!M142+'CAV PROJETO 2 PRAPEG'!M142+'CAV PROJETO 3 PAEX'!M142+'CESFI INECO 14842'!M142+'CESFI DEX 12758'!M142+'CESFI 11038'!M142+CEPLAN!M142+CEO!M142+CCT!M142+FAED!M142+CESMO!M142+CEAVI!M142+CERES!M142+CEAD!M142+SECOM!M142+'RÁDIO FPOLIS'!M142+'RÁDIO LAGES'!M142+'RÁDIO JVLLE'!M142+SECON!M142+PROPLAN!M142+PROEX!M142+PROPPG!M142+MUSEU!M142+BU!M142</f>
        <v>0</v>
      </c>
      <c r="I142" s="136">
        <f t="shared" si="8"/>
        <v>0</v>
      </c>
      <c r="J142" s="137">
        <f>CEART!P142+CEART!Q142+'ESAG PROCULT'!P142+'ESAG PROCULT'!Q142+'ESAG PAEX'!P142+'ESAG PAEX'!Q142+'ESAG 3201'!P142+'ESAG 3201'!Q142+'ESAG 12758'!P142+'ESAG 12758'!Q142+'ESAG 11038'!P142+'ESAG 11038'!Q142+CEFID!P142+CEFID!Q142+'CAV PROJETO 1'!P142+'CAV PROJETO 1'!Q142+'CAV PROJETO 2 PRAPEG'!P142+'CAV PROJETO 2 PRAPEG'!Q142+'CAV PROJETO 3 PAEX'!P142+'CAV PROJETO 3 PAEX'!Q142+'CESFI INECO 14842'!P142+'CESFI INECO 14842'!Q142+'CESFI DEX 12758'!P142+'CESFI DEX 12758'!Q142+'CESFI 11038'!P142+'CESFI 11038'!Q142+CEPLAN!P142+CEPLAN!Q142+CEO!P142+CEO!Q142+CCT!P142+CCT!Q142+FAED!P142+FAED!Q142+CESMO!P142+CESMO!Q142+CEAVI!P142+CEAVI!Q142+CERES!P142+CERES!Q142+CEAD!P142+CEAD!Q142+SECOM!P142+SECOM!Q142+'RÁDIO FPOLIS'!P142+'RÁDIO FPOLIS'!Q142+'RÁDIO LAGES'!P142+'RÁDIO LAGES'!Q142+'RÁDIO JVLLE'!P142+'RÁDIO JVLLE'!Q142+SECON!P142+SECON!Q142+PROPLAN!P142+PROPLAN!Q142+PROEX!P142+PROEX!Q142+PROPPG!P142+PROPPG!Q142+MUSEU!P142+MUSEU!Q142+BU!P142+BU!Q142</f>
        <v>0</v>
      </c>
      <c r="K142" s="138">
        <f t="shared" si="10"/>
        <v>2</v>
      </c>
      <c r="L142" s="139">
        <f t="shared" si="1"/>
        <v>1682.26</v>
      </c>
      <c r="M142" s="139">
        <f t="shared" si="3"/>
        <v>0</v>
      </c>
      <c r="N142" s="264">
        <f t="shared" si="9"/>
        <v>0</v>
      </c>
      <c r="O142" s="265"/>
      <c r="P142" s="265"/>
      <c r="Q142" s="265"/>
      <c r="R142" s="332"/>
    </row>
    <row r="143" spans="1:18" ht="39" hidden="1" customHeight="1" x14ac:dyDescent="0.35">
      <c r="A143" s="328"/>
      <c r="B143" s="133">
        <v>140</v>
      </c>
      <c r="C143" s="329"/>
      <c r="D143" s="105" t="s">
        <v>475</v>
      </c>
      <c r="E143" s="140">
        <v>954.64</v>
      </c>
      <c r="F143" s="134">
        <f>CEART!K143+'ESAG PROCULT'!K143+'ESAG PAEX'!K143+'ESAG 3201'!K143+'ESAG 12758'!K143+'ESAG 11038'!K143+CEFID!K143+'CAV PROJETO 1'!K143+'CAV PROJETO 2 PRAPEG'!K143+'CAV PROJETO 3 PAEX'!K143+'CESFI INECO 14842'!K143+'CESFI DEX 12758'!K143+'CESFI 11038'!K143+CEPLAN!K143+CEO!K143+CCT!K143+FAED!K143+CESMO!K143+CEAVI!K143+CERES!K143+CEAD!K143+SECOM!K143+'RÁDIO FPOLIS'!K143+'RÁDIO LAGES'!K143+'RÁDIO JVLLE'!K143+SECON!K143+PROPLAN!K143+PROEX!K143+PROPPG!K143+MUSEU!K143+BU!K143</f>
        <v>2</v>
      </c>
      <c r="G143" s="135">
        <f>CEART!L143+'ESAG PROCULT'!L143+'ESAG PAEX'!L143+'ESAG 3201'!L143+'ESAG 12758'!L143+'ESAG 11038'!L143+CEFID!L143+'CAV PROJETO 1'!L143+'CAV PROJETO 2 PRAPEG'!L143+'CAV PROJETO 3 PAEX'!L143+'CESFI INECO 14842'!L143+'CESFI DEX 12758'!L143+'CESFI 11038'!L143+CEPLAN!L143+CEO!L143+CCT!L143+FAED!L143+CESMO!L143+CEAVI!L143+CERES!L143+CEAD!L143+SECOM!L143+'RÁDIO FPOLIS'!L143+'RÁDIO LAGES'!L143+'RÁDIO JVLLE'!L143+SECON!L143+PROPLAN!L143+PROEX!L143+PROPPG!L143+MUSEU!L143+BU!L143</f>
        <v>0</v>
      </c>
      <c r="H143" s="135">
        <f>CEART!M143+'ESAG PROCULT'!M143+'ESAG PAEX'!M143+'ESAG 3201'!M143+'ESAG 12758'!M143+'ESAG 11038'!M143+CEFID!M143+'CAV PROJETO 1'!M143+'CAV PROJETO 2 PRAPEG'!M143+'CAV PROJETO 3 PAEX'!M143+'CESFI INECO 14842'!M143+'CESFI DEX 12758'!M143+'CESFI 11038'!M143+CEPLAN!M143+CEO!M143+CCT!M143+FAED!M143+CESMO!M143+CEAVI!M143+CERES!M143+CEAD!M143+SECOM!M143+'RÁDIO FPOLIS'!M143+'RÁDIO LAGES'!M143+'RÁDIO JVLLE'!M143+SECON!M143+PROPLAN!M143+PROEX!M143+PROPPG!M143+MUSEU!M143+BU!M143</f>
        <v>0</v>
      </c>
      <c r="I143" s="136">
        <f t="shared" si="8"/>
        <v>0</v>
      </c>
      <c r="J143" s="137">
        <f>CEART!P143+CEART!Q143+'ESAG PROCULT'!P143+'ESAG PROCULT'!Q143+'ESAG PAEX'!P143+'ESAG PAEX'!Q143+'ESAG 3201'!P143+'ESAG 3201'!Q143+'ESAG 12758'!P143+'ESAG 12758'!Q143+'ESAG 11038'!P143+'ESAG 11038'!Q143+CEFID!P143+CEFID!Q143+'CAV PROJETO 1'!P143+'CAV PROJETO 1'!Q143+'CAV PROJETO 2 PRAPEG'!P143+'CAV PROJETO 2 PRAPEG'!Q143+'CAV PROJETO 3 PAEX'!P143+'CAV PROJETO 3 PAEX'!Q143+'CESFI INECO 14842'!P143+'CESFI INECO 14842'!Q143+'CESFI DEX 12758'!P143+'CESFI DEX 12758'!Q143+'CESFI 11038'!P143+'CESFI 11038'!Q143+CEPLAN!P143+CEPLAN!Q143+CEO!P143+CEO!Q143+CCT!P143+CCT!Q143+FAED!P143+FAED!Q143+CESMO!P143+CESMO!Q143+CEAVI!P143+CEAVI!Q143+CERES!P143+CERES!Q143+CEAD!P143+CEAD!Q143+SECOM!P143+SECOM!Q143+'RÁDIO FPOLIS'!P143+'RÁDIO FPOLIS'!Q143+'RÁDIO LAGES'!P143+'RÁDIO LAGES'!Q143+'RÁDIO JVLLE'!P143+'RÁDIO JVLLE'!Q143+SECON!P143+SECON!Q143+PROPLAN!P143+PROPLAN!Q143+PROEX!P143+PROEX!Q143+PROPPG!P143+PROPPG!Q143+MUSEU!P143+MUSEU!Q143+BU!P143+BU!Q143</f>
        <v>0</v>
      </c>
      <c r="K143" s="138">
        <f t="shared" si="10"/>
        <v>2</v>
      </c>
      <c r="L143" s="139">
        <f t="shared" si="1"/>
        <v>1909.28</v>
      </c>
      <c r="M143" s="139">
        <f t="shared" si="3"/>
        <v>0</v>
      </c>
      <c r="N143" s="264">
        <f t="shared" si="9"/>
        <v>0</v>
      </c>
      <c r="O143" s="265"/>
      <c r="P143" s="265"/>
      <c r="Q143" s="265"/>
      <c r="R143" s="332"/>
    </row>
    <row r="144" spans="1:18" ht="39" hidden="1" customHeight="1" x14ac:dyDescent="0.35">
      <c r="A144" s="328"/>
      <c r="B144" s="133">
        <v>141</v>
      </c>
      <c r="C144" s="329"/>
      <c r="D144" s="105" t="s">
        <v>477</v>
      </c>
      <c r="E144" s="140">
        <v>1421.35</v>
      </c>
      <c r="F144" s="134">
        <f>CEART!K144+'ESAG PROCULT'!K144+'ESAG PAEX'!K144+'ESAG 3201'!K144+'ESAG 12758'!K144+'ESAG 11038'!K144+CEFID!K144+'CAV PROJETO 1'!K144+'CAV PROJETO 2 PRAPEG'!K144+'CAV PROJETO 3 PAEX'!K144+'CESFI INECO 14842'!K144+'CESFI DEX 12758'!K144+'CESFI 11038'!K144+CEPLAN!K144+CEO!K144+CCT!K144+FAED!K144+CESMO!K144+CEAVI!K144+CERES!K144+CEAD!K144+SECOM!K144+'RÁDIO FPOLIS'!K144+'RÁDIO LAGES'!K144+'RÁDIO JVLLE'!K144+SECON!K144+PROPLAN!K144+PROEX!K144+PROPPG!K144+MUSEU!K144+BU!K144</f>
        <v>1</v>
      </c>
      <c r="G144" s="135">
        <f>CEART!L144+'ESAG PROCULT'!L144+'ESAG PAEX'!L144+'ESAG 3201'!L144+'ESAG 12758'!L144+'ESAG 11038'!L144+CEFID!L144+'CAV PROJETO 1'!L144+'CAV PROJETO 2 PRAPEG'!L144+'CAV PROJETO 3 PAEX'!L144+'CESFI INECO 14842'!L144+'CESFI DEX 12758'!L144+'CESFI 11038'!L144+CEPLAN!L144+CEO!L144+CCT!L144+FAED!L144+CESMO!L144+CEAVI!L144+CERES!L144+CEAD!L144+SECOM!L144+'RÁDIO FPOLIS'!L144+'RÁDIO LAGES'!L144+'RÁDIO JVLLE'!L144+SECON!L144+PROPLAN!L144+PROEX!L144+PROPPG!L144+MUSEU!L144+BU!L144</f>
        <v>0</v>
      </c>
      <c r="H144" s="135">
        <f>CEART!M144+'ESAG PROCULT'!M144+'ESAG PAEX'!M144+'ESAG 3201'!M144+'ESAG 12758'!M144+'ESAG 11038'!M144+CEFID!M144+'CAV PROJETO 1'!M144+'CAV PROJETO 2 PRAPEG'!M144+'CAV PROJETO 3 PAEX'!M144+'CESFI INECO 14842'!M144+'CESFI DEX 12758'!M144+'CESFI 11038'!M144+CEPLAN!M144+CEO!M144+CCT!M144+FAED!M144+CESMO!M144+CEAVI!M144+CERES!M144+CEAD!M144+SECOM!M144+'RÁDIO FPOLIS'!M144+'RÁDIO LAGES'!M144+'RÁDIO JVLLE'!M144+SECON!M144+PROPLAN!M144+PROEX!M144+PROPPG!M144+MUSEU!M144+BU!M144</f>
        <v>0</v>
      </c>
      <c r="I144" s="136">
        <f t="shared" si="8"/>
        <v>-0.25</v>
      </c>
      <c r="J144" s="137">
        <f>CEART!P144+CEART!Q144+'ESAG PROCULT'!P144+'ESAG PROCULT'!Q144+'ESAG PAEX'!P144+'ESAG PAEX'!Q144+'ESAG 3201'!P144+'ESAG 3201'!Q144+'ESAG 12758'!P144+'ESAG 12758'!Q144+'ESAG 11038'!P144+'ESAG 11038'!Q144+CEFID!P144+CEFID!Q144+'CAV PROJETO 1'!P144+'CAV PROJETO 1'!Q144+'CAV PROJETO 2 PRAPEG'!P144+'CAV PROJETO 2 PRAPEG'!Q144+'CAV PROJETO 3 PAEX'!P144+'CAV PROJETO 3 PAEX'!Q144+'CESFI INECO 14842'!P144+'CESFI INECO 14842'!Q144+'CESFI DEX 12758'!P144+'CESFI DEX 12758'!Q144+'CESFI 11038'!P144+'CESFI 11038'!Q144+CEPLAN!P144+CEPLAN!Q144+CEO!P144+CEO!Q144+CCT!P144+CCT!Q144+FAED!P144+FAED!Q144+CESMO!P144+CESMO!Q144+CEAVI!P144+CEAVI!Q144+CERES!P144+CERES!Q144+CEAD!P144+CEAD!Q144+SECOM!P144+SECOM!Q144+'RÁDIO FPOLIS'!P144+'RÁDIO FPOLIS'!Q144+'RÁDIO LAGES'!P144+'RÁDIO LAGES'!Q144+'RÁDIO JVLLE'!P144+'RÁDIO JVLLE'!Q144+SECON!P144+SECON!Q144+PROPLAN!P144+PROPLAN!Q144+PROEX!P144+PROEX!Q144+PROPPG!P144+PROPPG!Q144+MUSEU!P144+MUSEU!Q144+BU!P144+BU!Q144</f>
        <v>0</v>
      </c>
      <c r="K144" s="138">
        <f t="shared" si="10"/>
        <v>1</v>
      </c>
      <c r="L144" s="139">
        <f t="shared" si="1"/>
        <v>1421.35</v>
      </c>
      <c r="M144" s="139">
        <f t="shared" si="3"/>
        <v>0</v>
      </c>
      <c r="N144" s="264">
        <f t="shared" si="9"/>
        <v>0</v>
      </c>
      <c r="O144" s="265"/>
      <c r="P144" s="265"/>
      <c r="Q144" s="265"/>
      <c r="R144" s="332"/>
    </row>
    <row r="145" spans="1:18" ht="39" hidden="1" customHeight="1" x14ac:dyDescent="0.35">
      <c r="A145" s="328"/>
      <c r="B145" s="133">
        <v>142</v>
      </c>
      <c r="C145" s="329"/>
      <c r="D145" s="105" t="s">
        <v>479</v>
      </c>
      <c r="E145" s="140">
        <v>346.68</v>
      </c>
      <c r="F145" s="134">
        <f>CEART!K145+'ESAG PROCULT'!K145+'ESAG PAEX'!K145+'ESAG 3201'!K145+'ESAG 12758'!K145+'ESAG 11038'!K145+CEFID!K145+'CAV PROJETO 1'!K145+'CAV PROJETO 2 PRAPEG'!K145+'CAV PROJETO 3 PAEX'!K145+'CESFI INECO 14842'!K145+'CESFI DEX 12758'!K145+'CESFI 11038'!K145+CEPLAN!K145+CEO!K145+CCT!K145+FAED!K145+CESMO!K145+CEAVI!K145+CERES!K145+CEAD!K145+SECOM!K145+'RÁDIO FPOLIS'!K145+'RÁDIO LAGES'!K145+'RÁDIO JVLLE'!K145+SECON!K145+PROPLAN!K145+PROEX!K145+PROPPG!K145+MUSEU!K145+BU!K145</f>
        <v>5</v>
      </c>
      <c r="G145" s="135">
        <f>CEART!L145+'ESAG PROCULT'!L145+'ESAG PAEX'!L145+'ESAG 3201'!L145+'ESAG 12758'!L145+'ESAG 11038'!L145+CEFID!L145+'CAV PROJETO 1'!L145+'CAV PROJETO 2 PRAPEG'!L145+'CAV PROJETO 3 PAEX'!L145+'CESFI INECO 14842'!L145+'CESFI DEX 12758'!L145+'CESFI 11038'!L145+CEPLAN!L145+CEO!L145+CCT!L145+FAED!L145+CESMO!L145+CEAVI!L145+CERES!L145+CEAD!L145+SECOM!L145+'RÁDIO FPOLIS'!L145+'RÁDIO LAGES'!L145+'RÁDIO JVLLE'!L145+SECON!L145+PROPLAN!L145+PROEX!L145+PROPPG!L145+MUSEU!L145+BU!L145</f>
        <v>0</v>
      </c>
      <c r="H145" s="135">
        <f>CEART!M145+'ESAG PROCULT'!M145+'ESAG PAEX'!M145+'ESAG 3201'!M145+'ESAG 12758'!M145+'ESAG 11038'!M145+CEFID!M145+'CAV PROJETO 1'!M145+'CAV PROJETO 2 PRAPEG'!M145+'CAV PROJETO 3 PAEX'!M145+'CESFI INECO 14842'!M145+'CESFI DEX 12758'!M145+'CESFI 11038'!M145+CEPLAN!M145+CEO!M145+CCT!M145+FAED!M145+CESMO!M145+CEAVI!M145+CERES!M145+CEAD!M145+SECOM!M145+'RÁDIO FPOLIS'!M145+'RÁDIO LAGES'!M145+'RÁDIO JVLLE'!M145+SECON!M145+PROPLAN!M145+PROEX!M145+PROPPG!M145+MUSEU!M145+BU!M145</f>
        <v>0</v>
      </c>
      <c r="I145" s="136">
        <f t="shared" si="8"/>
        <v>0.75</v>
      </c>
      <c r="J145" s="137">
        <f>CEART!P145+CEART!Q145+'ESAG PROCULT'!P145+'ESAG PROCULT'!Q145+'ESAG PAEX'!P145+'ESAG PAEX'!Q145+'ESAG 3201'!P145+'ESAG 3201'!Q145+'ESAG 12758'!P145+'ESAG 12758'!Q145+'ESAG 11038'!P145+'ESAG 11038'!Q145+CEFID!P145+CEFID!Q145+'CAV PROJETO 1'!P145+'CAV PROJETO 1'!Q145+'CAV PROJETO 2 PRAPEG'!P145+'CAV PROJETO 2 PRAPEG'!Q145+'CAV PROJETO 3 PAEX'!P145+'CAV PROJETO 3 PAEX'!Q145+'CESFI INECO 14842'!P145+'CESFI INECO 14842'!Q145+'CESFI DEX 12758'!P145+'CESFI DEX 12758'!Q145+'CESFI 11038'!P145+'CESFI 11038'!Q145+CEPLAN!P145+CEPLAN!Q145+CEO!P145+CEO!Q145+CCT!P145+CCT!Q145+FAED!P145+FAED!Q145+CESMO!P145+CESMO!Q145+CEAVI!P145+CEAVI!Q145+CERES!P145+CERES!Q145+CEAD!P145+CEAD!Q145+SECOM!P145+SECOM!Q145+'RÁDIO FPOLIS'!P145+'RÁDIO FPOLIS'!Q145+'RÁDIO LAGES'!P145+'RÁDIO LAGES'!Q145+'RÁDIO JVLLE'!P145+'RÁDIO JVLLE'!Q145+SECON!P145+SECON!Q145+PROPLAN!P145+PROPLAN!Q145+PROEX!P145+PROEX!Q145+PROPPG!P145+PROPPG!Q145+MUSEU!P145+MUSEU!Q145+BU!P145+BU!Q145</f>
        <v>0</v>
      </c>
      <c r="K145" s="138">
        <f t="shared" si="10"/>
        <v>5</v>
      </c>
      <c r="L145" s="139">
        <f t="shared" si="1"/>
        <v>1733.4</v>
      </c>
      <c r="M145" s="139">
        <f t="shared" si="3"/>
        <v>0</v>
      </c>
      <c r="N145" s="264">
        <f t="shared" si="9"/>
        <v>0</v>
      </c>
      <c r="O145" s="265"/>
      <c r="P145" s="265"/>
      <c r="Q145" s="265"/>
      <c r="R145" s="332"/>
    </row>
    <row r="146" spans="1:18" ht="39" hidden="1" customHeight="1" x14ac:dyDescent="0.35">
      <c r="A146" s="328"/>
      <c r="B146" s="133">
        <v>143</v>
      </c>
      <c r="C146" s="329"/>
      <c r="D146" s="105" t="s">
        <v>481</v>
      </c>
      <c r="E146" s="140">
        <v>200.66</v>
      </c>
      <c r="F146" s="134">
        <f>CEART!K146+'ESAG PROCULT'!K146+'ESAG PAEX'!K146+'ESAG 3201'!K146+'ESAG 12758'!K146+'ESAG 11038'!K146+CEFID!K146+'CAV PROJETO 1'!K146+'CAV PROJETO 2 PRAPEG'!K146+'CAV PROJETO 3 PAEX'!K146+'CESFI INECO 14842'!K146+'CESFI DEX 12758'!K146+'CESFI 11038'!K146+CEPLAN!K146+CEO!K146+CCT!K146+FAED!K146+CESMO!K146+CEAVI!K146+CERES!K146+CEAD!K146+SECOM!K146+'RÁDIO FPOLIS'!K146+'RÁDIO LAGES'!K146+'RÁDIO JVLLE'!K146+SECON!K146+PROPLAN!K146+PROEX!K146+PROPPG!K146+MUSEU!K146+BU!K146</f>
        <v>37</v>
      </c>
      <c r="G146" s="135">
        <f>CEART!L146+'ESAG PROCULT'!L146+'ESAG PAEX'!L146+'ESAG 3201'!L146+'ESAG 12758'!L146+'ESAG 11038'!L146+CEFID!L146+'CAV PROJETO 1'!L146+'CAV PROJETO 2 PRAPEG'!L146+'CAV PROJETO 3 PAEX'!L146+'CESFI INECO 14842'!L146+'CESFI DEX 12758'!L146+'CESFI 11038'!L146+CEPLAN!L146+CEO!L146+CCT!L146+FAED!L146+CESMO!L146+CEAVI!L146+CERES!L146+CEAD!L146+SECOM!L146+'RÁDIO FPOLIS'!L146+'RÁDIO LAGES'!L146+'RÁDIO JVLLE'!L146+SECON!L146+PROPLAN!L146+PROEX!L146+PROPPG!L146+MUSEU!L146+BU!L146</f>
        <v>0</v>
      </c>
      <c r="H146" s="135">
        <f>CEART!M146+'ESAG PROCULT'!M146+'ESAG PAEX'!M146+'ESAG 3201'!M146+'ESAG 12758'!M146+'ESAG 11038'!M146+CEFID!M146+'CAV PROJETO 1'!M146+'CAV PROJETO 2 PRAPEG'!M146+'CAV PROJETO 3 PAEX'!M146+'CESFI INECO 14842'!M146+'CESFI DEX 12758'!M146+'CESFI 11038'!M146+CEPLAN!M146+CEO!M146+CCT!M146+FAED!M146+CESMO!M146+CEAVI!M146+CERES!M146+CEAD!M146+SECOM!M146+'RÁDIO FPOLIS'!M146+'RÁDIO LAGES'!M146+'RÁDIO JVLLE'!M146+SECON!M146+PROPLAN!M146+PROEX!M146+PROPPG!M146+MUSEU!M146+BU!M146</f>
        <v>0</v>
      </c>
      <c r="I146" s="136">
        <f t="shared" si="8"/>
        <v>8.75</v>
      </c>
      <c r="J146" s="137">
        <f>CEART!P146+CEART!Q146+'ESAG PROCULT'!P146+'ESAG PROCULT'!Q146+'ESAG PAEX'!P146+'ESAG PAEX'!Q146+'ESAG 3201'!P146+'ESAG 3201'!Q146+'ESAG 12758'!P146+'ESAG 12758'!Q146+'ESAG 11038'!P146+'ESAG 11038'!Q146+CEFID!P146+CEFID!Q146+'CAV PROJETO 1'!P146+'CAV PROJETO 1'!Q146+'CAV PROJETO 2 PRAPEG'!P146+'CAV PROJETO 2 PRAPEG'!Q146+'CAV PROJETO 3 PAEX'!P146+'CAV PROJETO 3 PAEX'!Q146+'CESFI INECO 14842'!P146+'CESFI INECO 14842'!Q146+'CESFI DEX 12758'!P146+'CESFI DEX 12758'!Q146+'CESFI 11038'!P146+'CESFI 11038'!Q146+CEPLAN!P146+CEPLAN!Q146+CEO!P146+CEO!Q146+CCT!P146+CCT!Q146+FAED!P146+FAED!Q146+CESMO!P146+CESMO!Q146+CEAVI!P146+CEAVI!Q146+CERES!P146+CERES!Q146+CEAD!P146+CEAD!Q146+SECOM!P146+SECOM!Q146+'RÁDIO FPOLIS'!P146+'RÁDIO FPOLIS'!Q146+'RÁDIO LAGES'!P146+'RÁDIO LAGES'!Q146+'RÁDIO JVLLE'!P146+'RÁDIO JVLLE'!Q146+SECON!P146+SECON!Q146+PROPLAN!P146+PROPLAN!Q146+PROEX!P146+PROEX!Q146+PROPPG!P146+PROPPG!Q146+MUSEU!P146+MUSEU!Q146+BU!P146+BU!Q146</f>
        <v>0</v>
      </c>
      <c r="K146" s="138">
        <f t="shared" si="10"/>
        <v>37</v>
      </c>
      <c r="L146" s="139">
        <f t="shared" si="1"/>
        <v>7424.42</v>
      </c>
      <c r="M146" s="139">
        <f t="shared" si="3"/>
        <v>0</v>
      </c>
      <c r="N146" s="264">
        <f t="shared" si="9"/>
        <v>0</v>
      </c>
      <c r="O146" s="265"/>
      <c r="P146" s="265"/>
      <c r="Q146" s="265"/>
      <c r="R146" s="332"/>
    </row>
    <row r="147" spans="1:18" ht="39" hidden="1" customHeight="1" x14ac:dyDescent="0.35">
      <c r="A147" s="328">
        <v>30</v>
      </c>
      <c r="B147" s="133">
        <v>144</v>
      </c>
      <c r="C147" s="329" t="s">
        <v>482</v>
      </c>
      <c r="D147" s="105" t="s">
        <v>483</v>
      </c>
      <c r="E147" s="140">
        <v>55099.5</v>
      </c>
      <c r="F147" s="134">
        <f>CEART!K147+'ESAG PROCULT'!K147+'ESAG PAEX'!K147+'ESAG 3201'!K147+'ESAG 12758'!K147+'ESAG 11038'!K147+CEFID!K147+'CAV PROJETO 1'!K147+'CAV PROJETO 2 PRAPEG'!K147+'CAV PROJETO 3 PAEX'!K147+'CESFI INECO 14842'!K147+'CESFI DEX 12758'!K147+'CESFI 11038'!K147+CEPLAN!K147+CEO!K147+CCT!K147+FAED!K147+CESMO!K147+CEAVI!K147+CERES!K147+CEAD!K147+SECOM!K147+'RÁDIO FPOLIS'!K147+'RÁDIO LAGES'!K147+'RÁDIO JVLLE'!K147+SECON!K147+PROPLAN!K147+PROEX!K147+PROPPG!K147+MUSEU!K147+BU!K147</f>
        <v>2</v>
      </c>
      <c r="G147" s="135">
        <f>CEART!L147+'ESAG PROCULT'!L147+'ESAG PAEX'!L147+'ESAG 3201'!L147+'ESAG 12758'!L147+'ESAG 11038'!L147+CEFID!L147+'CAV PROJETO 1'!L147+'CAV PROJETO 2 PRAPEG'!L147+'CAV PROJETO 3 PAEX'!L147+'CESFI INECO 14842'!L147+'CESFI DEX 12758'!L147+'CESFI 11038'!L147+CEPLAN!L147+CEO!L147+CCT!L147+FAED!L147+CESMO!L147+CEAVI!L147+CERES!L147+CEAD!L147+SECOM!L147+'RÁDIO FPOLIS'!L147+'RÁDIO LAGES'!L147+'RÁDIO JVLLE'!L147+SECON!L147+PROPLAN!L147+PROEX!L147+PROPPG!L147+MUSEU!L147+BU!L147</f>
        <v>0</v>
      </c>
      <c r="H147" s="135">
        <f>CEART!M147+'ESAG PROCULT'!M147+'ESAG PAEX'!M147+'ESAG 3201'!M147+'ESAG 12758'!M147+'ESAG 11038'!M147+CEFID!M147+'CAV PROJETO 1'!M147+'CAV PROJETO 2 PRAPEG'!M147+'CAV PROJETO 3 PAEX'!M147+'CESFI INECO 14842'!M147+'CESFI DEX 12758'!M147+'CESFI 11038'!M147+CEPLAN!M147+CEO!M147+CCT!M147+FAED!M147+CESMO!M147+CEAVI!M147+CERES!M147+CEAD!M147+SECOM!M147+'RÁDIO FPOLIS'!M147+'RÁDIO LAGES'!M147+'RÁDIO JVLLE'!M147+SECON!M147+PROPLAN!M147+PROEX!M147+PROPPG!M147+MUSEU!M147+BU!M147</f>
        <v>0</v>
      </c>
      <c r="I147" s="136">
        <f t="shared" si="8"/>
        <v>0</v>
      </c>
      <c r="J147" s="137">
        <f>CEART!P147+CEART!Q147+'ESAG PROCULT'!P147+'ESAG PROCULT'!Q147+'ESAG PAEX'!P147+'ESAG PAEX'!Q147+'ESAG 3201'!P147+'ESAG 3201'!Q147+'ESAG 12758'!P147+'ESAG 12758'!Q147+'ESAG 11038'!P147+'ESAG 11038'!Q147+CEFID!P147+CEFID!Q147+'CAV PROJETO 1'!P147+'CAV PROJETO 1'!Q147+'CAV PROJETO 2 PRAPEG'!P147+'CAV PROJETO 2 PRAPEG'!Q147+'CAV PROJETO 3 PAEX'!P147+'CAV PROJETO 3 PAEX'!Q147+'CESFI INECO 14842'!P147+'CESFI INECO 14842'!Q147+'CESFI DEX 12758'!P147+'CESFI DEX 12758'!Q147+'CESFI 11038'!P147+'CESFI 11038'!Q147+CEPLAN!P147+CEPLAN!Q147+CEO!P147+CEO!Q147+CCT!P147+CCT!Q147+FAED!P147+FAED!Q147+CESMO!P147+CESMO!Q147+CEAVI!P147+CEAVI!Q147+CERES!P147+CERES!Q147+CEAD!P147+CEAD!Q147+SECOM!P147+SECOM!Q147+'RÁDIO FPOLIS'!P147+'RÁDIO FPOLIS'!Q147+'RÁDIO LAGES'!P147+'RÁDIO LAGES'!Q147+'RÁDIO JVLLE'!P147+'RÁDIO JVLLE'!Q147+SECON!P147+SECON!Q147+PROPLAN!P147+PROPLAN!Q147+PROEX!P147+PROEX!Q147+PROPPG!P147+PROPPG!Q147+MUSEU!P147+MUSEU!Q147+BU!P147+BU!Q147</f>
        <v>0</v>
      </c>
      <c r="K147" s="138">
        <f t="shared" si="10"/>
        <v>2</v>
      </c>
      <c r="L147" s="139">
        <f t="shared" si="1"/>
        <v>110199</v>
      </c>
      <c r="M147" s="139">
        <f t="shared" si="3"/>
        <v>0</v>
      </c>
      <c r="N147" s="264">
        <f t="shared" si="9"/>
        <v>0</v>
      </c>
      <c r="O147" s="265"/>
      <c r="P147" s="265"/>
      <c r="Q147" s="265"/>
      <c r="R147" s="332"/>
    </row>
    <row r="148" spans="1:18" ht="39" hidden="1" customHeight="1" x14ac:dyDescent="0.35">
      <c r="A148" s="328"/>
      <c r="B148" s="133">
        <v>145</v>
      </c>
      <c r="C148" s="329"/>
      <c r="D148" s="105" t="s">
        <v>487</v>
      </c>
      <c r="E148" s="140">
        <v>4000</v>
      </c>
      <c r="F148" s="134">
        <f>CEART!K148+'ESAG PROCULT'!K148+'ESAG PAEX'!K148+'ESAG 3201'!K148+'ESAG 12758'!K148+'ESAG 11038'!K148+CEFID!K148+'CAV PROJETO 1'!K148+'CAV PROJETO 2 PRAPEG'!K148+'CAV PROJETO 3 PAEX'!K148+'CESFI INECO 14842'!K148+'CESFI DEX 12758'!K148+'CESFI 11038'!K148+CEPLAN!K148+CEO!K148+CCT!K148+FAED!K148+CESMO!K148+CEAVI!K148+CERES!K148+CEAD!K148+SECOM!K148+'RÁDIO FPOLIS'!K148+'RÁDIO LAGES'!K148+'RÁDIO JVLLE'!K148+SECON!K148+PROPLAN!K148+PROEX!K148+PROPPG!K148+MUSEU!K148+BU!K148</f>
        <v>4</v>
      </c>
      <c r="G148" s="135">
        <f>CEART!L148+'ESAG PROCULT'!L148+'ESAG PAEX'!L148+'ESAG 3201'!L148+'ESAG 12758'!L148+'ESAG 11038'!L148+CEFID!L148+'CAV PROJETO 1'!L148+'CAV PROJETO 2 PRAPEG'!L148+'CAV PROJETO 3 PAEX'!L148+'CESFI INECO 14842'!L148+'CESFI DEX 12758'!L148+'CESFI 11038'!L148+CEPLAN!L148+CEO!L148+CCT!L148+FAED!L148+CESMO!L148+CEAVI!L148+CERES!L148+CEAD!L148+SECOM!L148+'RÁDIO FPOLIS'!L148+'RÁDIO LAGES'!L148+'RÁDIO JVLLE'!L148+SECON!L148+PROPLAN!L148+PROEX!L148+PROPPG!L148+MUSEU!L148+BU!L148</f>
        <v>0</v>
      </c>
      <c r="H148" s="135">
        <f>CEART!M148+'ESAG PROCULT'!M148+'ESAG PAEX'!M148+'ESAG 3201'!M148+'ESAG 12758'!M148+'ESAG 11038'!M148+CEFID!M148+'CAV PROJETO 1'!M148+'CAV PROJETO 2 PRAPEG'!M148+'CAV PROJETO 3 PAEX'!M148+'CESFI INECO 14842'!M148+'CESFI DEX 12758'!M148+'CESFI 11038'!M148+CEPLAN!M148+CEO!M148+CCT!M148+FAED!M148+CESMO!M148+CEAVI!M148+CERES!M148+CEAD!M148+SECOM!M148+'RÁDIO FPOLIS'!M148+'RÁDIO LAGES'!M148+'RÁDIO JVLLE'!M148+SECON!M148+PROPLAN!M148+PROEX!M148+PROPPG!M148+MUSEU!M148+BU!M148</f>
        <v>0</v>
      </c>
      <c r="I148" s="136">
        <f t="shared" si="8"/>
        <v>0.5</v>
      </c>
      <c r="J148" s="137">
        <f>CEART!P148+CEART!Q148+'ESAG PROCULT'!P148+'ESAG PROCULT'!Q148+'ESAG PAEX'!P148+'ESAG PAEX'!Q148+'ESAG 3201'!P148+'ESAG 3201'!Q148+'ESAG 12758'!P148+'ESAG 12758'!Q148+'ESAG 11038'!P148+'ESAG 11038'!Q148+CEFID!P148+CEFID!Q148+'CAV PROJETO 1'!P148+'CAV PROJETO 1'!Q148+'CAV PROJETO 2 PRAPEG'!P148+'CAV PROJETO 2 PRAPEG'!Q148+'CAV PROJETO 3 PAEX'!P148+'CAV PROJETO 3 PAEX'!Q148+'CESFI INECO 14842'!P148+'CESFI INECO 14842'!Q148+'CESFI DEX 12758'!P148+'CESFI DEX 12758'!Q148+'CESFI 11038'!P148+'CESFI 11038'!Q148+CEPLAN!P148+CEPLAN!Q148+CEO!P148+CEO!Q148+CCT!P148+CCT!Q148+FAED!P148+FAED!Q148+CESMO!P148+CESMO!Q148+CEAVI!P148+CEAVI!Q148+CERES!P148+CERES!Q148+CEAD!P148+CEAD!Q148+SECOM!P148+SECOM!Q148+'RÁDIO FPOLIS'!P148+'RÁDIO FPOLIS'!Q148+'RÁDIO LAGES'!P148+'RÁDIO LAGES'!Q148+'RÁDIO JVLLE'!P148+'RÁDIO JVLLE'!Q148+SECON!P148+SECON!Q148+PROPLAN!P148+PROPLAN!Q148+PROEX!P148+PROEX!Q148+PROPPG!P148+PROPPG!Q148+MUSEU!P148+MUSEU!Q148+BU!P148+BU!Q148</f>
        <v>0</v>
      </c>
      <c r="K148" s="138">
        <f t="shared" si="10"/>
        <v>4</v>
      </c>
      <c r="L148" s="139">
        <f t="shared" si="1"/>
        <v>16000</v>
      </c>
      <c r="M148" s="139">
        <f t="shared" si="3"/>
        <v>0</v>
      </c>
      <c r="N148" s="264">
        <f t="shared" si="9"/>
        <v>0</v>
      </c>
      <c r="O148" s="265"/>
      <c r="P148" s="265"/>
      <c r="Q148" s="265"/>
      <c r="R148" s="332"/>
    </row>
    <row r="149" spans="1:18" ht="39" hidden="1" customHeight="1" x14ac:dyDescent="0.35">
      <c r="A149" s="328">
        <v>31</v>
      </c>
      <c r="B149" s="133">
        <v>146</v>
      </c>
      <c r="C149" s="329" t="s">
        <v>131</v>
      </c>
      <c r="D149" s="105" t="s">
        <v>490</v>
      </c>
      <c r="E149" s="140">
        <v>680</v>
      </c>
      <c r="F149" s="134">
        <f>CEART!K149+'ESAG PROCULT'!K149+'ESAG PAEX'!K149+'ESAG 3201'!K149+'ESAG 12758'!K149+'ESAG 11038'!K149+CEFID!K149+'CAV PROJETO 1'!K149+'CAV PROJETO 2 PRAPEG'!K149+'CAV PROJETO 3 PAEX'!K149+'CESFI INECO 14842'!K149+'CESFI DEX 12758'!K149+'CESFI 11038'!K149+CEPLAN!K149+CEO!K149+CCT!K149+FAED!K149+CESMO!K149+CEAVI!K149+CERES!K149+CEAD!K149+SECOM!K149+'RÁDIO FPOLIS'!K149+'RÁDIO LAGES'!K149+'RÁDIO JVLLE'!K149+SECON!K149+PROPLAN!K149+PROEX!K149+PROPPG!K149+MUSEU!K149+BU!K149</f>
        <v>62</v>
      </c>
      <c r="G149" s="135">
        <f>CEART!L149+'ESAG PROCULT'!L149+'ESAG PAEX'!L149+'ESAG 3201'!L149+'ESAG 12758'!L149+'ESAG 11038'!L149+CEFID!L149+'CAV PROJETO 1'!L149+'CAV PROJETO 2 PRAPEG'!L149+'CAV PROJETO 3 PAEX'!L149+'CESFI INECO 14842'!L149+'CESFI DEX 12758'!L149+'CESFI 11038'!L149+CEPLAN!L149+CEO!L149+CCT!L149+FAED!L149+CESMO!L149+CEAVI!L149+CERES!L149+CEAD!L149+SECOM!L149+'RÁDIO FPOLIS'!L149+'RÁDIO LAGES'!L149+'RÁDIO JVLLE'!L149+SECON!L149+PROPLAN!L149+PROEX!L149+PROPPG!L149+MUSEU!L149+BU!L149</f>
        <v>20</v>
      </c>
      <c r="H149" s="135">
        <f>CEART!M149+'ESAG PROCULT'!M149+'ESAG PAEX'!M149+'ESAG 3201'!M149+'ESAG 12758'!M149+'ESAG 11038'!M149+CEFID!M149+'CAV PROJETO 1'!M149+'CAV PROJETO 2 PRAPEG'!M149+'CAV PROJETO 3 PAEX'!M149+'CESFI INECO 14842'!M149+'CESFI DEX 12758'!M149+'CESFI 11038'!M149+CEPLAN!M149+CEO!M149+CCT!M149+FAED!M149+CESMO!M149+CEAVI!M149+CERES!M149+CEAD!M149+SECOM!M149+'RÁDIO FPOLIS'!M149+'RÁDIO LAGES'!M149+'RÁDIO JVLLE'!M149+SECON!M149+PROPLAN!M149+PROEX!M149+PROPPG!M149+MUSEU!M149+BU!M149</f>
        <v>20</v>
      </c>
      <c r="I149" s="136">
        <f t="shared" si="8"/>
        <v>15</v>
      </c>
      <c r="J149" s="137">
        <f>CEART!P149+CEART!Q149+'ESAG PROCULT'!P149+'ESAG PROCULT'!Q149+'ESAG PAEX'!P149+'ESAG PAEX'!Q149+'ESAG 3201'!P149+'ESAG 3201'!Q149+'ESAG 12758'!P149+'ESAG 12758'!Q149+'ESAG 11038'!P149+'ESAG 11038'!Q149+CEFID!P149+CEFID!Q149+'CAV PROJETO 1'!P149+'CAV PROJETO 1'!Q149+'CAV PROJETO 2 PRAPEG'!P149+'CAV PROJETO 2 PRAPEG'!Q149+'CAV PROJETO 3 PAEX'!P149+'CAV PROJETO 3 PAEX'!Q149+'CESFI INECO 14842'!P149+'CESFI INECO 14842'!Q149+'CESFI DEX 12758'!P149+'CESFI DEX 12758'!Q149+'CESFI 11038'!P149+'CESFI 11038'!Q149+CEPLAN!P149+CEPLAN!Q149+CEO!P149+CEO!Q149+CCT!P149+CCT!Q149+FAED!P149+FAED!Q149+CESMO!P149+CESMO!Q149+CEAVI!P149+CEAVI!Q149+CERES!P149+CERES!Q149+CEAD!P149+CEAD!Q149+SECOM!P149+SECOM!Q149+'RÁDIO FPOLIS'!P149+'RÁDIO FPOLIS'!Q149+'RÁDIO LAGES'!P149+'RÁDIO LAGES'!Q149+'RÁDIO JVLLE'!P149+'RÁDIO JVLLE'!Q149+SECON!P149+SECON!Q149+PROPLAN!P149+PROPLAN!Q149+PROEX!P149+PROEX!Q149+PROPPG!P149+PROPPG!Q149+MUSEU!P149+MUSEU!Q149+BU!P149+BU!Q149</f>
        <v>0</v>
      </c>
      <c r="K149" s="138">
        <f t="shared" si="10"/>
        <v>42</v>
      </c>
      <c r="L149" s="139">
        <f t="shared" si="1"/>
        <v>42160</v>
      </c>
      <c r="M149" s="139">
        <f t="shared" si="3"/>
        <v>0</v>
      </c>
      <c r="N149" s="264">
        <f t="shared" si="9"/>
        <v>13600</v>
      </c>
      <c r="O149" s="265"/>
      <c r="P149" s="265"/>
      <c r="Q149" s="265"/>
      <c r="R149" s="332"/>
    </row>
    <row r="150" spans="1:18" ht="39" hidden="1" customHeight="1" x14ac:dyDescent="0.35">
      <c r="A150" s="328"/>
      <c r="B150" s="133">
        <v>147</v>
      </c>
      <c r="C150" s="329"/>
      <c r="D150" s="105" t="s">
        <v>495</v>
      </c>
      <c r="E150" s="140">
        <v>920</v>
      </c>
      <c r="F150" s="134">
        <f>CEART!K150+'ESAG PROCULT'!K150+'ESAG PAEX'!K150+'ESAG 3201'!K150+'ESAG 12758'!K150+'ESAG 11038'!K150+CEFID!K150+'CAV PROJETO 1'!K150+'CAV PROJETO 2 PRAPEG'!K150+'CAV PROJETO 3 PAEX'!K150+'CESFI INECO 14842'!K150+'CESFI DEX 12758'!K150+'CESFI 11038'!K150+CEPLAN!K150+CEO!K150+CCT!K150+FAED!K150+CESMO!K150+CEAVI!K150+CERES!K150+CEAD!K150+SECOM!K150+'RÁDIO FPOLIS'!K150+'RÁDIO LAGES'!K150+'RÁDIO JVLLE'!K150+SECON!K150+PROPLAN!K150+PROEX!K150+PROPPG!K150+MUSEU!K150+BU!K150</f>
        <v>2</v>
      </c>
      <c r="G150" s="135">
        <f>CEART!L150+'ESAG PROCULT'!L150+'ESAG PAEX'!L150+'ESAG 3201'!L150+'ESAG 12758'!L150+'ESAG 11038'!L150+CEFID!L150+'CAV PROJETO 1'!L150+'CAV PROJETO 2 PRAPEG'!L150+'CAV PROJETO 3 PAEX'!L150+'CESFI INECO 14842'!L150+'CESFI DEX 12758'!L150+'CESFI 11038'!L150+CEPLAN!L150+CEO!L150+CCT!L150+FAED!L150+CESMO!L150+CEAVI!L150+CERES!L150+CEAD!L150+SECOM!L150+'RÁDIO FPOLIS'!L150+'RÁDIO LAGES'!L150+'RÁDIO JVLLE'!L150+SECON!L150+PROPLAN!L150+PROEX!L150+PROPPG!L150+MUSEU!L150+BU!L150</f>
        <v>0</v>
      </c>
      <c r="H150" s="135">
        <f>CEART!M150+'ESAG PROCULT'!M150+'ESAG PAEX'!M150+'ESAG 3201'!M150+'ESAG 12758'!M150+'ESAG 11038'!M150+CEFID!M150+'CAV PROJETO 1'!M150+'CAV PROJETO 2 PRAPEG'!M150+'CAV PROJETO 3 PAEX'!M150+'CESFI INECO 14842'!M150+'CESFI DEX 12758'!M150+'CESFI 11038'!M150+CEPLAN!M150+CEO!M150+CCT!M150+FAED!M150+CESMO!M150+CEAVI!M150+CERES!M150+CEAD!M150+SECOM!M150+'RÁDIO FPOLIS'!M150+'RÁDIO LAGES'!M150+'RÁDIO JVLLE'!M150+SECON!M150+PROPLAN!M150+PROEX!M150+PROPPG!M150+MUSEU!M150+BU!M150</f>
        <v>0</v>
      </c>
      <c r="I150" s="136">
        <f t="shared" si="8"/>
        <v>0</v>
      </c>
      <c r="J150" s="137">
        <f>CEART!P150+CEART!Q150+'ESAG PROCULT'!P150+'ESAG PROCULT'!Q150+'ESAG PAEX'!P150+'ESAG PAEX'!Q150+'ESAG 3201'!P150+'ESAG 3201'!Q150+'ESAG 12758'!P150+'ESAG 12758'!Q150+'ESAG 11038'!P150+'ESAG 11038'!Q150+CEFID!P150+CEFID!Q150+'CAV PROJETO 1'!P150+'CAV PROJETO 1'!Q150+'CAV PROJETO 2 PRAPEG'!P150+'CAV PROJETO 2 PRAPEG'!Q150+'CAV PROJETO 3 PAEX'!P150+'CAV PROJETO 3 PAEX'!Q150+'CESFI INECO 14842'!P150+'CESFI INECO 14842'!Q150+'CESFI DEX 12758'!P150+'CESFI DEX 12758'!Q150+'CESFI 11038'!P150+'CESFI 11038'!Q150+CEPLAN!P150+CEPLAN!Q150+CEO!P150+CEO!Q150+CCT!P150+CCT!Q150+FAED!P150+FAED!Q150+CESMO!P150+CESMO!Q150+CEAVI!P150+CEAVI!Q150+CERES!P150+CERES!Q150+CEAD!P150+CEAD!Q150+SECOM!P150+SECOM!Q150+'RÁDIO FPOLIS'!P150+'RÁDIO FPOLIS'!Q150+'RÁDIO LAGES'!P150+'RÁDIO LAGES'!Q150+'RÁDIO JVLLE'!P150+'RÁDIO JVLLE'!Q150+SECON!P150+SECON!Q150+PROPLAN!P150+PROPLAN!Q150+PROEX!P150+PROEX!Q150+PROPPG!P150+PROPPG!Q150+MUSEU!P150+MUSEU!Q150+BU!P150+BU!Q150</f>
        <v>0</v>
      </c>
      <c r="K150" s="138">
        <f t="shared" si="10"/>
        <v>2</v>
      </c>
      <c r="L150" s="139">
        <f t="shared" si="1"/>
        <v>1840</v>
      </c>
      <c r="M150" s="139">
        <f t="shared" si="3"/>
        <v>0</v>
      </c>
      <c r="N150" s="264">
        <f t="shared" si="9"/>
        <v>0</v>
      </c>
      <c r="O150" s="265"/>
      <c r="P150" s="265"/>
      <c r="Q150" s="265"/>
      <c r="R150" s="332"/>
    </row>
    <row r="151" spans="1:18" ht="39" hidden="1" customHeight="1" x14ac:dyDescent="0.35">
      <c r="A151" s="328"/>
      <c r="B151" s="133">
        <v>148</v>
      </c>
      <c r="C151" s="329"/>
      <c r="D151" s="105" t="s">
        <v>499</v>
      </c>
      <c r="E151" s="140">
        <v>2000</v>
      </c>
      <c r="F151" s="134">
        <f>CEART!K151+'ESAG PROCULT'!K151+'ESAG PAEX'!K151+'ESAG 3201'!K151+'ESAG 12758'!K151+'ESAG 11038'!K151+CEFID!K151+'CAV PROJETO 1'!K151+'CAV PROJETO 2 PRAPEG'!K151+'CAV PROJETO 3 PAEX'!K151+'CESFI INECO 14842'!K151+'CESFI DEX 12758'!K151+'CESFI 11038'!K151+CEPLAN!K151+CEO!K151+CCT!K151+FAED!K151+CESMO!K151+CEAVI!K151+CERES!K151+CEAD!K151+SECOM!K151+'RÁDIO FPOLIS'!K151+'RÁDIO LAGES'!K151+'RÁDIO JVLLE'!K151+SECON!K151+PROPLAN!K151+PROEX!K151+PROPPG!K151+MUSEU!K151+BU!K151</f>
        <v>3</v>
      </c>
      <c r="G151" s="135">
        <f>CEART!L151+'ESAG PROCULT'!L151+'ESAG PAEX'!L151+'ESAG 3201'!L151+'ESAG 12758'!L151+'ESAG 11038'!L151+CEFID!L151+'CAV PROJETO 1'!L151+'CAV PROJETO 2 PRAPEG'!L151+'CAV PROJETO 3 PAEX'!L151+'CESFI INECO 14842'!L151+'CESFI DEX 12758'!L151+'CESFI 11038'!L151+CEPLAN!L151+CEO!L151+CCT!L151+FAED!L151+CESMO!L151+CEAVI!L151+CERES!L151+CEAD!L151+SECOM!L151+'RÁDIO FPOLIS'!L151+'RÁDIO LAGES'!L151+'RÁDIO JVLLE'!L151+SECON!L151+PROPLAN!L151+PROEX!L151+PROPPG!L151+MUSEU!L151+BU!L151</f>
        <v>0</v>
      </c>
      <c r="H151" s="135">
        <f>CEART!M151+'ESAG PROCULT'!M151+'ESAG PAEX'!M151+'ESAG 3201'!M151+'ESAG 12758'!M151+'ESAG 11038'!M151+CEFID!M151+'CAV PROJETO 1'!M151+'CAV PROJETO 2 PRAPEG'!M151+'CAV PROJETO 3 PAEX'!M151+'CESFI INECO 14842'!M151+'CESFI DEX 12758'!M151+'CESFI 11038'!M151+CEPLAN!M151+CEO!M151+CCT!M151+FAED!M151+CESMO!M151+CEAVI!M151+CERES!M151+CEAD!M151+SECOM!M151+'RÁDIO FPOLIS'!M151+'RÁDIO LAGES'!M151+'RÁDIO JVLLE'!M151+SECON!M151+PROPLAN!M151+PROEX!M151+PROPPG!M151+MUSEU!M151+BU!M151</f>
        <v>0</v>
      </c>
      <c r="I151" s="136">
        <f t="shared" si="8"/>
        <v>0.25</v>
      </c>
      <c r="J151" s="137">
        <f>CEART!P151+CEART!Q151+'ESAG PROCULT'!P151+'ESAG PROCULT'!Q151+'ESAG PAEX'!P151+'ESAG PAEX'!Q151+'ESAG 3201'!P151+'ESAG 3201'!Q151+'ESAG 12758'!P151+'ESAG 12758'!Q151+'ESAG 11038'!P151+'ESAG 11038'!Q151+CEFID!P151+CEFID!Q151+'CAV PROJETO 1'!P151+'CAV PROJETO 1'!Q151+'CAV PROJETO 2 PRAPEG'!P151+'CAV PROJETO 2 PRAPEG'!Q151+'CAV PROJETO 3 PAEX'!P151+'CAV PROJETO 3 PAEX'!Q151+'CESFI INECO 14842'!P151+'CESFI INECO 14842'!Q151+'CESFI DEX 12758'!P151+'CESFI DEX 12758'!Q151+'CESFI 11038'!P151+'CESFI 11038'!Q151+CEPLAN!P151+CEPLAN!Q151+CEO!P151+CEO!Q151+CCT!P151+CCT!Q151+FAED!P151+FAED!Q151+CESMO!P151+CESMO!Q151+CEAVI!P151+CEAVI!Q151+CERES!P151+CERES!Q151+CEAD!P151+CEAD!Q151+SECOM!P151+SECOM!Q151+'RÁDIO FPOLIS'!P151+'RÁDIO FPOLIS'!Q151+'RÁDIO LAGES'!P151+'RÁDIO LAGES'!Q151+'RÁDIO JVLLE'!P151+'RÁDIO JVLLE'!Q151+SECON!P151+SECON!Q151+PROPLAN!P151+PROPLAN!Q151+PROEX!P151+PROEX!Q151+PROPPG!P151+PROPPG!Q151+MUSEU!P151+MUSEU!Q151+BU!P151+BU!Q151</f>
        <v>0</v>
      </c>
      <c r="K151" s="138">
        <f t="shared" si="10"/>
        <v>3</v>
      </c>
      <c r="L151" s="139">
        <f t="shared" si="1"/>
        <v>6000</v>
      </c>
      <c r="M151" s="139">
        <f t="shared" si="3"/>
        <v>0</v>
      </c>
      <c r="N151" s="264">
        <f t="shared" si="9"/>
        <v>0</v>
      </c>
      <c r="O151" s="265"/>
      <c r="P151" s="265"/>
      <c r="Q151" s="265"/>
      <c r="R151" s="332"/>
    </row>
    <row r="152" spans="1:18" ht="39" hidden="1" customHeight="1" x14ac:dyDescent="0.35">
      <c r="A152" s="328">
        <v>32</v>
      </c>
      <c r="B152" s="133">
        <v>149</v>
      </c>
      <c r="C152" s="329" t="s">
        <v>89</v>
      </c>
      <c r="D152" s="105" t="s">
        <v>501</v>
      </c>
      <c r="E152" s="140">
        <v>4715.38</v>
      </c>
      <c r="F152" s="134">
        <f>CEART!K152+'ESAG PROCULT'!K152+'ESAG PAEX'!K152+'ESAG 3201'!K152+'ESAG 12758'!K152+'ESAG 11038'!K152+CEFID!K152+'CAV PROJETO 1'!K152+'CAV PROJETO 2 PRAPEG'!K152+'CAV PROJETO 3 PAEX'!K152+'CESFI INECO 14842'!K152+'CESFI DEX 12758'!K152+'CESFI 11038'!K152+CEPLAN!K152+CEO!K152+CCT!K152+FAED!K152+CESMO!K152+CEAVI!K152+CERES!K152+CEAD!K152+SECOM!K152+'RÁDIO FPOLIS'!K152+'RÁDIO LAGES'!K152+'RÁDIO JVLLE'!K152+SECON!K152+PROPLAN!K152+PROEX!K152+PROPPG!K152+MUSEU!K152+BU!K152</f>
        <v>1</v>
      </c>
      <c r="G152" s="135">
        <f>CEART!L152+'ESAG PROCULT'!L152+'ESAG PAEX'!L152+'ESAG 3201'!L152+'ESAG 12758'!L152+'ESAG 11038'!L152+CEFID!L152+'CAV PROJETO 1'!L152+'CAV PROJETO 2 PRAPEG'!L152+'CAV PROJETO 3 PAEX'!L152+'CESFI INECO 14842'!L152+'CESFI DEX 12758'!L152+'CESFI 11038'!L152+CEPLAN!L152+CEO!L152+CCT!L152+FAED!L152+CESMO!L152+CEAVI!L152+CERES!L152+CEAD!L152+SECOM!L152+'RÁDIO FPOLIS'!L152+'RÁDIO LAGES'!L152+'RÁDIO JVLLE'!L152+SECON!L152+PROPLAN!L152+PROEX!L152+PROPPG!L152+MUSEU!L152+BU!L152</f>
        <v>0</v>
      </c>
      <c r="H152" s="135">
        <f>CEART!M152+'ESAG PROCULT'!M152+'ESAG PAEX'!M152+'ESAG 3201'!M152+'ESAG 12758'!M152+'ESAG 11038'!M152+CEFID!M152+'CAV PROJETO 1'!M152+'CAV PROJETO 2 PRAPEG'!M152+'CAV PROJETO 3 PAEX'!M152+'CESFI INECO 14842'!M152+'CESFI DEX 12758'!M152+'CESFI 11038'!M152+CEPLAN!M152+CEO!M152+CCT!M152+FAED!M152+CESMO!M152+CEAVI!M152+CERES!M152+CEAD!M152+SECOM!M152+'RÁDIO FPOLIS'!M152+'RÁDIO LAGES'!M152+'RÁDIO JVLLE'!M152+SECON!M152+PROPLAN!M152+PROEX!M152+PROPPG!M152+MUSEU!M152+BU!M152</f>
        <v>0</v>
      </c>
      <c r="I152" s="136">
        <f t="shared" si="8"/>
        <v>-0.25</v>
      </c>
      <c r="J152" s="137">
        <f>CEART!P152+CEART!Q152+'ESAG PROCULT'!P152+'ESAG PROCULT'!Q152+'ESAG PAEX'!P152+'ESAG PAEX'!Q152+'ESAG 3201'!P152+'ESAG 3201'!Q152+'ESAG 12758'!P152+'ESAG 12758'!Q152+'ESAG 11038'!P152+'ESAG 11038'!Q152+CEFID!P152+CEFID!Q152+'CAV PROJETO 1'!P152+'CAV PROJETO 1'!Q152+'CAV PROJETO 2 PRAPEG'!P152+'CAV PROJETO 2 PRAPEG'!Q152+'CAV PROJETO 3 PAEX'!P152+'CAV PROJETO 3 PAEX'!Q152+'CESFI INECO 14842'!P152+'CESFI INECO 14842'!Q152+'CESFI DEX 12758'!P152+'CESFI DEX 12758'!Q152+'CESFI 11038'!P152+'CESFI 11038'!Q152+CEPLAN!P152+CEPLAN!Q152+CEO!P152+CEO!Q152+CCT!P152+CCT!Q152+FAED!P152+FAED!Q152+CESMO!P152+CESMO!Q152+CEAVI!P152+CEAVI!Q152+CERES!P152+CERES!Q152+CEAD!P152+CEAD!Q152+SECOM!P152+SECOM!Q152+'RÁDIO FPOLIS'!P152+'RÁDIO FPOLIS'!Q152+'RÁDIO LAGES'!P152+'RÁDIO LAGES'!Q152+'RÁDIO JVLLE'!P152+'RÁDIO JVLLE'!Q152+SECON!P152+SECON!Q152+PROPLAN!P152+PROPLAN!Q152+PROEX!P152+PROEX!Q152+PROPPG!P152+PROPPG!Q152+MUSEU!P152+MUSEU!Q152+BU!P152+BU!Q152</f>
        <v>0</v>
      </c>
      <c r="K152" s="138">
        <f t="shared" si="10"/>
        <v>1</v>
      </c>
      <c r="L152" s="139">
        <f t="shared" si="1"/>
        <v>4715.38</v>
      </c>
      <c r="M152" s="139">
        <f t="shared" si="3"/>
        <v>0</v>
      </c>
      <c r="N152" s="264">
        <f t="shared" si="9"/>
        <v>0</v>
      </c>
      <c r="O152" s="265"/>
      <c r="P152" s="265"/>
      <c r="Q152" s="265"/>
      <c r="R152" s="332"/>
    </row>
    <row r="153" spans="1:18" ht="39" hidden="1" customHeight="1" x14ac:dyDescent="0.35">
      <c r="A153" s="328"/>
      <c r="B153" s="133">
        <v>150</v>
      </c>
      <c r="C153" s="329"/>
      <c r="D153" s="105" t="s">
        <v>504</v>
      </c>
      <c r="E153" s="140">
        <v>4253.3599999999997</v>
      </c>
      <c r="F153" s="134">
        <f>CEART!K153+'ESAG PROCULT'!K153+'ESAG PAEX'!K153+'ESAG 3201'!K153+'ESAG 12758'!K153+'ESAG 11038'!K153+CEFID!K153+'CAV PROJETO 1'!K153+'CAV PROJETO 2 PRAPEG'!K153+'CAV PROJETO 3 PAEX'!K153+'CESFI INECO 14842'!K153+'CESFI DEX 12758'!K153+'CESFI 11038'!K153+CEPLAN!K153+CEO!K153+CCT!K153+FAED!K153+CESMO!K153+CEAVI!K153+CERES!K153+CEAD!K153+SECOM!K153+'RÁDIO FPOLIS'!K153+'RÁDIO LAGES'!K153+'RÁDIO JVLLE'!K153+SECON!K153+PROPLAN!K153+PROEX!K153+PROPPG!K153+MUSEU!K153+BU!K153</f>
        <v>2</v>
      </c>
      <c r="G153" s="135">
        <f>CEART!L153+'ESAG PROCULT'!L153+'ESAG PAEX'!L153+'ESAG 3201'!L153+'ESAG 12758'!L153+'ESAG 11038'!L153+CEFID!L153+'CAV PROJETO 1'!L153+'CAV PROJETO 2 PRAPEG'!L153+'CAV PROJETO 3 PAEX'!L153+'CESFI INECO 14842'!L153+'CESFI DEX 12758'!L153+'CESFI 11038'!L153+CEPLAN!L153+CEO!L153+CCT!L153+FAED!L153+CESMO!L153+CEAVI!L153+CERES!L153+CEAD!L153+SECOM!L153+'RÁDIO FPOLIS'!L153+'RÁDIO LAGES'!L153+'RÁDIO JVLLE'!L153+SECON!L153+PROPLAN!L153+PROEX!L153+PROPPG!L153+MUSEU!L153+BU!L153</f>
        <v>0</v>
      </c>
      <c r="H153" s="135">
        <f>CEART!M153+'ESAG PROCULT'!M153+'ESAG PAEX'!M153+'ESAG 3201'!M153+'ESAG 12758'!M153+'ESAG 11038'!M153+CEFID!M153+'CAV PROJETO 1'!M153+'CAV PROJETO 2 PRAPEG'!M153+'CAV PROJETO 3 PAEX'!M153+'CESFI INECO 14842'!M153+'CESFI DEX 12758'!M153+'CESFI 11038'!M153+CEPLAN!M153+CEO!M153+CCT!M153+FAED!M153+CESMO!M153+CEAVI!M153+CERES!M153+CEAD!M153+SECOM!M153+'RÁDIO FPOLIS'!M153+'RÁDIO LAGES'!M153+'RÁDIO JVLLE'!M153+SECON!M153+PROPLAN!M153+PROEX!M153+PROPPG!M153+MUSEU!M153+BU!M153</f>
        <v>0</v>
      </c>
      <c r="I153" s="136">
        <f t="shared" si="8"/>
        <v>0</v>
      </c>
      <c r="J153" s="137">
        <f>CEART!P153+CEART!Q153+'ESAG PROCULT'!P153+'ESAG PROCULT'!Q153+'ESAG PAEX'!P153+'ESAG PAEX'!Q153+'ESAG 3201'!P153+'ESAG 3201'!Q153+'ESAG 12758'!P153+'ESAG 12758'!Q153+'ESAG 11038'!P153+'ESAG 11038'!Q153+CEFID!P153+CEFID!Q153+'CAV PROJETO 1'!P153+'CAV PROJETO 1'!Q153+'CAV PROJETO 2 PRAPEG'!P153+'CAV PROJETO 2 PRAPEG'!Q153+'CAV PROJETO 3 PAEX'!P153+'CAV PROJETO 3 PAEX'!Q153+'CESFI INECO 14842'!P153+'CESFI INECO 14842'!Q153+'CESFI DEX 12758'!P153+'CESFI DEX 12758'!Q153+'CESFI 11038'!P153+'CESFI 11038'!Q153+CEPLAN!P153+CEPLAN!Q153+CEO!P153+CEO!Q153+CCT!P153+CCT!Q153+FAED!P153+FAED!Q153+CESMO!P153+CESMO!Q153+CEAVI!P153+CEAVI!Q153+CERES!P153+CERES!Q153+CEAD!P153+CEAD!Q153+SECOM!P153+SECOM!Q153+'RÁDIO FPOLIS'!P153+'RÁDIO FPOLIS'!Q153+'RÁDIO LAGES'!P153+'RÁDIO LAGES'!Q153+'RÁDIO JVLLE'!P153+'RÁDIO JVLLE'!Q153+SECON!P153+SECON!Q153+PROPLAN!P153+PROPLAN!Q153+PROEX!P153+PROEX!Q153+PROPPG!P153+PROPPG!Q153+MUSEU!P153+MUSEU!Q153+BU!P153+BU!Q153</f>
        <v>0</v>
      </c>
      <c r="K153" s="138">
        <f t="shared" si="10"/>
        <v>2</v>
      </c>
      <c r="L153" s="139">
        <f t="shared" si="1"/>
        <v>8506.7199999999993</v>
      </c>
      <c r="M153" s="139">
        <f t="shared" si="3"/>
        <v>0</v>
      </c>
      <c r="N153" s="264">
        <f t="shared" si="9"/>
        <v>0</v>
      </c>
      <c r="O153" s="265"/>
      <c r="P153" s="265"/>
      <c r="Q153" s="265"/>
      <c r="R153" s="332"/>
    </row>
    <row r="154" spans="1:18" ht="39" hidden="1" customHeight="1" x14ac:dyDescent="0.35">
      <c r="A154" s="328"/>
      <c r="B154" s="133">
        <v>151</v>
      </c>
      <c r="C154" s="329"/>
      <c r="D154" s="105" t="s">
        <v>506</v>
      </c>
      <c r="E154" s="140">
        <v>8646.42</v>
      </c>
      <c r="F154" s="134">
        <f>CEART!K154+'ESAG PROCULT'!K154+'ESAG PAEX'!K154+'ESAG 3201'!K154+'ESAG 12758'!K154+'ESAG 11038'!K154+CEFID!K154+'CAV PROJETO 1'!K154+'CAV PROJETO 2 PRAPEG'!K154+'CAV PROJETO 3 PAEX'!K154+'CESFI INECO 14842'!K154+'CESFI DEX 12758'!K154+'CESFI 11038'!K154+CEPLAN!K154+CEO!K154+CCT!K154+FAED!K154+CESMO!K154+CEAVI!K154+CERES!K154+CEAD!K154+SECOM!K154+'RÁDIO FPOLIS'!K154+'RÁDIO LAGES'!K154+'RÁDIO JVLLE'!K154+SECON!K154+PROPLAN!K154+PROEX!K154+PROPPG!K154+MUSEU!K154+BU!K154</f>
        <v>1</v>
      </c>
      <c r="G154" s="135">
        <f>CEART!L154+'ESAG PROCULT'!L154+'ESAG PAEX'!L154+'ESAG 3201'!L154+'ESAG 12758'!L154+'ESAG 11038'!L154+CEFID!L154+'CAV PROJETO 1'!L154+'CAV PROJETO 2 PRAPEG'!L154+'CAV PROJETO 3 PAEX'!L154+'CESFI INECO 14842'!L154+'CESFI DEX 12758'!L154+'CESFI 11038'!L154+CEPLAN!L154+CEO!L154+CCT!L154+FAED!L154+CESMO!L154+CEAVI!L154+CERES!L154+CEAD!L154+SECOM!L154+'RÁDIO FPOLIS'!L154+'RÁDIO LAGES'!L154+'RÁDIO JVLLE'!L154+SECON!L154+PROPLAN!L154+PROEX!L154+PROPPG!L154+MUSEU!L154+BU!L154</f>
        <v>0</v>
      </c>
      <c r="H154" s="135">
        <f>CEART!M154+'ESAG PROCULT'!M154+'ESAG PAEX'!M154+'ESAG 3201'!M154+'ESAG 12758'!M154+'ESAG 11038'!M154+CEFID!M154+'CAV PROJETO 1'!M154+'CAV PROJETO 2 PRAPEG'!M154+'CAV PROJETO 3 PAEX'!M154+'CESFI INECO 14842'!M154+'CESFI DEX 12758'!M154+'CESFI 11038'!M154+CEPLAN!M154+CEO!M154+CCT!M154+FAED!M154+CESMO!M154+CEAVI!M154+CERES!M154+CEAD!M154+SECOM!M154+'RÁDIO FPOLIS'!M154+'RÁDIO LAGES'!M154+'RÁDIO JVLLE'!M154+SECON!M154+PROPLAN!M154+PROEX!M154+PROPPG!M154+MUSEU!M154+BU!M154</f>
        <v>0</v>
      </c>
      <c r="I154" s="136">
        <f t="shared" si="8"/>
        <v>-0.25</v>
      </c>
      <c r="J154" s="137">
        <f>CEART!P154+CEART!Q154+'ESAG PROCULT'!P154+'ESAG PROCULT'!Q154+'ESAG PAEX'!P154+'ESAG PAEX'!Q154+'ESAG 3201'!P154+'ESAG 3201'!Q154+'ESAG 12758'!P154+'ESAG 12758'!Q154+'ESAG 11038'!P154+'ESAG 11038'!Q154+CEFID!P154+CEFID!Q154+'CAV PROJETO 1'!P154+'CAV PROJETO 1'!Q154+'CAV PROJETO 2 PRAPEG'!P154+'CAV PROJETO 2 PRAPEG'!Q154+'CAV PROJETO 3 PAEX'!P154+'CAV PROJETO 3 PAEX'!Q154+'CESFI INECO 14842'!P154+'CESFI INECO 14842'!Q154+'CESFI DEX 12758'!P154+'CESFI DEX 12758'!Q154+'CESFI 11038'!P154+'CESFI 11038'!Q154+CEPLAN!P154+CEPLAN!Q154+CEO!P154+CEO!Q154+CCT!P154+CCT!Q154+FAED!P154+FAED!Q154+CESMO!P154+CESMO!Q154+CEAVI!P154+CEAVI!Q154+CERES!P154+CERES!Q154+CEAD!P154+CEAD!Q154+SECOM!P154+SECOM!Q154+'RÁDIO FPOLIS'!P154+'RÁDIO FPOLIS'!Q154+'RÁDIO LAGES'!P154+'RÁDIO LAGES'!Q154+'RÁDIO JVLLE'!P154+'RÁDIO JVLLE'!Q154+SECON!P154+SECON!Q154+PROPLAN!P154+PROPLAN!Q154+PROEX!P154+PROEX!Q154+PROPPG!P154+PROPPG!Q154+MUSEU!P154+MUSEU!Q154+BU!P154+BU!Q154</f>
        <v>0</v>
      </c>
      <c r="K154" s="138">
        <f t="shared" si="10"/>
        <v>1</v>
      </c>
      <c r="L154" s="139">
        <f t="shared" si="1"/>
        <v>8646.42</v>
      </c>
      <c r="M154" s="139">
        <f t="shared" si="3"/>
        <v>0</v>
      </c>
      <c r="N154" s="264">
        <f t="shared" si="9"/>
        <v>0</v>
      </c>
      <c r="O154" s="265"/>
      <c r="P154" s="265"/>
      <c r="Q154" s="265"/>
      <c r="R154" s="332"/>
    </row>
    <row r="155" spans="1:18" ht="39" hidden="1" customHeight="1" x14ac:dyDescent="0.35">
      <c r="A155" s="328"/>
      <c r="B155" s="133">
        <v>152</v>
      </c>
      <c r="C155" s="329"/>
      <c r="D155" s="105" t="s">
        <v>507</v>
      </c>
      <c r="E155" s="140">
        <v>4368.72</v>
      </c>
      <c r="F155" s="134">
        <f>CEART!K155+'ESAG PROCULT'!K155+'ESAG PAEX'!K155+'ESAG 3201'!K155+'ESAG 12758'!K155+'ESAG 11038'!K155+CEFID!K155+'CAV PROJETO 1'!K155+'CAV PROJETO 2 PRAPEG'!K155+'CAV PROJETO 3 PAEX'!K155+'CESFI INECO 14842'!K155+'CESFI DEX 12758'!K155+'CESFI 11038'!K155+CEPLAN!K155+CEO!K155+CCT!K155+FAED!K155+CESMO!K155+CEAVI!K155+CERES!K155+CEAD!K155+SECOM!K155+'RÁDIO FPOLIS'!K155+'RÁDIO LAGES'!K155+'RÁDIO JVLLE'!K155+SECON!K155+PROPLAN!K155+PROEX!K155+PROPPG!K155+MUSEU!K155+BU!K155</f>
        <v>2</v>
      </c>
      <c r="G155" s="135">
        <f>CEART!L155+'ESAG PROCULT'!L155+'ESAG PAEX'!L155+'ESAG 3201'!L155+'ESAG 12758'!L155+'ESAG 11038'!L155+CEFID!L155+'CAV PROJETO 1'!L155+'CAV PROJETO 2 PRAPEG'!L155+'CAV PROJETO 3 PAEX'!L155+'CESFI INECO 14842'!L155+'CESFI DEX 12758'!L155+'CESFI 11038'!L155+CEPLAN!L155+CEO!L155+CCT!L155+FAED!L155+CESMO!L155+CEAVI!L155+CERES!L155+CEAD!L155+SECOM!L155+'RÁDIO FPOLIS'!L155+'RÁDIO LAGES'!L155+'RÁDIO JVLLE'!L155+SECON!L155+PROPLAN!L155+PROEX!L155+PROPPG!L155+MUSEU!L155+BU!L155</f>
        <v>0</v>
      </c>
      <c r="H155" s="135">
        <f>CEART!M155+'ESAG PROCULT'!M155+'ESAG PAEX'!M155+'ESAG 3201'!M155+'ESAG 12758'!M155+'ESAG 11038'!M155+CEFID!M155+'CAV PROJETO 1'!M155+'CAV PROJETO 2 PRAPEG'!M155+'CAV PROJETO 3 PAEX'!M155+'CESFI INECO 14842'!M155+'CESFI DEX 12758'!M155+'CESFI 11038'!M155+CEPLAN!M155+CEO!M155+CCT!M155+FAED!M155+CESMO!M155+CEAVI!M155+CERES!M155+CEAD!M155+SECOM!M155+'RÁDIO FPOLIS'!M155+'RÁDIO LAGES'!M155+'RÁDIO JVLLE'!M155+SECON!M155+PROPLAN!M155+PROEX!M155+PROPPG!M155+MUSEU!M155+BU!M155</f>
        <v>0</v>
      </c>
      <c r="I155" s="136">
        <f t="shared" si="8"/>
        <v>0</v>
      </c>
      <c r="J155" s="137">
        <f>CEART!P155+CEART!Q155+'ESAG PROCULT'!P155+'ESAG PROCULT'!Q155+'ESAG PAEX'!P155+'ESAG PAEX'!Q155+'ESAG 3201'!P155+'ESAG 3201'!Q155+'ESAG 12758'!P155+'ESAG 12758'!Q155+'ESAG 11038'!P155+'ESAG 11038'!Q155+CEFID!P155+CEFID!Q155+'CAV PROJETO 1'!P155+'CAV PROJETO 1'!Q155+'CAV PROJETO 2 PRAPEG'!P155+'CAV PROJETO 2 PRAPEG'!Q155+'CAV PROJETO 3 PAEX'!P155+'CAV PROJETO 3 PAEX'!Q155+'CESFI INECO 14842'!P155+'CESFI INECO 14842'!Q155+'CESFI DEX 12758'!P155+'CESFI DEX 12758'!Q155+'CESFI 11038'!P155+'CESFI 11038'!Q155+CEPLAN!P155+CEPLAN!Q155+CEO!P155+CEO!Q155+CCT!P155+CCT!Q155+FAED!P155+FAED!Q155+CESMO!P155+CESMO!Q155+CEAVI!P155+CEAVI!Q155+CERES!P155+CERES!Q155+CEAD!P155+CEAD!Q155+SECOM!P155+SECOM!Q155+'RÁDIO FPOLIS'!P155+'RÁDIO FPOLIS'!Q155+'RÁDIO LAGES'!P155+'RÁDIO LAGES'!Q155+'RÁDIO JVLLE'!P155+'RÁDIO JVLLE'!Q155+SECON!P155+SECON!Q155+PROPLAN!P155+PROPLAN!Q155+PROEX!P155+PROEX!Q155+PROPPG!P155+PROPPG!Q155+MUSEU!P155+MUSEU!Q155+BU!P155+BU!Q155</f>
        <v>0</v>
      </c>
      <c r="K155" s="138">
        <f t="shared" si="10"/>
        <v>2</v>
      </c>
      <c r="L155" s="139">
        <f t="shared" si="1"/>
        <v>8737.44</v>
      </c>
      <c r="M155" s="139">
        <f t="shared" si="3"/>
        <v>0</v>
      </c>
      <c r="N155" s="264">
        <f t="shared" si="9"/>
        <v>0</v>
      </c>
      <c r="O155" s="265"/>
      <c r="P155" s="265"/>
      <c r="Q155" s="265"/>
      <c r="R155" s="332"/>
    </row>
    <row r="156" spans="1:18" ht="39" hidden="1" customHeight="1" x14ac:dyDescent="0.35">
      <c r="A156" s="328">
        <v>33</v>
      </c>
      <c r="B156" s="133">
        <v>153</v>
      </c>
      <c r="C156" s="329" t="s">
        <v>207</v>
      </c>
      <c r="D156" s="105" t="s">
        <v>509</v>
      </c>
      <c r="E156" s="140">
        <v>270</v>
      </c>
      <c r="F156" s="134">
        <f>CEART!K156+'ESAG PROCULT'!K156+'ESAG PAEX'!K156+'ESAG 3201'!K156+'ESAG 12758'!K156+'ESAG 11038'!K156+CEFID!K156+'CAV PROJETO 1'!K156+'CAV PROJETO 2 PRAPEG'!K156+'CAV PROJETO 3 PAEX'!K156+'CESFI INECO 14842'!K156+'CESFI DEX 12758'!K156+'CESFI 11038'!K156+CEPLAN!K156+CEO!K156+CCT!K156+FAED!K156+CESMO!K156+CEAVI!K156+CERES!K156+CEAD!K156+SECOM!K156+'RÁDIO FPOLIS'!K156+'RÁDIO LAGES'!K156+'RÁDIO JVLLE'!K156+SECON!K156+PROPLAN!K156+PROEX!K156+PROPPG!K156+MUSEU!K156+BU!K156</f>
        <v>21</v>
      </c>
      <c r="G156" s="135">
        <f>CEART!L156+'ESAG PROCULT'!L156+'ESAG PAEX'!L156+'ESAG 3201'!L156+'ESAG 12758'!L156+'ESAG 11038'!L156+CEFID!L156+'CAV PROJETO 1'!L156+'CAV PROJETO 2 PRAPEG'!L156+'CAV PROJETO 3 PAEX'!L156+'CESFI INECO 14842'!L156+'CESFI DEX 12758'!L156+'CESFI 11038'!L156+CEPLAN!L156+CEO!L156+CCT!L156+FAED!L156+CESMO!L156+CEAVI!L156+CERES!L156+CEAD!L156+SECOM!L156+'RÁDIO FPOLIS'!L156+'RÁDIO LAGES'!L156+'RÁDIO JVLLE'!L156+SECON!L156+PROPLAN!L156+PROEX!L156+PROPPG!L156+MUSEU!L156+BU!L156</f>
        <v>0</v>
      </c>
      <c r="H156" s="135">
        <f>CEART!M156+'ESAG PROCULT'!M156+'ESAG PAEX'!M156+'ESAG 3201'!M156+'ESAG 12758'!M156+'ESAG 11038'!M156+CEFID!M156+'CAV PROJETO 1'!M156+'CAV PROJETO 2 PRAPEG'!M156+'CAV PROJETO 3 PAEX'!M156+'CESFI INECO 14842'!M156+'CESFI DEX 12758'!M156+'CESFI 11038'!M156+CEPLAN!M156+CEO!M156+CCT!M156+FAED!M156+CESMO!M156+CEAVI!M156+CERES!M156+CEAD!M156+SECOM!M156+'RÁDIO FPOLIS'!M156+'RÁDIO LAGES'!M156+'RÁDIO JVLLE'!M156+SECON!M156+PROPLAN!M156+PROEX!M156+PROPPG!M156+MUSEU!M156+BU!M156</f>
        <v>0</v>
      </c>
      <c r="I156" s="136">
        <f t="shared" si="8"/>
        <v>4.75</v>
      </c>
      <c r="J156" s="137">
        <f>CEART!P156+CEART!Q156+'ESAG PROCULT'!P156+'ESAG PROCULT'!Q156+'ESAG PAEX'!P156+'ESAG PAEX'!Q156+'ESAG 3201'!P156+'ESAG 3201'!Q156+'ESAG 12758'!P156+'ESAG 12758'!Q156+'ESAG 11038'!P156+'ESAG 11038'!Q156+CEFID!P156+CEFID!Q156+'CAV PROJETO 1'!P156+'CAV PROJETO 1'!Q156+'CAV PROJETO 2 PRAPEG'!P156+'CAV PROJETO 2 PRAPEG'!Q156+'CAV PROJETO 3 PAEX'!P156+'CAV PROJETO 3 PAEX'!Q156+'CESFI INECO 14842'!P156+'CESFI INECO 14842'!Q156+'CESFI DEX 12758'!P156+'CESFI DEX 12758'!Q156+'CESFI 11038'!P156+'CESFI 11038'!Q156+CEPLAN!P156+CEPLAN!Q156+CEO!P156+CEO!Q156+CCT!P156+CCT!Q156+FAED!P156+FAED!Q156+CESMO!P156+CESMO!Q156+CEAVI!P156+CEAVI!Q156+CERES!P156+CERES!Q156+CEAD!P156+CEAD!Q156+SECOM!P156+SECOM!Q156+'RÁDIO FPOLIS'!P156+'RÁDIO FPOLIS'!Q156+'RÁDIO LAGES'!P156+'RÁDIO LAGES'!Q156+'RÁDIO JVLLE'!P156+'RÁDIO JVLLE'!Q156+SECON!P156+SECON!Q156+PROPLAN!P156+PROPLAN!Q156+PROEX!P156+PROEX!Q156+PROPPG!P156+PROPPG!Q156+MUSEU!P156+MUSEU!Q156+BU!P156+BU!Q156</f>
        <v>0</v>
      </c>
      <c r="K156" s="138">
        <f t="shared" si="10"/>
        <v>21</v>
      </c>
      <c r="L156" s="139">
        <f t="shared" si="1"/>
        <v>5670</v>
      </c>
      <c r="M156" s="139">
        <f t="shared" si="3"/>
        <v>0</v>
      </c>
      <c r="N156" s="264">
        <f t="shared" si="9"/>
        <v>0</v>
      </c>
      <c r="O156" s="265"/>
      <c r="P156" s="265"/>
      <c r="Q156" s="265"/>
      <c r="R156" s="332"/>
    </row>
    <row r="157" spans="1:18" ht="39" hidden="1" customHeight="1" x14ac:dyDescent="0.35">
      <c r="A157" s="328"/>
      <c r="B157" s="133">
        <v>154</v>
      </c>
      <c r="C157" s="329"/>
      <c r="D157" s="105" t="s">
        <v>513</v>
      </c>
      <c r="E157" s="140">
        <v>16695</v>
      </c>
      <c r="F157" s="134">
        <f>CEART!K157+'ESAG PROCULT'!K157+'ESAG PAEX'!K157+'ESAG 3201'!K157+'ESAG 12758'!K157+'ESAG 11038'!K157+CEFID!K157+'CAV PROJETO 1'!K157+'CAV PROJETO 2 PRAPEG'!K157+'CAV PROJETO 3 PAEX'!K157+'CESFI INECO 14842'!K157+'CESFI DEX 12758'!K157+'CESFI 11038'!K157+CEPLAN!K157+CEO!K157+CCT!K157+FAED!K157+CESMO!K157+CEAVI!K157+CERES!K157+CEAD!K157+SECOM!K157+'RÁDIO FPOLIS'!K157+'RÁDIO LAGES'!K157+'RÁDIO JVLLE'!K157+SECON!K157+PROPLAN!K157+PROEX!K157+PROPPG!K157+MUSEU!K157+BU!K157</f>
        <v>5</v>
      </c>
      <c r="G157" s="135">
        <f>CEART!L157+'ESAG PROCULT'!L157+'ESAG PAEX'!L157+'ESAG 3201'!L157+'ESAG 12758'!L157+'ESAG 11038'!L157+CEFID!L157+'CAV PROJETO 1'!L157+'CAV PROJETO 2 PRAPEG'!L157+'CAV PROJETO 3 PAEX'!L157+'CESFI INECO 14842'!L157+'CESFI DEX 12758'!L157+'CESFI 11038'!L157+CEPLAN!L157+CEO!L157+CCT!L157+FAED!L157+CESMO!L157+CEAVI!L157+CERES!L157+CEAD!L157+SECOM!L157+'RÁDIO FPOLIS'!L157+'RÁDIO LAGES'!L157+'RÁDIO JVLLE'!L157+SECON!L157+PROPLAN!L157+PROEX!L157+PROPPG!L157+MUSEU!L157+BU!L157</f>
        <v>4</v>
      </c>
      <c r="H157" s="135">
        <f>CEART!M157+'ESAG PROCULT'!M157+'ESAG PAEX'!M157+'ESAG 3201'!M157+'ESAG 12758'!M157+'ESAG 11038'!M157+CEFID!M157+'CAV PROJETO 1'!M157+'CAV PROJETO 2 PRAPEG'!M157+'CAV PROJETO 3 PAEX'!M157+'CESFI INECO 14842'!M157+'CESFI DEX 12758'!M157+'CESFI 11038'!M157+CEPLAN!M157+CEO!M157+CCT!M157+FAED!M157+CESMO!M157+CEAVI!M157+CERES!M157+CEAD!M157+SECOM!M157+'RÁDIO FPOLIS'!M157+'RÁDIO LAGES'!M157+'RÁDIO JVLLE'!M157+SECON!M157+PROPLAN!M157+PROEX!M157+PROPPG!M157+MUSEU!M157+BU!M157</f>
        <v>4</v>
      </c>
      <c r="I157" s="136">
        <f t="shared" si="8"/>
        <v>0.75</v>
      </c>
      <c r="J157" s="137">
        <f>CEART!P157+CEART!Q157+'ESAG PROCULT'!P157+'ESAG PROCULT'!Q157+'ESAG PAEX'!P157+'ESAG PAEX'!Q157+'ESAG 3201'!P157+'ESAG 3201'!Q157+'ESAG 12758'!P157+'ESAG 12758'!Q157+'ESAG 11038'!P157+'ESAG 11038'!Q157+CEFID!P157+CEFID!Q157+'CAV PROJETO 1'!P157+'CAV PROJETO 1'!Q157+'CAV PROJETO 2 PRAPEG'!P157+'CAV PROJETO 2 PRAPEG'!Q157+'CAV PROJETO 3 PAEX'!P157+'CAV PROJETO 3 PAEX'!Q157+'CESFI INECO 14842'!P157+'CESFI INECO 14842'!Q157+'CESFI DEX 12758'!P157+'CESFI DEX 12758'!Q157+'CESFI 11038'!P157+'CESFI 11038'!Q157+CEPLAN!P157+CEPLAN!Q157+CEO!P157+CEO!Q157+CCT!P157+CCT!Q157+FAED!P157+FAED!Q157+CESMO!P157+CESMO!Q157+CEAVI!P157+CEAVI!Q157+CERES!P157+CERES!Q157+CEAD!P157+CEAD!Q157+SECOM!P157+SECOM!Q157+'RÁDIO FPOLIS'!P157+'RÁDIO FPOLIS'!Q157+'RÁDIO LAGES'!P157+'RÁDIO LAGES'!Q157+'RÁDIO JVLLE'!P157+'RÁDIO JVLLE'!Q157+SECON!P157+SECON!Q157+PROPLAN!P157+PROPLAN!Q157+PROEX!P157+PROEX!Q157+PROPPG!P157+PROPPG!Q157+MUSEU!P157+MUSEU!Q157+BU!P157+BU!Q157</f>
        <v>0</v>
      </c>
      <c r="K157" s="138">
        <f t="shared" si="10"/>
        <v>1</v>
      </c>
      <c r="L157" s="139">
        <f t="shared" si="1"/>
        <v>83475</v>
      </c>
      <c r="M157" s="139">
        <f t="shared" si="3"/>
        <v>0</v>
      </c>
      <c r="N157" s="264">
        <f t="shared" si="9"/>
        <v>66780</v>
      </c>
      <c r="O157" s="265"/>
      <c r="P157" s="265"/>
      <c r="Q157" s="265"/>
      <c r="R157" s="332"/>
    </row>
    <row r="158" spans="1:18" ht="39" hidden="1" customHeight="1" x14ac:dyDescent="0.35">
      <c r="A158" s="328"/>
      <c r="B158" s="133">
        <v>155</v>
      </c>
      <c r="C158" s="329"/>
      <c r="D158" s="105" t="s">
        <v>517</v>
      </c>
      <c r="E158" s="140">
        <v>6117.47</v>
      </c>
      <c r="F158" s="134">
        <f>CEART!K158+'ESAG PROCULT'!K158+'ESAG PAEX'!K158+'ESAG 3201'!K158+'ESAG 12758'!K158+'ESAG 11038'!K158+CEFID!K158+'CAV PROJETO 1'!K158+'CAV PROJETO 2 PRAPEG'!K158+'CAV PROJETO 3 PAEX'!K158+'CESFI INECO 14842'!K158+'CESFI DEX 12758'!K158+'CESFI 11038'!K158+CEPLAN!K158+CEO!K158+CCT!K158+FAED!K158+CESMO!K158+CEAVI!K158+CERES!K158+CEAD!K158+SECOM!K158+'RÁDIO FPOLIS'!K158+'RÁDIO LAGES'!K158+'RÁDIO JVLLE'!K158+SECON!K158+PROPLAN!K158+PROEX!K158+PROPPG!K158+MUSEU!K158+BU!K158</f>
        <v>4</v>
      </c>
      <c r="G158" s="135">
        <f>CEART!L158+'ESAG PROCULT'!L158+'ESAG PAEX'!L158+'ESAG 3201'!L158+'ESAG 12758'!L158+'ESAG 11038'!L158+CEFID!L158+'CAV PROJETO 1'!L158+'CAV PROJETO 2 PRAPEG'!L158+'CAV PROJETO 3 PAEX'!L158+'CESFI INECO 14842'!L158+'CESFI DEX 12758'!L158+'CESFI 11038'!L158+CEPLAN!L158+CEO!L158+CCT!L158+FAED!L158+CESMO!L158+CEAVI!L158+CERES!L158+CEAD!L158+SECOM!L158+'RÁDIO FPOLIS'!L158+'RÁDIO LAGES'!L158+'RÁDIO JVLLE'!L158+SECON!L158+PROPLAN!L158+PROEX!L158+PROPPG!L158+MUSEU!L158+BU!L158</f>
        <v>3</v>
      </c>
      <c r="H158" s="135">
        <f>CEART!M158+'ESAG PROCULT'!M158+'ESAG PAEX'!M158+'ESAG 3201'!M158+'ESAG 12758'!M158+'ESAG 11038'!M158+CEFID!M158+'CAV PROJETO 1'!M158+'CAV PROJETO 2 PRAPEG'!M158+'CAV PROJETO 3 PAEX'!M158+'CESFI INECO 14842'!M158+'CESFI DEX 12758'!M158+'CESFI 11038'!M158+CEPLAN!M158+CEO!M158+CCT!M158+FAED!M158+CESMO!M158+CEAVI!M158+CERES!M158+CEAD!M158+SECOM!M158+'RÁDIO FPOLIS'!M158+'RÁDIO LAGES'!M158+'RÁDIO JVLLE'!M158+SECON!M158+PROPLAN!M158+PROEX!M158+PROPPG!M158+MUSEU!M158+BU!M158</f>
        <v>3</v>
      </c>
      <c r="I158" s="136">
        <f t="shared" si="8"/>
        <v>0.5</v>
      </c>
      <c r="J158" s="137">
        <f>CEART!P158+CEART!Q158+'ESAG PROCULT'!P158+'ESAG PROCULT'!Q158+'ESAG PAEX'!P158+'ESAG PAEX'!Q158+'ESAG 3201'!P158+'ESAG 3201'!Q158+'ESAG 12758'!P158+'ESAG 12758'!Q158+'ESAG 11038'!P158+'ESAG 11038'!Q158+CEFID!P158+CEFID!Q158+'CAV PROJETO 1'!P158+'CAV PROJETO 1'!Q158+'CAV PROJETO 2 PRAPEG'!P158+'CAV PROJETO 2 PRAPEG'!Q158+'CAV PROJETO 3 PAEX'!P158+'CAV PROJETO 3 PAEX'!Q158+'CESFI INECO 14842'!P158+'CESFI INECO 14842'!Q158+'CESFI DEX 12758'!P158+'CESFI DEX 12758'!Q158+'CESFI 11038'!P158+'CESFI 11038'!Q158+CEPLAN!P158+CEPLAN!Q158+CEO!P158+CEO!Q158+CCT!P158+CCT!Q158+FAED!P158+FAED!Q158+CESMO!P158+CESMO!Q158+CEAVI!P158+CEAVI!Q158+CERES!P158+CERES!Q158+CEAD!P158+CEAD!Q158+SECOM!P158+SECOM!Q158+'RÁDIO FPOLIS'!P158+'RÁDIO FPOLIS'!Q158+'RÁDIO LAGES'!P158+'RÁDIO LAGES'!Q158+'RÁDIO JVLLE'!P158+'RÁDIO JVLLE'!Q158+SECON!P158+SECON!Q158+PROPLAN!P158+PROPLAN!Q158+PROEX!P158+PROEX!Q158+PROPPG!P158+PROPPG!Q158+MUSEU!P158+MUSEU!Q158+BU!P158+BU!Q158</f>
        <v>0</v>
      </c>
      <c r="K158" s="138">
        <f t="shared" si="10"/>
        <v>1</v>
      </c>
      <c r="L158" s="139">
        <f t="shared" si="1"/>
        <v>24469.88</v>
      </c>
      <c r="M158" s="139">
        <f t="shared" si="3"/>
        <v>0</v>
      </c>
      <c r="N158" s="264">
        <f t="shared" si="9"/>
        <v>18352.41</v>
      </c>
      <c r="O158" s="265"/>
      <c r="P158" s="265"/>
      <c r="Q158" s="265"/>
      <c r="R158" s="332"/>
    </row>
    <row r="159" spans="1:18" ht="39" hidden="1" customHeight="1" x14ac:dyDescent="0.35">
      <c r="A159" s="328">
        <v>34</v>
      </c>
      <c r="B159" s="133">
        <v>156</v>
      </c>
      <c r="C159" s="329" t="s">
        <v>519</v>
      </c>
      <c r="D159" s="105" t="s">
        <v>520</v>
      </c>
      <c r="E159" s="140">
        <v>99</v>
      </c>
      <c r="F159" s="134">
        <f>CEART!K159+'ESAG PROCULT'!K159+'ESAG PAEX'!K159+'ESAG 3201'!K159+'ESAG 12758'!K159+'ESAG 11038'!K159+CEFID!K159+'CAV PROJETO 1'!K159+'CAV PROJETO 2 PRAPEG'!K159+'CAV PROJETO 3 PAEX'!K159+'CESFI INECO 14842'!K159+'CESFI DEX 12758'!K159+'CESFI 11038'!K159+CEPLAN!K159+CEO!K159+CCT!K159+FAED!K159+CESMO!K159+CEAVI!K159+CERES!K159+CEAD!K159+SECOM!K159+'RÁDIO FPOLIS'!K159+'RÁDIO LAGES'!K159+'RÁDIO JVLLE'!K159+SECON!K159+PROPLAN!K159+PROEX!K159+PROPPG!K159+MUSEU!K159+BU!K159</f>
        <v>17</v>
      </c>
      <c r="G159" s="135">
        <f>CEART!L159+'ESAG PROCULT'!L159+'ESAG PAEX'!L159+'ESAG 3201'!L159+'ESAG 12758'!L159+'ESAG 11038'!L159+CEFID!L159+'CAV PROJETO 1'!L159+'CAV PROJETO 2 PRAPEG'!L159+'CAV PROJETO 3 PAEX'!L159+'CESFI INECO 14842'!L159+'CESFI DEX 12758'!L159+'CESFI 11038'!L159+CEPLAN!L159+CEO!L159+CCT!L159+FAED!L159+CESMO!L159+CEAVI!L159+CERES!L159+CEAD!L159+SECOM!L159+'RÁDIO FPOLIS'!L159+'RÁDIO LAGES'!L159+'RÁDIO JVLLE'!L159+SECON!L159+PROPLAN!L159+PROEX!L159+PROPPG!L159+MUSEU!L159+BU!L159</f>
        <v>0</v>
      </c>
      <c r="H159" s="135">
        <f>CEART!M159+'ESAG PROCULT'!M159+'ESAG PAEX'!M159+'ESAG 3201'!M159+'ESAG 12758'!M159+'ESAG 11038'!M159+CEFID!M159+'CAV PROJETO 1'!M159+'CAV PROJETO 2 PRAPEG'!M159+'CAV PROJETO 3 PAEX'!M159+'CESFI INECO 14842'!M159+'CESFI DEX 12758'!M159+'CESFI 11038'!M159+CEPLAN!M159+CEO!M159+CCT!M159+FAED!M159+CESMO!M159+CEAVI!M159+CERES!M159+CEAD!M159+SECOM!M159+'RÁDIO FPOLIS'!M159+'RÁDIO LAGES'!M159+'RÁDIO JVLLE'!M159+SECON!M159+PROPLAN!M159+PROEX!M159+PROPPG!M159+MUSEU!M159+BU!M159</f>
        <v>0</v>
      </c>
      <c r="I159" s="136">
        <f t="shared" si="8"/>
        <v>3.75</v>
      </c>
      <c r="J159" s="137">
        <f>CEART!P159+CEART!Q159+'ESAG PROCULT'!P159+'ESAG PROCULT'!Q159+'ESAG PAEX'!P159+'ESAG PAEX'!Q159+'ESAG 3201'!P159+'ESAG 3201'!Q159+'ESAG 12758'!P159+'ESAG 12758'!Q159+'ESAG 11038'!P159+'ESAG 11038'!Q159+CEFID!P159+CEFID!Q159+'CAV PROJETO 1'!P159+'CAV PROJETO 1'!Q159+'CAV PROJETO 2 PRAPEG'!P159+'CAV PROJETO 2 PRAPEG'!Q159+'CAV PROJETO 3 PAEX'!P159+'CAV PROJETO 3 PAEX'!Q159+'CESFI INECO 14842'!P159+'CESFI INECO 14842'!Q159+'CESFI DEX 12758'!P159+'CESFI DEX 12758'!Q159+'CESFI 11038'!P159+'CESFI 11038'!Q159+CEPLAN!P159+CEPLAN!Q159+CEO!P159+CEO!Q159+CCT!P159+CCT!Q159+FAED!P159+FAED!Q159+CESMO!P159+CESMO!Q159+CEAVI!P159+CEAVI!Q159+CERES!P159+CERES!Q159+CEAD!P159+CEAD!Q159+SECOM!P159+SECOM!Q159+'RÁDIO FPOLIS'!P159+'RÁDIO FPOLIS'!Q159+'RÁDIO LAGES'!P159+'RÁDIO LAGES'!Q159+'RÁDIO JVLLE'!P159+'RÁDIO JVLLE'!Q159+SECON!P159+SECON!Q159+PROPLAN!P159+PROPLAN!Q159+PROEX!P159+PROEX!Q159+PROPPG!P159+PROPPG!Q159+MUSEU!P159+MUSEU!Q159+BU!P159+BU!Q159</f>
        <v>0</v>
      </c>
      <c r="K159" s="138">
        <f t="shared" si="10"/>
        <v>17</v>
      </c>
      <c r="L159" s="139">
        <f t="shared" si="1"/>
        <v>1683</v>
      </c>
      <c r="M159" s="139">
        <f t="shared" si="3"/>
        <v>0</v>
      </c>
      <c r="N159" s="264">
        <f t="shared" si="9"/>
        <v>0</v>
      </c>
      <c r="O159" s="265"/>
      <c r="P159" s="265"/>
      <c r="Q159" s="265"/>
      <c r="R159" s="332"/>
    </row>
    <row r="160" spans="1:18" ht="39" hidden="1" customHeight="1" x14ac:dyDescent="0.35">
      <c r="A160" s="328"/>
      <c r="B160" s="133">
        <v>157</v>
      </c>
      <c r="C160" s="329"/>
      <c r="D160" s="105" t="s">
        <v>524</v>
      </c>
      <c r="E160" s="140">
        <v>4340</v>
      </c>
      <c r="F160" s="134">
        <f>CEART!K160+'ESAG PROCULT'!K160+'ESAG PAEX'!K160+'ESAG 3201'!K160+'ESAG 12758'!K160+'ESAG 11038'!K160+CEFID!K160+'CAV PROJETO 1'!K160+'CAV PROJETO 2 PRAPEG'!K160+'CAV PROJETO 3 PAEX'!K160+'CESFI INECO 14842'!K160+'CESFI DEX 12758'!K160+'CESFI 11038'!K160+CEPLAN!K160+CEO!K160+CCT!K160+FAED!K160+CESMO!K160+CEAVI!K160+CERES!K160+CEAD!K160+SECOM!K160+'RÁDIO FPOLIS'!K160+'RÁDIO LAGES'!K160+'RÁDIO JVLLE'!K160+SECON!K160+PROPLAN!K160+PROEX!K160+PROPPG!K160+MUSEU!K160+BU!K160</f>
        <v>80</v>
      </c>
      <c r="G160" s="135">
        <f>CEART!L160+'ESAG PROCULT'!L160+'ESAG PAEX'!L160+'ESAG 3201'!L160+'ESAG 12758'!L160+'ESAG 11038'!L160+CEFID!L160+'CAV PROJETO 1'!L160+'CAV PROJETO 2 PRAPEG'!L160+'CAV PROJETO 3 PAEX'!L160+'CESFI INECO 14842'!L160+'CESFI DEX 12758'!L160+'CESFI 11038'!L160+CEPLAN!L160+CEO!L160+CCT!L160+FAED!L160+CESMO!L160+CEAVI!L160+CERES!L160+CEAD!L160+SECOM!L160+'RÁDIO FPOLIS'!L160+'RÁDIO LAGES'!L160+'RÁDIO JVLLE'!L160+SECON!L160+PROPLAN!L160+PROEX!L160+PROPPG!L160+MUSEU!L160+BU!L160</f>
        <v>25</v>
      </c>
      <c r="H160" s="135">
        <f>CEART!M160+'ESAG PROCULT'!M160+'ESAG PAEX'!M160+'ESAG 3201'!M160+'ESAG 12758'!M160+'ESAG 11038'!M160+CEFID!M160+'CAV PROJETO 1'!M160+'CAV PROJETO 2 PRAPEG'!M160+'CAV PROJETO 3 PAEX'!M160+'CESFI INECO 14842'!M160+'CESFI DEX 12758'!M160+'CESFI 11038'!M160+CEPLAN!M160+CEO!M160+CCT!M160+FAED!M160+CESMO!M160+CEAVI!M160+CERES!M160+CEAD!M160+SECOM!M160+'RÁDIO FPOLIS'!M160+'RÁDIO LAGES'!M160+'RÁDIO JVLLE'!M160+SECON!M160+PROPLAN!M160+PROEX!M160+PROPPG!M160+MUSEU!M160+BU!M160</f>
        <v>25</v>
      </c>
      <c r="I160" s="136">
        <f t="shared" si="8"/>
        <v>19.5</v>
      </c>
      <c r="J160" s="137">
        <f>CEART!P160+CEART!Q160+'ESAG PROCULT'!P160+'ESAG PROCULT'!Q160+'ESAG PAEX'!P160+'ESAG PAEX'!Q160+'ESAG 3201'!P160+'ESAG 3201'!Q160+'ESAG 12758'!P160+'ESAG 12758'!Q160+'ESAG 11038'!P160+'ESAG 11038'!Q160+CEFID!P160+CEFID!Q160+'CAV PROJETO 1'!P160+'CAV PROJETO 1'!Q160+'CAV PROJETO 2 PRAPEG'!P160+'CAV PROJETO 2 PRAPEG'!Q160+'CAV PROJETO 3 PAEX'!P160+'CAV PROJETO 3 PAEX'!Q160+'CESFI INECO 14842'!P160+'CESFI INECO 14842'!Q160+'CESFI DEX 12758'!P160+'CESFI DEX 12758'!Q160+'CESFI 11038'!P160+'CESFI 11038'!Q160+CEPLAN!P160+CEPLAN!Q160+CEO!P160+CEO!Q160+CCT!P160+CCT!Q160+FAED!P160+FAED!Q160+CESMO!P160+CESMO!Q160+CEAVI!P160+CEAVI!Q160+CERES!P160+CERES!Q160+CEAD!P160+CEAD!Q160+SECOM!P160+SECOM!Q160+'RÁDIO FPOLIS'!P160+'RÁDIO FPOLIS'!Q160+'RÁDIO LAGES'!P160+'RÁDIO LAGES'!Q160+'RÁDIO JVLLE'!P160+'RÁDIO JVLLE'!Q160+SECON!P160+SECON!Q160+PROPLAN!P160+PROPLAN!Q160+PROEX!P160+PROEX!Q160+PROPPG!P160+PROPPG!Q160+MUSEU!P160+MUSEU!Q160+BU!P160+BU!Q160</f>
        <v>0</v>
      </c>
      <c r="K160" s="138">
        <f t="shared" si="10"/>
        <v>55</v>
      </c>
      <c r="L160" s="139">
        <f t="shared" si="1"/>
        <v>347200</v>
      </c>
      <c r="M160" s="139">
        <f t="shared" si="3"/>
        <v>0</v>
      </c>
      <c r="N160" s="264">
        <f t="shared" si="9"/>
        <v>108500</v>
      </c>
      <c r="O160" s="265"/>
      <c r="P160" s="265"/>
      <c r="Q160" s="265"/>
      <c r="R160" s="332"/>
    </row>
    <row r="161" spans="1:18" ht="39" hidden="1" customHeight="1" x14ac:dyDescent="0.35">
      <c r="A161" s="328"/>
      <c r="B161" s="133">
        <v>158</v>
      </c>
      <c r="C161" s="329"/>
      <c r="D161" s="105" t="s">
        <v>528</v>
      </c>
      <c r="E161" s="140">
        <v>6600</v>
      </c>
      <c r="F161" s="134">
        <f>CEART!K161+'ESAG PROCULT'!K161+'ESAG PAEX'!K161+'ESAG 3201'!K161+'ESAG 12758'!K161+'ESAG 11038'!K161+CEFID!K161+'CAV PROJETO 1'!K161+'CAV PROJETO 2 PRAPEG'!K161+'CAV PROJETO 3 PAEX'!K161+'CESFI INECO 14842'!K161+'CESFI DEX 12758'!K161+'CESFI 11038'!K161+CEPLAN!K161+CEO!K161+CCT!K161+FAED!K161+CESMO!K161+CEAVI!K161+CERES!K161+CEAD!K161+SECOM!K161+'RÁDIO FPOLIS'!K161+'RÁDIO LAGES'!K161+'RÁDIO JVLLE'!K161+SECON!K161+PROPLAN!K161+PROEX!K161+PROPPG!K161+MUSEU!K161+BU!K161</f>
        <v>26</v>
      </c>
      <c r="G161" s="135">
        <f>CEART!L161+'ESAG PROCULT'!L161+'ESAG PAEX'!L161+'ESAG 3201'!L161+'ESAG 12758'!L161+'ESAG 11038'!L161+CEFID!L161+'CAV PROJETO 1'!L161+'CAV PROJETO 2 PRAPEG'!L161+'CAV PROJETO 3 PAEX'!L161+'CESFI INECO 14842'!L161+'CESFI DEX 12758'!L161+'CESFI 11038'!L161+CEPLAN!L161+CEO!L161+CCT!L161+FAED!L161+CESMO!L161+CEAVI!L161+CERES!L161+CEAD!L161+SECOM!L161+'RÁDIO FPOLIS'!L161+'RÁDIO LAGES'!L161+'RÁDIO JVLLE'!L161+SECON!L161+PROPLAN!L161+PROEX!L161+PROPPG!L161+MUSEU!L161+BU!L161</f>
        <v>1</v>
      </c>
      <c r="H161" s="135">
        <f>CEART!M161+'ESAG PROCULT'!M161+'ESAG PAEX'!M161+'ESAG 3201'!M161+'ESAG 12758'!M161+'ESAG 11038'!M161+CEFID!M161+'CAV PROJETO 1'!M161+'CAV PROJETO 2 PRAPEG'!M161+'CAV PROJETO 3 PAEX'!M161+'CESFI INECO 14842'!M161+'CESFI DEX 12758'!M161+'CESFI 11038'!M161+CEPLAN!M161+CEO!M161+CCT!M161+FAED!M161+CESMO!M161+CEAVI!M161+CERES!M161+CEAD!M161+SECOM!M161+'RÁDIO FPOLIS'!M161+'RÁDIO LAGES'!M161+'RÁDIO JVLLE'!M161+SECON!M161+PROPLAN!M161+PROEX!M161+PROPPG!M161+MUSEU!M161+BU!M161</f>
        <v>1</v>
      </c>
      <c r="I161" s="136">
        <f t="shared" si="8"/>
        <v>6</v>
      </c>
      <c r="J161" s="137">
        <f>CEART!P161+CEART!Q161+'ESAG PROCULT'!P161+'ESAG PROCULT'!Q161+'ESAG PAEX'!P161+'ESAG PAEX'!Q161+'ESAG 3201'!P161+'ESAG 3201'!Q161+'ESAG 12758'!P161+'ESAG 12758'!Q161+'ESAG 11038'!P161+'ESAG 11038'!Q161+CEFID!P161+CEFID!Q161+'CAV PROJETO 1'!P161+'CAV PROJETO 1'!Q161+'CAV PROJETO 2 PRAPEG'!P161+'CAV PROJETO 2 PRAPEG'!Q161+'CAV PROJETO 3 PAEX'!P161+'CAV PROJETO 3 PAEX'!Q161+'CESFI INECO 14842'!P161+'CESFI INECO 14842'!Q161+'CESFI DEX 12758'!P161+'CESFI DEX 12758'!Q161+'CESFI 11038'!P161+'CESFI 11038'!Q161+CEPLAN!P161+CEPLAN!Q161+CEO!P161+CEO!Q161+CCT!P161+CCT!Q161+FAED!P161+FAED!Q161+CESMO!P161+CESMO!Q161+CEAVI!P161+CEAVI!Q161+CERES!P161+CERES!Q161+CEAD!P161+CEAD!Q161+SECOM!P161+SECOM!Q161+'RÁDIO FPOLIS'!P161+'RÁDIO FPOLIS'!Q161+'RÁDIO LAGES'!P161+'RÁDIO LAGES'!Q161+'RÁDIO JVLLE'!P161+'RÁDIO JVLLE'!Q161+SECON!P161+SECON!Q161+PROPLAN!P161+PROPLAN!Q161+PROEX!P161+PROEX!Q161+PROPPG!P161+PROPPG!Q161+MUSEU!P161+MUSEU!Q161+BU!P161+BU!Q161</f>
        <v>0</v>
      </c>
      <c r="K161" s="138">
        <f t="shared" si="10"/>
        <v>25</v>
      </c>
      <c r="L161" s="139">
        <f t="shared" si="1"/>
        <v>171600</v>
      </c>
      <c r="M161" s="139">
        <f t="shared" si="3"/>
        <v>0</v>
      </c>
      <c r="N161" s="264">
        <f t="shared" si="9"/>
        <v>6600</v>
      </c>
      <c r="O161" s="265"/>
      <c r="P161" s="265"/>
      <c r="Q161" s="265"/>
      <c r="R161" s="332"/>
    </row>
    <row r="162" spans="1:18" ht="39" hidden="1" customHeight="1" x14ac:dyDescent="0.35">
      <c r="A162" s="328"/>
      <c r="B162" s="133">
        <v>159</v>
      </c>
      <c r="C162" s="329"/>
      <c r="D162" s="105" t="s">
        <v>530</v>
      </c>
      <c r="E162" s="140">
        <v>1824.25</v>
      </c>
      <c r="F162" s="134">
        <f>CEART!K162+'ESAG PROCULT'!K162+'ESAG PAEX'!K162+'ESAG 3201'!K162+'ESAG 12758'!K162+'ESAG 11038'!K162+CEFID!K162+'CAV PROJETO 1'!K162+'CAV PROJETO 2 PRAPEG'!K162+'CAV PROJETO 3 PAEX'!K162+'CESFI INECO 14842'!K162+'CESFI DEX 12758'!K162+'CESFI 11038'!K162+CEPLAN!K162+CEO!K162+CCT!K162+FAED!K162+CESMO!K162+CEAVI!K162+CERES!K162+CEAD!K162+SECOM!K162+'RÁDIO FPOLIS'!K162+'RÁDIO LAGES'!K162+'RÁDIO JVLLE'!K162+SECON!K162+PROPLAN!K162+PROEX!K162+PROPPG!K162+MUSEU!K162+BU!K162</f>
        <v>4</v>
      </c>
      <c r="G162" s="135">
        <f>CEART!L162+'ESAG PROCULT'!L162+'ESAG PAEX'!L162+'ESAG 3201'!L162+'ESAG 12758'!L162+'ESAG 11038'!L162+CEFID!L162+'CAV PROJETO 1'!L162+'CAV PROJETO 2 PRAPEG'!L162+'CAV PROJETO 3 PAEX'!L162+'CESFI INECO 14842'!L162+'CESFI DEX 12758'!L162+'CESFI 11038'!L162+CEPLAN!L162+CEO!L162+CCT!L162+FAED!L162+CESMO!L162+CEAVI!L162+CERES!L162+CEAD!L162+SECOM!L162+'RÁDIO FPOLIS'!L162+'RÁDIO LAGES'!L162+'RÁDIO JVLLE'!L162+SECON!L162+PROPLAN!L162+PROEX!L162+PROPPG!L162+MUSEU!L162+BU!L162</f>
        <v>0</v>
      </c>
      <c r="H162" s="135">
        <f>CEART!M162+'ESAG PROCULT'!M162+'ESAG PAEX'!M162+'ESAG 3201'!M162+'ESAG 12758'!M162+'ESAG 11038'!M162+CEFID!M162+'CAV PROJETO 1'!M162+'CAV PROJETO 2 PRAPEG'!M162+'CAV PROJETO 3 PAEX'!M162+'CESFI INECO 14842'!M162+'CESFI DEX 12758'!M162+'CESFI 11038'!M162+CEPLAN!M162+CEO!M162+CCT!M162+FAED!M162+CESMO!M162+CEAVI!M162+CERES!M162+CEAD!M162+SECOM!M162+'RÁDIO FPOLIS'!M162+'RÁDIO LAGES'!M162+'RÁDIO JVLLE'!M162+SECON!M162+PROPLAN!M162+PROEX!M162+PROPPG!M162+MUSEU!M162+BU!M162</f>
        <v>0</v>
      </c>
      <c r="I162" s="136">
        <f t="shared" si="8"/>
        <v>0.5</v>
      </c>
      <c r="J162" s="137">
        <f>CEART!P162+CEART!Q162+'ESAG PROCULT'!P162+'ESAG PROCULT'!Q162+'ESAG PAEX'!P162+'ESAG PAEX'!Q162+'ESAG 3201'!P162+'ESAG 3201'!Q162+'ESAG 12758'!P162+'ESAG 12758'!Q162+'ESAG 11038'!P162+'ESAG 11038'!Q162+CEFID!P162+CEFID!Q162+'CAV PROJETO 1'!P162+'CAV PROJETO 1'!Q162+'CAV PROJETO 2 PRAPEG'!P162+'CAV PROJETO 2 PRAPEG'!Q162+'CAV PROJETO 3 PAEX'!P162+'CAV PROJETO 3 PAEX'!Q162+'CESFI INECO 14842'!P162+'CESFI INECO 14842'!Q162+'CESFI DEX 12758'!P162+'CESFI DEX 12758'!Q162+'CESFI 11038'!P162+'CESFI 11038'!Q162+CEPLAN!P162+CEPLAN!Q162+CEO!P162+CEO!Q162+CCT!P162+CCT!Q162+FAED!P162+FAED!Q162+CESMO!P162+CESMO!Q162+CEAVI!P162+CEAVI!Q162+CERES!P162+CERES!Q162+CEAD!P162+CEAD!Q162+SECOM!P162+SECOM!Q162+'RÁDIO FPOLIS'!P162+'RÁDIO FPOLIS'!Q162+'RÁDIO LAGES'!P162+'RÁDIO LAGES'!Q162+'RÁDIO JVLLE'!P162+'RÁDIO JVLLE'!Q162+SECON!P162+SECON!Q162+PROPLAN!P162+PROPLAN!Q162+PROEX!P162+PROEX!Q162+PROPPG!P162+PROPPG!Q162+MUSEU!P162+MUSEU!Q162+BU!P162+BU!Q162</f>
        <v>0</v>
      </c>
      <c r="K162" s="138">
        <f t="shared" si="10"/>
        <v>4</v>
      </c>
      <c r="L162" s="139">
        <f t="shared" si="1"/>
        <v>7297</v>
      </c>
      <c r="M162" s="139">
        <f t="shared" si="3"/>
        <v>0</v>
      </c>
      <c r="N162" s="264">
        <f t="shared" si="9"/>
        <v>0</v>
      </c>
      <c r="O162" s="265"/>
      <c r="P162" s="265"/>
      <c r="Q162" s="265"/>
      <c r="R162" s="332"/>
    </row>
    <row r="163" spans="1:18" ht="39" hidden="1" customHeight="1" x14ac:dyDescent="0.35">
      <c r="A163" s="328"/>
      <c r="B163" s="133">
        <v>160</v>
      </c>
      <c r="C163" s="329"/>
      <c r="D163" s="105" t="s">
        <v>533</v>
      </c>
      <c r="E163" s="140">
        <v>1750</v>
      </c>
      <c r="F163" s="134">
        <f>CEART!K163+'ESAG PROCULT'!K163+'ESAG PAEX'!K163+'ESAG 3201'!K163+'ESAG 12758'!K163+'ESAG 11038'!K163+CEFID!K163+'CAV PROJETO 1'!K163+'CAV PROJETO 2 PRAPEG'!K163+'CAV PROJETO 3 PAEX'!K163+'CESFI INECO 14842'!K163+'CESFI DEX 12758'!K163+'CESFI 11038'!K163+CEPLAN!K163+CEO!K163+CCT!K163+FAED!K163+CESMO!K163+CEAVI!K163+CERES!K163+CEAD!K163+SECOM!K163+'RÁDIO FPOLIS'!K163+'RÁDIO LAGES'!K163+'RÁDIO JVLLE'!K163+SECON!K163+PROPLAN!K163+PROEX!K163+PROPPG!K163+MUSEU!K163+BU!K163</f>
        <v>8</v>
      </c>
      <c r="G163" s="135">
        <f>CEART!L163+'ESAG PROCULT'!L163+'ESAG PAEX'!L163+'ESAG 3201'!L163+'ESAG 12758'!L163+'ESAG 11038'!L163+CEFID!L163+'CAV PROJETO 1'!L163+'CAV PROJETO 2 PRAPEG'!L163+'CAV PROJETO 3 PAEX'!L163+'CESFI INECO 14842'!L163+'CESFI DEX 12758'!L163+'CESFI 11038'!L163+CEPLAN!L163+CEO!L163+CCT!L163+FAED!L163+CESMO!L163+CEAVI!L163+CERES!L163+CEAD!L163+SECOM!L163+'RÁDIO FPOLIS'!L163+'RÁDIO LAGES'!L163+'RÁDIO JVLLE'!L163+SECON!L163+PROPLAN!L163+PROEX!L163+PROPPG!L163+MUSEU!L163+BU!L163</f>
        <v>0</v>
      </c>
      <c r="H163" s="135">
        <f>CEART!M163+'ESAG PROCULT'!M163+'ESAG PAEX'!M163+'ESAG 3201'!M163+'ESAG 12758'!M163+'ESAG 11038'!M163+CEFID!M163+'CAV PROJETO 1'!M163+'CAV PROJETO 2 PRAPEG'!M163+'CAV PROJETO 3 PAEX'!M163+'CESFI INECO 14842'!M163+'CESFI DEX 12758'!M163+'CESFI 11038'!M163+CEPLAN!M163+CEO!M163+CCT!M163+FAED!M163+CESMO!M163+CEAVI!M163+CERES!M163+CEAD!M163+SECOM!M163+'RÁDIO FPOLIS'!M163+'RÁDIO LAGES'!M163+'RÁDIO JVLLE'!M163+SECON!M163+PROPLAN!M163+PROEX!M163+PROPPG!M163+MUSEU!M163+BU!M163</f>
        <v>0</v>
      </c>
      <c r="I163" s="136">
        <f t="shared" si="8"/>
        <v>1.5</v>
      </c>
      <c r="J163" s="137">
        <f>CEART!P163+CEART!Q163+'ESAG PROCULT'!P163+'ESAG PROCULT'!Q163+'ESAG PAEX'!P163+'ESAG PAEX'!Q163+'ESAG 3201'!P163+'ESAG 3201'!Q163+'ESAG 12758'!P163+'ESAG 12758'!Q163+'ESAG 11038'!P163+'ESAG 11038'!Q163+CEFID!P163+CEFID!Q163+'CAV PROJETO 1'!P163+'CAV PROJETO 1'!Q163+'CAV PROJETO 2 PRAPEG'!P163+'CAV PROJETO 2 PRAPEG'!Q163+'CAV PROJETO 3 PAEX'!P163+'CAV PROJETO 3 PAEX'!Q163+'CESFI INECO 14842'!P163+'CESFI INECO 14842'!Q163+'CESFI DEX 12758'!P163+'CESFI DEX 12758'!Q163+'CESFI 11038'!P163+'CESFI 11038'!Q163+CEPLAN!P163+CEPLAN!Q163+CEO!P163+CEO!Q163+CCT!P163+CCT!Q163+FAED!P163+FAED!Q163+CESMO!P163+CESMO!Q163+CEAVI!P163+CEAVI!Q163+CERES!P163+CERES!Q163+CEAD!P163+CEAD!Q163+SECOM!P163+SECOM!Q163+'RÁDIO FPOLIS'!P163+'RÁDIO FPOLIS'!Q163+'RÁDIO LAGES'!P163+'RÁDIO LAGES'!Q163+'RÁDIO JVLLE'!P163+'RÁDIO JVLLE'!Q163+SECON!P163+SECON!Q163+PROPLAN!P163+PROPLAN!Q163+PROEX!P163+PROEX!Q163+PROPPG!P163+PROPPG!Q163+MUSEU!P163+MUSEU!Q163+BU!P163+BU!Q163</f>
        <v>0</v>
      </c>
      <c r="K163" s="138">
        <f t="shared" si="10"/>
        <v>8</v>
      </c>
      <c r="L163" s="139">
        <f t="shared" si="1"/>
        <v>14000</v>
      </c>
      <c r="M163" s="139">
        <f t="shared" si="3"/>
        <v>0</v>
      </c>
      <c r="N163" s="264">
        <f t="shared" si="9"/>
        <v>0</v>
      </c>
      <c r="O163" s="265"/>
      <c r="P163" s="265"/>
      <c r="Q163" s="265"/>
      <c r="R163" s="332"/>
    </row>
    <row r="164" spans="1:18" ht="39" hidden="1" customHeight="1" x14ac:dyDescent="0.35">
      <c r="A164" s="328"/>
      <c r="B164" s="133">
        <v>161</v>
      </c>
      <c r="C164" s="329"/>
      <c r="D164" s="105" t="s">
        <v>535</v>
      </c>
      <c r="E164" s="140">
        <v>4600</v>
      </c>
      <c r="F164" s="134">
        <f>CEART!K164+'ESAG PROCULT'!K164+'ESAG PAEX'!K164+'ESAG 3201'!K164+'ESAG 12758'!K164+'ESAG 11038'!K164+CEFID!K164+'CAV PROJETO 1'!K164+'CAV PROJETO 2 PRAPEG'!K164+'CAV PROJETO 3 PAEX'!K164+'CESFI INECO 14842'!K164+'CESFI DEX 12758'!K164+'CESFI 11038'!K164+CEPLAN!K164+CEO!K164+CCT!K164+FAED!K164+CESMO!K164+CEAVI!K164+CERES!K164+CEAD!K164+SECOM!K164+'RÁDIO FPOLIS'!K164+'RÁDIO LAGES'!K164+'RÁDIO JVLLE'!K164+SECON!K164+PROPLAN!K164+PROEX!K164+PROPPG!K164+MUSEU!K164+BU!K164</f>
        <v>6</v>
      </c>
      <c r="G164" s="135">
        <f>CEART!L164+'ESAG PROCULT'!L164+'ESAG PAEX'!L164+'ESAG 3201'!L164+'ESAG 12758'!L164+'ESAG 11038'!L164+CEFID!L164+'CAV PROJETO 1'!L164+'CAV PROJETO 2 PRAPEG'!L164+'CAV PROJETO 3 PAEX'!L164+'CESFI INECO 14842'!L164+'CESFI DEX 12758'!L164+'CESFI 11038'!L164+CEPLAN!L164+CEO!L164+CCT!L164+FAED!L164+CESMO!L164+CEAVI!L164+CERES!L164+CEAD!L164+SECOM!L164+'RÁDIO FPOLIS'!L164+'RÁDIO LAGES'!L164+'RÁDIO JVLLE'!L164+SECON!L164+PROPLAN!L164+PROEX!L164+PROPPG!L164+MUSEU!L164+BU!L164</f>
        <v>0</v>
      </c>
      <c r="H164" s="135">
        <f>CEART!M164+'ESAG PROCULT'!M164+'ESAG PAEX'!M164+'ESAG 3201'!M164+'ESAG 12758'!M164+'ESAG 11038'!M164+CEFID!M164+'CAV PROJETO 1'!M164+'CAV PROJETO 2 PRAPEG'!M164+'CAV PROJETO 3 PAEX'!M164+'CESFI INECO 14842'!M164+'CESFI DEX 12758'!M164+'CESFI 11038'!M164+CEPLAN!M164+CEO!M164+CCT!M164+FAED!M164+CESMO!M164+CEAVI!M164+CERES!M164+CEAD!M164+SECOM!M164+'RÁDIO FPOLIS'!M164+'RÁDIO LAGES'!M164+'RÁDIO JVLLE'!M164+SECON!M164+PROPLAN!M164+PROEX!M164+PROPPG!M164+MUSEU!M164+BU!M164</f>
        <v>0</v>
      </c>
      <c r="I164" s="136">
        <f t="shared" si="8"/>
        <v>1</v>
      </c>
      <c r="J164" s="137">
        <f>CEART!P164+CEART!Q164+'ESAG PROCULT'!P164+'ESAG PROCULT'!Q164+'ESAG PAEX'!P164+'ESAG PAEX'!Q164+'ESAG 3201'!P164+'ESAG 3201'!Q164+'ESAG 12758'!P164+'ESAG 12758'!Q164+'ESAG 11038'!P164+'ESAG 11038'!Q164+CEFID!P164+CEFID!Q164+'CAV PROJETO 1'!P164+'CAV PROJETO 1'!Q164+'CAV PROJETO 2 PRAPEG'!P164+'CAV PROJETO 2 PRAPEG'!Q164+'CAV PROJETO 3 PAEX'!P164+'CAV PROJETO 3 PAEX'!Q164+'CESFI INECO 14842'!P164+'CESFI INECO 14842'!Q164+'CESFI DEX 12758'!P164+'CESFI DEX 12758'!Q164+'CESFI 11038'!P164+'CESFI 11038'!Q164+CEPLAN!P164+CEPLAN!Q164+CEO!P164+CEO!Q164+CCT!P164+CCT!Q164+FAED!P164+FAED!Q164+CESMO!P164+CESMO!Q164+CEAVI!P164+CEAVI!Q164+CERES!P164+CERES!Q164+CEAD!P164+CEAD!Q164+SECOM!P164+SECOM!Q164+'RÁDIO FPOLIS'!P164+'RÁDIO FPOLIS'!Q164+'RÁDIO LAGES'!P164+'RÁDIO LAGES'!Q164+'RÁDIO JVLLE'!P164+'RÁDIO JVLLE'!Q164+SECON!P164+SECON!Q164+PROPLAN!P164+PROPLAN!Q164+PROEX!P164+PROEX!Q164+PROPPG!P164+PROPPG!Q164+MUSEU!P164+MUSEU!Q164+BU!P164+BU!Q164</f>
        <v>0</v>
      </c>
      <c r="K164" s="138">
        <f t="shared" si="10"/>
        <v>6</v>
      </c>
      <c r="L164" s="139">
        <f t="shared" si="1"/>
        <v>27600</v>
      </c>
      <c r="M164" s="139">
        <f t="shared" si="3"/>
        <v>0</v>
      </c>
      <c r="N164" s="264">
        <f t="shared" si="9"/>
        <v>0</v>
      </c>
      <c r="O164" s="265"/>
      <c r="P164" s="265"/>
      <c r="Q164" s="265"/>
      <c r="R164" s="332"/>
    </row>
    <row r="165" spans="1:18" ht="39" hidden="1" customHeight="1" x14ac:dyDescent="0.35">
      <c r="A165" s="328"/>
      <c r="B165" s="133">
        <v>162</v>
      </c>
      <c r="C165" s="329"/>
      <c r="D165" s="105" t="s">
        <v>538</v>
      </c>
      <c r="E165" s="140">
        <v>2140</v>
      </c>
      <c r="F165" s="134">
        <f>CEART!K165+'ESAG PROCULT'!K165+'ESAG PAEX'!K165+'ESAG 3201'!K165+'ESAG 12758'!K165+'ESAG 11038'!K165+CEFID!K165+'CAV PROJETO 1'!K165+'CAV PROJETO 2 PRAPEG'!K165+'CAV PROJETO 3 PAEX'!K165+'CESFI INECO 14842'!K165+'CESFI DEX 12758'!K165+'CESFI 11038'!K165+CEPLAN!K165+CEO!K165+CCT!K165+FAED!K165+CESMO!K165+CEAVI!K165+CERES!K165+CEAD!K165+SECOM!K165+'RÁDIO FPOLIS'!K165+'RÁDIO LAGES'!K165+'RÁDIO JVLLE'!K165+SECON!K165+PROPLAN!K165+PROEX!K165+PROPPG!K165+MUSEU!K165+BU!K165</f>
        <v>33</v>
      </c>
      <c r="G165" s="135">
        <f>CEART!L165+'ESAG PROCULT'!L165+'ESAG PAEX'!L165+'ESAG 3201'!L165+'ESAG 12758'!L165+'ESAG 11038'!L165+CEFID!L165+'CAV PROJETO 1'!L165+'CAV PROJETO 2 PRAPEG'!L165+'CAV PROJETO 3 PAEX'!L165+'CESFI INECO 14842'!L165+'CESFI DEX 12758'!L165+'CESFI 11038'!L165+CEPLAN!L165+CEO!L165+CCT!L165+FAED!L165+CESMO!L165+CEAVI!L165+CERES!L165+CEAD!L165+SECOM!L165+'RÁDIO FPOLIS'!L165+'RÁDIO LAGES'!L165+'RÁDIO JVLLE'!L165+SECON!L165+PROPLAN!L165+PROEX!L165+PROPPG!L165+MUSEU!L165+BU!L165</f>
        <v>3</v>
      </c>
      <c r="H165" s="135">
        <f>CEART!M165+'ESAG PROCULT'!M165+'ESAG PAEX'!M165+'ESAG 3201'!M165+'ESAG 12758'!M165+'ESAG 11038'!M165+CEFID!M165+'CAV PROJETO 1'!M165+'CAV PROJETO 2 PRAPEG'!M165+'CAV PROJETO 3 PAEX'!M165+'CESFI INECO 14842'!M165+'CESFI DEX 12758'!M165+'CESFI 11038'!M165+CEPLAN!M165+CEO!M165+CCT!M165+FAED!M165+CESMO!M165+CEAVI!M165+CERES!M165+CEAD!M165+SECOM!M165+'RÁDIO FPOLIS'!M165+'RÁDIO LAGES'!M165+'RÁDIO JVLLE'!M165+SECON!M165+PROPLAN!M165+PROEX!M165+PROPPG!M165+MUSEU!M165+BU!M165</f>
        <v>3</v>
      </c>
      <c r="I165" s="136">
        <f t="shared" si="8"/>
        <v>7.75</v>
      </c>
      <c r="J165" s="137">
        <f>CEART!P165+CEART!Q165+'ESAG PROCULT'!P165+'ESAG PROCULT'!Q165+'ESAG PAEX'!P165+'ESAG PAEX'!Q165+'ESAG 3201'!P165+'ESAG 3201'!Q165+'ESAG 12758'!P165+'ESAG 12758'!Q165+'ESAG 11038'!P165+'ESAG 11038'!Q165+CEFID!P165+CEFID!Q165+'CAV PROJETO 1'!P165+'CAV PROJETO 1'!Q165+'CAV PROJETO 2 PRAPEG'!P165+'CAV PROJETO 2 PRAPEG'!Q165+'CAV PROJETO 3 PAEX'!P165+'CAV PROJETO 3 PAEX'!Q165+'CESFI INECO 14842'!P165+'CESFI INECO 14842'!Q165+'CESFI DEX 12758'!P165+'CESFI DEX 12758'!Q165+'CESFI 11038'!P165+'CESFI 11038'!Q165+CEPLAN!P165+CEPLAN!Q165+CEO!P165+CEO!Q165+CCT!P165+CCT!Q165+FAED!P165+FAED!Q165+CESMO!P165+CESMO!Q165+CEAVI!P165+CEAVI!Q165+CERES!P165+CERES!Q165+CEAD!P165+CEAD!Q165+SECOM!P165+SECOM!Q165+'RÁDIO FPOLIS'!P165+'RÁDIO FPOLIS'!Q165+'RÁDIO LAGES'!P165+'RÁDIO LAGES'!Q165+'RÁDIO JVLLE'!P165+'RÁDIO JVLLE'!Q165+SECON!P165+SECON!Q165+PROPLAN!P165+PROPLAN!Q165+PROEX!P165+PROEX!Q165+PROPPG!P165+PROPPG!Q165+MUSEU!P165+MUSEU!Q165+BU!P165+BU!Q165</f>
        <v>0</v>
      </c>
      <c r="K165" s="138">
        <f t="shared" si="10"/>
        <v>30</v>
      </c>
      <c r="L165" s="139">
        <f t="shared" si="1"/>
        <v>70620</v>
      </c>
      <c r="M165" s="139">
        <f t="shared" si="3"/>
        <v>0</v>
      </c>
      <c r="N165" s="264">
        <f t="shared" si="9"/>
        <v>6420</v>
      </c>
      <c r="O165" s="265"/>
      <c r="P165" s="265"/>
      <c r="Q165" s="265"/>
      <c r="R165" s="332"/>
    </row>
    <row r="166" spans="1:18" ht="39" hidden="1" customHeight="1" x14ac:dyDescent="0.35">
      <c r="A166" s="328">
        <v>35</v>
      </c>
      <c r="B166" s="133">
        <v>163</v>
      </c>
      <c r="C166" s="329" t="s">
        <v>169</v>
      </c>
      <c r="D166" s="105" t="s">
        <v>540</v>
      </c>
      <c r="E166" s="140">
        <v>252.89</v>
      </c>
      <c r="F166" s="134">
        <f>CEART!K166+'ESAG PROCULT'!K166+'ESAG PAEX'!K166+'ESAG 3201'!K166+'ESAG 12758'!K166+'ESAG 11038'!K166+CEFID!K166+'CAV PROJETO 1'!K166+'CAV PROJETO 2 PRAPEG'!K166+'CAV PROJETO 3 PAEX'!K166+'CESFI INECO 14842'!K166+'CESFI DEX 12758'!K166+'CESFI 11038'!K166+CEPLAN!K166+CEO!K166+CCT!K166+FAED!K166+CESMO!K166+CEAVI!K166+CERES!K166+CEAD!K166+SECOM!K166+'RÁDIO FPOLIS'!K166+'RÁDIO LAGES'!K166+'RÁDIO JVLLE'!K166+SECON!K166+PROPLAN!K166+PROEX!K166+PROPPG!K166+MUSEU!K166+BU!K166</f>
        <v>3</v>
      </c>
      <c r="G166" s="135">
        <f>CEART!L166+'ESAG PROCULT'!L166+'ESAG PAEX'!L166+'ESAG 3201'!L166+'ESAG 12758'!L166+'ESAG 11038'!L166+CEFID!L166+'CAV PROJETO 1'!L166+'CAV PROJETO 2 PRAPEG'!L166+'CAV PROJETO 3 PAEX'!L166+'CESFI INECO 14842'!L166+'CESFI DEX 12758'!L166+'CESFI 11038'!L166+CEPLAN!L166+CEO!L166+CCT!L166+FAED!L166+CESMO!L166+CEAVI!L166+CERES!L166+CEAD!L166+SECOM!L166+'RÁDIO FPOLIS'!L166+'RÁDIO LAGES'!L166+'RÁDIO JVLLE'!L166+SECON!L166+PROPLAN!L166+PROEX!L166+PROPPG!L166+MUSEU!L166+BU!L166</f>
        <v>3</v>
      </c>
      <c r="H166" s="135">
        <f>CEART!M166+'ESAG PROCULT'!M166+'ESAG PAEX'!M166+'ESAG 3201'!M166+'ESAG 12758'!M166+'ESAG 11038'!M166+CEFID!M166+'CAV PROJETO 1'!M166+'CAV PROJETO 2 PRAPEG'!M166+'CAV PROJETO 3 PAEX'!M166+'CESFI INECO 14842'!M166+'CESFI DEX 12758'!M166+'CESFI 11038'!M166+CEPLAN!M166+CEO!M166+CCT!M166+FAED!M166+CESMO!M166+CEAVI!M166+CERES!M166+CEAD!M166+SECOM!M166+'RÁDIO FPOLIS'!M166+'RÁDIO LAGES'!M166+'RÁDIO JVLLE'!M166+SECON!M166+PROPLAN!M166+PROEX!M166+PROPPG!M166+MUSEU!M166+BU!M166</f>
        <v>3</v>
      </c>
      <c r="I166" s="136">
        <f t="shared" si="8"/>
        <v>0.25</v>
      </c>
      <c r="J166" s="137">
        <f>CEART!P166+CEART!Q166+'ESAG PROCULT'!P166+'ESAG PROCULT'!Q166+'ESAG PAEX'!P166+'ESAG PAEX'!Q166+'ESAG 3201'!P166+'ESAG 3201'!Q166+'ESAG 12758'!P166+'ESAG 12758'!Q166+'ESAG 11038'!P166+'ESAG 11038'!Q166+CEFID!P166+CEFID!Q166+'CAV PROJETO 1'!P166+'CAV PROJETO 1'!Q166+'CAV PROJETO 2 PRAPEG'!P166+'CAV PROJETO 2 PRAPEG'!Q166+'CAV PROJETO 3 PAEX'!P166+'CAV PROJETO 3 PAEX'!Q166+'CESFI INECO 14842'!P166+'CESFI INECO 14842'!Q166+'CESFI DEX 12758'!P166+'CESFI DEX 12758'!Q166+'CESFI 11038'!P166+'CESFI 11038'!Q166+CEPLAN!P166+CEPLAN!Q166+CEO!P166+CEO!Q166+CCT!P166+CCT!Q166+FAED!P166+FAED!Q166+CESMO!P166+CESMO!Q166+CEAVI!P166+CEAVI!Q166+CERES!P166+CERES!Q166+CEAD!P166+CEAD!Q166+SECOM!P166+SECOM!Q166+'RÁDIO FPOLIS'!P166+'RÁDIO FPOLIS'!Q166+'RÁDIO LAGES'!P166+'RÁDIO LAGES'!Q166+'RÁDIO JVLLE'!P166+'RÁDIO JVLLE'!Q166+SECON!P166+SECON!Q166+PROPLAN!P166+PROPLAN!Q166+PROEX!P166+PROEX!Q166+PROPPG!P166+PROPPG!Q166+MUSEU!P166+MUSEU!Q166+BU!P166+BU!Q166</f>
        <v>0</v>
      </c>
      <c r="K166" s="138">
        <f t="shared" si="10"/>
        <v>0</v>
      </c>
      <c r="L166" s="139">
        <f t="shared" si="1"/>
        <v>758.67</v>
      </c>
      <c r="M166" s="139">
        <f t="shared" si="3"/>
        <v>0</v>
      </c>
      <c r="N166" s="264">
        <f t="shared" si="9"/>
        <v>758.67</v>
      </c>
      <c r="O166" s="265"/>
      <c r="P166" s="265"/>
      <c r="Q166" s="265"/>
      <c r="R166" s="332"/>
    </row>
    <row r="167" spans="1:18" ht="39" hidden="1" customHeight="1" x14ac:dyDescent="0.35">
      <c r="A167" s="328"/>
      <c r="B167" s="133">
        <v>164</v>
      </c>
      <c r="C167" s="329"/>
      <c r="D167" s="105" t="s">
        <v>544</v>
      </c>
      <c r="E167" s="140">
        <v>1015.64</v>
      </c>
      <c r="F167" s="134">
        <f>CEART!K167+'ESAG PROCULT'!K167+'ESAG PAEX'!K167+'ESAG 3201'!K167+'ESAG 12758'!K167+'ESAG 11038'!K167+CEFID!K167+'CAV PROJETO 1'!K167+'CAV PROJETO 2 PRAPEG'!K167+'CAV PROJETO 3 PAEX'!K167+'CESFI INECO 14842'!K167+'CESFI DEX 12758'!K167+'CESFI 11038'!K167+CEPLAN!K167+CEO!K167+CCT!K167+FAED!K167+CESMO!K167+CEAVI!K167+CERES!K167+CEAD!K167+SECOM!K167+'RÁDIO FPOLIS'!K167+'RÁDIO LAGES'!K167+'RÁDIO JVLLE'!K167+SECON!K167+PROPLAN!K167+PROEX!K167+PROPPG!K167+MUSEU!K167+BU!K167</f>
        <v>14</v>
      </c>
      <c r="G167" s="135">
        <f>CEART!L167+'ESAG PROCULT'!L167+'ESAG PAEX'!L167+'ESAG 3201'!L167+'ESAG 12758'!L167+'ESAG 11038'!L167+CEFID!L167+'CAV PROJETO 1'!L167+'CAV PROJETO 2 PRAPEG'!L167+'CAV PROJETO 3 PAEX'!L167+'CESFI INECO 14842'!L167+'CESFI DEX 12758'!L167+'CESFI 11038'!L167+CEPLAN!L167+CEO!L167+CCT!L167+FAED!L167+CESMO!L167+CEAVI!L167+CERES!L167+CEAD!L167+SECOM!L167+'RÁDIO FPOLIS'!L167+'RÁDIO LAGES'!L167+'RÁDIO JVLLE'!L167+SECON!L167+PROPLAN!L167+PROEX!L167+PROPPG!L167+MUSEU!L167+BU!L167</f>
        <v>5</v>
      </c>
      <c r="H167" s="135">
        <f>CEART!M167+'ESAG PROCULT'!M167+'ESAG PAEX'!M167+'ESAG 3201'!M167+'ESAG 12758'!M167+'ESAG 11038'!M167+CEFID!M167+'CAV PROJETO 1'!M167+'CAV PROJETO 2 PRAPEG'!M167+'CAV PROJETO 3 PAEX'!M167+'CESFI INECO 14842'!M167+'CESFI DEX 12758'!M167+'CESFI 11038'!M167+CEPLAN!M167+CEO!M167+CCT!M167+FAED!M167+CESMO!M167+CEAVI!M167+CERES!M167+CEAD!M167+SECOM!M167+'RÁDIO FPOLIS'!M167+'RÁDIO LAGES'!M167+'RÁDIO JVLLE'!M167+SECON!M167+PROPLAN!M167+PROEX!M167+PROPPG!M167+MUSEU!M167+BU!M167</f>
        <v>5</v>
      </c>
      <c r="I167" s="136">
        <f t="shared" si="8"/>
        <v>3</v>
      </c>
      <c r="J167" s="137">
        <f>CEART!P167+CEART!Q167+'ESAG PROCULT'!P167+'ESAG PROCULT'!Q167+'ESAG PAEX'!P167+'ESAG PAEX'!Q167+'ESAG 3201'!P167+'ESAG 3201'!Q167+'ESAG 12758'!P167+'ESAG 12758'!Q167+'ESAG 11038'!P167+'ESAG 11038'!Q167+CEFID!P167+CEFID!Q167+'CAV PROJETO 1'!P167+'CAV PROJETO 1'!Q167+'CAV PROJETO 2 PRAPEG'!P167+'CAV PROJETO 2 PRAPEG'!Q167+'CAV PROJETO 3 PAEX'!P167+'CAV PROJETO 3 PAEX'!Q167+'CESFI INECO 14842'!P167+'CESFI INECO 14842'!Q167+'CESFI DEX 12758'!P167+'CESFI DEX 12758'!Q167+'CESFI 11038'!P167+'CESFI 11038'!Q167+CEPLAN!P167+CEPLAN!Q167+CEO!P167+CEO!Q167+CCT!P167+CCT!Q167+FAED!P167+FAED!Q167+CESMO!P167+CESMO!Q167+CEAVI!P167+CEAVI!Q167+CERES!P167+CERES!Q167+CEAD!P167+CEAD!Q167+SECOM!P167+SECOM!Q167+'RÁDIO FPOLIS'!P167+'RÁDIO FPOLIS'!Q167+'RÁDIO LAGES'!P167+'RÁDIO LAGES'!Q167+'RÁDIO JVLLE'!P167+'RÁDIO JVLLE'!Q167+SECON!P167+SECON!Q167+PROPLAN!P167+PROPLAN!Q167+PROEX!P167+PROEX!Q167+PROPPG!P167+PROPPG!Q167+MUSEU!P167+MUSEU!Q167+BU!P167+BU!Q167</f>
        <v>0</v>
      </c>
      <c r="K167" s="138">
        <f t="shared" si="10"/>
        <v>9</v>
      </c>
      <c r="L167" s="139">
        <f t="shared" si="1"/>
        <v>14218.96</v>
      </c>
      <c r="M167" s="139">
        <f t="shared" si="3"/>
        <v>0</v>
      </c>
      <c r="N167" s="264">
        <f t="shared" si="9"/>
        <v>5078.2</v>
      </c>
      <c r="O167" s="265"/>
      <c r="P167" s="265"/>
      <c r="Q167" s="265"/>
      <c r="R167" s="332"/>
    </row>
    <row r="168" spans="1:18" ht="39" hidden="1" customHeight="1" x14ac:dyDescent="0.35">
      <c r="A168" s="328"/>
      <c r="B168" s="133">
        <v>165</v>
      </c>
      <c r="C168" s="329"/>
      <c r="D168" s="105" t="s">
        <v>547</v>
      </c>
      <c r="E168" s="140">
        <v>65.44</v>
      </c>
      <c r="F168" s="134">
        <f>CEART!K168+'ESAG PROCULT'!K168+'ESAG PAEX'!K168+'ESAG 3201'!K168+'ESAG 12758'!K168+'ESAG 11038'!K168+CEFID!K168+'CAV PROJETO 1'!K168+'CAV PROJETO 2 PRAPEG'!K168+'CAV PROJETO 3 PAEX'!K168+'CESFI INECO 14842'!K168+'CESFI DEX 12758'!K168+'CESFI 11038'!K168+CEPLAN!K168+CEO!K168+CCT!K168+FAED!K168+CESMO!K168+CEAVI!K168+CERES!K168+CEAD!K168+SECOM!K168+'RÁDIO FPOLIS'!K168+'RÁDIO LAGES'!K168+'RÁDIO JVLLE'!K168+SECON!K168+PROPLAN!K168+PROEX!K168+PROPPG!K168+MUSEU!K168+BU!K168</f>
        <v>4</v>
      </c>
      <c r="G168" s="135">
        <f>CEART!L168+'ESAG PROCULT'!L168+'ESAG PAEX'!L168+'ESAG 3201'!L168+'ESAG 12758'!L168+'ESAG 11038'!L168+CEFID!L168+'CAV PROJETO 1'!L168+'CAV PROJETO 2 PRAPEG'!L168+'CAV PROJETO 3 PAEX'!L168+'CESFI INECO 14842'!L168+'CESFI DEX 12758'!L168+'CESFI 11038'!L168+CEPLAN!L168+CEO!L168+CCT!L168+FAED!L168+CESMO!L168+CEAVI!L168+CERES!L168+CEAD!L168+SECOM!L168+'RÁDIO FPOLIS'!L168+'RÁDIO LAGES'!L168+'RÁDIO JVLLE'!L168+SECON!L168+PROPLAN!L168+PROEX!L168+PROPPG!L168+MUSEU!L168+BU!L168</f>
        <v>0</v>
      </c>
      <c r="H168" s="135">
        <f>CEART!M168+'ESAG PROCULT'!M168+'ESAG PAEX'!M168+'ESAG 3201'!M168+'ESAG 12758'!M168+'ESAG 11038'!M168+CEFID!M168+'CAV PROJETO 1'!M168+'CAV PROJETO 2 PRAPEG'!M168+'CAV PROJETO 3 PAEX'!M168+'CESFI INECO 14842'!M168+'CESFI DEX 12758'!M168+'CESFI 11038'!M168+CEPLAN!M168+CEO!M168+CCT!M168+FAED!M168+CESMO!M168+CEAVI!M168+CERES!M168+CEAD!M168+SECOM!M168+'RÁDIO FPOLIS'!M168+'RÁDIO LAGES'!M168+'RÁDIO JVLLE'!M168+SECON!M168+PROPLAN!M168+PROEX!M168+PROPPG!M168+MUSEU!M168+BU!M168</f>
        <v>0</v>
      </c>
      <c r="I168" s="136">
        <f t="shared" si="8"/>
        <v>0.5</v>
      </c>
      <c r="J168" s="137">
        <f>CEART!P168+CEART!Q168+'ESAG PROCULT'!P168+'ESAG PROCULT'!Q168+'ESAG PAEX'!P168+'ESAG PAEX'!Q168+'ESAG 3201'!P168+'ESAG 3201'!Q168+'ESAG 12758'!P168+'ESAG 12758'!Q168+'ESAG 11038'!P168+'ESAG 11038'!Q168+CEFID!P168+CEFID!Q168+'CAV PROJETO 1'!P168+'CAV PROJETO 1'!Q168+'CAV PROJETO 2 PRAPEG'!P168+'CAV PROJETO 2 PRAPEG'!Q168+'CAV PROJETO 3 PAEX'!P168+'CAV PROJETO 3 PAEX'!Q168+'CESFI INECO 14842'!P168+'CESFI INECO 14842'!Q168+'CESFI DEX 12758'!P168+'CESFI DEX 12758'!Q168+'CESFI 11038'!P168+'CESFI 11038'!Q168+CEPLAN!P168+CEPLAN!Q168+CEO!P168+CEO!Q168+CCT!P168+CCT!Q168+FAED!P168+FAED!Q168+CESMO!P168+CESMO!Q168+CEAVI!P168+CEAVI!Q168+CERES!P168+CERES!Q168+CEAD!P168+CEAD!Q168+SECOM!P168+SECOM!Q168+'RÁDIO FPOLIS'!P168+'RÁDIO FPOLIS'!Q168+'RÁDIO LAGES'!P168+'RÁDIO LAGES'!Q168+'RÁDIO JVLLE'!P168+'RÁDIO JVLLE'!Q168+SECON!P168+SECON!Q168+PROPLAN!P168+PROPLAN!Q168+PROEX!P168+PROEX!Q168+PROPPG!P168+PROPPG!Q168+MUSEU!P168+MUSEU!Q168+BU!P168+BU!Q168</f>
        <v>0</v>
      </c>
      <c r="K168" s="138">
        <f t="shared" si="10"/>
        <v>4</v>
      </c>
      <c r="L168" s="139">
        <f t="shared" si="1"/>
        <v>261.76</v>
      </c>
      <c r="M168" s="139">
        <f t="shared" si="3"/>
        <v>0</v>
      </c>
      <c r="N168" s="264">
        <f t="shared" si="9"/>
        <v>0</v>
      </c>
      <c r="O168" s="265"/>
      <c r="P168" s="265"/>
      <c r="Q168" s="265"/>
      <c r="R168" s="332"/>
    </row>
    <row r="169" spans="1:18" ht="39" hidden="1" customHeight="1" x14ac:dyDescent="0.35">
      <c r="A169" s="328"/>
      <c r="B169" s="133">
        <v>166</v>
      </c>
      <c r="C169" s="329"/>
      <c r="D169" s="105" t="s">
        <v>550</v>
      </c>
      <c r="E169" s="140">
        <v>203.72</v>
      </c>
      <c r="F169" s="134">
        <f>CEART!K169+'ESAG PROCULT'!K169+'ESAG PAEX'!K169+'ESAG 3201'!K169+'ESAG 12758'!K169+'ESAG 11038'!K169+CEFID!K169+'CAV PROJETO 1'!K169+'CAV PROJETO 2 PRAPEG'!K169+'CAV PROJETO 3 PAEX'!K169+'CESFI INECO 14842'!K169+'CESFI DEX 12758'!K169+'CESFI 11038'!K169+CEPLAN!K169+CEO!K169+CCT!K169+FAED!K169+CESMO!K169+CEAVI!K169+CERES!K169+CEAD!K169+SECOM!K169+'RÁDIO FPOLIS'!K169+'RÁDIO LAGES'!K169+'RÁDIO JVLLE'!K169+SECON!K169+PROPLAN!K169+PROEX!K169+PROPPG!K169+MUSEU!K169+BU!K169</f>
        <v>6</v>
      </c>
      <c r="G169" s="135">
        <f>CEART!L169+'ESAG PROCULT'!L169+'ESAG PAEX'!L169+'ESAG 3201'!L169+'ESAG 12758'!L169+'ESAG 11038'!L169+CEFID!L169+'CAV PROJETO 1'!L169+'CAV PROJETO 2 PRAPEG'!L169+'CAV PROJETO 3 PAEX'!L169+'CESFI INECO 14842'!L169+'CESFI DEX 12758'!L169+'CESFI 11038'!L169+CEPLAN!L169+CEO!L169+CCT!L169+FAED!L169+CESMO!L169+CEAVI!L169+CERES!L169+CEAD!L169+SECOM!L169+'RÁDIO FPOLIS'!L169+'RÁDIO LAGES'!L169+'RÁDIO JVLLE'!L169+SECON!L169+PROPLAN!L169+PROEX!L169+PROPPG!L169+MUSEU!L169+BU!L169</f>
        <v>0</v>
      </c>
      <c r="H169" s="135">
        <f>CEART!M169+'ESAG PROCULT'!M169+'ESAG PAEX'!M169+'ESAG 3201'!M169+'ESAG 12758'!M169+'ESAG 11038'!M169+CEFID!M169+'CAV PROJETO 1'!M169+'CAV PROJETO 2 PRAPEG'!M169+'CAV PROJETO 3 PAEX'!M169+'CESFI INECO 14842'!M169+'CESFI DEX 12758'!M169+'CESFI 11038'!M169+CEPLAN!M169+CEO!M169+CCT!M169+FAED!M169+CESMO!M169+CEAVI!M169+CERES!M169+CEAD!M169+SECOM!M169+'RÁDIO FPOLIS'!M169+'RÁDIO LAGES'!M169+'RÁDIO JVLLE'!M169+SECON!M169+PROPLAN!M169+PROEX!M169+PROPPG!M169+MUSEU!M169+BU!M169</f>
        <v>0</v>
      </c>
      <c r="I169" s="136">
        <f t="shared" si="8"/>
        <v>1</v>
      </c>
      <c r="J169" s="137">
        <f>CEART!P169+CEART!Q169+'ESAG PROCULT'!P169+'ESAG PROCULT'!Q169+'ESAG PAEX'!P169+'ESAG PAEX'!Q169+'ESAG 3201'!P169+'ESAG 3201'!Q169+'ESAG 12758'!P169+'ESAG 12758'!Q169+'ESAG 11038'!P169+'ESAG 11038'!Q169+CEFID!P169+CEFID!Q169+'CAV PROJETO 1'!P169+'CAV PROJETO 1'!Q169+'CAV PROJETO 2 PRAPEG'!P169+'CAV PROJETO 2 PRAPEG'!Q169+'CAV PROJETO 3 PAEX'!P169+'CAV PROJETO 3 PAEX'!Q169+'CESFI INECO 14842'!P169+'CESFI INECO 14842'!Q169+'CESFI DEX 12758'!P169+'CESFI DEX 12758'!Q169+'CESFI 11038'!P169+'CESFI 11038'!Q169+CEPLAN!P169+CEPLAN!Q169+CEO!P169+CEO!Q169+CCT!P169+CCT!Q169+FAED!P169+FAED!Q169+CESMO!P169+CESMO!Q169+CEAVI!P169+CEAVI!Q169+CERES!P169+CERES!Q169+CEAD!P169+CEAD!Q169+SECOM!P169+SECOM!Q169+'RÁDIO FPOLIS'!P169+'RÁDIO FPOLIS'!Q169+'RÁDIO LAGES'!P169+'RÁDIO LAGES'!Q169+'RÁDIO JVLLE'!P169+'RÁDIO JVLLE'!Q169+SECON!P169+SECON!Q169+PROPLAN!P169+PROPLAN!Q169+PROEX!P169+PROEX!Q169+PROPPG!P169+PROPPG!Q169+MUSEU!P169+MUSEU!Q169+BU!P169+BU!Q169</f>
        <v>0</v>
      </c>
      <c r="K169" s="138">
        <f t="shared" si="10"/>
        <v>6</v>
      </c>
      <c r="L169" s="139">
        <f t="shared" si="1"/>
        <v>1222.32</v>
      </c>
      <c r="M169" s="139">
        <f t="shared" si="3"/>
        <v>0</v>
      </c>
      <c r="N169" s="264">
        <f t="shared" si="9"/>
        <v>0</v>
      </c>
      <c r="O169" s="265"/>
      <c r="P169" s="265"/>
      <c r="Q169" s="265"/>
      <c r="R169" s="332"/>
    </row>
    <row r="170" spans="1:18" ht="39" hidden="1" customHeight="1" x14ac:dyDescent="0.35">
      <c r="A170" s="328"/>
      <c r="B170" s="133">
        <v>167</v>
      </c>
      <c r="C170" s="329"/>
      <c r="D170" s="105" t="s">
        <v>554</v>
      </c>
      <c r="E170" s="140">
        <v>173.61</v>
      </c>
      <c r="F170" s="134">
        <f>CEART!K170+'ESAG PROCULT'!K170+'ESAG PAEX'!K170+'ESAG 3201'!K170+'ESAG 12758'!K170+'ESAG 11038'!K170+CEFID!K170+'CAV PROJETO 1'!K170+'CAV PROJETO 2 PRAPEG'!K170+'CAV PROJETO 3 PAEX'!K170+'CESFI INECO 14842'!K170+'CESFI DEX 12758'!K170+'CESFI 11038'!K170+CEPLAN!K170+CEO!K170+CCT!K170+FAED!K170+CESMO!K170+CEAVI!K170+CERES!K170+CEAD!K170+SECOM!K170+'RÁDIO FPOLIS'!K170+'RÁDIO LAGES'!K170+'RÁDIO JVLLE'!K170+SECON!K170+PROPLAN!K170+PROEX!K170+PROPPG!K170+MUSEU!K170+BU!K170</f>
        <v>4</v>
      </c>
      <c r="G170" s="135">
        <f>CEART!L170+'ESAG PROCULT'!L170+'ESAG PAEX'!L170+'ESAG 3201'!L170+'ESAG 12758'!L170+'ESAG 11038'!L170+CEFID!L170+'CAV PROJETO 1'!L170+'CAV PROJETO 2 PRAPEG'!L170+'CAV PROJETO 3 PAEX'!L170+'CESFI INECO 14842'!L170+'CESFI DEX 12758'!L170+'CESFI 11038'!L170+CEPLAN!L170+CEO!L170+CCT!L170+FAED!L170+CESMO!L170+CEAVI!L170+CERES!L170+CEAD!L170+SECOM!L170+'RÁDIO FPOLIS'!L170+'RÁDIO LAGES'!L170+'RÁDIO JVLLE'!L170+SECON!L170+PROPLAN!L170+PROEX!L170+PROPPG!L170+MUSEU!L170+BU!L170</f>
        <v>4</v>
      </c>
      <c r="H170" s="135">
        <f>CEART!M170+'ESAG PROCULT'!M170+'ESAG PAEX'!M170+'ESAG 3201'!M170+'ESAG 12758'!M170+'ESAG 11038'!M170+CEFID!M170+'CAV PROJETO 1'!M170+'CAV PROJETO 2 PRAPEG'!M170+'CAV PROJETO 3 PAEX'!M170+'CESFI INECO 14842'!M170+'CESFI DEX 12758'!M170+'CESFI 11038'!M170+CEPLAN!M170+CEO!M170+CCT!M170+FAED!M170+CESMO!M170+CEAVI!M170+CERES!M170+CEAD!M170+SECOM!M170+'RÁDIO FPOLIS'!M170+'RÁDIO LAGES'!M170+'RÁDIO JVLLE'!M170+SECON!M170+PROPLAN!M170+PROEX!M170+PROPPG!M170+MUSEU!M170+BU!M170</f>
        <v>4</v>
      </c>
      <c r="I170" s="136">
        <f t="shared" si="8"/>
        <v>0.5</v>
      </c>
      <c r="J170" s="137">
        <f>CEART!P170+CEART!Q170+'ESAG PROCULT'!P170+'ESAG PROCULT'!Q170+'ESAG PAEX'!P170+'ESAG PAEX'!Q170+'ESAG 3201'!P170+'ESAG 3201'!Q170+'ESAG 12758'!P170+'ESAG 12758'!Q170+'ESAG 11038'!P170+'ESAG 11038'!Q170+CEFID!P170+CEFID!Q170+'CAV PROJETO 1'!P170+'CAV PROJETO 1'!Q170+'CAV PROJETO 2 PRAPEG'!P170+'CAV PROJETO 2 PRAPEG'!Q170+'CAV PROJETO 3 PAEX'!P170+'CAV PROJETO 3 PAEX'!Q170+'CESFI INECO 14842'!P170+'CESFI INECO 14842'!Q170+'CESFI DEX 12758'!P170+'CESFI DEX 12758'!Q170+'CESFI 11038'!P170+'CESFI 11038'!Q170+CEPLAN!P170+CEPLAN!Q170+CEO!P170+CEO!Q170+CCT!P170+CCT!Q170+FAED!P170+FAED!Q170+CESMO!P170+CESMO!Q170+CEAVI!P170+CEAVI!Q170+CERES!P170+CERES!Q170+CEAD!P170+CEAD!Q170+SECOM!P170+SECOM!Q170+'RÁDIO FPOLIS'!P170+'RÁDIO FPOLIS'!Q170+'RÁDIO LAGES'!P170+'RÁDIO LAGES'!Q170+'RÁDIO JVLLE'!P170+'RÁDIO JVLLE'!Q170+SECON!P170+SECON!Q170+PROPLAN!P170+PROPLAN!Q170+PROEX!P170+PROEX!Q170+PROPPG!P170+PROPPG!Q170+MUSEU!P170+MUSEU!Q170+BU!P170+BU!Q170</f>
        <v>0</v>
      </c>
      <c r="K170" s="138">
        <f t="shared" si="10"/>
        <v>0</v>
      </c>
      <c r="L170" s="139">
        <f t="shared" si="1"/>
        <v>694.44</v>
      </c>
      <c r="M170" s="139">
        <f t="shared" si="3"/>
        <v>0</v>
      </c>
      <c r="N170" s="264">
        <f t="shared" si="9"/>
        <v>694.44</v>
      </c>
      <c r="O170" s="265"/>
      <c r="P170" s="265"/>
      <c r="Q170" s="265"/>
      <c r="R170" s="332"/>
    </row>
    <row r="171" spans="1:18" ht="39" hidden="1" customHeight="1" x14ac:dyDescent="0.35">
      <c r="A171" s="328">
        <v>36</v>
      </c>
      <c r="B171" s="133">
        <v>168</v>
      </c>
      <c r="C171" s="329" t="s">
        <v>286</v>
      </c>
      <c r="D171" s="105" t="s">
        <v>557</v>
      </c>
      <c r="E171" s="140">
        <v>163.63</v>
      </c>
      <c r="F171" s="134">
        <f>CEART!K171+'ESAG PROCULT'!K171+'ESAG PAEX'!K171+'ESAG 3201'!K171+'ESAG 12758'!K171+'ESAG 11038'!K171+CEFID!K171+'CAV PROJETO 1'!K171+'CAV PROJETO 2 PRAPEG'!K171+'CAV PROJETO 3 PAEX'!K171+'CESFI INECO 14842'!K171+'CESFI DEX 12758'!K171+'CESFI 11038'!K171+CEPLAN!K171+CEO!K171+CCT!K171+FAED!K171+CESMO!K171+CEAVI!K171+CERES!K171+CEAD!K171+SECOM!K171+'RÁDIO FPOLIS'!K171+'RÁDIO LAGES'!K171+'RÁDIO JVLLE'!K171+SECON!K171+PROPLAN!K171+PROEX!K171+PROPPG!K171+MUSEU!K171+BU!K171</f>
        <v>3</v>
      </c>
      <c r="G171" s="135">
        <f>CEART!L171+'ESAG PROCULT'!L171+'ESAG PAEX'!L171+'ESAG 3201'!L171+'ESAG 12758'!L171+'ESAG 11038'!L171+CEFID!L171+'CAV PROJETO 1'!L171+'CAV PROJETO 2 PRAPEG'!L171+'CAV PROJETO 3 PAEX'!L171+'CESFI INECO 14842'!L171+'CESFI DEX 12758'!L171+'CESFI 11038'!L171+CEPLAN!L171+CEO!L171+CCT!L171+FAED!L171+CESMO!L171+CEAVI!L171+CERES!L171+CEAD!L171+SECOM!L171+'RÁDIO FPOLIS'!L171+'RÁDIO LAGES'!L171+'RÁDIO JVLLE'!L171+SECON!L171+PROPLAN!L171+PROEX!L171+PROPPG!L171+MUSEU!L171+BU!L171</f>
        <v>0</v>
      </c>
      <c r="H171" s="135">
        <f>CEART!M171+'ESAG PROCULT'!M171+'ESAG PAEX'!M171+'ESAG 3201'!M171+'ESAG 12758'!M171+'ESAG 11038'!M171+CEFID!M171+'CAV PROJETO 1'!M171+'CAV PROJETO 2 PRAPEG'!M171+'CAV PROJETO 3 PAEX'!M171+'CESFI INECO 14842'!M171+'CESFI DEX 12758'!M171+'CESFI 11038'!M171+CEPLAN!M171+CEO!M171+CCT!M171+FAED!M171+CESMO!M171+CEAVI!M171+CERES!M171+CEAD!M171+SECOM!M171+'RÁDIO FPOLIS'!M171+'RÁDIO LAGES'!M171+'RÁDIO JVLLE'!M171+SECON!M171+PROPLAN!M171+PROEX!M171+PROPPG!M171+MUSEU!M171+BU!M171</f>
        <v>0</v>
      </c>
      <c r="I171" s="136">
        <f t="shared" si="8"/>
        <v>0.25</v>
      </c>
      <c r="J171" s="137">
        <f>CEART!P171+CEART!Q171+'ESAG PROCULT'!P171+'ESAG PROCULT'!Q171+'ESAG PAEX'!P171+'ESAG PAEX'!Q171+'ESAG 3201'!P171+'ESAG 3201'!Q171+'ESAG 12758'!P171+'ESAG 12758'!Q171+'ESAG 11038'!P171+'ESAG 11038'!Q171+CEFID!P171+CEFID!Q171+'CAV PROJETO 1'!P171+'CAV PROJETO 1'!Q171+'CAV PROJETO 2 PRAPEG'!P171+'CAV PROJETO 2 PRAPEG'!Q171+'CAV PROJETO 3 PAEX'!P171+'CAV PROJETO 3 PAEX'!Q171+'CESFI INECO 14842'!P171+'CESFI INECO 14842'!Q171+'CESFI DEX 12758'!P171+'CESFI DEX 12758'!Q171+'CESFI 11038'!P171+'CESFI 11038'!Q171+CEPLAN!P171+CEPLAN!Q171+CEO!P171+CEO!Q171+CCT!P171+CCT!Q171+FAED!P171+FAED!Q171+CESMO!P171+CESMO!Q171+CEAVI!P171+CEAVI!Q171+CERES!P171+CERES!Q171+CEAD!P171+CEAD!Q171+SECOM!P171+SECOM!Q171+'RÁDIO FPOLIS'!P171+'RÁDIO FPOLIS'!Q171+'RÁDIO LAGES'!P171+'RÁDIO LAGES'!Q171+'RÁDIO JVLLE'!P171+'RÁDIO JVLLE'!Q171+SECON!P171+SECON!Q171+PROPLAN!P171+PROPLAN!Q171+PROEX!P171+PROEX!Q171+PROPPG!P171+PROPPG!Q171+MUSEU!P171+MUSEU!Q171+BU!P171+BU!Q171</f>
        <v>0</v>
      </c>
      <c r="K171" s="138">
        <f t="shared" si="10"/>
        <v>3</v>
      </c>
      <c r="L171" s="139">
        <f t="shared" si="1"/>
        <v>490.89</v>
      </c>
      <c r="M171" s="139">
        <f t="shared" si="3"/>
        <v>0</v>
      </c>
      <c r="N171" s="264">
        <f t="shared" si="9"/>
        <v>0</v>
      </c>
      <c r="O171" s="265"/>
      <c r="P171" s="265"/>
      <c r="Q171" s="265"/>
      <c r="R171" s="332"/>
    </row>
    <row r="172" spans="1:18" ht="39" hidden="1" customHeight="1" x14ac:dyDescent="0.35">
      <c r="A172" s="328"/>
      <c r="B172" s="133">
        <v>169</v>
      </c>
      <c r="C172" s="329"/>
      <c r="D172" s="105" t="s">
        <v>561</v>
      </c>
      <c r="E172" s="140">
        <v>180.98</v>
      </c>
      <c r="F172" s="134">
        <f>CEART!K172+'ESAG PROCULT'!K172+'ESAG PAEX'!K172+'ESAG 3201'!K172+'ESAG 12758'!K172+'ESAG 11038'!K172+CEFID!K172+'CAV PROJETO 1'!K172+'CAV PROJETO 2 PRAPEG'!K172+'CAV PROJETO 3 PAEX'!K172+'CESFI INECO 14842'!K172+'CESFI DEX 12758'!K172+'CESFI 11038'!K172+CEPLAN!K172+CEO!K172+CCT!K172+FAED!K172+CESMO!K172+CEAVI!K172+CERES!K172+CEAD!K172+SECOM!K172+'RÁDIO FPOLIS'!K172+'RÁDIO LAGES'!K172+'RÁDIO JVLLE'!K172+SECON!K172+PROPLAN!K172+PROEX!K172+PROPPG!K172+MUSEU!K172+BU!K172</f>
        <v>5</v>
      </c>
      <c r="G172" s="135">
        <f>CEART!L172+'ESAG PROCULT'!L172+'ESAG PAEX'!L172+'ESAG 3201'!L172+'ESAG 12758'!L172+'ESAG 11038'!L172+CEFID!L172+'CAV PROJETO 1'!L172+'CAV PROJETO 2 PRAPEG'!L172+'CAV PROJETO 3 PAEX'!L172+'CESFI INECO 14842'!L172+'CESFI DEX 12758'!L172+'CESFI 11038'!L172+CEPLAN!L172+CEO!L172+CCT!L172+FAED!L172+CESMO!L172+CEAVI!L172+CERES!L172+CEAD!L172+SECOM!L172+'RÁDIO FPOLIS'!L172+'RÁDIO LAGES'!L172+'RÁDIO JVLLE'!L172+SECON!L172+PROPLAN!L172+PROEX!L172+PROPPG!L172+MUSEU!L172+BU!L172</f>
        <v>0</v>
      </c>
      <c r="H172" s="135">
        <f>CEART!M172+'ESAG PROCULT'!M172+'ESAG PAEX'!M172+'ESAG 3201'!M172+'ESAG 12758'!M172+'ESAG 11038'!M172+CEFID!M172+'CAV PROJETO 1'!M172+'CAV PROJETO 2 PRAPEG'!M172+'CAV PROJETO 3 PAEX'!M172+'CESFI INECO 14842'!M172+'CESFI DEX 12758'!M172+'CESFI 11038'!M172+CEPLAN!M172+CEO!M172+CCT!M172+FAED!M172+CESMO!M172+CEAVI!M172+CERES!M172+CEAD!M172+SECOM!M172+'RÁDIO FPOLIS'!M172+'RÁDIO LAGES'!M172+'RÁDIO JVLLE'!M172+SECON!M172+PROPLAN!M172+PROEX!M172+PROPPG!M172+MUSEU!M172+BU!M172</f>
        <v>0</v>
      </c>
      <c r="I172" s="136">
        <f t="shared" si="8"/>
        <v>0.75</v>
      </c>
      <c r="J172" s="137">
        <f>CEART!P172+CEART!Q172+'ESAG PROCULT'!P172+'ESAG PROCULT'!Q172+'ESAG PAEX'!P172+'ESAG PAEX'!Q172+'ESAG 3201'!P172+'ESAG 3201'!Q172+'ESAG 12758'!P172+'ESAG 12758'!Q172+'ESAG 11038'!P172+'ESAG 11038'!Q172+CEFID!P172+CEFID!Q172+'CAV PROJETO 1'!P172+'CAV PROJETO 1'!Q172+'CAV PROJETO 2 PRAPEG'!P172+'CAV PROJETO 2 PRAPEG'!Q172+'CAV PROJETO 3 PAEX'!P172+'CAV PROJETO 3 PAEX'!Q172+'CESFI INECO 14842'!P172+'CESFI INECO 14842'!Q172+'CESFI DEX 12758'!P172+'CESFI DEX 12758'!Q172+'CESFI 11038'!P172+'CESFI 11038'!Q172+CEPLAN!P172+CEPLAN!Q172+CEO!P172+CEO!Q172+CCT!P172+CCT!Q172+FAED!P172+FAED!Q172+CESMO!P172+CESMO!Q172+CEAVI!P172+CEAVI!Q172+CERES!P172+CERES!Q172+CEAD!P172+CEAD!Q172+SECOM!P172+SECOM!Q172+'RÁDIO FPOLIS'!P172+'RÁDIO FPOLIS'!Q172+'RÁDIO LAGES'!P172+'RÁDIO LAGES'!Q172+'RÁDIO JVLLE'!P172+'RÁDIO JVLLE'!Q172+SECON!P172+SECON!Q172+PROPLAN!P172+PROPLAN!Q172+PROEX!P172+PROEX!Q172+PROPPG!P172+PROPPG!Q172+MUSEU!P172+MUSEU!Q172+BU!P172+BU!Q172</f>
        <v>0</v>
      </c>
      <c r="K172" s="138">
        <f t="shared" si="10"/>
        <v>5</v>
      </c>
      <c r="L172" s="139">
        <f t="shared" si="1"/>
        <v>904.9</v>
      </c>
      <c r="M172" s="139">
        <f t="shared" si="3"/>
        <v>0</v>
      </c>
      <c r="N172" s="264">
        <f t="shared" si="9"/>
        <v>0</v>
      </c>
      <c r="O172" s="265"/>
      <c r="P172" s="265"/>
      <c r="Q172" s="265"/>
      <c r="R172" s="332"/>
    </row>
    <row r="173" spans="1:18" ht="39" hidden="1" customHeight="1" x14ac:dyDescent="0.35">
      <c r="A173" s="328"/>
      <c r="B173" s="133">
        <v>170</v>
      </c>
      <c r="C173" s="329"/>
      <c r="D173" s="105" t="s">
        <v>566</v>
      </c>
      <c r="E173" s="140">
        <v>87.94</v>
      </c>
      <c r="F173" s="134">
        <f>CEART!K173+'ESAG PROCULT'!K173+'ESAG PAEX'!K173+'ESAG 3201'!K173+'ESAG 12758'!K173+'ESAG 11038'!K173+CEFID!K173+'CAV PROJETO 1'!K173+'CAV PROJETO 2 PRAPEG'!K173+'CAV PROJETO 3 PAEX'!K173+'CESFI INECO 14842'!K173+'CESFI DEX 12758'!K173+'CESFI 11038'!K173+CEPLAN!K173+CEO!K173+CCT!K173+FAED!K173+CESMO!K173+CEAVI!K173+CERES!K173+CEAD!K173+SECOM!K173+'RÁDIO FPOLIS'!K173+'RÁDIO LAGES'!K173+'RÁDIO JVLLE'!K173+SECON!K173+PROPLAN!K173+PROEX!K173+PROPPG!K173+MUSEU!K173+BU!K173</f>
        <v>8</v>
      </c>
      <c r="G173" s="135">
        <f>CEART!L173+'ESAG PROCULT'!L173+'ESAG PAEX'!L173+'ESAG 3201'!L173+'ESAG 12758'!L173+'ESAG 11038'!L173+CEFID!L173+'CAV PROJETO 1'!L173+'CAV PROJETO 2 PRAPEG'!L173+'CAV PROJETO 3 PAEX'!L173+'CESFI INECO 14842'!L173+'CESFI DEX 12758'!L173+'CESFI 11038'!L173+CEPLAN!L173+CEO!L173+CCT!L173+FAED!L173+CESMO!L173+CEAVI!L173+CERES!L173+CEAD!L173+SECOM!L173+'RÁDIO FPOLIS'!L173+'RÁDIO LAGES'!L173+'RÁDIO JVLLE'!L173+SECON!L173+PROPLAN!L173+PROEX!L173+PROPPG!L173+MUSEU!L173+BU!L173</f>
        <v>0</v>
      </c>
      <c r="H173" s="135">
        <f>CEART!M173+'ESAG PROCULT'!M173+'ESAG PAEX'!M173+'ESAG 3201'!M173+'ESAG 12758'!M173+'ESAG 11038'!M173+CEFID!M173+'CAV PROJETO 1'!M173+'CAV PROJETO 2 PRAPEG'!M173+'CAV PROJETO 3 PAEX'!M173+'CESFI INECO 14842'!M173+'CESFI DEX 12758'!M173+'CESFI 11038'!M173+CEPLAN!M173+CEO!M173+CCT!M173+FAED!M173+CESMO!M173+CEAVI!M173+CERES!M173+CEAD!M173+SECOM!M173+'RÁDIO FPOLIS'!M173+'RÁDIO LAGES'!M173+'RÁDIO JVLLE'!M173+SECON!M173+PROPLAN!M173+PROEX!M173+PROPPG!M173+MUSEU!M173+BU!M173</f>
        <v>0</v>
      </c>
      <c r="I173" s="136">
        <f t="shared" si="8"/>
        <v>1.5</v>
      </c>
      <c r="J173" s="137">
        <f>CEART!P173+CEART!Q173+'ESAG PROCULT'!P173+'ESAG PROCULT'!Q173+'ESAG PAEX'!P173+'ESAG PAEX'!Q173+'ESAG 3201'!P173+'ESAG 3201'!Q173+'ESAG 12758'!P173+'ESAG 12758'!Q173+'ESAG 11038'!P173+'ESAG 11038'!Q173+CEFID!P173+CEFID!Q173+'CAV PROJETO 1'!P173+'CAV PROJETO 1'!Q173+'CAV PROJETO 2 PRAPEG'!P173+'CAV PROJETO 2 PRAPEG'!Q173+'CAV PROJETO 3 PAEX'!P173+'CAV PROJETO 3 PAEX'!Q173+'CESFI INECO 14842'!P173+'CESFI INECO 14842'!Q173+'CESFI DEX 12758'!P173+'CESFI DEX 12758'!Q173+'CESFI 11038'!P173+'CESFI 11038'!Q173+CEPLAN!P173+CEPLAN!Q173+CEO!P173+CEO!Q173+CCT!P173+CCT!Q173+FAED!P173+FAED!Q173+CESMO!P173+CESMO!Q173+CEAVI!P173+CEAVI!Q173+CERES!P173+CERES!Q173+CEAD!P173+CEAD!Q173+SECOM!P173+SECOM!Q173+'RÁDIO FPOLIS'!P173+'RÁDIO FPOLIS'!Q173+'RÁDIO LAGES'!P173+'RÁDIO LAGES'!Q173+'RÁDIO JVLLE'!P173+'RÁDIO JVLLE'!Q173+SECON!P173+SECON!Q173+PROPLAN!P173+PROPLAN!Q173+PROEX!P173+PROEX!Q173+PROPPG!P173+PROPPG!Q173+MUSEU!P173+MUSEU!Q173+BU!P173+BU!Q173</f>
        <v>0</v>
      </c>
      <c r="K173" s="138">
        <f t="shared" si="10"/>
        <v>8</v>
      </c>
      <c r="L173" s="139">
        <f t="shared" si="1"/>
        <v>703.52</v>
      </c>
      <c r="M173" s="139">
        <f t="shared" si="3"/>
        <v>0</v>
      </c>
      <c r="N173" s="264">
        <f t="shared" si="9"/>
        <v>0</v>
      </c>
      <c r="O173" s="265"/>
      <c r="P173" s="265"/>
      <c r="Q173" s="265"/>
      <c r="R173" s="332"/>
    </row>
    <row r="174" spans="1:18" ht="39" hidden="1" customHeight="1" x14ac:dyDescent="0.35">
      <c r="A174" s="328"/>
      <c r="B174" s="133">
        <v>171</v>
      </c>
      <c r="C174" s="329"/>
      <c r="D174" s="105" t="s">
        <v>569</v>
      </c>
      <c r="E174" s="140">
        <v>289.74</v>
      </c>
      <c r="F174" s="134">
        <f>CEART!K174+'ESAG PROCULT'!K174+'ESAG PAEX'!K174+'ESAG 3201'!K174+'ESAG 12758'!K174+'ESAG 11038'!K174+CEFID!K174+'CAV PROJETO 1'!K174+'CAV PROJETO 2 PRAPEG'!K174+'CAV PROJETO 3 PAEX'!K174+'CESFI INECO 14842'!K174+'CESFI DEX 12758'!K174+'CESFI 11038'!K174+CEPLAN!K174+CEO!K174+CCT!K174+FAED!K174+CESMO!K174+CEAVI!K174+CERES!K174+CEAD!K174+SECOM!K174+'RÁDIO FPOLIS'!K174+'RÁDIO LAGES'!K174+'RÁDIO JVLLE'!K174+SECON!K174+PROPLAN!K174+PROEX!K174+PROPPG!K174+MUSEU!K174+BU!K174</f>
        <v>141</v>
      </c>
      <c r="G174" s="135">
        <f>CEART!L174+'ESAG PROCULT'!L174+'ESAG PAEX'!L174+'ESAG 3201'!L174+'ESAG 12758'!L174+'ESAG 11038'!L174+CEFID!L174+'CAV PROJETO 1'!L174+'CAV PROJETO 2 PRAPEG'!L174+'CAV PROJETO 3 PAEX'!L174+'CESFI INECO 14842'!L174+'CESFI DEX 12758'!L174+'CESFI 11038'!L174+CEPLAN!L174+CEO!L174+CCT!L174+FAED!L174+CESMO!L174+CEAVI!L174+CERES!L174+CEAD!L174+SECOM!L174+'RÁDIO FPOLIS'!L174+'RÁDIO LAGES'!L174+'RÁDIO JVLLE'!L174+SECON!L174+PROPLAN!L174+PROEX!L174+PROPPG!L174+MUSEU!L174+BU!L174</f>
        <v>32</v>
      </c>
      <c r="H174" s="135">
        <f>CEART!M174+'ESAG PROCULT'!M174+'ESAG PAEX'!M174+'ESAG 3201'!M174+'ESAG 12758'!M174+'ESAG 11038'!M174+CEFID!M174+'CAV PROJETO 1'!M174+'CAV PROJETO 2 PRAPEG'!M174+'CAV PROJETO 3 PAEX'!M174+'CESFI INECO 14842'!M174+'CESFI DEX 12758'!M174+'CESFI 11038'!M174+CEPLAN!M174+CEO!M174+CCT!M174+FAED!M174+CESMO!M174+CEAVI!M174+CERES!M174+CEAD!M174+SECOM!M174+'RÁDIO FPOLIS'!M174+'RÁDIO LAGES'!M174+'RÁDIO JVLLE'!M174+SECON!M174+PROPLAN!M174+PROEX!M174+PROPPG!M174+MUSEU!M174+BU!M174</f>
        <v>32</v>
      </c>
      <c r="I174" s="136">
        <f t="shared" si="8"/>
        <v>34.75</v>
      </c>
      <c r="J174" s="137">
        <f>CEART!P174+CEART!Q174+'ESAG PROCULT'!P174+'ESAG PROCULT'!Q174+'ESAG PAEX'!P174+'ESAG PAEX'!Q174+'ESAG 3201'!P174+'ESAG 3201'!Q174+'ESAG 12758'!P174+'ESAG 12758'!Q174+'ESAG 11038'!P174+'ESAG 11038'!Q174+CEFID!P174+CEFID!Q174+'CAV PROJETO 1'!P174+'CAV PROJETO 1'!Q174+'CAV PROJETO 2 PRAPEG'!P174+'CAV PROJETO 2 PRAPEG'!Q174+'CAV PROJETO 3 PAEX'!P174+'CAV PROJETO 3 PAEX'!Q174+'CESFI INECO 14842'!P174+'CESFI INECO 14842'!Q174+'CESFI DEX 12758'!P174+'CESFI DEX 12758'!Q174+'CESFI 11038'!P174+'CESFI 11038'!Q174+CEPLAN!P174+CEPLAN!Q174+CEO!P174+CEO!Q174+CCT!P174+CCT!Q174+FAED!P174+FAED!Q174+CESMO!P174+CESMO!Q174+CEAVI!P174+CEAVI!Q174+CERES!P174+CERES!Q174+CEAD!P174+CEAD!Q174+SECOM!P174+SECOM!Q174+'RÁDIO FPOLIS'!P174+'RÁDIO FPOLIS'!Q174+'RÁDIO LAGES'!P174+'RÁDIO LAGES'!Q174+'RÁDIO JVLLE'!P174+'RÁDIO JVLLE'!Q174+SECON!P174+SECON!Q174+PROPLAN!P174+PROPLAN!Q174+PROEX!P174+PROEX!Q174+PROPPG!P174+PROPPG!Q174+MUSEU!P174+MUSEU!Q174+BU!P174+BU!Q174</f>
        <v>0</v>
      </c>
      <c r="K174" s="138">
        <f t="shared" si="10"/>
        <v>109</v>
      </c>
      <c r="L174" s="139">
        <f t="shared" si="1"/>
        <v>40853.340000000004</v>
      </c>
      <c r="M174" s="139">
        <f t="shared" si="3"/>
        <v>0</v>
      </c>
      <c r="N174" s="264">
        <f t="shared" si="9"/>
        <v>9271.68</v>
      </c>
      <c r="O174" s="265"/>
      <c r="P174" s="265"/>
      <c r="Q174" s="265"/>
      <c r="R174" s="332"/>
    </row>
    <row r="175" spans="1:18" ht="39" hidden="1" customHeight="1" x14ac:dyDescent="0.35">
      <c r="A175" s="328"/>
      <c r="B175" s="133">
        <v>172</v>
      </c>
      <c r="C175" s="329"/>
      <c r="D175" s="105" t="s">
        <v>571</v>
      </c>
      <c r="E175" s="140">
        <v>190.59</v>
      </c>
      <c r="F175" s="134">
        <f>CEART!K175+'ESAG PROCULT'!K175+'ESAG PAEX'!K175+'ESAG 3201'!K175+'ESAG 12758'!K175+'ESAG 11038'!K175+CEFID!K175+'CAV PROJETO 1'!K175+'CAV PROJETO 2 PRAPEG'!K175+'CAV PROJETO 3 PAEX'!K175+'CESFI INECO 14842'!K175+'CESFI DEX 12758'!K175+'CESFI 11038'!K175+CEPLAN!K175+CEO!K175+CCT!K175+FAED!K175+CESMO!K175+CEAVI!K175+CERES!K175+CEAD!K175+SECOM!K175+'RÁDIO FPOLIS'!K175+'RÁDIO LAGES'!K175+'RÁDIO JVLLE'!K175+SECON!K175+PROPLAN!K175+PROEX!K175+PROPPG!K175+MUSEU!K175+BU!K175</f>
        <v>8</v>
      </c>
      <c r="G175" s="135">
        <f>CEART!L175+'ESAG PROCULT'!L175+'ESAG PAEX'!L175+'ESAG 3201'!L175+'ESAG 12758'!L175+'ESAG 11038'!L175+CEFID!L175+'CAV PROJETO 1'!L175+'CAV PROJETO 2 PRAPEG'!L175+'CAV PROJETO 3 PAEX'!L175+'CESFI INECO 14842'!L175+'CESFI DEX 12758'!L175+'CESFI 11038'!L175+CEPLAN!L175+CEO!L175+CCT!L175+FAED!L175+CESMO!L175+CEAVI!L175+CERES!L175+CEAD!L175+SECOM!L175+'RÁDIO FPOLIS'!L175+'RÁDIO LAGES'!L175+'RÁDIO JVLLE'!L175+SECON!L175+PROPLAN!L175+PROEX!L175+PROPPG!L175+MUSEU!L175+BU!L175</f>
        <v>0</v>
      </c>
      <c r="H175" s="135">
        <f>CEART!M175+'ESAG PROCULT'!M175+'ESAG PAEX'!M175+'ESAG 3201'!M175+'ESAG 12758'!M175+'ESAG 11038'!M175+CEFID!M175+'CAV PROJETO 1'!M175+'CAV PROJETO 2 PRAPEG'!M175+'CAV PROJETO 3 PAEX'!M175+'CESFI INECO 14842'!M175+'CESFI DEX 12758'!M175+'CESFI 11038'!M175+CEPLAN!M175+CEO!M175+CCT!M175+FAED!M175+CESMO!M175+CEAVI!M175+CERES!M175+CEAD!M175+SECOM!M175+'RÁDIO FPOLIS'!M175+'RÁDIO LAGES'!M175+'RÁDIO JVLLE'!M175+SECON!M175+PROPLAN!M175+PROEX!M175+PROPPG!M175+MUSEU!M175+BU!M175</f>
        <v>0</v>
      </c>
      <c r="I175" s="136">
        <f t="shared" si="8"/>
        <v>1.5</v>
      </c>
      <c r="J175" s="137">
        <f>CEART!P175+CEART!Q175+'ESAG PROCULT'!P175+'ESAG PROCULT'!Q175+'ESAG PAEX'!P175+'ESAG PAEX'!Q175+'ESAG 3201'!P175+'ESAG 3201'!Q175+'ESAG 12758'!P175+'ESAG 12758'!Q175+'ESAG 11038'!P175+'ESAG 11038'!Q175+CEFID!P175+CEFID!Q175+'CAV PROJETO 1'!P175+'CAV PROJETO 1'!Q175+'CAV PROJETO 2 PRAPEG'!P175+'CAV PROJETO 2 PRAPEG'!Q175+'CAV PROJETO 3 PAEX'!P175+'CAV PROJETO 3 PAEX'!Q175+'CESFI INECO 14842'!P175+'CESFI INECO 14842'!Q175+'CESFI DEX 12758'!P175+'CESFI DEX 12758'!Q175+'CESFI 11038'!P175+'CESFI 11038'!Q175+CEPLAN!P175+CEPLAN!Q175+CEO!P175+CEO!Q175+CCT!P175+CCT!Q175+FAED!P175+FAED!Q175+CESMO!P175+CESMO!Q175+CEAVI!P175+CEAVI!Q175+CERES!P175+CERES!Q175+CEAD!P175+CEAD!Q175+SECOM!P175+SECOM!Q175+'RÁDIO FPOLIS'!P175+'RÁDIO FPOLIS'!Q175+'RÁDIO LAGES'!P175+'RÁDIO LAGES'!Q175+'RÁDIO JVLLE'!P175+'RÁDIO JVLLE'!Q175+SECON!P175+SECON!Q175+PROPLAN!P175+PROPLAN!Q175+PROEX!P175+PROEX!Q175+PROPPG!P175+PROPPG!Q175+MUSEU!P175+MUSEU!Q175+BU!P175+BU!Q175</f>
        <v>0</v>
      </c>
      <c r="K175" s="138">
        <f t="shared" si="10"/>
        <v>8</v>
      </c>
      <c r="L175" s="139">
        <f t="shared" si="1"/>
        <v>1524.72</v>
      </c>
      <c r="M175" s="139">
        <f t="shared" si="3"/>
        <v>0</v>
      </c>
      <c r="N175" s="264">
        <f t="shared" si="9"/>
        <v>0</v>
      </c>
      <c r="O175" s="265"/>
      <c r="P175" s="265"/>
      <c r="Q175" s="265"/>
      <c r="R175" s="332"/>
    </row>
    <row r="176" spans="1:18" ht="39" hidden="1" customHeight="1" x14ac:dyDescent="0.35">
      <c r="A176" s="328"/>
      <c r="B176" s="133">
        <v>173</v>
      </c>
      <c r="C176" s="329"/>
      <c r="D176" s="105" t="s">
        <v>575</v>
      </c>
      <c r="E176" s="140">
        <v>454</v>
      </c>
      <c r="F176" s="134">
        <f>CEART!K176+'ESAG PROCULT'!K176+'ESAG PAEX'!K176+'ESAG 3201'!K176+'ESAG 12758'!K176+'ESAG 11038'!K176+CEFID!K176+'CAV PROJETO 1'!K176+'CAV PROJETO 2 PRAPEG'!K176+'CAV PROJETO 3 PAEX'!K176+'CESFI INECO 14842'!K176+'CESFI DEX 12758'!K176+'CESFI 11038'!K176+CEPLAN!K176+CEO!K176+CCT!K176+FAED!K176+CESMO!K176+CEAVI!K176+CERES!K176+CEAD!K176+SECOM!K176+'RÁDIO FPOLIS'!K176+'RÁDIO LAGES'!K176+'RÁDIO JVLLE'!K176+SECON!K176+PROPLAN!K176+PROEX!K176+PROPPG!K176+MUSEU!K176+BU!K176</f>
        <v>7</v>
      </c>
      <c r="G176" s="135">
        <f>CEART!L176+'ESAG PROCULT'!L176+'ESAG PAEX'!L176+'ESAG 3201'!L176+'ESAG 12758'!L176+'ESAG 11038'!L176+CEFID!L176+'CAV PROJETO 1'!L176+'CAV PROJETO 2 PRAPEG'!L176+'CAV PROJETO 3 PAEX'!L176+'CESFI INECO 14842'!L176+'CESFI DEX 12758'!L176+'CESFI 11038'!L176+CEPLAN!L176+CEO!L176+CCT!L176+FAED!L176+CESMO!L176+CEAVI!L176+CERES!L176+CEAD!L176+SECOM!L176+'RÁDIO FPOLIS'!L176+'RÁDIO LAGES'!L176+'RÁDIO JVLLE'!L176+SECON!L176+PROPLAN!L176+PROEX!L176+PROPPG!L176+MUSEU!L176+BU!L176</f>
        <v>0</v>
      </c>
      <c r="H176" s="135">
        <f>CEART!M176+'ESAG PROCULT'!M176+'ESAG PAEX'!M176+'ESAG 3201'!M176+'ESAG 12758'!M176+'ESAG 11038'!M176+CEFID!M176+'CAV PROJETO 1'!M176+'CAV PROJETO 2 PRAPEG'!M176+'CAV PROJETO 3 PAEX'!M176+'CESFI INECO 14842'!M176+'CESFI DEX 12758'!M176+'CESFI 11038'!M176+CEPLAN!M176+CEO!M176+CCT!M176+FAED!M176+CESMO!M176+CEAVI!M176+CERES!M176+CEAD!M176+SECOM!M176+'RÁDIO FPOLIS'!M176+'RÁDIO LAGES'!M176+'RÁDIO JVLLE'!M176+SECON!M176+PROPLAN!M176+PROEX!M176+PROPPG!M176+MUSEU!M176+BU!M176</f>
        <v>0</v>
      </c>
      <c r="I176" s="136">
        <f t="shared" si="8"/>
        <v>1.25</v>
      </c>
      <c r="J176" s="137">
        <f>CEART!P176+CEART!Q176+'ESAG PROCULT'!P176+'ESAG PROCULT'!Q176+'ESAG PAEX'!P176+'ESAG PAEX'!Q176+'ESAG 3201'!P176+'ESAG 3201'!Q176+'ESAG 12758'!P176+'ESAG 12758'!Q176+'ESAG 11038'!P176+'ESAG 11038'!Q176+CEFID!P176+CEFID!Q176+'CAV PROJETO 1'!P176+'CAV PROJETO 1'!Q176+'CAV PROJETO 2 PRAPEG'!P176+'CAV PROJETO 2 PRAPEG'!Q176+'CAV PROJETO 3 PAEX'!P176+'CAV PROJETO 3 PAEX'!Q176+'CESFI INECO 14842'!P176+'CESFI INECO 14842'!Q176+'CESFI DEX 12758'!P176+'CESFI DEX 12758'!Q176+'CESFI 11038'!P176+'CESFI 11038'!Q176+CEPLAN!P176+CEPLAN!Q176+CEO!P176+CEO!Q176+CCT!P176+CCT!Q176+FAED!P176+FAED!Q176+CESMO!P176+CESMO!Q176+CEAVI!P176+CEAVI!Q176+CERES!P176+CERES!Q176+CEAD!P176+CEAD!Q176+SECOM!P176+SECOM!Q176+'RÁDIO FPOLIS'!P176+'RÁDIO FPOLIS'!Q176+'RÁDIO LAGES'!P176+'RÁDIO LAGES'!Q176+'RÁDIO JVLLE'!P176+'RÁDIO JVLLE'!Q176+SECON!P176+SECON!Q176+PROPLAN!P176+PROPLAN!Q176+PROEX!P176+PROEX!Q176+PROPPG!P176+PROPPG!Q176+MUSEU!P176+MUSEU!Q176+BU!P176+BU!Q176</f>
        <v>0</v>
      </c>
      <c r="K176" s="138">
        <f t="shared" si="10"/>
        <v>7</v>
      </c>
      <c r="L176" s="139">
        <f t="shared" si="1"/>
        <v>3178</v>
      </c>
      <c r="M176" s="139">
        <f t="shared" si="3"/>
        <v>0</v>
      </c>
      <c r="N176" s="264">
        <f t="shared" si="9"/>
        <v>0</v>
      </c>
      <c r="O176" s="265"/>
      <c r="P176" s="265"/>
      <c r="Q176" s="265"/>
      <c r="R176" s="332"/>
    </row>
    <row r="177" spans="1:18" ht="39" hidden="1" customHeight="1" x14ac:dyDescent="0.35">
      <c r="A177" s="328"/>
      <c r="B177" s="133">
        <v>174</v>
      </c>
      <c r="C177" s="329"/>
      <c r="D177" s="105" t="s">
        <v>579</v>
      </c>
      <c r="E177" s="140">
        <v>1658.46</v>
      </c>
      <c r="F177" s="134">
        <f>CEART!K177+'ESAG PROCULT'!K177+'ESAG PAEX'!K177+'ESAG 3201'!K177+'ESAG 12758'!K177+'ESAG 11038'!K177+CEFID!K177+'CAV PROJETO 1'!K177+'CAV PROJETO 2 PRAPEG'!K177+'CAV PROJETO 3 PAEX'!K177+'CESFI INECO 14842'!K177+'CESFI DEX 12758'!K177+'CESFI 11038'!K177+CEPLAN!K177+CEO!K177+CCT!K177+FAED!K177+CESMO!K177+CEAVI!K177+CERES!K177+CEAD!K177+SECOM!K177+'RÁDIO FPOLIS'!K177+'RÁDIO LAGES'!K177+'RÁDIO JVLLE'!K177+SECON!K177+PROPLAN!K177+PROEX!K177+PROPPG!K177+MUSEU!K177+BU!K177</f>
        <v>10</v>
      </c>
      <c r="G177" s="135">
        <f>CEART!L177+'ESAG PROCULT'!L177+'ESAG PAEX'!L177+'ESAG 3201'!L177+'ESAG 12758'!L177+'ESAG 11038'!L177+CEFID!L177+'CAV PROJETO 1'!L177+'CAV PROJETO 2 PRAPEG'!L177+'CAV PROJETO 3 PAEX'!L177+'CESFI INECO 14842'!L177+'CESFI DEX 12758'!L177+'CESFI 11038'!L177+CEPLAN!L177+CEO!L177+CCT!L177+FAED!L177+CESMO!L177+CEAVI!L177+CERES!L177+CEAD!L177+SECOM!L177+'RÁDIO FPOLIS'!L177+'RÁDIO LAGES'!L177+'RÁDIO JVLLE'!L177+SECON!L177+PROPLAN!L177+PROEX!L177+PROPPG!L177+MUSEU!L177+BU!L177</f>
        <v>8</v>
      </c>
      <c r="H177" s="135">
        <f>CEART!M177+'ESAG PROCULT'!M177+'ESAG PAEX'!M177+'ESAG 3201'!M177+'ESAG 12758'!M177+'ESAG 11038'!M177+CEFID!M177+'CAV PROJETO 1'!M177+'CAV PROJETO 2 PRAPEG'!M177+'CAV PROJETO 3 PAEX'!M177+'CESFI INECO 14842'!M177+'CESFI DEX 12758'!M177+'CESFI 11038'!M177+CEPLAN!M177+CEO!M177+CCT!M177+FAED!M177+CESMO!M177+CEAVI!M177+CERES!M177+CEAD!M177+SECOM!M177+'RÁDIO FPOLIS'!M177+'RÁDIO LAGES'!M177+'RÁDIO JVLLE'!M177+SECON!M177+PROPLAN!M177+PROEX!M177+PROPPG!M177+MUSEU!M177+BU!M177</f>
        <v>8</v>
      </c>
      <c r="I177" s="136">
        <f t="shared" si="8"/>
        <v>2</v>
      </c>
      <c r="J177" s="137">
        <f>CEART!P177+CEART!Q177+'ESAG PROCULT'!P177+'ESAG PROCULT'!Q177+'ESAG PAEX'!P177+'ESAG PAEX'!Q177+'ESAG 3201'!P177+'ESAG 3201'!Q177+'ESAG 12758'!P177+'ESAG 12758'!Q177+'ESAG 11038'!P177+'ESAG 11038'!Q177+CEFID!P177+CEFID!Q177+'CAV PROJETO 1'!P177+'CAV PROJETO 1'!Q177+'CAV PROJETO 2 PRAPEG'!P177+'CAV PROJETO 2 PRAPEG'!Q177+'CAV PROJETO 3 PAEX'!P177+'CAV PROJETO 3 PAEX'!Q177+'CESFI INECO 14842'!P177+'CESFI INECO 14842'!Q177+'CESFI DEX 12758'!P177+'CESFI DEX 12758'!Q177+'CESFI 11038'!P177+'CESFI 11038'!Q177+CEPLAN!P177+CEPLAN!Q177+CEO!P177+CEO!Q177+CCT!P177+CCT!Q177+FAED!P177+FAED!Q177+CESMO!P177+CESMO!Q177+CEAVI!P177+CEAVI!Q177+CERES!P177+CERES!Q177+CEAD!P177+CEAD!Q177+SECOM!P177+SECOM!Q177+'RÁDIO FPOLIS'!P177+'RÁDIO FPOLIS'!Q177+'RÁDIO LAGES'!P177+'RÁDIO LAGES'!Q177+'RÁDIO JVLLE'!P177+'RÁDIO JVLLE'!Q177+SECON!P177+SECON!Q177+PROPLAN!P177+PROPLAN!Q177+PROEX!P177+PROEX!Q177+PROPPG!P177+PROPPG!Q177+MUSEU!P177+MUSEU!Q177+BU!P177+BU!Q177</f>
        <v>0</v>
      </c>
      <c r="K177" s="138">
        <f t="shared" si="10"/>
        <v>2</v>
      </c>
      <c r="L177" s="139">
        <f t="shared" si="1"/>
        <v>16584.599999999999</v>
      </c>
      <c r="M177" s="139">
        <f t="shared" si="3"/>
        <v>0</v>
      </c>
      <c r="N177" s="264">
        <f t="shared" si="9"/>
        <v>13267.68</v>
      </c>
      <c r="O177" s="265"/>
      <c r="P177" s="265"/>
      <c r="Q177" s="265"/>
      <c r="R177" s="332"/>
    </row>
    <row r="178" spans="1:18" ht="39" hidden="1" customHeight="1" x14ac:dyDescent="0.35">
      <c r="A178" s="328"/>
      <c r="B178" s="133">
        <v>175</v>
      </c>
      <c r="C178" s="329"/>
      <c r="D178" s="105" t="s">
        <v>582</v>
      </c>
      <c r="E178" s="140">
        <v>699.11</v>
      </c>
      <c r="F178" s="134">
        <f>CEART!K178+'ESAG PROCULT'!K178+'ESAG PAEX'!K178+'ESAG 3201'!K178+'ESAG 12758'!K178+'ESAG 11038'!K178+CEFID!K178+'CAV PROJETO 1'!K178+'CAV PROJETO 2 PRAPEG'!K178+'CAV PROJETO 3 PAEX'!K178+'CESFI INECO 14842'!K178+'CESFI DEX 12758'!K178+'CESFI 11038'!K178+CEPLAN!K178+CEO!K178+CCT!K178+FAED!K178+CESMO!K178+CEAVI!K178+CERES!K178+CEAD!K178+SECOM!K178+'RÁDIO FPOLIS'!K178+'RÁDIO LAGES'!K178+'RÁDIO JVLLE'!K178+SECON!K178+PROPLAN!K178+PROEX!K178+PROPPG!K178+MUSEU!K178+BU!K178</f>
        <v>18</v>
      </c>
      <c r="G178" s="135">
        <f>CEART!L178+'ESAG PROCULT'!L178+'ESAG PAEX'!L178+'ESAG 3201'!L178+'ESAG 12758'!L178+'ESAG 11038'!L178+CEFID!L178+'CAV PROJETO 1'!L178+'CAV PROJETO 2 PRAPEG'!L178+'CAV PROJETO 3 PAEX'!L178+'CESFI INECO 14842'!L178+'CESFI DEX 12758'!L178+'CESFI 11038'!L178+CEPLAN!L178+CEO!L178+CCT!L178+FAED!L178+CESMO!L178+CEAVI!L178+CERES!L178+CEAD!L178+SECOM!L178+'RÁDIO FPOLIS'!L178+'RÁDIO LAGES'!L178+'RÁDIO JVLLE'!L178+SECON!L178+PROPLAN!L178+PROEX!L178+PROPPG!L178+MUSEU!L178+BU!L178</f>
        <v>2</v>
      </c>
      <c r="H178" s="135">
        <f>CEART!M178+'ESAG PROCULT'!M178+'ESAG PAEX'!M178+'ESAG 3201'!M178+'ESAG 12758'!M178+'ESAG 11038'!M178+CEFID!M178+'CAV PROJETO 1'!M178+'CAV PROJETO 2 PRAPEG'!M178+'CAV PROJETO 3 PAEX'!M178+'CESFI INECO 14842'!M178+'CESFI DEX 12758'!M178+'CESFI 11038'!M178+CEPLAN!M178+CEO!M178+CCT!M178+FAED!M178+CESMO!M178+CEAVI!M178+CERES!M178+CEAD!M178+SECOM!M178+'RÁDIO FPOLIS'!M178+'RÁDIO LAGES'!M178+'RÁDIO JVLLE'!M178+SECON!M178+PROPLAN!M178+PROEX!M178+PROPPG!M178+MUSEU!M178+BU!M178</f>
        <v>2</v>
      </c>
      <c r="I178" s="136">
        <f t="shared" si="8"/>
        <v>4</v>
      </c>
      <c r="J178" s="137">
        <f>CEART!P178+CEART!Q178+'ESAG PROCULT'!P178+'ESAG PROCULT'!Q178+'ESAG PAEX'!P178+'ESAG PAEX'!Q178+'ESAG 3201'!P178+'ESAG 3201'!Q178+'ESAG 12758'!P178+'ESAG 12758'!Q178+'ESAG 11038'!P178+'ESAG 11038'!Q178+CEFID!P178+CEFID!Q178+'CAV PROJETO 1'!P178+'CAV PROJETO 1'!Q178+'CAV PROJETO 2 PRAPEG'!P178+'CAV PROJETO 2 PRAPEG'!Q178+'CAV PROJETO 3 PAEX'!P178+'CAV PROJETO 3 PAEX'!Q178+'CESFI INECO 14842'!P178+'CESFI INECO 14842'!Q178+'CESFI DEX 12758'!P178+'CESFI DEX 12758'!Q178+'CESFI 11038'!P178+'CESFI 11038'!Q178+CEPLAN!P178+CEPLAN!Q178+CEO!P178+CEO!Q178+CCT!P178+CCT!Q178+FAED!P178+FAED!Q178+CESMO!P178+CESMO!Q178+CEAVI!P178+CEAVI!Q178+CERES!P178+CERES!Q178+CEAD!P178+CEAD!Q178+SECOM!P178+SECOM!Q178+'RÁDIO FPOLIS'!P178+'RÁDIO FPOLIS'!Q178+'RÁDIO LAGES'!P178+'RÁDIO LAGES'!Q178+'RÁDIO JVLLE'!P178+'RÁDIO JVLLE'!Q178+SECON!P178+SECON!Q178+PROPLAN!P178+PROPLAN!Q178+PROEX!P178+PROEX!Q178+PROPPG!P178+PROPPG!Q178+MUSEU!P178+MUSEU!Q178+BU!P178+BU!Q178</f>
        <v>0</v>
      </c>
      <c r="K178" s="138">
        <f t="shared" si="10"/>
        <v>16</v>
      </c>
      <c r="L178" s="139">
        <f t="shared" si="1"/>
        <v>12583.98</v>
      </c>
      <c r="M178" s="139">
        <f t="shared" si="3"/>
        <v>0</v>
      </c>
      <c r="N178" s="264">
        <f t="shared" si="9"/>
        <v>1398.22</v>
      </c>
      <c r="O178" s="265"/>
      <c r="P178" s="265"/>
      <c r="Q178" s="265"/>
      <c r="R178" s="332"/>
    </row>
    <row r="179" spans="1:18" ht="39" hidden="1" customHeight="1" x14ac:dyDescent="0.35">
      <c r="A179" s="328">
        <v>38</v>
      </c>
      <c r="B179" s="133">
        <v>180</v>
      </c>
      <c r="C179" s="329" t="s">
        <v>286</v>
      </c>
      <c r="D179" s="105" t="s">
        <v>585</v>
      </c>
      <c r="E179" s="140">
        <v>342.47</v>
      </c>
      <c r="F179" s="134">
        <f>CEART!K179+'ESAG PROCULT'!K179+'ESAG PAEX'!K179+'ESAG 3201'!K179+'ESAG 12758'!K179+'ESAG 11038'!K179+CEFID!K179+'CAV PROJETO 1'!K179+'CAV PROJETO 2 PRAPEG'!K179+'CAV PROJETO 3 PAEX'!K179+'CESFI INECO 14842'!K179+'CESFI DEX 12758'!K179+'CESFI 11038'!K179+CEPLAN!K179+CEO!K179+CCT!K179+FAED!K179+CESMO!K179+CEAVI!K179+CERES!K179+CEAD!K179+SECOM!K179+'RÁDIO FPOLIS'!K179+'RÁDIO LAGES'!K179+'RÁDIO JVLLE'!K179+SECON!K179+PROPLAN!K179+PROEX!K179+PROPPG!K179+MUSEU!K179+BU!K179</f>
        <v>23</v>
      </c>
      <c r="G179" s="135">
        <f>CEART!L179+'ESAG PROCULT'!L179+'ESAG PAEX'!L179+'ESAG 3201'!L179+'ESAG 12758'!L179+'ESAG 11038'!L179+CEFID!L179+'CAV PROJETO 1'!L179+'CAV PROJETO 2 PRAPEG'!L179+'CAV PROJETO 3 PAEX'!L179+'CESFI INECO 14842'!L179+'CESFI DEX 12758'!L179+'CESFI 11038'!L179+CEPLAN!L179+CEO!L179+CCT!L179+FAED!L179+CESMO!L179+CEAVI!L179+CERES!L179+CEAD!L179+SECOM!L179+'RÁDIO FPOLIS'!L179+'RÁDIO LAGES'!L179+'RÁDIO JVLLE'!L179+SECON!L179+PROPLAN!L179+PROEX!L179+PROPPG!L179+MUSEU!L179+BU!L179</f>
        <v>6</v>
      </c>
      <c r="H179" s="135">
        <f>CEART!M179+'ESAG PROCULT'!M179+'ESAG PAEX'!M179+'ESAG 3201'!M179+'ESAG 12758'!M179+'ESAG 11038'!M179+CEFID!M179+'CAV PROJETO 1'!M179+'CAV PROJETO 2 PRAPEG'!M179+'CAV PROJETO 3 PAEX'!M179+'CESFI INECO 14842'!M179+'CESFI DEX 12758'!M179+'CESFI 11038'!M179+CEPLAN!M179+CEO!M179+CCT!M179+FAED!M179+CESMO!M179+CEAVI!M179+CERES!M179+CEAD!M179+SECOM!M179+'RÁDIO FPOLIS'!M179+'RÁDIO LAGES'!M179+'RÁDIO JVLLE'!M179+SECON!M179+PROPLAN!M179+PROEX!M179+PROPPG!M179+MUSEU!M179+BU!M179</f>
        <v>6</v>
      </c>
      <c r="I179" s="136">
        <f t="shared" si="8"/>
        <v>5.25</v>
      </c>
      <c r="J179" s="137">
        <f>CEART!P179+CEART!Q179+'ESAG PROCULT'!P179+'ESAG PROCULT'!Q179+'ESAG PAEX'!P179+'ESAG PAEX'!Q179+'ESAG 3201'!P179+'ESAG 3201'!Q179+'ESAG 12758'!P179+'ESAG 12758'!Q179+'ESAG 11038'!P179+'ESAG 11038'!Q179+CEFID!P179+CEFID!Q179+'CAV PROJETO 1'!P179+'CAV PROJETO 1'!Q179+'CAV PROJETO 2 PRAPEG'!P179+'CAV PROJETO 2 PRAPEG'!Q179+'CAV PROJETO 3 PAEX'!P179+'CAV PROJETO 3 PAEX'!Q179+'CESFI INECO 14842'!P179+'CESFI INECO 14842'!Q179+'CESFI DEX 12758'!P179+'CESFI DEX 12758'!Q179+'CESFI 11038'!P179+'CESFI 11038'!Q179+CEPLAN!P179+CEPLAN!Q179+CEO!P179+CEO!Q179+CCT!P179+CCT!Q179+FAED!P179+FAED!Q179+CESMO!P179+CESMO!Q179+CEAVI!P179+CEAVI!Q179+CERES!P179+CERES!Q179+CEAD!P179+CEAD!Q179+SECOM!P179+SECOM!Q179+'RÁDIO FPOLIS'!P179+'RÁDIO FPOLIS'!Q179+'RÁDIO LAGES'!P179+'RÁDIO LAGES'!Q179+'RÁDIO JVLLE'!P179+'RÁDIO JVLLE'!Q179+SECON!P179+SECON!Q179+PROPLAN!P179+PROPLAN!Q179+PROEX!P179+PROEX!Q179+PROPPG!P179+PROPPG!Q179+MUSEU!P179+MUSEU!Q179+BU!P179+BU!Q179</f>
        <v>0</v>
      </c>
      <c r="K179" s="138">
        <f t="shared" si="10"/>
        <v>17</v>
      </c>
      <c r="L179" s="139">
        <f t="shared" si="1"/>
        <v>7876.81</v>
      </c>
      <c r="M179" s="139">
        <f t="shared" si="3"/>
        <v>0</v>
      </c>
      <c r="N179" s="264">
        <f t="shared" si="9"/>
        <v>2054.8200000000002</v>
      </c>
      <c r="O179" s="265"/>
      <c r="P179" s="265"/>
      <c r="Q179" s="265"/>
      <c r="R179" s="332"/>
    </row>
    <row r="180" spans="1:18" ht="39" hidden="1" customHeight="1" x14ac:dyDescent="0.35">
      <c r="A180" s="328"/>
      <c r="B180" s="133">
        <v>181</v>
      </c>
      <c r="C180" s="329"/>
      <c r="D180" s="105" t="s">
        <v>589</v>
      </c>
      <c r="E180" s="140">
        <v>1613.51</v>
      </c>
      <c r="F180" s="134">
        <f>CEART!K180+'ESAG PROCULT'!K180+'ESAG PAEX'!K180+'ESAG 3201'!K180+'ESAG 12758'!K180+'ESAG 11038'!K180+CEFID!K180+'CAV PROJETO 1'!K180+'CAV PROJETO 2 PRAPEG'!K180+'CAV PROJETO 3 PAEX'!K180+'CESFI INECO 14842'!K180+'CESFI DEX 12758'!K180+'CESFI 11038'!K180+CEPLAN!K180+CEO!K180+CCT!K180+FAED!K180+CESMO!K180+CEAVI!K180+CERES!K180+CEAD!K180+SECOM!K180+'RÁDIO FPOLIS'!K180+'RÁDIO LAGES'!K180+'RÁDIO JVLLE'!K180+SECON!K180+PROPLAN!K180+PROEX!K180+PROPPG!K180+MUSEU!K180+BU!K180</f>
        <v>18</v>
      </c>
      <c r="G180" s="135">
        <f>CEART!L180+'ESAG PROCULT'!L180+'ESAG PAEX'!L180+'ESAG 3201'!L180+'ESAG 12758'!L180+'ESAG 11038'!L180+CEFID!L180+'CAV PROJETO 1'!L180+'CAV PROJETO 2 PRAPEG'!L180+'CAV PROJETO 3 PAEX'!L180+'CESFI INECO 14842'!L180+'CESFI DEX 12758'!L180+'CESFI 11038'!L180+CEPLAN!L180+CEO!L180+CCT!L180+FAED!L180+CESMO!L180+CEAVI!L180+CERES!L180+CEAD!L180+SECOM!L180+'RÁDIO FPOLIS'!L180+'RÁDIO LAGES'!L180+'RÁDIO JVLLE'!L180+SECON!L180+PROPLAN!L180+PROEX!L180+PROPPG!L180+MUSEU!L180+BU!L180</f>
        <v>1</v>
      </c>
      <c r="H180" s="135">
        <f>CEART!M180+'ESAG PROCULT'!M180+'ESAG PAEX'!M180+'ESAG 3201'!M180+'ESAG 12758'!M180+'ESAG 11038'!M180+CEFID!M180+'CAV PROJETO 1'!M180+'CAV PROJETO 2 PRAPEG'!M180+'CAV PROJETO 3 PAEX'!M180+'CESFI INECO 14842'!M180+'CESFI DEX 12758'!M180+'CESFI 11038'!M180+CEPLAN!M180+CEO!M180+CCT!M180+FAED!M180+CESMO!M180+CEAVI!M180+CERES!M180+CEAD!M180+SECOM!M180+'RÁDIO FPOLIS'!M180+'RÁDIO LAGES'!M180+'RÁDIO JVLLE'!M180+SECON!M180+PROPLAN!M180+PROEX!M180+PROPPG!M180+MUSEU!M180+BU!M180</f>
        <v>1</v>
      </c>
      <c r="I180" s="136">
        <f t="shared" si="8"/>
        <v>4</v>
      </c>
      <c r="J180" s="137">
        <f>CEART!P180+CEART!Q180+'ESAG PROCULT'!P180+'ESAG PROCULT'!Q180+'ESAG PAEX'!P180+'ESAG PAEX'!Q180+'ESAG 3201'!P180+'ESAG 3201'!Q180+'ESAG 12758'!P180+'ESAG 12758'!Q180+'ESAG 11038'!P180+'ESAG 11038'!Q180+CEFID!P180+CEFID!Q180+'CAV PROJETO 1'!P180+'CAV PROJETO 1'!Q180+'CAV PROJETO 2 PRAPEG'!P180+'CAV PROJETO 2 PRAPEG'!Q180+'CAV PROJETO 3 PAEX'!P180+'CAV PROJETO 3 PAEX'!Q180+'CESFI INECO 14842'!P180+'CESFI INECO 14842'!Q180+'CESFI DEX 12758'!P180+'CESFI DEX 12758'!Q180+'CESFI 11038'!P180+'CESFI 11038'!Q180+CEPLAN!P180+CEPLAN!Q180+CEO!P180+CEO!Q180+CCT!P180+CCT!Q180+FAED!P180+FAED!Q180+CESMO!P180+CESMO!Q180+CEAVI!P180+CEAVI!Q180+CERES!P180+CERES!Q180+CEAD!P180+CEAD!Q180+SECOM!P180+SECOM!Q180+'RÁDIO FPOLIS'!P180+'RÁDIO FPOLIS'!Q180+'RÁDIO LAGES'!P180+'RÁDIO LAGES'!Q180+'RÁDIO JVLLE'!P180+'RÁDIO JVLLE'!Q180+SECON!P180+SECON!Q180+PROPLAN!P180+PROPLAN!Q180+PROEX!P180+PROEX!Q180+PROPPG!P180+PROPPG!Q180+MUSEU!P180+MUSEU!Q180+BU!P180+BU!Q180</f>
        <v>0</v>
      </c>
      <c r="K180" s="138">
        <f t="shared" si="10"/>
        <v>17</v>
      </c>
      <c r="L180" s="139">
        <f t="shared" si="1"/>
        <v>29043.18</v>
      </c>
      <c r="M180" s="139">
        <f t="shared" si="3"/>
        <v>0</v>
      </c>
      <c r="N180" s="264">
        <f t="shared" si="9"/>
        <v>1613.51</v>
      </c>
      <c r="O180" s="265"/>
      <c r="P180" s="265"/>
      <c r="Q180" s="265"/>
      <c r="R180" s="332"/>
    </row>
    <row r="181" spans="1:18" ht="39" hidden="1" customHeight="1" x14ac:dyDescent="0.35">
      <c r="A181" s="328"/>
      <c r="B181" s="133">
        <v>182</v>
      </c>
      <c r="C181" s="329"/>
      <c r="D181" s="105" t="s">
        <v>592</v>
      </c>
      <c r="E181" s="140">
        <v>194</v>
      </c>
      <c r="F181" s="134">
        <f>CEART!K181+'ESAG PROCULT'!K181+'ESAG PAEX'!K181+'ESAG 3201'!K181+'ESAG 12758'!K181+'ESAG 11038'!K181+CEFID!K181+'CAV PROJETO 1'!K181+'CAV PROJETO 2 PRAPEG'!K181+'CAV PROJETO 3 PAEX'!K181+'CESFI INECO 14842'!K181+'CESFI DEX 12758'!K181+'CESFI 11038'!K181+CEPLAN!K181+CEO!K181+CCT!K181+FAED!K181+CESMO!K181+CEAVI!K181+CERES!K181+CEAD!K181+SECOM!K181+'RÁDIO FPOLIS'!K181+'RÁDIO LAGES'!K181+'RÁDIO JVLLE'!K181+SECON!K181+PROPLAN!K181+PROEX!K181+PROPPG!K181+MUSEU!K181+BU!K181</f>
        <v>4</v>
      </c>
      <c r="G181" s="135">
        <f>CEART!L181+'ESAG PROCULT'!L181+'ESAG PAEX'!L181+'ESAG 3201'!L181+'ESAG 12758'!L181+'ESAG 11038'!L181+CEFID!L181+'CAV PROJETO 1'!L181+'CAV PROJETO 2 PRAPEG'!L181+'CAV PROJETO 3 PAEX'!L181+'CESFI INECO 14842'!L181+'CESFI DEX 12758'!L181+'CESFI 11038'!L181+CEPLAN!L181+CEO!L181+CCT!L181+FAED!L181+CESMO!L181+CEAVI!L181+CERES!L181+CEAD!L181+SECOM!L181+'RÁDIO FPOLIS'!L181+'RÁDIO LAGES'!L181+'RÁDIO JVLLE'!L181+SECON!L181+PROPLAN!L181+PROEX!L181+PROPPG!L181+MUSEU!L181+BU!L181</f>
        <v>0</v>
      </c>
      <c r="H181" s="135">
        <f>CEART!M181+'ESAG PROCULT'!M181+'ESAG PAEX'!M181+'ESAG 3201'!M181+'ESAG 12758'!M181+'ESAG 11038'!M181+CEFID!M181+'CAV PROJETO 1'!M181+'CAV PROJETO 2 PRAPEG'!M181+'CAV PROJETO 3 PAEX'!M181+'CESFI INECO 14842'!M181+'CESFI DEX 12758'!M181+'CESFI 11038'!M181+CEPLAN!M181+CEO!M181+CCT!M181+FAED!M181+CESMO!M181+CEAVI!M181+CERES!M181+CEAD!M181+SECOM!M181+'RÁDIO FPOLIS'!M181+'RÁDIO LAGES'!M181+'RÁDIO JVLLE'!M181+SECON!M181+PROPLAN!M181+PROEX!M181+PROPPG!M181+MUSEU!M181+BU!M181</f>
        <v>0</v>
      </c>
      <c r="I181" s="136">
        <f t="shared" si="8"/>
        <v>0.5</v>
      </c>
      <c r="J181" s="137">
        <f>CEART!P181+CEART!Q181+'ESAG PROCULT'!P181+'ESAG PROCULT'!Q181+'ESAG PAEX'!P181+'ESAG PAEX'!Q181+'ESAG 3201'!P181+'ESAG 3201'!Q181+'ESAG 12758'!P181+'ESAG 12758'!Q181+'ESAG 11038'!P181+'ESAG 11038'!Q181+CEFID!P181+CEFID!Q181+'CAV PROJETO 1'!P181+'CAV PROJETO 1'!Q181+'CAV PROJETO 2 PRAPEG'!P181+'CAV PROJETO 2 PRAPEG'!Q181+'CAV PROJETO 3 PAEX'!P181+'CAV PROJETO 3 PAEX'!Q181+'CESFI INECO 14842'!P181+'CESFI INECO 14842'!Q181+'CESFI DEX 12758'!P181+'CESFI DEX 12758'!Q181+'CESFI 11038'!P181+'CESFI 11038'!Q181+CEPLAN!P181+CEPLAN!Q181+CEO!P181+CEO!Q181+CCT!P181+CCT!Q181+FAED!P181+FAED!Q181+CESMO!P181+CESMO!Q181+CEAVI!P181+CEAVI!Q181+CERES!P181+CERES!Q181+CEAD!P181+CEAD!Q181+SECOM!P181+SECOM!Q181+'RÁDIO FPOLIS'!P181+'RÁDIO FPOLIS'!Q181+'RÁDIO LAGES'!P181+'RÁDIO LAGES'!Q181+'RÁDIO JVLLE'!P181+'RÁDIO JVLLE'!Q181+SECON!P181+SECON!Q181+PROPLAN!P181+PROPLAN!Q181+PROEX!P181+PROEX!Q181+PROPPG!P181+PROPPG!Q181+MUSEU!P181+MUSEU!Q181+BU!P181+BU!Q181</f>
        <v>0</v>
      </c>
      <c r="K181" s="138">
        <f t="shared" si="10"/>
        <v>4</v>
      </c>
      <c r="L181" s="139">
        <f t="shared" si="1"/>
        <v>776</v>
      </c>
      <c r="M181" s="139">
        <f t="shared" si="3"/>
        <v>0</v>
      </c>
      <c r="N181" s="264">
        <f t="shared" si="9"/>
        <v>0</v>
      </c>
      <c r="O181" s="265"/>
      <c r="P181" s="265"/>
      <c r="Q181" s="265"/>
      <c r="R181" s="332"/>
    </row>
    <row r="182" spans="1:18" ht="39" hidden="1" customHeight="1" x14ac:dyDescent="0.35">
      <c r="A182" s="328"/>
      <c r="B182" s="133">
        <v>183</v>
      </c>
      <c r="C182" s="329"/>
      <c r="D182" s="105" t="s">
        <v>595</v>
      </c>
      <c r="E182" s="140">
        <v>540.30999999999995</v>
      </c>
      <c r="F182" s="134">
        <f>CEART!K182+'ESAG PROCULT'!K182+'ESAG PAEX'!K182+'ESAG 3201'!K182+'ESAG 12758'!K182+'ESAG 11038'!K182+CEFID!K182+'CAV PROJETO 1'!K182+'CAV PROJETO 2 PRAPEG'!K182+'CAV PROJETO 3 PAEX'!K182+'CESFI INECO 14842'!K182+'CESFI DEX 12758'!K182+'CESFI 11038'!K182+CEPLAN!K182+CEO!K182+CCT!K182+FAED!K182+CESMO!K182+CEAVI!K182+CERES!K182+CEAD!K182+SECOM!K182+'RÁDIO FPOLIS'!K182+'RÁDIO LAGES'!K182+'RÁDIO JVLLE'!K182+SECON!K182+PROPLAN!K182+PROEX!K182+PROPPG!K182+MUSEU!K182+BU!K182</f>
        <v>26</v>
      </c>
      <c r="G182" s="135">
        <f>CEART!L182+'ESAG PROCULT'!L182+'ESAG PAEX'!L182+'ESAG 3201'!L182+'ESAG 12758'!L182+'ESAG 11038'!L182+CEFID!L182+'CAV PROJETO 1'!L182+'CAV PROJETO 2 PRAPEG'!L182+'CAV PROJETO 3 PAEX'!L182+'CESFI INECO 14842'!L182+'CESFI DEX 12758'!L182+'CESFI 11038'!L182+CEPLAN!L182+CEO!L182+CCT!L182+FAED!L182+CESMO!L182+CEAVI!L182+CERES!L182+CEAD!L182+SECOM!L182+'RÁDIO FPOLIS'!L182+'RÁDIO LAGES'!L182+'RÁDIO JVLLE'!L182+SECON!L182+PROPLAN!L182+PROEX!L182+PROPPG!L182+MUSEU!L182+BU!L182</f>
        <v>5</v>
      </c>
      <c r="H182" s="135">
        <f>CEART!M182+'ESAG PROCULT'!M182+'ESAG PAEX'!M182+'ESAG 3201'!M182+'ESAG 12758'!M182+'ESAG 11038'!M182+CEFID!M182+'CAV PROJETO 1'!M182+'CAV PROJETO 2 PRAPEG'!M182+'CAV PROJETO 3 PAEX'!M182+'CESFI INECO 14842'!M182+'CESFI DEX 12758'!M182+'CESFI 11038'!M182+CEPLAN!M182+CEO!M182+CCT!M182+FAED!M182+CESMO!M182+CEAVI!M182+CERES!M182+CEAD!M182+SECOM!M182+'RÁDIO FPOLIS'!M182+'RÁDIO LAGES'!M182+'RÁDIO JVLLE'!M182+SECON!M182+PROPLAN!M182+PROEX!M182+PROPPG!M182+MUSEU!M182+BU!M182</f>
        <v>5</v>
      </c>
      <c r="I182" s="136">
        <f t="shared" si="8"/>
        <v>6</v>
      </c>
      <c r="J182" s="137">
        <f>CEART!P182+CEART!Q182+'ESAG PROCULT'!P182+'ESAG PROCULT'!Q182+'ESAG PAEX'!P182+'ESAG PAEX'!Q182+'ESAG 3201'!P182+'ESAG 3201'!Q182+'ESAG 12758'!P182+'ESAG 12758'!Q182+'ESAG 11038'!P182+'ESAG 11038'!Q182+CEFID!P182+CEFID!Q182+'CAV PROJETO 1'!P182+'CAV PROJETO 1'!Q182+'CAV PROJETO 2 PRAPEG'!P182+'CAV PROJETO 2 PRAPEG'!Q182+'CAV PROJETO 3 PAEX'!P182+'CAV PROJETO 3 PAEX'!Q182+'CESFI INECO 14842'!P182+'CESFI INECO 14842'!Q182+'CESFI DEX 12758'!P182+'CESFI DEX 12758'!Q182+'CESFI 11038'!P182+'CESFI 11038'!Q182+CEPLAN!P182+CEPLAN!Q182+CEO!P182+CEO!Q182+CCT!P182+CCT!Q182+FAED!P182+FAED!Q182+CESMO!P182+CESMO!Q182+CEAVI!P182+CEAVI!Q182+CERES!P182+CERES!Q182+CEAD!P182+CEAD!Q182+SECOM!P182+SECOM!Q182+'RÁDIO FPOLIS'!P182+'RÁDIO FPOLIS'!Q182+'RÁDIO LAGES'!P182+'RÁDIO LAGES'!Q182+'RÁDIO JVLLE'!P182+'RÁDIO JVLLE'!Q182+SECON!P182+SECON!Q182+PROPLAN!P182+PROPLAN!Q182+PROEX!P182+PROEX!Q182+PROPPG!P182+PROPPG!Q182+MUSEU!P182+MUSEU!Q182+BU!P182+BU!Q182</f>
        <v>0</v>
      </c>
      <c r="K182" s="138">
        <f t="shared" si="10"/>
        <v>21</v>
      </c>
      <c r="L182" s="139">
        <f t="shared" si="1"/>
        <v>14048.059999999998</v>
      </c>
      <c r="M182" s="139">
        <f t="shared" si="3"/>
        <v>0</v>
      </c>
      <c r="N182" s="264">
        <f t="shared" si="9"/>
        <v>2701.5499999999997</v>
      </c>
      <c r="O182" s="265"/>
      <c r="P182" s="265"/>
      <c r="Q182" s="265"/>
      <c r="R182" s="332"/>
    </row>
    <row r="183" spans="1:18" ht="39" hidden="1" customHeight="1" x14ac:dyDescent="0.35">
      <c r="A183" s="328"/>
      <c r="B183" s="133">
        <v>184</v>
      </c>
      <c r="C183" s="329"/>
      <c r="D183" s="105" t="s">
        <v>597</v>
      </c>
      <c r="E183" s="140">
        <v>164.99</v>
      </c>
      <c r="F183" s="134">
        <f>CEART!K183+'ESAG PROCULT'!K183+'ESAG PAEX'!K183+'ESAG 3201'!K183+'ESAG 12758'!K183+'ESAG 11038'!K183+CEFID!K183+'CAV PROJETO 1'!K183+'CAV PROJETO 2 PRAPEG'!K183+'CAV PROJETO 3 PAEX'!K183+'CESFI INECO 14842'!K183+'CESFI DEX 12758'!K183+'CESFI 11038'!K183+CEPLAN!K183+CEO!K183+CCT!K183+FAED!K183+CESMO!K183+CEAVI!K183+CERES!K183+CEAD!K183+SECOM!K183+'RÁDIO FPOLIS'!K183+'RÁDIO LAGES'!K183+'RÁDIO JVLLE'!K183+SECON!K183+PROPLAN!K183+PROEX!K183+PROPPG!K183+MUSEU!K183+BU!K183</f>
        <v>7</v>
      </c>
      <c r="G183" s="135">
        <f>CEART!L183+'ESAG PROCULT'!L183+'ESAG PAEX'!L183+'ESAG 3201'!L183+'ESAG 12758'!L183+'ESAG 11038'!L183+CEFID!L183+'CAV PROJETO 1'!L183+'CAV PROJETO 2 PRAPEG'!L183+'CAV PROJETO 3 PAEX'!L183+'CESFI INECO 14842'!L183+'CESFI DEX 12758'!L183+'CESFI 11038'!L183+CEPLAN!L183+CEO!L183+CCT!L183+FAED!L183+CESMO!L183+CEAVI!L183+CERES!L183+CEAD!L183+SECOM!L183+'RÁDIO FPOLIS'!L183+'RÁDIO LAGES'!L183+'RÁDIO JVLLE'!L183+SECON!L183+PROPLAN!L183+PROEX!L183+PROPPG!L183+MUSEU!L183+BU!L183</f>
        <v>6</v>
      </c>
      <c r="H183" s="135">
        <f>CEART!M183+'ESAG PROCULT'!M183+'ESAG PAEX'!M183+'ESAG 3201'!M183+'ESAG 12758'!M183+'ESAG 11038'!M183+CEFID!M183+'CAV PROJETO 1'!M183+'CAV PROJETO 2 PRAPEG'!M183+'CAV PROJETO 3 PAEX'!M183+'CESFI INECO 14842'!M183+'CESFI DEX 12758'!M183+'CESFI 11038'!M183+CEPLAN!M183+CEO!M183+CCT!M183+FAED!M183+CESMO!M183+CEAVI!M183+CERES!M183+CEAD!M183+SECOM!M183+'RÁDIO FPOLIS'!M183+'RÁDIO LAGES'!M183+'RÁDIO JVLLE'!M183+SECON!M183+PROPLAN!M183+PROEX!M183+PROPPG!M183+MUSEU!M183+BU!M183</f>
        <v>6</v>
      </c>
      <c r="I183" s="136">
        <f t="shared" si="8"/>
        <v>1.25</v>
      </c>
      <c r="J183" s="137">
        <f>CEART!P183+CEART!Q183+'ESAG PROCULT'!P183+'ESAG PROCULT'!Q183+'ESAG PAEX'!P183+'ESAG PAEX'!Q183+'ESAG 3201'!P183+'ESAG 3201'!Q183+'ESAG 12758'!P183+'ESAG 12758'!Q183+'ESAG 11038'!P183+'ESAG 11038'!Q183+CEFID!P183+CEFID!Q183+'CAV PROJETO 1'!P183+'CAV PROJETO 1'!Q183+'CAV PROJETO 2 PRAPEG'!P183+'CAV PROJETO 2 PRAPEG'!Q183+'CAV PROJETO 3 PAEX'!P183+'CAV PROJETO 3 PAEX'!Q183+'CESFI INECO 14842'!P183+'CESFI INECO 14842'!Q183+'CESFI DEX 12758'!P183+'CESFI DEX 12758'!Q183+'CESFI 11038'!P183+'CESFI 11038'!Q183+CEPLAN!P183+CEPLAN!Q183+CEO!P183+CEO!Q183+CCT!P183+CCT!Q183+FAED!P183+FAED!Q183+CESMO!P183+CESMO!Q183+CEAVI!P183+CEAVI!Q183+CERES!P183+CERES!Q183+CEAD!P183+CEAD!Q183+SECOM!P183+SECOM!Q183+'RÁDIO FPOLIS'!P183+'RÁDIO FPOLIS'!Q183+'RÁDIO LAGES'!P183+'RÁDIO LAGES'!Q183+'RÁDIO JVLLE'!P183+'RÁDIO JVLLE'!Q183+SECON!P183+SECON!Q183+PROPLAN!P183+PROPLAN!Q183+PROEX!P183+PROEX!Q183+PROPPG!P183+PROPPG!Q183+MUSEU!P183+MUSEU!Q183+BU!P183+BU!Q183</f>
        <v>0</v>
      </c>
      <c r="K183" s="138">
        <f t="shared" si="10"/>
        <v>1</v>
      </c>
      <c r="L183" s="139">
        <f t="shared" si="1"/>
        <v>1154.93</v>
      </c>
      <c r="M183" s="139">
        <f t="shared" si="3"/>
        <v>0</v>
      </c>
      <c r="N183" s="264">
        <f t="shared" si="9"/>
        <v>989.94</v>
      </c>
      <c r="O183" s="265"/>
      <c r="P183" s="265"/>
      <c r="Q183" s="265"/>
      <c r="R183" s="332"/>
    </row>
    <row r="184" spans="1:18" ht="39" hidden="1" customHeight="1" x14ac:dyDescent="0.35">
      <c r="A184" s="153">
        <v>39</v>
      </c>
      <c r="B184" s="133">
        <v>185</v>
      </c>
      <c r="C184" s="154" t="s">
        <v>74</v>
      </c>
      <c r="D184" s="105" t="s">
        <v>600</v>
      </c>
      <c r="E184" s="140">
        <v>2317.7399999999998</v>
      </c>
      <c r="F184" s="134">
        <f>CEART!K184+'ESAG PROCULT'!K184+'ESAG PAEX'!K184+'ESAG 3201'!K184+'ESAG 12758'!K184+'ESAG 11038'!K184+CEFID!K184+'CAV PROJETO 1'!K184+'CAV PROJETO 2 PRAPEG'!K184+'CAV PROJETO 3 PAEX'!K184+'CESFI INECO 14842'!K184+'CESFI DEX 12758'!K184+'CESFI 11038'!K184+CEPLAN!K184+CEO!K184+CCT!K184+FAED!K184+CESMO!K184+CEAVI!K184+CERES!K184+CEAD!K184+SECOM!K184+'RÁDIO FPOLIS'!K184+'RÁDIO LAGES'!K184+'RÁDIO JVLLE'!K184+SECON!K184+PROPLAN!K184+PROEX!K184+PROPPG!K184+MUSEU!K184+BU!K184</f>
        <v>4</v>
      </c>
      <c r="G184" s="135">
        <f>CEART!L184+'ESAG PROCULT'!L184+'ESAG PAEX'!L184+'ESAG 3201'!L184+'ESAG 12758'!L184+'ESAG 11038'!L184+CEFID!L184+'CAV PROJETO 1'!L184+'CAV PROJETO 2 PRAPEG'!L184+'CAV PROJETO 3 PAEX'!L184+'CESFI INECO 14842'!L184+'CESFI DEX 12758'!L184+'CESFI 11038'!L184+CEPLAN!L184+CEO!L184+CCT!L184+FAED!L184+CESMO!L184+CEAVI!L184+CERES!L184+CEAD!L184+SECOM!L184+'RÁDIO FPOLIS'!L184+'RÁDIO LAGES'!L184+'RÁDIO JVLLE'!L184+SECON!L184+PROPLAN!L184+PROEX!L184+PROPPG!L184+MUSEU!L184+BU!L184</f>
        <v>3</v>
      </c>
      <c r="H184" s="135">
        <f>CEART!M184+'ESAG PROCULT'!M184+'ESAG PAEX'!M184+'ESAG 3201'!M184+'ESAG 12758'!M184+'ESAG 11038'!M184+CEFID!M184+'CAV PROJETO 1'!M184+'CAV PROJETO 2 PRAPEG'!M184+'CAV PROJETO 3 PAEX'!M184+'CESFI INECO 14842'!M184+'CESFI DEX 12758'!M184+'CESFI 11038'!M184+CEPLAN!M184+CEO!M184+CCT!M184+FAED!M184+CESMO!M184+CEAVI!M184+CERES!M184+CEAD!M184+SECOM!M184+'RÁDIO FPOLIS'!M184+'RÁDIO LAGES'!M184+'RÁDIO JVLLE'!M184+SECON!M184+PROPLAN!M184+PROEX!M184+PROPPG!M184+MUSEU!M184+BU!M184</f>
        <v>3</v>
      </c>
      <c r="I184" s="136">
        <f t="shared" si="8"/>
        <v>0.5</v>
      </c>
      <c r="J184" s="137">
        <f>CEART!P184+CEART!Q184+'ESAG PROCULT'!P184+'ESAG PROCULT'!Q184+'ESAG PAEX'!P184+'ESAG PAEX'!Q184+'ESAG 3201'!P184+'ESAG 3201'!Q184+'ESAG 12758'!P184+'ESAG 12758'!Q184+'ESAG 11038'!P184+'ESAG 11038'!Q184+CEFID!P184+CEFID!Q184+'CAV PROJETO 1'!P184+'CAV PROJETO 1'!Q184+'CAV PROJETO 2 PRAPEG'!P184+'CAV PROJETO 2 PRAPEG'!Q184+'CAV PROJETO 3 PAEX'!P184+'CAV PROJETO 3 PAEX'!Q184+'CESFI INECO 14842'!P184+'CESFI INECO 14842'!Q184+'CESFI DEX 12758'!P184+'CESFI DEX 12758'!Q184+'CESFI 11038'!P184+'CESFI 11038'!Q184+CEPLAN!P184+CEPLAN!Q184+CEO!P184+CEO!Q184+CCT!P184+CCT!Q184+FAED!P184+FAED!Q184+CESMO!P184+CESMO!Q184+CEAVI!P184+CEAVI!Q184+CERES!P184+CERES!Q184+CEAD!P184+CEAD!Q184+SECOM!P184+SECOM!Q184+'RÁDIO FPOLIS'!P184+'RÁDIO FPOLIS'!Q184+'RÁDIO LAGES'!P184+'RÁDIO LAGES'!Q184+'RÁDIO JVLLE'!P184+'RÁDIO JVLLE'!Q184+SECON!P184+SECON!Q184+PROPLAN!P184+PROPLAN!Q184+PROEX!P184+PROEX!Q184+PROPPG!P184+PROPPG!Q184+MUSEU!P184+MUSEU!Q184+BU!P184+BU!Q184</f>
        <v>0</v>
      </c>
      <c r="K184" s="138">
        <f t="shared" si="10"/>
        <v>1</v>
      </c>
      <c r="L184" s="139">
        <f t="shared" si="1"/>
        <v>9270.9599999999991</v>
      </c>
      <c r="M184" s="139">
        <f t="shared" si="3"/>
        <v>0</v>
      </c>
      <c r="N184" s="264">
        <f t="shared" si="9"/>
        <v>6953.2199999999993</v>
      </c>
      <c r="O184" s="265"/>
      <c r="P184" s="265"/>
      <c r="Q184" s="265"/>
      <c r="R184" s="332"/>
    </row>
    <row r="185" spans="1:18" ht="39" hidden="1" customHeight="1" x14ac:dyDescent="0.35">
      <c r="A185" s="338">
        <v>40</v>
      </c>
      <c r="B185" s="133">
        <v>186</v>
      </c>
      <c r="C185" s="336" t="s">
        <v>286</v>
      </c>
      <c r="D185" s="105" t="s">
        <v>604</v>
      </c>
      <c r="E185" s="140">
        <v>42366.49</v>
      </c>
      <c r="F185" s="134">
        <f>CEART!K185+'ESAG PROCULT'!K185+'ESAG PAEX'!K185+'ESAG 3201'!K185+'ESAG 12758'!K185+'ESAG 11038'!K185+CEFID!K185+'CAV PROJETO 1'!K185+'CAV PROJETO 2 PRAPEG'!K185+'CAV PROJETO 3 PAEX'!K185+'CESFI INECO 14842'!K185+'CESFI DEX 12758'!K185+'CESFI 11038'!K185+CEPLAN!K185+CEO!K185+CCT!K185+FAED!K185+CESMO!K185+CEAVI!K185+CERES!K185+CEAD!K185+SECOM!K185+'RÁDIO FPOLIS'!K185+'RÁDIO LAGES'!K185+'RÁDIO JVLLE'!K185+SECON!K185+PROPLAN!K185+PROEX!K185+PROPPG!K185+MUSEU!K185+BU!K185</f>
        <v>2</v>
      </c>
      <c r="G185" s="135">
        <f>CEART!L185+'ESAG PROCULT'!L185+'ESAG PAEX'!L185+'ESAG 3201'!L185+'ESAG 12758'!L185+'ESAG 11038'!L185+CEFID!L185+'CAV PROJETO 1'!L185+'CAV PROJETO 2 PRAPEG'!L185+'CAV PROJETO 3 PAEX'!L185+'CESFI INECO 14842'!L185+'CESFI DEX 12758'!L185+'CESFI 11038'!L185+CEPLAN!L185+CEO!L185+CCT!L185+FAED!L185+CESMO!L185+CEAVI!L185+CERES!L185+CEAD!L185+SECOM!L185+'RÁDIO FPOLIS'!L185+'RÁDIO LAGES'!L185+'RÁDIO JVLLE'!L185+SECON!L185+PROPLAN!L185+PROEX!L185+PROPPG!L185+MUSEU!L185+BU!L185</f>
        <v>0</v>
      </c>
      <c r="H185" s="135">
        <f>CEART!M185+'ESAG PROCULT'!M185+'ESAG PAEX'!M185+'ESAG 3201'!M185+'ESAG 12758'!M185+'ESAG 11038'!M185+CEFID!M185+'CAV PROJETO 1'!M185+'CAV PROJETO 2 PRAPEG'!M185+'CAV PROJETO 3 PAEX'!M185+'CESFI INECO 14842'!M185+'CESFI DEX 12758'!M185+'CESFI 11038'!M185+CEPLAN!M185+CEO!M185+CCT!M185+FAED!M185+CESMO!M185+CEAVI!M185+CERES!M185+CEAD!M185+SECOM!M185+'RÁDIO FPOLIS'!M185+'RÁDIO LAGES'!M185+'RÁDIO JVLLE'!M185+SECON!M185+PROPLAN!M185+PROEX!M185+PROPPG!M185+MUSEU!M185+BU!M185</f>
        <v>0</v>
      </c>
      <c r="I185" s="136">
        <f t="shared" si="8"/>
        <v>0</v>
      </c>
      <c r="J185" s="137">
        <f>CEART!P185+CEART!Q185+'ESAG PROCULT'!P185+'ESAG PROCULT'!Q185+'ESAG PAEX'!P185+'ESAG PAEX'!Q185+'ESAG 3201'!P185+'ESAG 3201'!Q185+'ESAG 12758'!P185+'ESAG 12758'!Q185+'ESAG 11038'!P185+'ESAG 11038'!Q185+CEFID!P185+CEFID!Q185+'CAV PROJETO 1'!P185+'CAV PROJETO 1'!Q185+'CAV PROJETO 2 PRAPEG'!P185+'CAV PROJETO 2 PRAPEG'!Q185+'CAV PROJETO 3 PAEX'!P185+'CAV PROJETO 3 PAEX'!Q185+'CESFI INECO 14842'!P185+'CESFI INECO 14842'!Q185+'CESFI DEX 12758'!P185+'CESFI DEX 12758'!Q185+'CESFI 11038'!P185+'CESFI 11038'!Q185+CEPLAN!P185+CEPLAN!Q185+CEO!P185+CEO!Q185+CCT!P185+CCT!Q185+FAED!P185+FAED!Q185+CESMO!P185+CESMO!Q185+CEAVI!P185+CEAVI!Q185+CERES!P185+CERES!Q185+CEAD!P185+CEAD!Q185+SECOM!P185+SECOM!Q185+'RÁDIO FPOLIS'!P185+'RÁDIO FPOLIS'!Q185+'RÁDIO LAGES'!P185+'RÁDIO LAGES'!Q185+'RÁDIO JVLLE'!P185+'RÁDIO JVLLE'!Q185+SECON!P185+SECON!Q185+PROPLAN!P185+PROPLAN!Q185+PROEX!P185+PROEX!Q185+PROPPG!P185+PROPPG!Q185+MUSEU!P185+MUSEU!Q185+BU!P185+BU!Q185</f>
        <v>0</v>
      </c>
      <c r="K185" s="138">
        <f t="shared" si="10"/>
        <v>2</v>
      </c>
      <c r="L185" s="139">
        <f t="shared" si="1"/>
        <v>84732.98</v>
      </c>
      <c r="M185" s="139">
        <f t="shared" si="3"/>
        <v>0</v>
      </c>
      <c r="N185" s="264">
        <f t="shared" si="9"/>
        <v>0</v>
      </c>
      <c r="O185" s="265"/>
      <c r="P185" s="265"/>
      <c r="Q185" s="265"/>
      <c r="R185" s="332"/>
    </row>
    <row r="186" spans="1:18" ht="39" hidden="1" customHeight="1" thickBot="1" x14ac:dyDescent="0.4">
      <c r="A186" s="339"/>
      <c r="B186" s="133">
        <v>187</v>
      </c>
      <c r="C186" s="337"/>
      <c r="D186" s="105" t="s">
        <v>608</v>
      </c>
      <c r="E186" s="140">
        <v>212.67</v>
      </c>
      <c r="F186" s="134">
        <f>CEART!K186+'ESAG PROCULT'!K186+'ESAG PAEX'!K186+'ESAG 3201'!K186+'ESAG 12758'!K186+'ESAG 11038'!K186+CEFID!K186+'CAV PROJETO 1'!K186+'CAV PROJETO 2 PRAPEG'!K186+'CAV PROJETO 3 PAEX'!K186+'CESFI INECO 14842'!K186+'CESFI DEX 12758'!K186+'CESFI 11038'!K186+CEPLAN!K186+CEO!K186+CCT!K186+FAED!K186+CESMO!K186+CEAVI!K186+CERES!K186+CEAD!K186+SECOM!K186+'RÁDIO FPOLIS'!K186+'RÁDIO LAGES'!K186+'RÁDIO JVLLE'!K186+SECON!K186+PROPLAN!K186+PROEX!K186+PROPPG!K186+MUSEU!K186+BU!K186</f>
        <v>100</v>
      </c>
      <c r="G186" s="135">
        <f>CEART!L186+'ESAG PROCULT'!L186+'ESAG PAEX'!L186+'ESAG 3201'!L186+'ESAG 12758'!L186+'ESAG 11038'!L186+CEFID!L186+'CAV PROJETO 1'!L186+'CAV PROJETO 2 PRAPEG'!L186+'CAV PROJETO 3 PAEX'!L186+'CESFI INECO 14842'!L186+'CESFI DEX 12758'!L186+'CESFI 11038'!L186+CEPLAN!L186+CEO!L186+CCT!L186+FAED!L186+CESMO!L186+CEAVI!L186+CERES!L186+CEAD!L186+SECOM!L186+'RÁDIO FPOLIS'!L186+'RÁDIO LAGES'!L186+'RÁDIO JVLLE'!L186+SECON!L186+PROPLAN!L186+PROEX!L186+PROPPG!L186+MUSEU!L186+BU!L186</f>
        <v>0</v>
      </c>
      <c r="H186" s="135">
        <f>CEART!M186+'ESAG PROCULT'!M186+'ESAG PAEX'!M186+'ESAG 3201'!M186+'ESAG 12758'!M186+'ESAG 11038'!M186+CEFID!M186+'CAV PROJETO 1'!M186+'CAV PROJETO 2 PRAPEG'!M186+'CAV PROJETO 3 PAEX'!M186+'CESFI INECO 14842'!M186+'CESFI DEX 12758'!M186+'CESFI 11038'!M186+CEPLAN!M186+CEO!M186+CCT!M186+FAED!M186+CESMO!M186+CEAVI!M186+CERES!M186+CEAD!M186+SECOM!M186+'RÁDIO FPOLIS'!M186+'RÁDIO LAGES'!M186+'RÁDIO JVLLE'!M186+SECON!M186+PROPLAN!M186+PROEX!M186+PROPPG!M186+MUSEU!M186+BU!M186</f>
        <v>0</v>
      </c>
      <c r="I186" s="136">
        <f t="shared" si="8"/>
        <v>24.5</v>
      </c>
      <c r="J186" s="137">
        <f>CEART!P186+CEART!Q186+'ESAG PROCULT'!P186+'ESAG PROCULT'!Q186+'ESAG PAEX'!P186+'ESAG PAEX'!Q186+'ESAG 3201'!P186+'ESAG 3201'!Q186+'ESAG 12758'!P186+'ESAG 12758'!Q186+'ESAG 11038'!P186+'ESAG 11038'!Q186+CEFID!P186+CEFID!Q186+'CAV PROJETO 1'!P186+'CAV PROJETO 1'!Q186+'CAV PROJETO 2 PRAPEG'!P186+'CAV PROJETO 2 PRAPEG'!Q186+'CAV PROJETO 3 PAEX'!P186+'CAV PROJETO 3 PAEX'!Q186+'CESFI INECO 14842'!P186+'CESFI INECO 14842'!Q186+'CESFI DEX 12758'!P186+'CESFI DEX 12758'!Q186+'CESFI 11038'!P186+'CESFI 11038'!Q186+CEPLAN!P186+CEPLAN!Q186+CEO!P186+CEO!Q186+CCT!P186+CCT!Q186+FAED!P186+FAED!Q186+CESMO!P186+CESMO!Q186+CEAVI!P186+CEAVI!Q186+CERES!P186+CERES!Q186+CEAD!P186+CEAD!Q186+SECOM!P186+SECOM!Q186+'RÁDIO FPOLIS'!P186+'RÁDIO FPOLIS'!Q186+'RÁDIO LAGES'!P186+'RÁDIO LAGES'!Q186+'RÁDIO JVLLE'!P186+'RÁDIO JVLLE'!Q186+SECON!P186+SECON!Q186+PROPLAN!P186+PROPLAN!Q186+PROEX!P186+PROEX!Q186+PROPPG!P186+PROPPG!Q186+MUSEU!P186+MUSEU!Q186+BU!P186+BU!Q186</f>
        <v>0</v>
      </c>
      <c r="K186" s="138">
        <f t="shared" si="10"/>
        <v>100</v>
      </c>
      <c r="L186" s="141">
        <f t="shared" si="1"/>
        <v>21267</v>
      </c>
      <c r="M186" s="141">
        <f t="shared" si="3"/>
        <v>0</v>
      </c>
      <c r="N186" s="264">
        <f t="shared" si="9"/>
        <v>0</v>
      </c>
      <c r="O186" s="266"/>
      <c r="P186" s="266"/>
      <c r="Q186" s="266"/>
      <c r="R186" s="333"/>
    </row>
    <row r="187" spans="1:18" ht="21.65" customHeight="1" thickBot="1" x14ac:dyDescent="0.4">
      <c r="A187" s="142"/>
      <c r="B187" s="143"/>
      <c r="C187" s="143"/>
      <c r="D187" s="143"/>
      <c r="E187" s="157">
        <f>SUM(E4:E186)</f>
        <v>927106.1599999998</v>
      </c>
      <c r="F187" s="144">
        <f t="shared" ref="F187:N187" si="11">SUM(F4:F186)</f>
        <v>2865</v>
      </c>
      <c r="G187" s="144">
        <f t="shared" si="11"/>
        <v>610</v>
      </c>
      <c r="H187" s="144">
        <f t="shared" si="11"/>
        <v>610</v>
      </c>
      <c r="I187" s="144">
        <f t="shared" si="11"/>
        <v>623.75</v>
      </c>
      <c r="J187" s="144">
        <f t="shared" si="11"/>
        <v>1</v>
      </c>
      <c r="K187" s="144">
        <f t="shared" si="11"/>
        <v>2256</v>
      </c>
      <c r="L187" s="145">
        <f t="shared" si="11"/>
        <v>4822377.3299999982</v>
      </c>
      <c r="M187" s="145">
        <f t="shared" si="11"/>
        <v>23000</v>
      </c>
      <c r="N187" s="146">
        <f t="shared" si="11"/>
        <v>1182184.9099999997</v>
      </c>
      <c r="O187" s="267" t="s">
        <v>48</v>
      </c>
      <c r="P187" s="268">
        <f>SUM(P4:P186)</f>
        <v>23000</v>
      </c>
      <c r="Q187" s="334">
        <f>P187+L187</f>
        <v>4845377.3299999982</v>
      </c>
      <c r="R187" s="335"/>
    </row>
    <row r="188" spans="1:18" ht="29.5" customHeight="1" x14ac:dyDescent="0.35"/>
    <row r="189" spans="1:18" x14ac:dyDescent="0.35">
      <c r="E189" s="323" t="str">
        <f>D1</f>
        <v>OBJETO: AQUISIÇÃO DE MATERIAIS E EQUIPAMENTOS DE ÁUDIO, VÍDEO E FOTO PARA A UDESC</v>
      </c>
      <c r="F189" s="324"/>
      <c r="G189" s="324"/>
      <c r="H189" s="324"/>
      <c r="I189" s="324"/>
      <c r="J189" s="324"/>
      <c r="K189" s="324"/>
      <c r="L189" s="324"/>
      <c r="M189" s="324"/>
      <c r="N189" s="325"/>
    </row>
    <row r="190" spans="1:18" ht="31" x14ac:dyDescent="0.35">
      <c r="C190" s="87" t="s">
        <v>613</v>
      </c>
      <c r="E190" s="323" t="str">
        <f>A1</f>
        <v>PE 1343/2025 SRP (SGPE DE ORIGEM: 10500/2025)</v>
      </c>
      <c r="F190" s="324"/>
      <c r="G190" s="324"/>
      <c r="H190" s="324"/>
      <c r="I190" s="324"/>
      <c r="J190" s="324"/>
      <c r="K190" s="324"/>
      <c r="L190" s="324"/>
      <c r="M190" s="324"/>
      <c r="N190" s="325"/>
    </row>
    <row r="191" spans="1:18" x14ac:dyDescent="0.35">
      <c r="E191" s="323" t="str">
        <f>J1</f>
        <v>VIGÊNCIA DA ATA: 04/11/2025 até 04/11/2026</v>
      </c>
      <c r="F191" s="324"/>
      <c r="G191" s="324"/>
      <c r="H191" s="324"/>
      <c r="I191" s="324"/>
      <c r="J191" s="324"/>
      <c r="K191" s="324"/>
      <c r="L191" s="324"/>
      <c r="M191" s="324"/>
      <c r="N191" s="325"/>
    </row>
    <row r="192" spans="1:18" x14ac:dyDescent="0.35">
      <c r="E192" s="1" t="s">
        <v>28</v>
      </c>
      <c r="F192" s="3" t="s">
        <v>29</v>
      </c>
      <c r="G192" s="3" t="s">
        <v>30</v>
      </c>
      <c r="H192" s="2" t="s">
        <v>31</v>
      </c>
      <c r="I192" s="3" t="s">
        <v>32</v>
      </c>
      <c r="J192" s="1" t="s">
        <v>33</v>
      </c>
      <c r="K192" s="4" t="s">
        <v>34</v>
      </c>
      <c r="L192" s="1" t="s">
        <v>35</v>
      </c>
      <c r="M192" s="1" t="s">
        <v>36</v>
      </c>
      <c r="N192" s="3" t="s">
        <v>37</v>
      </c>
    </row>
    <row r="193" spans="5:14" x14ac:dyDescent="0.35">
      <c r="E193" s="5" t="s">
        <v>45</v>
      </c>
      <c r="F193" s="124">
        <f t="array" aca="1" ref="F193" ca="1">INDIRECT("'"&amp; $E193 &amp; "'!K188")</f>
        <v>1051234.7400000002</v>
      </c>
      <c r="G193" s="6">
        <f t="array" aca="1" ref="G193" ca="1">INDIRECT("'"&amp; $E193 &amp; "'!L1882")</f>
        <v>0</v>
      </c>
      <c r="H193" s="7">
        <f t="shared" ref="H193:H224" ca="1" si="12">G193/F193</f>
        <v>0</v>
      </c>
      <c r="I193" s="8">
        <f t="array" aca="1" ref="I193" ca="1">INDIRECT("'"&amp; $E193 &amp; "'!N32")</f>
        <v>0</v>
      </c>
      <c r="J193" s="8">
        <f t="array" aca="1" ref="J193" ca="1">INDIRECT("'"&amp; $E193 &amp; "'!P32") + INDIRECT("'"&amp; $E193 &amp; "'!Q32")</f>
        <v>0</v>
      </c>
      <c r="K193" s="9">
        <f t="shared" ref="K193:K223" ca="1" si="13">J193/F193</f>
        <v>0</v>
      </c>
      <c r="L193" s="6">
        <f t="array" aca="1" ref="L193" ca="1">INDIRECT("'"&amp; $E193 &amp; "'!M32")</f>
        <v>0</v>
      </c>
      <c r="M193" s="10">
        <f t="shared" ref="M193:M224" ca="1" si="14">L193/F193</f>
        <v>0</v>
      </c>
      <c r="N193" s="11">
        <f t="shared" ref="N193:N224" ca="1" si="15">J193+G193</f>
        <v>0</v>
      </c>
    </row>
    <row r="194" spans="5:14" x14ac:dyDescent="0.35">
      <c r="E194" s="12" t="s">
        <v>614</v>
      </c>
      <c r="F194" s="13">
        <f t="array" aca="1" ref="F194" ca="1">INDIRECT("'"&amp; $E194 &amp; "'!K188")</f>
        <v>3275</v>
      </c>
      <c r="G194" s="14">
        <f t="array" aca="1" ref="G194" ca="1">INDIRECT("'"&amp; $E194 &amp; "'!L1882")</f>
        <v>0</v>
      </c>
      <c r="H194" s="15">
        <f t="shared" ca="1" si="12"/>
        <v>0</v>
      </c>
      <c r="I194" s="16">
        <f t="array" aca="1" ref="I194" ca="1">INDIRECT("'"&amp; $E194 &amp; "'!N32")</f>
        <v>0</v>
      </c>
      <c r="J194" s="16">
        <f t="array" aca="1" ref="J194" ca="1">INDIRECT("'"&amp; $E194 &amp; "'!P32") + INDIRECT("'"&amp; $E194 &amp; "'!Q32")</f>
        <v>0</v>
      </c>
      <c r="K194" s="17">
        <f t="shared" ca="1" si="13"/>
        <v>0</v>
      </c>
      <c r="L194" s="13">
        <f t="array" aca="1" ref="L194" ca="1">INDIRECT("'"&amp; $E194 &amp; "'!M32")</f>
        <v>0</v>
      </c>
      <c r="M194" s="18">
        <f t="shared" ca="1" si="14"/>
        <v>0</v>
      </c>
      <c r="N194" s="19">
        <f t="shared" ca="1" si="15"/>
        <v>0</v>
      </c>
    </row>
    <row r="195" spans="5:14" x14ac:dyDescent="0.35">
      <c r="E195" s="12" t="s">
        <v>616</v>
      </c>
      <c r="F195" s="13">
        <f t="array" aca="1" ref="F195" ca="1">INDIRECT("'"&amp; $E195 &amp; "'!K188")</f>
        <v>1572.77</v>
      </c>
      <c r="G195" s="14">
        <f t="array" aca="1" ref="G195" ca="1">INDIRECT("'"&amp; $E195 &amp; "'!L1882")</f>
        <v>0</v>
      </c>
      <c r="H195" s="15">
        <f t="shared" ca="1" si="12"/>
        <v>0</v>
      </c>
      <c r="I195" s="16">
        <f t="array" aca="1" ref="I195" ca="1">INDIRECT("'"&amp; $E195 &amp; "'!N32")</f>
        <v>0</v>
      </c>
      <c r="J195" s="16">
        <f t="array" aca="1" ref="J195" ca="1">INDIRECT("'"&amp; $E195 &amp; "'!P32") + INDIRECT("'"&amp; $E195 &amp; "'!Q32")</f>
        <v>0</v>
      </c>
      <c r="K195" s="17">
        <f t="shared" ca="1" si="13"/>
        <v>0</v>
      </c>
      <c r="L195" s="13">
        <f t="array" aca="1" ref="L195" ca="1">INDIRECT("'"&amp; $E195 &amp; "'!M32")</f>
        <v>0</v>
      </c>
      <c r="M195" s="18">
        <f t="shared" ca="1" si="14"/>
        <v>0</v>
      </c>
      <c r="N195" s="19">
        <f t="shared" ca="1" si="15"/>
        <v>0</v>
      </c>
    </row>
    <row r="196" spans="5:14" x14ac:dyDescent="0.35">
      <c r="E196" s="12" t="s">
        <v>955</v>
      </c>
      <c r="F196" s="13">
        <f t="array" aca="1" ref="F196" ca="1">INDIRECT("'"&amp; $E196 &amp; "'!K188")</f>
        <v>50927.14</v>
      </c>
      <c r="G196" s="14">
        <f t="array" aca="1" ref="G196" ca="1">INDIRECT("'"&amp; $E196 &amp; "'!L1882")</f>
        <v>0</v>
      </c>
      <c r="H196" s="15">
        <f t="shared" ca="1" si="12"/>
        <v>0</v>
      </c>
      <c r="I196" s="16">
        <f t="array" aca="1" ref="I196" ca="1">INDIRECT("'"&amp; $E196 &amp; "'!N32")</f>
        <v>0</v>
      </c>
      <c r="J196" s="16">
        <f t="array" aca="1" ref="J196" ca="1">INDIRECT("'"&amp; $E196 &amp; "'!P32") + INDIRECT("'"&amp; $E196 &amp; "'!Q32")</f>
        <v>0</v>
      </c>
      <c r="K196" s="17">
        <f t="shared" ca="1" si="13"/>
        <v>0</v>
      </c>
      <c r="L196" s="13">
        <f t="array" aca="1" ref="L196" ca="1">INDIRECT("'"&amp; $E196 &amp; "'!M32")</f>
        <v>0</v>
      </c>
      <c r="M196" s="18">
        <f t="shared" ca="1" si="14"/>
        <v>0</v>
      </c>
      <c r="N196" s="19">
        <f t="shared" ca="1" si="15"/>
        <v>0</v>
      </c>
    </row>
    <row r="197" spans="5:14" x14ac:dyDescent="0.35">
      <c r="E197" s="12" t="s">
        <v>617</v>
      </c>
      <c r="F197" s="13">
        <f t="array" aca="1" ref="F197" ca="1">INDIRECT("'"&amp; $E197 &amp; "'!K188")</f>
        <v>1717.61</v>
      </c>
      <c r="G197" s="14">
        <f t="array" aca="1" ref="G197" ca="1">INDIRECT("'"&amp; $E197 &amp; "'!L1882")</f>
        <v>0</v>
      </c>
      <c r="H197" s="15">
        <f t="shared" ca="1" si="12"/>
        <v>0</v>
      </c>
      <c r="I197" s="16">
        <f t="array" aca="1" ref="I197" ca="1">INDIRECT("'"&amp; $E197 &amp; "'!N32")</f>
        <v>0</v>
      </c>
      <c r="J197" s="16">
        <f t="array" aca="1" ref="J197" ca="1">INDIRECT("'"&amp; $E197 &amp; "'!P32") + INDIRECT("'"&amp; $E197 &amp; "'!Q32")</f>
        <v>0</v>
      </c>
      <c r="K197" s="17">
        <f t="shared" ca="1" si="13"/>
        <v>0</v>
      </c>
      <c r="L197" s="13">
        <f t="array" aca="1" ref="L197" ca="1">INDIRECT("'"&amp; $E197 &amp; "'!M32")</f>
        <v>0</v>
      </c>
      <c r="M197" s="18">
        <f t="shared" ca="1" si="14"/>
        <v>0</v>
      </c>
      <c r="N197" s="19">
        <f t="shared" ca="1" si="15"/>
        <v>0</v>
      </c>
    </row>
    <row r="198" spans="5:14" x14ac:dyDescent="0.35">
      <c r="E198" s="20" t="s">
        <v>618</v>
      </c>
      <c r="F198" s="13">
        <f t="array" aca="1" ref="F198" ca="1">INDIRECT("'"&amp; $E198 &amp; "'!K188")</f>
        <v>65594.450000000012</v>
      </c>
      <c r="G198" s="14">
        <f t="array" aca="1" ref="G198" ca="1">INDIRECT("'"&amp; $E198 &amp; "'!L1882")</f>
        <v>0</v>
      </c>
      <c r="H198" s="15">
        <f t="shared" ca="1" si="12"/>
        <v>0</v>
      </c>
      <c r="I198" s="16">
        <f t="array" aca="1" ref="I198" ca="1">INDIRECT("'"&amp; $E198 &amp; "'!N32")</f>
        <v>0</v>
      </c>
      <c r="J198" s="16">
        <f t="array" aca="1" ref="J198" ca="1">INDIRECT("'"&amp; $E198 &amp; "'!P32") + INDIRECT("'"&amp; $E198 &amp; "'!Q32")</f>
        <v>0</v>
      </c>
      <c r="K198" s="17">
        <f t="shared" ca="1" si="13"/>
        <v>0</v>
      </c>
      <c r="L198" s="13">
        <f t="array" aca="1" ref="L198" ca="1">INDIRECT("'"&amp; $E198 &amp; "'!M32")</f>
        <v>0</v>
      </c>
      <c r="M198" s="18">
        <f t="shared" ca="1" si="14"/>
        <v>0</v>
      </c>
      <c r="N198" s="21">
        <f t="shared" ca="1" si="15"/>
        <v>0</v>
      </c>
    </row>
    <row r="199" spans="5:14" x14ac:dyDescent="0.35">
      <c r="E199" s="20" t="s">
        <v>39</v>
      </c>
      <c r="F199" s="13">
        <f t="array" aca="1" ref="F199" ca="1">INDIRECT("'"&amp; $E199 &amp; "'!K188")</f>
        <v>352989.10000000003</v>
      </c>
      <c r="G199" s="14">
        <f t="array" aca="1" ref="G199" ca="1">INDIRECT("'"&amp; $E199 &amp; "'!L1882")</f>
        <v>0</v>
      </c>
      <c r="H199" s="15">
        <f t="shared" ca="1" si="12"/>
        <v>0</v>
      </c>
      <c r="I199" s="16">
        <f t="array" aca="1" ref="I199" ca="1">INDIRECT("'"&amp; $E199 &amp; "'!N32")</f>
        <v>0</v>
      </c>
      <c r="J199" s="16">
        <f t="array" aca="1" ref="J199" ca="1">INDIRECT("'"&amp; $E199 &amp; "'!P32") + INDIRECT("'"&amp; $E199 &amp; "'!Q32")</f>
        <v>0</v>
      </c>
      <c r="K199" s="17">
        <f t="shared" ca="1" si="13"/>
        <v>0</v>
      </c>
      <c r="L199" s="13">
        <f t="array" aca="1" ref="L199" ca="1">INDIRECT("'"&amp; $E199 &amp; "'!M32")</f>
        <v>0</v>
      </c>
      <c r="M199" s="18">
        <f t="shared" ca="1" si="14"/>
        <v>0</v>
      </c>
      <c r="N199" s="19">
        <f t="shared" ca="1" si="15"/>
        <v>0</v>
      </c>
    </row>
    <row r="200" spans="5:14" x14ac:dyDescent="0.35">
      <c r="E200" s="20" t="s">
        <v>619</v>
      </c>
      <c r="F200" s="13">
        <f t="array" aca="1" ref="F200" ca="1">INDIRECT("'"&amp; $E200 &amp; "'!K188")</f>
        <v>88894.8</v>
      </c>
      <c r="G200" s="14">
        <f t="array" aca="1" ref="G200" ca="1">INDIRECT("'"&amp; $E200 &amp; "'!L1882")</f>
        <v>0</v>
      </c>
      <c r="H200" s="15">
        <f t="shared" ca="1" si="12"/>
        <v>0</v>
      </c>
      <c r="I200" s="16">
        <f t="array" aca="1" ref="I200" ca="1">INDIRECT("'"&amp; $E200 &amp; "'!N32")</f>
        <v>0</v>
      </c>
      <c r="J200" s="16">
        <f t="array" aca="1" ref="J200" ca="1">INDIRECT("'"&amp; $E200 &amp; "'!P32") + INDIRECT("'"&amp; $E200 &amp; "'!Q32")</f>
        <v>0</v>
      </c>
      <c r="K200" s="17">
        <f t="shared" ca="1" si="13"/>
        <v>0</v>
      </c>
      <c r="L200" s="13">
        <f t="array" aca="1" ref="L200" ca="1">INDIRECT("'"&amp; $E200 &amp; "'!M32")</f>
        <v>1</v>
      </c>
      <c r="M200" s="18">
        <f t="shared" ca="1" si="14"/>
        <v>1.1249251924747004E-5</v>
      </c>
      <c r="N200" s="19">
        <f t="shared" ca="1" si="15"/>
        <v>0</v>
      </c>
    </row>
    <row r="201" spans="5:14" x14ac:dyDescent="0.35">
      <c r="E201" s="20" t="s">
        <v>620</v>
      </c>
      <c r="F201" s="13">
        <f t="array" aca="1" ref="F201" ca="1">INDIRECT("'"&amp; $E201 &amp; "'!K188")</f>
        <v>9259.48</v>
      </c>
      <c r="G201" s="14">
        <f t="array" aca="1" ref="G201" ca="1">INDIRECT("'"&amp; $E201 &amp; "'!L1882")</f>
        <v>0</v>
      </c>
      <c r="H201" s="15">
        <f t="shared" ca="1" si="12"/>
        <v>0</v>
      </c>
      <c r="I201" s="16">
        <f t="array" aca="1" ref="I201" ca="1">INDIRECT("'"&amp; $E201 &amp; "'!N32")</f>
        <v>0</v>
      </c>
      <c r="J201" s="16">
        <f t="array" aca="1" ref="J201" ca="1">INDIRECT("'"&amp; $E201 &amp; "'!P32") + INDIRECT("'"&amp; $E201 &amp; "'!Q32")</f>
        <v>0</v>
      </c>
      <c r="K201" s="17">
        <f t="shared" ca="1" si="13"/>
        <v>0</v>
      </c>
      <c r="L201" s="13">
        <f t="array" aca="1" ref="L201" ca="1">INDIRECT("'"&amp; $E201 &amp; "'!M32")</f>
        <v>0</v>
      </c>
      <c r="M201" s="18">
        <f t="shared" ca="1" si="14"/>
        <v>0</v>
      </c>
      <c r="N201" s="19">
        <f t="shared" ca="1" si="15"/>
        <v>0</v>
      </c>
    </row>
    <row r="202" spans="5:14" x14ac:dyDescent="0.35">
      <c r="E202" s="20" t="s">
        <v>621</v>
      </c>
      <c r="F202" s="13">
        <f t="array" aca="1" ref="F202" ca="1">INDIRECT("'"&amp; $E202 &amp; "'!K188")</f>
        <v>1572.77</v>
      </c>
      <c r="G202" s="14">
        <f t="array" aca="1" ref="G202" ca="1">INDIRECT("'"&amp; $E202 &amp; "'!L1882")</f>
        <v>0</v>
      </c>
      <c r="H202" s="15">
        <f t="shared" ca="1" si="12"/>
        <v>0</v>
      </c>
      <c r="I202" s="16">
        <f t="array" aca="1" ref="I202" ca="1">INDIRECT("'"&amp; $E202 &amp; "'!N32")</f>
        <v>0</v>
      </c>
      <c r="J202" s="16">
        <f t="array" aca="1" ref="J202" ca="1">INDIRECT("'"&amp; $E202 &amp; "'!P32") + INDIRECT("'"&amp; $E202 &amp; "'!Q32")</f>
        <v>0</v>
      </c>
      <c r="K202" s="17">
        <f t="shared" ca="1" si="13"/>
        <v>0</v>
      </c>
      <c r="L202" s="13">
        <f t="array" aca="1" ref="L202" ca="1">INDIRECT("'"&amp; $E202 &amp; "'!M32")</f>
        <v>0</v>
      </c>
      <c r="M202" s="18">
        <f t="shared" ca="1" si="14"/>
        <v>0</v>
      </c>
      <c r="N202" s="19">
        <f t="shared" ca="1" si="15"/>
        <v>0</v>
      </c>
    </row>
    <row r="203" spans="5:14" x14ac:dyDescent="0.35">
      <c r="E203" s="20" t="s">
        <v>622</v>
      </c>
      <c r="F203" s="13">
        <f t="array" aca="1" ref="F203" ca="1">INDIRECT("'"&amp; $E203 &amp; "'!K188")</f>
        <v>56778.6</v>
      </c>
      <c r="G203" s="14">
        <f t="array" aca="1" ref="G203" ca="1">INDIRECT("'"&amp; $E203 &amp; "'!L1882")</f>
        <v>0</v>
      </c>
      <c r="H203" s="15">
        <f t="shared" ca="1" si="12"/>
        <v>0</v>
      </c>
      <c r="I203" s="16">
        <f t="array" aca="1" ref="I203" ca="1">INDIRECT("'"&amp; $E203 &amp; "'!N32")</f>
        <v>0</v>
      </c>
      <c r="J203" s="16">
        <f t="array" aca="1" ref="J203" ca="1">INDIRECT("'"&amp; $E203 &amp; "'!P32") + INDIRECT("'"&amp; $E203 &amp; "'!Q32")</f>
        <v>0</v>
      </c>
      <c r="K203" s="17">
        <f t="shared" ca="1" si="13"/>
        <v>0</v>
      </c>
      <c r="L203" s="13">
        <f t="array" aca="1" ref="L203" ca="1">INDIRECT("'"&amp; $E203 &amp; "'!M32")</f>
        <v>0</v>
      </c>
      <c r="M203" s="18">
        <f t="shared" ca="1" si="14"/>
        <v>0</v>
      </c>
      <c r="N203" s="19">
        <f t="shared" ca="1" si="15"/>
        <v>0</v>
      </c>
    </row>
    <row r="204" spans="5:14" x14ac:dyDescent="0.35">
      <c r="E204" s="12" t="s">
        <v>623</v>
      </c>
      <c r="F204" s="13">
        <f t="array" aca="1" ref="F204" ca="1">INDIRECT("'"&amp; $E204 &amp; "'!K188")</f>
        <v>30056.670000000002</v>
      </c>
      <c r="G204" s="14">
        <f t="array" aca="1" ref="G204" ca="1">INDIRECT("'"&amp; $E204 &amp; "'!L1882")</f>
        <v>0</v>
      </c>
      <c r="H204" s="15">
        <f t="shared" ca="1" si="12"/>
        <v>0</v>
      </c>
      <c r="I204" s="16">
        <f t="array" aca="1" ref="I204" ca="1">INDIRECT("'"&amp; $E204 &amp; "'!N32")</f>
        <v>0</v>
      </c>
      <c r="J204" s="16">
        <f t="array" aca="1" ref="J204" ca="1">INDIRECT("'"&amp; $E204 &amp; "'!P32") + INDIRECT("'"&amp; $E204 &amp; "'!Q32")</f>
        <v>0</v>
      </c>
      <c r="K204" s="17">
        <f t="shared" ca="1" si="13"/>
        <v>0</v>
      </c>
      <c r="L204" s="13">
        <f t="array" aca="1" ref="L204" ca="1">INDIRECT("'"&amp; $E204 &amp; "'!M32")</f>
        <v>0</v>
      </c>
      <c r="M204" s="18">
        <f t="shared" ca="1" si="14"/>
        <v>0</v>
      </c>
      <c r="N204" s="19">
        <f t="shared" ca="1" si="15"/>
        <v>0</v>
      </c>
    </row>
    <row r="205" spans="5:14" x14ac:dyDescent="0.35">
      <c r="E205" s="20" t="s">
        <v>624</v>
      </c>
      <c r="F205" s="13">
        <f t="array" aca="1" ref="F205" ca="1">INDIRECT("'"&amp; $E205 &amp; "'!K188")</f>
        <v>32611.27</v>
      </c>
      <c r="G205" s="14">
        <f t="array" aca="1" ref="G205" ca="1">INDIRECT("'"&amp; $E205 &amp; "'!L1882")</f>
        <v>0</v>
      </c>
      <c r="H205" s="15">
        <f t="shared" ca="1" si="12"/>
        <v>0</v>
      </c>
      <c r="I205" s="16">
        <f t="array" aca="1" ref="I205" ca="1">INDIRECT("'"&amp; $E205 &amp; "'!N32")</f>
        <v>0</v>
      </c>
      <c r="J205" s="16">
        <f t="array" aca="1" ref="J205" ca="1">INDIRECT("'"&amp; $E205 &amp; "'!P32") + INDIRECT("'"&amp; $E205 &amp; "'!Q32")</f>
        <v>0</v>
      </c>
      <c r="K205" s="17">
        <f t="shared" ca="1" si="13"/>
        <v>0</v>
      </c>
      <c r="L205" s="13">
        <f t="array" aca="1" ref="L205" ca="1">INDIRECT("'"&amp; $E205 &amp; "'!M32")</f>
        <v>0</v>
      </c>
      <c r="M205" s="18">
        <f t="shared" ca="1" si="14"/>
        <v>0</v>
      </c>
      <c r="N205" s="19">
        <f t="shared" ca="1" si="15"/>
        <v>0</v>
      </c>
    </row>
    <row r="206" spans="5:14" x14ac:dyDescent="0.35">
      <c r="E206" s="12" t="s">
        <v>42</v>
      </c>
      <c r="F206" s="13">
        <f t="array" aca="1" ref="F206" ca="1">INDIRECT("'"&amp; $E206 &amp; "'!K188")</f>
        <v>61661.750000000007</v>
      </c>
      <c r="G206" s="14">
        <f t="array" aca="1" ref="G206" ca="1">INDIRECT("'"&amp; $E206 &amp; "'!L1882")</f>
        <v>0</v>
      </c>
      <c r="H206" s="15">
        <f t="shared" ca="1" si="12"/>
        <v>0</v>
      </c>
      <c r="I206" s="16">
        <f t="array" aca="1" ref="I206" ca="1">INDIRECT("'"&amp; $E206 &amp; "'!N32")</f>
        <v>0</v>
      </c>
      <c r="J206" s="16">
        <f t="array" aca="1" ref="J206" ca="1">INDIRECT("'"&amp; $E206 &amp; "'!P32") + INDIRECT("'"&amp; $E206 &amp; "'!Q32")</f>
        <v>0</v>
      </c>
      <c r="K206" s="17">
        <f t="shared" ca="1" si="13"/>
        <v>0</v>
      </c>
      <c r="L206" s="13">
        <f t="array" aca="1" ref="L206" ca="1">INDIRECT("'"&amp; $E206 &amp; "'!M32")</f>
        <v>0</v>
      </c>
      <c r="M206" s="18">
        <f t="shared" ca="1" si="14"/>
        <v>0</v>
      </c>
      <c r="N206" s="19">
        <f t="shared" ca="1" si="15"/>
        <v>0</v>
      </c>
    </row>
    <row r="207" spans="5:14" x14ac:dyDescent="0.35">
      <c r="E207" s="12" t="s">
        <v>41</v>
      </c>
      <c r="F207" s="13">
        <f t="array" aca="1" ref="F207" ca="1">INDIRECT("'"&amp; $E207 &amp; "'!K188")</f>
        <v>124332.65</v>
      </c>
      <c r="G207" s="14">
        <f t="array" aca="1" ref="G207" ca="1">INDIRECT("'"&amp; $E207 &amp; "'!L1882")</f>
        <v>0</v>
      </c>
      <c r="H207" s="15">
        <f t="shared" ca="1" si="12"/>
        <v>0</v>
      </c>
      <c r="I207" s="16">
        <f t="array" aca="1" ref="I207" ca="1">INDIRECT("'"&amp; $E207 &amp; "'!N32")</f>
        <v>0</v>
      </c>
      <c r="J207" s="16">
        <f t="array" aca="1" ref="J207" ca="1">INDIRECT("'"&amp; $E207 &amp; "'!P32") + INDIRECT("'"&amp; $E207 &amp; "'!Q32")</f>
        <v>0</v>
      </c>
      <c r="K207" s="17">
        <f t="shared" ca="1" si="13"/>
        <v>0</v>
      </c>
      <c r="L207" s="13">
        <f t="array" aca="1" ref="L207" ca="1">INDIRECT("'"&amp; $E207 &amp; "'!M32")</f>
        <v>0</v>
      </c>
      <c r="M207" s="18">
        <f t="shared" ca="1" si="14"/>
        <v>0</v>
      </c>
      <c r="N207" s="19">
        <f t="shared" ca="1" si="15"/>
        <v>0</v>
      </c>
    </row>
    <row r="208" spans="5:14" x14ac:dyDescent="0.35">
      <c r="E208" s="12" t="s">
        <v>47</v>
      </c>
      <c r="F208" s="13">
        <f t="array" aca="1" ref="F208" ca="1">INDIRECT("'"&amp; $E208 &amp; "'!K188")</f>
        <v>515828.35999999993</v>
      </c>
      <c r="G208" s="14">
        <f t="array" aca="1" ref="G208" ca="1">INDIRECT("'"&amp; $E208 &amp; "'!L1882")</f>
        <v>0</v>
      </c>
      <c r="H208" s="15">
        <f t="shared" ca="1" si="12"/>
        <v>0</v>
      </c>
      <c r="I208" s="16">
        <f t="array" aca="1" ref="I208" ca="1">INDIRECT("'"&amp; $E208 &amp; "'!N32")</f>
        <v>0</v>
      </c>
      <c r="J208" s="16">
        <f t="array" aca="1" ref="J208" ca="1">INDIRECT("'"&amp; $E208 &amp; "'!P32") + INDIRECT("'"&amp; $E208 &amp; "'!Q32")</f>
        <v>0</v>
      </c>
      <c r="K208" s="17">
        <f t="shared" ca="1" si="13"/>
        <v>0</v>
      </c>
      <c r="L208" s="13">
        <f t="array" aca="1" ref="L208" ca="1">INDIRECT("'"&amp; $E208 &amp; "'!M32")</f>
        <v>0</v>
      </c>
      <c r="M208" s="18">
        <f t="shared" ca="1" si="14"/>
        <v>0</v>
      </c>
      <c r="N208" s="19">
        <f t="shared" ca="1" si="15"/>
        <v>0</v>
      </c>
    </row>
    <row r="209" spans="5:14" x14ac:dyDescent="0.35">
      <c r="E209" s="12" t="s">
        <v>43</v>
      </c>
      <c r="F209" s="13">
        <f t="array" aca="1" ref="F209" ca="1">INDIRECT("'"&amp; $E209 &amp; "'!K188")</f>
        <v>96995.569999999992</v>
      </c>
      <c r="G209" s="14">
        <f t="array" aca="1" ref="G209" ca="1">INDIRECT("'"&amp; $E209 &amp; "'!L1882")</f>
        <v>0</v>
      </c>
      <c r="H209" s="15">
        <f t="shared" ca="1" si="12"/>
        <v>0</v>
      </c>
      <c r="I209" s="16">
        <f t="array" aca="1" ref="I209" ca="1">INDIRECT("'"&amp; $E209 &amp; "'!N32")</f>
        <v>0</v>
      </c>
      <c r="J209" s="16">
        <f t="array" aca="1" ref="J209" ca="1">INDIRECT("'"&amp; $E209 &amp; "'!P32") + INDIRECT("'"&amp; $E209 &amp; "'!Q32")</f>
        <v>0</v>
      </c>
      <c r="K209" s="17">
        <f t="shared" ca="1" si="13"/>
        <v>0</v>
      </c>
      <c r="L209" s="13">
        <f t="array" aca="1" ref="L209" ca="1">INDIRECT("'"&amp; $E209 &amp; "'!M32")</f>
        <v>0</v>
      </c>
      <c r="M209" s="18">
        <f t="shared" ca="1" si="14"/>
        <v>0</v>
      </c>
      <c r="N209" s="19">
        <f t="shared" ca="1" si="15"/>
        <v>0</v>
      </c>
    </row>
    <row r="210" spans="5:14" x14ac:dyDescent="0.35">
      <c r="E210" s="12" t="s">
        <v>40</v>
      </c>
      <c r="F210" s="13">
        <f t="array" aca="1" ref="F210" ca="1">INDIRECT("'"&amp; $E210 &amp; "'!K188")</f>
        <v>371977.9</v>
      </c>
      <c r="G210" s="14">
        <f t="array" aca="1" ref="G210" ca="1">INDIRECT("'"&amp; $E210 &amp; "'!L1882")</f>
        <v>0</v>
      </c>
      <c r="H210" s="15">
        <f t="shared" ca="1" si="12"/>
        <v>0</v>
      </c>
      <c r="I210" s="16">
        <f t="array" aca="1" ref="I210" ca="1">INDIRECT("'"&amp; $E210 &amp; "'!N32")</f>
        <v>-1</v>
      </c>
      <c r="J210" s="16">
        <f t="array" aca="1" ref="J210" ca="1">INDIRECT("'"&amp; $E210 &amp; "'!P32") + INDIRECT("'"&amp; $E210 &amp; "'!Q32")</f>
        <v>0</v>
      </c>
      <c r="K210" s="17">
        <f t="shared" ca="1" si="13"/>
        <v>0</v>
      </c>
      <c r="L210" s="13">
        <f t="array" aca="1" ref="L210" ca="1">INDIRECT("'"&amp; $E210 &amp; "'!M32")</f>
        <v>0</v>
      </c>
      <c r="M210" s="18">
        <f t="shared" ca="1" si="14"/>
        <v>0</v>
      </c>
      <c r="N210" s="19">
        <f t="shared" ca="1" si="15"/>
        <v>0</v>
      </c>
    </row>
    <row r="211" spans="5:14" x14ac:dyDescent="0.35">
      <c r="E211" s="12" t="s">
        <v>38</v>
      </c>
      <c r="F211" s="13">
        <f t="array" aca="1" ref="F211" ca="1">INDIRECT("'"&amp; $E211 &amp; "'!K188")</f>
        <v>242636.34</v>
      </c>
      <c r="G211" s="14">
        <f t="array" aca="1" ref="G211" ca="1">INDIRECT("'"&amp; $E211 &amp; "'!L1882")</f>
        <v>0</v>
      </c>
      <c r="H211" s="15">
        <f t="shared" ca="1" si="12"/>
        <v>0</v>
      </c>
      <c r="I211" s="16">
        <f t="array" aca="1" ref="I211" ca="1">INDIRECT("'"&amp; $E211 &amp; "'!N32")</f>
        <v>1</v>
      </c>
      <c r="J211" s="16">
        <f t="array" aca="1" ref="J211" ca="1">INDIRECT("'"&amp; $E211 &amp; "'!P32") + INDIRECT("'"&amp; $E211 &amp; "'!Q32")</f>
        <v>0</v>
      </c>
      <c r="K211" s="17">
        <f t="shared" ca="1" si="13"/>
        <v>0</v>
      </c>
      <c r="L211" s="13">
        <f t="array" aca="1" ref="L211" ca="1">INDIRECT("'"&amp; $E211 &amp; "'!M32")</f>
        <v>2</v>
      </c>
      <c r="M211" s="18">
        <f t="shared" ca="1" si="14"/>
        <v>8.2427883638534945E-6</v>
      </c>
      <c r="N211" s="19">
        <f t="shared" ca="1" si="15"/>
        <v>0</v>
      </c>
    </row>
    <row r="212" spans="5:14" x14ac:dyDescent="0.35">
      <c r="E212" s="12" t="s">
        <v>46</v>
      </c>
      <c r="F212" s="13">
        <f t="array" aca="1" ref="F212" ca="1">INDIRECT("'"&amp; $E212 &amp; "'!K188")</f>
        <v>647105.64</v>
      </c>
      <c r="G212" s="14">
        <f t="array" aca="1" ref="G212" ca="1">INDIRECT("'"&amp; $E212 &amp; "'!L1882")</f>
        <v>0</v>
      </c>
      <c r="H212" s="15">
        <f t="shared" ca="1" si="12"/>
        <v>0</v>
      </c>
      <c r="I212" s="16">
        <f t="array" aca="1" ref="I212" ca="1">INDIRECT("'"&amp; $E212 &amp; "'!N32")</f>
        <v>0</v>
      </c>
      <c r="J212" s="16">
        <f t="array" aca="1" ref="J212" ca="1">INDIRECT("'"&amp; $E212 &amp; "'!P32") + INDIRECT("'"&amp; $E212 &amp; "'!Q32")</f>
        <v>0</v>
      </c>
      <c r="K212" s="17">
        <f t="shared" ca="1" si="13"/>
        <v>0</v>
      </c>
      <c r="L212" s="13">
        <f t="array" aca="1" ref="L212" ca="1">INDIRECT("'"&amp; $E212 &amp; "'!M32")</f>
        <v>0</v>
      </c>
      <c r="M212" s="18">
        <f t="shared" ca="1" si="14"/>
        <v>0</v>
      </c>
      <c r="N212" s="19">
        <f t="shared" ca="1" si="15"/>
        <v>0</v>
      </c>
    </row>
    <row r="213" spans="5:14" x14ac:dyDescent="0.35">
      <c r="E213" s="12" t="s">
        <v>44</v>
      </c>
      <c r="F213" s="13">
        <f t="array" aca="1" ref="F213" ca="1">INDIRECT("'"&amp; $E213 &amp; "'!K188")</f>
        <v>441694.02999999997</v>
      </c>
      <c r="G213" s="14">
        <f t="array" aca="1" ref="G213" ca="1">INDIRECT("'"&amp; $E213 &amp; "'!L1882")</f>
        <v>0</v>
      </c>
      <c r="H213" s="15">
        <f t="shared" ca="1" si="12"/>
        <v>0</v>
      </c>
      <c r="I213" s="16">
        <f t="array" aca="1" ref="I213" ca="1">INDIRECT("'"&amp; $E213 &amp; "'!N32")</f>
        <v>0</v>
      </c>
      <c r="J213" s="16">
        <f t="array" aca="1" ref="J213" ca="1">INDIRECT("'"&amp; $E213 &amp; "'!P32") + INDIRECT("'"&amp; $E213 &amp; "'!Q32")</f>
        <v>0</v>
      </c>
      <c r="K213" s="17">
        <f t="shared" ca="1" si="13"/>
        <v>0</v>
      </c>
      <c r="L213" s="13">
        <f t="array" aca="1" ref="L213" ca="1">INDIRECT("'"&amp; $E213 &amp; "'!M32")</f>
        <v>0</v>
      </c>
      <c r="M213" s="18">
        <f t="shared" ca="1" si="14"/>
        <v>0</v>
      </c>
      <c r="N213" s="19">
        <f t="shared" ca="1" si="15"/>
        <v>0</v>
      </c>
    </row>
    <row r="214" spans="5:14" x14ac:dyDescent="0.35">
      <c r="E214" s="12" t="s">
        <v>625</v>
      </c>
      <c r="F214" s="13">
        <f t="array" aca="1" ref="F214" ca="1">INDIRECT("'"&amp; $E214 &amp; "'!K188")</f>
        <v>17500.980000000003</v>
      </c>
      <c r="G214" s="14">
        <f t="array" aca="1" ref="G214" ca="1">INDIRECT("'"&amp; $E214 &amp; "'!L1882")</f>
        <v>0</v>
      </c>
      <c r="H214" s="15">
        <f t="shared" ca="1" si="12"/>
        <v>0</v>
      </c>
      <c r="I214" s="16">
        <f t="array" aca="1" ref="I214" ca="1">INDIRECT("'"&amp; $E214 &amp; "'!N32")</f>
        <v>0</v>
      </c>
      <c r="J214" s="16">
        <f t="array" aca="1" ref="J214" ca="1">INDIRECT("'"&amp; $E214 &amp; "'!P32") + INDIRECT("'"&amp; $E214 &amp; "'!Q32")</f>
        <v>0</v>
      </c>
      <c r="K214" s="17">
        <f t="shared" ca="1" si="13"/>
        <v>0</v>
      </c>
      <c r="L214" s="13">
        <f t="array" aca="1" ref="L214" ca="1">INDIRECT("'"&amp; $E214 &amp; "'!M32")</f>
        <v>0</v>
      </c>
      <c r="M214" s="18">
        <f t="shared" ca="1" si="14"/>
        <v>0</v>
      </c>
      <c r="N214" s="19">
        <f t="shared" ca="1" si="15"/>
        <v>0</v>
      </c>
    </row>
    <row r="215" spans="5:14" x14ac:dyDescent="0.35">
      <c r="E215" s="12" t="s">
        <v>631</v>
      </c>
      <c r="F215" s="13">
        <f t="array" aca="1" ref="F215" ca="1">INDIRECT("'"&amp; $E215 &amp; "'!K188")</f>
        <v>31379.200000000001</v>
      </c>
      <c r="G215" s="14">
        <f t="array" aca="1" ref="G215" ca="1">INDIRECT("'"&amp; $E215 &amp; "'!L1882")</f>
        <v>0</v>
      </c>
      <c r="H215" s="15">
        <f t="shared" ca="1" si="12"/>
        <v>0</v>
      </c>
      <c r="I215" s="16">
        <f t="array" aca="1" ref="I215" ca="1">INDIRECT("'"&amp; $E215 &amp; "'!N32")</f>
        <v>0</v>
      </c>
      <c r="J215" s="16">
        <f t="array" aca="1" ref="J215" ca="1">INDIRECT("'"&amp; $E215 &amp; "'!P32") + INDIRECT("'"&amp; $E215 &amp; "'!Q32")</f>
        <v>0</v>
      </c>
      <c r="K215" s="17">
        <f t="shared" ca="1" si="13"/>
        <v>0</v>
      </c>
      <c r="L215" s="13">
        <f t="array" aca="1" ref="L215" ca="1">INDIRECT("'"&amp; $E215 &amp; "'!M32")</f>
        <v>0</v>
      </c>
      <c r="M215" s="18">
        <f t="shared" ca="1" si="14"/>
        <v>0</v>
      </c>
      <c r="N215" s="19">
        <f t="shared" ca="1" si="15"/>
        <v>0</v>
      </c>
    </row>
    <row r="216" spans="5:14" x14ac:dyDescent="0.35">
      <c r="E216" s="12" t="s">
        <v>632</v>
      </c>
      <c r="F216" s="13">
        <f t="array" aca="1" ref="F216" ca="1">INDIRECT("'"&amp; $E216 &amp; "'!K188")</f>
        <v>90188.67</v>
      </c>
      <c r="G216" s="14">
        <f t="array" aca="1" ref="G216" ca="1">INDIRECT("'"&amp; $E216 &amp; "'!L1882")</f>
        <v>0</v>
      </c>
      <c r="H216" s="15">
        <f t="shared" ca="1" si="12"/>
        <v>0</v>
      </c>
      <c r="I216" s="16">
        <f t="array" aca="1" ref="I216" ca="1">INDIRECT("'"&amp; $E216 &amp; "'!N32")</f>
        <v>0</v>
      </c>
      <c r="J216" s="16">
        <f t="array" aca="1" ref="J216" ca="1">INDIRECT("'"&amp; $E216 &amp; "'!P32") + INDIRECT("'"&amp; $E216 &amp; "'!Q32")</f>
        <v>0</v>
      </c>
      <c r="K216" s="17">
        <f t="shared" ca="1" si="13"/>
        <v>0</v>
      </c>
      <c r="L216" s="13">
        <f t="array" aca="1" ref="L216" ca="1">INDIRECT("'"&amp; $E216 &amp; "'!M32")</f>
        <v>0</v>
      </c>
      <c r="M216" s="18">
        <f t="shared" ca="1" si="14"/>
        <v>0</v>
      </c>
      <c r="N216" s="19">
        <f t="shared" ca="1" si="15"/>
        <v>0</v>
      </c>
    </row>
    <row r="217" spans="5:14" x14ac:dyDescent="0.35">
      <c r="E217" s="12" t="s">
        <v>633</v>
      </c>
      <c r="F217" s="13">
        <f t="array" aca="1" ref="F217" ca="1">INDIRECT("'"&amp; $E217 &amp; "'!K188")</f>
        <v>64231.67</v>
      </c>
      <c r="G217" s="14">
        <f t="array" aca="1" ref="G217" ca="1">INDIRECT("'"&amp; $E217 &amp; "'!L1882")</f>
        <v>0</v>
      </c>
      <c r="H217" s="15">
        <f t="shared" ca="1" si="12"/>
        <v>0</v>
      </c>
      <c r="I217" s="16">
        <f t="array" aca="1" ref="I217" ca="1">INDIRECT("'"&amp; $E217 &amp; "'!N32")</f>
        <v>0</v>
      </c>
      <c r="J217" s="16">
        <f t="array" aca="1" ref="J217" ca="1">INDIRECT("'"&amp; $E217 &amp; "'!P32") + INDIRECT("'"&amp; $E217 &amp; "'!Q32")</f>
        <v>0</v>
      </c>
      <c r="K217" s="17">
        <f t="shared" ca="1" si="13"/>
        <v>0</v>
      </c>
      <c r="L217" s="13">
        <f t="array" aca="1" ref="L217" ca="1">INDIRECT("'"&amp; $E217 &amp; "'!M32")</f>
        <v>0</v>
      </c>
      <c r="M217" s="18">
        <f t="shared" ca="1" si="14"/>
        <v>0</v>
      </c>
      <c r="N217" s="19">
        <f t="shared" ca="1" si="15"/>
        <v>0</v>
      </c>
    </row>
    <row r="218" spans="5:14" x14ac:dyDescent="0.35">
      <c r="E218" s="12" t="s">
        <v>626</v>
      </c>
      <c r="F218" s="13">
        <f t="array" aca="1" ref="F218" ca="1">INDIRECT("'"&amp; $E218 &amp; "'!K188")</f>
        <v>2436.84</v>
      </c>
      <c r="G218" s="14">
        <f t="array" aca="1" ref="G218" ca="1">INDIRECT("'"&amp; $E218 &amp; "'!L1882")</f>
        <v>0</v>
      </c>
      <c r="H218" s="15">
        <f t="shared" ca="1" si="12"/>
        <v>0</v>
      </c>
      <c r="I218" s="16">
        <f t="array" aca="1" ref="I218" ca="1">INDIRECT("'"&amp; $E218 &amp; "'!N32")</f>
        <v>0</v>
      </c>
      <c r="J218" s="16">
        <f t="array" aca="1" ref="J218" ca="1">INDIRECT("'"&amp; $E218 &amp; "'!P32") + INDIRECT("'"&amp; $E218 &amp; "'!Q32")</f>
        <v>0</v>
      </c>
      <c r="K218" s="17">
        <f t="shared" ca="1" si="13"/>
        <v>0</v>
      </c>
      <c r="L218" s="13">
        <f t="array" aca="1" ref="L218" ca="1">INDIRECT("'"&amp; $E218 &amp; "'!M32")</f>
        <v>0</v>
      </c>
      <c r="M218" s="18">
        <f t="shared" ca="1" si="14"/>
        <v>0</v>
      </c>
      <c r="N218" s="19">
        <f t="shared" ca="1" si="15"/>
        <v>0</v>
      </c>
    </row>
    <row r="219" spans="5:14" x14ac:dyDescent="0.35">
      <c r="E219" s="12" t="s">
        <v>627</v>
      </c>
      <c r="F219" s="13">
        <f t="array" aca="1" ref="F219" ca="1">INDIRECT("'"&amp; $E219 &amp; "'!K188")</f>
        <v>23000</v>
      </c>
      <c r="G219" s="14">
        <f t="array" aca="1" ref="G219" ca="1">INDIRECT("'"&amp; $E219 &amp; "'!L1882")</f>
        <v>0</v>
      </c>
      <c r="H219" s="15">
        <f t="shared" ca="1" si="12"/>
        <v>0</v>
      </c>
      <c r="I219" s="16">
        <f t="array" aca="1" ref="I219" ca="1">INDIRECT("'"&amp; $E219 &amp; "'!N32")</f>
        <v>0</v>
      </c>
      <c r="J219" s="16">
        <f t="array" aca="1" ref="J219" ca="1">INDIRECT("'"&amp; $E219 &amp; "'!P32") + INDIRECT("'"&amp; $E219 &amp; "'!Q32")</f>
        <v>0</v>
      </c>
      <c r="K219" s="17">
        <f t="shared" ca="1" si="13"/>
        <v>0</v>
      </c>
      <c r="L219" s="13">
        <f t="array" aca="1" ref="L219" ca="1">INDIRECT("'"&amp; $E219 &amp; "'!M32")</f>
        <v>0</v>
      </c>
      <c r="M219" s="18">
        <f t="shared" ca="1" si="14"/>
        <v>0</v>
      </c>
      <c r="N219" s="19">
        <f t="shared" ca="1" si="15"/>
        <v>0</v>
      </c>
    </row>
    <row r="220" spans="5:14" x14ac:dyDescent="0.35">
      <c r="E220" s="12" t="s">
        <v>49</v>
      </c>
      <c r="F220" s="13">
        <f t="array" aca="1" ref="F220" ca="1">INDIRECT("'"&amp; $E220 &amp; "'!K188")</f>
        <v>50228.679999999993</v>
      </c>
      <c r="G220" s="14">
        <f t="array" aca="1" ref="G220" ca="1">INDIRECT("'"&amp; $E220 &amp; "'!L1882")</f>
        <v>0</v>
      </c>
      <c r="H220" s="15">
        <f t="shared" ca="1" si="12"/>
        <v>0</v>
      </c>
      <c r="I220" s="16">
        <f t="array" aca="1" ref="I220" ca="1">INDIRECT("'"&amp; $E220 &amp; "'!N32")</f>
        <v>0</v>
      </c>
      <c r="J220" s="16">
        <f t="array" aca="1" ref="J220" ca="1">INDIRECT("'"&amp; $E220 &amp; "'!P32") + INDIRECT("'"&amp; $E220 &amp; "'!Q32")</f>
        <v>0</v>
      </c>
      <c r="K220" s="17">
        <f t="shared" ca="1" si="13"/>
        <v>0</v>
      </c>
      <c r="L220" s="13">
        <f t="array" aca="1" ref="L220" ca="1">INDIRECT("'"&amp; $E220 &amp; "'!M32")</f>
        <v>0</v>
      </c>
      <c r="M220" s="18">
        <f t="shared" ca="1" si="14"/>
        <v>0</v>
      </c>
      <c r="N220" s="19">
        <f t="shared" ca="1" si="15"/>
        <v>0</v>
      </c>
    </row>
    <row r="221" spans="5:14" x14ac:dyDescent="0.35">
      <c r="E221" s="12" t="s">
        <v>628</v>
      </c>
      <c r="F221" s="13">
        <f t="array" aca="1" ref="F221" ca="1">INDIRECT("'"&amp; $E221 &amp; "'!K188")</f>
        <v>7347.58</v>
      </c>
      <c r="G221" s="14">
        <f t="array" aca="1" ref="G221" ca="1">INDIRECT("'"&amp; $E221 &amp; "'!L1882")</f>
        <v>0</v>
      </c>
      <c r="H221" s="15">
        <f t="shared" ca="1" si="12"/>
        <v>0</v>
      </c>
      <c r="I221" s="16">
        <f t="array" aca="1" ref="I221" ca="1">INDIRECT("'"&amp; $E221 &amp; "'!N32")</f>
        <v>0</v>
      </c>
      <c r="J221" s="16">
        <f t="array" aca="1" ref="J221" ca="1">INDIRECT("'"&amp; $E221 &amp; "'!P32") + INDIRECT("'"&amp; $E221 &amp; "'!Q32")</f>
        <v>0</v>
      </c>
      <c r="K221" s="17">
        <f t="shared" ca="1" si="13"/>
        <v>0</v>
      </c>
      <c r="L221" s="13">
        <f t="array" aca="1" ref="L221" ca="1">INDIRECT("'"&amp; $E221 &amp; "'!M32")</f>
        <v>0</v>
      </c>
      <c r="M221" s="18">
        <f t="shared" ca="1" si="14"/>
        <v>0</v>
      </c>
      <c r="N221" s="19">
        <f t="shared" ca="1" si="15"/>
        <v>0</v>
      </c>
    </row>
    <row r="222" spans="5:14" x14ac:dyDescent="0.35">
      <c r="E222" s="12" t="s">
        <v>629</v>
      </c>
      <c r="F222" s="13">
        <f t="array" aca="1" ref="F222" ca="1">INDIRECT("'"&amp; $E222 &amp; "'!K188")</f>
        <v>190803.92</v>
      </c>
      <c r="G222" s="14">
        <f t="array" aca="1" ref="G222" ca="1">INDIRECT("'"&amp; $E222 &amp; "'!L1882")</f>
        <v>0</v>
      </c>
      <c r="H222" s="15">
        <f t="shared" ca="1" si="12"/>
        <v>0</v>
      </c>
      <c r="I222" s="16">
        <f t="array" aca="1" ref="I222" ca="1">INDIRECT("'"&amp; $E222 &amp; "'!N32")</f>
        <v>0</v>
      </c>
      <c r="J222" s="16">
        <f t="array" aca="1" ref="J222" ca="1">INDIRECT("'"&amp; $E222 &amp; "'!P32") + INDIRECT("'"&amp; $E222 &amp; "'!Q32")</f>
        <v>0</v>
      </c>
      <c r="K222" s="17">
        <f t="shared" ca="1" si="13"/>
        <v>0</v>
      </c>
      <c r="L222" s="13">
        <f t="array" aca="1" ref="L222" ca="1">INDIRECT("'"&amp; $E222 &amp; "'!M32")</f>
        <v>0</v>
      </c>
      <c r="M222" s="18">
        <f t="shared" ca="1" si="14"/>
        <v>0</v>
      </c>
      <c r="N222" s="19">
        <f t="shared" ca="1" si="15"/>
        <v>0</v>
      </c>
    </row>
    <row r="223" spans="5:14" x14ac:dyDescent="0.35">
      <c r="E223" s="12" t="s">
        <v>630</v>
      </c>
      <c r="F223" s="13">
        <f t="array" aca="1" ref="F223" ca="1">INDIRECT("'"&amp; $E223 &amp; "'!K188")</f>
        <v>96543.14999999998</v>
      </c>
      <c r="G223" s="22">
        <f t="array" aca="1" ref="G223" ca="1">INDIRECT("'"&amp; $E223 &amp; "'!L1882")</f>
        <v>0</v>
      </c>
      <c r="H223" s="15">
        <f t="shared" ca="1" si="12"/>
        <v>0</v>
      </c>
      <c r="I223" s="16">
        <f t="array" aca="1" ref="I223" ca="1">INDIRECT("'"&amp; $E223 &amp; "'!N32")</f>
        <v>0</v>
      </c>
      <c r="J223" s="16">
        <f t="array" aca="1" ref="J223" ca="1">INDIRECT("'"&amp; $E223 &amp; "'!P32") + INDIRECT("'"&amp; $E223 &amp; "'!Q32")</f>
        <v>0</v>
      </c>
      <c r="K223" s="17">
        <f t="shared" ca="1" si="13"/>
        <v>0</v>
      </c>
      <c r="L223" s="13">
        <f t="array" aca="1" ref="L223" ca="1">INDIRECT("'"&amp; $E223 &amp; "'!M32")</f>
        <v>20</v>
      </c>
      <c r="M223" s="18">
        <f t="shared" ca="1" si="14"/>
        <v>2.0716125380205644E-4</v>
      </c>
      <c r="N223" s="19">
        <f t="shared" ca="1" si="15"/>
        <v>0</v>
      </c>
    </row>
    <row r="224" spans="5:14" x14ac:dyDescent="0.35">
      <c r="E224" s="147" t="s">
        <v>48</v>
      </c>
      <c r="F224" s="148">
        <f ca="1">SUM(F193:F223)</f>
        <v>4822377.33</v>
      </c>
      <c r="G224" s="149">
        <f ca="1">SUM(G193:G223)</f>
        <v>0</v>
      </c>
      <c r="H224" s="150">
        <f t="shared" ca="1" si="12"/>
        <v>0</v>
      </c>
      <c r="I224" s="148">
        <f ca="1">SUM(I193:I223)</f>
        <v>0</v>
      </c>
      <c r="J224" s="151">
        <f ca="1">SUM(J193:J223)</f>
        <v>0</v>
      </c>
      <c r="K224" s="150">
        <f ca="1">J224/F224</f>
        <v>0</v>
      </c>
      <c r="L224" s="151">
        <f ca="1">SUM(L193:L223)</f>
        <v>23</v>
      </c>
      <c r="M224" s="152">
        <f t="shared" ca="1" si="14"/>
        <v>4.7694318436919158E-6</v>
      </c>
      <c r="N224" s="148">
        <f t="shared" ca="1" si="15"/>
        <v>0</v>
      </c>
    </row>
    <row r="225" spans="5:14" ht="21.75" customHeight="1" x14ac:dyDescent="0.35">
      <c r="E225" s="314" t="s">
        <v>954</v>
      </c>
      <c r="F225" s="315"/>
      <c r="G225" s="315"/>
      <c r="H225" s="315"/>
      <c r="I225" s="315"/>
      <c r="J225" s="315"/>
      <c r="K225" s="315"/>
      <c r="L225" s="315"/>
      <c r="M225" s="315"/>
      <c r="N225" s="316"/>
    </row>
  </sheetData>
  <autoFilter ref="A3:R187">
    <filterColumn colId="14">
      <customFilters>
        <customFilter operator="notEqual" val=" "/>
      </customFilters>
    </filterColumn>
  </autoFilter>
  <mergeCells count="81">
    <mergeCell ref="C179:C183"/>
    <mergeCell ref="A152:A155"/>
    <mergeCell ref="C152:C155"/>
    <mergeCell ref="A156:A158"/>
    <mergeCell ref="C156:C158"/>
    <mergeCell ref="A159:A165"/>
    <mergeCell ref="O1:R2"/>
    <mergeCell ref="R4:R186"/>
    <mergeCell ref="Q187:R187"/>
    <mergeCell ref="A166:A170"/>
    <mergeCell ref="C166:C170"/>
    <mergeCell ref="C185:C186"/>
    <mergeCell ref="A185:A186"/>
    <mergeCell ref="A171:A178"/>
    <mergeCell ref="C171:C178"/>
    <mergeCell ref="A179:A183"/>
    <mergeCell ref="C159:C165"/>
    <mergeCell ref="A139:A146"/>
    <mergeCell ref="C139:C146"/>
    <mergeCell ref="A147:A148"/>
    <mergeCell ref="C147:C148"/>
    <mergeCell ref="A149:A151"/>
    <mergeCell ref="C149:C151"/>
    <mergeCell ref="A129:A131"/>
    <mergeCell ref="C129:C131"/>
    <mergeCell ref="A132:A134"/>
    <mergeCell ref="C132:C134"/>
    <mergeCell ref="A136:A137"/>
    <mergeCell ref="C136:C137"/>
    <mergeCell ref="A99:A100"/>
    <mergeCell ref="C99:C100"/>
    <mergeCell ref="A101:A119"/>
    <mergeCell ref="C101:C119"/>
    <mergeCell ref="A120:A128"/>
    <mergeCell ref="C120:C128"/>
    <mergeCell ref="A90:A93"/>
    <mergeCell ref="C90:C93"/>
    <mergeCell ref="A94:A96"/>
    <mergeCell ref="C94:C96"/>
    <mergeCell ref="A97:A98"/>
    <mergeCell ref="C97:C98"/>
    <mergeCell ref="A79:A80"/>
    <mergeCell ref="C79:C80"/>
    <mergeCell ref="A82:A83"/>
    <mergeCell ref="C82:C83"/>
    <mergeCell ref="A84:A89"/>
    <mergeCell ref="C84:C89"/>
    <mergeCell ref="A59:A61"/>
    <mergeCell ref="C59:C61"/>
    <mergeCell ref="A62:A64"/>
    <mergeCell ref="C62:C64"/>
    <mergeCell ref="A65:A78"/>
    <mergeCell ref="C65:C78"/>
    <mergeCell ref="A40:A48"/>
    <mergeCell ref="C40:C48"/>
    <mergeCell ref="A49:A54"/>
    <mergeCell ref="C49:C54"/>
    <mergeCell ref="A55:A58"/>
    <mergeCell ref="C55:C58"/>
    <mergeCell ref="A19:A24"/>
    <mergeCell ref="C19:C24"/>
    <mergeCell ref="A25:A35"/>
    <mergeCell ref="C25:C35"/>
    <mergeCell ref="A36:A39"/>
    <mergeCell ref="C36:C39"/>
    <mergeCell ref="A7:A10"/>
    <mergeCell ref="C7:C10"/>
    <mergeCell ref="A11:A15"/>
    <mergeCell ref="C11:C15"/>
    <mergeCell ref="A16:A18"/>
    <mergeCell ref="C16:C18"/>
    <mergeCell ref="E225:N225"/>
    <mergeCell ref="D1:I1"/>
    <mergeCell ref="J1:N1"/>
    <mergeCell ref="A2:N2"/>
    <mergeCell ref="E189:N189"/>
    <mergeCell ref="E190:N190"/>
    <mergeCell ref="E191:N191"/>
    <mergeCell ref="A1:C1"/>
    <mergeCell ref="A4:A6"/>
    <mergeCell ref="C4:C6"/>
  </mergeCells>
  <pageMargins left="0.511811024" right="0.511811024" top="0.78740157499999996" bottom="0.78740157499999996" header="0.31496062000000002" footer="0.31496062000000002"/>
  <pageSetup paperSize="9" orientation="portrait"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15" filterMode="1">
    <tabColor rgb="FF78A1FC"/>
  </sheetPr>
  <dimension ref="A1:AI195"/>
  <sheetViews>
    <sheetView zoomScale="60" zoomScaleNormal="60" workbookViewId="0">
      <pane xSplit="6" ySplit="3" topLeftCell="X4" activePane="bottomRight" state="frozen"/>
      <selection pane="topRight" activeCell="G1" sqref="G1"/>
      <selection pane="bottomLeft" activeCell="A4" sqref="A4"/>
      <selection pane="bottomRight" activeCell="AB3" sqref="AB3"/>
    </sheetView>
  </sheetViews>
  <sheetFormatPr defaultRowHeight="38.25" customHeight="1" x14ac:dyDescent="0.35"/>
  <cols>
    <col min="2" max="2" width="11.54296875" customWidth="1"/>
    <col min="3" max="3" width="24.7265625" customWidth="1"/>
    <col min="4" max="4" width="20" customWidth="1"/>
    <col min="5" max="5" width="13.7265625" customWidth="1"/>
    <col min="6" max="6" width="12.81640625" customWidth="1"/>
    <col min="7" max="10" width="11.453125" customWidth="1"/>
    <col min="11" max="11" width="13.453125" style="239" customWidth="1"/>
    <col min="12" max="12" width="13.7265625" customWidth="1"/>
    <col min="13" max="22" width="11.453125" customWidth="1"/>
    <col min="23" max="23" width="16.81640625" customWidth="1"/>
    <col min="24" max="24" width="17.81640625" bestFit="1" customWidth="1"/>
    <col min="25" max="25" width="21.54296875" customWidth="1"/>
    <col min="26" max="26" width="23.1796875" customWidth="1"/>
    <col min="27" max="27" width="21.1796875" customWidth="1"/>
    <col min="28" max="28" width="18.81640625" customWidth="1"/>
    <col min="29" max="35" width="12.1796875" bestFit="1" customWidth="1"/>
  </cols>
  <sheetData>
    <row r="1" spans="1:35" ht="62.25" customHeight="1" x14ac:dyDescent="0.35">
      <c r="A1" s="364" t="s">
        <v>71</v>
      </c>
      <c r="B1" s="366"/>
      <c r="C1" s="364" t="s">
        <v>72</v>
      </c>
      <c r="D1" s="365"/>
      <c r="E1" s="365"/>
      <c r="F1" s="365"/>
      <c r="G1" s="365"/>
      <c r="H1" s="365"/>
      <c r="I1" s="365"/>
      <c r="J1" s="365"/>
      <c r="K1" s="365"/>
      <c r="L1" s="366"/>
      <c r="M1" s="340" t="s">
        <v>635</v>
      </c>
      <c r="N1" s="340"/>
      <c r="O1" s="340"/>
      <c r="P1" s="340"/>
      <c r="Q1" s="340"/>
      <c r="R1" s="340"/>
      <c r="S1" s="340"/>
      <c r="T1" s="340"/>
      <c r="U1" s="340"/>
      <c r="V1" s="340"/>
      <c r="W1" s="340"/>
      <c r="X1" s="341"/>
      <c r="Y1" s="174" t="s">
        <v>50</v>
      </c>
      <c r="Z1" s="231" t="s">
        <v>846</v>
      </c>
      <c r="AA1" s="174" t="s">
        <v>50</v>
      </c>
      <c r="AB1" s="26" t="s">
        <v>50</v>
      </c>
      <c r="AC1" s="26" t="s">
        <v>50</v>
      </c>
      <c r="AD1" s="26" t="s">
        <v>50</v>
      </c>
      <c r="AE1" s="26" t="s">
        <v>50</v>
      </c>
      <c r="AF1" s="26" t="s">
        <v>50</v>
      </c>
      <c r="AG1" s="26" t="s">
        <v>50</v>
      </c>
      <c r="AH1" s="26" t="s">
        <v>50</v>
      </c>
      <c r="AI1" s="26" t="s">
        <v>50</v>
      </c>
    </row>
    <row r="2" spans="1:35" ht="58.5" customHeight="1" thickBot="1" x14ac:dyDescent="0.4">
      <c r="A2" s="362" t="s">
        <v>51</v>
      </c>
      <c r="B2" s="362"/>
      <c r="C2" s="362"/>
      <c r="D2" s="362"/>
      <c r="E2" s="362"/>
      <c r="F2" s="363"/>
      <c r="G2" s="367" t="s">
        <v>644</v>
      </c>
      <c r="H2" s="368"/>
      <c r="I2" s="369"/>
      <c r="J2" s="348" t="s">
        <v>847</v>
      </c>
      <c r="K2" s="349"/>
      <c r="L2" s="350"/>
      <c r="M2" s="351" t="s">
        <v>868</v>
      </c>
      <c r="N2" s="352"/>
      <c r="O2" s="353"/>
      <c r="P2" s="354" t="s">
        <v>876</v>
      </c>
      <c r="Q2" s="355"/>
      <c r="R2" s="356"/>
      <c r="S2" s="357" t="s">
        <v>48</v>
      </c>
      <c r="T2" s="358"/>
      <c r="U2" s="358"/>
      <c r="V2" s="359"/>
      <c r="W2" s="360" t="s">
        <v>52</v>
      </c>
      <c r="X2" s="361"/>
      <c r="Y2" s="241" t="s">
        <v>644</v>
      </c>
      <c r="Z2" s="240" t="s">
        <v>847</v>
      </c>
      <c r="AA2" s="272" t="s">
        <v>868</v>
      </c>
      <c r="AB2" s="273" t="s">
        <v>876</v>
      </c>
      <c r="AC2" s="27" t="s">
        <v>53</v>
      </c>
      <c r="AD2" s="27" t="s">
        <v>53</v>
      </c>
      <c r="AE2" s="27" t="s">
        <v>53</v>
      </c>
      <c r="AF2" s="27" t="s">
        <v>53</v>
      </c>
      <c r="AG2" s="27" t="s">
        <v>53</v>
      </c>
      <c r="AH2" s="27" t="s">
        <v>53</v>
      </c>
      <c r="AI2" s="27" t="s">
        <v>53</v>
      </c>
    </row>
    <row r="3" spans="1:35" ht="51.75" customHeight="1" x14ac:dyDescent="0.35">
      <c r="A3" s="28" t="s">
        <v>1</v>
      </c>
      <c r="B3" s="29" t="s">
        <v>2</v>
      </c>
      <c r="C3" s="28" t="s">
        <v>3</v>
      </c>
      <c r="D3" s="35" t="s">
        <v>647</v>
      </c>
      <c r="E3" s="35" t="s">
        <v>54</v>
      </c>
      <c r="F3" s="30" t="s">
        <v>55</v>
      </c>
      <c r="G3" s="55" t="s">
        <v>56</v>
      </c>
      <c r="H3" s="56" t="s">
        <v>57</v>
      </c>
      <c r="I3" s="57" t="s">
        <v>58</v>
      </c>
      <c r="J3" s="36" t="s">
        <v>56</v>
      </c>
      <c r="K3" s="236" t="s">
        <v>57</v>
      </c>
      <c r="L3" s="36" t="s">
        <v>58</v>
      </c>
      <c r="M3" s="38" t="s">
        <v>56</v>
      </c>
      <c r="N3" s="39" t="s">
        <v>57</v>
      </c>
      <c r="O3" s="38" t="s">
        <v>58</v>
      </c>
      <c r="P3" s="41" t="s">
        <v>56</v>
      </c>
      <c r="Q3" s="42" t="s">
        <v>57</v>
      </c>
      <c r="R3" s="43" t="s">
        <v>58</v>
      </c>
      <c r="S3" s="46" t="s">
        <v>56</v>
      </c>
      <c r="T3" s="46" t="s">
        <v>59</v>
      </c>
      <c r="U3" s="47" t="s">
        <v>60</v>
      </c>
      <c r="V3" s="48" t="s">
        <v>58</v>
      </c>
      <c r="W3" s="52" t="s">
        <v>61</v>
      </c>
      <c r="X3" s="53" t="s">
        <v>62</v>
      </c>
      <c r="Y3" s="173" t="s">
        <v>646</v>
      </c>
      <c r="Z3" s="173" t="s">
        <v>848</v>
      </c>
      <c r="AA3" s="173" t="s">
        <v>870</v>
      </c>
      <c r="AB3" s="173" t="s">
        <v>877</v>
      </c>
      <c r="AC3" s="31" t="s">
        <v>869</v>
      </c>
      <c r="AD3" s="31" t="s">
        <v>869</v>
      </c>
      <c r="AE3" s="31" t="s">
        <v>869</v>
      </c>
      <c r="AF3" s="31" t="s">
        <v>869</v>
      </c>
      <c r="AG3" s="31" t="s">
        <v>869</v>
      </c>
      <c r="AH3" s="31" t="s">
        <v>869</v>
      </c>
      <c r="AI3" s="31" t="s">
        <v>869</v>
      </c>
    </row>
    <row r="4" spans="1:35" ht="68.25" hidden="1" customHeight="1" x14ac:dyDescent="0.35">
      <c r="A4" s="175">
        <v>1</v>
      </c>
      <c r="B4" s="376" t="s">
        <v>74</v>
      </c>
      <c r="C4" s="161" t="s">
        <v>75</v>
      </c>
      <c r="D4" s="163" t="s">
        <v>648</v>
      </c>
      <c r="E4" s="165" t="s">
        <v>79</v>
      </c>
      <c r="F4" s="32">
        <v>10</v>
      </c>
      <c r="G4" s="58">
        <f>IF(ROUNDDOWN($F4*0.5,0)&gt;$V4,$V4+H4,ROUNDDOWN($F4*0.5,0))</f>
        <v>5</v>
      </c>
      <c r="H4" s="59">
        <f>SUMIF($Y$2:$AI$2,$G$2,Y4:AI4)</f>
        <v>0</v>
      </c>
      <c r="I4" s="235">
        <f>G4-H4</f>
        <v>5</v>
      </c>
      <c r="J4" s="37">
        <f>IF(ROUNDDOWN($F4*0.5,0)&gt;$V4,$V4+K4,ROUNDDOWN($F4*0.5,0))</f>
        <v>5</v>
      </c>
      <c r="K4" s="237">
        <f>SUMIF($Y$2:$AI$2,$J$2,Y4:AI4)</f>
        <v>0</v>
      </c>
      <c r="L4" s="242">
        <f>J4-K4</f>
        <v>5</v>
      </c>
      <c r="M4" s="25">
        <f>IF(ROUNDDOWN($F4*0.5,0)&gt;$V4,$V4+N4,ROUNDDOWN($F4*0.5,0))</f>
        <v>5</v>
      </c>
      <c r="N4" s="40">
        <f>SUMIF($Y$2:$AI$2,$M$2,Y4:AI4)</f>
        <v>0</v>
      </c>
      <c r="O4" s="243">
        <f>M4-N4</f>
        <v>5</v>
      </c>
      <c r="P4" s="44">
        <f>IF(ROUNDDOWN($F4*0.5,0)&gt;$V4,$V4+Q4,ROUNDDOWN($F4*0.5,0))</f>
        <v>5</v>
      </c>
      <c r="Q4" s="45">
        <f>SUMIF($Y$2:$AI$2,$P$2,Y4:AI4)</f>
        <v>0</v>
      </c>
      <c r="R4" s="244">
        <f>P4-Q4</f>
        <v>5</v>
      </c>
      <c r="S4" s="49">
        <f>F4*2</f>
        <v>20</v>
      </c>
      <c r="T4" s="50">
        <f>GESTOR!J4</f>
        <v>0</v>
      </c>
      <c r="U4" s="50">
        <f>(SUM(Y4:AI4))</f>
        <v>0</v>
      </c>
      <c r="V4" s="51">
        <f>S4-U4-T4</f>
        <v>20</v>
      </c>
      <c r="W4" s="54">
        <v>112.92</v>
      </c>
      <c r="X4" s="54">
        <f>F4*W4</f>
        <v>1129.2</v>
      </c>
      <c r="Y4" s="158"/>
      <c r="Z4" s="158"/>
      <c r="AA4" s="158"/>
      <c r="AB4" s="158"/>
      <c r="AC4" s="158"/>
      <c r="AD4" s="158"/>
      <c r="AE4" s="158"/>
      <c r="AF4" s="158"/>
      <c r="AG4" s="158"/>
      <c r="AH4" s="158"/>
      <c r="AI4" s="158"/>
    </row>
    <row r="5" spans="1:35" ht="68.25" hidden="1" customHeight="1" x14ac:dyDescent="0.35">
      <c r="A5" s="175">
        <v>2</v>
      </c>
      <c r="B5" s="376"/>
      <c r="C5" s="161" t="s">
        <v>81</v>
      </c>
      <c r="D5" s="163" t="s">
        <v>649</v>
      </c>
      <c r="E5" s="165" t="s">
        <v>79</v>
      </c>
      <c r="F5" s="32">
        <v>119</v>
      </c>
      <c r="G5" s="58">
        <f t="shared" ref="G5:G27" si="0">IF(ROUNDDOWN($F5*0.5,0)&gt;$V5,$V5+H5,ROUNDDOWN($F5*0.5,0))</f>
        <v>59</v>
      </c>
      <c r="H5" s="59">
        <f t="shared" ref="H5:H28" si="1">SUMIF($Y$2:$AI$2,$G$2,Y5:AI5)</f>
        <v>0</v>
      </c>
      <c r="I5" s="235">
        <f t="shared" ref="I5:I28" si="2">G5-H5</f>
        <v>59</v>
      </c>
      <c r="J5" s="37">
        <f t="shared" ref="J5:J28" si="3">IF(ROUNDDOWN($F5*0.5,0)&gt;$V5,$V5+K5,ROUNDDOWN($F5*0.5,0))</f>
        <v>59</v>
      </c>
      <c r="K5" s="237">
        <f t="shared" ref="K5:K28" si="4">SUMIF($Y$2:$AI$2,$J$2,Y5:AI5)</f>
        <v>0</v>
      </c>
      <c r="L5" s="242">
        <f t="shared" ref="L5:L28" si="5">J5-K5</f>
        <v>59</v>
      </c>
      <c r="M5" s="25">
        <f t="shared" ref="M5:M28" si="6">IF(ROUNDDOWN($F5*0.5,0)&gt;$V5,$V5+N5,ROUNDDOWN($F5*0.5,0))</f>
        <v>59</v>
      </c>
      <c r="N5" s="40">
        <f t="shared" ref="N5:N28" si="7">SUMIF($Y$2:$AI$2,$M$2,Y5:AI5)</f>
        <v>10</v>
      </c>
      <c r="O5" s="243">
        <f t="shared" ref="O5:O28" si="8">M5-N5</f>
        <v>49</v>
      </c>
      <c r="P5" s="44">
        <f t="shared" ref="P5:P28" si="9">IF(ROUNDDOWN($F5*0.5,0)&gt;$V5,$V5+Q5,ROUNDDOWN($F5*0.5,0))</f>
        <v>59</v>
      </c>
      <c r="Q5" s="45">
        <f t="shared" ref="Q5:Q28" si="10">SUMIF($Y$2:$AI$2,$P$2,Y5:AI5)</f>
        <v>0</v>
      </c>
      <c r="R5" s="244">
        <f t="shared" ref="R5:R28" si="11">P5-Q5</f>
        <v>59</v>
      </c>
      <c r="S5" s="49">
        <f t="shared" ref="S5:S186" si="12">F5*2</f>
        <v>238</v>
      </c>
      <c r="T5" s="50">
        <f>GESTOR!J5</f>
        <v>0</v>
      </c>
      <c r="U5" s="50">
        <f t="shared" ref="U5:U28" si="13">(SUM(Y5:AI5))</f>
        <v>10</v>
      </c>
      <c r="V5" s="51">
        <f t="shared" ref="V5:V28" si="14">S5-U5-T5</f>
        <v>228</v>
      </c>
      <c r="W5" s="54">
        <v>23.39</v>
      </c>
      <c r="X5" s="54">
        <f t="shared" ref="X5:X186" si="15">F5*W5</f>
        <v>2783.41</v>
      </c>
      <c r="Y5" s="158"/>
      <c r="Z5" s="158"/>
      <c r="AA5" s="158">
        <v>10</v>
      </c>
      <c r="AB5" s="158"/>
      <c r="AC5" s="158"/>
      <c r="AD5" s="158"/>
      <c r="AE5" s="158"/>
      <c r="AF5" s="158"/>
      <c r="AG5" s="158"/>
      <c r="AH5" s="158"/>
      <c r="AI5" s="158"/>
    </row>
    <row r="6" spans="1:35" ht="157.5" hidden="1" customHeight="1" x14ac:dyDescent="0.35">
      <c r="A6" s="175">
        <v>3</v>
      </c>
      <c r="B6" s="376"/>
      <c r="C6" s="161" t="s">
        <v>85</v>
      </c>
      <c r="D6" s="163" t="s">
        <v>650</v>
      </c>
      <c r="E6" s="165" t="s">
        <v>79</v>
      </c>
      <c r="F6" s="32">
        <v>3</v>
      </c>
      <c r="G6" s="58">
        <f t="shared" si="0"/>
        <v>1</v>
      </c>
      <c r="H6" s="59">
        <f t="shared" si="1"/>
        <v>0</v>
      </c>
      <c r="I6" s="235">
        <f t="shared" si="2"/>
        <v>1</v>
      </c>
      <c r="J6" s="37">
        <f t="shared" si="3"/>
        <v>1</v>
      </c>
      <c r="K6" s="237">
        <f t="shared" si="4"/>
        <v>0</v>
      </c>
      <c r="L6" s="242">
        <f t="shared" si="5"/>
        <v>1</v>
      </c>
      <c r="M6" s="25">
        <f t="shared" si="6"/>
        <v>1</v>
      </c>
      <c r="N6" s="40">
        <f t="shared" si="7"/>
        <v>0</v>
      </c>
      <c r="O6" s="243">
        <f t="shared" si="8"/>
        <v>1</v>
      </c>
      <c r="P6" s="44">
        <f t="shared" si="9"/>
        <v>1</v>
      </c>
      <c r="Q6" s="45">
        <f t="shared" si="10"/>
        <v>0</v>
      </c>
      <c r="R6" s="244">
        <f t="shared" si="11"/>
        <v>1</v>
      </c>
      <c r="S6" s="49">
        <f t="shared" si="12"/>
        <v>6</v>
      </c>
      <c r="T6" s="50">
        <f>GESTOR!J6</f>
        <v>0</v>
      </c>
      <c r="U6" s="50">
        <f t="shared" si="13"/>
        <v>0</v>
      </c>
      <c r="V6" s="51">
        <f t="shared" si="14"/>
        <v>6</v>
      </c>
      <c r="W6" s="54">
        <v>83.17</v>
      </c>
      <c r="X6" s="54">
        <f t="shared" si="15"/>
        <v>249.51</v>
      </c>
      <c r="Y6" s="158"/>
      <c r="Z6" s="158"/>
      <c r="AA6" s="158"/>
      <c r="AB6" s="158"/>
      <c r="AC6" s="158"/>
      <c r="AD6" s="158"/>
      <c r="AE6" s="158"/>
      <c r="AF6" s="158"/>
      <c r="AG6" s="158"/>
      <c r="AH6" s="158"/>
      <c r="AI6" s="158"/>
    </row>
    <row r="7" spans="1:35" ht="236.25" hidden="1" customHeight="1" x14ac:dyDescent="0.35">
      <c r="A7" s="175">
        <v>4</v>
      </c>
      <c r="B7" s="376" t="s">
        <v>89</v>
      </c>
      <c r="C7" s="161" t="s">
        <v>90</v>
      </c>
      <c r="D7" s="163" t="s">
        <v>651</v>
      </c>
      <c r="E7" s="165" t="s">
        <v>79</v>
      </c>
      <c r="F7" s="32">
        <v>7</v>
      </c>
      <c r="G7" s="58">
        <f t="shared" si="0"/>
        <v>3</v>
      </c>
      <c r="H7" s="59">
        <f t="shared" si="1"/>
        <v>0</v>
      </c>
      <c r="I7" s="235">
        <f t="shared" si="2"/>
        <v>3</v>
      </c>
      <c r="J7" s="37">
        <f t="shared" si="3"/>
        <v>3</v>
      </c>
      <c r="K7" s="237">
        <f t="shared" si="4"/>
        <v>0</v>
      </c>
      <c r="L7" s="242">
        <f t="shared" si="5"/>
        <v>3</v>
      </c>
      <c r="M7" s="25">
        <f t="shared" si="6"/>
        <v>3</v>
      </c>
      <c r="N7" s="40">
        <f t="shared" si="7"/>
        <v>0</v>
      </c>
      <c r="O7" s="243">
        <f t="shared" si="8"/>
        <v>3</v>
      </c>
      <c r="P7" s="44">
        <f t="shared" si="9"/>
        <v>3</v>
      </c>
      <c r="Q7" s="45">
        <f t="shared" si="10"/>
        <v>0</v>
      </c>
      <c r="R7" s="244">
        <f t="shared" si="11"/>
        <v>3</v>
      </c>
      <c r="S7" s="49">
        <f t="shared" si="12"/>
        <v>14</v>
      </c>
      <c r="T7" s="50">
        <f>GESTOR!J7</f>
        <v>0</v>
      </c>
      <c r="U7" s="50">
        <f t="shared" si="13"/>
        <v>0</v>
      </c>
      <c r="V7" s="51">
        <f t="shared" si="14"/>
        <v>14</v>
      </c>
      <c r="W7" s="54">
        <v>1718.54</v>
      </c>
      <c r="X7" s="54">
        <f t="shared" si="15"/>
        <v>12029.779999999999</v>
      </c>
      <c r="Y7" s="158"/>
      <c r="Z7" s="158"/>
      <c r="AA7" s="158"/>
      <c r="AB7" s="158"/>
      <c r="AC7" s="158"/>
      <c r="AD7" s="158"/>
      <c r="AE7" s="158"/>
      <c r="AF7" s="158"/>
      <c r="AG7" s="158"/>
      <c r="AH7" s="158"/>
      <c r="AI7" s="158"/>
    </row>
    <row r="8" spans="1:35" ht="409.5" hidden="1" customHeight="1" x14ac:dyDescent="0.35">
      <c r="A8" s="175">
        <v>5</v>
      </c>
      <c r="B8" s="376"/>
      <c r="C8" s="161" t="s">
        <v>95</v>
      </c>
      <c r="D8" s="163" t="s">
        <v>652</v>
      </c>
      <c r="E8" s="165" t="s">
        <v>79</v>
      </c>
      <c r="F8" s="32">
        <v>4</v>
      </c>
      <c r="G8" s="58">
        <f t="shared" si="0"/>
        <v>2</v>
      </c>
      <c r="H8" s="59">
        <f t="shared" si="1"/>
        <v>0</v>
      </c>
      <c r="I8" s="235">
        <f t="shared" si="2"/>
        <v>2</v>
      </c>
      <c r="J8" s="37">
        <f t="shared" si="3"/>
        <v>2</v>
      </c>
      <c r="K8" s="237">
        <f t="shared" si="4"/>
        <v>0</v>
      </c>
      <c r="L8" s="242">
        <f t="shared" si="5"/>
        <v>2</v>
      </c>
      <c r="M8" s="25">
        <f t="shared" si="6"/>
        <v>2</v>
      </c>
      <c r="N8" s="40">
        <f t="shared" si="7"/>
        <v>0</v>
      </c>
      <c r="O8" s="243">
        <f t="shared" si="8"/>
        <v>2</v>
      </c>
      <c r="P8" s="44">
        <f t="shared" si="9"/>
        <v>2</v>
      </c>
      <c r="Q8" s="45">
        <f t="shared" si="10"/>
        <v>0</v>
      </c>
      <c r="R8" s="244">
        <f t="shared" si="11"/>
        <v>2</v>
      </c>
      <c r="S8" s="49">
        <f t="shared" si="12"/>
        <v>8</v>
      </c>
      <c r="T8" s="50">
        <f>GESTOR!J8</f>
        <v>0</v>
      </c>
      <c r="U8" s="50">
        <f t="shared" si="13"/>
        <v>0</v>
      </c>
      <c r="V8" s="51">
        <f t="shared" si="14"/>
        <v>8</v>
      </c>
      <c r="W8" s="54">
        <v>1864</v>
      </c>
      <c r="X8" s="54">
        <f t="shared" si="15"/>
        <v>7456</v>
      </c>
      <c r="Y8" s="158"/>
      <c r="Z8" s="158"/>
      <c r="AA8" s="158"/>
      <c r="AB8" s="158"/>
      <c r="AC8" s="158"/>
      <c r="AD8" s="158"/>
      <c r="AE8" s="158"/>
      <c r="AF8" s="158"/>
      <c r="AG8" s="158"/>
      <c r="AH8" s="158"/>
      <c r="AI8" s="158"/>
    </row>
    <row r="9" spans="1:35" ht="409.5" hidden="1" customHeight="1" x14ac:dyDescent="0.35">
      <c r="A9" s="175">
        <v>6</v>
      </c>
      <c r="B9" s="376"/>
      <c r="C9" s="161" t="s">
        <v>99</v>
      </c>
      <c r="D9" s="163" t="s">
        <v>653</v>
      </c>
      <c r="E9" s="165" t="s">
        <v>79</v>
      </c>
      <c r="F9" s="32">
        <v>2</v>
      </c>
      <c r="G9" s="58">
        <f t="shared" si="0"/>
        <v>1</v>
      </c>
      <c r="H9" s="59">
        <f t="shared" si="1"/>
        <v>0</v>
      </c>
      <c r="I9" s="235">
        <f t="shared" si="2"/>
        <v>1</v>
      </c>
      <c r="J9" s="37">
        <f t="shared" si="3"/>
        <v>1</v>
      </c>
      <c r="K9" s="237">
        <f t="shared" si="4"/>
        <v>0</v>
      </c>
      <c r="L9" s="242">
        <f t="shared" si="5"/>
        <v>1</v>
      </c>
      <c r="M9" s="25">
        <f t="shared" si="6"/>
        <v>1</v>
      </c>
      <c r="N9" s="40">
        <f t="shared" si="7"/>
        <v>0</v>
      </c>
      <c r="O9" s="243">
        <f t="shared" si="8"/>
        <v>1</v>
      </c>
      <c r="P9" s="44">
        <f t="shared" si="9"/>
        <v>1</v>
      </c>
      <c r="Q9" s="45">
        <f t="shared" si="10"/>
        <v>0</v>
      </c>
      <c r="R9" s="244">
        <f t="shared" si="11"/>
        <v>1</v>
      </c>
      <c r="S9" s="49">
        <f t="shared" si="12"/>
        <v>4</v>
      </c>
      <c r="T9" s="50">
        <f>GESTOR!J9</f>
        <v>0</v>
      </c>
      <c r="U9" s="50">
        <f t="shared" si="13"/>
        <v>0</v>
      </c>
      <c r="V9" s="51">
        <f t="shared" si="14"/>
        <v>4</v>
      </c>
      <c r="W9" s="54">
        <v>718.13</v>
      </c>
      <c r="X9" s="54">
        <f t="shared" si="15"/>
        <v>1436.26</v>
      </c>
      <c r="Y9" s="158"/>
      <c r="Z9" s="158"/>
      <c r="AA9" s="158"/>
      <c r="AB9" s="158"/>
      <c r="AC9" s="158"/>
      <c r="AD9" s="158"/>
      <c r="AE9" s="158"/>
      <c r="AF9" s="158"/>
      <c r="AG9" s="158"/>
      <c r="AH9" s="158"/>
      <c r="AI9" s="158"/>
    </row>
    <row r="10" spans="1:35" ht="409.5" hidden="1" customHeight="1" x14ac:dyDescent="0.35">
      <c r="A10" s="175">
        <v>7</v>
      </c>
      <c r="B10" s="376"/>
      <c r="C10" s="161" t="s">
        <v>103</v>
      </c>
      <c r="D10" s="163" t="s">
        <v>654</v>
      </c>
      <c r="E10" s="165" t="s">
        <v>79</v>
      </c>
      <c r="F10" s="32">
        <v>2</v>
      </c>
      <c r="G10" s="58">
        <f t="shared" si="0"/>
        <v>1</v>
      </c>
      <c r="H10" s="59">
        <f t="shared" si="1"/>
        <v>0</v>
      </c>
      <c r="I10" s="235">
        <f t="shared" si="2"/>
        <v>1</v>
      </c>
      <c r="J10" s="37">
        <f t="shared" si="3"/>
        <v>1</v>
      </c>
      <c r="K10" s="237">
        <f t="shared" si="4"/>
        <v>0</v>
      </c>
      <c r="L10" s="242">
        <f t="shared" si="5"/>
        <v>1</v>
      </c>
      <c r="M10" s="25">
        <f t="shared" si="6"/>
        <v>1</v>
      </c>
      <c r="N10" s="40">
        <f t="shared" si="7"/>
        <v>0</v>
      </c>
      <c r="O10" s="243">
        <f t="shared" si="8"/>
        <v>1</v>
      </c>
      <c r="P10" s="44">
        <f t="shared" si="9"/>
        <v>1</v>
      </c>
      <c r="Q10" s="45">
        <f t="shared" si="10"/>
        <v>0</v>
      </c>
      <c r="R10" s="244">
        <f t="shared" si="11"/>
        <v>1</v>
      </c>
      <c r="S10" s="49">
        <f t="shared" si="12"/>
        <v>4</v>
      </c>
      <c r="T10" s="50">
        <f>GESTOR!J10</f>
        <v>0</v>
      </c>
      <c r="U10" s="50">
        <f t="shared" si="13"/>
        <v>0</v>
      </c>
      <c r="V10" s="51">
        <f t="shared" si="14"/>
        <v>4</v>
      </c>
      <c r="W10" s="54">
        <v>1470.93</v>
      </c>
      <c r="X10" s="54">
        <f t="shared" si="15"/>
        <v>2941.86</v>
      </c>
      <c r="Y10" s="158"/>
      <c r="Z10" s="158"/>
      <c r="AA10" s="158"/>
      <c r="AB10" s="158"/>
      <c r="AC10" s="158"/>
      <c r="AD10" s="158"/>
      <c r="AE10" s="158"/>
      <c r="AF10" s="158"/>
      <c r="AG10" s="158"/>
      <c r="AH10" s="158"/>
      <c r="AI10" s="158"/>
    </row>
    <row r="11" spans="1:35" ht="362.25" hidden="1" customHeight="1" x14ac:dyDescent="0.35">
      <c r="A11" s="175">
        <v>8</v>
      </c>
      <c r="B11" s="376" t="s">
        <v>106</v>
      </c>
      <c r="C11" s="161" t="s">
        <v>107</v>
      </c>
      <c r="D11" s="163" t="s">
        <v>655</v>
      </c>
      <c r="E11" s="165" t="s">
        <v>79</v>
      </c>
      <c r="F11" s="32">
        <v>6</v>
      </c>
      <c r="G11" s="58">
        <f t="shared" si="0"/>
        <v>3</v>
      </c>
      <c r="H11" s="59">
        <f t="shared" si="1"/>
        <v>0</v>
      </c>
      <c r="I11" s="235">
        <f t="shared" si="2"/>
        <v>3</v>
      </c>
      <c r="J11" s="37">
        <f t="shared" si="3"/>
        <v>3</v>
      </c>
      <c r="K11" s="237">
        <f t="shared" si="4"/>
        <v>0</v>
      </c>
      <c r="L11" s="242">
        <f t="shared" si="5"/>
        <v>3</v>
      </c>
      <c r="M11" s="25">
        <f t="shared" si="6"/>
        <v>3</v>
      </c>
      <c r="N11" s="40">
        <f t="shared" si="7"/>
        <v>0</v>
      </c>
      <c r="O11" s="243">
        <f t="shared" si="8"/>
        <v>3</v>
      </c>
      <c r="P11" s="44">
        <f t="shared" si="9"/>
        <v>3</v>
      </c>
      <c r="Q11" s="45">
        <f t="shared" si="10"/>
        <v>0</v>
      </c>
      <c r="R11" s="244">
        <f t="shared" si="11"/>
        <v>3</v>
      </c>
      <c r="S11" s="49">
        <f t="shared" si="12"/>
        <v>12</v>
      </c>
      <c r="T11" s="50">
        <f>GESTOR!J11</f>
        <v>0</v>
      </c>
      <c r="U11" s="50">
        <f t="shared" si="13"/>
        <v>0</v>
      </c>
      <c r="V11" s="51">
        <f t="shared" si="14"/>
        <v>12</v>
      </c>
      <c r="W11" s="54">
        <v>856.05</v>
      </c>
      <c r="X11" s="54">
        <f t="shared" si="15"/>
        <v>5136.2999999999993</v>
      </c>
      <c r="Y11" s="158"/>
      <c r="Z11" s="158"/>
      <c r="AA11" s="158"/>
      <c r="AB11" s="158"/>
      <c r="AC11" s="158"/>
      <c r="AD11" s="158"/>
      <c r="AE11" s="158"/>
      <c r="AF11" s="158"/>
      <c r="AG11" s="158"/>
      <c r="AH11" s="158"/>
      <c r="AI11" s="158"/>
    </row>
    <row r="12" spans="1:35" ht="173.25" hidden="1" customHeight="1" x14ac:dyDescent="0.35">
      <c r="A12" s="175">
        <v>9</v>
      </c>
      <c r="B12" s="376"/>
      <c r="C12" s="161" t="s">
        <v>111</v>
      </c>
      <c r="D12" s="163" t="s">
        <v>656</v>
      </c>
      <c r="E12" s="165" t="s">
        <v>79</v>
      </c>
      <c r="F12" s="32">
        <v>5</v>
      </c>
      <c r="G12" s="58">
        <f t="shared" si="0"/>
        <v>2</v>
      </c>
      <c r="H12" s="59">
        <f t="shared" si="1"/>
        <v>0</v>
      </c>
      <c r="I12" s="235">
        <f t="shared" si="2"/>
        <v>2</v>
      </c>
      <c r="J12" s="37">
        <f t="shared" si="3"/>
        <v>2</v>
      </c>
      <c r="K12" s="237">
        <f t="shared" si="4"/>
        <v>0</v>
      </c>
      <c r="L12" s="242">
        <f t="shared" si="5"/>
        <v>2</v>
      </c>
      <c r="M12" s="25">
        <f t="shared" si="6"/>
        <v>2</v>
      </c>
      <c r="N12" s="40">
        <f t="shared" si="7"/>
        <v>0</v>
      </c>
      <c r="O12" s="243">
        <f t="shared" si="8"/>
        <v>2</v>
      </c>
      <c r="P12" s="44">
        <f t="shared" si="9"/>
        <v>2</v>
      </c>
      <c r="Q12" s="45">
        <f t="shared" si="10"/>
        <v>0</v>
      </c>
      <c r="R12" s="244">
        <f t="shared" si="11"/>
        <v>2</v>
      </c>
      <c r="S12" s="49">
        <f t="shared" si="12"/>
        <v>10</v>
      </c>
      <c r="T12" s="50">
        <f>GESTOR!J12</f>
        <v>0</v>
      </c>
      <c r="U12" s="50">
        <f t="shared" si="13"/>
        <v>0</v>
      </c>
      <c r="V12" s="51">
        <f t="shared" si="14"/>
        <v>10</v>
      </c>
      <c r="W12" s="54">
        <v>305.3</v>
      </c>
      <c r="X12" s="54">
        <f t="shared" si="15"/>
        <v>1526.5</v>
      </c>
      <c r="Y12" s="158"/>
      <c r="Z12" s="158"/>
      <c r="AA12" s="158"/>
      <c r="AB12" s="158"/>
      <c r="AC12" s="158"/>
      <c r="AD12" s="158"/>
      <c r="AE12" s="158"/>
      <c r="AF12" s="158"/>
      <c r="AG12" s="158"/>
      <c r="AH12" s="158"/>
      <c r="AI12" s="158"/>
    </row>
    <row r="13" spans="1:35" ht="173.25" hidden="1" customHeight="1" x14ac:dyDescent="0.35">
      <c r="A13" s="175">
        <v>10</v>
      </c>
      <c r="B13" s="376"/>
      <c r="C13" s="161" t="s">
        <v>114</v>
      </c>
      <c r="D13" s="161" t="s">
        <v>657</v>
      </c>
      <c r="E13" s="165" t="s">
        <v>79</v>
      </c>
      <c r="F13" s="32">
        <v>13</v>
      </c>
      <c r="G13" s="58">
        <f t="shared" si="0"/>
        <v>6</v>
      </c>
      <c r="H13" s="59">
        <f t="shared" si="1"/>
        <v>0</v>
      </c>
      <c r="I13" s="235">
        <f t="shared" si="2"/>
        <v>6</v>
      </c>
      <c r="J13" s="37">
        <f t="shared" si="3"/>
        <v>6</v>
      </c>
      <c r="K13" s="237">
        <f t="shared" si="4"/>
        <v>0</v>
      </c>
      <c r="L13" s="242">
        <f t="shared" si="5"/>
        <v>6</v>
      </c>
      <c r="M13" s="25">
        <f t="shared" si="6"/>
        <v>6</v>
      </c>
      <c r="N13" s="40">
        <f t="shared" si="7"/>
        <v>0</v>
      </c>
      <c r="O13" s="243">
        <f t="shared" si="8"/>
        <v>6</v>
      </c>
      <c r="P13" s="44">
        <f t="shared" si="9"/>
        <v>6</v>
      </c>
      <c r="Q13" s="45">
        <f t="shared" si="10"/>
        <v>0</v>
      </c>
      <c r="R13" s="244">
        <f t="shared" si="11"/>
        <v>6</v>
      </c>
      <c r="S13" s="49">
        <f t="shared" si="12"/>
        <v>26</v>
      </c>
      <c r="T13" s="50">
        <f>GESTOR!J13</f>
        <v>0</v>
      </c>
      <c r="U13" s="50">
        <f t="shared" si="13"/>
        <v>0</v>
      </c>
      <c r="V13" s="51">
        <f t="shared" si="14"/>
        <v>26</v>
      </c>
      <c r="W13" s="54">
        <v>472.05</v>
      </c>
      <c r="X13" s="54">
        <f t="shared" si="15"/>
        <v>6136.6500000000005</v>
      </c>
      <c r="Y13" s="158"/>
      <c r="Z13" s="158"/>
      <c r="AA13" s="158"/>
      <c r="AB13" s="158"/>
      <c r="AC13" s="158"/>
      <c r="AD13" s="158"/>
      <c r="AE13" s="158"/>
      <c r="AF13" s="158"/>
      <c r="AG13" s="158"/>
      <c r="AH13" s="158"/>
      <c r="AI13" s="158"/>
    </row>
    <row r="14" spans="1:35" ht="204.75" hidden="1" customHeight="1" x14ac:dyDescent="0.35">
      <c r="A14" s="175">
        <v>11</v>
      </c>
      <c r="B14" s="376"/>
      <c r="C14" s="161" t="s">
        <v>117</v>
      </c>
      <c r="D14" s="161" t="s">
        <v>658</v>
      </c>
      <c r="E14" s="165" t="s">
        <v>79</v>
      </c>
      <c r="F14" s="32">
        <v>2</v>
      </c>
      <c r="G14" s="58">
        <f t="shared" si="0"/>
        <v>1</v>
      </c>
      <c r="H14" s="59">
        <f t="shared" si="1"/>
        <v>0</v>
      </c>
      <c r="I14" s="235">
        <f t="shared" si="2"/>
        <v>1</v>
      </c>
      <c r="J14" s="37">
        <f t="shared" si="3"/>
        <v>1</v>
      </c>
      <c r="K14" s="237">
        <f t="shared" si="4"/>
        <v>0</v>
      </c>
      <c r="L14" s="242">
        <f t="shared" si="5"/>
        <v>1</v>
      </c>
      <c r="M14" s="25">
        <f t="shared" si="6"/>
        <v>1</v>
      </c>
      <c r="N14" s="40">
        <f t="shared" si="7"/>
        <v>0</v>
      </c>
      <c r="O14" s="243">
        <f t="shared" si="8"/>
        <v>1</v>
      </c>
      <c r="P14" s="44">
        <f t="shared" si="9"/>
        <v>1</v>
      </c>
      <c r="Q14" s="45">
        <f t="shared" si="10"/>
        <v>0</v>
      </c>
      <c r="R14" s="244">
        <f t="shared" si="11"/>
        <v>1</v>
      </c>
      <c r="S14" s="49">
        <f t="shared" si="12"/>
        <v>4</v>
      </c>
      <c r="T14" s="50">
        <f>GESTOR!J14</f>
        <v>0</v>
      </c>
      <c r="U14" s="50">
        <f t="shared" si="13"/>
        <v>0</v>
      </c>
      <c r="V14" s="51">
        <f t="shared" si="14"/>
        <v>4</v>
      </c>
      <c r="W14" s="54">
        <v>454.4</v>
      </c>
      <c r="X14" s="54">
        <f t="shared" si="15"/>
        <v>908.8</v>
      </c>
      <c r="Y14" s="158"/>
      <c r="Z14" s="158"/>
      <c r="AA14" s="158"/>
      <c r="AB14" s="158"/>
      <c r="AC14" s="158"/>
      <c r="AD14" s="158"/>
      <c r="AE14" s="158"/>
      <c r="AF14" s="158"/>
      <c r="AG14" s="158"/>
      <c r="AH14" s="158"/>
      <c r="AI14" s="158"/>
    </row>
    <row r="15" spans="1:35" ht="157.5" hidden="1" customHeight="1" x14ac:dyDescent="0.35">
      <c r="A15" s="175">
        <v>12</v>
      </c>
      <c r="B15" s="376"/>
      <c r="C15" s="161" t="s">
        <v>119</v>
      </c>
      <c r="D15" s="163" t="s">
        <v>659</v>
      </c>
      <c r="E15" s="165" t="s">
        <v>79</v>
      </c>
      <c r="F15" s="32">
        <v>6</v>
      </c>
      <c r="G15" s="58">
        <f t="shared" si="0"/>
        <v>3</v>
      </c>
      <c r="H15" s="59">
        <f t="shared" si="1"/>
        <v>0</v>
      </c>
      <c r="I15" s="235">
        <f t="shared" si="2"/>
        <v>3</v>
      </c>
      <c r="J15" s="37">
        <f t="shared" si="3"/>
        <v>3</v>
      </c>
      <c r="K15" s="237">
        <f t="shared" si="4"/>
        <v>0</v>
      </c>
      <c r="L15" s="242">
        <f t="shared" si="5"/>
        <v>3</v>
      </c>
      <c r="M15" s="25">
        <f t="shared" si="6"/>
        <v>3</v>
      </c>
      <c r="N15" s="40">
        <f t="shared" si="7"/>
        <v>0</v>
      </c>
      <c r="O15" s="243">
        <f t="shared" si="8"/>
        <v>3</v>
      </c>
      <c r="P15" s="44">
        <f t="shared" si="9"/>
        <v>3</v>
      </c>
      <c r="Q15" s="45">
        <f t="shared" si="10"/>
        <v>0</v>
      </c>
      <c r="R15" s="244">
        <f t="shared" si="11"/>
        <v>3</v>
      </c>
      <c r="S15" s="49">
        <f t="shared" si="12"/>
        <v>12</v>
      </c>
      <c r="T15" s="50">
        <f>GESTOR!J15</f>
        <v>0</v>
      </c>
      <c r="U15" s="50">
        <f t="shared" si="13"/>
        <v>0</v>
      </c>
      <c r="V15" s="51">
        <f t="shared" si="14"/>
        <v>12</v>
      </c>
      <c r="W15" s="54">
        <v>481.87</v>
      </c>
      <c r="X15" s="54">
        <f t="shared" si="15"/>
        <v>2891.2200000000003</v>
      </c>
      <c r="Y15" s="158"/>
      <c r="Z15" s="158"/>
      <c r="AA15" s="158"/>
      <c r="AB15" s="158"/>
      <c r="AC15" s="158"/>
      <c r="AD15" s="158"/>
      <c r="AE15" s="158"/>
      <c r="AF15" s="158"/>
      <c r="AG15" s="158"/>
      <c r="AH15" s="158"/>
      <c r="AI15" s="158"/>
    </row>
    <row r="16" spans="1:35" ht="315" hidden="1" customHeight="1" x14ac:dyDescent="0.35">
      <c r="A16" s="175">
        <v>13</v>
      </c>
      <c r="B16" s="376" t="s">
        <v>106</v>
      </c>
      <c r="C16" s="161" t="s">
        <v>121</v>
      </c>
      <c r="D16" s="163" t="s">
        <v>660</v>
      </c>
      <c r="E16" s="165" t="s">
        <v>79</v>
      </c>
      <c r="F16" s="32">
        <v>32</v>
      </c>
      <c r="G16" s="58">
        <f t="shared" si="0"/>
        <v>16</v>
      </c>
      <c r="H16" s="59">
        <f t="shared" si="1"/>
        <v>0</v>
      </c>
      <c r="I16" s="235">
        <f t="shared" si="2"/>
        <v>16</v>
      </c>
      <c r="J16" s="37">
        <f t="shared" si="3"/>
        <v>16</v>
      </c>
      <c r="K16" s="237">
        <f t="shared" si="4"/>
        <v>0</v>
      </c>
      <c r="L16" s="242">
        <f t="shared" si="5"/>
        <v>16</v>
      </c>
      <c r="M16" s="25">
        <f t="shared" si="6"/>
        <v>16</v>
      </c>
      <c r="N16" s="40">
        <f t="shared" si="7"/>
        <v>0</v>
      </c>
      <c r="O16" s="243">
        <f t="shared" si="8"/>
        <v>16</v>
      </c>
      <c r="P16" s="44">
        <f t="shared" si="9"/>
        <v>16</v>
      </c>
      <c r="Q16" s="45">
        <f t="shared" si="10"/>
        <v>0</v>
      </c>
      <c r="R16" s="244">
        <f t="shared" si="11"/>
        <v>16</v>
      </c>
      <c r="S16" s="49">
        <f t="shared" si="12"/>
        <v>64</v>
      </c>
      <c r="T16" s="50">
        <f>GESTOR!J16</f>
        <v>0</v>
      </c>
      <c r="U16" s="50">
        <f t="shared" si="13"/>
        <v>0</v>
      </c>
      <c r="V16" s="51">
        <f t="shared" si="14"/>
        <v>64</v>
      </c>
      <c r="W16" s="54">
        <v>253.38</v>
      </c>
      <c r="X16" s="54">
        <f t="shared" si="15"/>
        <v>8108.16</v>
      </c>
      <c r="Y16" s="158"/>
      <c r="Z16" s="158"/>
      <c r="AA16" s="158"/>
      <c r="AB16" s="158"/>
      <c r="AC16" s="158"/>
      <c r="AD16" s="158"/>
      <c r="AE16" s="158"/>
      <c r="AF16" s="158"/>
      <c r="AG16" s="158"/>
      <c r="AH16" s="158"/>
      <c r="AI16" s="158"/>
    </row>
    <row r="17" spans="1:35" ht="409.5" hidden="1" customHeight="1" x14ac:dyDescent="0.35">
      <c r="A17" s="175">
        <v>14</v>
      </c>
      <c r="B17" s="376"/>
      <c r="C17" s="161" t="s">
        <v>125</v>
      </c>
      <c r="D17" s="163" t="s">
        <v>661</v>
      </c>
      <c r="E17" s="165" t="s">
        <v>79</v>
      </c>
      <c r="F17" s="32">
        <v>5</v>
      </c>
      <c r="G17" s="58">
        <f t="shared" si="0"/>
        <v>2</v>
      </c>
      <c r="H17" s="59">
        <f t="shared" si="1"/>
        <v>0</v>
      </c>
      <c r="I17" s="235">
        <f t="shared" si="2"/>
        <v>2</v>
      </c>
      <c r="J17" s="37">
        <f t="shared" si="3"/>
        <v>2</v>
      </c>
      <c r="K17" s="237">
        <f t="shared" si="4"/>
        <v>0</v>
      </c>
      <c r="L17" s="242">
        <f t="shared" si="5"/>
        <v>2</v>
      </c>
      <c r="M17" s="25">
        <f t="shared" si="6"/>
        <v>2</v>
      </c>
      <c r="N17" s="40">
        <f t="shared" si="7"/>
        <v>0</v>
      </c>
      <c r="O17" s="243">
        <f t="shared" si="8"/>
        <v>2</v>
      </c>
      <c r="P17" s="44">
        <f t="shared" si="9"/>
        <v>2</v>
      </c>
      <c r="Q17" s="45">
        <f t="shared" si="10"/>
        <v>0</v>
      </c>
      <c r="R17" s="244">
        <f t="shared" si="11"/>
        <v>2</v>
      </c>
      <c r="S17" s="49">
        <f t="shared" si="12"/>
        <v>10</v>
      </c>
      <c r="T17" s="50">
        <f>GESTOR!J17</f>
        <v>0</v>
      </c>
      <c r="U17" s="50">
        <f t="shared" si="13"/>
        <v>0</v>
      </c>
      <c r="V17" s="51">
        <f t="shared" si="14"/>
        <v>10</v>
      </c>
      <c r="W17" s="54">
        <v>406.99</v>
      </c>
      <c r="X17" s="54">
        <f t="shared" si="15"/>
        <v>2034.95</v>
      </c>
      <c r="Y17" s="158"/>
      <c r="Z17" s="158"/>
      <c r="AA17" s="158"/>
      <c r="AB17" s="158"/>
      <c r="AC17" s="158"/>
      <c r="AD17" s="158"/>
      <c r="AE17" s="158"/>
      <c r="AF17" s="158"/>
      <c r="AG17" s="158"/>
      <c r="AH17" s="158"/>
      <c r="AI17" s="158"/>
    </row>
    <row r="18" spans="1:35" ht="315" hidden="1" customHeight="1" x14ac:dyDescent="0.35">
      <c r="A18" s="175">
        <v>15</v>
      </c>
      <c r="B18" s="376"/>
      <c r="C18" s="161" t="s">
        <v>128</v>
      </c>
      <c r="D18" s="163" t="s">
        <v>662</v>
      </c>
      <c r="E18" s="165" t="s">
        <v>79</v>
      </c>
      <c r="F18" s="32">
        <v>4</v>
      </c>
      <c r="G18" s="58">
        <f t="shared" si="0"/>
        <v>2</v>
      </c>
      <c r="H18" s="59">
        <f t="shared" si="1"/>
        <v>0</v>
      </c>
      <c r="I18" s="235">
        <f t="shared" si="2"/>
        <v>2</v>
      </c>
      <c r="J18" s="37">
        <f t="shared" si="3"/>
        <v>2</v>
      </c>
      <c r="K18" s="237">
        <f t="shared" si="4"/>
        <v>0</v>
      </c>
      <c r="L18" s="242">
        <f t="shared" si="5"/>
        <v>2</v>
      </c>
      <c r="M18" s="25">
        <f t="shared" si="6"/>
        <v>2</v>
      </c>
      <c r="N18" s="40">
        <f t="shared" si="7"/>
        <v>0</v>
      </c>
      <c r="O18" s="243">
        <f t="shared" si="8"/>
        <v>2</v>
      </c>
      <c r="P18" s="44">
        <f t="shared" si="9"/>
        <v>2</v>
      </c>
      <c r="Q18" s="45">
        <f t="shared" si="10"/>
        <v>0</v>
      </c>
      <c r="R18" s="244">
        <f t="shared" si="11"/>
        <v>2</v>
      </c>
      <c r="S18" s="49">
        <f t="shared" si="12"/>
        <v>8</v>
      </c>
      <c r="T18" s="50">
        <f>GESTOR!J18</f>
        <v>0</v>
      </c>
      <c r="U18" s="50">
        <f t="shared" si="13"/>
        <v>0</v>
      </c>
      <c r="V18" s="51">
        <f t="shared" si="14"/>
        <v>8</v>
      </c>
      <c r="W18" s="54">
        <v>189.17</v>
      </c>
      <c r="X18" s="54">
        <f t="shared" si="15"/>
        <v>756.68</v>
      </c>
      <c r="Y18" s="158"/>
      <c r="Z18" s="158"/>
      <c r="AA18" s="158"/>
      <c r="AB18" s="158"/>
      <c r="AC18" s="158"/>
      <c r="AD18" s="158"/>
      <c r="AE18" s="158"/>
      <c r="AF18" s="158"/>
      <c r="AG18" s="158"/>
      <c r="AH18" s="158"/>
      <c r="AI18" s="158"/>
    </row>
    <row r="19" spans="1:35" ht="68.25" hidden="1" customHeight="1" x14ac:dyDescent="0.35">
      <c r="A19" s="175">
        <v>16</v>
      </c>
      <c r="B19" s="376" t="s">
        <v>131</v>
      </c>
      <c r="C19" s="161" t="s">
        <v>132</v>
      </c>
      <c r="D19" s="163" t="s">
        <v>663</v>
      </c>
      <c r="E19" s="165" t="s">
        <v>79</v>
      </c>
      <c r="F19" s="32">
        <v>87</v>
      </c>
      <c r="G19" s="58">
        <f t="shared" si="0"/>
        <v>43</v>
      </c>
      <c r="H19" s="59">
        <f t="shared" si="1"/>
        <v>0</v>
      </c>
      <c r="I19" s="235">
        <f t="shared" si="2"/>
        <v>43</v>
      </c>
      <c r="J19" s="37">
        <f t="shared" si="3"/>
        <v>43</v>
      </c>
      <c r="K19" s="237">
        <f t="shared" si="4"/>
        <v>0</v>
      </c>
      <c r="L19" s="242">
        <f t="shared" si="5"/>
        <v>43</v>
      </c>
      <c r="M19" s="25">
        <f t="shared" si="6"/>
        <v>43</v>
      </c>
      <c r="N19" s="40">
        <f t="shared" si="7"/>
        <v>30</v>
      </c>
      <c r="O19" s="243">
        <f t="shared" si="8"/>
        <v>13</v>
      </c>
      <c r="P19" s="44">
        <f t="shared" si="9"/>
        <v>43</v>
      </c>
      <c r="Q19" s="45">
        <f t="shared" si="10"/>
        <v>0</v>
      </c>
      <c r="R19" s="244">
        <f t="shared" si="11"/>
        <v>43</v>
      </c>
      <c r="S19" s="49">
        <f t="shared" si="12"/>
        <v>174</v>
      </c>
      <c r="T19" s="50">
        <f>GESTOR!J19</f>
        <v>0</v>
      </c>
      <c r="U19" s="50">
        <f t="shared" si="13"/>
        <v>30</v>
      </c>
      <c r="V19" s="51">
        <f t="shared" si="14"/>
        <v>144</v>
      </c>
      <c r="W19" s="54">
        <v>88</v>
      </c>
      <c r="X19" s="54">
        <f t="shared" si="15"/>
        <v>7656</v>
      </c>
      <c r="Y19" s="158"/>
      <c r="Z19" s="158"/>
      <c r="AA19" s="158">
        <v>30</v>
      </c>
      <c r="AB19" s="158"/>
      <c r="AC19" s="158"/>
      <c r="AD19" s="158"/>
      <c r="AE19" s="158"/>
      <c r="AF19" s="158"/>
      <c r="AG19" s="158"/>
      <c r="AH19" s="158"/>
      <c r="AI19" s="158"/>
    </row>
    <row r="20" spans="1:35" ht="68.25" hidden="1" customHeight="1" x14ac:dyDescent="0.35">
      <c r="A20" s="175">
        <v>17</v>
      </c>
      <c r="B20" s="376"/>
      <c r="C20" s="161" t="s">
        <v>135</v>
      </c>
      <c r="D20" s="163" t="s">
        <v>136</v>
      </c>
      <c r="E20" s="165" t="s">
        <v>79</v>
      </c>
      <c r="F20" s="32">
        <v>77</v>
      </c>
      <c r="G20" s="58">
        <f t="shared" si="0"/>
        <v>38</v>
      </c>
      <c r="H20" s="59">
        <f t="shared" si="1"/>
        <v>0</v>
      </c>
      <c r="I20" s="235">
        <f t="shared" si="2"/>
        <v>38</v>
      </c>
      <c r="J20" s="37">
        <f t="shared" si="3"/>
        <v>38</v>
      </c>
      <c r="K20" s="237">
        <f t="shared" si="4"/>
        <v>0</v>
      </c>
      <c r="L20" s="242">
        <f t="shared" si="5"/>
        <v>38</v>
      </c>
      <c r="M20" s="25">
        <f t="shared" si="6"/>
        <v>38</v>
      </c>
      <c r="N20" s="40">
        <f t="shared" si="7"/>
        <v>30</v>
      </c>
      <c r="O20" s="243">
        <f t="shared" si="8"/>
        <v>8</v>
      </c>
      <c r="P20" s="44">
        <f t="shared" si="9"/>
        <v>38</v>
      </c>
      <c r="Q20" s="45">
        <f t="shared" si="10"/>
        <v>0</v>
      </c>
      <c r="R20" s="244">
        <f t="shared" si="11"/>
        <v>38</v>
      </c>
      <c r="S20" s="49">
        <f t="shared" si="12"/>
        <v>154</v>
      </c>
      <c r="T20" s="50">
        <f>GESTOR!J20</f>
        <v>0</v>
      </c>
      <c r="U20" s="50">
        <f t="shared" si="13"/>
        <v>30</v>
      </c>
      <c r="V20" s="51">
        <f t="shared" si="14"/>
        <v>124</v>
      </c>
      <c r="W20" s="54">
        <v>64</v>
      </c>
      <c r="X20" s="54">
        <f t="shared" si="15"/>
        <v>4928</v>
      </c>
      <c r="Y20" s="158"/>
      <c r="Z20" s="158"/>
      <c r="AA20" s="158">
        <v>30</v>
      </c>
      <c r="AB20" s="158"/>
      <c r="AC20" s="158"/>
      <c r="AD20" s="158"/>
      <c r="AE20" s="158"/>
      <c r="AF20" s="158"/>
      <c r="AG20" s="158"/>
      <c r="AH20" s="158"/>
      <c r="AI20" s="158"/>
    </row>
    <row r="21" spans="1:35" ht="68.25" hidden="1" customHeight="1" x14ac:dyDescent="0.35">
      <c r="A21" s="175">
        <v>18</v>
      </c>
      <c r="B21" s="376"/>
      <c r="C21" s="161" t="s">
        <v>138</v>
      </c>
      <c r="D21" s="163" t="s">
        <v>664</v>
      </c>
      <c r="E21" s="165" t="s">
        <v>79</v>
      </c>
      <c r="F21" s="32">
        <v>46</v>
      </c>
      <c r="G21" s="58">
        <f t="shared" si="0"/>
        <v>23</v>
      </c>
      <c r="H21" s="59">
        <f t="shared" si="1"/>
        <v>0</v>
      </c>
      <c r="I21" s="235">
        <f t="shared" si="2"/>
        <v>23</v>
      </c>
      <c r="J21" s="37">
        <f t="shared" si="3"/>
        <v>23</v>
      </c>
      <c r="K21" s="237">
        <f t="shared" si="4"/>
        <v>0</v>
      </c>
      <c r="L21" s="242">
        <f t="shared" si="5"/>
        <v>23</v>
      </c>
      <c r="M21" s="25">
        <f t="shared" si="6"/>
        <v>23</v>
      </c>
      <c r="N21" s="40">
        <f t="shared" si="7"/>
        <v>10</v>
      </c>
      <c r="O21" s="243">
        <f t="shared" si="8"/>
        <v>13</v>
      </c>
      <c r="P21" s="44">
        <f t="shared" si="9"/>
        <v>23</v>
      </c>
      <c r="Q21" s="45">
        <f t="shared" si="10"/>
        <v>0</v>
      </c>
      <c r="R21" s="244">
        <f t="shared" si="11"/>
        <v>23</v>
      </c>
      <c r="S21" s="49">
        <f t="shared" si="12"/>
        <v>92</v>
      </c>
      <c r="T21" s="50">
        <f>GESTOR!J21</f>
        <v>0</v>
      </c>
      <c r="U21" s="50">
        <f t="shared" si="13"/>
        <v>10</v>
      </c>
      <c r="V21" s="51">
        <f t="shared" si="14"/>
        <v>82</v>
      </c>
      <c r="W21" s="54">
        <v>138</v>
      </c>
      <c r="X21" s="54">
        <f t="shared" si="15"/>
        <v>6348</v>
      </c>
      <c r="Y21" s="158"/>
      <c r="Z21" s="158"/>
      <c r="AA21" s="158">
        <v>10</v>
      </c>
      <c r="AB21" s="158"/>
      <c r="AC21" s="158"/>
      <c r="AD21" s="158"/>
      <c r="AE21" s="158"/>
      <c r="AF21" s="158"/>
      <c r="AG21" s="158"/>
      <c r="AH21" s="158"/>
      <c r="AI21" s="158"/>
    </row>
    <row r="22" spans="1:35" ht="68.25" hidden="1" customHeight="1" x14ac:dyDescent="0.35">
      <c r="A22" s="175">
        <v>19</v>
      </c>
      <c r="B22" s="376"/>
      <c r="C22" s="161" t="s">
        <v>139</v>
      </c>
      <c r="D22" s="163" t="s">
        <v>136</v>
      </c>
      <c r="E22" s="165" t="s">
        <v>79</v>
      </c>
      <c r="F22" s="32">
        <v>3</v>
      </c>
      <c r="G22" s="58">
        <f t="shared" si="0"/>
        <v>1</v>
      </c>
      <c r="H22" s="59">
        <f t="shared" si="1"/>
        <v>0</v>
      </c>
      <c r="I22" s="235">
        <f t="shared" si="2"/>
        <v>1</v>
      </c>
      <c r="J22" s="37">
        <f t="shared" si="3"/>
        <v>1</v>
      </c>
      <c r="K22" s="237">
        <f t="shared" si="4"/>
        <v>0</v>
      </c>
      <c r="L22" s="242">
        <f t="shared" si="5"/>
        <v>1</v>
      </c>
      <c r="M22" s="25">
        <f t="shared" si="6"/>
        <v>1</v>
      </c>
      <c r="N22" s="40">
        <f t="shared" si="7"/>
        <v>1</v>
      </c>
      <c r="O22" s="243">
        <f t="shared" si="8"/>
        <v>0</v>
      </c>
      <c r="P22" s="44">
        <f t="shared" si="9"/>
        <v>1</v>
      </c>
      <c r="Q22" s="45">
        <f t="shared" si="10"/>
        <v>0</v>
      </c>
      <c r="R22" s="244">
        <f t="shared" si="11"/>
        <v>1</v>
      </c>
      <c r="S22" s="49">
        <f t="shared" si="12"/>
        <v>6</v>
      </c>
      <c r="T22" s="50">
        <f>GESTOR!J22</f>
        <v>0</v>
      </c>
      <c r="U22" s="50">
        <f t="shared" si="13"/>
        <v>1</v>
      </c>
      <c r="V22" s="51">
        <f t="shared" si="14"/>
        <v>5</v>
      </c>
      <c r="W22" s="54">
        <v>554</v>
      </c>
      <c r="X22" s="54">
        <f t="shared" si="15"/>
        <v>1662</v>
      </c>
      <c r="Y22" s="158"/>
      <c r="Z22" s="158"/>
      <c r="AA22" s="158">
        <v>1</v>
      </c>
      <c r="AB22" s="158"/>
      <c r="AC22" s="158"/>
      <c r="AD22" s="158"/>
      <c r="AE22" s="158"/>
      <c r="AF22" s="158"/>
      <c r="AG22" s="158"/>
      <c r="AH22" s="158"/>
      <c r="AI22" s="158"/>
    </row>
    <row r="23" spans="1:35" ht="68.25" hidden="1" customHeight="1" x14ac:dyDescent="0.35">
      <c r="A23" s="175">
        <v>20</v>
      </c>
      <c r="B23" s="376"/>
      <c r="C23" s="161" t="s">
        <v>142</v>
      </c>
      <c r="D23" s="163" t="s">
        <v>665</v>
      </c>
      <c r="E23" s="165" t="s">
        <v>79</v>
      </c>
      <c r="F23" s="32">
        <v>46</v>
      </c>
      <c r="G23" s="58">
        <f t="shared" si="0"/>
        <v>23</v>
      </c>
      <c r="H23" s="59">
        <f t="shared" si="1"/>
        <v>0</v>
      </c>
      <c r="I23" s="235">
        <f t="shared" si="2"/>
        <v>23</v>
      </c>
      <c r="J23" s="37">
        <f t="shared" si="3"/>
        <v>23</v>
      </c>
      <c r="K23" s="237">
        <f t="shared" si="4"/>
        <v>0</v>
      </c>
      <c r="L23" s="242">
        <f t="shared" si="5"/>
        <v>23</v>
      </c>
      <c r="M23" s="25">
        <f t="shared" si="6"/>
        <v>23</v>
      </c>
      <c r="N23" s="40">
        <f t="shared" si="7"/>
        <v>20</v>
      </c>
      <c r="O23" s="243">
        <f t="shared" si="8"/>
        <v>3</v>
      </c>
      <c r="P23" s="44">
        <f t="shared" si="9"/>
        <v>23</v>
      </c>
      <c r="Q23" s="45">
        <f t="shared" si="10"/>
        <v>0</v>
      </c>
      <c r="R23" s="244">
        <f t="shared" si="11"/>
        <v>23</v>
      </c>
      <c r="S23" s="49">
        <f t="shared" si="12"/>
        <v>92</v>
      </c>
      <c r="T23" s="50">
        <f>GESTOR!J23</f>
        <v>0</v>
      </c>
      <c r="U23" s="50">
        <f t="shared" si="13"/>
        <v>20</v>
      </c>
      <c r="V23" s="51">
        <f t="shared" si="14"/>
        <v>72</v>
      </c>
      <c r="W23" s="54">
        <v>91</v>
      </c>
      <c r="X23" s="54">
        <f t="shared" si="15"/>
        <v>4186</v>
      </c>
      <c r="Y23" s="158"/>
      <c r="Z23" s="158"/>
      <c r="AA23" s="158">
        <v>20</v>
      </c>
      <c r="AB23" s="158"/>
      <c r="AC23" s="158"/>
      <c r="AD23" s="158"/>
      <c r="AE23" s="158"/>
      <c r="AF23" s="158"/>
      <c r="AG23" s="158"/>
      <c r="AH23" s="158"/>
      <c r="AI23" s="158"/>
    </row>
    <row r="24" spans="1:35" ht="68.25" hidden="1" customHeight="1" x14ac:dyDescent="0.35">
      <c r="A24" s="175">
        <v>21</v>
      </c>
      <c r="B24" s="376"/>
      <c r="C24" s="172" t="s">
        <v>143</v>
      </c>
      <c r="D24" s="163" t="s">
        <v>666</v>
      </c>
      <c r="E24" s="165" t="s">
        <v>79</v>
      </c>
      <c r="F24" s="32">
        <v>6</v>
      </c>
      <c r="G24" s="58">
        <f t="shared" si="0"/>
        <v>3</v>
      </c>
      <c r="H24" s="59">
        <f t="shared" si="1"/>
        <v>3</v>
      </c>
      <c r="I24" s="235">
        <f t="shared" si="2"/>
        <v>0</v>
      </c>
      <c r="J24" s="37">
        <f t="shared" si="3"/>
        <v>3</v>
      </c>
      <c r="K24" s="237">
        <f t="shared" si="4"/>
        <v>0</v>
      </c>
      <c r="L24" s="242">
        <f t="shared" si="5"/>
        <v>3</v>
      </c>
      <c r="M24" s="25">
        <f t="shared" si="6"/>
        <v>3</v>
      </c>
      <c r="N24" s="40">
        <f t="shared" si="7"/>
        <v>3</v>
      </c>
      <c r="O24" s="243">
        <f t="shared" si="8"/>
        <v>0</v>
      </c>
      <c r="P24" s="44">
        <f t="shared" si="9"/>
        <v>3</v>
      </c>
      <c r="Q24" s="45">
        <f t="shared" si="10"/>
        <v>0</v>
      </c>
      <c r="R24" s="244">
        <f t="shared" si="11"/>
        <v>3</v>
      </c>
      <c r="S24" s="49">
        <f t="shared" si="12"/>
        <v>12</v>
      </c>
      <c r="T24" s="50">
        <f>GESTOR!J24</f>
        <v>0</v>
      </c>
      <c r="U24" s="50">
        <f t="shared" si="13"/>
        <v>6</v>
      </c>
      <c r="V24" s="51">
        <f t="shared" si="14"/>
        <v>6</v>
      </c>
      <c r="W24" s="54">
        <v>120</v>
      </c>
      <c r="X24" s="54">
        <f t="shared" si="15"/>
        <v>720</v>
      </c>
      <c r="Y24" s="158">
        <v>3</v>
      </c>
      <c r="Z24" s="158"/>
      <c r="AA24" s="158">
        <v>3</v>
      </c>
      <c r="AB24" s="158"/>
      <c r="AC24" s="158"/>
      <c r="AD24" s="158"/>
      <c r="AE24" s="158"/>
      <c r="AF24" s="158"/>
      <c r="AG24" s="158"/>
      <c r="AH24" s="158"/>
      <c r="AI24" s="158"/>
    </row>
    <row r="25" spans="1:35" ht="68.25" hidden="1" customHeight="1" x14ac:dyDescent="0.35">
      <c r="A25" s="175">
        <v>22</v>
      </c>
      <c r="B25" s="376" t="s">
        <v>144</v>
      </c>
      <c r="C25" s="161" t="s">
        <v>145</v>
      </c>
      <c r="D25" s="163" t="s">
        <v>667</v>
      </c>
      <c r="E25" s="165" t="s">
        <v>79</v>
      </c>
      <c r="F25" s="32">
        <v>41</v>
      </c>
      <c r="G25" s="58">
        <f t="shared" si="0"/>
        <v>20</v>
      </c>
      <c r="H25" s="59">
        <f t="shared" si="1"/>
        <v>0</v>
      </c>
      <c r="I25" s="235">
        <f t="shared" si="2"/>
        <v>20</v>
      </c>
      <c r="J25" s="37">
        <f t="shared" si="3"/>
        <v>20</v>
      </c>
      <c r="K25" s="237">
        <f t="shared" si="4"/>
        <v>0</v>
      </c>
      <c r="L25" s="242">
        <f t="shared" si="5"/>
        <v>20</v>
      </c>
      <c r="M25" s="25">
        <f t="shared" si="6"/>
        <v>20</v>
      </c>
      <c r="N25" s="40">
        <f t="shared" si="7"/>
        <v>0</v>
      </c>
      <c r="O25" s="243">
        <f t="shared" si="8"/>
        <v>20</v>
      </c>
      <c r="P25" s="44">
        <f t="shared" si="9"/>
        <v>20</v>
      </c>
      <c r="Q25" s="45">
        <f t="shared" si="10"/>
        <v>0</v>
      </c>
      <c r="R25" s="244">
        <f t="shared" si="11"/>
        <v>20</v>
      </c>
      <c r="S25" s="49">
        <f t="shared" si="12"/>
        <v>82</v>
      </c>
      <c r="T25" s="50">
        <f>GESTOR!J25</f>
        <v>0</v>
      </c>
      <c r="U25" s="50">
        <f t="shared" si="13"/>
        <v>0</v>
      </c>
      <c r="V25" s="51">
        <f t="shared" si="14"/>
        <v>82</v>
      </c>
      <c r="W25" s="54">
        <v>2169.65</v>
      </c>
      <c r="X25" s="54">
        <f t="shared" si="15"/>
        <v>88955.650000000009</v>
      </c>
      <c r="Y25" s="158"/>
      <c r="Z25" s="158"/>
      <c r="AA25" s="158"/>
      <c r="AB25" s="158"/>
      <c r="AC25" s="158"/>
      <c r="AD25" s="158"/>
      <c r="AE25" s="158"/>
      <c r="AF25" s="158"/>
      <c r="AG25" s="158"/>
      <c r="AH25" s="158"/>
      <c r="AI25" s="158"/>
    </row>
    <row r="26" spans="1:35" ht="68.25" hidden="1" customHeight="1" x14ac:dyDescent="0.35">
      <c r="A26" s="175">
        <v>23</v>
      </c>
      <c r="B26" s="376"/>
      <c r="C26" s="161" t="s">
        <v>148</v>
      </c>
      <c r="D26" s="163" t="s">
        <v>668</v>
      </c>
      <c r="E26" s="165" t="s">
        <v>79</v>
      </c>
      <c r="F26" s="32">
        <v>2</v>
      </c>
      <c r="G26" s="58">
        <f t="shared" si="0"/>
        <v>1</v>
      </c>
      <c r="H26" s="59">
        <f t="shared" si="1"/>
        <v>0</v>
      </c>
      <c r="I26" s="235">
        <f t="shared" si="2"/>
        <v>1</v>
      </c>
      <c r="J26" s="37">
        <f t="shared" si="3"/>
        <v>1</v>
      </c>
      <c r="K26" s="237">
        <f t="shared" si="4"/>
        <v>0</v>
      </c>
      <c r="L26" s="242">
        <f t="shared" si="5"/>
        <v>1</v>
      </c>
      <c r="M26" s="25">
        <f t="shared" si="6"/>
        <v>1</v>
      </c>
      <c r="N26" s="40">
        <f t="shared" si="7"/>
        <v>1</v>
      </c>
      <c r="O26" s="243">
        <f t="shared" si="8"/>
        <v>0</v>
      </c>
      <c r="P26" s="44">
        <f t="shared" si="9"/>
        <v>1</v>
      </c>
      <c r="Q26" s="45">
        <f t="shared" si="10"/>
        <v>0</v>
      </c>
      <c r="R26" s="244">
        <f t="shared" si="11"/>
        <v>1</v>
      </c>
      <c r="S26" s="49">
        <f t="shared" si="12"/>
        <v>4</v>
      </c>
      <c r="T26" s="50">
        <f>GESTOR!J26</f>
        <v>0</v>
      </c>
      <c r="U26" s="50">
        <f t="shared" si="13"/>
        <v>1</v>
      </c>
      <c r="V26" s="51">
        <f t="shared" si="14"/>
        <v>3</v>
      </c>
      <c r="W26" s="54">
        <v>3117.65</v>
      </c>
      <c r="X26" s="54">
        <f t="shared" si="15"/>
        <v>6235.3</v>
      </c>
      <c r="Y26" s="158"/>
      <c r="Z26" s="158"/>
      <c r="AA26" s="158">
        <v>1</v>
      </c>
      <c r="AB26" s="158"/>
      <c r="AC26" s="158"/>
      <c r="AD26" s="158"/>
      <c r="AE26" s="158"/>
      <c r="AF26" s="158"/>
      <c r="AG26" s="158"/>
      <c r="AH26" s="158"/>
      <c r="AI26" s="158"/>
    </row>
    <row r="27" spans="1:35" ht="68.25" hidden="1" customHeight="1" x14ac:dyDescent="0.35">
      <c r="A27" s="175">
        <v>24</v>
      </c>
      <c r="B27" s="376"/>
      <c r="C27" s="161" t="s">
        <v>150</v>
      </c>
      <c r="D27" s="163" t="s">
        <v>669</v>
      </c>
      <c r="E27" s="165" t="s">
        <v>79</v>
      </c>
      <c r="F27" s="32">
        <v>8</v>
      </c>
      <c r="G27" s="58">
        <f t="shared" si="0"/>
        <v>4</v>
      </c>
      <c r="H27" s="59">
        <f t="shared" si="1"/>
        <v>0</v>
      </c>
      <c r="I27" s="235">
        <f t="shared" si="2"/>
        <v>4</v>
      </c>
      <c r="J27" s="37">
        <f t="shared" si="3"/>
        <v>4</v>
      </c>
      <c r="K27" s="237">
        <f t="shared" si="4"/>
        <v>0</v>
      </c>
      <c r="L27" s="242">
        <f t="shared" si="5"/>
        <v>4</v>
      </c>
      <c r="M27" s="25">
        <f t="shared" si="6"/>
        <v>4</v>
      </c>
      <c r="N27" s="40">
        <f t="shared" si="7"/>
        <v>0</v>
      </c>
      <c r="O27" s="243">
        <f t="shared" si="8"/>
        <v>4</v>
      </c>
      <c r="P27" s="44">
        <f t="shared" si="9"/>
        <v>4</v>
      </c>
      <c r="Q27" s="45">
        <f t="shared" si="10"/>
        <v>0</v>
      </c>
      <c r="R27" s="244">
        <f t="shared" si="11"/>
        <v>4</v>
      </c>
      <c r="S27" s="49">
        <f t="shared" si="12"/>
        <v>16</v>
      </c>
      <c r="T27" s="50">
        <f>GESTOR!J27</f>
        <v>0</v>
      </c>
      <c r="U27" s="50">
        <f t="shared" si="13"/>
        <v>0</v>
      </c>
      <c r="V27" s="51">
        <f t="shared" si="14"/>
        <v>16</v>
      </c>
      <c r="W27" s="54">
        <v>936.29</v>
      </c>
      <c r="X27" s="54">
        <f t="shared" si="15"/>
        <v>7490.32</v>
      </c>
      <c r="Y27" s="158"/>
      <c r="Z27" s="158"/>
      <c r="AA27" s="158"/>
      <c r="AB27" s="158"/>
      <c r="AC27" s="158"/>
      <c r="AD27" s="158"/>
      <c r="AE27" s="158"/>
      <c r="AF27" s="158"/>
      <c r="AG27" s="158"/>
      <c r="AH27" s="158"/>
      <c r="AI27" s="158"/>
    </row>
    <row r="28" spans="1:35" ht="68.25" hidden="1" customHeight="1" x14ac:dyDescent="0.35">
      <c r="A28" s="175">
        <v>25</v>
      </c>
      <c r="B28" s="376"/>
      <c r="C28" s="161" t="s">
        <v>152</v>
      </c>
      <c r="D28" s="163" t="s">
        <v>670</v>
      </c>
      <c r="E28" s="165" t="s">
        <v>79</v>
      </c>
      <c r="F28" s="32">
        <v>3</v>
      </c>
      <c r="G28" s="58">
        <f>IF(ROUNDDOWN($F28*0.5,0)&gt;$V28,$V28+H28,ROUNDDOWN($F28*0.5,0))</f>
        <v>1</v>
      </c>
      <c r="H28" s="59">
        <f t="shared" si="1"/>
        <v>0</v>
      </c>
      <c r="I28" s="235">
        <f t="shared" si="2"/>
        <v>1</v>
      </c>
      <c r="J28" s="37">
        <f t="shared" si="3"/>
        <v>1</v>
      </c>
      <c r="K28" s="237">
        <f t="shared" si="4"/>
        <v>0</v>
      </c>
      <c r="L28" s="242">
        <f t="shared" si="5"/>
        <v>1</v>
      </c>
      <c r="M28" s="25">
        <f t="shared" si="6"/>
        <v>1</v>
      </c>
      <c r="N28" s="40">
        <f t="shared" si="7"/>
        <v>1</v>
      </c>
      <c r="O28" s="243">
        <f t="shared" si="8"/>
        <v>0</v>
      </c>
      <c r="P28" s="44">
        <f t="shared" si="9"/>
        <v>1</v>
      </c>
      <c r="Q28" s="45">
        <f t="shared" si="10"/>
        <v>0</v>
      </c>
      <c r="R28" s="244">
        <f t="shared" si="11"/>
        <v>1</v>
      </c>
      <c r="S28" s="49">
        <f t="shared" si="12"/>
        <v>6</v>
      </c>
      <c r="T28" s="50">
        <f>GESTOR!J28</f>
        <v>0</v>
      </c>
      <c r="U28" s="50">
        <f t="shared" si="13"/>
        <v>1</v>
      </c>
      <c r="V28" s="51">
        <f t="shared" si="14"/>
        <v>5</v>
      </c>
      <c r="W28" s="54">
        <v>4212.45</v>
      </c>
      <c r="X28" s="54">
        <f t="shared" si="15"/>
        <v>12637.349999999999</v>
      </c>
      <c r="Y28" s="158"/>
      <c r="Z28" s="158"/>
      <c r="AA28" s="158">
        <v>1</v>
      </c>
      <c r="AB28" s="158"/>
      <c r="AC28" s="158"/>
      <c r="AD28" s="158"/>
      <c r="AE28" s="158"/>
      <c r="AF28" s="158"/>
      <c r="AG28" s="158"/>
      <c r="AH28" s="158"/>
      <c r="AI28" s="158"/>
    </row>
    <row r="29" spans="1:35" ht="68.25" hidden="1" customHeight="1" x14ac:dyDescent="0.35">
      <c r="A29" s="175">
        <v>26</v>
      </c>
      <c r="B29" s="376"/>
      <c r="C29" s="161" t="s">
        <v>154</v>
      </c>
      <c r="D29" s="163" t="s">
        <v>671</v>
      </c>
      <c r="E29" s="165" t="s">
        <v>79</v>
      </c>
      <c r="F29" s="32">
        <v>2</v>
      </c>
      <c r="G29" s="58">
        <f t="shared" ref="G29:G92" si="16">IF(ROUNDDOWN($F29*0.5,0)&gt;$V29,$V29+H29,ROUNDDOWN($F29*0.5,0))</f>
        <v>1</v>
      </c>
      <c r="H29" s="59">
        <f t="shared" ref="H29:H92" si="17">SUMIF($Y$2:$AI$2,$G$2,Y29:AI29)</f>
        <v>0</v>
      </c>
      <c r="I29" s="235">
        <f t="shared" ref="I29:I92" si="18">G29-H29</f>
        <v>1</v>
      </c>
      <c r="J29" s="37">
        <f t="shared" ref="J29:J92" si="19">IF(ROUNDDOWN($F29*0.5,0)&gt;$V29,$V29+K29,ROUNDDOWN($F29*0.5,0))</f>
        <v>1</v>
      </c>
      <c r="K29" s="237">
        <f t="shared" ref="K29:K92" si="20">SUMIF($Y$2:$AI$2,$J$2,Y29:AI29)</f>
        <v>0</v>
      </c>
      <c r="L29" s="242">
        <f t="shared" ref="L29:L92" si="21">J29-K29</f>
        <v>1</v>
      </c>
      <c r="M29" s="25">
        <f t="shared" ref="M29:M92" si="22">IF(ROUNDDOWN($F29*0.5,0)&gt;$V29,$V29+N29,ROUNDDOWN($F29*0.5,0))</f>
        <v>1</v>
      </c>
      <c r="N29" s="40">
        <f t="shared" ref="N29:N92" si="23">SUMIF($Y$2:$AI$2,$M$2,Y29:AI29)</f>
        <v>0</v>
      </c>
      <c r="O29" s="243">
        <f t="shared" ref="O29:O92" si="24">M29-N29</f>
        <v>1</v>
      </c>
      <c r="P29" s="44">
        <f t="shared" ref="P29:P92" si="25">IF(ROUNDDOWN($F29*0.5,0)&gt;$V29,$V29+Q29,ROUNDDOWN($F29*0.5,0))</f>
        <v>1</v>
      </c>
      <c r="Q29" s="45">
        <f t="shared" ref="Q29:Q92" si="26">SUMIF($Y$2:$AI$2,$P$2,Y29:AI29)</f>
        <v>0</v>
      </c>
      <c r="R29" s="244">
        <f t="shared" ref="R29:R92" si="27">P29-Q29</f>
        <v>1</v>
      </c>
      <c r="S29" s="49">
        <f t="shared" si="12"/>
        <v>4</v>
      </c>
      <c r="T29" s="50">
        <f>GESTOR!J29</f>
        <v>0</v>
      </c>
      <c r="U29" s="50">
        <f t="shared" ref="U29:U92" si="28">(SUM(Y29:AI29))</f>
        <v>0</v>
      </c>
      <c r="V29" s="51">
        <f t="shared" ref="V29:V92" si="29">S29-U29-T29</f>
        <v>4</v>
      </c>
      <c r="W29" s="54">
        <v>2278.17</v>
      </c>
      <c r="X29" s="54">
        <f t="shared" si="15"/>
        <v>4556.34</v>
      </c>
      <c r="Y29" s="158"/>
      <c r="Z29" s="158"/>
      <c r="AA29" s="158"/>
      <c r="AB29" s="158"/>
      <c r="AC29" s="158"/>
      <c r="AD29" s="158"/>
      <c r="AE29" s="158"/>
      <c r="AF29" s="158"/>
      <c r="AG29" s="158"/>
      <c r="AH29" s="158"/>
      <c r="AI29" s="158"/>
    </row>
    <row r="30" spans="1:35" ht="409.5" hidden="1" customHeight="1" x14ac:dyDescent="0.35">
      <c r="A30" s="175">
        <v>27</v>
      </c>
      <c r="B30" s="376"/>
      <c r="C30" s="161" t="s">
        <v>156</v>
      </c>
      <c r="D30" s="163" t="s">
        <v>672</v>
      </c>
      <c r="E30" s="165" t="s">
        <v>79</v>
      </c>
      <c r="F30" s="32">
        <v>12</v>
      </c>
      <c r="G30" s="58">
        <f t="shared" si="16"/>
        <v>6</v>
      </c>
      <c r="H30" s="59">
        <f t="shared" si="17"/>
        <v>0</v>
      </c>
      <c r="I30" s="235">
        <f t="shared" si="18"/>
        <v>6</v>
      </c>
      <c r="J30" s="37">
        <f t="shared" si="19"/>
        <v>6</v>
      </c>
      <c r="K30" s="237">
        <f t="shared" si="20"/>
        <v>0</v>
      </c>
      <c r="L30" s="242">
        <f t="shared" si="21"/>
        <v>6</v>
      </c>
      <c r="M30" s="25">
        <f t="shared" si="22"/>
        <v>6</v>
      </c>
      <c r="N30" s="40">
        <f t="shared" si="23"/>
        <v>0</v>
      </c>
      <c r="O30" s="243">
        <f t="shared" si="24"/>
        <v>6</v>
      </c>
      <c r="P30" s="44">
        <f t="shared" si="25"/>
        <v>6</v>
      </c>
      <c r="Q30" s="45">
        <f t="shared" si="26"/>
        <v>0</v>
      </c>
      <c r="R30" s="244">
        <f t="shared" si="27"/>
        <v>6</v>
      </c>
      <c r="S30" s="49">
        <f t="shared" si="12"/>
        <v>24</v>
      </c>
      <c r="T30" s="50">
        <f>GESTOR!J30</f>
        <v>0</v>
      </c>
      <c r="U30" s="50">
        <f t="shared" si="28"/>
        <v>0</v>
      </c>
      <c r="V30" s="51">
        <f t="shared" si="29"/>
        <v>24</v>
      </c>
      <c r="W30" s="54">
        <v>2100</v>
      </c>
      <c r="X30" s="54">
        <f t="shared" si="15"/>
        <v>25200</v>
      </c>
      <c r="Y30" s="158"/>
      <c r="Z30" s="158"/>
      <c r="AA30" s="158"/>
      <c r="AB30" s="158"/>
      <c r="AC30" s="158"/>
      <c r="AD30" s="158"/>
      <c r="AE30" s="158"/>
      <c r="AF30" s="158"/>
      <c r="AG30" s="158"/>
      <c r="AH30" s="158"/>
      <c r="AI30" s="158"/>
    </row>
    <row r="31" spans="1:35" ht="68.25" hidden="1" customHeight="1" x14ac:dyDescent="0.35">
      <c r="A31" s="175">
        <v>28</v>
      </c>
      <c r="B31" s="376"/>
      <c r="C31" s="161" t="s">
        <v>159</v>
      </c>
      <c r="D31" s="163" t="s">
        <v>673</v>
      </c>
      <c r="E31" s="165" t="s">
        <v>79</v>
      </c>
      <c r="F31" s="32">
        <v>4</v>
      </c>
      <c r="G31" s="58">
        <f t="shared" si="16"/>
        <v>2</v>
      </c>
      <c r="H31" s="59">
        <f t="shared" si="17"/>
        <v>0</v>
      </c>
      <c r="I31" s="235">
        <f t="shared" si="18"/>
        <v>2</v>
      </c>
      <c r="J31" s="37">
        <f t="shared" si="19"/>
        <v>2</v>
      </c>
      <c r="K31" s="237">
        <f t="shared" si="20"/>
        <v>0</v>
      </c>
      <c r="L31" s="242">
        <f t="shared" si="21"/>
        <v>2</v>
      </c>
      <c r="M31" s="25">
        <f t="shared" si="22"/>
        <v>2</v>
      </c>
      <c r="N31" s="40">
        <f t="shared" si="23"/>
        <v>2</v>
      </c>
      <c r="O31" s="243">
        <f t="shared" si="24"/>
        <v>0</v>
      </c>
      <c r="P31" s="44">
        <f t="shared" si="25"/>
        <v>2</v>
      </c>
      <c r="Q31" s="45">
        <f t="shared" si="26"/>
        <v>0</v>
      </c>
      <c r="R31" s="244">
        <f t="shared" si="27"/>
        <v>2</v>
      </c>
      <c r="S31" s="49">
        <f t="shared" si="12"/>
        <v>8</v>
      </c>
      <c r="T31" s="50">
        <f>GESTOR!J31</f>
        <v>0</v>
      </c>
      <c r="U31" s="50">
        <f t="shared" si="28"/>
        <v>2</v>
      </c>
      <c r="V31" s="51">
        <f t="shared" si="29"/>
        <v>6</v>
      </c>
      <c r="W31" s="54">
        <v>1316.75</v>
      </c>
      <c r="X31" s="54">
        <f t="shared" si="15"/>
        <v>5267</v>
      </c>
      <c r="Y31" s="158"/>
      <c r="Z31" s="158"/>
      <c r="AA31" s="158">
        <v>2</v>
      </c>
      <c r="AB31" s="158"/>
      <c r="AC31" s="158"/>
      <c r="AD31" s="158"/>
      <c r="AE31" s="158"/>
      <c r="AF31" s="158"/>
      <c r="AG31" s="158"/>
      <c r="AH31" s="158"/>
      <c r="AI31" s="158"/>
    </row>
    <row r="32" spans="1:35" ht="68.25" hidden="1" customHeight="1" x14ac:dyDescent="0.35">
      <c r="A32" s="175">
        <v>29</v>
      </c>
      <c r="B32" s="376"/>
      <c r="C32" s="161" t="s">
        <v>161</v>
      </c>
      <c r="D32" s="163" t="s">
        <v>674</v>
      </c>
      <c r="E32" s="165" t="s">
        <v>79</v>
      </c>
      <c r="F32" s="32">
        <v>54</v>
      </c>
      <c r="G32" s="58">
        <f t="shared" si="16"/>
        <v>27</v>
      </c>
      <c r="H32" s="59">
        <f t="shared" si="17"/>
        <v>0</v>
      </c>
      <c r="I32" s="235">
        <f t="shared" si="18"/>
        <v>27</v>
      </c>
      <c r="J32" s="37">
        <f t="shared" si="19"/>
        <v>27</v>
      </c>
      <c r="K32" s="237">
        <f t="shared" si="20"/>
        <v>0</v>
      </c>
      <c r="L32" s="242">
        <f t="shared" si="21"/>
        <v>27</v>
      </c>
      <c r="M32" s="25">
        <f t="shared" si="22"/>
        <v>27</v>
      </c>
      <c r="N32" s="40">
        <f t="shared" si="23"/>
        <v>0</v>
      </c>
      <c r="O32" s="243">
        <f t="shared" si="24"/>
        <v>27</v>
      </c>
      <c r="P32" s="44">
        <f t="shared" si="25"/>
        <v>27</v>
      </c>
      <c r="Q32" s="45">
        <f t="shared" si="26"/>
        <v>0</v>
      </c>
      <c r="R32" s="244">
        <f t="shared" si="27"/>
        <v>27</v>
      </c>
      <c r="S32" s="49">
        <f t="shared" si="12"/>
        <v>108</v>
      </c>
      <c r="T32" s="50">
        <f>GESTOR!J32</f>
        <v>0</v>
      </c>
      <c r="U32" s="50">
        <f t="shared" si="28"/>
        <v>0</v>
      </c>
      <c r="V32" s="51">
        <f t="shared" si="29"/>
        <v>108</v>
      </c>
      <c r="W32" s="54">
        <v>1192.3599999999999</v>
      </c>
      <c r="X32" s="54">
        <f t="shared" si="15"/>
        <v>64387.439999999995</v>
      </c>
      <c r="Y32" s="158"/>
      <c r="Z32" s="158"/>
      <c r="AA32" s="158"/>
      <c r="AB32" s="158"/>
      <c r="AC32" s="158"/>
      <c r="AD32" s="158"/>
      <c r="AE32" s="158"/>
      <c r="AF32" s="158"/>
      <c r="AG32" s="158"/>
      <c r="AH32" s="158"/>
      <c r="AI32" s="158"/>
    </row>
    <row r="33" spans="1:35" ht="68.25" hidden="1" customHeight="1" x14ac:dyDescent="0.35">
      <c r="A33" s="175">
        <v>30</v>
      </c>
      <c r="B33" s="376"/>
      <c r="C33" s="161" t="s">
        <v>163</v>
      </c>
      <c r="D33" s="163" t="s">
        <v>675</v>
      </c>
      <c r="E33" s="165" t="s">
        <v>79</v>
      </c>
      <c r="F33" s="32">
        <v>1</v>
      </c>
      <c r="G33" s="58">
        <f t="shared" si="16"/>
        <v>0</v>
      </c>
      <c r="H33" s="59">
        <f t="shared" si="17"/>
        <v>0</v>
      </c>
      <c r="I33" s="235">
        <f t="shared" si="18"/>
        <v>0</v>
      </c>
      <c r="J33" s="37">
        <f t="shared" si="19"/>
        <v>0</v>
      </c>
      <c r="K33" s="237">
        <f t="shared" si="20"/>
        <v>0</v>
      </c>
      <c r="L33" s="242">
        <f t="shared" si="21"/>
        <v>0</v>
      </c>
      <c r="M33" s="25">
        <f t="shared" si="22"/>
        <v>0</v>
      </c>
      <c r="N33" s="40">
        <f t="shared" si="23"/>
        <v>0</v>
      </c>
      <c r="O33" s="243">
        <f t="shared" si="24"/>
        <v>0</v>
      </c>
      <c r="P33" s="44">
        <f t="shared" si="25"/>
        <v>0</v>
      </c>
      <c r="Q33" s="45">
        <f t="shared" si="26"/>
        <v>0</v>
      </c>
      <c r="R33" s="244">
        <f t="shared" si="27"/>
        <v>0</v>
      </c>
      <c r="S33" s="49">
        <f t="shared" si="12"/>
        <v>2</v>
      </c>
      <c r="T33" s="50">
        <f>GESTOR!J33</f>
        <v>0</v>
      </c>
      <c r="U33" s="50">
        <f t="shared" si="28"/>
        <v>0</v>
      </c>
      <c r="V33" s="51">
        <f t="shared" si="29"/>
        <v>2</v>
      </c>
      <c r="W33" s="54">
        <v>2250.12</v>
      </c>
      <c r="X33" s="54">
        <f t="shared" si="15"/>
        <v>2250.12</v>
      </c>
      <c r="Y33" s="158"/>
      <c r="Z33" s="158"/>
      <c r="AA33" s="158"/>
      <c r="AB33" s="158"/>
      <c r="AC33" s="158"/>
      <c r="AD33" s="158"/>
      <c r="AE33" s="158"/>
      <c r="AF33" s="158"/>
      <c r="AG33" s="158"/>
      <c r="AH33" s="158"/>
      <c r="AI33" s="158"/>
    </row>
    <row r="34" spans="1:35" ht="68.25" customHeight="1" x14ac:dyDescent="0.35">
      <c r="A34" s="175">
        <v>31</v>
      </c>
      <c r="B34" s="376"/>
      <c r="C34" s="161" t="s">
        <v>165</v>
      </c>
      <c r="D34" s="163" t="s">
        <v>676</v>
      </c>
      <c r="E34" s="165" t="s">
        <v>79</v>
      </c>
      <c r="F34" s="32">
        <v>4</v>
      </c>
      <c r="G34" s="58">
        <f t="shared" si="16"/>
        <v>2</v>
      </c>
      <c r="H34" s="59">
        <f t="shared" si="17"/>
        <v>0</v>
      </c>
      <c r="I34" s="235">
        <f t="shared" si="18"/>
        <v>2</v>
      </c>
      <c r="J34" s="37">
        <f t="shared" si="19"/>
        <v>2</v>
      </c>
      <c r="K34" s="237">
        <f t="shared" si="20"/>
        <v>0</v>
      </c>
      <c r="L34" s="242">
        <f t="shared" si="21"/>
        <v>2</v>
      </c>
      <c r="M34" s="25">
        <f t="shared" si="22"/>
        <v>2</v>
      </c>
      <c r="N34" s="40">
        <f t="shared" si="23"/>
        <v>2</v>
      </c>
      <c r="O34" s="243">
        <f t="shared" si="24"/>
        <v>0</v>
      </c>
      <c r="P34" s="44">
        <f t="shared" si="25"/>
        <v>2</v>
      </c>
      <c r="Q34" s="45">
        <f t="shared" si="26"/>
        <v>2</v>
      </c>
      <c r="R34" s="244">
        <f t="shared" si="27"/>
        <v>0</v>
      </c>
      <c r="S34" s="49">
        <f t="shared" si="12"/>
        <v>8</v>
      </c>
      <c r="T34" s="50">
        <f>GESTOR!J34</f>
        <v>0</v>
      </c>
      <c r="U34" s="50">
        <f t="shared" si="28"/>
        <v>4</v>
      </c>
      <c r="V34" s="51">
        <f t="shared" si="29"/>
        <v>4</v>
      </c>
      <c r="W34" s="54">
        <v>11059.29</v>
      </c>
      <c r="X34" s="54">
        <f t="shared" si="15"/>
        <v>44237.16</v>
      </c>
      <c r="Y34" s="158"/>
      <c r="Z34" s="158"/>
      <c r="AA34" s="158">
        <v>2</v>
      </c>
      <c r="AB34" s="158">
        <v>2</v>
      </c>
      <c r="AC34" s="158"/>
      <c r="AD34" s="158"/>
      <c r="AE34" s="158"/>
      <c r="AF34" s="158"/>
      <c r="AG34" s="158"/>
      <c r="AH34" s="158"/>
      <c r="AI34" s="158"/>
    </row>
    <row r="35" spans="1:35" ht="68.25" hidden="1" customHeight="1" x14ac:dyDescent="0.35">
      <c r="A35" s="175">
        <v>32</v>
      </c>
      <c r="B35" s="376"/>
      <c r="C35" s="161" t="s">
        <v>167</v>
      </c>
      <c r="D35" s="163" t="s">
        <v>677</v>
      </c>
      <c r="E35" s="165" t="s">
        <v>79</v>
      </c>
      <c r="F35" s="32">
        <v>12</v>
      </c>
      <c r="G35" s="58">
        <f t="shared" si="16"/>
        <v>6</v>
      </c>
      <c r="H35" s="59">
        <f t="shared" si="17"/>
        <v>0</v>
      </c>
      <c r="I35" s="235">
        <f t="shared" si="18"/>
        <v>6</v>
      </c>
      <c r="J35" s="37">
        <f t="shared" si="19"/>
        <v>6</v>
      </c>
      <c r="K35" s="237">
        <f t="shared" si="20"/>
        <v>0</v>
      </c>
      <c r="L35" s="242">
        <f t="shared" si="21"/>
        <v>6</v>
      </c>
      <c r="M35" s="25">
        <f t="shared" si="22"/>
        <v>6</v>
      </c>
      <c r="N35" s="40">
        <f t="shared" si="23"/>
        <v>0</v>
      </c>
      <c r="O35" s="243">
        <f t="shared" si="24"/>
        <v>6</v>
      </c>
      <c r="P35" s="44">
        <f t="shared" si="25"/>
        <v>6</v>
      </c>
      <c r="Q35" s="45">
        <f t="shared" si="26"/>
        <v>0</v>
      </c>
      <c r="R35" s="244">
        <f t="shared" si="27"/>
        <v>6</v>
      </c>
      <c r="S35" s="49">
        <f t="shared" si="12"/>
        <v>24</v>
      </c>
      <c r="T35" s="50">
        <f>GESTOR!J35</f>
        <v>0</v>
      </c>
      <c r="U35" s="50">
        <f t="shared" si="28"/>
        <v>0</v>
      </c>
      <c r="V35" s="51">
        <f t="shared" si="29"/>
        <v>24</v>
      </c>
      <c r="W35" s="54">
        <v>4195.97</v>
      </c>
      <c r="X35" s="54">
        <f t="shared" si="15"/>
        <v>50351.64</v>
      </c>
      <c r="Y35" s="158"/>
      <c r="Z35" s="158"/>
      <c r="AA35" s="158"/>
      <c r="AB35" s="158"/>
      <c r="AC35" s="158"/>
      <c r="AD35" s="158"/>
      <c r="AE35" s="158"/>
      <c r="AF35" s="158"/>
      <c r="AG35" s="158"/>
      <c r="AH35" s="158"/>
      <c r="AI35" s="158"/>
    </row>
    <row r="36" spans="1:35" ht="68.25" hidden="1" customHeight="1" x14ac:dyDescent="0.35">
      <c r="A36" s="175">
        <v>33</v>
      </c>
      <c r="B36" s="376" t="s">
        <v>169</v>
      </c>
      <c r="C36" s="161" t="s">
        <v>170</v>
      </c>
      <c r="D36" s="163" t="s">
        <v>678</v>
      </c>
      <c r="E36" s="165" t="s">
        <v>79</v>
      </c>
      <c r="F36" s="32">
        <v>4</v>
      </c>
      <c r="G36" s="58">
        <f t="shared" si="16"/>
        <v>2</v>
      </c>
      <c r="H36" s="59">
        <f t="shared" si="17"/>
        <v>0</v>
      </c>
      <c r="I36" s="235">
        <f t="shared" si="18"/>
        <v>2</v>
      </c>
      <c r="J36" s="37">
        <f t="shared" si="19"/>
        <v>2</v>
      </c>
      <c r="K36" s="237">
        <f t="shared" si="20"/>
        <v>0</v>
      </c>
      <c r="L36" s="242">
        <f t="shared" si="21"/>
        <v>2</v>
      </c>
      <c r="M36" s="25">
        <f t="shared" si="22"/>
        <v>2</v>
      </c>
      <c r="N36" s="40">
        <f t="shared" si="23"/>
        <v>0</v>
      </c>
      <c r="O36" s="243">
        <f t="shared" si="24"/>
        <v>2</v>
      </c>
      <c r="P36" s="44">
        <f t="shared" si="25"/>
        <v>2</v>
      </c>
      <c r="Q36" s="45">
        <f t="shared" si="26"/>
        <v>0</v>
      </c>
      <c r="R36" s="244">
        <f t="shared" si="27"/>
        <v>2</v>
      </c>
      <c r="S36" s="49">
        <f t="shared" si="12"/>
        <v>8</v>
      </c>
      <c r="T36" s="50">
        <f>GESTOR!J36</f>
        <v>0</v>
      </c>
      <c r="U36" s="50">
        <f t="shared" si="28"/>
        <v>0</v>
      </c>
      <c r="V36" s="51">
        <f t="shared" si="29"/>
        <v>8</v>
      </c>
      <c r="W36" s="54">
        <v>144.12</v>
      </c>
      <c r="X36" s="54">
        <f t="shared" si="15"/>
        <v>576.48</v>
      </c>
      <c r="Y36" s="158"/>
      <c r="Z36" s="158"/>
      <c r="AA36" s="158"/>
      <c r="AB36" s="158"/>
      <c r="AC36" s="158"/>
      <c r="AD36" s="158"/>
      <c r="AE36" s="158"/>
      <c r="AF36" s="158"/>
      <c r="AG36" s="158"/>
      <c r="AH36" s="158"/>
      <c r="AI36" s="158"/>
    </row>
    <row r="37" spans="1:35" ht="68.25" hidden="1" customHeight="1" x14ac:dyDescent="0.35">
      <c r="A37" s="175">
        <v>34</v>
      </c>
      <c r="B37" s="376"/>
      <c r="C37" s="161" t="s">
        <v>174</v>
      </c>
      <c r="D37" s="163" t="s">
        <v>679</v>
      </c>
      <c r="E37" s="165" t="s">
        <v>79</v>
      </c>
      <c r="F37" s="32">
        <v>18</v>
      </c>
      <c r="G37" s="58">
        <f t="shared" si="16"/>
        <v>9</v>
      </c>
      <c r="H37" s="59">
        <f t="shared" si="17"/>
        <v>0</v>
      </c>
      <c r="I37" s="235">
        <f t="shared" si="18"/>
        <v>9</v>
      </c>
      <c r="J37" s="37">
        <f t="shared" si="19"/>
        <v>9</v>
      </c>
      <c r="K37" s="237">
        <f t="shared" si="20"/>
        <v>0</v>
      </c>
      <c r="L37" s="242">
        <f t="shared" si="21"/>
        <v>9</v>
      </c>
      <c r="M37" s="25">
        <f t="shared" si="22"/>
        <v>9</v>
      </c>
      <c r="N37" s="40">
        <f t="shared" si="23"/>
        <v>0</v>
      </c>
      <c r="O37" s="243">
        <f t="shared" si="24"/>
        <v>9</v>
      </c>
      <c r="P37" s="44">
        <f t="shared" si="25"/>
        <v>9</v>
      </c>
      <c r="Q37" s="45">
        <f t="shared" si="26"/>
        <v>0</v>
      </c>
      <c r="R37" s="244">
        <f t="shared" si="27"/>
        <v>9</v>
      </c>
      <c r="S37" s="49">
        <f t="shared" si="12"/>
        <v>36</v>
      </c>
      <c r="T37" s="50">
        <f>GESTOR!J37</f>
        <v>0</v>
      </c>
      <c r="U37" s="50">
        <f t="shared" si="28"/>
        <v>0</v>
      </c>
      <c r="V37" s="51">
        <f t="shared" si="29"/>
        <v>36</v>
      </c>
      <c r="W37" s="54">
        <v>1945</v>
      </c>
      <c r="X37" s="54">
        <f t="shared" si="15"/>
        <v>35010</v>
      </c>
      <c r="Y37" s="158"/>
      <c r="Z37" s="158"/>
      <c r="AA37" s="158"/>
      <c r="AB37" s="158"/>
      <c r="AC37" s="158"/>
      <c r="AD37" s="158"/>
      <c r="AE37" s="158"/>
      <c r="AF37" s="158"/>
      <c r="AG37" s="158"/>
      <c r="AH37" s="158"/>
      <c r="AI37" s="158"/>
    </row>
    <row r="38" spans="1:35" ht="68.25" hidden="1" customHeight="1" x14ac:dyDescent="0.35">
      <c r="A38" s="175">
        <v>35</v>
      </c>
      <c r="B38" s="376"/>
      <c r="C38" s="161" t="s">
        <v>178</v>
      </c>
      <c r="D38" s="163" t="s">
        <v>680</v>
      </c>
      <c r="E38" s="165" t="s">
        <v>79</v>
      </c>
      <c r="F38" s="32">
        <v>9</v>
      </c>
      <c r="G38" s="58">
        <f t="shared" si="16"/>
        <v>4</v>
      </c>
      <c r="H38" s="59">
        <f t="shared" si="17"/>
        <v>0</v>
      </c>
      <c r="I38" s="235">
        <f t="shared" si="18"/>
        <v>4</v>
      </c>
      <c r="J38" s="37">
        <f t="shared" si="19"/>
        <v>4</v>
      </c>
      <c r="K38" s="237">
        <f t="shared" si="20"/>
        <v>0</v>
      </c>
      <c r="L38" s="242">
        <f t="shared" si="21"/>
        <v>4</v>
      </c>
      <c r="M38" s="25">
        <f t="shared" si="22"/>
        <v>4</v>
      </c>
      <c r="N38" s="40">
        <f t="shared" si="23"/>
        <v>0</v>
      </c>
      <c r="O38" s="243">
        <f t="shared" si="24"/>
        <v>4</v>
      </c>
      <c r="P38" s="44">
        <f t="shared" si="25"/>
        <v>4</v>
      </c>
      <c r="Q38" s="45">
        <f t="shared" si="26"/>
        <v>0</v>
      </c>
      <c r="R38" s="244">
        <f t="shared" si="27"/>
        <v>4</v>
      </c>
      <c r="S38" s="49">
        <f t="shared" si="12"/>
        <v>18</v>
      </c>
      <c r="T38" s="50">
        <f>GESTOR!J38</f>
        <v>0</v>
      </c>
      <c r="U38" s="50">
        <f t="shared" si="28"/>
        <v>0</v>
      </c>
      <c r="V38" s="51">
        <f t="shared" si="29"/>
        <v>18</v>
      </c>
      <c r="W38" s="54">
        <v>3681.5</v>
      </c>
      <c r="X38" s="54">
        <f t="shared" si="15"/>
        <v>33133.5</v>
      </c>
      <c r="Y38" s="158"/>
      <c r="Z38" s="158"/>
      <c r="AA38" s="158"/>
      <c r="AB38" s="158"/>
      <c r="AC38" s="158"/>
      <c r="AD38" s="158"/>
      <c r="AE38" s="158"/>
      <c r="AF38" s="158"/>
      <c r="AG38" s="158"/>
      <c r="AH38" s="158"/>
      <c r="AI38" s="158"/>
    </row>
    <row r="39" spans="1:35" ht="68.25" hidden="1" customHeight="1" x14ac:dyDescent="0.35">
      <c r="A39" s="175">
        <v>36</v>
      </c>
      <c r="B39" s="376"/>
      <c r="C39" s="161" t="s">
        <v>181</v>
      </c>
      <c r="D39" s="163" t="s">
        <v>681</v>
      </c>
      <c r="E39" s="165" t="s">
        <v>79</v>
      </c>
      <c r="F39" s="32">
        <v>3</v>
      </c>
      <c r="G39" s="58">
        <f t="shared" si="16"/>
        <v>1</v>
      </c>
      <c r="H39" s="59">
        <f t="shared" si="17"/>
        <v>0</v>
      </c>
      <c r="I39" s="235">
        <f t="shared" si="18"/>
        <v>1</v>
      </c>
      <c r="J39" s="37">
        <f t="shared" si="19"/>
        <v>1</v>
      </c>
      <c r="K39" s="237">
        <f t="shared" si="20"/>
        <v>0</v>
      </c>
      <c r="L39" s="242">
        <f t="shared" si="21"/>
        <v>1</v>
      </c>
      <c r="M39" s="25">
        <f t="shared" si="22"/>
        <v>1</v>
      </c>
      <c r="N39" s="40">
        <f t="shared" si="23"/>
        <v>0</v>
      </c>
      <c r="O39" s="243">
        <f t="shared" si="24"/>
        <v>1</v>
      </c>
      <c r="P39" s="44">
        <f t="shared" si="25"/>
        <v>1</v>
      </c>
      <c r="Q39" s="45">
        <f t="shared" si="26"/>
        <v>0</v>
      </c>
      <c r="R39" s="244">
        <f t="shared" si="27"/>
        <v>1</v>
      </c>
      <c r="S39" s="49">
        <f t="shared" si="12"/>
        <v>6</v>
      </c>
      <c r="T39" s="50">
        <f>GESTOR!J39</f>
        <v>0</v>
      </c>
      <c r="U39" s="50">
        <f t="shared" si="28"/>
        <v>0</v>
      </c>
      <c r="V39" s="51">
        <f t="shared" si="29"/>
        <v>6</v>
      </c>
      <c r="W39" s="54">
        <v>1260</v>
      </c>
      <c r="X39" s="54">
        <f t="shared" si="15"/>
        <v>3780</v>
      </c>
      <c r="Y39" s="158"/>
      <c r="Z39" s="158"/>
      <c r="AA39" s="158"/>
      <c r="AB39" s="158"/>
      <c r="AC39" s="158"/>
      <c r="AD39" s="158"/>
      <c r="AE39" s="158"/>
      <c r="AF39" s="158"/>
      <c r="AG39" s="158"/>
      <c r="AH39" s="158"/>
      <c r="AI39" s="158"/>
    </row>
    <row r="40" spans="1:35" ht="68.25" hidden="1" customHeight="1" x14ac:dyDescent="0.35">
      <c r="A40" s="175">
        <v>37</v>
      </c>
      <c r="B40" s="376" t="s">
        <v>131</v>
      </c>
      <c r="C40" s="172" t="s">
        <v>184</v>
      </c>
      <c r="D40" s="163" t="s">
        <v>682</v>
      </c>
      <c r="E40" s="165" t="s">
        <v>188</v>
      </c>
      <c r="F40" s="32">
        <v>7</v>
      </c>
      <c r="G40" s="58">
        <f t="shared" si="16"/>
        <v>3</v>
      </c>
      <c r="H40" s="59">
        <f t="shared" si="17"/>
        <v>3</v>
      </c>
      <c r="I40" s="235">
        <f t="shared" si="18"/>
        <v>0</v>
      </c>
      <c r="J40" s="37">
        <f t="shared" si="19"/>
        <v>3</v>
      </c>
      <c r="K40" s="237">
        <f t="shared" si="20"/>
        <v>0</v>
      </c>
      <c r="L40" s="242">
        <f t="shared" si="21"/>
        <v>3</v>
      </c>
      <c r="M40" s="25">
        <f t="shared" si="22"/>
        <v>3</v>
      </c>
      <c r="N40" s="40">
        <f t="shared" si="23"/>
        <v>0</v>
      </c>
      <c r="O40" s="243">
        <f t="shared" si="24"/>
        <v>3</v>
      </c>
      <c r="P40" s="44">
        <f t="shared" si="25"/>
        <v>3</v>
      </c>
      <c r="Q40" s="45">
        <f t="shared" si="26"/>
        <v>0</v>
      </c>
      <c r="R40" s="244">
        <f t="shared" si="27"/>
        <v>3</v>
      </c>
      <c r="S40" s="49">
        <f t="shared" si="12"/>
        <v>14</v>
      </c>
      <c r="T40" s="50">
        <f>GESTOR!J40</f>
        <v>0</v>
      </c>
      <c r="U40" s="50">
        <f t="shared" si="28"/>
        <v>3</v>
      </c>
      <c r="V40" s="51">
        <f t="shared" si="29"/>
        <v>11</v>
      </c>
      <c r="W40" s="54">
        <v>20698</v>
      </c>
      <c r="X40" s="54">
        <f t="shared" si="15"/>
        <v>144886</v>
      </c>
      <c r="Y40" s="158">
        <v>3</v>
      </c>
      <c r="Z40" s="158"/>
      <c r="AA40" s="158"/>
      <c r="AB40" s="158"/>
      <c r="AC40" s="158"/>
      <c r="AD40" s="158"/>
      <c r="AE40" s="158"/>
      <c r="AF40" s="158"/>
      <c r="AG40" s="158"/>
      <c r="AH40" s="158"/>
      <c r="AI40" s="158"/>
    </row>
    <row r="41" spans="1:35" ht="68.25" hidden="1" customHeight="1" x14ac:dyDescent="0.35">
      <c r="A41" s="175">
        <v>38</v>
      </c>
      <c r="B41" s="376"/>
      <c r="C41" s="161" t="s">
        <v>189</v>
      </c>
      <c r="D41" s="163" t="s">
        <v>683</v>
      </c>
      <c r="E41" s="165" t="s">
        <v>188</v>
      </c>
      <c r="F41" s="32">
        <v>9</v>
      </c>
      <c r="G41" s="58">
        <f t="shared" si="16"/>
        <v>4</v>
      </c>
      <c r="H41" s="59">
        <f t="shared" si="17"/>
        <v>0</v>
      </c>
      <c r="I41" s="235">
        <f t="shared" si="18"/>
        <v>4</v>
      </c>
      <c r="J41" s="37">
        <f t="shared" si="19"/>
        <v>4</v>
      </c>
      <c r="K41" s="237">
        <f t="shared" si="20"/>
        <v>0</v>
      </c>
      <c r="L41" s="242">
        <f t="shared" si="21"/>
        <v>4</v>
      </c>
      <c r="M41" s="25">
        <f t="shared" si="22"/>
        <v>4</v>
      </c>
      <c r="N41" s="40">
        <f t="shared" si="23"/>
        <v>0</v>
      </c>
      <c r="O41" s="243">
        <f t="shared" si="24"/>
        <v>4</v>
      </c>
      <c r="P41" s="44">
        <f t="shared" si="25"/>
        <v>4</v>
      </c>
      <c r="Q41" s="45">
        <f t="shared" si="26"/>
        <v>0</v>
      </c>
      <c r="R41" s="244">
        <f t="shared" si="27"/>
        <v>4</v>
      </c>
      <c r="S41" s="49">
        <f t="shared" si="12"/>
        <v>18</v>
      </c>
      <c r="T41" s="50">
        <f>GESTOR!J41</f>
        <v>0</v>
      </c>
      <c r="U41" s="50">
        <f t="shared" si="28"/>
        <v>0</v>
      </c>
      <c r="V41" s="51">
        <f t="shared" si="29"/>
        <v>18</v>
      </c>
      <c r="W41" s="54">
        <v>12259</v>
      </c>
      <c r="X41" s="54">
        <f t="shared" si="15"/>
        <v>110331</v>
      </c>
      <c r="Y41" s="158"/>
      <c r="Z41" s="158"/>
      <c r="AA41" s="158"/>
      <c r="AB41" s="158"/>
      <c r="AC41" s="158"/>
      <c r="AD41" s="158"/>
      <c r="AE41" s="158"/>
      <c r="AF41" s="158"/>
      <c r="AG41" s="158"/>
      <c r="AH41" s="158"/>
      <c r="AI41" s="158"/>
    </row>
    <row r="42" spans="1:35" ht="68.25" hidden="1" customHeight="1" x14ac:dyDescent="0.35">
      <c r="A42" s="104">
        <v>39</v>
      </c>
      <c r="B42" s="376"/>
      <c r="C42" s="161" t="s">
        <v>191</v>
      </c>
      <c r="D42" s="163" t="s">
        <v>684</v>
      </c>
      <c r="E42" s="165" t="s">
        <v>188</v>
      </c>
      <c r="F42" s="32">
        <v>5</v>
      </c>
      <c r="G42" s="58">
        <f t="shared" si="16"/>
        <v>2</v>
      </c>
      <c r="H42" s="59">
        <f t="shared" si="17"/>
        <v>0</v>
      </c>
      <c r="I42" s="235">
        <f t="shared" si="18"/>
        <v>2</v>
      </c>
      <c r="J42" s="234">
        <f>IF(ROUNDDOWN($F42*0.5,0)&gt;$V42,$V42+K42,ROUNDDOWN($F42*0.5,0))</f>
        <v>2</v>
      </c>
      <c r="K42" s="237">
        <f t="shared" si="20"/>
        <v>1</v>
      </c>
      <c r="L42" s="242">
        <f>J42-K42</f>
        <v>1</v>
      </c>
      <c r="M42" s="25">
        <f t="shared" si="22"/>
        <v>2</v>
      </c>
      <c r="N42" s="40">
        <f t="shared" si="23"/>
        <v>0</v>
      </c>
      <c r="O42" s="243">
        <f t="shared" si="24"/>
        <v>2</v>
      </c>
      <c r="P42" s="44">
        <f t="shared" si="25"/>
        <v>2</v>
      </c>
      <c r="Q42" s="45">
        <f t="shared" si="26"/>
        <v>0</v>
      </c>
      <c r="R42" s="244">
        <f t="shared" si="27"/>
        <v>2</v>
      </c>
      <c r="S42" s="49">
        <f t="shared" si="12"/>
        <v>10</v>
      </c>
      <c r="T42" s="50">
        <f>GESTOR!J42</f>
        <v>0</v>
      </c>
      <c r="U42" s="50">
        <f t="shared" si="28"/>
        <v>1</v>
      </c>
      <c r="V42" s="51">
        <f t="shared" si="29"/>
        <v>9</v>
      </c>
      <c r="W42" s="233">
        <v>3275</v>
      </c>
      <c r="X42" s="54">
        <f t="shared" si="15"/>
        <v>16375</v>
      </c>
      <c r="Y42" s="158"/>
      <c r="Z42" s="158">
        <v>1</v>
      </c>
      <c r="AA42" s="158"/>
      <c r="AB42" s="158"/>
      <c r="AC42" s="158"/>
      <c r="AD42" s="158"/>
      <c r="AE42" s="158"/>
      <c r="AF42" s="158"/>
      <c r="AG42" s="158"/>
      <c r="AH42" s="158"/>
      <c r="AI42" s="158"/>
    </row>
    <row r="43" spans="1:35" ht="68.25" hidden="1" customHeight="1" x14ac:dyDescent="0.35">
      <c r="A43" s="175">
        <v>40</v>
      </c>
      <c r="B43" s="376"/>
      <c r="C43" s="161" t="s">
        <v>193</v>
      </c>
      <c r="D43" s="163" t="s">
        <v>685</v>
      </c>
      <c r="E43" s="165" t="s">
        <v>79</v>
      </c>
      <c r="F43" s="180">
        <v>1</v>
      </c>
      <c r="G43" s="58">
        <f t="shared" si="16"/>
        <v>0</v>
      </c>
      <c r="H43" s="59">
        <f t="shared" si="17"/>
        <v>0</v>
      </c>
      <c r="I43" s="235">
        <f t="shared" si="18"/>
        <v>0</v>
      </c>
      <c r="J43" s="37">
        <f t="shared" si="19"/>
        <v>0</v>
      </c>
      <c r="K43" s="237">
        <f t="shared" si="20"/>
        <v>0</v>
      </c>
      <c r="L43" s="242">
        <f t="shared" si="21"/>
        <v>0</v>
      </c>
      <c r="M43" s="25">
        <f t="shared" si="22"/>
        <v>0</v>
      </c>
      <c r="N43" s="40">
        <f t="shared" si="23"/>
        <v>0</v>
      </c>
      <c r="O43" s="243">
        <f t="shared" si="24"/>
        <v>0</v>
      </c>
      <c r="P43" s="44">
        <f t="shared" si="25"/>
        <v>0</v>
      </c>
      <c r="Q43" s="45">
        <f t="shared" si="26"/>
        <v>0</v>
      </c>
      <c r="R43" s="244">
        <f t="shared" si="27"/>
        <v>0</v>
      </c>
      <c r="S43" s="49">
        <f t="shared" si="12"/>
        <v>2</v>
      </c>
      <c r="T43" s="50">
        <f>GESTOR!J43</f>
        <v>0</v>
      </c>
      <c r="U43" s="50">
        <f t="shared" si="28"/>
        <v>0</v>
      </c>
      <c r="V43" s="51">
        <f t="shared" si="29"/>
        <v>2</v>
      </c>
      <c r="W43" s="54">
        <v>8100</v>
      </c>
      <c r="X43" s="54">
        <f t="shared" si="15"/>
        <v>8100</v>
      </c>
      <c r="Y43" s="158"/>
      <c r="Z43" s="158"/>
      <c r="AA43" s="158"/>
      <c r="AB43" s="158"/>
      <c r="AC43" s="158"/>
      <c r="AD43" s="158"/>
      <c r="AE43" s="158"/>
      <c r="AF43" s="158"/>
      <c r="AG43" s="158"/>
      <c r="AH43" s="158"/>
      <c r="AI43" s="158"/>
    </row>
    <row r="44" spans="1:35" ht="68.25" hidden="1" customHeight="1" x14ac:dyDescent="0.35">
      <c r="A44" s="175">
        <v>41</v>
      </c>
      <c r="B44" s="376"/>
      <c r="C44" s="161" t="s">
        <v>195</v>
      </c>
      <c r="D44" s="163" t="s">
        <v>686</v>
      </c>
      <c r="E44" s="165" t="s">
        <v>79</v>
      </c>
      <c r="F44" s="32">
        <v>9</v>
      </c>
      <c r="G44" s="58">
        <f t="shared" si="16"/>
        <v>4</v>
      </c>
      <c r="H44" s="59">
        <f t="shared" si="17"/>
        <v>0</v>
      </c>
      <c r="I44" s="235">
        <f t="shared" si="18"/>
        <v>4</v>
      </c>
      <c r="J44" s="37">
        <f t="shared" si="19"/>
        <v>4</v>
      </c>
      <c r="K44" s="237">
        <f t="shared" si="20"/>
        <v>0</v>
      </c>
      <c r="L44" s="242">
        <f t="shared" si="21"/>
        <v>4</v>
      </c>
      <c r="M44" s="25">
        <f t="shared" si="22"/>
        <v>4</v>
      </c>
      <c r="N44" s="40">
        <f t="shared" si="23"/>
        <v>0</v>
      </c>
      <c r="O44" s="243">
        <f t="shared" si="24"/>
        <v>4</v>
      </c>
      <c r="P44" s="44">
        <f t="shared" si="25"/>
        <v>4</v>
      </c>
      <c r="Q44" s="45">
        <f t="shared" si="26"/>
        <v>0</v>
      </c>
      <c r="R44" s="244">
        <f t="shared" si="27"/>
        <v>4</v>
      </c>
      <c r="S44" s="49">
        <f t="shared" si="12"/>
        <v>18</v>
      </c>
      <c r="T44" s="50">
        <f>GESTOR!J44</f>
        <v>0</v>
      </c>
      <c r="U44" s="50">
        <f t="shared" si="28"/>
        <v>0</v>
      </c>
      <c r="V44" s="51">
        <f t="shared" si="29"/>
        <v>18</v>
      </c>
      <c r="W44" s="54">
        <v>12840</v>
      </c>
      <c r="X44" s="54">
        <f t="shared" si="15"/>
        <v>115560</v>
      </c>
      <c r="Y44" s="158"/>
      <c r="Z44" s="158"/>
      <c r="AA44" s="158"/>
      <c r="AB44" s="158"/>
      <c r="AC44" s="158"/>
      <c r="AD44" s="158"/>
      <c r="AE44" s="158"/>
      <c r="AF44" s="158"/>
      <c r="AG44" s="158"/>
      <c r="AH44" s="158"/>
      <c r="AI44" s="158"/>
    </row>
    <row r="45" spans="1:35" ht="68.25" hidden="1" customHeight="1" x14ac:dyDescent="0.35">
      <c r="A45" s="175">
        <v>42</v>
      </c>
      <c r="B45" s="376"/>
      <c r="C45" s="161" t="s">
        <v>197</v>
      </c>
      <c r="D45" s="163" t="s">
        <v>687</v>
      </c>
      <c r="E45" s="165" t="s">
        <v>79</v>
      </c>
      <c r="F45" s="32">
        <v>17</v>
      </c>
      <c r="G45" s="58">
        <f t="shared" si="16"/>
        <v>8</v>
      </c>
      <c r="H45" s="59">
        <f t="shared" si="17"/>
        <v>0</v>
      </c>
      <c r="I45" s="235">
        <f t="shared" si="18"/>
        <v>8</v>
      </c>
      <c r="J45" s="37">
        <f t="shared" si="19"/>
        <v>8</v>
      </c>
      <c r="K45" s="237">
        <f t="shared" si="20"/>
        <v>0</v>
      </c>
      <c r="L45" s="242">
        <f t="shared" si="21"/>
        <v>8</v>
      </c>
      <c r="M45" s="25">
        <f t="shared" si="22"/>
        <v>8</v>
      </c>
      <c r="N45" s="40">
        <f t="shared" si="23"/>
        <v>0</v>
      </c>
      <c r="O45" s="243">
        <f t="shared" si="24"/>
        <v>8</v>
      </c>
      <c r="P45" s="44">
        <f t="shared" si="25"/>
        <v>8</v>
      </c>
      <c r="Q45" s="45">
        <f t="shared" si="26"/>
        <v>0</v>
      </c>
      <c r="R45" s="244">
        <f t="shared" si="27"/>
        <v>8</v>
      </c>
      <c r="S45" s="49">
        <f t="shared" si="12"/>
        <v>34</v>
      </c>
      <c r="T45" s="50">
        <f>GESTOR!J45</f>
        <v>0</v>
      </c>
      <c r="U45" s="50">
        <f t="shared" si="28"/>
        <v>0</v>
      </c>
      <c r="V45" s="51">
        <f t="shared" si="29"/>
        <v>34</v>
      </c>
      <c r="W45" s="54">
        <v>6200</v>
      </c>
      <c r="X45" s="54">
        <f t="shared" si="15"/>
        <v>105400</v>
      </c>
      <c r="Y45" s="158"/>
      <c r="Z45" s="158"/>
      <c r="AA45" s="158"/>
      <c r="AB45" s="158"/>
      <c r="AC45" s="158"/>
      <c r="AD45" s="158"/>
      <c r="AE45" s="158"/>
      <c r="AF45" s="158"/>
      <c r="AG45" s="158"/>
      <c r="AH45" s="158"/>
      <c r="AI45" s="158"/>
    </row>
    <row r="46" spans="1:35" ht="68.25" hidden="1" customHeight="1" x14ac:dyDescent="0.35">
      <c r="A46" s="175">
        <v>43</v>
      </c>
      <c r="B46" s="376"/>
      <c r="C46" s="161" t="s">
        <v>199</v>
      </c>
      <c r="D46" s="163" t="s">
        <v>688</v>
      </c>
      <c r="E46" s="165" t="s">
        <v>79</v>
      </c>
      <c r="F46" s="32">
        <v>6</v>
      </c>
      <c r="G46" s="58">
        <f t="shared" si="16"/>
        <v>3</v>
      </c>
      <c r="H46" s="59">
        <f t="shared" si="17"/>
        <v>0</v>
      </c>
      <c r="I46" s="235">
        <f t="shared" si="18"/>
        <v>3</v>
      </c>
      <c r="J46" s="37">
        <f t="shared" si="19"/>
        <v>3</v>
      </c>
      <c r="K46" s="237">
        <f t="shared" si="20"/>
        <v>0</v>
      </c>
      <c r="L46" s="242">
        <f t="shared" si="21"/>
        <v>3</v>
      </c>
      <c r="M46" s="25">
        <f t="shared" si="22"/>
        <v>3</v>
      </c>
      <c r="N46" s="40">
        <f t="shared" si="23"/>
        <v>0</v>
      </c>
      <c r="O46" s="243">
        <f t="shared" si="24"/>
        <v>3</v>
      </c>
      <c r="P46" s="44">
        <f t="shared" si="25"/>
        <v>3</v>
      </c>
      <c r="Q46" s="45">
        <f t="shared" si="26"/>
        <v>0</v>
      </c>
      <c r="R46" s="244">
        <f t="shared" si="27"/>
        <v>3</v>
      </c>
      <c r="S46" s="49">
        <f t="shared" si="12"/>
        <v>12</v>
      </c>
      <c r="T46" s="50">
        <f>GESTOR!J46</f>
        <v>0</v>
      </c>
      <c r="U46" s="50">
        <f t="shared" si="28"/>
        <v>0</v>
      </c>
      <c r="V46" s="51">
        <f t="shared" si="29"/>
        <v>12</v>
      </c>
      <c r="W46" s="54">
        <v>18190</v>
      </c>
      <c r="X46" s="54">
        <f t="shared" si="15"/>
        <v>109140</v>
      </c>
      <c r="Y46" s="158"/>
      <c r="Z46" s="158"/>
      <c r="AA46" s="158"/>
      <c r="AB46" s="158"/>
      <c r="AC46" s="158"/>
      <c r="AD46" s="158"/>
      <c r="AE46" s="158"/>
      <c r="AF46" s="158"/>
      <c r="AG46" s="158"/>
      <c r="AH46" s="158"/>
      <c r="AI46" s="158"/>
    </row>
    <row r="47" spans="1:35" ht="68.25" hidden="1" customHeight="1" x14ac:dyDescent="0.35">
      <c r="A47" s="175">
        <v>44</v>
      </c>
      <c r="B47" s="376"/>
      <c r="C47" s="161" t="s">
        <v>201</v>
      </c>
      <c r="D47" s="163" t="s">
        <v>689</v>
      </c>
      <c r="E47" s="165" t="s">
        <v>79</v>
      </c>
      <c r="F47" s="32">
        <v>2</v>
      </c>
      <c r="G47" s="58">
        <f t="shared" si="16"/>
        <v>1</v>
      </c>
      <c r="H47" s="59">
        <f t="shared" si="17"/>
        <v>0</v>
      </c>
      <c r="I47" s="235">
        <f t="shared" si="18"/>
        <v>1</v>
      </c>
      <c r="J47" s="37">
        <f t="shared" si="19"/>
        <v>1</v>
      </c>
      <c r="K47" s="237">
        <f t="shared" si="20"/>
        <v>0</v>
      </c>
      <c r="L47" s="242">
        <f t="shared" si="21"/>
        <v>1</v>
      </c>
      <c r="M47" s="25">
        <f t="shared" si="22"/>
        <v>1</v>
      </c>
      <c r="N47" s="40">
        <f t="shared" si="23"/>
        <v>0</v>
      </c>
      <c r="O47" s="243">
        <f t="shared" si="24"/>
        <v>1</v>
      </c>
      <c r="P47" s="44">
        <f t="shared" si="25"/>
        <v>1</v>
      </c>
      <c r="Q47" s="45">
        <f t="shared" si="26"/>
        <v>0</v>
      </c>
      <c r="R47" s="244">
        <f t="shared" si="27"/>
        <v>1</v>
      </c>
      <c r="S47" s="49">
        <f t="shared" si="12"/>
        <v>4</v>
      </c>
      <c r="T47" s="50">
        <f>GESTOR!J47</f>
        <v>0</v>
      </c>
      <c r="U47" s="50">
        <f t="shared" si="28"/>
        <v>0</v>
      </c>
      <c r="V47" s="51">
        <f t="shared" si="29"/>
        <v>4</v>
      </c>
      <c r="W47" s="54">
        <v>2664</v>
      </c>
      <c r="X47" s="54">
        <f t="shared" si="15"/>
        <v>5328</v>
      </c>
      <c r="Y47" s="158"/>
      <c r="Z47" s="158"/>
      <c r="AA47" s="158"/>
      <c r="AB47" s="158"/>
      <c r="AC47" s="158"/>
      <c r="AD47" s="158"/>
      <c r="AE47" s="158"/>
      <c r="AF47" s="158"/>
      <c r="AG47" s="158"/>
      <c r="AH47" s="158"/>
      <c r="AI47" s="158"/>
    </row>
    <row r="48" spans="1:35" ht="68.25" hidden="1" customHeight="1" x14ac:dyDescent="0.35">
      <c r="A48" s="175">
        <v>45</v>
      </c>
      <c r="B48" s="376"/>
      <c r="C48" s="161" t="s">
        <v>204</v>
      </c>
      <c r="D48" s="163" t="s">
        <v>690</v>
      </c>
      <c r="E48" s="165" t="s">
        <v>188</v>
      </c>
      <c r="F48" s="180">
        <v>1</v>
      </c>
      <c r="G48" s="58">
        <f t="shared" si="16"/>
        <v>0</v>
      </c>
      <c r="H48" s="59">
        <f t="shared" si="17"/>
        <v>0</v>
      </c>
      <c r="I48" s="235">
        <f t="shared" si="18"/>
        <v>0</v>
      </c>
      <c r="J48" s="37">
        <f t="shared" si="19"/>
        <v>0</v>
      </c>
      <c r="K48" s="237">
        <f t="shared" si="20"/>
        <v>0</v>
      </c>
      <c r="L48" s="242">
        <f t="shared" si="21"/>
        <v>0</v>
      </c>
      <c r="M48" s="25">
        <f t="shared" si="22"/>
        <v>0</v>
      </c>
      <c r="N48" s="40">
        <f t="shared" si="23"/>
        <v>0</v>
      </c>
      <c r="O48" s="243">
        <f t="shared" si="24"/>
        <v>0</v>
      </c>
      <c r="P48" s="44">
        <f t="shared" si="25"/>
        <v>0</v>
      </c>
      <c r="Q48" s="45">
        <f t="shared" si="26"/>
        <v>0</v>
      </c>
      <c r="R48" s="244">
        <f t="shared" si="27"/>
        <v>0</v>
      </c>
      <c r="S48" s="49">
        <f>F48*2</f>
        <v>2</v>
      </c>
      <c r="T48" s="50">
        <f>GESTOR!J48</f>
        <v>0</v>
      </c>
      <c r="U48" s="50">
        <f t="shared" si="28"/>
        <v>0</v>
      </c>
      <c r="V48" s="51">
        <f t="shared" si="29"/>
        <v>2</v>
      </c>
      <c r="W48" s="54">
        <v>53080</v>
      </c>
      <c r="X48" s="54">
        <f t="shared" si="15"/>
        <v>53080</v>
      </c>
      <c r="Y48" s="158"/>
      <c r="Z48" s="158"/>
      <c r="AA48" s="158"/>
      <c r="AB48" s="158"/>
      <c r="AC48" s="158"/>
      <c r="AD48" s="158"/>
      <c r="AE48" s="158"/>
      <c r="AF48" s="158"/>
      <c r="AG48" s="158"/>
      <c r="AH48" s="158"/>
      <c r="AI48" s="158"/>
    </row>
    <row r="49" spans="1:35" ht="68.25" hidden="1" customHeight="1" x14ac:dyDescent="0.35">
      <c r="A49" s="175">
        <v>46</v>
      </c>
      <c r="B49" s="376" t="s">
        <v>207</v>
      </c>
      <c r="C49" s="161" t="s">
        <v>208</v>
      </c>
      <c r="D49" s="163" t="s">
        <v>691</v>
      </c>
      <c r="E49" s="165" t="s">
        <v>79</v>
      </c>
      <c r="F49" s="32">
        <v>50</v>
      </c>
      <c r="G49" s="58">
        <f t="shared" si="16"/>
        <v>25</v>
      </c>
      <c r="H49" s="59">
        <f t="shared" si="17"/>
        <v>0</v>
      </c>
      <c r="I49" s="235">
        <f t="shared" si="18"/>
        <v>25</v>
      </c>
      <c r="J49" s="37">
        <f t="shared" si="19"/>
        <v>25</v>
      </c>
      <c r="K49" s="237">
        <f t="shared" si="20"/>
        <v>0</v>
      </c>
      <c r="L49" s="242">
        <f t="shared" si="21"/>
        <v>25</v>
      </c>
      <c r="M49" s="25">
        <f t="shared" si="22"/>
        <v>25</v>
      </c>
      <c r="N49" s="40">
        <f t="shared" si="23"/>
        <v>0</v>
      </c>
      <c r="O49" s="243">
        <f t="shared" si="24"/>
        <v>25</v>
      </c>
      <c r="P49" s="44">
        <f t="shared" si="25"/>
        <v>25</v>
      </c>
      <c r="Q49" s="45">
        <f t="shared" si="26"/>
        <v>0</v>
      </c>
      <c r="R49" s="244">
        <f t="shared" si="27"/>
        <v>25</v>
      </c>
      <c r="S49" s="49">
        <f t="shared" si="12"/>
        <v>100</v>
      </c>
      <c r="T49" s="50">
        <f>GESTOR!J49</f>
        <v>0</v>
      </c>
      <c r="U49" s="50">
        <f t="shared" si="28"/>
        <v>0</v>
      </c>
      <c r="V49" s="51">
        <f t="shared" si="29"/>
        <v>100</v>
      </c>
      <c r="W49" s="54">
        <v>101.2</v>
      </c>
      <c r="X49" s="54">
        <f t="shared" si="15"/>
        <v>5060</v>
      </c>
      <c r="Y49" s="158"/>
      <c r="Z49" s="158"/>
      <c r="AA49" s="158"/>
      <c r="AB49" s="158"/>
      <c r="AC49" s="158"/>
      <c r="AD49" s="158"/>
      <c r="AE49" s="158"/>
      <c r="AF49" s="158"/>
      <c r="AG49" s="158"/>
      <c r="AH49" s="158"/>
      <c r="AI49" s="158"/>
    </row>
    <row r="50" spans="1:35" ht="68.25" hidden="1" customHeight="1" x14ac:dyDescent="0.35">
      <c r="A50" s="175">
        <v>47</v>
      </c>
      <c r="B50" s="376"/>
      <c r="C50" s="161" t="s">
        <v>211</v>
      </c>
      <c r="D50" s="163" t="s">
        <v>692</v>
      </c>
      <c r="E50" s="165" t="s">
        <v>79</v>
      </c>
      <c r="F50" s="32">
        <v>91</v>
      </c>
      <c r="G50" s="58">
        <f t="shared" si="16"/>
        <v>45</v>
      </c>
      <c r="H50" s="59">
        <f t="shared" si="17"/>
        <v>0</v>
      </c>
      <c r="I50" s="235">
        <f t="shared" si="18"/>
        <v>45</v>
      </c>
      <c r="J50" s="37">
        <f t="shared" si="19"/>
        <v>45</v>
      </c>
      <c r="K50" s="237">
        <f t="shared" si="20"/>
        <v>0</v>
      </c>
      <c r="L50" s="242">
        <f t="shared" si="21"/>
        <v>45</v>
      </c>
      <c r="M50" s="25">
        <f t="shared" si="22"/>
        <v>45</v>
      </c>
      <c r="N50" s="40">
        <f t="shared" si="23"/>
        <v>0</v>
      </c>
      <c r="O50" s="243">
        <f t="shared" si="24"/>
        <v>45</v>
      </c>
      <c r="P50" s="44">
        <f t="shared" si="25"/>
        <v>45</v>
      </c>
      <c r="Q50" s="45">
        <f t="shared" si="26"/>
        <v>0</v>
      </c>
      <c r="R50" s="244">
        <f t="shared" si="27"/>
        <v>45</v>
      </c>
      <c r="S50" s="49">
        <f t="shared" si="12"/>
        <v>182</v>
      </c>
      <c r="T50" s="50">
        <f>GESTOR!J50</f>
        <v>0</v>
      </c>
      <c r="U50" s="50">
        <f t="shared" si="28"/>
        <v>0</v>
      </c>
      <c r="V50" s="51">
        <f t="shared" si="29"/>
        <v>182</v>
      </c>
      <c r="W50" s="54">
        <v>38.15</v>
      </c>
      <c r="X50" s="54">
        <f t="shared" si="15"/>
        <v>3471.65</v>
      </c>
      <c r="Y50" s="158"/>
      <c r="Z50" s="158"/>
      <c r="AA50" s="158"/>
      <c r="AB50" s="158"/>
      <c r="AC50" s="158"/>
      <c r="AD50" s="158"/>
      <c r="AE50" s="158"/>
      <c r="AF50" s="158"/>
      <c r="AG50" s="158"/>
      <c r="AH50" s="158"/>
      <c r="AI50" s="158"/>
    </row>
    <row r="51" spans="1:35" ht="68.25" hidden="1" customHeight="1" x14ac:dyDescent="0.35">
      <c r="A51" s="181">
        <v>48</v>
      </c>
      <c r="B51" s="376"/>
      <c r="C51" s="161" t="s">
        <v>215</v>
      </c>
      <c r="D51" s="163" t="s">
        <v>693</v>
      </c>
      <c r="E51" s="165" t="s">
        <v>79</v>
      </c>
      <c r="F51" s="32">
        <v>30</v>
      </c>
      <c r="G51" s="58">
        <f t="shared" si="16"/>
        <v>15</v>
      </c>
      <c r="H51" s="59">
        <f t="shared" si="17"/>
        <v>0</v>
      </c>
      <c r="I51" s="235">
        <f t="shared" si="18"/>
        <v>15</v>
      </c>
      <c r="J51" s="234">
        <f t="shared" si="19"/>
        <v>15</v>
      </c>
      <c r="K51" s="237">
        <f t="shared" si="20"/>
        <v>2</v>
      </c>
      <c r="L51" s="242">
        <f t="shared" si="21"/>
        <v>13</v>
      </c>
      <c r="M51" s="25">
        <f t="shared" si="22"/>
        <v>15</v>
      </c>
      <c r="N51" s="40">
        <f t="shared" si="23"/>
        <v>0</v>
      </c>
      <c r="O51" s="243">
        <f t="shared" si="24"/>
        <v>15</v>
      </c>
      <c r="P51" s="44">
        <f t="shared" si="25"/>
        <v>15</v>
      </c>
      <c r="Q51" s="45">
        <f t="shared" si="26"/>
        <v>0</v>
      </c>
      <c r="R51" s="244">
        <f t="shared" si="27"/>
        <v>15</v>
      </c>
      <c r="S51" s="49">
        <f t="shared" si="12"/>
        <v>60</v>
      </c>
      <c r="T51" s="50">
        <f>GESTOR!J51</f>
        <v>0</v>
      </c>
      <c r="U51" s="50">
        <f t="shared" si="28"/>
        <v>2</v>
      </c>
      <c r="V51" s="51">
        <f t="shared" si="29"/>
        <v>58</v>
      </c>
      <c r="W51" s="233">
        <v>65</v>
      </c>
      <c r="X51" s="54">
        <f t="shared" si="15"/>
        <v>1950</v>
      </c>
      <c r="Y51" s="158"/>
      <c r="Z51" s="158">
        <v>2</v>
      </c>
      <c r="AA51" s="158"/>
      <c r="AB51" s="158"/>
      <c r="AC51" s="158"/>
      <c r="AD51" s="158"/>
      <c r="AE51" s="158"/>
      <c r="AF51" s="158"/>
      <c r="AG51" s="158"/>
      <c r="AH51" s="158"/>
      <c r="AI51" s="158"/>
    </row>
    <row r="52" spans="1:35" ht="68.25" hidden="1" customHeight="1" x14ac:dyDescent="0.35">
      <c r="A52" s="175">
        <v>49</v>
      </c>
      <c r="B52" s="376"/>
      <c r="C52" s="161" t="s">
        <v>218</v>
      </c>
      <c r="D52" s="163" t="s">
        <v>694</v>
      </c>
      <c r="E52" s="165" t="s">
        <v>79</v>
      </c>
      <c r="F52" s="32">
        <v>76</v>
      </c>
      <c r="G52" s="58">
        <f t="shared" si="16"/>
        <v>38</v>
      </c>
      <c r="H52" s="59">
        <f t="shared" si="17"/>
        <v>0</v>
      </c>
      <c r="I52" s="235">
        <f t="shared" si="18"/>
        <v>38</v>
      </c>
      <c r="J52" s="37">
        <f t="shared" si="19"/>
        <v>38</v>
      </c>
      <c r="K52" s="237">
        <f t="shared" si="20"/>
        <v>0</v>
      </c>
      <c r="L52" s="242">
        <f t="shared" si="21"/>
        <v>38</v>
      </c>
      <c r="M52" s="25">
        <f t="shared" si="22"/>
        <v>38</v>
      </c>
      <c r="N52" s="40">
        <f t="shared" si="23"/>
        <v>0</v>
      </c>
      <c r="O52" s="243">
        <f t="shared" si="24"/>
        <v>38</v>
      </c>
      <c r="P52" s="44">
        <f t="shared" si="25"/>
        <v>38</v>
      </c>
      <c r="Q52" s="45">
        <f t="shared" si="26"/>
        <v>0</v>
      </c>
      <c r="R52" s="244">
        <f t="shared" si="27"/>
        <v>38</v>
      </c>
      <c r="S52" s="49">
        <f t="shared" si="12"/>
        <v>152</v>
      </c>
      <c r="T52" s="50">
        <f>GESTOR!J52</f>
        <v>0</v>
      </c>
      <c r="U52" s="50">
        <f t="shared" si="28"/>
        <v>0</v>
      </c>
      <c r="V52" s="51">
        <f t="shared" si="29"/>
        <v>152</v>
      </c>
      <c r="W52" s="54">
        <v>140.56</v>
      </c>
      <c r="X52" s="54">
        <f t="shared" si="15"/>
        <v>10682.56</v>
      </c>
      <c r="Y52" s="158"/>
      <c r="Z52" s="158"/>
      <c r="AA52" s="158"/>
      <c r="AB52" s="158"/>
      <c r="AC52" s="158"/>
      <c r="AD52" s="158"/>
      <c r="AE52" s="158"/>
      <c r="AF52" s="158"/>
      <c r="AG52" s="158"/>
      <c r="AH52" s="158"/>
      <c r="AI52" s="158"/>
    </row>
    <row r="53" spans="1:35" ht="68.25" hidden="1" customHeight="1" x14ac:dyDescent="0.35">
      <c r="A53" s="175">
        <v>50</v>
      </c>
      <c r="B53" s="376"/>
      <c r="C53" s="172" t="s">
        <v>221</v>
      </c>
      <c r="D53" s="163" t="s">
        <v>695</v>
      </c>
      <c r="E53" s="165" t="s">
        <v>79</v>
      </c>
      <c r="F53" s="32">
        <v>59</v>
      </c>
      <c r="G53" s="58">
        <f t="shared" si="16"/>
        <v>29</v>
      </c>
      <c r="H53" s="59">
        <f t="shared" si="17"/>
        <v>3</v>
      </c>
      <c r="I53" s="235">
        <f t="shared" si="18"/>
        <v>26</v>
      </c>
      <c r="J53" s="37">
        <f t="shared" si="19"/>
        <v>29</v>
      </c>
      <c r="K53" s="237">
        <f t="shared" si="20"/>
        <v>0</v>
      </c>
      <c r="L53" s="242">
        <f t="shared" si="21"/>
        <v>29</v>
      </c>
      <c r="M53" s="25">
        <f t="shared" si="22"/>
        <v>29</v>
      </c>
      <c r="N53" s="40">
        <f t="shared" si="23"/>
        <v>0</v>
      </c>
      <c r="O53" s="243">
        <f t="shared" si="24"/>
        <v>29</v>
      </c>
      <c r="P53" s="44">
        <f t="shared" si="25"/>
        <v>29</v>
      </c>
      <c r="Q53" s="45">
        <f t="shared" si="26"/>
        <v>0</v>
      </c>
      <c r="R53" s="244">
        <f t="shared" si="27"/>
        <v>29</v>
      </c>
      <c r="S53" s="49">
        <f t="shared" si="12"/>
        <v>118</v>
      </c>
      <c r="T53" s="50">
        <f>GESTOR!J53</f>
        <v>0</v>
      </c>
      <c r="U53" s="50">
        <f t="shared" si="28"/>
        <v>3</v>
      </c>
      <c r="V53" s="51">
        <f t="shared" si="29"/>
        <v>115</v>
      </c>
      <c r="W53" s="54">
        <v>225.83</v>
      </c>
      <c r="X53" s="54">
        <f t="shared" si="15"/>
        <v>13323.970000000001</v>
      </c>
      <c r="Y53" s="158">
        <v>3</v>
      </c>
      <c r="Z53" s="158"/>
      <c r="AA53" s="158"/>
      <c r="AB53" s="158"/>
      <c r="AC53" s="158"/>
      <c r="AD53" s="158"/>
      <c r="AE53" s="158"/>
      <c r="AF53" s="158"/>
      <c r="AG53" s="158"/>
      <c r="AH53" s="158"/>
      <c r="AI53" s="158"/>
    </row>
    <row r="54" spans="1:35" ht="68.25" hidden="1" customHeight="1" x14ac:dyDescent="0.35">
      <c r="A54" s="175">
        <v>51</v>
      </c>
      <c r="B54" s="376"/>
      <c r="C54" s="161" t="s">
        <v>223</v>
      </c>
      <c r="D54" s="163" t="s">
        <v>696</v>
      </c>
      <c r="E54" s="165" t="s">
        <v>79</v>
      </c>
      <c r="F54" s="32">
        <v>14</v>
      </c>
      <c r="G54" s="58">
        <f t="shared" si="16"/>
        <v>7</v>
      </c>
      <c r="H54" s="59">
        <f t="shared" si="17"/>
        <v>0</v>
      </c>
      <c r="I54" s="235">
        <f t="shared" si="18"/>
        <v>7</v>
      </c>
      <c r="J54" s="37">
        <f t="shared" si="19"/>
        <v>7</v>
      </c>
      <c r="K54" s="237">
        <f t="shared" si="20"/>
        <v>0</v>
      </c>
      <c r="L54" s="242">
        <f t="shared" si="21"/>
        <v>7</v>
      </c>
      <c r="M54" s="25">
        <f t="shared" si="22"/>
        <v>7</v>
      </c>
      <c r="N54" s="40">
        <f t="shared" si="23"/>
        <v>0</v>
      </c>
      <c r="O54" s="243">
        <f t="shared" si="24"/>
        <v>7</v>
      </c>
      <c r="P54" s="44">
        <f t="shared" si="25"/>
        <v>7</v>
      </c>
      <c r="Q54" s="45">
        <f t="shared" si="26"/>
        <v>0</v>
      </c>
      <c r="R54" s="244">
        <f t="shared" si="27"/>
        <v>7</v>
      </c>
      <c r="S54" s="49">
        <f t="shared" si="12"/>
        <v>28</v>
      </c>
      <c r="T54" s="50">
        <f>GESTOR!J54</f>
        <v>0</v>
      </c>
      <c r="U54" s="50">
        <f t="shared" si="28"/>
        <v>0</v>
      </c>
      <c r="V54" s="51">
        <f t="shared" si="29"/>
        <v>28</v>
      </c>
      <c r="W54" s="54">
        <v>589.9</v>
      </c>
      <c r="X54" s="54">
        <f t="shared" si="15"/>
        <v>8258.6</v>
      </c>
      <c r="Y54" s="158"/>
      <c r="Z54" s="158"/>
      <c r="AA54" s="158"/>
      <c r="AB54" s="158"/>
      <c r="AC54" s="158"/>
      <c r="AD54" s="158"/>
      <c r="AE54" s="158"/>
      <c r="AF54" s="158"/>
      <c r="AG54" s="158"/>
      <c r="AH54" s="158"/>
      <c r="AI54" s="158"/>
    </row>
    <row r="55" spans="1:35" ht="68.25" hidden="1" customHeight="1" x14ac:dyDescent="0.35">
      <c r="A55" s="175">
        <v>52</v>
      </c>
      <c r="B55" s="376" t="s">
        <v>207</v>
      </c>
      <c r="C55" s="161" t="s">
        <v>225</v>
      </c>
      <c r="D55" s="163" t="s">
        <v>697</v>
      </c>
      <c r="E55" s="165" t="s">
        <v>79</v>
      </c>
      <c r="F55" s="32">
        <v>1</v>
      </c>
      <c r="G55" s="58">
        <f t="shared" si="16"/>
        <v>0</v>
      </c>
      <c r="H55" s="59">
        <f t="shared" si="17"/>
        <v>0</v>
      </c>
      <c r="I55" s="235">
        <f t="shared" si="18"/>
        <v>0</v>
      </c>
      <c r="J55" s="37">
        <f t="shared" si="19"/>
        <v>0</v>
      </c>
      <c r="K55" s="237">
        <f t="shared" si="20"/>
        <v>0</v>
      </c>
      <c r="L55" s="242">
        <f t="shared" si="21"/>
        <v>0</v>
      </c>
      <c r="M55" s="25">
        <f t="shared" si="22"/>
        <v>0</v>
      </c>
      <c r="N55" s="40">
        <f t="shared" si="23"/>
        <v>0</v>
      </c>
      <c r="O55" s="243">
        <f t="shared" si="24"/>
        <v>0</v>
      </c>
      <c r="P55" s="44">
        <f t="shared" si="25"/>
        <v>0</v>
      </c>
      <c r="Q55" s="45">
        <f t="shared" si="26"/>
        <v>0</v>
      </c>
      <c r="R55" s="244">
        <f t="shared" si="27"/>
        <v>0</v>
      </c>
      <c r="S55" s="49">
        <f t="shared" si="12"/>
        <v>2</v>
      </c>
      <c r="T55" s="50">
        <f>GESTOR!J55</f>
        <v>0</v>
      </c>
      <c r="U55" s="50">
        <f t="shared" si="28"/>
        <v>0</v>
      </c>
      <c r="V55" s="51">
        <f t="shared" si="29"/>
        <v>2</v>
      </c>
      <c r="W55" s="54">
        <v>45000</v>
      </c>
      <c r="X55" s="54">
        <f t="shared" si="15"/>
        <v>45000</v>
      </c>
      <c r="Y55" s="158"/>
      <c r="Z55" s="158"/>
      <c r="AA55" s="158"/>
      <c r="AB55" s="158"/>
      <c r="AC55" s="158"/>
      <c r="AD55" s="158"/>
      <c r="AE55" s="158"/>
      <c r="AF55" s="158"/>
      <c r="AG55" s="158"/>
      <c r="AH55" s="158"/>
      <c r="AI55" s="158"/>
    </row>
    <row r="56" spans="1:35" ht="68.25" hidden="1" customHeight="1" x14ac:dyDescent="0.35">
      <c r="A56" s="175">
        <v>53</v>
      </c>
      <c r="B56" s="376"/>
      <c r="C56" s="161" t="s">
        <v>227</v>
      </c>
      <c r="D56" s="163" t="s">
        <v>228</v>
      </c>
      <c r="E56" s="165" t="s">
        <v>188</v>
      </c>
      <c r="F56" s="32">
        <v>8</v>
      </c>
      <c r="G56" s="58">
        <f t="shared" si="16"/>
        <v>4</v>
      </c>
      <c r="H56" s="59">
        <f t="shared" si="17"/>
        <v>0</v>
      </c>
      <c r="I56" s="235">
        <f t="shared" si="18"/>
        <v>4</v>
      </c>
      <c r="J56" s="37">
        <f t="shared" si="19"/>
        <v>4</v>
      </c>
      <c r="K56" s="237">
        <f t="shared" si="20"/>
        <v>0</v>
      </c>
      <c r="L56" s="242">
        <f t="shared" si="21"/>
        <v>4</v>
      </c>
      <c r="M56" s="25">
        <f t="shared" si="22"/>
        <v>4</v>
      </c>
      <c r="N56" s="40">
        <f t="shared" si="23"/>
        <v>0</v>
      </c>
      <c r="O56" s="243">
        <f t="shared" si="24"/>
        <v>4</v>
      </c>
      <c r="P56" s="44">
        <f t="shared" si="25"/>
        <v>4</v>
      </c>
      <c r="Q56" s="45">
        <f t="shared" si="26"/>
        <v>0</v>
      </c>
      <c r="R56" s="244">
        <f t="shared" si="27"/>
        <v>4</v>
      </c>
      <c r="S56" s="49">
        <f t="shared" si="12"/>
        <v>16</v>
      </c>
      <c r="T56" s="50">
        <f>GESTOR!J56</f>
        <v>1</v>
      </c>
      <c r="U56" s="50">
        <f t="shared" si="28"/>
        <v>0</v>
      </c>
      <c r="V56" s="51">
        <f t="shared" si="29"/>
        <v>15</v>
      </c>
      <c r="W56" s="54">
        <v>23000</v>
      </c>
      <c r="X56" s="54">
        <f t="shared" si="15"/>
        <v>184000</v>
      </c>
      <c r="Y56" s="158"/>
      <c r="Z56" s="158"/>
      <c r="AA56" s="158"/>
      <c r="AB56" s="158"/>
      <c r="AC56" s="158"/>
      <c r="AD56" s="158"/>
      <c r="AE56" s="158"/>
      <c r="AF56" s="158"/>
      <c r="AG56" s="158"/>
      <c r="AH56" s="158"/>
      <c r="AI56" s="158"/>
    </row>
    <row r="57" spans="1:35" ht="68.25" hidden="1" customHeight="1" x14ac:dyDescent="0.35">
      <c r="A57" s="175">
        <v>54</v>
      </c>
      <c r="B57" s="376"/>
      <c r="C57" s="161" t="s">
        <v>230</v>
      </c>
      <c r="D57" s="163" t="s">
        <v>698</v>
      </c>
      <c r="E57" s="165" t="s">
        <v>79</v>
      </c>
      <c r="F57" s="32">
        <v>15</v>
      </c>
      <c r="G57" s="58">
        <f t="shared" si="16"/>
        <v>7</v>
      </c>
      <c r="H57" s="59">
        <f t="shared" si="17"/>
        <v>0</v>
      </c>
      <c r="I57" s="235">
        <f t="shared" si="18"/>
        <v>7</v>
      </c>
      <c r="J57" s="37">
        <f t="shared" si="19"/>
        <v>7</v>
      </c>
      <c r="K57" s="237">
        <f t="shared" si="20"/>
        <v>0</v>
      </c>
      <c r="L57" s="242">
        <f t="shared" si="21"/>
        <v>7</v>
      </c>
      <c r="M57" s="25">
        <f t="shared" si="22"/>
        <v>7</v>
      </c>
      <c r="N57" s="40">
        <f t="shared" si="23"/>
        <v>0</v>
      </c>
      <c r="O57" s="243">
        <f t="shared" si="24"/>
        <v>7</v>
      </c>
      <c r="P57" s="44">
        <f t="shared" si="25"/>
        <v>7</v>
      </c>
      <c r="Q57" s="45">
        <f t="shared" si="26"/>
        <v>0</v>
      </c>
      <c r="R57" s="244">
        <f t="shared" si="27"/>
        <v>7</v>
      </c>
      <c r="S57" s="49">
        <f t="shared" si="12"/>
        <v>30</v>
      </c>
      <c r="T57" s="50">
        <f>GESTOR!J57</f>
        <v>0</v>
      </c>
      <c r="U57" s="50">
        <f t="shared" si="28"/>
        <v>0</v>
      </c>
      <c r="V57" s="51">
        <f t="shared" si="29"/>
        <v>30</v>
      </c>
      <c r="W57" s="54">
        <v>6500</v>
      </c>
      <c r="X57" s="54">
        <f t="shared" si="15"/>
        <v>97500</v>
      </c>
      <c r="Y57" s="158"/>
      <c r="Z57" s="158"/>
      <c r="AA57" s="158"/>
      <c r="AB57" s="158"/>
      <c r="AC57" s="158"/>
      <c r="AD57" s="158"/>
      <c r="AE57" s="158"/>
      <c r="AF57" s="158"/>
      <c r="AG57" s="158"/>
      <c r="AH57" s="158"/>
      <c r="AI57" s="158"/>
    </row>
    <row r="58" spans="1:35" ht="68.25" hidden="1" customHeight="1" x14ac:dyDescent="0.35">
      <c r="A58" s="175">
        <v>55</v>
      </c>
      <c r="B58" s="376"/>
      <c r="C58" s="161" t="s">
        <v>232</v>
      </c>
      <c r="D58" s="163" t="s">
        <v>699</v>
      </c>
      <c r="E58" s="165" t="s">
        <v>188</v>
      </c>
      <c r="F58" s="32">
        <v>1</v>
      </c>
      <c r="G58" s="58">
        <f t="shared" si="16"/>
        <v>0</v>
      </c>
      <c r="H58" s="59">
        <f t="shared" si="17"/>
        <v>0</v>
      </c>
      <c r="I58" s="235">
        <f t="shared" si="18"/>
        <v>0</v>
      </c>
      <c r="J58" s="37">
        <f t="shared" si="19"/>
        <v>0</v>
      </c>
      <c r="K58" s="237">
        <f t="shared" si="20"/>
        <v>0</v>
      </c>
      <c r="L58" s="242">
        <f t="shared" si="21"/>
        <v>0</v>
      </c>
      <c r="M58" s="25">
        <f t="shared" si="22"/>
        <v>0</v>
      </c>
      <c r="N58" s="40">
        <f t="shared" si="23"/>
        <v>0</v>
      </c>
      <c r="O58" s="243">
        <f t="shared" si="24"/>
        <v>0</v>
      </c>
      <c r="P58" s="44">
        <f t="shared" si="25"/>
        <v>0</v>
      </c>
      <c r="Q58" s="45">
        <f t="shared" si="26"/>
        <v>0</v>
      </c>
      <c r="R58" s="244">
        <f t="shared" si="27"/>
        <v>0</v>
      </c>
      <c r="S58" s="49">
        <f t="shared" si="12"/>
        <v>2</v>
      </c>
      <c r="T58" s="50">
        <f>GESTOR!J58</f>
        <v>0</v>
      </c>
      <c r="U58" s="50">
        <f t="shared" si="28"/>
        <v>0</v>
      </c>
      <c r="V58" s="51">
        <f t="shared" si="29"/>
        <v>2</v>
      </c>
      <c r="W58" s="54">
        <v>122960</v>
      </c>
      <c r="X58" s="54">
        <f t="shared" si="15"/>
        <v>122960</v>
      </c>
      <c r="Y58" s="158"/>
      <c r="Z58" s="158"/>
      <c r="AA58" s="158"/>
      <c r="AB58" s="158"/>
      <c r="AC58" s="158"/>
      <c r="AD58" s="158"/>
      <c r="AE58" s="158"/>
      <c r="AF58" s="158"/>
      <c r="AG58" s="158"/>
      <c r="AH58" s="158"/>
      <c r="AI58" s="158"/>
    </row>
    <row r="59" spans="1:35" ht="68.25" hidden="1" customHeight="1" x14ac:dyDescent="0.35">
      <c r="A59" s="175">
        <v>56</v>
      </c>
      <c r="B59" s="376" t="s">
        <v>234</v>
      </c>
      <c r="C59" s="161" t="s">
        <v>235</v>
      </c>
      <c r="D59" s="163" t="s">
        <v>700</v>
      </c>
      <c r="E59" s="165" t="s">
        <v>79</v>
      </c>
      <c r="F59" s="32">
        <v>30</v>
      </c>
      <c r="G59" s="58">
        <f t="shared" si="16"/>
        <v>15</v>
      </c>
      <c r="H59" s="59">
        <f t="shared" si="17"/>
        <v>0</v>
      </c>
      <c r="I59" s="235">
        <f t="shared" si="18"/>
        <v>15</v>
      </c>
      <c r="J59" s="37">
        <f t="shared" si="19"/>
        <v>15</v>
      </c>
      <c r="K59" s="237">
        <f t="shared" si="20"/>
        <v>0</v>
      </c>
      <c r="L59" s="242">
        <f t="shared" si="21"/>
        <v>15</v>
      </c>
      <c r="M59" s="25">
        <f t="shared" si="22"/>
        <v>15</v>
      </c>
      <c r="N59" s="40">
        <f t="shared" si="23"/>
        <v>2</v>
      </c>
      <c r="O59" s="243">
        <f t="shared" si="24"/>
        <v>13</v>
      </c>
      <c r="P59" s="44">
        <f t="shared" si="25"/>
        <v>15</v>
      </c>
      <c r="Q59" s="45">
        <f t="shared" si="26"/>
        <v>0</v>
      </c>
      <c r="R59" s="244">
        <f t="shared" si="27"/>
        <v>15</v>
      </c>
      <c r="S59" s="49">
        <f t="shared" si="12"/>
        <v>60</v>
      </c>
      <c r="T59" s="50">
        <f>GESTOR!J59</f>
        <v>0</v>
      </c>
      <c r="U59" s="50">
        <f t="shared" si="28"/>
        <v>2</v>
      </c>
      <c r="V59" s="51">
        <f t="shared" si="29"/>
        <v>58</v>
      </c>
      <c r="W59" s="54">
        <v>1137.92</v>
      </c>
      <c r="X59" s="54">
        <f t="shared" si="15"/>
        <v>34137.600000000006</v>
      </c>
      <c r="Y59" s="158"/>
      <c r="Z59" s="158"/>
      <c r="AA59" s="158">
        <v>2</v>
      </c>
      <c r="AB59" s="158"/>
      <c r="AC59" s="158"/>
      <c r="AD59" s="158"/>
      <c r="AE59" s="158"/>
      <c r="AF59" s="158"/>
      <c r="AG59" s="158"/>
      <c r="AH59" s="158"/>
      <c r="AI59" s="158"/>
    </row>
    <row r="60" spans="1:35" ht="68.25" hidden="1" customHeight="1" x14ac:dyDescent="0.35">
      <c r="A60" s="175">
        <v>57</v>
      </c>
      <c r="B60" s="376"/>
      <c r="C60" s="161" t="s">
        <v>239</v>
      </c>
      <c r="D60" s="163" t="s">
        <v>701</v>
      </c>
      <c r="E60" s="165" t="s">
        <v>188</v>
      </c>
      <c r="F60" s="32">
        <v>5</v>
      </c>
      <c r="G60" s="58">
        <f t="shared" si="16"/>
        <v>2</v>
      </c>
      <c r="H60" s="59">
        <f t="shared" si="17"/>
        <v>0</v>
      </c>
      <c r="I60" s="235">
        <f t="shared" si="18"/>
        <v>2</v>
      </c>
      <c r="J60" s="37">
        <f t="shared" si="19"/>
        <v>2</v>
      </c>
      <c r="K60" s="237">
        <f t="shared" si="20"/>
        <v>0</v>
      </c>
      <c r="L60" s="242">
        <f t="shared" si="21"/>
        <v>2</v>
      </c>
      <c r="M60" s="25">
        <f t="shared" si="22"/>
        <v>2</v>
      </c>
      <c r="N60" s="40">
        <f t="shared" si="23"/>
        <v>0</v>
      </c>
      <c r="O60" s="243">
        <f t="shared" si="24"/>
        <v>2</v>
      </c>
      <c r="P60" s="44">
        <f t="shared" si="25"/>
        <v>2</v>
      </c>
      <c r="Q60" s="45">
        <f t="shared" si="26"/>
        <v>0</v>
      </c>
      <c r="R60" s="244">
        <f t="shared" si="27"/>
        <v>2</v>
      </c>
      <c r="S60" s="49">
        <f t="shared" si="12"/>
        <v>10</v>
      </c>
      <c r="T60" s="50">
        <f>GESTOR!J60</f>
        <v>0</v>
      </c>
      <c r="U60" s="50">
        <f t="shared" si="28"/>
        <v>0</v>
      </c>
      <c r="V60" s="51">
        <f t="shared" si="29"/>
        <v>10</v>
      </c>
      <c r="W60" s="54">
        <v>885.22</v>
      </c>
      <c r="X60" s="54">
        <f t="shared" si="15"/>
        <v>4426.1000000000004</v>
      </c>
      <c r="Y60" s="158"/>
      <c r="Z60" s="158"/>
      <c r="AA60" s="158"/>
      <c r="AB60" s="158"/>
      <c r="AC60" s="158"/>
      <c r="AD60" s="158"/>
      <c r="AE60" s="158"/>
      <c r="AF60" s="158"/>
      <c r="AG60" s="158"/>
      <c r="AH60" s="158"/>
      <c r="AI60" s="158"/>
    </row>
    <row r="61" spans="1:35" ht="68.25" hidden="1" customHeight="1" x14ac:dyDescent="0.35">
      <c r="A61" s="175">
        <v>58</v>
      </c>
      <c r="B61" s="376"/>
      <c r="C61" s="161" t="s">
        <v>241</v>
      </c>
      <c r="D61" s="163" t="s">
        <v>702</v>
      </c>
      <c r="E61" s="165" t="s">
        <v>79</v>
      </c>
      <c r="F61" s="32">
        <v>5</v>
      </c>
      <c r="G61" s="58">
        <f t="shared" si="16"/>
        <v>2</v>
      </c>
      <c r="H61" s="59">
        <f t="shared" si="17"/>
        <v>0</v>
      </c>
      <c r="I61" s="235">
        <f t="shared" si="18"/>
        <v>2</v>
      </c>
      <c r="J61" s="37">
        <f t="shared" si="19"/>
        <v>2</v>
      </c>
      <c r="K61" s="237">
        <f t="shared" si="20"/>
        <v>0</v>
      </c>
      <c r="L61" s="242">
        <f t="shared" si="21"/>
        <v>2</v>
      </c>
      <c r="M61" s="25">
        <f t="shared" si="22"/>
        <v>2</v>
      </c>
      <c r="N61" s="40">
        <f t="shared" si="23"/>
        <v>0</v>
      </c>
      <c r="O61" s="243">
        <f t="shared" si="24"/>
        <v>2</v>
      </c>
      <c r="P61" s="44">
        <f t="shared" si="25"/>
        <v>2</v>
      </c>
      <c r="Q61" s="45">
        <f t="shared" si="26"/>
        <v>0</v>
      </c>
      <c r="R61" s="244">
        <f t="shared" si="27"/>
        <v>2</v>
      </c>
      <c r="S61" s="49">
        <f t="shared" si="12"/>
        <v>10</v>
      </c>
      <c r="T61" s="50">
        <f>GESTOR!J61</f>
        <v>0</v>
      </c>
      <c r="U61" s="50">
        <f t="shared" si="28"/>
        <v>0</v>
      </c>
      <c r="V61" s="51">
        <f t="shared" si="29"/>
        <v>10</v>
      </c>
      <c r="W61" s="54">
        <v>1487.25</v>
      </c>
      <c r="X61" s="54">
        <f t="shared" si="15"/>
        <v>7436.25</v>
      </c>
      <c r="Y61" s="158"/>
      <c r="Z61" s="158"/>
      <c r="AA61" s="158"/>
      <c r="AB61" s="158"/>
      <c r="AC61" s="158"/>
      <c r="AD61" s="158"/>
      <c r="AE61" s="158"/>
      <c r="AF61" s="158"/>
      <c r="AG61" s="158"/>
      <c r="AH61" s="158"/>
      <c r="AI61" s="158"/>
    </row>
    <row r="62" spans="1:35" ht="68.25" hidden="1" customHeight="1" x14ac:dyDescent="0.35">
      <c r="A62" s="175">
        <v>59</v>
      </c>
      <c r="B62" s="376" t="s">
        <v>243</v>
      </c>
      <c r="C62" s="161" t="s">
        <v>244</v>
      </c>
      <c r="D62" s="163" t="s">
        <v>703</v>
      </c>
      <c r="E62" s="165" t="s">
        <v>79</v>
      </c>
      <c r="F62" s="32">
        <v>1</v>
      </c>
      <c r="G62" s="58">
        <f t="shared" si="16"/>
        <v>0</v>
      </c>
      <c r="H62" s="59">
        <f t="shared" si="17"/>
        <v>0</v>
      </c>
      <c r="I62" s="235">
        <f t="shared" si="18"/>
        <v>0</v>
      </c>
      <c r="J62" s="37">
        <f t="shared" si="19"/>
        <v>0</v>
      </c>
      <c r="K62" s="237">
        <f t="shared" si="20"/>
        <v>0</v>
      </c>
      <c r="L62" s="242">
        <f t="shared" si="21"/>
        <v>0</v>
      </c>
      <c r="M62" s="25">
        <f t="shared" si="22"/>
        <v>0</v>
      </c>
      <c r="N62" s="40">
        <f t="shared" si="23"/>
        <v>0</v>
      </c>
      <c r="O62" s="243">
        <f t="shared" si="24"/>
        <v>0</v>
      </c>
      <c r="P62" s="44">
        <f t="shared" si="25"/>
        <v>0</v>
      </c>
      <c r="Q62" s="45">
        <f t="shared" si="26"/>
        <v>0</v>
      </c>
      <c r="R62" s="244">
        <f t="shared" si="27"/>
        <v>0</v>
      </c>
      <c r="S62" s="49">
        <f t="shared" si="12"/>
        <v>2</v>
      </c>
      <c r="T62" s="50">
        <f>GESTOR!J62</f>
        <v>0</v>
      </c>
      <c r="U62" s="50">
        <f t="shared" si="28"/>
        <v>0</v>
      </c>
      <c r="V62" s="51">
        <f t="shared" si="29"/>
        <v>2</v>
      </c>
      <c r="W62" s="54">
        <v>16920.39</v>
      </c>
      <c r="X62" s="54">
        <f t="shared" si="15"/>
        <v>16920.39</v>
      </c>
      <c r="Y62" s="158"/>
      <c r="Z62" s="158"/>
      <c r="AA62" s="158"/>
      <c r="AB62" s="158"/>
      <c r="AC62" s="158"/>
      <c r="AD62" s="158"/>
      <c r="AE62" s="158"/>
      <c r="AF62" s="158"/>
      <c r="AG62" s="158"/>
      <c r="AH62" s="158"/>
      <c r="AI62" s="158"/>
    </row>
    <row r="63" spans="1:35" ht="68.25" hidden="1" customHeight="1" x14ac:dyDescent="0.35">
      <c r="A63" s="175">
        <v>60</v>
      </c>
      <c r="B63" s="376"/>
      <c r="C63" s="161" t="s">
        <v>247</v>
      </c>
      <c r="D63" s="163" t="s">
        <v>704</v>
      </c>
      <c r="E63" s="165" t="s">
        <v>79</v>
      </c>
      <c r="F63" s="32">
        <v>6</v>
      </c>
      <c r="G63" s="58">
        <f t="shared" si="16"/>
        <v>3</v>
      </c>
      <c r="H63" s="59">
        <f t="shared" si="17"/>
        <v>0</v>
      </c>
      <c r="I63" s="235">
        <f t="shared" si="18"/>
        <v>3</v>
      </c>
      <c r="J63" s="37">
        <f t="shared" si="19"/>
        <v>3</v>
      </c>
      <c r="K63" s="237">
        <f t="shared" si="20"/>
        <v>0</v>
      </c>
      <c r="L63" s="242">
        <f t="shared" si="21"/>
        <v>3</v>
      </c>
      <c r="M63" s="25">
        <f t="shared" si="22"/>
        <v>3</v>
      </c>
      <c r="N63" s="40">
        <f t="shared" si="23"/>
        <v>0</v>
      </c>
      <c r="O63" s="243">
        <f t="shared" si="24"/>
        <v>3</v>
      </c>
      <c r="P63" s="44">
        <f t="shared" si="25"/>
        <v>3</v>
      </c>
      <c r="Q63" s="45">
        <f t="shared" si="26"/>
        <v>0</v>
      </c>
      <c r="R63" s="244">
        <f t="shared" si="27"/>
        <v>3</v>
      </c>
      <c r="S63" s="49">
        <f t="shared" si="12"/>
        <v>12</v>
      </c>
      <c r="T63" s="50">
        <f>GESTOR!J63</f>
        <v>0</v>
      </c>
      <c r="U63" s="50">
        <f t="shared" si="28"/>
        <v>0</v>
      </c>
      <c r="V63" s="51">
        <f t="shared" si="29"/>
        <v>12</v>
      </c>
      <c r="W63" s="54">
        <v>13358.2</v>
      </c>
      <c r="X63" s="54">
        <f t="shared" si="15"/>
        <v>80149.200000000012</v>
      </c>
      <c r="Y63" s="158"/>
      <c r="Z63" s="158"/>
      <c r="AA63" s="158"/>
      <c r="AB63" s="158"/>
      <c r="AC63" s="158"/>
      <c r="AD63" s="158"/>
      <c r="AE63" s="158"/>
      <c r="AF63" s="158"/>
      <c r="AG63" s="158"/>
      <c r="AH63" s="158"/>
      <c r="AI63" s="158"/>
    </row>
    <row r="64" spans="1:35" ht="68.25" hidden="1" customHeight="1" x14ac:dyDescent="0.35">
      <c r="A64" s="175">
        <v>61</v>
      </c>
      <c r="B64" s="376"/>
      <c r="C64" s="161" t="s">
        <v>249</v>
      </c>
      <c r="D64" s="163" t="s">
        <v>705</v>
      </c>
      <c r="E64" s="165" t="s">
        <v>79</v>
      </c>
      <c r="F64" s="32">
        <v>4</v>
      </c>
      <c r="G64" s="58">
        <f t="shared" si="16"/>
        <v>2</v>
      </c>
      <c r="H64" s="59">
        <f t="shared" si="17"/>
        <v>0</v>
      </c>
      <c r="I64" s="235">
        <f t="shared" si="18"/>
        <v>2</v>
      </c>
      <c r="J64" s="37">
        <f t="shared" si="19"/>
        <v>2</v>
      </c>
      <c r="K64" s="237">
        <f t="shared" si="20"/>
        <v>0</v>
      </c>
      <c r="L64" s="242">
        <f t="shared" si="21"/>
        <v>2</v>
      </c>
      <c r="M64" s="25">
        <f t="shared" si="22"/>
        <v>2</v>
      </c>
      <c r="N64" s="40">
        <f t="shared" si="23"/>
        <v>0</v>
      </c>
      <c r="O64" s="243">
        <f t="shared" si="24"/>
        <v>2</v>
      </c>
      <c r="P64" s="44">
        <f t="shared" si="25"/>
        <v>2</v>
      </c>
      <c r="Q64" s="45">
        <f t="shared" si="26"/>
        <v>0</v>
      </c>
      <c r="R64" s="244">
        <f t="shared" si="27"/>
        <v>2</v>
      </c>
      <c r="S64" s="49">
        <f t="shared" si="12"/>
        <v>8</v>
      </c>
      <c r="T64" s="50">
        <f>GESTOR!J64</f>
        <v>0</v>
      </c>
      <c r="U64" s="50">
        <f t="shared" si="28"/>
        <v>0</v>
      </c>
      <c r="V64" s="51">
        <f t="shared" si="29"/>
        <v>8</v>
      </c>
      <c r="W64" s="54">
        <v>20482.580000000002</v>
      </c>
      <c r="X64" s="54">
        <f t="shared" si="15"/>
        <v>81930.320000000007</v>
      </c>
      <c r="Y64" s="158"/>
      <c r="Z64" s="158"/>
      <c r="AA64" s="158"/>
      <c r="AB64" s="158"/>
      <c r="AC64" s="158"/>
      <c r="AD64" s="158"/>
      <c r="AE64" s="158"/>
      <c r="AF64" s="158"/>
      <c r="AG64" s="158"/>
      <c r="AH64" s="158"/>
      <c r="AI64" s="158"/>
    </row>
    <row r="65" spans="1:35" ht="68.25" hidden="1" customHeight="1" x14ac:dyDescent="0.35">
      <c r="A65" s="175">
        <v>62</v>
      </c>
      <c r="B65" s="376" t="s">
        <v>89</v>
      </c>
      <c r="C65" s="161" t="s">
        <v>251</v>
      </c>
      <c r="D65" s="163" t="s">
        <v>252</v>
      </c>
      <c r="E65" s="165" t="s">
        <v>79</v>
      </c>
      <c r="F65" s="32">
        <v>3</v>
      </c>
      <c r="G65" s="58">
        <f t="shared" si="16"/>
        <v>1</v>
      </c>
      <c r="H65" s="59">
        <f t="shared" si="17"/>
        <v>0</v>
      </c>
      <c r="I65" s="235">
        <f t="shared" si="18"/>
        <v>1</v>
      </c>
      <c r="J65" s="37">
        <f t="shared" si="19"/>
        <v>1</v>
      </c>
      <c r="K65" s="237">
        <f t="shared" si="20"/>
        <v>0</v>
      </c>
      <c r="L65" s="242">
        <f t="shared" si="21"/>
        <v>1</v>
      </c>
      <c r="M65" s="25">
        <f t="shared" si="22"/>
        <v>1</v>
      </c>
      <c r="N65" s="40">
        <f t="shared" si="23"/>
        <v>0</v>
      </c>
      <c r="O65" s="243">
        <f t="shared" si="24"/>
        <v>1</v>
      </c>
      <c r="P65" s="44">
        <f t="shared" si="25"/>
        <v>1</v>
      </c>
      <c r="Q65" s="45">
        <f t="shared" si="26"/>
        <v>0</v>
      </c>
      <c r="R65" s="244">
        <f t="shared" si="27"/>
        <v>1</v>
      </c>
      <c r="S65" s="49">
        <f t="shared" si="12"/>
        <v>6</v>
      </c>
      <c r="T65" s="50">
        <f>GESTOR!J65</f>
        <v>0</v>
      </c>
      <c r="U65" s="50">
        <f t="shared" si="28"/>
        <v>0</v>
      </c>
      <c r="V65" s="51">
        <f t="shared" si="29"/>
        <v>6</v>
      </c>
      <c r="W65" s="54">
        <v>276.39</v>
      </c>
      <c r="X65" s="54">
        <f t="shared" si="15"/>
        <v>829.17</v>
      </c>
      <c r="Y65" s="158"/>
      <c r="Z65" s="158"/>
      <c r="AA65" s="158"/>
      <c r="AB65" s="158"/>
      <c r="AC65" s="158"/>
      <c r="AD65" s="158"/>
      <c r="AE65" s="158"/>
      <c r="AF65" s="158"/>
      <c r="AG65" s="158"/>
      <c r="AH65" s="158"/>
      <c r="AI65" s="158"/>
    </row>
    <row r="66" spans="1:35" ht="68.25" hidden="1" customHeight="1" x14ac:dyDescent="0.35">
      <c r="A66" s="175">
        <v>63</v>
      </c>
      <c r="B66" s="376"/>
      <c r="C66" s="161" t="s">
        <v>254</v>
      </c>
      <c r="D66" s="163" t="s">
        <v>252</v>
      </c>
      <c r="E66" s="165" t="s">
        <v>79</v>
      </c>
      <c r="F66" s="32">
        <v>18</v>
      </c>
      <c r="G66" s="58">
        <f t="shared" si="16"/>
        <v>9</v>
      </c>
      <c r="H66" s="59">
        <f t="shared" si="17"/>
        <v>0</v>
      </c>
      <c r="I66" s="235">
        <f t="shared" si="18"/>
        <v>9</v>
      </c>
      <c r="J66" s="37">
        <f t="shared" si="19"/>
        <v>9</v>
      </c>
      <c r="K66" s="237">
        <f t="shared" si="20"/>
        <v>0</v>
      </c>
      <c r="L66" s="242">
        <f t="shared" si="21"/>
        <v>9</v>
      </c>
      <c r="M66" s="25">
        <f t="shared" si="22"/>
        <v>9</v>
      </c>
      <c r="N66" s="40">
        <f t="shared" si="23"/>
        <v>0</v>
      </c>
      <c r="O66" s="243">
        <f t="shared" si="24"/>
        <v>9</v>
      </c>
      <c r="P66" s="44">
        <f t="shared" si="25"/>
        <v>9</v>
      </c>
      <c r="Q66" s="45">
        <f t="shared" si="26"/>
        <v>0</v>
      </c>
      <c r="R66" s="244">
        <f t="shared" si="27"/>
        <v>9</v>
      </c>
      <c r="S66" s="49">
        <f t="shared" si="12"/>
        <v>36</v>
      </c>
      <c r="T66" s="50">
        <f>GESTOR!J66</f>
        <v>0</v>
      </c>
      <c r="U66" s="50">
        <f t="shared" si="28"/>
        <v>0</v>
      </c>
      <c r="V66" s="51">
        <f t="shared" si="29"/>
        <v>36</v>
      </c>
      <c r="W66" s="54">
        <v>147.44999999999999</v>
      </c>
      <c r="X66" s="54">
        <f t="shared" si="15"/>
        <v>2654.1</v>
      </c>
      <c r="Y66" s="158"/>
      <c r="Z66" s="158"/>
      <c r="AA66" s="158"/>
      <c r="AB66" s="158"/>
      <c r="AC66" s="158"/>
      <c r="AD66" s="158"/>
      <c r="AE66" s="158"/>
      <c r="AF66" s="158"/>
      <c r="AG66" s="158"/>
      <c r="AH66" s="158"/>
      <c r="AI66" s="158"/>
    </row>
    <row r="67" spans="1:35" ht="68.25" hidden="1" customHeight="1" x14ac:dyDescent="0.35">
      <c r="A67" s="175">
        <v>64</v>
      </c>
      <c r="B67" s="376"/>
      <c r="C67" s="161" t="s">
        <v>255</v>
      </c>
      <c r="D67" s="163" t="s">
        <v>252</v>
      </c>
      <c r="E67" s="165" t="s">
        <v>79</v>
      </c>
      <c r="F67" s="32">
        <v>68</v>
      </c>
      <c r="G67" s="58">
        <f t="shared" si="16"/>
        <v>34</v>
      </c>
      <c r="H67" s="59">
        <f t="shared" si="17"/>
        <v>0</v>
      </c>
      <c r="I67" s="235">
        <f t="shared" si="18"/>
        <v>34</v>
      </c>
      <c r="J67" s="37">
        <f t="shared" si="19"/>
        <v>34</v>
      </c>
      <c r="K67" s="237">
        <f t="shared" si="20"/>
        <v>0</v>
      </c>
      <c r="L67" s="242">
        <f t="shared" si="21"/>
        <v>34</v>
      </c>
      <c r="M67" s="25">
        <f t="shared" si="22"/>
        <v>34</v>
      </c>
      <c r="N67" s="40">
        <f t="shared" si="23"/>
        <v>0</v>
      </c>
      <c r="O67" s="243">
        <f t="shared" si="24"/>
        <v>34</v>
      </c>
      <c r="P67" s="44">
        <f t="shared" si="25"/>
        <v>34</v>
      </c>
      <c r="Q67" s="45">
        <f t="shared" si="26"/>
        <v>0</v>
      </c>
      <c r="R67" s="244">
        <f t="shared" si="27"/>
        <v>34</v>
      </c>
      <c r="S67" s="49">
        <f t="shared" si="12"/>
        <v>136</v>
      </c>
      <c r="T67" s="50">
        <f>GESTOR!J67</f>
        <v>0</v>
      </c>
      <c r="U67" s="50">
        <f t="shared" si="28"/>
        <v>0</v>
      </c>
      <c r="V67" s="51">
        <f t="shared" si="29"/>
        <v>136</v>
      </c>
      <c r="W67" s="54">
        <v>155.47</v>
      </c>
      <c r="X67" s="54">
        <f t="shared" si="15"/>
        <v>10571.96</v>
      </c>
      <c r="Y67" s="158"/>
      <c r="Z67" s="158"/>
      <c r="AA67" s="158"/>
      <c r="AB67" s="158"/>
      <c r="AC67" s="158"/>
      <c r="AD67" s="158"/>
      <c r="AE67" s="158"/>
      <c r="AF67" s="158"/>
      <c r="AG67" s="158"/>
      <c r="AH67" s="158"/>
      <c r="AI67" s="158"/>
    </row>
    <row r="68" spans="1:35" ht="68.25" hidden="1" customHeight="1" x14ac:dyDescent="0.35">
      <c r="A68" s="175">
        <v>65</v>
      </c>
      <c r="B68" s="376"/>
      <c r="C68" s="161" t="s">
        <v>256</v>
      </c>
      <c r="D68" s="163" t="s">
        <v>252</v>
      </c>
      <c r="E68" s="165" t="s">
        <v>79</v>
      </c>
      <c r="F68" s="32">
        <v>8</v>
      </c>
      <c r="G68" s="58">
        <f t="shared" si="16"/>
        <v>4</v>
      </c>
      <c r="H68" s="59">
        <f t="shared" si="17"/>
        <v>0</v>
      </c>
      <c r="I68" s="235">
        <f t="shared" si="18"/>
        <v>4</v>
      </c>
      <c r="J68" s="37">
        <f t="shared" si="19"/>
        <v>4</v>
      </c>
      <c r="K68" s="237">
        <f t="shared" si="20"/>
        <v>0</v>
      </c>
      <c r="L68" s="242">
        <f t="shared" si="21"/>
        <v>4</v>
      </c>
      <c r="M68" s="25">
        <f t="shared" si="22"/>
        <v>4</v>
      </c>
      <c r="N68" s="40">
        <f t="shared" si="23"/>
        <v>0</v>
      </c>
      <c r="O68" s="243">
        <f t="shared" si="24"/>
        <v>4</v>
      </c>
      <c r="P68" s="44">
        <f t="shared" si="25"/>
        <v>4</v>
      </c>
      <c r="Q68" s="45">
        <f t="shared" si="26"/>
        <v>0</v>
      </c>
      <c r="R68" s="244">
        <f t="shared" si="27"/>
        <v>4</v>
      </c>
      <c r="S68" s="49">
        <f t="shared" si="12"/>
        <v>16</v>
      </c>
      <c r="T68" s="50">
        <f>GESTOR!J68</f>
        <v>0</v>
      </c>
      <c r="U68" s="50">
        <f t="shared" si="28"/>
        <v>0</v>
      </c>
      <c r="V68" s="51">
        <f t="shared" si="29"/>
        <v>16</v>
      </c>
      <c r="W68" s="54">
        <v>165.35</v>
      </c>
      <c r="X68" s="54">
        <f t="shared" si="15"/>
        <v>1322.8</v>
      </c>
      <c r="Y68" s="158"/>
      <c r="Z68" s="158"/>
      <c r="AA68" s="158"/>
      <c r="AB68" s="158"/>
      <c r="AC68" s="158"/>
      <c r="AD68" s="158"/>
      <c r="AE68" s="158"/>
      <c r="AF68" s="158"/>
      <c r="AG68" s="158"/>
      <c r="AH68" s="158"/>
      <c r="AI68" s="158"/>
    </row>
    <row r="69" spans="1:35" ht="68.25" hidden="1" customHeight="1" x14ac:dyDescent="0.35">
      <c r="A69" s="170">
        <v>66</v>
      </c>
      <c r="B69" s="376"/>
      <c r="C69" s="176" t="s">
        <v>257</v>
      </c>
      <c r="D69" s="178" t="s">
        <v>706</v>
      </c>
      <c r="E69" s="179" t="s">
        <v>79</v>
      </c>
      <c r="F69" s="180">
        <v>1</v>
      </c>
      <c r="G69" s="58">
        <f t="shared" si="16"/>
        <v>0</v>
      </c>
      <c r="H69" s="59">
        <f t="shared" si="17"/>
        <v>0</v>
      </c>
      <c r="I69" s="235">
        <f t="shared" si="18"/>
        <v>0</v>
      </c>
      <c r="J69" s="37">
        <f t="shared" si="19"/>
        <v>0</v>
      </c>
      <c r="K69" s="237">
        <f t="shared" si="20"/>
        <v>0</v>
      </c>
      <c r="L69" s="242">
        <f t="shared" si="21"/>
        <v>0</v>
      </c>
      <c r="M69" s="25">
        <f t="shared" si="22"/>
        <v>0</v>
      </c>
      <c r="N69" s="40">
        <f t="shared" si="23"/>
        <v>0</v>
      </c>
      <c r="O69" s="243">
        <f t="shared" si="24"/>
        <v>0</v>
      </c>
      <c r="P69" s="44">
        <f t="shared" si="25"/>
        <v>0</v>
      </c>
      <c r="Q69" s="45">
        <f t="shared" si="26"/>
        <v>0</v>
      </c>
      <c r="R69" s="244">
        <f t="shared" si="27"/>
        <v>0</v>
      </c>
      <c r="S69" s="49">
        <f t="shared" si="12"/>
        <v>2</v>
      </c>
      <c r="T69" s="50">
        <f>GESTOR!J69</f>
        <v>0</v>
      </c>
      <c r="U69" s="50">
        <f t="shared" si="28"/>
        <v>0</v>
      </c>
      <c r="V69" s="51">
        <f t="shared" si="29"/>
        <v>2</v>
      </c>
      <c r="W69" s="54">
        <v>8481.8700000000008</v>
      </c>
      <c r="X69" s="54">
        <f t="shared" si="15"/>
        <v>8481.8700000000008</v>
      </c>
      <c r="Y69" s="158">
        <v>0</v>
      </c>
      <c r="Z69" s="158"/>
      <c r="AA69" s="158"/>
      <c r="AB69" s="158"/>
      <c r="AC69" s="158"/>
      <c r="AD69" s="158"/>
      <c r="AE69" s="158"/>
      <c r="AF69" s="158"/>
      <c r="AG69" s="158"/>
      <c r="AH69" s="158"/>
      <c r="AI69" s="158"/>
    </row>
    <row r="70" spans="1:35" ht="68.25" hidden="1" customHeight="1" x14ac:dyDescent="0.35">
      <c r="A70" s="175">
        <v>67</v>
      </c>
      <c r="B70" s="376"/>
      <c r="C70" s="161" t="s">
        <v>260</v>
      </c>
      <c r="D70" s="163" t="s">
        <v>707</v>
      </c>
      <c r="E70" s="165" t="s">
        <v>79</v>
      </c>
      <c r="F70" s="32">
        <v>8</v>
      </c>
      <c r="G70" s="58">
        <f t="shared" si="16"/>
        <v>4</v>
      </c>
      <c r="H70" s="59">
        <f t="shared" si="17"/>
        <v>0</v>
      </c>
      <c r="I70" s="235">
        <f t="shared" si="18"/>
        <v>4</v>
      </c>
      <c r="J70" s="37">
        <f t="shared" si="19"/>
        <v>4</v>
      </c>
      <c r="K70" s="237">
        <f t="shared" si="20"/>
        <v>0</v>
      </c>
      <c r="L70" s="242">
        <f t="shared" si="21"/>
        <v>4</v>
      </c>
      <c r="M70" s="25">
        <f t="shared" si="22"/>
        <v>4</v>
      </c>
      <c r="N70" s="40">
        <f t="shared" si="23"/>
        <v>0</v>
      </c>
      <c r="O70" s="243">
        <f t="shared" si="24"/>
        <v>4</v>
      </c>
      <c r="P70" s="44">
        <f t="shared" si="25"/>
        <v>4</v>
      </c>
      <c r="Q70" s="45">
        <f t="shared" si="26"/>
        <v>0</v>
      </c>
      <c r="R70" s="244">
        <f t="shared" si="27"/>
        <v>4</v>
      </c>
      <c r="S70" s="49">
        <f t="shared" si="12"/>
        <v>16</v>
      </c>
      <c r="T70" s="50">
        <f>GESTOR!J70</f>
        <v>0</v>
      </c>
      <c r="U70" s="50">
        <f t="shared" si="28"/>
        <v>0</v>
      </c>
      <c r="V70" s="51">
        <f t="shared" si="29"/>
        <v>16</v>
      </c>
      <c r="W70" s="54">
        <v>16239.53</v>
      </c>
      <c r="X70" s="54">
        <f t="shared" si="15"/>
        <v>129916.24</v>
      </c>
      <c r="Y70" s="158"/>
      <c r="Z70" s="158"/>
      <c r="AA70" s="158"/>
      <c r="AB70" s="158"/>
      <c r="AC70" s="158"/>
      <c r="AD70" s="158"/>
      <c r="AE70" s="158"/>
      <c r="AF70" s="158"/>
      <c r="AG70" s="158"/>
      <c r="AH70" s="158"/>
      <c r="AI70" s="158"/>
    </row>
    <row r="71" spans="1:35" ht="68.25" hidden="1" customHeight="1" x14ac:dyDescent="0.35">
      <c r="A71" s="175">
        <v>68</v>
      </c>
      <c r="B71" s="376"/>
      <c r="C71" s="161" t="s">
        <v>262</v>
      </c>
      <c r="D71" s="163" t="s">
        <v>708</v>
      </c>
      <c r="E71" s="165" t="s">
        <v>79</v>
      </c>
      <c r="F71" s="32">
        <v>8</v>
      </c>
      <c r="G71" s="58">
        <f t="shared" si="16"/>
        <v>4</v>
      </c>
      <c r="H71" s="59">
        <f t="shared" si="17"/>
        <v>0</v>
      </c>
      <c r="I71" s="235">
        <f t="shared" si="18"/>
        <v>4</v>
      </c>
      <c r="J71" s="37">
        <f t="shared" si="19"/>
        <v>4</v>
      </c>
      <c r="K71" s="237">
        <f t="shared" si="20"/>
        <v>0</v>
      </c>
      <c r="L71" s="242">
        <f t="shared" si="21"/>
        <v>4</v>
      </c>
      <c r="M71" s="25">
        <f t="shared" si="22"/>
        <v>4</v>
      </c>
      <c r="N71" s="40">
        <f t="shared" si="23"/>
        <v>0</v>
      </c>
      <c r="O71" s="243">
        <f t="shared" si="24"/>
        <v>4</v>
      </c>
      <c r="P71" s="44">
        <f t="shared" si="25"/>
        <v>4</v>
      </c>
      <c r="Q71" s="45">
        <f t="shared" si="26"/>
        <v>0</v>
      </c>
      <c r="R71" s="244">
        <f t="shared" si="27"/>
        <v>4</v>
      </c>
      <c r="S71" s="49">
        <f t="shared" si="12"/>
        <v>16</v>
      </c>
      <c r="T71" s="50">
        <f>GESTOR!J71</f>
        <v>0</v>
      </c>
      <c r="U71" s="50">
        <f t="shared" si="28"/>
        <v>0</v>
      </c>
      <c r="V71" s="51">
        <f t="shared" si="29"/>
        <v>16</v>
      </c>
      <c r="W71" s="54">
        <v>1268.17</v>
      </c>
      <c r="X71" s="54">
        <f t="shared" si="15"/>
        <v>10145.36</v>
      </c>
      <c r="Y71" s="158"/>
      <c r="Z71" s="158"/>
      <c r="AA71" s="158"/>
      <c r="AB71" s="158"/>
      <c r="AC71" s="158"/>
      <c r="AD71" s="158"/>
      <c r="AE71" s="158"/>
      <c r="AF71" s="158"/>
      <c r="AG71" s="158"/>
      <c r="AH71" s="158"/>
      <c r="AI71" s="158"/>
    </row>
    <row r="72" spans="1:35" ht="68.25" hidden="1" customHeight="1" x14ac:dyDescent="0.35">
      <c r="A72" s="175">
        <v>69</v>
      </c>
      <c r="B72" s="376"/>
      <c r="C72" s="161" t="s">
        <v>265</v>
      </c>
      <c r="D72" s="163" t="s">
        <v>252</v>
      </c>
      <c r="E72" s="165" t="s">
        <v>79</v>
      </c>
      <c r="F72" s="32">
        <v>4</v>
      </c>
      <c r="G72" s="58">
        <f t="shared" si="16"/>
        <v>2</v>
      </c>
      <c r="H72" s="59">
        <f t="shared" si="17"/>
        <v>0</v>
      </c>
      <c r="I72" s="235">
        <f t="shared" si="18"/>
        <v>2</v>
      </c>
      <c r="J72" s="37">
        <f t="shared" si="19"/>
        <v>2</v>
      </c>
      <c r="K72" s="237">
        <f t="shared" si="20"/>
        <v>0</v>
      </c>
      <c r="L72" s="242">
        <f t="shared" si="21"/>
        <v>2</v>
      </c>
      <c r="M72" s="25">
        <f t="shared" si="22"/>
        <v>2</v>
      </c>
      <c r="N72" s="40">
        <f t="shared" si="23"/>
        <v>0</v>
      </c>
      <c r="O72" s="243">
        <f t="shared" si="24"/>
        <v>2</v>
      </c>
      <c r="P72" s="44">
        <f t="shared" si="25"/>
        <v>2</v>
      </c>
      <c r="Q72" s="45">
        <f t="shared" si="26"/>
        <v>0</v>
      </c>
      <c r="R72" s="244">
        <f t="shared" si="27"/>
        <v>2</v>
      </c>
      <c r="S72" s="49">
        <f t="shared" si="12"/>
        <v>8</v>
      </c>
      <c r="T72" s="50">
        <f>GESTOR!J72</f>
        <v>0</v>
      </c>
      <c r="U72" s="50">
        <f t="shared" si="28"/>
        <v>0</v>
      </c>
      <c r="V72" s="51">
        <f t="shared" si="29"/>
        <v>8</v>
      </c>
      <c r="W72" s="54">
        <v>1281.49</v>
      </c>
      <c r="X72" s="54">
        <f t="shared" si="15"/>
        <v>5125.96</v>
      </c>
      <c r="Y72" s="158"/>
      <c r="Z72" s="158"/>
      <c r="AA72" s="158"/>
      <c r="AB72" s="158"/>
      <c r="AC72" s="158"/>
      <c r="AD72" s="158"/>
      <c r="AE72" s="158"/>
      <c r="AF72" s="158"/>
      <c r="AG72" s="158"/>
      <c r="AH72" s="158"/>
      <c r="AI72" s="158"/>
    </row>
    <row r="73" spans="1:35" ht="68.25" hidden="1" customHeight="1" x14ac:dyDescent="0.35">
      <c r="A73" s="175">
        <v>70</v>
      </c>
      <c r="B73" s="376"/>
      <c r="C73" s="161" t="s">
        <v>266</v>
      </c>
      <c r="D73" s="163" t="s">
        <v>252</v>
      </c>
      <c r="E73" s="165" t="s">
        <v>79</v>
      </c>
      <c r="F73" s="32">
        <v>44</v>
      </c>
      <c r="G73" s="58">
        <f t="shared" si="16"/>
        <v>22</v>
      </c>
      <c r="H73" s="59">
        <f t="shared" si="17"/>
        <v>0</v>
      </c>
      <c r="I73" s="235">
        <f t="shared" si="18"/>
        <v>22</v>
      </c>
      <c r="J73" s="37">
        <f t="shared" si="19"/>
        <v>22</v>
      </c>
      <c r="K73" s="237">
        <f t="shared" si="20"/>
        <v>0</v>
      </c>
      <c r="L73" s="242">
        <f t="shared" si="21"/>
        <v>22</v>
      </c>
      <c r="M73" s="25">
        <f t="shared" si="22"/>
        <v>22</v>
      </c>
      <c r="N73" s="40">
        <f t="shared" si="23"/>
        <v>0</v>
      </c>
      <c r="O73" s="243">
        <f t="shared" si="24"/>
        <v>22</v>
      </c>
      <c r="P73" s="44">
        <f t="shared" si="25"/>
        <v>22</v>
      </c>
      <c r="Q73" s="45">
        <f t="shared" si="26"/>
        <v>0</v>
      </c>
      <c r="R73" s="244">
        <f t="shared" si="27"/>
        <v>22</v>
      </c>
      <c r="S73" s="49">
        <f t="shared" si="12"/>
        <v>88</v>
      </c>
      <c r="T73" s="50">
        <f>GESTOR!J73</f>
        <v>0</v>
      </c>
      <c r="U73" s="50">
        <f t="shared" si="28"/>
        <v>0</v>
      </c>
      <c r="V73" s="51">
        <f t="shared" si="29"/>
        <v>88</v>
      </c>
      <c r="W73" s="54">
        <v>67.02</v>
      </c>
      <c r="X73" s="54">
        <f t="shared" si="15"/>
        <v>2948.8799999999997</v>
      </c>
      <c r="Y73" s="158"/>
      <c r="Z73" s="158"/>
      <c r="AA73" s="158"/>
      <c r="AB73" s="158"/>
      <c r="AC73" s="158"/>
      <c r="AD73" s="158"/>
      <c r="AE73" s="158"/>
      <c r="AF73" s="158"/>
      <c r="AG73" s="158"/>
      <c r="AH73" s="158"/>
      <c r="AI73" s="158"/>
    </row>
    <row r="74" spans="1:35" ht="68.25" hidden="1" customHeight="1" x14ac:dyDescent="0.35">
      <c r="A74" s="175">
        <v>71</v>
      </c>
      <c r="B74" s="376"/>
      <c r="C74" s="161" t="s">
        <v>267</v>
      </c>
      <c r="D74" s="163" t="s">
        <v>252</v>
      </c>
      <c r="E74" s="165" t="s">
        <v>79</v>
      </c>
      <c r="F74" s="32">
        <v>6</v>
      </c>
      <c r="G74" s="58">
        <f t="shared" si="16"/>
        <v>3</v>
      </c>
      <c r="H74" s="59">
        <f t="shared" si="17"/>
        <v>0</v>
      </c>
      <c r="I74" s="235">
        <f t="shared" si="18"/>
        <v>3</v>
      </c>
      <c r="J74" s="37">
        <f t="shared" si="19"/>
        <v>3</v>
      </c>
      <c r="K74" s="237">
        <f t="shared" si="20"/>
        <v>0</v>
      </c>
      <c r="L74" s="242">
        <f t="shared" si="21"/>
        <v>3</v>
      </c>
      <c r="M74" s="25">
        <f t="shared" si="22"/>
        <v>3</v>
      </c>
      <c r="N74" s="40">
        <f t="shared" si="23"/>
        <v>0</v>
      </c>
      <c r="O74" s="243">
        <f t="shared" si="24"/>
        <v>3</v>
      </c>
      <c r="P74" s="44">
        <f t="shared" si="25"/>
        <v>3</v>
      </c>
      <c r="Q74" s="45">
        <f t="shared" si="26"/>
        <v>0</v>
      </c>
      <c r="R74" s="244">
        <f t="shared" si="27"/>
        <v>3</v>
      </c>
      <c r="S74" s="49">
        <f t="shared" si="12"/>
        <v>12</v>
      </c>
      <c r="T74" s="50">
        <f>GESTOR!J74</f>
        <v>0</v>
      </c>
      <c r="U74" s="50">
        <f t="shared" si="28"/>
        <v>0</v>
      </c>
      <c r="V74" s="51">
        <f t="shared" si="29"/>
        <v>12</v>
      </c>
      <c r="W74" s="54">
        <v>239.47</v>
      </c>
      <c r="X74" s="54">
        <f t="shared" si="15"/>
        <v>1436.82</v>
      </c>
      <c r="Y74" s="158"/>
      <c r="Z74" s="158"/>
      <c r="AA74" s="158"/>
      <c r="AB74" s="158"/>
      <c r="AC74" s="158"/>
      <c r="AD74" s="158"/>
      <c r="AE74" s="158"/>
      <c r="AF74" s="158"/>
      <c r="AG74" s="158"/>
      <c r="AH74" s="158"/>
      <c r="AI74" s="158"/>
    </row>
    <row r="75" spans="1:35" ht="68.25" hidden="1" customHeight="1" x14ac:dyDescent="0.35">
      <c r="A75" s="181">
        <v>72</v>
      </c>
      <c r="B75" s="376"/>
      <c r="C75" s="172" t="s">
        <v>268</v>
      </c>
      <c r="D75" s="163" t="s">
        <v>709</v>
      </c>
      <c r="E75" s="165" t="s">
        <v>271</v>
      </c>
      <c r="F75" s="32">
        <v>22</v>
      </c>
      <c r="G75" s="58">
        <f t="shared" si="16"/>
        <v>11</v>
      </c>
      <c r="H75" s="59">
        <f t="shared" si="17"/>
        <v>1</v>
      </c>
      <c r="I75" s="235">
        <f t="shared" si="18"/>
        <v>10</v>
      </c>
      <c r="J75" s="234">
        <f t="shared" si="19"/>
        <v>11</v>
      </c>
      <c r="K75" s="237">
        <f t="shared" si="20"/>
        <v>1</v>
      </c>
      <c r="L75" s="242">
        <f t="shared" si="21"/>
        <v>10</v>
      </c>
      <c r="M75" s="25">
        <f t="shared" si="22"/>
        <v>11</v>
      </c>
      <c r="N75" s="40">
        <f t="shared" si="23"/>
        <v>0</v>
      </c>
      <c r="O75" s="243">
        <f t="shared" si="24"/>
        <v>11</v>
      </c>
      <c r="P75" s="44">
        <f t="shared" si="25"/>
        <v>11</v>
      </c>
      <c r="Q75" s="45">
        <f t="shared" si="26"/>
        <v>0</v>
      </c>
      <c r="R75" s="244">
        <f t="shared" si="27"/>
        <v>11</v>
      </c>
      <c r="S75" s="49">
        <f t="shared" si="12"/>
        <v>44</v>
      </c>
      <c r="T75" s="50">
        <f>GESTOR!J75</f>
        <v>0</v>
      </c>
      <c r="U75" s="50">
        <f t="shared" si="28"/>
        <v>2</v>
      </c>
      <c r="V75" s="51">
        <f t="shared" si="29"/>
        <v>42</v>
      </c>
      <c r="W75" s="233">
        <v>104.04</v>
      </c>
      <c r="X75" s="54">
        <f t="shared" si="15"/>
        <v>2288.88</v>
      </c>
      <c r="Y75" s="158">
        <v>1</v>
      </c>
      <c r="Z75" s="158">
        <v>1</v>
      </c>
      <c r="AA75" s="158"/>
      <c r="AB75" s="158"/>
      <c r="AC75" s="158"/>
      <c r="AD75" s="158"/>
      <c r="AE75" s="158"/>
      <c r="AF75" s="158"/>
      <c r="AG75" s="158"/>
      <c r="AH75" s="158"/>
      <c r="AI75" s="158"/>
    </row>
    <row r="76" spans="1:35" ht="68.25" hidden="1" customHeight="1" x14ac:dyDescent="0.35">
      <c r="A76" s="175">
        <v>73</v>
      </c>
      <c r="B76" s="376"/>
      <c r="C76" s="161" t="s">
        <v>273</v>
      </c>
      <c r="D76" s="163" t="s">
        <v>710</v>
      </c>
      <c r="E76" s="165" t="s">
        <v>79</v>
      </c>
      <c r="F76" s="32">
        <v>7</v>
      </c>
      <c r="G76" s="58">
        <f t="shared" si="16"/>
        <v>3</v>
      </c>
      <c r="H76" s="59">
        <f t="shared" si="17"/>
        <v>0</v>
      </c>
      <c r="I76" s="235">
        <f t="shared" si="18"/>
        <v>3</v>
      </c>
      <c r="J76" s="37">
        <f t="shared" si="19"/>
        <v>3</v>
      </c>
      <c r="K76" s="237">
        <f t="shared" si="20"/>
        <v>0</v>
      </c>
      <c r="L76" s="242">
        <f t="shared" si="21"/>
        <v>3</v>
      </c>
      <c r="M76" s="25">
        <f t="shared" si="22"/>
        <v>3</v>
      </c>
      <c r="N76" s="40">
        <f t="shared" si="23"/>
        <v>0</v>
      </c>
      <c r="O76" s="243">
        <f t="shared" si="24"/>
        <v>3</v>
      </c>
      <c r="P76" s="44">
        <f t="shared" si="25"/>
        <v>3</v>
      </c>
      <c r="Q76" s="45">
        <f t="shared" si="26"/>
        <v>0</v>
      </c>
      <c r="R76" s="244">
        <f t="shared" si="27"/>
        <v>3</v>
      </c>
      <c r="S76" s="49">
        <f t="shared" si="12"/>
        <v>14</v>
      </c>
      <c r="T76" s="50">
        <f>GESTOR!J76</f>
        <v>0</v>
      </c>
      <c r="U76" s="50">
        <f t="shared" si="28"/>
        <v>0</v>
      </c>
      <c r="V76" s="51">
        <f t="shared" si="29"/>
        <v>14</v>
      </c>
      <c r="W76" s="54">
        <v>1921.22</v>
      </c>
      <c r="X76" s="54">
        <f t="shared" si="15"/>
        <v>13448.54</v>
      </c>
      <c r="Y76" s="158"/>
      <c r="Z76" s="158"/>
      <c r="AA76" s="158"/>
      <c r="AB76" s="158"/>
      <c r="AC76" s="158"/>
      <c r="AD76" s="158"/>
      <c r="AE76" s="158"/>
      <c r="AF76" s="158"/>
      <c r="AG76" s="158"/>
      <c r="AH76" s="158"/>
      <c r="AI76" s="158"/>
    </row>
    <row r="77" spans="1:35" ht="68.25" hidden="1" customHeight="1" x14ac:dyDescent="0.35">
      <c r="A77" s="175">
        <v>74</v>
      </c>
      <c r="B77" s="376"/>
      <c r="C77" s="161" t="s">
        <v>275</v>
      </c>
      <c r="D77" s="163" t="s">
        <v>711</v>
      </c>
      <c r="E77" s="165" t="s">
        <v>79</v>
      </c>
      <c r="F77" s="32">
        <v>4</v>
      </c>
      <c r="G77" s="58">
        <f t="shared" si="16"/>
        <v>2</v>
      </c>
      <c r="H77" s="59">
        <f t="shared" si="17"/>
        <v>0</v>
      </c>
      <c r="I77" s="235">
        <f t="shared" si="18"/>
        <v>2</v>
      </c>
      <c r="J77" s="37">
        <f t="shared" si="19"/>
        <v>2</v>
      </c>
      <c r="K77" s="237">
        <f t="shared" si="20"/>
        <v>0</v>
      </c>
      <c r="L77" s="242">
        <f t="shared" si="21"/>
        <v>2</v>
      </c>
      <c r="M77" s="25">
        <f t="shared" si="22"/>
        <v>2</v>
      </c>
      <c r="N77" s="40">
        <f t="shared" si="23"/>
        <v>0</v>
      </c>
      <c r="O77" s="243">
        <f t="shared" si="24"/>
        <v>2</v>
      </c>
      <c r="P77" s="44">
        <f t="shared" si="25"/>
        <v>2</v>
      </c>
      <c r="Q77" s="45">
        <f t="shared" si="26"/>
        <v>0</v>
      </c>
      <c r="R77" s="244">
        <f t="shared" si="27"/>
        <v>2</v>
      </c>
      <c r="S77" s="49">
        <f t="shared" si="12"/>
        <v>8</v>
      </c>
      <c r="T77" s="50">
        <f>GESTOR!J77</f>
        <v>0</v>
      </c>
      <c r="U77" s="50">
        <f t="shared" si="28"/>
        <v>0</v>
      </c>
      <c r="V77" s="51">
        <f t="shared" si="29"/>
        <v>8</v>
      </c>
      <c r="W77" s="54">
        <v>15962.85</v>
      </c>
      <c r="X77" s="54">
        <f t="shared" si="15"/>
        <v>63851.4</v>
      </c>
      <c r="Y77" s="158"/>
      <c r="Z77" s="158"/>
      <c r="AA77" s="158"/>
      <c r="AB77" s="158"/>
      <c r="AC77" s="158"/>
      <c r="AD77" s="158"/>
      <c r="AE77" s="158"/>
      <c r="AF77" s="158"/>
      <c r="AG77" s="158"/>
      <c r="AH77" s="158"/>
      <c r="AI77" s="158"/>
    </row>
    <row r="78" spans="1:35" ht="68.25" hidden="1" customHeight="1" x14ac:dyDescent="0.35">
      <c r="A78" s="175">
        <v>75</v>
      </c>
      <c r="B78" s="376"/>
      <c r="C78" s="161" t="s">
        <v>277</v>
      </c>
      <c r="D78" s="163" t="s">
        <v>278</v>
      </c>
      <c r="E78" s="165" t="s">
        <v>79</v>
      </c>
      <c r="F78" s="32">
        <v>5</v>
      </c>
      <c r="G78" s="58">
        <f t="shared" si="16"/>
        <v>2</v>
      </c>
      <c r="H78" s="59">
        <f t="shared" si="17"/>
        <v>0</v>
      </c>
      <c r="I78" s="235">
        <f t="shared" si="18"/>
        <v>2</v>
      </c>
      <c r="J78" s="37">
        <f t="shared" si="19"/>
        <v>2</v>
      </c>
      <c r="K78" s="237">
        <f t="shared" si="20"/>
        <v>0</v>
      </c>
      <c r="L78" s="242">
        <f t="shared" si="21"/>
        <v>2</v>
      </c>
      <c r="M78" s="25">
        <f t="shared" si="22"/>
        <v>2</v>
      </c>
      <c r="N78" s="40">
        <f t="shared" si="23"/>
        <v>0</v>
      </c>
      <c r="O78" s="243">
        <f t="shared" si="24"/>
        <v>2</v>
      </c>
      <c r="P78" s="44">
        <f t="shared" si="25"/>
        <v>2</v>
      </c>
      <c r="Q78" s="45">
        <f t="shared" si="26"/>
        <v>0</v>
      </c>
      <c r="R78" s="244">
        <f t="shared" si="27"/>
        <v>2</v>
      </c>
      <c r="S78" s="49">
        <f t="shared" si="12"/>
        <v>10</v>
      </c>
      <c r="T78" s="50">
        <f>GESTOR!J78</f>
        <v>0</v>
      </c>
      <c r="U78" s="50">
        <f t="shared" si="28"/>
        <v>0</v>
      </c>
      <c r="V78" s="51">
        <f t="shared" si="29"/>
        <v>10</v>
      </c>
      <c r="W78" s="54">
        <v>3195.49</v>
      </c>
      <c r="X78" s="54">
        <f t="shared" si="15"/>
        <v>15977.449999999999</v>
      </c>
      <c r="Y78" s="158"/>
      <c r="Z78" s="158"/>
      <c r="AA78" s="158"/>
      <c r="AB78" s="158"/>
      <c r="AC78" s="158"/>
      <c r="AD78" s="158"/>
      <c r="AE78" s="158"/>
      <c r="AF78" s="158"/>
      <c r="AG78" s="158"/>
      <c r="AH78" s="158"/>
      <c r="AI78" s="158"/>
    </row>
    <row r="79" spans="1:35" ht="68.25" hidden="1" customHeight="1" x14ac:dyDescent="0.35">
      <c r="A79" s="175">
        <v>76</v>
      </c>
      <c r="B79" s="376" t="s">
        <v>279</v>
      </c>
      <c r="C79" s="161" t="s">
        <v>280</v>
      </c>
      <c r="D79" s="163" t="s">
        <v>282</v>
      </c>
      <c r="E79" s="165" t="s">
        <v>79</v>
      </c>
      <c r="F79" s="32">
        <v>10</v>
      </c>
      <c r="G79" s="58">
        <f t="shared" si="16"/>
        <v>5</v>
      </c>
      <c r="H79" s="59">
        <f t="shared" si="17"/>
        <v>0</v>
      </c>
      <c r="I79" s="235">
        <f t="shared" si="18"/>
        <v>5</v>
      </c>
      <c r="J79" s="37">
        <f t="shared" si="19"/>
        <v>5</v>
      </c>
      <c r="K79" s="237">
        <f t="shared" si="20"/>
        <v>0</v>
      </c>
      <c r="L79" s="242">
        <f t="shared" si="21"/>
        <v>5</v>
      </c>
      <c r="M79" s="25">
        <f t="shared" si="22"/>
        <v>5</v>
      </c>
      <c r="N79" s="40">
        <f t="shared" si="23"/>
        <v>0</v>
      </c>
      <c r="O79" s="243">
        <f t="shared" si="24"/>
        <v>5</v>
      </c>
      <c r="P79" s="44">
        <f t="shared" si="25"/>
        <v>5</v>
      </c>
      <c r="Q79" s="45">
        <f t="shared" si="26"/>
        <v>0</v>
      </c>
      <c r="R79" s="244">
        <f t="shared" si="27"/>
        <v>5</v>
      </c>
      <c r="S79" s="49">
        <f t="shared" si="12"/>
        <v>20</v>
      </c>
      <c r="T79" s="50">
        <f>GESTOR!J79</f>
        <v>0</v>
      </c>
      <c r="U79" s="50">
        <f t="shared" si="28"/>
        <v>0</v>
      </c>
      <c r="V79" s="51">
        <f t="shared" si="29"/>
        <v>20</v>
      </c>
      <c r="W79" s="54">
        <v>2052.2600000000002</v>
      </c>
      <c r="X79" s="54">
        <f t="shared" si="15"/>
        <v>20522.600000000002</v>
      </c>
      <c r="Y79" s="158"/>
      <c r="Z79" s="158"/>
      <c r="AA79" s="158"/>
      <c r="AB79" s="158"/>
      <c r="AC79" s="158"/>
      <c r="AD79" s="158"/>
      <c r="AE79" s="158"/>
      <c r="AF79" s="158"/>
      <c r="AG79" s="158"/>
      <c r="AH79" s="158"/>
      <c r="AI79" s="158"/>
    </row>
    <row r="80" spans="1:35" ht="378" hidden="1" customHeight="1" x14ac:dyDescent="0.35">
      <c r="A80" s="175">
        <v>77</v>
      </c>
      <c r="B80" s="376"/>
      <c r="C80" s="161" t="s">
        <v>284</v>
      </c>
      <c r="D80" s="163" t="s">
        <v>712</v>
      </c>
      <c r="E80" s="165" t="s">
        <v>79</v>
      </c>
      <c r="F80" s="32">
        <v>1</v>
      </c>
      <c r="G80" s="58">
        <f t="shared" si="16"/>
        <v>0</v>
      </c>
      <c r="H80" s="59">
        <f t="shared" si="17"/>
        <v>0</v>
      </c>
      <c r="I80" s="235">
        <f t="shared" si="18"/>
        <v>0</v>
      </c>
      <c r="J80" s="37">
        <f t="shared" si="19"/>
        <v>0</v>
      </c>
      <c r="K80" s="237">
        <f t="shared" si="20"/>
        <v>0</v>
      </c>
      <c r="L80" s="242">
        <f t="shared" si="21"/>
        <v>0</v>
      </c>
      <c r="M80" s="25">
        <f t="shared" si="22"/>
        <v>0</v>
      </c>
      <c r="N80" s="40">
        <f t="shared" si="23"/>
        <v>0</v>
      </c>
      <c r="O80" s="243">
        <f t="shared" si="24"/>
        <v>0</v>
      </c>
      <c r="P80" s="44">
        <f t="shared" si="25"/>
        <v>0</v>
      </c>
      <c r="Q80" s="45">
        <f t="shared" si="26"/>
        <v>0</v>
      </c>
      <c r="R80" s="244">
        <f t="shared" si="27"/>
        <v>0</v>
      </c>
      <c r="S80" s="49">
        <f t="shared" si="12"/>
        <v>2</v>
      </c>
      <c r="T80" s="50">
        <f>GESTOR!J80</f>
        <v>0</v>
      </c>
      <c r="U80" s="50">
        <f t="shared" si="28"/>
        <v>0</v>
      </c>
      <c r="V80" s="51">
        <f t="shared" si="29"/>
        <v>2</v>
      </c>
      <c r="W80" s="54">
        <v>999.33</v>
      </c>
      <c r="X80" s="54">
        <f t="shared" si="15"/>
        <v>999.33</v>
      </c>
      <c r="Y80" s="158"/>
      <c r="Z80" s="158"/>
      <c r="AA80" s="158"/>
      <c r="AB80" s="158"/>
      <c r="AC80" s="158"/>
      <c r="AD80" s="158"/>
      <c r="AE80" s="158"/>
      <c r="AF80" s="158"/>
      <c r="AG80" s="158"/>
      <c r="AH80" s="158"/>
      <c r="AI80" s="158"/>
    </row>
    <row r="81" spans="1:35" ht="68.25" hidden="1" customHeight="1" x14ac:dyDescent="0.35">
      <c r="A81" s="175">
        <v>78</v>
      </c>
      <c r="B81" s="177" t="s">
        <v>286</v>
      </c>
      <c r="C81" s="172" t="s">
        <v>287</v>
      </c>
      <c r="D81" s="163" t="s">
        <v>713</v>
      </c>
      <c r="E81" s="165" t="s">
        <v>79</v>
      </c>
      <c r="F81" s="32">
        <v>14</v>
      </c>
      <c r="G81" s="58">
        <f t="shared" si="16"/>
        <v>7</v>
      </c>
      <c r="H81" s="59">
        <f t="shared" si="17"/>
        <v>1</v>
      </c>
      <c r="I81" s="235">
        <f t="shared" si="18"/>
        <v>6</v>
      </c>
      <c r="J81" s="37">
        <f t="shared" si="19"/>
        <v>7</v>
      </c>
      <c r="K81" s="237">
        <f t="shared" si="20"/>
        <v>0</v>
      </c>
      <c r="L81" s="242">
        <f t="shared" si="21"/>
        <v>7</v>
      </c>
      <c r="M81" s="25">
        <f t="shared" si="22"/>
        <v>7</v>
      </c>
      <c r="N81" s="40">
        <f t="shared" si="23"/>
        <v>6</v>
      </c>
      <c r="O81" s="243">
        <f t="shared" si="24"/>
        <v>1</v>
      </c>
      <c r="P81" s="44">
        <f t="shared" si="25"/>
        <v>7</v>
      </c>
      <c r="Q81" s="45">
        <f t="shared" si="26"/>
        <v>0</v>
      </c>
      <c r="R81" s="244">
        <f t="shared" si="27"/>
        <v>7</v>
      </c>
      <c r="S81" s="49">
        <f t="shared" si="12"/>
        <v>28</v>
      </c>
      <c r="T81" s="50">
        <f>GESTOR!J81</f>
        <v>0</v>
      </c>
      <c r="U81" s="50">
        <f t="shared" si="28"/>
        <v>7</v>
      </c>
      <c r="V81" s="51">
        <f t="shared" si="29"/>
        <v>21</v>
      </c>
      <c r="W81" s="54">
        <v>1214.07</v>
      </c>
      <c r="X81" s="54">
        <f t="shared" si="15"/>
        <v>16996.98</v>
      </c>
      <c r="Y81" s="158">
        <v>1</v>
      </c>
      <c r="Z81" s="158"/>
      <c r="AA81" s="158">
        <v>6</v>
      </c>
      <c r="AB81" s="158"/>
      <c r="AC81" s="158"/>
      <c r="AD81" s="158"/>
      <c r="AE81" s="158"/>
      <c r="AF81" s="158"/>
      <c r="AG81" s="158"/>
      <c r="AH81" s="158"/>
      <c r="AI81" s="158"/>
    </row>
    <row r="82" spans="1:35" ht="68.25" hidden="1" customHeight="1" x14ac:dyDescent="0.35">
      <c r="A82" s="175">
        <v>79</v>
      </c>
      <c r="B82" s="376" t="s">
        <v>292</v>
      </c>
      <c r="C82" s="161" t="s">
        <v>293</v>
      </c>
      <c r="D82" s="163" t="s">
        <v>714</v>
      </c>
      <c r="E82" s="165" t="s">
        <v>79</v>
      </c>
      <c r="F82" s="32">
        <v>5</v>
      </c>
      <c r="G82" s="58">
        <f t="shared" si="16"/>
        <v>2</v>
      </c>
      <c r="H82" s="59">
        <f t="shared" si="17"/>
        <v>0</v>
      </c>
      <c r="I82" s="235">
        <f t="shared" si="18"/>
        <v>2</v>
      </c>
      <c r="J82" s="37">
        <f t="shared" si="19"/>
        <v>2</v>
      </c>
      <c r="K82" s="237">
        <f t="shared" si="20"/>
        <v>0</v>
      </c>
      <c r="L82" s="242">
        <f t="shared" si="21"/>
        <v>2</v>
      </c>
      <c r="M82" s="25">
        <f t="shared" si="22"/>
        <v>2</v>
      </c>
      <c r="N82" s="40">
        <f t="shared" si="23"/>
        <v>0</v>
      </c>
      <c r="O82" s="243">
        <f t="shared" si="24"/>
        <v>2</v>
      </c>
      <c r="P82" s="44">
        <f t="shared" si="25"/>
        <v>2</v>
      </c>
      <c r="Q82" s="45">
        <f t="shared" si="26"/>
        <v>0</v>
      </c>
      <c r="R82" s="244">
        <f t="shared" si="27"/>
        <v>2</v>
      </c>
      <c r="S82" s="49">
        <f t="shared" si="12"/>
        <v>10</v>
      </c>
      <c r="T82" s="50">
        <f>GESTOR!J82</f>
        <v>0</v>
      </c>
      <c r="U82" s="50">
        <f t="shared" si="28"/>
        <v>0</v>
      </c>
      <c r="V82" s="51">
        <f t="shared" si="29"/>
        <v>10</v>
      </c>
      <c r="W82" s="54">
        <v>2550.33</v>
      </c>
      <c r="X82" s="54">
        <f t="shared" si="15"/>
        <v>12751.65</v>
      </c>
      <c r="Y82" s="158"/>
      <c r="Z82" s="158"/>
      <c r="AA82" s="158"/>
      <c r="AB82" s="158"/>
      <c r="AC82" s="158"/>
      <c r="AD82" s="158"/>
      <c r="AE82" s="158"/>
      <c r="AF82" s="158"/>
      <c r="AG82" s="158"/>
      <c r="AH82" s="158"/>
      <c r="AI82" s="158"/>
    </row>
    <row r="83" spans="1:35" ht="68.25" hidden="1" customHeight="1" x14ac:dyDescent="0.35">
      <c r="A83" s="175">
        <v>80</v>
      </c>
      <c r="B83" s="376"/>
      <c r="C83" s="161" t="s">
        <v>298</v>
      </c>
      <c r="D83" s="163" t="s">
        <v>715</v>
      </c>
      <c r="E83" s="165" t="s">
        <v>79</v>
      </c>
      <c r="F83" s="32">
        <v>20</v>
      </c>
      <c r="G83" s="58">
        <f t="shared" si="16"/>
        <v>10</v>
      </c>
      <c r="H83" s="59">
        <f t="shared" si="17"/>
        <v>0</v>
      </c>
      <c r="I83" s="235">
        <f t="shared" si="18"/>
        <v>10</v>
      </c>
      <c r="J83" s="37">
        <f t="shared" si="19"/>
        <v>10</v>
      </c>
      <c r="K83" s="237">
        <f t="shared" si="20"/>
        <v>0</v>
      </c>
      <c r="L83" s="242">
        <f t="shared" si="21"/>
        <v>10</v>
      </c>
      <c r="M83" s="25">
        <f t="shared" si="22"/>
        <v>10</v>
      </c>
      <c r="N83" s="40">
        <f t="shared" si="23"/>
        <v>0</v>
      </c>
      <c r="O83" s="243">
        <f t="shared" si="24"/>
        <v>10</v>
      </c>
      <c r="P83" s="44">
        <f t="shared" si="25"/>
        <v>10</v>
      </c>
      <c r="Q83" s="45">
        <f t="shared" si="26"/>
        <v>0</v>
      </c>
      <c r="R83" s="244">
        <f t="shared" si="27"/>
        <v>10</v>
      </c>
      <c r="S83" s="49">
        <f t="shared" si="12"/>
        <v>40</v>
      </c>
      <c r="T83" s="50">
        <f>GESTOR!J83</f>
        <v>0</v>
      </c>
      <c r="U83" s="50">
        <f t="shared" si="28"/>
        <v>0</v>
      </c>
      <c r="V83" s="51">
        <f t="shared" si="29"/>
        <v>40</v>
      </c>
      <c r="W83" s="54">
        <v>3366.75</v>
      </c>
      <c r="X83" s="54">
        <f t="shared" si="15"/>
        <v>67335</v>
      </c>
      <c r="Y83" s="158"/>
      <c r="Z83" s="158"/>
      <c r="AA83" s="158"/>
      <c r="AB83" s="158"/>
      <c r="AC83" s="158"/>
      <c r="AD83" s="158"/>
      <c r="AE83" s="158"/>
      <c r="AF83" s="158"/>
      <c r="AG83" s="158"/>
      <c r="AH83" s="158"/>
      <c r="AI83" s="158"/>
    </row>
    <row r="84" spans="1:35" ht="68.25" hidden="1" customHeight="1" x14ac:dyDescent="0.35">
      <c r="A84" s="175">
        <v>81</v>
      </c>
      <c r="B84" s="376" t="s">
        <v>207</v>
      </c>
      <c r="C84" s="161" t="s">
        <v>300</v>
      </c>
      <c r="D84" s="163" t="s">
        <v>716</v>
      </c>
      <c r="E84" s="165" t="s">
        <v>79</v>
      </c>
      <c r="F84" s="32">
        <v>11</v>
      </c>
      <c r="G84" s="58">
        <f t="shared" si="16"/>
        <v>5</v>
      </c>
      <c r="H84" s="59">
        <f t="shared" si="17"/>
        <v>0</v>
      </c>
      <c r="I84" s="235">
        <f t="shared" si="18"/>
        <v>5</v>
      </c>
      <c r="J84" s="37">
        <f t="shared" si="19"/>
        <v>5</v>
      </c>
      <c r="K84" s="237">
        <f t="shared" si="20"/>
        <v>0</v>
      </c>
      <c r="L84" s="242">
        <f t="shared" si="21"/>
        <v>5</v>
      </c>
      <c r="M84" s="25">
        <f t="shared" si="22"/>
        <v>5</v>
      </c>
      <c r="N84" s="40">
        <f t="shared" si="23"/>
        <v>0</v>
      </c>
      <c r="O84" s="243">
        <f t="shared" si="24"/>
        <v>5</v>
      </c>
      <c r="P84" s="44">
        <f t="shared" si="25"/>
        <v>5</v>
      </c>
      <c r="Q84" s="45">
        <f t="shared" si="26"/>
        <v>0</v>
      </c>
      <c r="R84" s="244">
        <f t="shared" si="27"/>
        <v>5</v>
      </c>
      <c r="S84" s="49">
        <f t="shared" si="12"/>
        <v>22</v>
      </c>
      <c r="T84" s="50">
        <f>GESTOR!J84</f>
        <v>0</v>
      </c>
      <c r="U84" s="50">
        <f t="shared" si="28"/>
        <v>0</v>
      </c>
      <c r="V84" s="51">
        <f t="shared" si="29"/>
        <v>22</v>
      </c>
      <c r="W84" s="54">
        <v>35.76</v>
      </c>
      <c r="X84" s="54">
        <f t="shared" si="15"/>
        <v>393.35999999999996</v>
      </c>
      <c r="Y84" s="158"/>
      <c r="Z84" s="158"/>
      <c r="AA84" s="158"/>
      <c r="AB84" s="158"/>
      <c r="AC84" s="158"/>
      <c r="AD84" s="158"/>
      <c r="AE84" s="158"/>
      <c r="AF84" s="158"/>
      <c r="AG84" s="158"/>
      <c r="AH84" s="158"/>
      <c r="AI84" s="158"/>
    </row>
    <row r="85" spans="1:35" ht="68.25" hidden="1" customHeight="1" x14ac:dyDescent="0.35">
      <c r="A85" s="175">
        <v>82</v>
      </c>
      <c r="B85" s="376"/>
      <c r="C85" s="161" t="s">
        <v>303</v>
      </c>
      <c r="D85" s="163" t="s">
        <v>717</v>
      </c>
      <c r="E85" s="165" t="s">
        <v>79</v>
      </c>
      <c r="F85" s="32">
        <v>5</v>
      </c>
      <c r="G85" s="58">
        <f t="shared" si="16"/>
        <v>2</v>
      </c>
      <c r="H85" s="59">
        <f t="shared" si="17"/>
        <v>0</v>
      </c>
      <c r="I85" s="235">
        <f t="shared" si="18"/>
        <v>2</v>
      </c>
      <c r="J85" s="37">
        <f t="shared" si="19"/>
        <v>2</v>
      </c>
      <c r="K85" s="237">
        <f t="shared" si="20"/>
        <v>0</v>
      </c>
      <c r="L85" s="242">
        <f t="shared" si="21"/>
        <v>2</v>
      </c>
      <c r="M85" s="25">
        <f t="shared" si="22"/>
        <v>2</v>
      </c>
      <c r="N85" s="40">
        <f t="shared" si="23"/>
        <v>0</v>
      </c>
      <c r="O85" s="243">
        <f t="shared" si="24"/>
        <v>2</v>
      </c>
      <c r="P85" s="44">
        <f t="shared" si="25"/>
        <v>2</v>
      </c>
      <c r="Q85" s="45">
        <f t="shared" si="26"/>
        <v>0</v>
      </c>
      <c r="R85" s="244">
        <f t="shared" si="27"/>
        <v>2</v>
      </c>
      <c r="S85" s="49">
        <f t="shared" si="12"/>
        <v>10</v>
      </c>
      <c r="T85" s="50">
        <f>GESTOR!J85</f>
        <v>0</v>
      </c>
      <c r="U85" s="50">
        <f t="shared" si="28"/>
        <v>0</v>
      </c>
      <c r="V85" s="51">
        <f t="shared" si="29"/>
        <v>10</v>
      </c>
      <c r="W85" s="54">
        <v>283.82</v>
      </c>
      <c r="X85" s="54">
        <f t="shared" si="15"/>
        <v>1419.1</v>
      </c>
      <c r="Y85" s="158"/>
      <c r="Z85" s="158"/>
      <c r="AA85" s="158"/>
      <c r="AB85" s="158"/>
      <c r="AC85" s="158"/>
      <c r="AD85" s="158"/>
      <c r="AE85" s="158"/>
      <c r="AF85" s="158"/>
      <c r="AG85" s="158"/>
      <c r="AH85" s="158"/>
      <c r="AI85" s="158"/>
    </row>
    <row r="86" spans="1:35" ht="68.25" hidden="1" customHeight="1" x14ac:dyDescent="0.35">
      <c r="A86" s="175">
        <v>83</v>
      </c>
      <c r="B86" s="376"/>
      <c r="C86" s="161" t="s">
        <v>306</v>
      </c>
      <c r="D86" s="163" t="s">
        <v>718</v>
      </c>
      <c r="E86" s="165" t="s">
        <v>79</v>
      </c>
      <c r="F86" s="32">
        <v>5</v>
      </c>
      <c r="G86" s="58">
        <f t="shared" si="16"/>
        <v>2</v>
      </c>
      <c r="H86" s="59">
        <f t="shared" si="17"/>
        <v>0</v>
      </c>
      <c r="I86" s="235">
        <f t="shared" si="18"/>
        <v>2</v>
      </c>
      <c r="J86" s="37">
        <f t="shared" si="19"/>
        <v>2</v>
      </c>
      <c r="K86" s="237">
        <f t="shared" si="20"/>
        <v>0</v>
      </c>
      <c r="L86" s="242">
        <f t="shared" si="21"/>
        <v>2</v>
      </c>
      <c r="M86" s="25">
        <f t="shared" si="22"/>
        <v>2</v>
      </c>
      <c r="N86" s="40">
        <f t="shared" si="23"/>
        <v>0</v>
      </c>
      <c r="O86" s="243">
        <f t="shared" si="24"/>
        <v>2</v>
      </c>
      <c r="P86" s="44">
        <f t="shared" si="25"/>
        <v>2</v>
      </c>
      <c r="Q86" s="45">
        <f t="shared" si="26"/>
        <v>0</v>
      </c>
      <c r="R86" s="244">
        <f t="shared" si="27"/>
        <v>2</v>
      </c>
      <c r="S86" s="49">
        <f t="shared" si="12"/>
        <v>10</v>
      </c>
      <c r="T86" s="50">
        <f>GESTOR!J86</f>
        <v>0</v>
      </c>
      <c r="U86" s="50">
        <f t="shared" si="28"/>
        <v>0</v>
      </c>
      <c r="V86" s="51">
        <f t="shared" si="29"/>
        <v>10</v>
      </c>
      <c r="W86" s="54">
        <v>132.56</v>
      </c>
      <c r="X86" s="54">
        <f t="shared" si="15"/>
        <v>662.8</v>
      </c>
      <c r="Y86" s="158"/>
      <c r="Z86" s="158"/>
      <c r="AA86" s="158"/>
      <c r="AB86" s="158"/>
      <c r="AC86" s="158"/>
      <c r="AD86" s="158"/>
      <c r="AE86" s="158"/>
      <c r="AF86" s="158"/>
      <c r="AG86" s="158"/>
      <c r="AH86" s="158"/>
      <c r="AI86" s="158"/>
    </row>
    <row r="87" spans="1:35" ht="68.25" hidden="1" customHeight="1" x14ac:dyDescent="0.35">
      <c r="A87" s="175">
        <v>84</v>
      </c>
      <c r="B87" s="376"/>
      <c r="C87" s="161" t="s">
        <v>311</v>
      </c>
      <c r="D87" s="163" t="s">
        <v>719</v>
      </c>
      <c r="E87" s="165" t="s">
        <v>79</v>
      </c>
      <c r="F87" s="32">
        <v>28</v>
      </c>
      <c r="G87" s="58">
        <f t="shared" si="16"/>
        <v>14</v>
      </c>
      <c r="H87" s="59">
        <f t="shared" si="17"/>
        <v>0</v>
      </c>
      <c r="I87" s="235">
        <f t="shared" si="18"/>
        <v>14</v>
      </c>
      <c r="J87" s="37">
        <f t="shared" si="19"/>
        <v>14</v>
      </c>
      <c r="K87" s="237">
        <f t="shared" si="20"/>
        <v>0</v>
      </c>
      <c r="L87" s="242">
        <f t="shared" si="21"/>
        <v>14</v>
      </c>
      <c r="M87" s="25">
        <f t="shared" si="22"/>
        <v>14</v>
      </c>
      <c r="N87" s="40">
        <f t="shared" si="23"/>
        <v>0</v>
      </c>
      <c r="O87" s="243">
        <f t="shared" si="24"/>
        <v>14</v>
      </c>
      <c r="P87" s="44">
        <f t="shared" si="25"/>
        <v>14</v>
      </c>
      <c r="Q87" s="45">
        <f t="shared" si="26"/>
        <v>0</v>
      </c>
      <c r="R87" s="244">
        <f t="shared" si="27"/>
        <v>14</v>
      </c>
      <c r="S87" s="49">
        <f t="shared" si="12"/>
        <v>56</v>
      </c>
      <c r="T87" s="50">
        <f>GESTOR!J87</f>
        <v>0</v>
      </c>
      <c r="U87" s="50">
        <f t="shared" si="28"/>
        <v>0</v>
      </c>
      <c r="V87" s="51">
        <f t="shared" si="29"/>
        <v>56</v>
      </c>
      <c r="W87" s="54">
        <v>2623.79</v>
      </c>
      <c r="X87" s="54">
        <f t="shared" si="15"/>
        <v>73466.12</v>
      </c>
      <c r="Y87" s="158"/>
      <c r="Z87" s="158"/>
      <c r="AA87" s="158"/>
      <c r="AB87" s="158"/>
      <c r="AC87" s="158"/>
      <c r="AD87" s="158"/>
      <c r="AE87" s="158"/>
      <c r="AF87" s="158"/>
      <c r="AG87" s="158"/>
      <c r="AH87" s="158"/>
      <c r="AI87" s="158"/>
    </row>
    <row r="88" spans="1:35" ht="68.25" hidden="1" customHeight="1" x14ac:dyDescent="0.35">
      <c r="A88" s="175">
        <v>85</v>
      </c>
      <c r="B88" s="376"/>
      <c r="C88" s="161" t="s">
        <v>314</v>
      </c>
      <c r="D88" s="163" t="s">
        <v>720</v>
      </c>
      <c r="E88" s="165" t="s">
        <v>79</v>
      </c>
      <c r="F88" s="32">
        <v>11</v>
      </c>
      <c r="G88" s="58">
        <f t="shared" si="16"/>
        <v>5</v>
      </c>
      <c r="H88" s="59">
        <f t="shared" si="17"/>
        <v>0</v>
      </c>
      <c r="I88" s="235">
        <f t="shared" si="18"/>
        <v>5</v>
      </c>
      <c r="J88" s="37">
        <f t="shared" si="19"/>
        <v>5</v>
      </c>
      <c r="K88" s="237">
        <f t="shared" si="20"/>
        <v>0</v>
      </c>
      <c r="L88" s="242">
        <f t="shared" si="21"/>
        <v>5</v>
      </c>
      <c r="M88" s="25">
        <f t="shared" si="22"/>
        <v>5</v>
      </c>
      <c r="N88" s="40">
        <f t="shared" si="23"/>
        <v>0</v>
      </c>
      <c r="O88" s="243">
        <f t="shared" si="24"/>
        <v>5</v>
      </c>
      <c r="P88" s="44">
        <f t="shared" si="25"/>
        <v>5</v>
      </c>
      <c r="Q88" s="45">
        <f t="shared" si="26"/>
        <v>0</v>
      </c>
      <c r="R88" s="244">
        <f t="shared" si="27"/>
        <v>5</v>
      </c>
      <c r="S88" s="49">
        <f t="shared" si="12"/>
        <v>22</v>
      </c>
      <c r="T88" s="50">
        <f>GESTOR!J88</f>
        <v>0</v>
      </c>
      <c r="U88" s="50">
        <f t="shared" si="28"/>
        <v>0</v>
      </c>
      <c r="V88" s="51">
        <f t="shared" si="29"/>
        <v>22</v>
      </c>
      <c r="W88" s="54">
        <v>796.3</v>
      </c>
      <c r="X88" s="54">
        <f t="shared" si="15"/>
        <v>8759.2999999999993</v>
      </c>
      <c r="Y88" s="158"/>
      <c r="Z88" s="158"/>
      <c r="AA88" s="158"/>
      <c r="AB88" s="158"/>
      <c r="AC88" s="158"/>
      <c r="AD88" s="158"/>
      <c r="AE88" s="158"/>
      <c r="AF88" s="158"/>
      <c r="AG88" s="158"/>
      <c r="AH88" s="158"/>
      <c r="AI88" s="158"/>
    </row>
    <row r="89" spans="1:35" ht="68.25" hidden="1" customHeight="1" x14ac:dyDescent="0.35">
      <c r="A89" s="175">
        <v>86</v>
      </c>
      <c r="B89" s="376"/>
      <c r="C89" s="161" t="s">
        <v>317</v>
      </c>
      <c r="D89" s="163" t="s">
        <v>721</v>
      </c>
      <c r="E89" s="165" t="s">
        <v>79</v>
      </c>
      <c r="F89" s="32">
        <v>5</v>
      </c>
      <c r="G89" s="58">
        <f t="shared" si="16"/>
        <v>2</v>
      </c>
      <c r="H89" s="59">
        <f t="shared" si="17"/>
        <v>0</v>
      </c>
      <c r="I89" s="235">
        <f t="shared" si="18"/>
        <v>2</v>
      </c>
      <c r="J89" s="37">
        <f t="shared" si="19"/>
        <v>2</v>
      </c>
      <c r="K89" s="237">
        <f t="shared" si="20"/>
        <v>0</v>
      </c>
      <c r="L89" s="242">
        <f t="shared" si="21"/>
        <v>2</v>
      </c>
      <c r="M89" s="25">
        <f t="shared" si="22"/>
        <v>2</v>
      </c>
      <c r="N89" s="40">
        <f t="shared" si="23"/>
        <v>0</v>
      </c>
      <c r="O89" s="243">
        <f t="shared" si="24"/>
        <v>2</v>
      </c>
      <c r="P89" s="44">
        <f t="shared" si="25"/>
        <v>2</v>
      </c>
      <c r="Q89" s="45">
        <f t="shared" si="26"/>
        <v>0</v>
      </c>
      <c r="R89" s="244">
        <f t="shared" si="27"/>
        <v>2</v>
      </c>
      <c r="S89" s="49">
        <f t="shared" si="12"/>
        <v>10</v>
      </c>
      <c r="T89" s="50">
        <f>GESTOR!J89</f>
        <v>0</v>
      </c>
      <c r="U89" s="50">
        <f t="shared" si="28"/>
        <v>0</v>
      </c>
      <c r="V89" s="51">
        <f t="shared" si="29"/>
        <v>10</v>
      </c>
      <c r="W89" s="54">
        <v>174.38</v>
      </c>
      <c r="X89" s="54">
        <f t="shared" si="15"/>
        <v>871.9</v>
      </c>
      <c r="Y89" s="158"/>
      <c r="Z89" s="158"/>
      <c r="AA89" s="158"/>
      <c r="AB89" s="158"/>
      <c r="AC89" s="158"/>
      <c r="AD89" s="158"/>
      <c r="AE89" s="158"/>
      <c r="AF89" s="158"/>
      <c r="AG89" s="158"/>
      <c r="AH89" s="158"/>
      <c r="AI89" s="158"/>
    </row>
    <row r="90" spans="1:35" ht="68.25" hidden="1" customHeight="1" x14ac:dyDescent="0.35">
      <c r="A90" s="175">
        <v>87</v>
      </c>
      <c r="B90" s="376" t="s">
        <v>131</v>
      </c>
      <c r="C90" s="161" t="s">
        <v>320</v>
      </c>
      <c r="D90" s="163" t="s">
        <v>722</v>
      </c>
      <c r="E90" s="165" t="s">
        <v>79</v>
      </c>
      <c r="F90" s="32">
        <v>1</v>
      </c>
      <c r="G90" s="58">
        <f t="shared" si="16"/>
        <v>0</v>
      </c>
      <c r="H90" s="59">
        <f t="shared" si="17"/>
        <v>0</v>
      </c>
      <c r="I90" s="235">
        <f t="shared" si="18"/>
        <v>0</v>
      </c>
      <c r="J90" s="37">
        <f t="shared" si="19"/>
        <v>0</v>
      </c>
      <c r="K90" s="237">
        <f t="shared" si="20"/>
        <v>0</v>
      </c>
      <c r="L90" s="242">
        <f t="shared" si="21"/>
        <v>0</v>
      </c>
      <c r="M90" s="25">
        <f t="shared" si="22"/>
        <v>0</v>
      </c>
      <c r="N90" s="40">
        <f t="shared" si="23"/>
        <v>0</v>
      </c>
      <c r="O90" s="243">
        <f t="shared" si="24"/>
        <v>0</v>
      </c>
      <c r="P90" s="44">
        <f t="shared" si="25"/>
        <v>0</v>
      </c>
      <c r="Q90" s="45">
        <f t="shared" si="26"/>
        <v>0</v>
      </c>
      <c r="R90" s="244">
        <f t="shared" si="27"/>
        <v>0</v>
      </c>
      <c r="S90" s="49">
        <f t="shared" si="12"/>
        <v>2</v>
      </c>
      <c r="T90" s="50">
        <f>GESTOR!J90</f>
        <v>0</v>
      </c>
      <c r="U90" s="50">
        <f t="shared" si="28"/>
        <v>0</v>
      </c>
      <c r="V90" s="51">
        <f t="shared" si="29"/>
        <v>2</v>
      </c>
      <c r="W90" s="54">
        <v>2100</v>
      </c>
      <c r="X90" s="54">
        <f t="shared" si="15"/>
        <v>2100</v>
      </c>
      <c r="Y90" s="158"/>
      <c r="Z90" s="158"/>
      <c r="AA90" s="158"/>
      <c r="AB90" s="158"/>
      <c r="AC90" s="158"/>
      <c r="AD90" s="158"/>
      <c r="AE90" s="158"/>
      <c r="AF90" s="158"/>
      <c r="AG90" s="158"/>
      <c r="AH90" s="158"/>
      <c r="AI90" s="158"/>
    </row>
    <row r="91" spans="1:35" ht="68.25" hidden="1" customHeight="1" x14ac:dyDescent="0.35">
      <c r="A91" s="175">
        <v>88</v>
      </c>
      <c r="B91" s="376"/>
      <c r="C91" s="161" t="s">
        <v>324</v>
      </c>
      <c r="D91" s="163" t="s">
        <v>723</v>
      </c>
      <c r="E91" s="165" t="s">
        <v>79</v>
      </c>
      <c r="F91" s="32">
        <v>4</v>
      </c>
      <c r="G91" s="58">
        <f t="shared" si="16"/>
        <v>2</v>
      </c>
      <c r="H91" s="59">
        <f t="shared" si="17"/>
        <v>0</v>
      </c>
      <c r="I91" s="235">
        <f t="shared" si="18"/>
        <v>2</v>
      </c>
      <c r="J91" s="37">
        <f t="shared" si="19"/>
        <v>2</v>
      </c>
      <c r="K91" s="237">
        <f t="shared" si="20"/>
        <v>0</v>
      </c>
      <c r="L91" s="242">
        <f t="shared" si="21"/>
        <v>2</v>
      </c>
      <c r="M91" s="25">
        <f t="shared" si="22"/>
        <v>2</v>
      </c>
      <c r="N91" s="40">
        <f t="shared" si="23"/>
        <v>0</v>
      </c>
      <c r="O91" s="243">
        <f t="shared" si="24"/>
        <v>2</v>
      </c>
      <c r="P91" s="44">
        <f t="shared" si="25"/>
        <v>2</v>
      </c>
      <c r="Q91" s="45">
        <f t="shared" si="26"/>
        <v>0</v>
      </c>
      <c r="R91" s="244">
        <f t="shared" si="27"/>
        <v>2</v>
      </c>
      <c r="S91" s="49">
        <f t="shared" si="12"/>
        <v>8</v>
      </c>
      <c r="T91" s="50">
        <f>GESTOR!J91</f>
        <v>0</v>
      </c>
      <c r="U91" s="50">
        <f t="shared" si="28"/>
        <v>0</v>
      </c>
      <c r="V91" s="51">
        <f t="shared" si="29"/>
        <v>8</v>
      </c>
      <c r="W91" s="54">
        <v>480</v>
      </c>
      <c r="X91" s="54">
        <f t="shared" si="15"/>
        <v>1920</v>
      </c>
      <c r="Y91" s="158"/>
      <c r="Z91" s="158"/>
      <c r="AA91" s="158"/>
      <c r="AB91" s="158"/>
      <c r="AC91" s="158"/>
      <c r="AD91" s="158"/>
      <c r="AE91" s="158"/>
      <c r="AF91" s="158"/>
      <c r="AG91" s="158"/>
      <c r="AH91" s="158"/>
      <c r="AI91" s="158"/>
    </row>
    <row r="92" spans="1:35" ht="68.25" hidden="1" customHeight="1" x14ac:dyDescent="0.35">
      <c r="A92" s="175">
        <v>89</v>
      </c>
      <c r="B92" s="376"/>
      <c r="C92" s="161" t="s">
        <v>326</v>
      </c>
      <c r="D92" s="163" t="s">
        <v>724</v>
      </c>
      <c r="E92" s="165" t="s">
        <v>79</v>
      </c>
      <c r="F92" s="32">
        <v>2</v>
      </c>
      <c r="G92" s="58">
        <f t="shared" si="16"/>
        <v>1</v>
      </c>
      <c r="H92" s="59">
        <f t="shared" si="17"/>
        <v>0</v>
      </c>
      <c r="I92" s="235">
        <f t="shared" si="18"/>
        <v>1</v>
      </c>
      <c r="J92" s="37">
        <f t="shared" si="19"/>
        <v>1</v>
      </c>
      <c r="K92" s="237">
        <f t="shared" si="20"/>
        <v>0</v>
      </c>
      <c r="L92" s="242">
        <f t="shared" si="21"/>
        <v>1</v>
      </c>
      <c r="M92" s="25">
        <f t="shared" si="22"/>
        <v>1</v>
      </c>
      <c r="N92" s="40">
        <f t="shared" si="23"/>
        <v>0</v>
      </c>
      <c r="O92" s="243">
        <f t="shared" si="24"/>
        <v>1</v>
      </c>
      <c r="P92" s="44">
        <f t="shared" si="25"/>
        <v>1</v>
      </c>
      <c r="Q92" s="45">
        <f t="shared" si="26"/>
        <v>0</v>
      </c>
      <c r="R92" s="244">
        <f t="shared" si="27"/>
        <v>1</v>
      </c>
      <c r="S92" s="49">
        <f t="shared" si="12"/>
        <v>4</v>
      </c>
      <c r="T92" s="50">
        <f>GESTOR!J92</f>
        <v>0</v>
      </c>
      <c r="U92" s="50">
        <f t="shared" si="28"/>
        <v>0</v>
      </c>
      <c r="V92" s="51">
        <f t="shared" si="29"/>
        <v>4</v>
      </c>
      <c r="W92" s="54">
        <v>1800</v>
      </c>
      <c r="X92" s="54">
        <f t="shared" si="15"/>
        <v>3600</v>
      </c>
      <c r="Y92" s="158"/>
      <c r="Z92" s="158"/>
      <c r="AA92" s="158"/>
      <c r="AB92" s="158"/>
      <c r="AC92" s="158"/>
      <c r="AD92" s="158"/>
      <c r="AE92" s="158"/>
      <c r="AF92" s="158"/>
      <c r="AG92" s="158"/>
      <c r="AH92" s="158"/>
      <c r="AI92" s="158"/>
    </row>
    <row r="93" spans="1:35" ht="68.25" hidden="1" customHeight="1" x14ac:dyDescent="0.35">
      <c r="A93" s="175">
        <v>90</v>
      </c>
      <c r="B93" s="376"/>
      <c r="C93" s="161" t="s">
        <v>329</v>
      </c>
      <c r="D93" s="163" t="s">
        <v>725</v>
      </c>
      <c r="E93" s="165" t="s">
        <v>79</v>
      </c>
      <c r="F93" s="32">
        <v>20</v>
      </c>
      <c r="G93" s="58">
        <f t="shared" ref="G93:G156" si="30">IF(ROUNDDOWN($F93*0.5,0)&gt;$V93,$V93+H93,ROUNDDOWN($F93*0.5,0))</f>
        <v>10</v>
      </c>
      <c r="H93" s="59">
        <f t="shared" ref="H93:H156" si="31">SUMIF($Y$2:$AI$2,$G$2,Y93:AI93)</f>
        <v>0</v>
      </c>
      <c r="I93" s="235">
        <f t="shared" ref="I93:I156" si="32">G93-H93</f>
        <v>10</v>
      </c>
      <c r="J93" s="37">
        <f t="shared" ref="J93:J156" si="33">IF(ROUNDDOWN($F93*0.5,0)&gt;$V93,$V93+K93,ROUNDDOWN($F93*0.5,0))</f>
        <v>10</v>
      </c>
      <c r="K93" s="237">
        <f t="shared" ref="K93:K156" si="34">SUMIF($Y$2:$AI$2,$J$2,Y93:AI93)</f>
        <v>0</v>
      </c>
      <c r="L93" s="242">
        <f t="shared" ref="L93:L156" si="35">J93-K93</f>
        <v>10</v>
      </c>
      <c r="M93" s="25">
        <f t="shared" ref="M93:M156" si="36">IF(ROUNDDOWN($F93*0.5,0)&gt;$V93,$V93+N93,ROUNDDOWN($F93*0.5,0))</f>
        <v>10</v>
      </c>
      <c r="N93" s="40">
        <f t="shared" ref="N93:N156" si="37">SUMIF($Y$2:$AI$2,$M$2,Y93:AI93)</f>
        <v>0</v>
      </c>
      <c r="O93" s="243">
        <f t="shared" ref="O93:O156" si="38">M93-N93</f>
        <v>10</v>
      </c>
      <c r="P93" s="44">
        <f t="shared" ref="P93:P156" si="39">IF(ROUNDDOWN($F93*0.5,0)&gt;$V93,$V93+Q93,ROUNDDOWN($F93*0.5,0))</f>
        <v>10</v>
      </c>
      <c r="Q93" s="45">
        <f t="shared" ref="Q93:Q156" si="40">SUMIF($Y$2:$AI$2,$P$2,Y93:AI93)</f>
        <v>0</v>
      </c>
      <c r="R93" s="244">
        <f t="shared" ref="R93:R156" si="41">P93-Q93</f>
        <v>10</v>
      </c>
      <c r="S93" s="49">
        <f t="shared" si="12"/>
        <v>40</v>
      </c>
      <c r="T93" s="50">
        <f>GESTOR!J93</f>
        <v>0</v>
      </c>
      <c r="U93" s="50">
        <f t="shared" ref="U93:U156" si="42">(SUM(Y93:AI93))</f>
        <v>0</v>
      </c>
      <c r="V93" s="51">
        <f t="shared" ref="V93:V156" si="43">S93-U93-T93</f>
        <v>40</v>
      </c>
      <c r="W93" s="54">
        <v>2269</v>
      </c>
      <c r="X93" s="54">
        <f t="shared" si="15"/>
        <v>45380</v>
      </c>
      <c r="Y93" s="158"/>
      <c r="Z93" s="158"/>
      <c r="AA93" s="158"/>
      <c r="AB93" s="158"/>
      <c r="AC93" s="158"/>
      <c r="AD93" s="158"/>
      <c r="AE93" s="158"/>
      <c r="AF93" s="158"/>
      <c r="AG93" s="158"/>
      <c r="AH93" s="158"/>
      <c r="AI93" s="158"/>
    </row>
    <row r="94" spans="1:35" ht="68.25" hidden="1" customHeight="1" x14ac:dyDescent="0.35">
      <c r="A94" s="175">
        <v>91</v>
      </c>
      <c r="B94" s="376" t="s">
        <v>331</v>
      </c>
      <c r="C94" s="172" t="s">
        <v>332</v>
      </c>
      <c r="D94" s="163" t="s">
        <v>726</v>
      </c>
      <c r="E94" s="165" t="s">
        <v>79</v>
      </c>
      <c r="F94" s="32">
        <v>9</v>
      </c>
      <c r="G94" s="58">
        <f t="shared" si="30"/>
        <v>4</v>
      </c>
      <c r="H94" s="59">
        <f t="shared" si="31"/>
        <v>1</v>
      </c>
      <c r="I94" s="235">
        <f t="shared" si="32"/>
        <v>3</v>
      </c>
      <c r="J94" s="37">
        <f t="shared" si="33"/>
        <v>4</v>
      </c>
      <c r="K94" s="237">
        <f t="shared" si="34"/>
        <v>0</v>
      </c>
      <c r="L94" s="242">
        <f t="shared" si="35"/>
        <v>4</v>
      </c>
      <c r="M94" s="25">
        <f t="shared" si="36"/>
        <v>4</v>
      </c>
      <c r="N94" s="40">
        <f t="shared" si="37"/>
        <v>4</v>
      </c>
      <c r="O94" s="243">
        <f t="shared" si="38"/>
        <v>0</v>
      </c>
      <c r="P94" s="44">
        <f t="shared" si="39"/>
        <v>4</v>
      </c>
      <c r="Q94" s="45">
        <f t="shared" si="40"/>
        <v>0</v>
      </c>
      <c r="R94" s="244">
        <f t="shared" si="41"/>
        <v>4</v>
      </c>
      <c r="S94" s="49">
        <f t="shared" si="12"/>
        <v>18</v>
      </c>
      <c r="T94" s="50">
        <f>GESTOR!J94</f>
        <v>0</v>
      </c>
      <c r="U94" s="50">
        <f t="shared" si="42"/>
        <v>5</v>
      </c>
      <c r="V94" s="51">
        <f t="shared" si="43"/>
        <v>13</v>
      </c>
      <c r="W94" s="54">
        <v>442</v>
      </c>
      <c r="X94" s="54">
        <f t="shared" si="15"/>
        <v>3978</v>
      </c>
      <c r="Y94" s="158">
        <v>1</v>
      </c>
      <c r="Z94" s="158"/>
      <c r="AA94" s="158">
        <v>4</v>
      </c>
      <c r="AB94" s="158"/>
      <c r="AC94" s="158"/>
      <c r="AD94" s="158"/>
      <c r="AE94" s="158"/>
      <c r="AF94" s="158"/>
      <c r="AG94" s="158"/>
      <c r="AH94" s="158"/>
      <c r="AI94" s="158"/>
    </row>
    <row r="95" spans="1:35" ht="68.25" hidden="1" customHeight="1" x14ac:dyDescent="0.35">
      <c r="A95" s="175">
        <v>92</v>
      </c>
      <c r="B95" s="376"/>
      <c r="C95" s="172" t="s">
        <v>336</v>
      </c>
      <c r="D95" s="163" t="s">
        <v>727</v>
      </c>
      <c r="E95" s="165" t="s">
        <v>79</v>
      </c>
      <c r="F95" s="32">
        <v>5</v>
      </c>
      <c r="G95" s="58">
        <f t="shared" si="30"/>
        <v>2</v>
      </c>
      <c r="H95" s="59">
        <f t="shared" si="31"/>
        <v>1</v>
      </c>
      <c r="I95" s="235">
        <f t="shared" si="32"/>
        <v>1</v>
      </c>
      <c r="J95" s="37">
        <f t="shared" si="33"/>
        <v>2</v>
      </c>
      <c r="K95" s="237">
        <f t="shared" si="34"/>
        <v>0</v>
      </c>
      <c r="L95" s="242">
        <f t="shared" si="35"/>
        <v>2</v>
      </c>
      <c r="M95" s="25">
        <f t="shared" si="36"/>
        <v>2</v>
      </c>
      <c r="N95" s="40">
        <f t="shared" si="37"/>
        <v>2</v>
      </c>
      <c r="O95" s="243">
        <f t="shared" si="38"/>
        <v>0</v>
      </c>
      <c r="P95" s="44">
        <f t="shared" si="39"/>
        <v>2</v>
      </c>
      <c r="Q95" s="45">
        <f t="shared" si="40"/>
        <v>0</v>
      </c>
      <c r="R95" s="244">
        <f t="shared" si="41"/>
        <v>2</v>
      </c>
      <c r="S95" s="49">
        <f t="shared" si="12"/>
        <v>10</v>
      </c>
      <c r="T95" s="50">
        <f>GESTOR!J95</f>
        <v>0</v>
      </c>
      <c r="U95" s="50">
        <f t="shared" si="42"/>
        <v>3</v>
      </c>
      <c r="V95" s="51">
        <f t="shared" si="43"/>
        <v>7</v>
      </c>
      <c r="W95" s="54">
        <v>364.4</v>
      </c>
      <c r="X95" s="54">
        <f t="shared" si="15"/>
        <v>1822</v>
      </c>
      <c r="Y95" s="158">
        <v>1</v>
      </c>
      <c r="Z95" s="158"/>
      <c r="AA95" s="158">
        <v>2</v>
      </c>
      <c r="AB95" s="158"/>
      <c r="AC95" s="158"/>
      <c r="AD95" s="158"/>
      <c r="AE95" s="158"/>
      <c r="AF95" s="158"/>
      <c r="AG95" s="158"/>
      <c r="AH95" s="158"/>
      <c r="AI95" s="158"/>
    </row>
    <row r="96" spans="1:35" ht="68.25" hidden="1" customHeight="1" x14ac:dyDescent="0.35">
      <c r="A96" s="175">
        <v>93</v>
      </c>
      <c r="B96" s="376"/>
      <c r="C96" s="161" t="s">
        <v>340</v>
      </c>
      <c r="D96" s="163" t="s">
        <v>728</v>
      </c>
      <c r="E96" s="165" t="s">
        <v>79</v>
      </c>
      <c r="F96" s="32">
        <v>4</v>
      </c>
      <c r="G96" s="58">
        <f t="shared" si="30"/>
        <v>2</v>
      </c>
      <c r="H96" s="59">
        <f t="shared" si="31"/>
        <v>0</v>
      </c>
      <c r="I96" s="235">
        <f t="shared" si="32"/>
        <v>2</v>
      </c>
      <c r="J96" s="37">
        <f t="shared" si="33"/>
        <v>2</v>
      </c>
      <c r="K96" s="237">
        <f t="shared" si="34"/>
        <v>0</v>
      </c>
      <c r="L96" s="242">
        <f t="shared" si="35"/>
        <v>2</v>
      </c>
      <c r="M96" s="25">
        <f t="shared" si="36"/>
        <v>2</v>
      </c>
      <c r="N96" s="40">
        <f t="shared" si="37"/>
        <v>0</v>
      </c>
      <c r="O96" s="243">
        <f t="shared" si="38"/>
        <v>2</v>
      </c>
      <c r="P96" s="44">
        <f t="shared" si="39"/>
        <v>2</v>
      </c>
      <c r="Q96" s="45">
        <f t="shared" si="40"/>
        <v>0</v>
      </c>
      <c r="R96" s="244">
        <f t="shared" si="41"/>
        <v>2</v>
      </c>
      <c r="S96" s="49">
        <f t="shared" si="12"/>
        <v>8</v>
      </c>
      <c r="T96" s="50">
        <f>GESTOR!J96</f>
        <v>0</v>
      </c>
      <c r="U96" s="50">
        <f t="shared" si="42"/>
        <v>0</v>
      </c>
      <c r="V96" s="51">
        <f t="shared" si="43"/>
        <v>8</v>
      </c>
      <c r="W96" s="54">
        <v>800</v>
      </c>
      <c r="X96" s="54">
        <f t="shared" si="15"/>
        <v>3200</v>
      </c>
      <c r="Y96" s="158"/>
      <c r="Z96" s="158"/>
      <c r="AA96" s="158"/>
      <c r="AB96" s="158"/>
      <c r="AC96" s="158"/>
      <c r="AD96" s="158"/>
      <c r="AE96" s="158"/>
      <c r="AF96" s="158"/>
      <c r="AG96" s="158"/>
      <c r="AH96" s="158"/>
      <c r="AI96" s="158"/>
    </row>
    <row r="97" spans="1:35" ht="68.25" hidden="1" customHeight="1" x14ac:dyDescent="0.35">
      <c r="A97" s="175">
        <v>94</v>
      </c>
      <c r="B97" s="376" t="s">
        <v>131</v>
      </c>
      <c r="C97" s="161" t="s">
        <v>344</v>
      </c>
      <c r="D97" s="163" t="s">
        <v>729</v>
      </c>
      <c r="E97" s="165" t="s">
        <v>79</v>
      </c>
      <c r="F97" s="32">
        <v>3</v>
      </c>
      <c r="G97" s="58">
        <f t="shared" si="30"/>
        <v>1</v>
      </c>
      <c r="H97" s="59">
        <f t="shared" si="31"/>
        <v>0</v>
      </c>
      <c r="I97" s="235">
        <f t="shared" si="32"/>
        <v>1</v>
      </c>
      <c r="J97" s="37">
        <f t="shared" si="33"/>
        <v>1</v>
      </c>
      <c r="K97" s="237">
        <f t="shared" si="34"/>
        <v>0</v>
      </c>
      <c r="L97" s="242">
        <f t="shared" si="35"/>
        <v>1</v>
      </c>
      <c r="M97" s="25">
        <f t="shared" si="36"/>
        <v>1</v>
      </c>
      <c r="N97" s="40">
        <f t="shared" si="37"/>
        <v>1</v>
      </c>
      <c r="O97" s="243">
        <f t="shared" si="38"/>
        <v>0</v>
      </c>
      <c r="P97" s="44">
        <f t="shared" si="39"/>
        <v>1</v>
      </c>
      <c r="Q97" s="45">
        <f t="shared" si="40"/>
        <v>0</v>
      </c>
      <c r="R97" s="244">
        <f t="shared" si="41"/>
        <v>1</v>
      </c>
      <c r="S97" s="49">
        <f t="shared" si="12"/>
        <v>6</v>
      </c>
      <c r="T97" s="50">
        <f>GESTOR!J97</f>
        <v>0</v>
      </c>
      <c r="U97" s="50">
        <f t="shared" si="42"/>
        <v>1</v>
      </c>
      <c r="V97" s="51">
        <f t="shared" si="43"/>
        <v>5</v>
      </c>
      <c r="W97" s="54">
        <v>2183</v>
      </c>
      <c r="X97" s="54">
        <f t="shared" si="15"/>
        <v>6549</v>
      </c>
      <c r="Y97" s="158"/>
      <c r="Z97" s="158"/>
      <c r="AA97" s="158">
        <v>1</v>
      </c>
      <c r="AB97" s="158"/>
      <c r="AC97" s="158"/>
      <c r="AD97" s="158"/>
      <c r="AE97" s="158"/>
      <c r="AF97" s="158"/>
      <c r="AG97" s="158"/>
      <c r="AH97" s="158"/>
      <c r="AI97" s="158"/>
    </row>
    <row r="98" spans="1:35" ht="68.25" hidden="1" customHeight="1" x14ac:dyDescent="0.35">
      <c r="A98" s="175">
        <v>95</v>
      </c>
      <c r="B98" s="376"/>
      <c r="C98" s="161" t="s">
        <v>349</v>
      </c>
      <c r="D98" s="163" t="s">
        <v>730</v>
      </c>
      <c r="E98" s="165" t="s">
        <v>79</v>
      </c>
      <c r="F98" s="32">
        <v>13</v>
      </c>
      <c r="G98" s="58">
        <f t="shared" si="30"/>
        <v>6</v>
      </c>
      <c r="H98" s="59">
        <f t="shared" si="31"/>
        <v>0</v>
      </c>
      <c r="I98" s="235">
        <f t="shared" si="32"/>
        <v>6</v>
      </c>
      <c r="J98" s="37">
        <f t="shared" si="33"/>
        <v>6</v>
      </c>
      <c r="K98" s="237">
        <f t="shared" si="34"/>
        <v>0</v>
      </c>
      <c r="L98" s="242">
        <f t="shared" si="35"/>
        <v>6</v>
      </c>
      <c r="M98" s="25">
        <f t="shared" si="36"/>
        <v>6</v>
      </c>
      <c r="N98" s="40">
        <f t="shared" si="37"/>
        <v>2</v>
      </c>
      <c r="O98" s="243">
        <f t="shared" si="38"/>
        <v>4</v>
      </c>
      <c r="P98" s="44">
        <f t="shared" si="39"/>
        <v>6</v>
      </c>
      <c r="Q98" s="45">
        <f t="shared" si="40"/>
        <v>0</v>
      </c>
      <c r="R98" s="244">
        <f t="shared" si="41"/>
        <v>6</v>
      </c>
      <c r="S98" s="49">
        <f t="shared" si="12"/>
        <v>26</v>
      </c>
      <c r="T98" s="50">
        <f>GESTOR!J98</f>
        <v>0</v>
      </c>
      <c r="U98" s="50">
        <f t="shared" si="42"/>
        <v>2</v>
      </c>
      <c r="V98" s="51">
        <f t="shared" si="43"/>
        <v>24</v>
      </c>
      <c r="W98" s="54">
        <v>3950</v>
      </c>
      <c r="X98" s="54">
        <f t="shared" si="15"/>
        <v>51350</v>
      </c>
      <c r="Y98" s="158"/>
      <c r="Z98" s="158"/>
      <c r="AA98" s="158">
        <v>2</v>
      </c>
      <c r="AB98" s="158"/>
      <c r="AC98" s="158"/>
      <c r="AD98" s="158"/>
      <c r="AE98" s="158"/>
      <c r="AF98" s="158"/>
      <c r="AG98" s="158"/>
      <c r="AH98" s="158"/>
      <c r="AI98" s="158"/>
    </row>
    <row r="99" spans="1:35" ht="68.25" hidden="1" customHeight="1" x14ac:dyDescent="0.35">
      <c r="A99" s="175">
        <v>96</v>
      </c>
      <c r="B99" s="376" t="s">
        <v>74</v>
      </c>
      <c r="C99" s="161" t="s">
        <v>353</v>
      </c>
      <c r="D99" s="163" t="s">
        <v>731</v>
      </c>
      <c r="E99" s="165" t="s">
        <v>79</v>
      </c>
      <c r="F99" s="32">
        <v>20</v>
      </c>
      <c r="G99" s="58">
        <f t="shared" si="30"/>
        <v>10</v>
      </c>
      <c r="H99" s="59">
        <f t="shared" si="31"/>
        <v>0</v>
      </c>
      <c r="I99" s="235">
        <f t="shared" si="32"/>
        <v>10</v>
      </c>
      <c r="J99" s="37">
        <f t="shared" si="33"/>
        <v>10</v>
      </c>
      <c r="K99" s="237">
        <f t="shared" si="34"/>
        <v>0</v>
      </c>
      <c r="L99" s="242">
        <f t="shared" si="35"/>
        <v>10</v>
      </c>
      <c r="M99" s="25">
        <f t="shared" si="36"/>
        <v>10</v>
      </c>
      <c r="N99" s="40">
        <f t="shared" si="37"/>
        <v>0</v>
      </c>
      <c r="O99" s="243">
        <f t="shared" si="38"/>
        <v>10</v>
      </c>
      <c r="P99" s="44">
        <f t="shared" si="39"/>
        <v>10</v>
      </c>
      <c r="Q99" s="45">
        <f t="shared" si="40"/>
        <v>0</v>
      </c>
      <c r="R99" s="244">
        <f t="shared" si="41"/>
        <v>10</v>
      </c>
      <c r="S99" s="49">
        <f t="shared" si="12"/>
        <v>40</v>
      </c>
      <c r="T99" s="50">
        <f>GESTOR!J99</f>
        <v>0</v>
      </c>
      <c r="U99" s="50">
        <f t="shared" si="42"/>
        <v>0</v>
      </c>
      <c r="V99" s="51">
        <f t="shared" si="43"/>
        <v>40</v>
      </c>
      <c r="W99" s="54">
        <v>82.79</v>
      </c>
      <c r="X99" s="54">
        <f t="shared" si="15"/>
        <v>1655.8000000000002</v>
      </c>
      <c r="Y99" s="158"/>
      <c r="Z99" s="158"/>
      <c r="AA99" s="158"/>
      <c r="AB99" s="158"/>
      <c r="AC99" s="158"/>
      <c r="AD99" s="158"/>
      <c r="AE99" s="158"/>
      <c r="AF99" s="158"/>
      <c r="AG99" s="158"/>
      <c r="AH99" s="158"/>
      <c r="AI99" s="158"/>
    </row>
    <row r="100" spans="1:35" ht="68.25" hidden="1" customHeight="1" x14ac:dyDescent="0.35">
      <c r="A100" s="181">
        <v>97</v>
      </c>
      <c r="B100" s="376"/>
      <c r="C100" s="161" t="s">
        <v>357</v>
      </c>
      <c r="D100" s="163" t="s">
        <v>732</v>
      </c>
      <c r="E100" s="165" t="s">
        <v>79</v>
      </c>
      <c r="F100" s="32">
        <v>40</v>
      </c>
      <c r="G100" s="58">
        <f t="shared" si="30"/>
        <v>20</v>
      </c>
      <c r="H100" s="59">
        <f t="shared" si="31"/>
        <v>0</v>
      </c>
      <c r="I100" s="235">
        <f t="shared" si="32"/>
        <v>20</v>
      </c>
      <c r="J100" s="234">
        <f t="shared" si="33"/>
        <v>20</v>
      </c>
      <c r="K100" s="237">
        <f t="shared" si="34"/>
        <v>2</v>
      </c>
      <c r="L100" s="242">
        <f t="shared" si="35"/>
        <v>18</v>
      </c>
      <c r="M100" s="25">
        <f t="shared" si="36"/>
        <v>20</v>
      </c>
      <c r="N100" s="40">
        <f t="shared" si="37"/>
        <v>0</v>
      </c>
      <c r="O100" s="243">
        <f t="shared" si="38"/>
        <v>20</v>
      </c>
      <c r="P100" s="44">
        <f t="shared" si="39"/>
        <v>20</v>
      </c>
      <c r="Q100" s="45">
        <f t="shared" si="40"/>
        <v>0</v>
      </c>
      <c r="R100" s="244">
        <f t="shared" si="41"/>
        <v>20</v>
      </c>
      <c r="S100" s="49">
        <f t="shared" si="12"/>
        <v>80</v>
      </c>
      <c r="T100" s="50">
        <f>GESTOR!J100</f>
        <v>0</v>
      </c>
      <c r="U100" s="50">
        <f t="shared" si="42"/>
        <v>2</v>
      </c>
      <c r="V100" s="51">
        <f t="shared" si="43"/>
        <v>78</v>
      </c>
      <c r="W100" s="233">
        <v>58.35</v>
      </c>
      <c r="X100" s="54">
        <f t="shared" si="15"/>
        <v>2334</v>
      </c>
      <c r="Y100" s="158"/>
      <c r="Z100" s="158">
        <v>2</v>
      </c>
      <c r="AA100" s="158"/>
      <c r="AB100" s="158"/>
      <c r="AC100" s="158"/>
      <c r="AD100" s="158"/>
      <c r="AE100" s="158"/>
      <c r="AF100" s="158"/>
      <c r="AG100" s="158"/>
      <c r="AH100" s="158"/>
      <c r="AI100" s="158"/>
    </row>
    <row r="101" spans="1:35" ht="68.25" hidden="1" customHeight="1" x14ac:dyDescent="0.35">
      <c r="A101" s="175">
        <v>98</v>
      </c>
      <c r="B101" s="376" t="s">
        <v>89</v>
      </c>
      <c r="C101" s="161" t="s">
        <v>360</v>
      </c>
      <c r="D101" s="163" t="s">
        <v>733</v>
      </c>
      <c r="E101" s="165" t="s">
        <v>79</v>
      </c>
      <c r="F101" s="32">
        <v>4</v>
      </c>
      <c r="G101" s="58">
        <f t="shared" si="30"/>
        <v>2</v>
      </c>
      <c r="H101" s="59">
        <f t="shared" si="31"/>
        <v>0</v>
      </c>
      <c r="I101" s="235">
        <f t="shared" si="32"/>
        <v>2</v>
      </c>
      <c r="J101" s="37">
        <f t="shared" si="33"/>
        <v>2</v>
      </c>
      <c r="K101" s="237">
        <f t="shared" si="34"/>
        <v>0</v>
      </c>
      <c r="L101" s="242">
        <f t="shared" si="35"/>
        <v>2</v>
      </c>
      <c r="M101" s="25">
        <f t="shared" si="36"/>
        <v>2</v>
      </c>
      <c r="N101" s="40">
        <f t="shared" si="37"/>
        <v>2</v>
      </c>
      <c r="O101" s="243">
        <f t="shared" si="38"/>
        <v>0</v>
      </c>
      <c r="P101" s="44">
        <f t="shared" si="39"/>
        <v>2</v>
      </c>
      <c r="Q101" s="45">
        <f t="shared" si="40"/>
        <v>0</v>
      </c>
      <c r="R101" s="244">
        <f t="shared" si="41"/>
        <v>2</v>
      </c>
      <c r="S101" s="49">
        <f t="shared" si="12"/>
        <v>8</v>
      </c>
      <c r="T101" s="50">
        <f>GESTOR!J101</f>
        <v>0</v>
      </c>
      <c r="U101" s="50">
        <f t="shared" si="42"/>
        <v>2</v>
      </c>
      <c r="V101" s="51">
        <f t="shared" si="43"/>
        <v>6</v>
      </c>
      <c r="W101" s="54">
        <v>639.47</v>
      </c>
      <c r="X101" s="54">
        <f t="shared" si="15"/>
        <v>2557.88</v>
      </c>
      <c r="Y101" s="158"/>
      <c r="Z101" s="158"/>
      <c r="AA101" s="158">
        <v>2</v>
      </c>
      <c r="AB101" s="158"/>
      <c r="AC101" s="158"/>
      <c r="AD101" s="158"/>
      <c r="AE101" s="158"/>
      <c r="AF101" s="158"/>
      <c r="AG101" s="158"/>
      <c r="AH101" s="158"/>
      <c r="AI101" s="158"/>
    </row>
    <row r="102" spans="1:35" ht="68.25" hidden="1" customHeight="1" x14ac:dyDescent="0.35">
      <c r="A102" s="175">
        <v>99</v>
      </c>
      <c r="B102" s="376"/>
      <c r="C102" s="161" t="s">
        <v>363</v>
      </c>
      <c r="D102" s="163" t="s">
        <v>734</v>
      </c>
      <c r="E102" s="165" t="s">
        <v>79</v>
      </c>
      <c r="F102" s="32">
        <v>4</v>
      </c>
      <c r="G102" s="58">
        <f t="shared" si="30"/>
        <v>2</v>
      </c>
      <c r="H102" s="59">
        <f t="shared" si="31"/>
        <v>0</v>
      </c>
      <c r="I102" s="235">
        <f t="shared" si="32"/>
        <v>2</v>
      </c>
      <c r="J102" s="37">
        <f t="shared" si="33"/>
        <v>2</v>
      </c>
      <c r="K102" s="237">
        <f t="shared" si="34"/>
        <v>0</v>
      </c>
      <c r="L102" s="242">
        <f t="shared" si="35"/>
        <v>2</v>
      </c>
      <c r="M102" s="25">
        <f t="shared" si="36"/>
        <v>2</v>
      </c>
      <c r="N102" s="40">
        <f t="shared" si="37"/>
        <v>2</v>
      </c>
      <c r="O102" s="243">
        <f t="shared" si="38"/>
        <v>0</v>
      </c>
      <c r="P102" s="44">
        <f t="shared" si="39"/>
        <v>2</v>
      </c>
      <c r="Q102" s="45">
        <f t="shared" si="40"/>
        <v>0</v>
      </c>
      <c r="R102" s="244">
        <f t="shared" si="41"/>
        <v>2</v>
      </c>
      <c r="S102" s="49">
        <f t="shared" si="12"/>
        <v>8</v>
      </c>
      <c r="T102" s="50">
        <f>GESTOR!J102</f>
        <v>0</v>
      </c>
      <c r="U102" s="50">
        <f t="shared" si="42"/>
        <v>2</v>
      </c>
      <c r="V102" s="51">
        <f t="shared" si="43"/>
        <v>6</v>
      </c>
      <c r="W102" s="54">
        <v>2477.42</v>
      </c>
      <c r="X102" s="54">
        <f t="shared" si="15"/>
        <v>9909.68</v>
      </c>
      <c r="Y102" s="158"/>
      <c r="Z102" s="158"/>
      <c r="AA102" s="158">
        <v>2</v>
      </c>
      <c r="AB102" s="158"/>
      <c r="AC102" s="158"/>
      <c r="AD102" s="158"/>
      <c r="AE102" s="158"/>
      <c r="AF102" s="158"/>
      <c r="AG102" s="158"/>
      <c r="AH102" s="158"/>
      <c r="AI102" s="158"/>
    </row>
    <row r="103" spans="1:35" ht="68.25" hidden="1" customHeight="1" x14ac:dyDescent="0.35">
      <c r="A103" s="175">
        <v>100</v>
      </c>
      <c r="B103" s="376"/>
      <c r="C103" s="161" t="s">
        <v>366</v>
      </c>
      <c r="D103" s="163" t="s">
        <v>735</v>
      </c>
      <c r="E103" s="165" t="s">
        <v>79</v>
      </c>
      <c r="F103" s="32">
        <v>40</v>
      </c>
      <c r="G103" s="58">
        <f t="shared" si="30"/>
        <v>20</v>
      </c>
      <c r="H103" s="59">
        <f t="shared" si="31"/>
        <v>0</v>
      </c>
      <c r="I103" s="235">
        <f t="shared" si="32"/>
        <v>20</v>
      </c>
      <c r="J103" s="37">
        <f t="shared" si="33"/>
        <v>20</v>
      </c>
      <c r="K103" s="237">
        <f t="shared" si="34"/>
        <v>0</v>
      </c>
      <c r="L103" s="242">
        <f t="shared" si="35"/>
        <v>20</v>
      </c>
      <c r="M103" s="25">
        <f t="shared" si="36"/>
        <v>20</v>
      </c>
      <c r="N103" s="40">
        <f t="shared" si="37"/>
        <v>0</v>
      </c>
      <c r="O103" s="243">
        <f t="shared" si="38"/>
        <v>20</v>
      </c>
      <c r="P103" s="44">
        <f t="shared" si="39"/>
        <v>20</v>
      </c>
      <c r="Q103" s="45">
        <f t="shared" si="40"/>
        <v>0</v>
      </c>
      <c r="R103" s="244">
        <f t="shared" si="41"/>
        <v>20</v>
      </c>
      <c r="S103" s="49">
        <f t="shared" si="12"/>
        <v>80</v>
      </c>
      <c r="T103" s="50">
        <f>GESTOR!J103</f>
        <v>0</v>
      </c>
      <c r="U103" s="50">
        <f t="shared" si="42"/>
        <v>0</v>
      </c>
      <c r="V103" s="51">
        <f t="shared" si="43"/>
        <v>80</v>
      </c>
      <c r="W103" s="54">
        <v>287.86</v>
      </c>
      <c r="X103" s="54">
        <f t="shared" si="15"/>
        <v>11514.400000000001</v>
      </c>
      <c r="Y103" s="158"/>
      <c r="Z103" s="158"/>
      <c r="AA103" s="158"/>
      <c r="AB103" s="158"/>
      <c r="AC103" s="158"/>
      <c r="AD103" s="158"/>
      <c r="AE103" s="158"/>
      <c r="AF103" s="158"/>
      <c r="AG103" s="158"/>
      <c r="AH103" s="158"/>
      <c r="AI103" s="158"/>
    </row>
    <row r="104" spans="1:35" ht="68.25" hidden="1" customHeight="1" x14ac:dyDescent="0.35">
      <c r="A104" s="175">
        <v>101</v>
      </c>
      <c r="B104" s="376"/>
      <c r="C104" s="161" t="s">
        <v>368</v>
      </c>
      <c r="D104" s="163" t="s">
        <v>736</v>
      </c>
      <c r="E104" s="165" t="s">
        <v>79</v>
      </c>
      <c r="F104" s="32">
        <v>12</v>
      </c>
      <c r="G104" s="58">
        <f t="shared" si="30"/>
        <v>6</v>
      </c>
      <c r="H104" s="59">
        <f t="shared" si="31"/>
        <v>0</v>
      </c>
      <c r="I104" s="235">
        <f t="shared" si="32"/>
        <v>6</v>
      </c>
      <c r="J104" s="37">
        <f t="shared" si="33"/>
        <v>6</v>
      </c>
      <c r="K104" s="237">
        <f t="shared" si="34"/>
        <v>0</v>
      </c>
      <c r="L104" s="242">
        <f t="shared" si="35"/>
        <v>6</v>
      </c>
      <c r="M104" s="25">
        <f t="shared" si="36"/>
        <v>6</v>
      </c>
      <c r="N104" s="40">
        <f t="shared" si="37"/>
        <v>4</v>
      </c>
      <c r="O104" s="243">
        <f t="shared" si="38"/>
        <v>2</v>
      </c>
      <c r="P104" s="44">
        <f t="shared" si="39"/>
        <v>6</v>
      </c>
      <c r="Q104" s="45">
        <f t="shared" si="40"/>
        <v>0</v>
      </c>
      <c r="R104" s="244">
        <f t="shared" si="41"/>
        <v>6</v>
      </c>
      <c r="S104" s="49">
        <f t="shared" si="12"/>
        <v>24</v>
      </c>
      <c r="T104" s="50">
        <f>GESTOR!J104</f>
        <v>0</v>
      </c>
      <c r="U104" s="50">
        <f t="shared" si="42"/>
        <v>4</v>
      </c>
      <c r="V104" s="51">
        <f t="shared" si="43"/>
        <v>20</v>
      </c>
      <c r="W104" s="54">
        <v>3796.67</v>
      </c>
      <c r="X104" s="54">
        <f t="shared" si="15"/>
        <v>45560.04</v>
      </c>
      <c r="Y104" s="158"/>
      <c r="Z104" s="158"/>
      <c r="AA104" s="158">
        <v>4</v>
      </c>
      <c r="AB104" s="158"/>
      <c r="AC104" s="158"/>
      <c r="AD104" s="158"/>
      <c r="AE104" s="158"/>
      <c r="AF104" s="158"/>
      <c r="AG104" s="158"/>
      <c r="AH104" s="158"/>
      <c r="AI104" s="158"/>
    </row>
    <row r="105" spans="1:35" ht="68.25" hidden="1" customHeight="1" x14ac:dyDescent="0.35">
      <c r="A105" s="175">
        <v>102</v>
      </c>
      <c r="B105" s="376"/>
      <c r="C105" s="161" t="s">
        <v>372</v>
      </c>
      <c r="D105" s="163" t="s">
        <v>737</v>
      </c>
      <c r="E105" s="165" t="s">
        <v>79</v>
      </c>
      <c r="F105" s="32">
        <v>21</v>
      </c>
      <c r="G105" s="58">
        <f t="shared" si="30"/>
        <v>10</v>
      </c>
      <c r="H105" s="59">
        <f t="shared" si="31"/>
        <v>0</v>
      </c>
      <c r="I105" s="235">
        <f t="shared" si="32"/>
        <v>10</v>
      </c>
      <c r="J105" s="37">
        <f t="shared" si="33"/>
        <v>10</v>
      </c>
      <c r="K105" s="237">
        <f t="shared" si="34"/>
        <v>0</v>
      </c>
      <c r="L105" s="242">
        <f t="shared" si="35"/>
        <v>10</v>
      </c>
      <c r="M105" s="25">
        <f t="shared" si="36"/>
        <v>10</v>
      </c>
      <c r="N105" s="40">
        <f t="shared" si="37"/>
        <v>0</v>
      </c>
      <c r="O105" s="243">
        <f t="shared" si="38"/>
        <v>10</v>
      </c>
      <c r="P105" s="44">
        <f t="shared" si="39"/>
        <v>10</v>
      </c>
      <c r="Q105" s="45">
        <f t="shared" si="40"/>
        <v>0</v>
      </c>
      <c r="R105" s="244">
        <f t="shared" si="41"/>
        <v>10</v>
      </c>
      <c r="S105" s="49">
        <f t="shared" si="12"/>
        <v>42</v>
      </c>
      <c r="T105" s="50">
        <f>GESTOR!J105</f>
        <v>0</v>
      </c>
      <c r="U105" s="50">
        <f t="shared" si="42"/>
        <v>0</v>
      </c>
      <c r="V105" s="51">
        <f t="shared" si="43"/>
        <v>42</v>
      </c>
      <c r="W105" s="54">
        <v>499.36</v>
      </c>
      <c r="X105" s="54">
        <f t="shared" si="15"/>
        <v>10486.56</v>
      </c>
      <c r="Y105" s="158"/>
      <c r="Z105" s="158"/>
      <c r="AA105" s="158"/>
      <c r="AB105" s="158"/>
      <c r="AC105" s="158"/>
      <c r="AD105" s="158"/>
      <c r="AE105" s="158"/>
      <c r="AF105" s="158"/>
      <c r="AG105" s="158"/>
      <c r="AH105" s="158"/>
      <c r="AI105" s="158"/>
    </row>
    <row r="106" spans="1:35" ht="68.25" hidden="1" customHeight="1" x14ac:dyDescent="0.35">
      <c r="A106" s="181">
        <v>103</v>
      </c>
      <c r="B106" s="376"/>
      <c r="C106" s="161" t="s">
        <v>374</v>
      </c>
      <c r="D106" s="163" t="s">
        <v>738</v>
      </c>
      <c r="E106" s="165" t="s">
        <v>79</v>
      </c>
      <c r="F106" s="32">
        <v>10</v>
      </c>
      <c r="G106" s="58">
        <f t="shared" si="30"/>
        <v>5</v>
      </c>
      <c r="H106" s="59">
        <f t="shared" si="31"/>
        <v>0</v>
      </c>
      <c r="I106" s="235">
        <f t="shared" si="32"/>
        <v>5</v>
      </c>
      <c r="J106" s="234">
        <f t="shared" si="33"/>
        <v>5</v>
      </c>
      <c r="K106" s="237">
        <f t="shared" si="34"/>
        <v>1</v>
      </c>
      <c r="L106" s="242">
        <f t="shared" si="35"/>
        <v>4</v>
      </c>
      <c r="M106" s="25">
        <f t="shared" si="36"/>
        <v>5</v>
      </c>
      <c r="N106" s="40">
        <f t="shared" si="37"/>
        <v>5</v>
      </c>
      <c r="O106" s="243">
        <f t="shared" si="38"/>
        <v>0</v>
      </c>
      <c r="P106" s="44">
        <f t="shared" si="39"/>
        <v>5</v>
      </c>
      <c r="Q106" s="45">
        <f t="shared" si="40"/>
        <v>0</v>
      </c>
      <c r="R106" s="244">
        <f t="shared" si="41"/>
        <v>5</v>
      </c>
      <c r="S106" s="49">
        <f t="shared" si="12"/>
        <v>20</v>
      </c>
      <c r="T106" s="50">
        <f>GESTOR!J106</f>
        <v>0</v>
      </c>
      <c r="U106" s="50">
        <f t="shared" si="42"/>
        <v>6</v>
      </c>
      <c r="V106" s="51">
        <f t="shared" si="43"/>
        <v>14</v>
      </c>
      <c r="W106" s="233">
        <v>1392.39</v>
      </c>
      <c r="X106" s="54">
        <f t="shared" si="15"/>
        <v>13923.900000000001</v>
      </c>
      <c r="Y106" s="158"/>
      <c r="Z106" s="158">
        <v>1</v>
      </c>
      <c r="AA106" s="158">
        <v>5</v>
      </c>
      <c r="AB106" s="158"/>
      <c r="AC106" s="158"/>
      <c r="AD106" s="158"/>
      <c r="AE106" s="158"/>
      <c r="AF106" s="158"/>
      <c r="AG106" s="158"/>
      <c r="AH106" s="158"/>
      <c r="AI106" s="158"/>
    </row>
    <row r="107" spans="1:35" ht="68.25" hidden="1" customHeight="1" x14ac:dyDescent="0.35">
      <c r="A107" s="175">
        <v>104</v>
      </c>
      <c r="B107" s="376"/>
      <c r="C107" s="161" t="s">
        <v>645</v>
      </c>
      <c r="D107" s="163" t="s">
        <v>739</v>
      </c>
      <c r="E107" s="165" t="s">
        <v>79</v>
      </c>
      <c r="F107" s="32">
        <v>51</v>
      </c>
      <c r="G107" s="58">
        <f t="shared" si="30"/>
        <v>25</v>
      </c>
      <c r="H107" s="59">
        <f t="shared" si="31"/>
        <v>4</v>
      </c>
      <c r="I107" s="235">
        <f t="shared" si="32"/>
        <v>21</v>
      </c>
      <c r="J107" s="37">
        <f t="shared" si="33"/>
        <v>25</v>
      </c>
      <c r="K107" s="237">
        <f t="shared" si="34"/>
        <v>0</v>
      </c>
      <c r="L107" s="242">
        <f t="shared" si="35"/>
        <v>25</v>
      </c>
      <c r="M107" s="25">
        <f t="shared" si="36"/>
        <v>25</v>
      </c>
      <c r="N107" s="40">
        <f t="shared" si="37"/>
        <v>0</v>
      </c>
      <c r="O107" s="243">
        <f t="shared" si="38"/>
        <v>25</v>
      </c>
      <c r="P107" s="44">
        <f t="shared" si="39"/>
        <v>25</v>
      </c>
      <c r="Q107" s="45">
        <f t="shared" si="40"/>
        <v>0</v>
      </c>
      <c r="R107" s="244">
        <f t="shared" si="41"/>
        <v>25</v>
      </c>
      <c r="S107" s="49">
        <f t="shared" si="12"/>
        <v>102</v>
      </c>
      <c r="T107" s="50">
        <f>GESTOR!J107</f>
        <v>0</v>
      </c>
      <c r="U107" s="50">
        <f t="shared" si="42"/>
        <v>4</v>
      </c>
      <c r="V107" s="51">
        <f t="shared" si="43"/>
        <v>98</v>
      </c>
      <c r="W107" s="54">
        <v>1572.77</v>
      </c>
      <c r="X107" s="54">
        <f t="shared" si="15"/>
        <v>80211.27</v>
      </c>
      <c r="Y107" s="158">
        <v>4</v>
      </c>
      <c r="Z107" s="158"/>
      <c r="AA107" s="158"/>
      <c r="AB107" s="158"/>
      <c r="AC107" s="158"/>
      <c r="AD107" s="158"/>
      <c r="AE107" s="158"/>
      <c r="AF107" s="158"/>
      <c r="AG107" s="158"/>
      <c r="AH107" s="158"/>
      <c r="AI107" s="158"/>
    </row>
    <row r="108" spans="1:35" ht="68.25" hidden="1" customHeight="1" x14ac:dyDescent="0.35">
      <c r="A108" s="175">
        <v>105</v>
      </c>
      <c r="B108" s="376"/>
      <c r="C108" s="161" t="s">
        <v>378</v>
      </c>
      <c r="D108" s="163" t="s">
        <v>740</v>
      </c>
      <c r="E108" s="165" t="s">
        <v>79</v>
      </c>
      <c r="F108" s="32">
        <v>72</v>
      </c>
      <c r="G108" s="58">
        <f t="shared" si="30"/>
        <v>36</v>
      </c>
      <c r="H108" s="59">
        <f t="shared" si="31"/>
        <v>0</v>
      </c>
      <c r="I108" s="235">
        <f t="shared" si="32"/>
        <v>36</v>
      </c>
      <c r="J108" s="37">
        <f t="shared" si="33"/>
        <v>36</v>
      </c>
      <c r="K108" s="237">
        <f t="shared" si="34"/>
        <v>0</v>
      </c>
      <c r="L108" s="242">
        <f t="shared" si="35"/>
        <v>36</v>
      </c>
      <c r="M108" s="25">
        <f t="shared" si="36"/>
        <v>36</v>
      </c>
      <c r="N108" s="40">
        <f t="shared" si="37"/>
        <v>6</v>
      </c>
      <c r="O108" s="243">
        <f t="shared" si="38"/>
        <v>30</v>
      </c>
      <c r="P108" s="44">
        <f t="shared" si="39"/>
        <v>36</v>
      </c>
      <c r="Q108" s="45">
        <f t="shared" si="40"/>
        <v>0</v>
      </c>
      <c r="R108" s="244">
        <f t="shared" si="41"/>
        <v>36</v>
      </c>
      <c r="S108" s="49">
        <f t="shared" si="12"/>
        <v>144</v>
      </c>
      <c r="T108" s="50">
        <f>GESTOR!J108</f>
        <v>0</v>
      </c>
      <c r="U108" s="50">
        <f t="shared" si="42"/>
        <v>6</v>
      </c>
      <c r="V108" s="51">
        <f t="shared" si="43"/>
        <v>138</v>
      </c>
      <c r="W108" s="54">
        <v>1327.78</v>
      </c>
      <c r="X108" s="54">
        <f t="shared" si="15"/>
        <v>95600.16</v>
      </c>
      <c r="Y108" s="158"/>
      <c r="Z108" s="158"/>
      <c r="AA108" s="158">
        <v>6</v>
      </c>
      <c r="AB108" s="158"/>
      <c r="AC108" s="158"/>
      <c r="AD108" s="158"/>
      <c r="AE108" s="158"/>
      <c r="AF108" s="158"/>
      <c r="AG108" s="158"/>
      <c r="AH108" s="158"/>
      <c r="AI108" s="158"/>
    </row>
    <row r="109" spans="1:35" ht="68.25" hidden="1" customHeight="1" x14ac:dyDescent="0.35">
      <c r="A109" s="175">
        <v>106</v>
      </c>
      <c r="B109" s="376"/>
      <c r="C109" s="172" t="s">
        <v>380</v>
      </c>
      <c r="D109" s="163" t="s">
        <v>741</v>
      </c>
      <c r="E109" s="165" t="s">
        <v>79</v>
      </c>
      <c r="F109" s="32">
        <v>14</v>
      </c>
      <c r="G109" s="58">
        <f t="shared" si="30"/>
        <v>7</v>
      </c>
      <c r="H109" s="59">
        <f t="shared" si="31"/>
        <v>4</v>
      </c>
      <c r="I109" s="235">
        <f t="shared" si="32"/>
        <v>3</v>
      </c>
      <c r="J109" s="37">
        <f t="shared" si="33"/>
        <v>7</v>
      </c>
      <c r="K109" s="237">
        <f t="shared" si="34"/>
        <v>0</v>
      </c>
      <c r="L109" s="242">
        <f t="shared" si="35"/>
        <v>7</v>
      </c>
      <c r="M109" s="25">
        <f t="shared" si="36"/>
        <v>7</v>
      </c>
      <c r="N109" s="40">
        <f t="shared" si="37"/>
        <v>6</v>
      </c>
      <c r="O109" s="243">
        <f t="shared" si="38"/>
        <v>1</v>
      </c>
      <c r="P109" s="44">
        <f t="shared" si="39"/>
        <v>7</v>
      </c>
      <c r="Q109" s="45">
        <f t="shared" si="40"/>
        <v>0</v>
      </c>
      <c r="R109" s="244">
        <f t="shared" si="41"/>
        <v>7</v>
      </c>
      <c r="S109" s="49">
        <f t="shared" si="12"/>
        <v>28</v>
      </c>
      <c r="T109" s="50">
        <f>GESTOR!J109</f>
        <v>0</v>
      </c>
      <c r="U109" s="50">
        <f t="shared" si="42"/>
        <v>10</v>
      </c>
      <c r="V109" s="51">
        <f t="shared" si="43"/>
        <v>18</v>
      </c>
      <c r="W109" s="54">
        <v>2775.42</v>
      </c>
      <c r="X109" s="54">
        <f t="shared" si="15"/>
        <v>38855.880000000005</v>
      </c>
      <c r="Y109" s="158">
        <v>4</v>
      </c>
      <c r="Z109" s="158"/>
      <c r="AA109" s="158">
        <v>6</v>
      </c>
      <c r="AB109" s="158"/>
      <c r="AC109" s="158"/>
      <c r="AD109" s="158"/>
      <c r="AE109" s="158"/>
      <c r="AF109" s="158"/>
      <c r="AG109" s="158"/>
      <c r="AH109" s="158"/>
      <c r="AI109" s="158"/>
    </row>
    <row r="110" spans="1:35" ht="68.25" hidden="1" customHeight="1" x14ac:dyDescent="0.35">
      <c r="A110" s="175">
        <v>107</v>
      </c>
      <c r="B110" s="376"/>
      <c r="C110" s="161" t="s">
        <v>382</v>
      </c>
      <c r="D110" s="163" t="s">
        <v>742</v>
      </c>
      <c r="E110" s="165" t="s">
        <v>79</v>
      </c>
      <c r="F110" s="32">
        <v>6</v>
      </c>
      <c r="G110" s="58">
        <f t="shared" si="30"/>
        <v>3</v>
      </c>
      <c r="H110" s="59">
        <f t="shared" si="31"/>
        <v>0</v>
      </c>
      <c r="I110" s="235">
        <f t="shared" si="32"/>
        <v>3</v>
      </c>
      <c r="J110" s="37">
        <f t="shared" si="33"/>
        <v>3</v>
      </c>
      <c r="K110" s="237">
        <f t="shared" si="34"/>
        <v>0</v>
      </c>
      <c r="L110" s="242">
        <f t="shared" si="35"/>
        <v>3</v>
      </c>
      <c r="M110" s="25">
        <f t="shared" si="36"/>
        <v>3</v>
      </c>
      <c r="N110" s="40">
        <f t="shared" si="37"/>
        <v>0</v>
      </c>
      <c r="O110" s="243">
        <f t="shared" si="38"/>
        <v>3</v>
      </c>
      <c r="P110" s="44">
        <f t="shared" si="39"/>
        <v>3</v>
      </c>
      <c r="Q110" s="45">
        <f t="shared" si="40"/>
        <v>0</v>
      </c>
      <c r="R110" s="244">
        <f t="shared" si="41"/>
        <v>3</v>
      </c>
      <c r="S110" s="49">
        <f t="shared" si="12"/>
        <v>12</v>
      </c>
      <c r="T110" s="50">
        <f>GESTOR!J110</f>
        <v>0</v>
      </c>
      <c r="U110" s="50">
        <f t="shared" si="42"/>
        <v>0</v>
      </c>
      <c r="V110" s="51">
        <f t="shared" si="43"/>
        <v>12</v>
      </c>
      <c r="W110" s="54">
        <v>3955.66</v>
      </c>
      <c r="X110" s="54">
        <f t="shared" si="15"/>
        <v>23733.96</v>
      </c>
      <c r="Y110" s="158"/>
      <c r="Z110" s="158"/>
      <c r="AA110" s="158"/>
      <c r="AB110" s="158"/>
      <c r="AC110" s="158"/>
      <c r="AD110" s="158"/>
      <c r="AE110" s="158"/>
      <c r="AF110" s="158"/>
      <c r="AG110" s="158"/>
      <c r="AH110" s="158"/>
      <c r="AI110" s="158"/>
    </row>
    <row r="111" spans="1:35" ht="68.25" hidden="1" customHeight="1" x14ac:dyDescent="0.35">
      <c r="A111" s="175">
        <v>108</v>
      </c>
      <c r="B111" s="376"/>
      <c r="C111" s="161" t="s">
        <v>384</v>
      </c>
      <c r="D111" s="163" t="s">
        <v>252</v>
      </c>
      <c r="E111" s="165" t="s">
        <v>79</v>
      </c>
      <c r="F111" s="32">
        <v>3</v>
      </c>
      <c r="G111" s="58">
        <f t="shared" si="30"/>
        <v>1</v>
      </c>
      <c r="H111" s="59">
        <f t="shared" si="31"/>
        <v>0</v>
      </c>
      <c r="I111" s="235">
        <f t="shared" si="32"/>
        <v>1</v>
      </c>
      <c r="J111" s="37">
        <f t="shared" si="33"/>
        <v>1</v>
      </c>
      <c r="K111" s="237">
        <f t="shared" si="34"/>
        <v>0</v>
      </c>
      <c r="L111" s="242">
        <f t="shared" si="35"/>
        <v>1</v>
      </c>
      <c r="M111" s="25">
        <f t="shared" si="36"/>
        <v>1</v>
      </c>
      <c r="N111" s="40">
        <f t="shared" si="37"/>
        <v>0</v>
      </c>
      <c r="O111" s="243">
        <f t="shared" si="38"/>
        <v>1</v>
      </c>
      <c r="P111" s="44">
        <f t="shared" si="39"/>
        <v>1</v>
      </c>
      <c r="Q111" s="45">
        <f t="shared" si="40"/>
        <v>0</v>
      </c>
      <c r="R111" s="244">
        <f t="shared" si="41"/>
        <v>1</v>
      </c>
      <c r="S111" s="49">
        <f t="shared" si="12"/>
        <v>6</v>
      </c>
      <c r="T111" s="50">
        <f>GESTOR!J111</f>
        <v>0</v>
      </c>
      <c r="U111" s="50">
        <f t="shared" si="42"/>
        <v>0</v>
      </c>
      <c r="V111" s="51">
        <f t="shared" si="43"/>
        <v>6</v>
      </c>
      <c r="W111" s="54">
        <v>190.74</v>
      </c>
      <c r="X111" s="54">
        <f t="shared" si="15"/>
        <v>572.22</v>
      </c>
      <c r="Y111" s="158"/>
      <c r="Z111" s="158"/>
      <c r="AA111" s="158"/>
      <c r="AB111" s="158"/>
      <c r="AC111" s="158"/>
      <c r="AD111" s="158"/>
      <c r="AE111" s="158"/>
      <c r="AF111" s="158"/>
      <c r="AG111" s="158"/>
      <c r="AH111" s="158"/>
      <c r="AI111" s="158"/>
    </row>
    <row r="112" spans="1:35" ht="68.25" hidden="1" customHeight="1" x14ac:dyDescent="0.35">
      <c r="A112" s="175">
        <v>109</v>
      </c>
      <c r="B112" s="376"/>
      <c r="C112" s="161" t="s">
        <v>386</v>
      </c>
      <c r="D112" s="163" t="s">
        <v>743</v>
      </c>
      <c r="E112" s="165" t="s">
        <v>79</v>
      </c>
      <c r="F112" s="32">
        <v>9</v>
      </c>
      <c r="G112" s="58">
        <f t="shared" si="30"/>
        <v>4</v>
      </c>
      <c r="H112" s="59">
        <f t="shared" si="31"/>
        <v>0</v>
      </c>
      <c r="I112" s="235">
        <f t="shared" si="32"/>
        <v>4</v>
      </c>
      <c r="J112" s="37">
        <f t="shared" si="33"/>
        <v>4</v>
      </c>
      <c r="K112" s="237">
        <f t="shared" si="34"/>
        <v>0</v>
      </c>
      <c r="L112" s="242">
        <f t="shared" si="35"/>
        <v>4</v>
      </c>
      <c r="M112" s="25">
        <f t="shared" si="36"/>
        <v>4</v>
      </c>
      <c r="N112" s="40">
        <f t="shared" si="37"/>
        <v>4</v>
      </c>
      <c r="O112" s="243">
        <f t="shared" si="38"/>
        <v>0</v>
      </c>
      <c r="P112" s="44">
        <f t="shared" si="39"/>
        <v>4</v>
      </c>
      <c r="Q112" s="45">
        <f t="shared" si="40"/>
        <v>0</v>
      </c>
      <c r="R112" s="244">
        <f t="shared" si="41"/>
        <v>4</v>
      </c>
      <c r="S112" s="49">
        <f t="shared" si="12"/>
        <v>18</v>
      </c>
      <c r="T112" s="50">
        <f>GESTOR!J112</f>
        <v>0</v>
      </c>
      <c r="U112" s="50">
        <f t="shared" si="42"/>
        <v>4</v>
      </c>
      <c r="V112" s="51">
        <f t="shared" si="43"/>
        <v>14</v>
      </c>
      <c r="W112" s="54">
        <v>577.61</v>
      </c>
      <c r="X112" s="54">
        <f t="shared" si="15"/>
        <v>5198.49</v>
      </c>
      <c r="Y112" s="158"/>
      <c r="Z112" s="158"/>
      <c r="AA112" s="158">
        <v>4</v>
      </c>
      <c r="AB112" s="158"/>
      <c r="AC112" s="158"/>
      <c r="AD112" s="158"/>
      <c r="AE112" s="158"/>
      <c r="AF112" s="158"/>
      <c r="AG112" s="158"/>
      <c r="AH112" s="158"/>
      <c r="AI112" s="158"/>
    </row>
    <row r="113" spans="1:35" ht="68.25" customHeight="1" x14ac:dyDescent="0.35">
      <c r="A113" s="175">
        <v>110</v>
      </c>
      <c r="B113" s="376"/>
      <c r="C113" s="161" t="s">
        <v>388</v>
      </c>
      <c r="D113" s="163" t="s">
        <v>744</v>
      </c>
      <c r="E113" s="165" t="s">
        <v>79</v>
      </c>
      <c r="F113" s="32">
        <v>41</v>
      </c>
      <c r="G113" s="58">
        <f t="shared" si="30"/>
        <v>20</v>
      </c>
      <c r="H113" s="59">
        <f t="shared" si="31"/>
        <v>0</v>
      </c>
      <c r="I113" s="235">
        <f t="shared" si="32"/>
        <v>20</v>
      </c>
      <c r="J113" s="37">
        <f t="shared" si="33"/>
        <v>20</v>
      </c>
      <c r="K113" s="237">
        <f t="shared" si="34"/>
        <v>0</v>
      </c>
      <c r="L113" s="242">
        <f t="shared" si="35"/>
        <v>20</v>
      </c>
      <c r="M113" s="25">
        <f t="shared" si="36"/>
        <v>20</v>
      </c>
      <c r="N113" s="40">
        <f t="shared" si="37"/>
        <v>6</v>
      </c>
      <c r="O113" s="243">
        <f t="shared" si="38"/>
        <v>14</v>
      </c>
      <c r="P113" s="44">
        <f t="shared" si="39"/>
        <v>20</v>
      </c>
      <c r="Q113" s="45">
        <f t="shared" si="40"/>
        <v>4</v>
      </c>
      <c r="R113" s="244">
        <f t="shared" si="41"/>
        <v>16</v>
      </c>
      <c r="S113" s="49">
        <f t="shared" si="12"/>
        <v>82</v>
      </c>
      <c r="T113" s="50">
        <f>GESTOR!J113</f>
        <v>0</v>
      </c>
      <c r="U113" s="50">
        <f t="shared" si="42"/>
        <v>10</v>
      </c>
      <c r="V113" s="51">
        <f t="shared" si="43"/>
        <v>72</v>
      </c>
      <c r="W113" s="54">
        <v>4293.8100000000004</v>
      </c>
      <c r="X113" s="54">
        <f t="shared" si="15"/>
        <v>176046.21000000002</v>
      </c>
      <c r="Y113" s="158"/>
      <c r="Z113" s="158"/>
      <c r="AA113" s="158">
        <v>6</v>
      </c>
      <c r="AB113" s="158">
        <v>4</v>
      </c>
      <c r="AC113" s="158"/>
      <c r="AD113" s="158"/>
      <c r="AE113" s="158"/>
      <c r="AF113" s="158"/>
      <c r="AG113" s="158"/>
      <c r="AH113" s="158"/>
      <c r="AI113" s="158"/>
    </row>
    <row r="114" spans="1:35" ht="68.25" hidden="1" customHeight="1" x14ac:dyDescent="0.35">
      <c r="A114" s="175">
        <v>111</v>
      </c>
      <c r="B114" s="376"/>
      <c r="C114" s="161" t="s">
        <v>390</v>
      </c>
      <c r="D114" s="163" t="s">
        <v>745</v>
      </c>
      <c r="E114" s="165" t="s">
        <v>79</v>
      </c>
      <c r="F114" s="32">
        <v>2</v>
      </c>
      <c r="G114" s="58">
        <f t="shared" si="30"/>
        <v>1</v>
      </c>
      <c r="H114" s="59">
        <f t="shared" si="31"/>
        <v>0</v>
      </c>
      <c r="I114" s="235">
        <f t="shared" si="32"/>
        <v>1</v>
      </c>
      <c r="J114" s="37">
        <f t="shared" si="33"/>
        <v>1</v>
      </c>
      <c r="K114" s="237">
        <f t="shared" si="34"/>
        <v>0</v>
      </c>
      <c r="L114" s="242">
        <f t="shared" si="35"/>
        <v>1</v>
      </c>
      <c r="M114" s="25">
        <f t="shared" si="36"/>
        <v>1</v>
      </c>
      <c r="N114" s="40">
        <f t="shared" si="37"/>
        <v>0</v>
      </c>
      <c r="O114" s="243">
        <f t="shared" si="38"/>
        <v>1</v>
      </c>
      <c r="P114" s="44">
        <f t="shared" si="39"/>
        <v>1</v>
      </c>
      <c r="Q114" s="45">
        <f t="shared" si="40"/>
        <v>0</v>
      </c>
      <c r="R114" s="244">
        <f t="shared" si="41"/>
        <v>1</v>
      </c>
      <c r="S114" s="49">
        <f t="shared" si="12"/>
        <v>4</v>
      </c>
      <c r="T114" s="50">
        <f>GESTOR!J114</f>
        <v>0</v>
      </c>
      <c r="U114" s="50">
        <f t="shared" si="42"/>
        <v>0</v>
      </c>
      <c r="V114" s="51">
        <f t="shared" si="43"/>
        <v>4</v>
      </c>
      <c r="W114" s="54">
        <v>360.71</v>
      </c>
      <c r="X114" s="54">
        <f t="shared" si="15"/>
        <v>721.42</v>
      </c>
      <c r="Y114" s="158"/>
      <c r="Z114" s="158"/>
      <c r="AA114" s="158"/>
      <c r="AB114" s="158"/>
      <c r="AC114" s="158"/>
      <c r="AD114" s="158"/>
      <c r="AE114" s="158"/>
      <c r="AF114" s="158"/>
      <c r="AG114" s="158"/>
      <c r="AH114" s="158"/>
      <c r="AI114" s="158"/>
    </row>
    <row r="115" spans="1:35" ht="68.25" hidden="1" customHeight="1" x14ac:dyDescent="0.35">
      <c r="A115" s="175">
        <v>112</v>
      </c>
      <c r="B115" s="376"/>
      <c r="C115" s="161" t="s">
        <v>393</v>
      </c>
      <c r="D115" s="163" t="s">
        <v>746</v>
      </c>
      <c r="E115" s="165" t="s">
        <v>79</v>
      </c>
      <c r="F115" s="32">
        <v>10</v>
      </c>
      <c r="G115" s="58">
        <f t="shared" si="30"/>
        <v>5</v>
      </c>
      <c r="H115" s="59">
        <f t="shared" si="31"/>
        <v>0</v>
      </c>
      <c r="I115" s="235">
        <f t="shared" si="32"/>
        <v>5</v>
      </c>
      <c r="J115" s="37">
        <f t="shared" si="33"/>
        <v>5</v>
      </c>
      <c r="K115" s="237">
        <f t="shared" si="34"/>
        <v>0</v>
      </c>
      <c r="L115" s="242">
        <f t="shared" si="35"/>
        <v>5</v>
      </c>
      <c r="M115" s="25">
        <f t="shared" si="36"/>
        <v>5</v>
      </c>
      <c r="N115" s="40">
        <f t="shared" si="37"/>
        <v>0</v>
      </c>
      <c r="O115" s="243">
        <f t="shared" si="38"/>
        <v>5</v>
      </c>
      <c r="P115" s="44">
        <f t="shared" si="39"/>
        <v>5</v>
      </c>
      <c r="Q115" s="45">
        <f t="shared" si="40"/>
        <v>0</v>
      </c>
      <c r="R115" s="244">
        <f t="shared" si="41"/>
        <v>5</v>
      </c>
      <c r="S115" s="49">
        <f t="shared" si="12"/>
        <v>20</v>
      </c>
      <c r="T115" s="50">
        <f>GESTOR!J115</f>
        <v>0</v>
      </c>
      <c r="U115" s="50">
        <f t="shared" si="42"/>
        <v>0</v>
      </c>
      <c r="V115" s="51">
        <f t="shared" si="43"/>
        <v>20</v>
      </c>
      <c r="W115" s="54">
        <v>913.55</v>
      </c>
      <c r="X115" s="54">
        <f t="shared" si="15"/>
        <v>9135.5</v>
      </c>
      <c r="Y115" s="158"/>
      <c r="Z115" s="158"/>
      <c r="AA115" s="158"/>
      <c r="AB115" s="158"/>
      <c r="AC115" s="158"/>
      <c r="AD115" s="158"/>
      <c r="AE115" s="158"/>
      <c r="AF115" s="158"/>
      <c r="AG115" s="158"/>
      <c r="AH115" s="158"/>
      <c r="AI115" s="158"/>
    </row>
    <row r="116" spans="1:35" ht="68.25" hidden="1" customHeight="1" x14ac:dyDescent="0.35">
      <c r="A116" s="175">
        <v>113</v>
      </c>
      <c r="B116" s="376"/>
      <c r="C116" s="161" t="s">
        <v>397</v>
      </c>
      <c r="D116" s="163" t="s">
        <v>747</v>
      </c>
      <c r="E116" s="165" t="s">
        <v>79</v>
      </c>
      <c r="F116" s="32">
        <v>6</v>
      </c>
      <c r="G116" s="58">
        <f t="shared" si="30"/>
        <v>3</v>
      </c>
      <c r="H116" s="59">
        <f t="shared" si="31"/>
        <v>0</v>
      </c>
      <c r="I116" s="235">
        <f t="shared" si="32"/>
        <v>3</v>
      </c>
      <c r="J116" s="37">
        <f t="shared" si="33"/>
        <v>3</v>
      </c>
      <c r="K116" s="237">
        <f t="shared" si="34"/>
        <v>0</v>
      </c>
      <c r="L116" s="242">
        <f t="shared" si="35"/>
        <v>3</v>
      </c>
      <c r="M116" s="25">
        <f t="shared" si="36"/>
        <v>3</v>
      </c>
      <c r="N116" s="40">
        <f t="shared" si="37"/>
        <v>0</v>
      </c>
      <c r="O116" s="243">
        <f t="shared" si="38"/>
        <v>3</v>
      </c>
      <c r="P116" s="44">
        <f t="shared" si="39"/>
        <v>3</v>
      </c>
      <c r="Q116" s="45">
        <f t="shared" si="40"/>
        <v>0</v>
      </c>
      <c r="R116" s="244">
        <f t="shared" si="41"/>
        <v>3</v>
      </c>
      <c r="S116" s="49">
        <f t="shared" si="12"/>
        <v>12</v>
      </c>
      <c r="T116" s="50">
        <f>GESTOR!J116</f>
        <v>0</v>
      </c>
      <c r="U116" s="50">
        <f t="shared" si="42"/>
        <v>0</v>
      </c>
      <c r="V116" s="51">
        <f t="shared" si="43"/>
        <v>12</v>
      </c>
      <c r="W116" s="54">
        <v>62.33</v>
      </c>
      <c r="X116" s="54">
        <f t="shared" si="15"/>
        <v>373.98</v>
      </c>
      <c r="Y116" s="158"/>
      <c r="Z116" s="158"/>
      <c r="AA116" s="158"/>
      <c r="AB116" s="158"/>
      <c r="AC116" s="158"/>
      <c r="AD116" s="158"/>
      <c r="AE116" s="158"/>
      <c r="AF116" s="158"/>
      <c r="AG116" s="158"/>
      <c r="AH116" s="158"/>
      <c r="AI116" s="158"/>
    </row>
    <row r="117" spans="1:35" ht="68.25" hidden="1" customHeight="1" x14ac:dyDescent="0.35">
      <c r="A117" s="171">
        <v>114</v>
      </c>
      <c r="B117" s="376"/>
      <c r="C117" s="172" t="s">
        <v>400</v>
      </c>
      <c r="D117" s="163" t="s">
        <v>252</v>
      </c>
      <c r="E117" s="165" t="s">
        <v>188</v>
      </c>
      <c r="F117" s="32">
        <v>2</v>
      </c>
      <c r="G117" s="58">
        <f t="shared" si="30"/>
        <v>1</v>
      </c>
      <c r="H117" s="59">
        <f t="shared" si="31"/>
        <v>0</v>
      </c>
      <c r="I117" s="235">
        <f t="shared" si="32"/>
        <v>1</v>
      </c>
      <c r="J117" s="37">
        <f t="shared" si="33"/>
        <v>1</v>
      </c>
      <c r="K117" s="237">
        <f t="shared" si="34"/>
        <v>0</v>
      </c>
      <c r="L117" s="242">
        <f t="shared" si="35"/>
        <v>1</v>
      </c>
      <c r="M117" s="25">
        <f t="shared" si="36"/>
        <v>1</v>
      </c>
      <c r="N117" s="40">
        <f t="shared" si="37"/>
        <v>0</v>
      </c>
      <c r="O117" s="243">
        <f t="shared" si="38"/>
        <v>1</v>
      </c>
      <c r="P117" s="44">
        <f t="shared" si="39"/>
        <v>1</v>
      </c>
      <c r="Q117" s="45">
        <f t="shared" si="40"/>
        <v>0</v>
      </c>
      <c r="R117" s="244">
        <f t="shared" si="41"/>
        <v>1</v>
      </c>
      <c r="S117" s="49">
        <f t="shared" si="12"/>
        <v>4</v>
      </c>
      <c r="T117" s="50">
        <f>GESTOR!J117</f>
        <v>0</v>
      </c>
      <c r="U117" s="50">
        <f t="shared" si="42"/>
        <v>0</v>
      </c>
      <c r="V117" s="51">
        <f t="shared" si="43"/>
        <v>4</v>
      </c>
      <c r="W117" s="54">
        <v>901.29</v>
      </c>
      <c r="X117" s="54">
        <f t="shared" si="15"/>
        <v>1802.58</v>
      </c>
      <c r="Y117" s="158"/>
      <c r="Z117" s="158"/>
      <c r="AA117" s="158"/>
      <c r="AB117" s="158"/>
      <c r="AC117" s="158"/>
      <c r="AD117" s="158"/>
      <c r="AE117" s="158"/>
      <c r="AF117" s="158"/>
      <c r="AG117" s="158"/>
      <c r="AH117" s="158"/>
      <c r="AI117" s="158"/>
    </row>
    <row r="118" spans="1:35" ht="68.25" hidden="1" customHeight="1" x14ac:dyDescent="0.35">
      <c r="A118" s="175">
        <v>115</v>
      </c>
      <c r="B118" s="376"/>
      <c r="C118" s="161" t="s">
        <v>401</v>
      </c>
      <c r="D118" s="163" t="s">
        <v>748</v>
      </c>
      <c r="E118" s="165" t="s">
        <v>79</v>
      </c>
      <c r="F118" s="32">
        <v>40</v>
      </c>
      <c r="G118" s="58">
        <f t="shared" si="30"/>
        <v>20</v>
      </c>
      <c r="H118" s="59">
        <f t="shared" si="31"/>
        <v>0</v>
      </c>
      <c r="I118" s="235">
        <f t="shared" si="32"/>
        <v>20</v>
      </c>
      <c r="J118" s="37">
        <f t="shared" si="33"/>
        <v>20</v>
      </c>
      <c r="K118" s="237">
        <f t="shared" si="34"/>
        <v>0</v>
      </c>
      <c r="L118" s="242">
        <f t="shared" si="35"/>
        <v>20</v>
      </c>
      <c r="M118" s="25">
        <f t="shared" si="36"/>
        <v>20</v>
      </c>
      <c r="N118" s="40">
        <f t="shared" si="37"/>
        <v>0</v>
      </c>
      <c r="O118" s="243">
        <f t="shared" si="38"/>
        <v>20</v>
      </c>
      <c r="P118" s="44">
        <f t="shared" si="39"/>
        <v>20</v>
      </c>
      <c r="Q118" s="45">
        <f t="shared" si="40"/>
        <v>0</v>
      </c>
      <c r="R118" s="244">
        <f t="shared" si="41"/>
        <v>20</v>
      </c>
      <c r="S118" s="49">
        <f t="shared" si="12"/>
        <v>80</v>
      </c>
      <c r="T118" s="50">
        <f>GESTOR!J118</f>
        <v>0</v>
      </c>
      <c r="U118" s="50">
        <f t="shared" si="42"/>
        <v>0</v>
      </c>
      <c r="V118" s="51">
        <f t="shared" si="43"/>
        <v>80</v>
      </c>
      <c r="W118" s="54">
        <v>285.98</v>
      </c>
      <c r="X118" s="54">
        <f t="shared" si="15"/>
        <v>11439.2</v>
      </c>
      <c r="Y118" s="158"/>
      <c r="Z118" s="158"/>
      <c r="AA118" s="158"/>
      <c r="AB118" s="158"/>
      <c r="AC118" s="158"/>
      <c r="AD118" s="158"/>
      <c r="AE118" s="158"/>
      <c r="AF118" s="158"/>
      <c r="AG118" s="158"/>
      <c r="AH118" s="158"/>
      <c r="AI118" s="158"/>
    </row>
    <row r="119" spans="1:35" ht="68.25" hidden="1" customHeight="1" x14ac:dyDescent="0.35">
      <c r="A119" s="175">
        <v>116</v>
      </c>
      <c r="B119" s="376"/>
      <c r="C119" s="161" t="s">
        <v>403</v>
      </c>
      <c r="D119" s="163" t="s">
        <v>749</v>
      </c>
      <c r="E119" s="165" t="s">
        <v>79</v>
      </c>
      <c r="F119" s="32">
        <v>17</v>
      </c>
      <c r="G119" s="58">
        <f t="shared" si="30"/>
        <v>8</v>
      </c>
      <c r="H119" s="59">
        <f t="shared" si="31"/>
        <v>0</v>
      </c>
      <c r="I119" s="235">
        <f t="shared" si="32"/>
        <v>8</v>
      </c>
      <c r="J119" s="37">
        <f t="shared" si="33"/>
        <v>8</v>
      </c>
      <c r="K119" s="237">
        <f t="shared" si="34"/>
        <v>0</v>
      </c>
      <c r="L119" s="242">
        <f t="shared" si="35"/>
        <v>8</v>
      </c>
      <c r="M119" s="25">
        <f t="shared" si="36"/>
        <v>8</v>
      </c>
      <c r="N119" s="40">
        <f t="shared" si="37"/>
        <v>0</v>
      </c>
      <c r="O119" s="243">
        <f t="shared" si="38"/>
        <v>8</v>
      </c>
      <c r="P119" s="44">
        <f t="shared" si="39"/>
        <v>8</v>
      </c>
      <c r="Q119" s="45">
        <f t="shared" si="40"/>
        <v>0</v>
      </c>
      <c r="R119" s="244">
        <f t="shared" si="41"/>
        <v>8</v>
      </c>
      <c r="S119" s="49">
        <f t="shared" si="12"/>
        <v>34</v>
      </c>
      <c r="T119" s="50">
        <f>GESTOR!J119</f>
        <v>0</v>
      </c>
      <c r="U119" s="50">
        <f t="shared" si="42"/>
        <v>0</v>
      </c>
      <c r="V119" s="51">
        <f t="shared" si="43"/>
        <v>34</v>
      </c>
      <c r="W119" s="54">
        <v>2609.0700000000002</v>
      </c>
      <c r="X119" s="54">
        <f t="shared" si="15"/>
        <v>44354.19</v>
      </c>
      <c r="Y119" s="158"/>
      <c r="Z119" s="158"/>
      <c r="AA119" s="158"/>
      <c r="AB119" s="158"/>
      <c r="AC119" s="158"/>
      <c r="AD119" s="158"/>
      <c r="AE119" s="158"/>
      <c r="AF119" s="158"/>
      <c r="AG119" s="158"/>
      <c r="AH119" s="158"/>
      <c r="AI119" s="158"/>
    </row>
    <row r="120" spans="1:35" ht="68.25" hidden="1" customHeight="1" x14ac:dyDescent="0.35">
      <c r="A120" s="175">
        <v>117</v>
      </c>
      <c r="B120" s="376" t="s">
        <v>207</v>
      </c>
      <c r="C120" s="161" t="s">
        <v>405</v>
      </c>
      <c r="D120" s="163" t="s">
        <v>750</v>
      </c>
      <c r="E120" s="165" t="s">
        <v>79</v>
      </c>
      <c r="F120" s="32">
        <v>3</v>
      </c>
      <c r="G120" s="58">
        <f t="shared" si="30"/>
        <v>1</v>
      </c>
      <c r="H120" s="59">
        <f t="shared" si="31"/>
        <v>0</v>
      </c>
      <c r="I120" s="235">
        <f t="shared" si="32"/>
        <v>1</v>
      </c>
      <c r="J120" s="37">
        <f t="shared" si="33"/>
        <v>1</v>
      </c>
      <c r="K120" s="237">
        <f t="shared" si="34"/>
        <v>0</v>
      </c>
      <c r="L120" s="242">
        <f t="shared" si="35"/>
        <v>1</v>
      </c>
      <c r="M120" s="25">
        <f t="shared" si="36"/>
        <v>1</v>
      </c>
      <c r="N120" s="40">
        <f t="shared" si="37"/>
        <v>1</v>
      </c>
      <c r="O120" s="243">
        <f t="shared" si="38"/>
        <v>0</v>
      </c>
      <c r="P120" s="44">
        <f t="shared" si="39"/>
        <v>1</v>
      </c>
      <c r="Q120" s="45">
        <f t="shared" si="40"/>
        <v>0</v>
      </c>
      <c r="R120" s="244">
        <f t="shared" si="41"/>
        <v>1</v>
      </c>
      <c r="S120" s="49">
        <f t="shared" si="12"/>
        <v>6</v>
      </c>
      <c r="T120" s="50">
        <f>GESTOR!J120</f>
        <v>0</v>
      </c>
      <c r="U120" s="50">
        <f t="shared" si="42"/>
        <v>1</v>
      </c>
      <c r="V120" s="51">
        <f t="shared" si="43"/>
        <v>5</v>
      </c>
      <c r="W120" s="54">
        <v>3414.9</v>
      </c>
      <c r="X120" s="54">
        <f t="shared" si="15"/>
        <v>10244.700000000001</v>
      </c>
      <c r="Y120" s="158"/>
      <c r="Z120" s="158"/>
      <c r="AA120" s="158">
        <v>1</v>
      </c>
      <c r="AB120" s="158"/>
      <c r="AC120" s="158"/>
      <c r="AD120" s="158"/>
      <c r="AE120" s="158"/>
      <c r="AF120" s="158"/>
      <c r="AG120" s="158"/>
      <c r="AH120" s="158"/>
      <c r="AI120" s="158"/>
    </row>
    <row r="121" spans="1:35" ht="68.25" hidden="1" customHeight="1" x14ac:dyDescent="0.35">
      <c r="A121" s="175">
        <v>118</v>
      </c>
      <c r="B121" s="376"/>
      <c r="C121" s="161" t="s">
        <v>409</v>
      </c>
      <c r="D121" s="163" t="s">
        <v>751</v>
      </c>
      <c r="E121" s="165" t="s">
        <v>79</v>
      </c>
      <c r="F121" s="32">
        <v>2</v>
      </c>
      <c r="G121" s="58">
        <f t="shared" si="30"/>
        <v>1</v>
      </c>
      <c r="H121" s="59">
        <f t="shared" si="31"/>
        <v>0</v>
      </c>
      <c r="I121" s="235">
        <f t="shared" si="32"/>
        <v>1</v>
      </c>
      <c r="J121" s="37">
        <f t="shared" si="33"/>
        <v>1</v>
      </c>
      <c r="K121" s="237">
        <f t="shared" si="34"/>
        <v>0</v>
      </c>
      <c r="L121" s="242">
        <f t="shared" si="35"/>
        <v>1</v>
      </c>
      <c r="M121" s="25">
        <f t="shared" si="36"/>
        <v>1</v>
      </c>
      <c r="N121" s="40">
        <f t="shared" si="37"/>
        <v>1</v>
      </c>
      <c r="O121" s="243">
        <f t="shared" si="38"/>
        <v>0</v>
      </c>
      <c r="P121" s="44">
        <f t="shared" si="39"/>
        <v>1</v>
      </c>
      <c r="Q121" s="45">
        <f t="shared" si="40"/>
        <v>0</v>
      </c>
      <c r="R121" s="244">
        <f t="shared" si="41"/>
        <v>1</v>
      </c>
      <c r="S121" s="49">
        <f t="shared" si="12"/>
        <v>4</v>
      </c>
      <c r="T121" s="50">
        <f>GESTOR!J121</f>
        <v>0</v>
      </c>
      <c r="U121" s="50">
        <f t="shared" si="42"/>
        <v>1</v>
      </c>
      <c r="V121" s="51">
        <f t="shared" si="43"/>
        <v>3</v>
      </c>
      <c r="W121" s="54">
        <v>3687.91</v>
      </c>
      <c r="X121" s="54">
        <f t="shared" si="15"/>
        <v>7375.82</v>
      </c>
      <c r="Y121" s="158"/>
      <c r="Z121" s="158"/>
      <c r="AA121" s="158">
        <v>1</v>
      </c>
      <c r="AB121" s="158"/>
      <c r="AC121" s="158"/>
      <c r="AD121" s="158"/>
      <c r="AE121" s="158"/>
      <c r="AF121" s="158"/>
      <c r="AG121" s="158"/>
      <c r="AH121" s="158"/>
      <c r="AI121" s="158"/>
    </row>
    <row r="122" spans="1:35" ht="68.25" hidden="1" customHeight="1" x14ac:dyDescent="0.35">
      <c r="A122" s="175">
        <v>119</v>
      </c>
      <c r="B122" s="376"/>
      <c r="C122" s="161" t="s">
        <v>412</v>
      </c>
      <c r="D122" s="163" t="s">
        <v>752</v>
      </c>
      <c r="E122" s="165" t="s">
        <v>79</v>
      </c>
      <c r="F122" s="32">
        <v>2</v>
      </c>
      <c r="G122" s="58">
        <f t="shared" si="30"/>
        <v>1</v>
      </c>
      <c r="H122" s="59">
        <f t="shared" si="31"/>
        <v>0</v>
      </c>
      <c r="I122" s="235">
        <f t="shared" si="32"/>
        <v>1</v>
      </c>
      <c r="J122" s="37">
        <f t="shared" si="33"/>
        <v>1</v>
      </c>
      <c r="K122" s="237">
        <f t="shared" si="34"/>
        <v>0</v>
      </c>
      <c r="L122" s="242">
        <f t="shared" si="35"/>
        <v>1</v>
      </c>
      <c r="M122" s="25">
        <f t="shared" si="36"/>
        <v>1</v>
      </c>
      <c r="N122" s="40">
        <f t="shared" si="37"/>
        <v>0</v>
      </c>
      <c r="O122" s="243">
        <f t="shared" si="38"/>
        <v>1</v>
      </c>
      <c r="P122" s="44">
        <f t="shared" si="39"/>
        <v>1</v>
      </c>
      <c r="Q122" s="45">
        <f t="shared" si="40"/>
        <v>0</v>
      </c>
      <c r="R122" s="244">
        <f t="shared" si="41"/>
        <v>1</v>
      </c>
      <c r="S122" s="49">
        <f t="shared" si="12"/>
        <v>4</v>
      </c>
      <c r="T122" s="50">
        <f>GESTOR!J122</f>
        <v>0</v>
      </c>
      <c r="U122" s="50">
        <f t="shared" si="42"/>
        <v>0</v>
      </c>
      <c r="V122" s="51">
        <f t="shared" si="43"/>
        <v>4</v>
      </c>
      <c r="W122" s="54">
        <v>1409.49</v>
      </c>
      <c r="X122" s="54">
        <f t="shared" si="15"/>
        <v>2818.98</v>
      </c>
      <c r="Y122" s="158"/>
      <c r="Z122" s="158"/>
      <c r="AA122" s="158"/>
      <c r="AB122" s="158"/>
      <c r="AC122" s="158"/>
      <c r="AD122" s="158"/>
      <c r="AE122" s="158"/>
      <c r="AF122" s="158"/>
      <c r="AG122" s="158"/>
      <c r="AH122" s="158"/>
      <c r="AI122" s="158"/>
    </row>
    <row r="123" spans="1:35" ht="68.25" hidden="1" customHeight="1" x14ac:dyDescent="0.35">
      <c r="A123" s="175">
        <v>120</v>
      </c>
      <c r="B123" s="376"/>
      <c r="C123" s="161" t="s">
        <v>415</v>
      </c>
      <c r="D123" s="163" t="s">
        <v>753</v>
      </c>
      <c r="E123" s="165" t="s">
        <v>79</v>
      </c>
      <c r="F123" s="32">
        <v>2</v>
      </c>
      <c r="G123" s="58">
        <f t="shared" si="30"/>
        <v>1</v>
      </c>
      <c r="H123" s="59">
        <f t="shared" si="31"/>
        <v>0</v>
      </c>
      <c r="I123" s="235">
        <f t="shared" si="32"/>
        <v>1</v>
      </c>
      <c r="J123" s="37">
        <f t="shared" si="33"/>
        <v>1</v>
      </c>
      <c r="K123" s="237">
        <f t="shared" si="34"/>
        <v>0</v>
      </c>
      <c r="L123" s="242">
        <f t="shared" si="35"/>
        <v>1</v>
      </c>
      <c r="M123" s="25">
        <f t="shared" si="36"/>
        <v>1</v>
      </c>
      <c r="N123" s="40">
        <f t="shared" si="37"/>
        <v>0</v>
      </c>
      <c r="O123" s="243">
        <f t="shared" si="38"/>
        <v>1</v>
      </c>
      <c r="P123" s="44">
        <f t="shared" si="39"/>
        <v>1</v>
      </c>
      <c r="Q123" s="45">
        <f t="shared" si="40"/>
        <v>0</v>
      </c>
      <c r="R123" s="244">
        <f t="shared" si="41"/>
        <v>1</v>
      </c>
      <c r="S123" s="49">
        <f t="shared" si="12"/>
        <v>4</v>
      </c>
      <c r="T123" s="50">
        <f>GESTOR!J123</f>
        <v>0</v>
      </c>
      <c r="U123" s="50">
        <f t="shared" si="42"/>
        <v>0</v>
      </c>
      <c r="V123" s="51">
        <f t="shared" si="43"/>
        <v>4</v>
      </c>
      <c r="W123" s="54">
        <v>6499.65</v>
      </c>
      <c r="X123" s="54">
        <f t="shared" si="15"/>
        <v>12999.3</v>
      </c>
      <c r="Y123" s="158"/>
      <c r="Z123" s="158"/>
      <c r="AA123" s="158"/>
      <c r="AB123" s="158"/>
      <c r="AC123" s="158"/>
      <c r="AD123" s="158"/>
      <c r="AE123" s="158"/>
      <c r="AF123" s="158"/>
      <c r="AG123" s="158"/>
      <c r="AH123" s="158"/>
      <c r="AI123" s="158"/>
    </row>
    <row r="124" spans="1:35" ht="68.25" hidden="1" customHeight="1" x14ac:dyDescent="0.35">
      <c r="A124" s="175">
        <v>121</v>
      </c>
      <c r="B124" s="376"/>
      <c r="C124" s="161" t="s">
        <v>418</v>
      </c>
      <c r="D124" s="163" t="s">
        <v>754</v>
      </c>
      <c r="E124" s="165" t="s">
        <v>79</v>
      </c>
      <c r="F124" s="32">
        <v>4</v>
      </c>
      <c r="G124" s="58">
        <f t="shared" si="30"/>
        <v>2</v>
      </c>
      <c r="H124" s="59">
        <f t="shared" si="31"/>
        <v>0</v>
      </c>
      <c r="I124" s="235">
        <f t="shared" si="32"/>
        <v>2</v>
      </c>
      <c r="J124" s="37">
        <f t="shared" si="33"/>
        <v>2</v>
      </c>
      <c r="K124" s="237">
        <f t="shared" si="34"/>
        <v>0</v>
      </c>
      <c r="L124" s="242">
        <f t="shared" si="35"/>
        <v>2</v>
      </c>
      <c r="M124" s="25">
        <f t="shared" si="36"/>
        <v>2</v>
      </c>
      <c r="N124" s="40">
        <f t="shared" si="37"/>
        <v>0</v>
      </c>
      <c r="O124" s="243">
        <f t="shared" si="38"/>
        <v>2</v>
      </c>
      <c r="P124" s="44">
        <f t="shared" si="39"/>
        <v>2</v>
      </c>
      <c r="Q124" s="45">
        <f t="shared" si="40"/>
        <v>0</v>
      </c>
      <c r="R124" s="244">
        <f t="shared" si="41"/>
        <v>2</v>
      </c>
      <c r="S124" s="49">
        <f t="shared" si="12"/>
        <v>8</v>
      </c>
      <c r="T124" s="50">
        <f>GESTOR!J124</f>
        <v>0</v>
      </c>
      <c r="U124" s="50">
        <f t="shared" si="42"/>
        <v>0</v>
      </c>
      <c r="V124" s="51">
        <f t="shared" si="43"/>
        <v>8</v>
      </c>
      <c r="W124" s="54">
        <v>27961.38</v>
      </c>
      <c r="X124" s="54">
        <f t="shared" si="15"/>
        <v>111845.52</v>
      </c>
      <c r="Y124" s="158"/>
      <c r="Z124" s="158"/>
      <c r="AA124" s="158"/>
      <c r="AB124" s="158"/>
      <c r="AC124" s="158"/>
      <c r="AD124" s="158"/>
      <c r="AE124" s="158"/>
      <c r="AF124" s="158"/>
      <c r="AG124" s="158"/>
      <c r="AH124" s="158"/>
      <c r="AI124" s="158"/>
    </row>
    <row r="125" spans="1:35" ht="68.25" hidden="1" customHeight="1" x14ac:dyDescent="0.35">
      <c r="A125" s="175">
        <v>122</v>
      </c>
      <c r="B125" s="376"/>
      <c r="C125" s="161" t="s">
        <v>420</v>
      </c>
      <c r="D125" s="163" t="s">
        <v>755</v>
      </c>
      <c r="E125" s="165" t="s">
        <v>79</v>
      </c>
      <c r="F125" s="32">
        <v>2</v>
      </c>
      <c r="G125" s="58">
        <f t="shared" si="30"/>
        <v>1</v>
      </c>
      <c r="H125" s="59">
        <f t="shared" si="31"/>
        <v>0</v>
      </c>
      <c r="I125" s="235">
        <f t="shared" si="32"/>
        <v>1</v>
      </c>
      <c r="J125" s="37">
        <f t="shared" si="33"/>
        <v>1</v>
      </c>
      <c r="K125" s="237">
        <f t="shared" si="34"/>
        <v>0</v>
      </c>
      <c r="L125" s="242">
        <f t="shared" si="35"/>
        <v>1</v>
      </c>
      <c r="M125" s="25">
        <f t="shared" si="36"/>
        <v>1</v>
      </c>
      <c r="N125" s="40">
        <f t="shared" si="37"/>
        <v>1</v>
      </c>
      <c r="O125" s="243">
        <f t="shared" si="38"/>
        <v>0</v>
      </c>
      <c r="P125" s="44">
        <f t="shared" si="39"/>
        <v>1</v>
      </c>
      <c r="Q125" s="45">
        <f t="shared" si="40"/>
        <v>0</v>
      </c>
      <c r="R125" s="244">
        <f t="shared" si="41"/>
        <v>1</v>
      </c>
      <c r="S125" s="49">
        <f t="shared" si="12"/>
        <v>4</v>
      </c>
      <c r="T125" s="50">
        <f>GESTOR!J125</f>
        <v>0</v>
      </c>
      <c r="U125" s="50">
        <f t="shared" si="42"/>
        <v>1</v>
      </c>
      <c r="V125" s="51">
        <f t="shared" si="43"/>
        <v>3</v>
      </c>
      <c r="W125" s="54">
        <v>1020.38</v>
      </c>
      <c r="X125" s="54">
        <f t="shared" si="15"/>
        <v>2040.76</v>
      </c>
      <c r="Y125" s="158"/>
      <c r="Z125" s="158"/>
      <c r="AA125" s="158">
        <v>1</v>
      </c>
      <c r="AB125" s="158"/>
      <c r="AC125" s="158"/>
      <c r="AD125" s="158"/>
      <c r="AE125" s="158"/>
      <c r="AF125" s="158"/>
      <c r="AG125" s="158"/>
      <c r="AH125" s="158"/>
      <c r="AI125" s="158"/>
    </row>
    <row r="126" spans="1:35" ht="68.25" hidden="1" customHeight="1" x14ac:dyDescent="0.35">
      <c r="A126" s="175">
        <v>123</v>
      </c>
      <c r="B126" s="376"/>
      <c r="C126" s="161" t="s">
        <v>423</v>
      </c>
      <c r="D126" s="163" t="s">
        <v>756</v>
      </c>
      <c r="E126" s="165" t="s">
        <v>79</v>
      </c>
      <c r="F126" s="32">
        <v>1</v>
      </c>
      <c r="G126" s="58">
        <f t="shared" si="30"/>
        <v>0</v>
      </c>
      <c r="H126" s="59">
        <f t="shared" si="31"/>
        <v>0</v>
      </c>
      <c r="I126" s="235">
        <f t="shared" si="32"/>
        <v>0</v>
      </c>
      <c r="J126" s="37">
        <f t="shared" si="33"/>
        <v>0</v>
      </c>
      <c r="K126" s="237">
        <f t="shared" si="34"/>
        <v>0</v>
      </c>
      <c r="L126" s="242">
        <f t="shared" si="35"/>
        <v>0</v>
      </c>
      <c r="M126" s="25">
        <f t="shared" si="36"/>
        <v>0</v>
      </c>
      <c r="N126" s="40">
        <f t="shared" si="37"/>
        <v>0</v>
      </c>
      <c r="O126" s="243">
        <f t="shared" si="38"/>
        <v>0</v>
      </c>
      <c r="P126" s="44">
        <f t="shared" si="39"/>
        <v>0</v>
      </c>
      <c r="Q126" s="45">
        <f t="shared" si="40"/>
        <v>0</v>
      </c>
      <c r="R126" s="244">
        <f t="shared" si="41"/>
        <v>0</v>
      </c>
      <c r="S126" s="49">
        <f t="shared" si="12"/>
        <v>2</v>
      </c>
      <c r="T126" s="50">
        <f>GESTOR!J126</f>
        <v>0</v>
      </c>
      <c r="U126" s="50">
        <f t="shared" si="42"/>
        <v>0</v>
      </c>
      <c r="V126" s="51">
        <f t="shared" si="43"/>
        <v>2</v>
      </c>
      <c r="W126" s="54">
        <v>23128.82</v>
      </c>
      <c r="X126" s="54">
        <f t="shared" si="15"/>
        <v>23128.82</v>
      </c>
      <c r="Y126" s="158"/>
      <c r="Z126" s="158"/>
      <c r="AA126" s="158"/>
      <c r="AB126" s="158"/>
      <c r="AC126" s="158"/>
      <c r="AD126" s="158"/>
      <c r="AE126" s="158"/>
      <c r="AF126" s="158"/>
      <c r="AG126" s="158"/>
      <c r="AH126" s="158"/>
      <c r="AI126" s="158"/>
    </row>
    <row r="127" spans="1:35" ht="68.25" hidden="1" customHeight="1" x14ac:dyDescent="0.35">
      <c r="A127" s="175">
        <v>124</v>
      </c>
      <c r="B127" s="376"/>
      <c r="C127" s="172" t="s">
        <v>427</v>
      </c>
      <c r="D127" s="163" t="s">
        <v>750</v>
      </c>
      <c r="E127" s="165" t="s">
        <v>79</v>
      </c>
      <c r="F127" s="32">
        <v>2</v>
      </c>
      <c r="G127" s="58">
        <f t="shared" si="30"/>
        <v>1</v>
      </c>
      <c r="H127" s="59">
        <f t="shared" si="31"/>
        <v>1</v>
      </c>
      <c r="I127" s="235">
        <f t="shared" si="32"/>
        <v>0</v>
      </c>
      <c r="J127" s="37">
        <f t="shared" si="33"/>
        <v>1</v>
      </c>
      <c r="K127" s="237">
        <f t="shared" si="34"/>
        <v>0</v>
      </c>
      <c r="L127" s="242">
        <f t="shared" si="35"/>
        <v>1</v>
      </c>
      <c r="M127" s="25">
        <f t="shared" si="36"/>
        <v>1</v>
      </c>
      <c r="N127" s="40">
        <f t="shared" si="37"/>
        <v>0</v>
      </c>
      <c r="O127" s="243">
        <f t="shared" si="38"/>
        <v>1</v>
      </c>
      <c r="P127" s="44">
        <f t="shared" si="39"/>
        <v>1</v>
      </c>
      <c r="Q127" s="45">
        <f t="shared" si="40"/>
        <v>0</v>
      </c>
      <c r="R127" s="244">
        <f t="shared" si="41"/>
        <v>1</v>
      </c>
      <c r="S127" s="49">
        <f t="shared" si="12"/>
        <v>4</v>
      </c>
      <c r="T127" s="50">
        <f>GESTOR!J127</f>
        <v>0</v>
      </c>
      <c r="U127" s="50">
        <f t="shared" si="42"/>
        <v>1</v>
      </c>
      <c r="V127" s="51">
        <f t="shared" si="43"/>
        <v>3</v>
      </c>
      <c r="W127" s="54">
        <v>4154.1099999999997</v>
      </c>
      <c r="X127" s="54">
        <f t="shared" si="15"/>
        <v>8308.2199999999993</v>
      </c>
      <c r="Y127" s="158">
        <v>1</v>
      </c>
      <c r="Z127" s="158"/>
      <c r="AA127" s="158"/>
      <c r="AB127" s="158"/>
      <c r="AC127" s="158"/>
      <c r="AD127" s="158"/>
      <c r="AE127" s="158"/>
      <c r="AF127" s="158"/>
      <c r="AG127" s="158"/>
      <c r="AH127" s="158"/>
      <c r="AI127" s="158"/>
    </row>
    <row r="128" spans="1:35" ht="68.25" hidden="1" customHeight="1" x14ac:dyDescent="0.35">
      <c r="A128" s="175">
        <v>125</v>
      </c>
      <c r="B128" s="376"/>
      <c r="C128" s="161" t="s">
        <v>428</v>
      </c>
      <c r="D128" s="163" t="s">
        <v>757</v>
      </c>
      <c r="E128" s="165" t="s">
        <v>79</v>
      </c>
      <c r="F128" s="32">
        <v>3</v>
      </c>
      <c r="G128" s="58">
        <f t="shared" si="30"/>
        <v>1</v>
      </c>
      <c r="H128" s="59">
        <f t="shared" si="31"/>
        <v>0</v>
      </c>
      <c r="I128" s="235">
        <f t="shared" si="32"/>
        <v>1</v>
      </c>
      <c r="J128" s="37">
        <f t="shared" si="33"/>
        <v>1</v>
      </c>
      <c r="K128" s="237">
        <f t="shared" si="34"/>
        <v>0</v>
      </c>
      <c r="L128" s="242">
        <f t="shared" si="35"/>
        <v>1</v>
      </c>
      <c r="M128" s="25">
        <f t="shared" si="36"/>
        <v>1</v>
      </c>
      <c r="N128" s="40">
        <f t="shared" si="37"/>
        <v>0</v>
      </c>
      <c r="O128" s="243">
        <f t="shared" si="38"/>
        <v>1</v>
      </c>
      <c r="P128" s="44">
        <f t="shared" si="39"/>
        <v>1</v>
      </c>
      <c r="Q128" s="45">
        <f t="shared" si="40"/>
        <v>0</v>
      </c>
      <c r="R128" s="244">
        <f t="shared" si="41"/>
        <v>1</v>
      </c>
      <c r="S128" s="49">
        <f t="shared" si="12"/>
        <v>6</v>
      </c>
      <c r="T128" s="50">
        <f>GESTOR!J128</f>
        <v>0</v>
      </c>
      <c r="U128" s="50">
        <f t="shared" si="42"/>
        <v>0</v>
      </c>
      <c r="V128" s="51">
        <f t="shared" si="43"/>
        <v>6</v>
      </c>
      <c r="W128" s="54">
        <v>29679.26</v>
      </c>
      <c r="X128" s="54">
        <f t="shared" si="15"/>
        <v>89037.78</v>
      </c>
      <c r="Y128" s="158"/>
      <c r="Z128" s="158"/>
      <c r="AA128" s="158"/>
      <c r="AB128" s="158"/>
      <c r="AC128" s="158"/>
      <c r="AD128" s="158"/>
      <c r="AE128" s="158"/>
      <c r="AF128" s="158"/>
      <c r="AG128" s="158"/>
      <c r="AH128" s="158"/>
      <c r="AI128" s="158"/>
    </row>
    <row r="129" spans="1:35" ht="68.25" hidden="1" customHeight="1" x14ac:dyDescent="0.35">
      <c r="A129" s="175">
        <v>126</v>
      </c>
      <c r="B129" s="376" t="s">
        <v>432</v>
      </c>
      <c r="C129" s="161" t="s">
        <v>433</v>
      </c>
      <c r="D129" s="163" t="s">
        <v>758</v>
      </c>
      <c r="E129" s="165" t="s">
        <v>79</v>
      </c>
      <c r="F129" s="32">
        <v>7</v>
      </c>
      <c r="G129" s="58">
        <f t="shared" si="30"/>
        <v>3</v>
      </c>
      <c r="H129" s="59">
        <f t="shared" si="31"/>
        <v>0</v>
      </c>
      <c r="I129" s="235">
        <f t="shared" si="32"/>
        <v>3</v>
      </c>
      <c r="J129" s="37">
        <f t="shared" si="33"/>
        <v>3</v>
      </c>
      <c r="K129" s="237">
        <f t="shared" si="34"/>
        <v>0</v>
      </c>
      <c r="L129" s="242">
        <f t="shared" si="35"/>
        <v>3</v>
      </c>
      <c r="M129" s="25">
        <f t="shared" si="36"/>
        <v>3</v>
      </c>
      <c r="N129" s="40">
        <f t="shared" si="37"/>
        <v>3</v>
      </c>
      <c r="O129" s="243">
        <f t="shared" si="38"/>
        <v>0</v>
      </c>
      <c r="P129" s="44">
        <f t="shared" si="39"/>
        <v>3</v>
      </c>
      <c r="Q129" s="45">
        <f t="shared" si="40"/>
        <v>0</v>
      </c>
      <c r="R129" s="244">
        <f t="shared" si="41"/>
        <v>3</v>
      </c>
      <c r="S129" s="49">
        <f t="shared" si="12"/>
        <v>14</v>
      </c>
      <c r="T129" s="50">
        <f>GESTOR!J129</f>
        <v>0</v>
      </c>
      <c r="U129" s="50">
        <f t="shared" si="42"/>
        <v>3</v>
      </c>
      <c r="V129" s="51">
        <f t="shared" si="43"/>
        <v>11</v>
      </c>
      <c r="W129" s="54">
        <v>1700</v>
      </c>
      <c r="X129" s="54">
        <f t="shared" si="15"/>
        <v>11900</v>
      </c>
      <c r="Y129" s="158"/>
      <c r="Z129" s="158"/>
      <c r="AA129" s="158">
        <v>3</v>
      </c>
      <c r="AB129" s="158"/>
      <c r="AC129" s="158"/>
      <c r="AD129" s="158"/>
      <c r="AE129" s="158"/>
      <c r="AF129" s="158"/>
      <c r="AG129" s="158"/>
      <c r="AH129" s="158"/>
      <c r="AI129" s="158"/>
    </row>
    <row r="130" spans="1:35" ht="68.25" hidden="1" customHeight="1" x14ac:dyDescent="0.35">
      <c r="A130" s="175">
        <v>127</v>
      </c>
      <c r="B130" s="376"/>
      <c r="C130" s="161" t="s">
        <v>437</v>
      </c>
      <c r="D130" s="163" t="s">
        <v>759</v>
      </c>
      <c r="E130" s="165" t="s">
        <v>79</v>
      </c>
      <c r="F130" s="32">
        <v>8</v>
      </c>
      <c r="G130" s="58">
        <f t="shared" si="30"/>
        <v>4</v>
      </c>
      <c r="H130" s="59">
        <f t="shared" si="31"/>
        <v>0</v>
      </c>
      <c r="I130" s="235">
        <f t="shared" si="32"/>
        <v>4</v>
      </c>
      <c r="J130" s="37">
        <f t="shared" si="33"/>
        <v>4</v>
      </c>
      <c r="K130" s="237">
        <f t="shared" si="34"/>
        <v>0</v>
      </c>
      <c r="L130" s="242">
        <f t="shared" si="35"/>
        <v>4</v>
      </c>
      <c r="M130" s="25">
        <f t="shared" si="36"/>
        <v>4</v>
      </c>
      <c r="N130" s="40">
        <f t="shared" si="37"/>
        <v>2</v>
      </c>
      <c r="O130" s="243">
        <f t="shared" si="38"/>
        <v>2</v>
      </c>
      <c r="P130" s="44">
        <f t="shared" si="39"/>
        <v>4</v>
      </c>
      <c r="Q130" s="45">
        <f t="shared" si="40"/>
        <v>0</v>
      </c>
      <c r="R130" s="244">
        <f t="shared" si="41"/>
        <v>4</v>
      </c>
      <c r="S130" s="49">
        <f t="shared" si="12"/>
        <v>16</v>
      </c>
      <c r="T130" s="50">
        <f>GESTOR!J130</f>
        <v>0</v>
      </c>
      <c r="U130" s="50">
        <f t="shared" si="42"/>
        <v>2</v>
      </c>
      <c r="V130" s="51">
        <f t="shared" si="43"/>
        <v>14</v>
      </c>
      <c r="W130" s="54">
        <v>2450</v>
      </c>
      <c r="X130" s="54">
        <f t="shared" si="15"/>
        <v>19600</v>
      </c>
      <c r="Y130" s="158"/>
      <c r="Z130" s="158"/>
      <c r="AA130" s="158">
        <v>2</v>
      </c>
      <c r="AB130" s="158"/>
      <c r="AC130" s="158"/>
      <c r="AD130" s="158"/>
      <c r="AE130" s="158"/>
      <c r="AF130" s="158"/>
      <c r="AG130" s="158"/>
      <c r="AH130" s="158"/>
      <c r="AI130" s="158"/>
    </row>
    <row r="131" spans="1:35" ht="68.25" hidden="1" customHeight="1" x14ac:dyDescent="0.35">
      <c r="A131" s="175">
        <v>128</v>
      </c>
      <c r="B131" s="376"/>
      <c r="C131" s="161" t="s">
        <v>440</v>
      </c>
      <c r="D131" s="163" t="s">
        <v>760</v>
      </c>
      <c r="E131" s="165" t="s">
        <v>79</v>
      </c>
      <c r="F131" s="32">
        <v>5</v>
      </c>
      <c r="G131" s="58">
        <f t="shared" si="30"/>
        <v>2</v>
      </c>
      <c r="H131" s="59">
        <f t="shared" si="31"/>
        <v>0</v>
      </c>
      <c r="I131" s="235">
        <f t="shared" si="32"/>
        <v>2</v>
      </c>
      <c r="J131" s="37">
        <f t="shared" si="33"/>
        <v>2</v>
      </c>
      <c r="K131" s="237">
        <f t="shared" si="34"/>
        <v>0</v>
      </c>
      <c r="L131" s="242">
        <f t="shared" si="35"/>
        <v>2</v>
      </c>
      <c r="M131" s="25">
        <f t="shared" si="36"/>
        <v>2</v>
      </c>
      <c r="N131" s="40">
        <f t="shared" si="37"/>
        <v>0</v>
      </c>
      <c r="O131" s="243">
        <f t="shared" si="38"/>
        <v>2</v>
      </c>
      <c r="P131" s="44">
        <f t="shared" si="39"/>
        <v>2</v>
      </c>
      <c r="Q131" s="45">
        <f t="shared" si="40"/>
        <v>0</v>
      </c>
      <c r="R131" s="244">
        <f t="shared" si="41"/>
        <v>2</v>
      </c>
      <c r="S131" s="49">
        <f t="shared" si="12"/>
        <v>10</v>
      </c>
      <c r="T131" s="50">
        <f>GESTOR!J131</f>
        <v>0</v>
      </c>
      <c r="U131" s="50">
        <f t="shared" si="42"/>
        <v>0</v>
      </c>
      <c r="V131" s="51">
        <f t="shared" si="43"/>
        <v>10</v>
      </c>
      <c r="W131" s="54">
        <v>2100</v>
      </c>
      <c r="X131" s="54">
        <f t="shared" si="15"/>
        <v>10500</v>
      </c>
      <c r="Y131" s="158"/>
      <c r="Z131" s="158"/>
      <c r="AA131" s="158"/>
      <c r="AB131" s="158"/>
      <c r="AC131" s="158"/>
      <c r="AD131" s="158"/>
      <c r="AE131" s="158"/>
      <c r="AF131" s="158"/>
      <c r="AG131" s="158"/>
      <c r="AH131" s="158"/>
      <c r="AI131" s="158"/>
    </row>
    <row r="132" spans="1:35" ht="68.25" hidden="1" customHeight="1" x14ac:dyDescent="0.35">
      <c r="A132" s="175">
        <v>129</v>
      </c>
      <c r="B132" s="376" t="s">
        <v>131</v>
      </c>
      <c r="C132" s="161" t="s">
        <v>442</v>
      </c>
      <c r="D132" s="163" t="s">
        <v>761</v>
      </c>
      <c r="E132" s="165" t="s">
        <v>79</v>
      </c>
      <c r="F132" s="32">
        <v>9</v>
      </c>
      <c r="G132" s="58">
        <f t="shared" si="30"/>
        <v>4</v>
      </c>
      <c r="H132" s="59">
        <f t="shared" si="31"/>
        <v>0</v>
      </c>
      <c r="I132" s="235">
        <f t="shared" si="32"/>
        <v>4</v>
      </c>
      <c r="J132" s="37">
        <f t="shared" si="33"/>
        <v>4</v>
      </c>
      <c r="K132" s="237">
        <f t="shared" si="34"/>
        <v>0</v>
      </c>
      <c r="L132" s="242">
        <f t="shared" si="35"/>
        <v>4</v>
      </c>
      <c r="M132" s="25">
        <f t="shared" si="36"/>
        <v>4</v>
      </c>
      <c r="N132" s="40">
        <f t="shared" si="37"/>
        <v>0</v>
      </c>
      <c r="O132" s="243">
        <f t="shared" si="38"/>
        <v>4</v>
      </c>
      <c r="P132" s="44">
        <f t="shared" si="39"/>
        <v>4</v>
      </c>
      <c r="Q132" s="45">
        <f t="shared" si="40"/>
        <v>0</v>
      </c>
      <c r="R132" s="244">
        <f t="shared" si="41"/>
        <v>4</v>
      </c>
      <c r="S132" s="49">
        <f t="shared" si="12"/>
        <v>18</v>
      </c>
      <c r="T132" s="50">
        <f>GESTOR!J132</f>
        <v>0</v>
      </c>
      <c r="U132" s="50">
        <f t="shared" si="42"/>
        <v>0</v>
      </c>
      <c r="V132" s="51">
        <f t="shared" si="43"/>
        <v>18</v>
      </c>
      <c r="W132" s="54">
        <v>3605</v>
      </c>
      <c r="X132" s="54">
        <f t="shared" si="15"/>
        <v>32445</v>
      </c>
      <c r="Y132" s="158"/>
      <c r="Z132" s="158"/>
      <c r="AA132" s="158"/>
      <c r="AB132" s="158"/>
      <c r="AC132" s="158"/>
      <c r="AD132" s="158"/>
      <c r="AE132" s="158"/>
      <c r="AF132" s="158"/>
      <c r="AG132" s="158"/>
      <c r="AH132" s="158"/>
      <c r="AI132" s="158"/>
    </row>
    <row r="133" spans="1:35" ht="68.25" hidden="1" customHeight="1" x14ac:dyDescent="0.35">
      <c r="A133" s="175">
        <v>130</v>
      </c>
      <c r="B133" s="376"/>
      <c r="C133" s="161" t="s">
        <v>446</v>
      </c>
      <c r="D133" s="163" t="s">
        <v>762</v>
      </c>
      <c r="E133" s="165" t="s">
        <v>79</v>
      </c>
      <c r="F133" s="32">
        <v>2</v>
      </c>
      <c r="G133" s="58">
        <f t="shared" si="30"/>
        <v>1</v>
      </c>
      <c r="H133" s="59">
        <f t="shared" si="31"/>
        <v>0</v>
      </c>
      <c r="I133" s="235">
        <f t="shared" si="32"/>
        <v>1</v>
      </c>
      <c r="J133" s="37">
        <f t="shared" si="33"/>
        <v>1</v>
      </c>
      <c r="K133" s="237">
        <f t="shared" si="34"/>
        <v>0</v>
      </c>
      <c r="L133" s="242">
        <f t="shared" si="35"/>
        <v>1</v>
      </c>
      <c r="M133" s="25">
        <f t="shared" si="36"/>
        <v>1</v>
      </c>
      <c r="N133" s="40">
        <f t="shared" si="37"/>
        <v>0</v>
      </c>
      <c r="O133" s="243">
        <f t="shared" si="38"/>
        <v>1</v>
      </c>
      <c r="P133" s="44">
        <f t="shared" si="39"/>
        <v>1</v>
      </c>
      <c r="Q133" s="45">
        <f t="shared" si="40"/>
        <v>0</v>
      </c>
      <c r="R133" s="244">
        <f t="shared" si="41"/>
        <v>1</v>
      </c>
      <c r="S133" s="49">
        <f t="shared" si="12"/>
        <v>4</v>
      </c>
      <c r="T133" s="50">
        <f>GESTOR!J133</f>
        <v>0</v>
      </c>
      <c r="U133" s="50">
        <f t="shared" si="42"/>
        <v>0</v>
      </c>
      <c r="V133" s="51">
        <f t="shared" si="43"/>
        <v>4</v>
      </c>
      <c r="W133" s="54">
        <v>19505</v>
      </c>
      <c r="X133" s="54">
        <f t="shared" si="15"/>
        <v>39010</v>
      </c>
      <c r="Y133" s="158"/>
      <c r="Z133" s="158"/>
      <c r="AA133" s="158"/>
      <c r="AB133" s="158"/>
      <c r="AC133" s="158"/>
      <c r="AD133" s="158"/>
      <c r="AE133" s="158"/>
      <c r="AF133" s="158"/>
      <c r="AG133" s="158"/>
      <c r="AH133" s="158"/>
      <c r="AI133" s="158"/>
    </row>
    <row r="134" spans="1:35" ht="68.25" hidden="1" customHeight="1" x14ac:dyDescent="0.35">
      <c r="A134" s="175">
        <v>131</v>
      </c>
      <c r="B134" s="376"/>
      <c r="C134" s="161" t="s">
        <v>449</v>
      </c>
      <c r="D134" s="163" t="s">
        <v>763</v>
      </c>
      <c r="E134" s="165" t="s">
        <v>79</v>
      </c>
      <c r="F134" s="32">
        <v>9</v>
      </c>
      <c r="G134" s="58">
        <f t="shared" si="30"/>
        <v>4</v>
      </c>
      <c r="H134" s="59">
        <f t="shared" si="31"/>
        <v>0</v>
      </c>
      <c r="I134" s="235">
        <f t="shared" si="32"/>
        <v>4</v>
      </c>
      <c r="J134" s="37">
        <f t="shared" si="33"/>
        <v>4</v>
      </c>
      <c r="K134" s="237">
        <f t="shared" si="34"/>
        <v>0</v>
      </c>
      <c r="L134" s="242">
        <f t="shared" si="35"/>
        <v>4</v>
      </c>
      <c r="M134" s="25">
        <f t="shared" si="36"/>
        <v>4</v>
      </c>
      <c r="N134" s="40">
        <f t="shared" si="37"/>
        <v>0</v>
      </c>
      <c r="O134" s="243">
        <f t="shared" si="38"/>
        <v>4</v>
      </c>
      <c r="P134" s="44">
        <f t="shared" si="39"/>
        <v>4</v>
      </c>
      <c r="Q134" s="45">
        <f t="shared" si="40"/>
        <v>0</v>
      </c>
      <c r="R134" s="244">
        <f t="shared" si="41"/>
        <v>4</v>
      </c>
      <c r="S134" s="49">
        <f t="shared" si="12"/>
        <v>18</v>
      </c>
      <c r="T134" s="50">
        <f>GESTOR!J134</f>
        <v>0</v>
      </c>
      <c r="U134" s="50">
        <f t="shared" si="42"/>
        <v>0</v>
      </c>
      <c r="V134" s="51">
        <f t="shared" si="43"/>
        <v>18</v>
      </c>
      <c r="W134" s="54">
        <v>2505</v>
      </c>
      <c r="X134" s="54">
        <f t="shared" si="15"/>
        <v>22545</v>
      </c>
      <c r="Y134" s="158"/>
      <c r="Z134" s="158"/>
      <c r="AA134" s="158"/>
      <c r="AB134" s="158"/>
      <c r="AC134" s="158"/>
      <c r="AD134" s="158"/>
      <c r="AE134" s="158"/>
      <c r="AF134" s="158"/>
      <c r="AG134" s="158"/>
      <c r="AH134" s="158"/>
      <c r="AI134" s="158"/>
    </row>
    <row r="135" spans="1:35" ht="68.25" hidden="1" customHeight="1" x14ac:dyDescent="0.35">
      <c r="A135" s="175">
        <v>132</v>
      </c>
      <c r="B135" s="177" t="s">
        <v>279</v>
      </c>
      <c r="C135" s="161" t="s">
        <v>451</v>
      </c>
      <c r="D135" s="163" t="s">
        <v>764</v>
      </c>
      <c r="E135" s="165" t="s">
        <v>79</v>
      </c>
      <c r="F135" s="32">
        <v>2</v>
      </c>
      <c r="G135" s="58">
        <f t="shared" si="30"/>
        <v>1</v>
      </c>
      <c r="H135" s="59">
        <f t="shared" si="31"/>
        <v>0</v>
      </c>
      <c r="I135" s="235">
        <f t="shared" si="32"/>
        <v>1</v>
      </c>
      <c r="J135" s="37">
        <f t="shared" si="33"/>
        <v>1</v>
      </c>
      <c r="K135" s="237">
        <f t="shared" si="34"/>
        <v>0</v>
      </c>
      <c r="L135" s="242">
        <f t="shared" si="35"/>
        <v>1</v>
      </c>
      <c r="M135" s="25">
        <f t="shared" si="36"/>
        <v>1</v>
      </c>
      <c r="N135" s="40">
        <f t="shared" si="37"/>
        <v>0</v>
      </c>
      <c r="O135" s="243">
        <f t="shared" si="38"/>
        <v>1</v>
      </c>
      <c r="P135" s="44">
        <f t="shared" si="39"/>
        <v>1</v>
      </c>
      <c r="Q135" s="45">
        <f t="shared" si="40"/>
        <v>0</v>
      </c>
      <c r="R135" s="244">
        <f t="shared" si="41"/>
        <v>1</v>
      </c>
      <c r="S135" s="49">
        <f t="shared" si="12"/>
        <v>4</v>
      </c>
      <c r="T135" s="50">
        <f>GESTOR!J135</f>
        <v>0</v>
      </c>
      <c r="U135" s="50">
        <f t="shared" si="42"/>
        <v>0</v>
      </c>
      <c r="V135" s="51">
        <f t="shared" si="43"/>
        <v>4</v>
      </c>
      <c r="W135" s="54">
        <v>51854</v>
      </c>
      <c r="X135" s="54">
        <f t="shared" si="15"/>
        <v>103708</v>
      </c>
      <c r="Y135" s="158"/>
      <c r="Z135" s="158"/>
      <c r="AA135" s="158"/>
      <c r="AB135" s="158"/>
      <c r="AC135" s="158"/>
      <c r="AD135" s="158"/>
      <c r="AE135" s="158"/>
      <c r="AF135" s="158"/>
      <c r="AG135" s="158"/>
      <c r="AH135" s="158"/>
      <c r="AI135" s="158"/>
    </row>
    <row r="136" spans="1:35" ht="68.25" hidden="1" customHeight="1" x14ac:dyDescent="0.35">
      <c r="A136" s="175">
        <v>133</v>
      </c>
      <c r="B136" s="376" t="s">
        <v>89</v>
      </c>
      <c r="C136" s="161" t="s">
        <v>455</v>
      </c>
      <c r="D136" s="163" t="s">
        <v>252</v>
      </c>
      <c r="E136" s="165" t="s">
        <v>457</v>
      </c>
      <c r="F136" s="32">
        <v>83</v>
      </c>
      <c r="G136" s="58">
        <f t="shared" si="30"/>
        <v>41</v>
      </c>
      <c r="H136" s="59">
        <f t="shared" si="31"/>
        <v>0</v>
      </c>
      <c r="I136" s="235">
        <f t="shared" si="32"/>
        <v>41</v>
      </c>
      <c r="J136" s="37">
        <f t="shared" si="33"/>
        <v>41</v>
      </c>
      <c r="K136" s="237">
        <f t="shared" si="34"/>
        <v>0</v>
      </c>
      <c r="L136" s="242">
        <f t="shared" si="35"/>
        <v>41</v>
      </c>
      <c r="M136" s="25">
        <f t="shared" si="36"/>
        <v>41</v>
      </c>
      <c r="N136" s="40">
        <f t="shared" si="37"/>
        <v>0</v>
      </c>
      <c r="O136" s="243">
        <f t="shared" si="38"/>
        <v>41</v>
      </c>
      <c r="P136" s="44">
        <f t="shared" si="39"/>
        <v>41</v>
      </c>
      <c r="Q136" s="45">
        <f t="shared" si="40"/>
        <v>0</v>
      </c>
      <c r="R136" s="244">
        <f t="shared" si="41"/>
        <v>41</v>
      </c>
      <c r="S136" s="49">
        <f t="shared" si="12"/>
        <v>166</v>
      </c>
      <c r="T136" s="50">
        <f>GESTOR!J136</f>
        <v>0</v>
      </c>
      <c r="U136" s="50">
        <f t="shared" si="42"/>
        <v>0</v>
      </c>
      <c r="V136" s="51">
        <f t="shared" si="43"/>
        <v>166</v>
      </c>
      <c r="W136" s="54">
        <v>188.34</v>
      </c>
      <c r="X136" s="54">
        <f t="shared" si="15"/>
        <v>15632.220000000001</v>
      </c>
      <c r="Y136" s="158"/>
      <c r="Z136" s="158"/>
      <c r="AA136" s="158"/>
      <c r="AB136" s="158"/>
      <c r="AC136" s="158"/>
      <c r="AD136" s="158"/>
      <c r="AE136" s="158"/>
      <c r="AF136" s="158"/>
      <c r="AG136" s="158"/>
      <c r="AH136" s="158"/>
      <c r="AI136" s="158"/>
    </row>
    <row r="137" spans="1:35" ht="68.25" hidden="1" customHeight="1" x14ac:dyDescent="0.35">
      <c r="A137" s="175">
        <v>134</v>
      </c>
      <c r="B137" s="376"/>
      <c r="C137" s="161" t="s">
        <v>458</v>
      </c>
      <c r="D137" s="163" t="s">
        <v>765</v>
      </c>
      <c r="E137" s="165" t="s">
        <v>79</v>
      </c>
      <c r="F137" s="32">
        <v>5</v>
      </c>
      <c r="G137" s="58">
        <f t="shared" si="30"/>
        <v>2</v>
      </c>
      <c r="H137" s="59">
        <f t="shared" si="31"/>
        <v>0</v>
      </c>
      <c r="I137" s="235">
        <f t="shared" si="32"/>
        <v>2</v>
      </c>
      <c r="J137" s="37">
        <f t="shared" si="33"/>
        <v>2</v>
      </c>
      <c r="K137" s="237">
        <f t="shared" si="34"/>
        <v>0</v>
      </c>
      <c r="L137" s="242">
        <f t="shared" si="35"/>
        <v>2</v>
      </c>
      <c r="M137" s="25">
        <f t="shared" si="36"/>
        <v>2</v>
      </c>
      <c r="N137" s="40">
        <f t="shared" si="37"/>
        <v>0</v>
      </c>
      <c r="O137" s="243">
        <f t="shared" si="38"/>
        <v>2</v>
      </c>
      <c r="P137" s="44">
        <f t="shared" si="39"/>
        <v>2</v>
      </c>
      <c r="Q137" s="45">
        <f t="shared" si="40"/>
        <v>0</v>
      </c>
      <c r="R137" s="244">
        <f t="shared" si="41"/>
        <v>2</v>
      </c>
      <c r="S137" s="49">
        <f t="shared" si="12"/>
        <v>10</v>
      </c>
      <c r="T137" s="50">
        <f>GESTOR!J137</f>
        <v>0</v>
      </c>
      <c r="U137" s="50">
        <f t="shared" si="42"/>
        <v>0</v>
      </c>
      <c r="V137" s="51">
        <f t="shared" si="43"/>
        <v>10</v>
      </c>
      <c r="W137" s="54">
        <v>787.33</v>
      </c>
      <c r="X137" s="54">
        <f t="shared" si="15"/>
        <v>3936.65</v>
      </c>
      <c r="Y137" s="158"/>
      <c r="Z137" s="158"/>
      <c r="AA137" s="158"/>
      <c r="AB137" s="158"/>
      <c r="AC137" s="158"/>
      <c r="AD137" s="158"/>
      <c r="AE137" s="158"/>
      <c r="AF137" s="158"/>
      <c r="AG137" s="158"/>
      <c r="AH137" s="158"/>
      <c r="AI137" s="158"/>
    </row>
    <row r="138" spans="1:35" ht="68.25" hidden="1" customHeight="1" x14ac:dyDescent="0.35">
      <c r="A138" s="175">
        <v>135</v>
      </c>
      <c r="B138" s="177" t="s">
        <v>286</v>
      </c>
      <c r="C138" s="161" t="s">
        <v>462</v>
      </c>
      <c r="D138" s="163" t="s">
        <v>766</v>
      </c>
      <c r="E138" s="165" t="s">
        <v>79</v>
      </c>
      <c r="F138" s="32">
        <v>40</v>
      </c>
      <c r="G138" s="58">
        <f t="shared" si="30"/>
        <v>20</v>
      </c>
      <c r="H138" s="59">
        <f t="shared" si="31"/>
        <v>0</v>
      </c>
      <c r="I138" s="235">
        <f t="shared" si="32"/>
        <v>20</v>
      </c>
      <c r="J138" s="37">
        <f t="shared" si="33"/>
        <v>20</v>
      </c>
      <c r="K138" s="237">
        <f t="shared" si="34"/>
        <v>0</v>
      </c>
      <c r="L138" s="242">
        <f t="shared" si="35"/>
        <v>20</v>
      </c>
      <c r="M138" s="25">
        <f t="shared" si="36"/>
        <v>20</v>
      </c>
      <c r="N138" s="40">
        <f t="shared" si="37"/>
        <v>10</v>
      </c>
      <c r="O138" s="243">
        <f t="shared" si="38"/>
        <v>10</v>
      </c>
      <c r="P138" s="44">
        <f t="shared" si="39"/>
        <v>20</v>
      </c>
      <c r="Q138" s="45">
        <f t="shared" si="40"/>
        <v>0</v>
      </c>
      <c r="R138" s="244">
        <f t="shared" si="41"/>
        <v>20</v>
      </c>
      <c r="S138" s="49">
        <f t="shared" si="12"/>
        <v>80</v>
      </c>
      <c r="T138" s="50">
        <f>GESTOR!J138</f>
        <v>0</v>
      </c>
      <c r="U138" s="50">
        <f t="shared" si="42"/>
        <v>10</v>
      </c>
      <c r="V138" s="51">
        <f t="shared" si="43"/>
        <v>70</v>
      </c>
      <c r="W138" s="54">
        <v>329.97</v>
      </c>
      <c r="X138" s="54">
        <f t="shared" si="15"/>
        <v>13198.800000000001</v>
      </c>
      <c r="Y138" s="158"/>
      <c r="Z138" s="158"/>
      <c r="AA138" s="158">
        <v>10</v>
      </c>
      <c r="AB138" s="158"/>
      <c r="AC138" s="158"/>
      <c r="AD138" s="158"/>
      <c r="AE138" s="158"/>
      <c r="AF138" s="158"/>
      <c r="AG138" s="158"/>
      <c r="AH138" s="158"/>
      <c r="AI138" s="158"/>
    </row>
    <row r="139" spans="1:35" ht="68.25" hidden="1" customHeight="1" x14ac:dyDescent="0.35">
      <c r="A139" s="175">
        <v>136</v>
      </c>
      <c r="B139" s="376" t="s">
        <v>89</v>
      </c>
      <c r="C139" s="161" t="s">
        <v>466</v>
      </c>
      <c r="D139" s="163" t="s">
        <v>767</v>
      </c>
      <c r="E139" s="165" t="s">
        <v>79</v>
      </c>
      <c r="F139" s="32">
        <v>2</v>
      </c>
      <c r="G139" s="58">
        <f t="shared" si="30"/>
        <v>1</v>
      </c>
      <c r="H139" s="59">
        <f t="shared" si="31"/>
        <v>0</v>
      </c>
      <c r="I139" s="235">
        <f t="shared" si="32"/>
        <v>1</v>
      </c>
      <c r="J139" s="37">
        <f t="shared" si="33"/>
        <v>1</v>
      </c>
      <c r="K139" s="237">
        <f t="shared" si="34"/>
        <v>0</v>
      </c>
      <c r="L139" s="242">
        <f t="shared" si="35"/>
        <v>1</v>
      </c>
      <c r="M139" s="25">
        <f t="shared" si="36"/>
        <v>1</v>
      </c>
      <c r="N139" s="40">
        <f t="shared" si="37"/>
        <v>0</v>
      </c>
      <c r="O139" s="243">
        <f t="shared" si="38"/>
        <v>1</v>
      </c>
      <c r="P139" s="44">
        <f t="shared" si="39"/>
        <v>1</v>
      </c>
      <c r="Q139" s="45">
        <f t="shared" si="40"/>
        <v>0</v>
      </c>
      <c r="R139" s="244">
        <f t="shared" si="41"/>
        <v>1</v>
      </c>
      <c r="S139" s="49">
        <f t="shared" si="12"/>
        <v>4</v>
      </c>
      <c r="T139" s="50">
        <f>GESTOR!J139</f>
        <v>0</v>
      </c>
      <c r="U139" s="50">
        <f t="shared" si="42"/>
        <v>0</v>
      </c>
      <c r="V139" s="51">
        <f t="shared" si="43"/>
        <v>4</v>
      </c>
      <c r="W139" s="54">
        <v>1671.37</v>
      </c>
      <c r="X139" s="54">
        <f t="shared" si="15"/>
        <v>3342.74</v>
      </c>
      <c r="Y139" s="158"/>
      <c r="Z139" s="158"/>
      <c r="AA139" s="158"/>
      <c r="AB139" s="158"/>
      <c r="AC139" s="158"/>
      <c r="AD139" s="158"/>
      <c r="AE139" s="158"/>
      <c r="AF139" s="158"/>
      <c r="AG139" s="158"/>
      <c r="AH139" s="158"/>
      <c r="AI139" s="158"/>
    </row>
    <row r="140" spans="1:35" ht="68.25" hidden="1" customHeight="1" x14ac:dyDescent="0.35">
      <c r="A140" s="175">
        <v>137</v>
      </c>
      <c r="B140" s="376"/>
      <c r="C140" s="161" t="s">
        <v>469</v>
      </c>
      <c r="D140" s="163" t="s">
        <v>768</v>
      </c>
      <c r="E140" s="165" t="s">
        <v>79</v>
      </c>
      <c r="F140" s="32">
        <v>2</v>
      </c>
      <c r="G140" s="58">
        <f t="shared" si="30"/>
        <v>1</v>
      </c>
      <c r="H140" s="59">
        <f t="shared" si="31"/>
        <v>0</v>
      </c>
      <c r="I140" s="235">
        <f t="shared" si="32"/>
        <v>1</v>
      </c>
      <c r="J140" s="37">
        <f t="shared" si="33"/>
        <v>1</v>
      </c>
      <c r="K140" s="237">
        <f t="shared" si="34"/>
        <v>0</v>
      </c>
      <c r="L140" s="242">
        <f t="shared" si="35"/>
        <v>1</v>
      </c>
      <c r="M140" s="25">
        <f t="shared" si="36"/>
        <v>1</v>
      </c>
      <c r="N140" s="40">
        <f t="shared" si="37"/>
        <v>0</v>
      </c>
      <c r="O140" s="243">
        <f t="shared" si="38"/>
        <v>1</v>
      </c>
      <c r="P140" s="44">
        <f t="shared" si="39"/>
        <v>1</v>
      </c>
      <c r="Q140" s="45">
        <f t="shared" si="40"/>
        <v>0</v>
      </c>
      <c r="R140" s="244">
        <f t="shared" si="41"/>
        <v>1</v>
      </c>
      <c r="S140" s="49">
        <f t="shared" si="12"/>
        <v>4</v>
      </c>
      <c r="T140" s="50">
        <f>GESTOR!J140</f>
        <v>0</v>
      </c>
      <c r="U140" s="50">
        <f t="shared" si="42"/>
        <v>0</v>
      </c>
      <c r="V140" s="51">
        <f t="shared" si="43"/>
        <v>4</v>
      </c>
      <c r="W140" s="54">
        <v>1123.55</v>
      </c>
      <c r="X140" s="54">
        <f t="shared" si="15"/>
        <v>2247.1</v>
      </c>
      <c r="Y140" s="158"/>
      <c r="Z140" s="158"/>
      <c r="AA140" s="158"/>
      <c r="AB140" s="158"/>
      <c r="AC140" s="158"/>
      <c r="AD140" s="158"/>
      <c r="AE140" s="158"/>
      <c r="AF140" s="158"/>
      <c r="AG140" s="158"/>
      <c r="AH140" s="158"/>
      <c r="AI140" s="158"/>
    </row>
    <row r="141" spans="1:35" ht="68.25" hidden="1" customHeight="1" x14ac:dyDescent="0.35">
      <c r="A141" s="175">
        <v>138</v>
      </c>
      <c r="B141" s="376"/>
      <c r="C141" s="161" t="s">
        <v>471</v>
      </c>
      <c r="D141" s="163" t="s">
        <v>769</v>
      </c>
      <c r="E141" s="165" t="s">
        <v>79</v>
      </c>
      <c r="F141" s="32">
        <v>4</v>
      </c>
      <c r="G141" s="58">
        <f t="shared" si="30"/>
        <v>2</v>
      </c>
      <c r="H141" s="59">
        <f t="shared" si="31"/>
        <v>0</v>
      </c>
      <c r="I141" s="235">
        <f t="shared" si="32"/>
        <v>2</v>
      </c>
      <c r="J141" s="37">
        <f t="shared" si="33"/>
        <v>2</v>
      </c>
      <c r="K141" s="237">
        <f t="shared" si="34"/>
        <v>0</v>
      </c>
      <c r="L141" s="242">
        <f t="shared" si="35"/>
        <v>2</v>
      </c>
      <c r="M141" s="25">
        <f t="shared" si="36"/>
        <v>2</v>
      </c>
      <c r="N141" s="40">
        <f t="shared" si="37"/>
        <v>0</v>
      </c>
      <c r="O141" s="243">
        <f t="shared" si="38"/>
        <v>2</v>
      </c>
      <c r="P141" s="44">
        <f t="shared" si="39"/>
        <v>2</v>
      </c>
      <c r="Q141" s="45">
        <f t="shared" si="40"/>
        <v>0</v>
      </c>
      <c r="R141" s="244">
        <f t="shared" si="41"/>
        <v>2</v>
      </c>
      <c r="S141" s="49">
        <f t="shared" si="12"/>
        <v>8</v>
      </c>
      <c r="T141" s="50">
        <f>GESTOR!J141</f>
        <v>0</v>
      </c>
      <c r="U141" s="50">
        <f t="shared" si="42"/>
        <v>0</v>
      </c>
      <c r="V141" s="51">
        <f t="shared" si="43"/>
        <v>8</v>
      </c>
      <c r="W141" s="54">
        <v>2551.81</v>
      </c>
      <c r="X141" s="54">
        <f t="shared" si="15"/>
        <v>10207.24</v>
      </c>
      <c r="Y141" s="158"/>
      <c r="Z141" s="158"/>
      <c r="AA141" s="158"/>
      <c r="AB141" s="158"/>
      <c r="AC141" s="158"/>
      <c r="AD141" s="158"/>
      <c r="AE141" s="158"/>
      <c r="AF141" s="158"/>
      <c r="AG141" s="158"/>
      <c r="AH141" s="158"/>
      <c r="AI141" s="158"/>
    </row>
    <row r="142" spans="1:35" ht="68.25" hidden="1" customHeight="1" x14ac:dyDescent="0.35">
      <c r="A142" s="175">
        <v>139</v>
      </c>
      <c r="B142" s="376"/>
      <c r="C142" s="161" t="s">
        <v>473</v>
      </c>
      <c r="D142" s="163" t="s">
        <v>770</v>
      </c>
      <c r="E142" s="165" t="s">
        <v>79</v>
      </c>
      <c r="F142" s="32">
        <v>2</v>
      </c>
      <c r="G142" s="58">
        <f t="shared" si="30"/>
        <v>1</v>
      </c>
      <c r="H142" s="59">
        <f t="shared" si="31"/>
        <v>0</v>
      </c>
      <c r="I142" s="235">
        <f t="shared" si="32"/>
        <v>1</v>
      </c>
      <c r="J142" s="37">
        <f t="shared" si="33"/>
        <v>1</v>
      </c>
      <c r="K142" s="237">
        <f t="shared" si="34"/>
        <v>0</v>
      </c>
      <c r="L142" s="242">
        <f t="shared" si="35"/>
        <v>1</v>
      </c>
      <c r="M142" s="25">
        <f t="shared" si="36"/>
        <v>1</v>
      </c>
      <c r="N142" s="40">
        <f t="shared" si="37"/>
        <v>0</v>
      </c>
      <c r="O142" s="243">
        <f t="shared" si="38"/>
        <v>1</v>
      </c>
      <c r="P142" s="44">
        <f t="shared" si="39"/>
        <v>1</v>
      </c>
      <c r="Q142" s="45">
        <f t="shared" si="40"/>
        <v>0</v>
      </c>
      <c r="R142" s="244">
        <f t="shared" si="41"/>
        <v>1</v>
      </c>
      <c r="S142" s="49">
        <f t="shared" si="12"/>
        <v>4</v>
      </c>
      <c r="T142" s="50">
        <f>GESTOR!J142</f>
        <v>0</v>
      </c>
      <c r="U142" s="50">
        <f t="shared" si="42"/>
        <v>0</v>
      </c>
      <c r="V142" s="51">
        <f t="shared" si="43"/>
        <v>4</v>
      </c>
      <c r="W142" s="54">
        <v>841.13</v>
      </c>
      <c r="X142" s="54">
        <f t="shared" si="15"/>
        <v>1682.26</v>
      </c>
      <c r="Y142" s="158"/>
      <c r="Z142" s="158"/>
      <c r="AA142" s="158"/>
      <c r="AB142" s="158"/>
      <c r="AC142" s="158"/>
      <c r="AD142" s="158"/>
      <c r="AE142" s="158"/>
      <c r="AF142" s="158"/>
      <c r="AG142" s="158"/>
      <c r="AH142" s="158"/>
      <c r="AI142" s="158"/>
    </row>
    <row r="143" spans="1:35" ht="68.25" hidden="1" customHeight="1" x14ac:dyDescent="0.35">
      <c r="A143" s="175">
        <v>140</v>
      </c>
      <c r="B143" s="376"/>
      <c r="C143" s="161" t="s">
        <v>475</v>
      </c>
      <c r="D143" s="163" t="s">
        <v>771</v>
      </c>
      <c r="E143" s="165" t="s">
        <v>79</v>
      </c>
      <c r="F143" s="32">
        <v>2</v>
      </c>
      <c r="G143" s="58">
        <f t="shared" si="30"/>
        <v>1</v>
      </c>
      <c r="H143" s="59">
        <f t="shared" si="31"/>
        <v>0</v>
      </c>
      <c r="I143" s="235">
        <f t="shared" si="32"/>
        <v>1</v>
      </c>
      <c r="J143" s="37">
        <f t="shared" si="33"/>
        <v>1</v>
      </c>
      <c r="K143" s="237">
        <f t="shared" si="34"/>
        <v>0</v>
      </c>
      <c r="L143" s="242">
        <f t="shared" si="35"/>
        <v>1</v>
      </c>
      <c r="M143" s="25">
        <f t="shared" si="36"/>
        <v>1</v>
      </c>
      <c r="N143" s="40">
        <f t="shared" si="37"/>
        <v>0</v>
      </c>
      <c r="O143" s="243">
        <f t="shared" si="38"/>
        <v>1</v>
      </c>
      <c r="P143" s="44">
        <f t="shared" si="39"/>
        <v>1</v>
      </c>
      <c r="Q143" s="45">
        <f t="shared" si="40"/>
        <v>0</v>
      </c>
      <c r="R143" s="244">
        <f t="shared" si="41"/>
        <v>1</v>
      </c>
      <c r="S143" s="49">
        <f t="shared" si="12"/>
        <v>4</v>
      </c>
      <c r="T143" s="50">
        <f>GESTOR!J143</f>
        <v>0</v>
      </c>
      <c r="U143" s="50">
        <f t="shared" si="42"/>
        <v>0</v>
      </c>
      <c r="V143" s="51">
        <f t="shared" si="43"/>
        <v>4</v>
      </c>
      <c r="W143" s="54">
        <v>954.64</v>
      </c>
      <c r="X143" s="54">
        <f t="shared" si="15"/>
        <v>1909.28</v>
      </c>
      <c r="Y143" s="158"/>
      <c r="Z143" s="158"/>
      <c r="AA143" s="158"/>
      <c r="AB143" s="158"/>
      <c r="AC143" s="158"/>
      <c r="AD143" s="158"/>
      <c r="AE143" s="158"/>
      <c r="AF143" s="158"/>
      <c r="AG143" s="158"/>
      <c r="AH143" s="158"/>
      <c r="AI143" s="158"/>
    </row>
    <row r="144" spans="1:35" ht="68.25" hidden="1" customHeight="1" x14ac:dyDescent="0.35">
      <c r="A144" s="175">
        <v>141</v>
      </c>
      <c r="B144" s="376"/>
      <c r="C144" s="161" t="s">
        <v>477</v>
      </c>
      <c r="D144" s="163" t="s">
        <v>772</v>
      </c>
      <c r="E144" s="165" t="s">
        <v>79</v>
      </c>
      <c r="F144" s="32">
        <v>1</v>
      </c>
      <c r="G144" s="58">
        <f t="shared" si="30"/>
        <v>0</v>
      </c>
      <c r="H144" s="59">
        <f t="shared" si="31"/>
        <v>0</v>
      </c>
      <c r="I144" s="235">
        <f t="shared" si="32"/>
        <v>0</v>
      </c>
      <c r="J144" s="37">
        <f t="shared" si="33"/>
        <v>0</v>
      </c>
      <c r="K144" s="237">
        <f t="shared" si="34"/>
        <v>0</v>
      </c>
      <c r="L144" s="242">
        <f t="shared" si="35"/>
        <v>0</v>
      </c>
      <c r="M144" s="25">
        <f t="shared" si="36"/>
        <v>0</v>
      </c>
      <c r="N144" s="40">
        <f t="shared" si="37"/>
        <v>0</v>
      </c>
      <c r="O144" s="243">
        <f t="shared" si="38"/>
        <v>0</v>
      </c>
      <c r="P144" s="44">
        <f t="shared" si="39"/>
        <v>0</v>
      </c>
      <c r="Q144" s="45">
        <f t="shared" si="40"/>
        <v>0</v>
      </c>
      <c r="R144" s="244">
        <f t="shared" si="41"/>
        <v>0</v>
      </c>
      <c r="S144" s="49">
        <f t="shared" si="12"/>
        <v>2</v>
      </c>
      <c r="T144" s="50">
        <f>GESTOR!J144</f>
        <v>0</v>
      </c>
      <c r="U144" s="50">
        <f t="shared" si="42"/>
        <v>0</v>
      </c>
      <c r="V144" s="51">
        <f t="shared" si="43"/>
        <v>2</v>
      </c>
      <c r="W144" s="54">
        <v>1421.35</v>
      </c>
      <c r="X144" s="54">
        <f t="shared" si="15"/>
        <v>1421.35</v>
      </c>
      <c r="Y144" s="158"/>
      <c r="Z144" s="158"/>
      <c r="AA144" s="158"/>
      <c r="AB144" s="158"/>
      <c r="AC144" s="158"/>
      <c r="AD144" s="158"/>
      <c r="AE144" s="158"/>
      <c r="AF144" s="158"/>
      <c r="AG144" s="158"/>
      <c r="AH144" s="158"/>
      <c r="AI144" s="158"/>
    </row>
    <row r="145" spans="1:35" ht="68.25" hidden="1" customHeight="1" x14ac:dyDescent="0.35">
      <c r="A145" s="175">
        <v>142</v>
      </c>
      <c r="B145" s="376"/>
      <c r="C145" s="161" t="s">
        <v>479</v>
      </c>
      <c r="D145" s="163" t="s">
        <v>773</v>
      </c>
      <c r="E145" s="165" t="s">
        <v>79</v>
      </c>
      <c r="F145" s="32">
        <v>5</v>
      </c>
      <c r="G145" s="58">
        <f t="shared" si="30"/>
        <v>2</v>
      </c>
      <c r="H145" s="59">
        <f t="shared" si="31"/>
        <v>0</v>
      </c>
      <c r="I145" s="235">
        <f t="shared" si="32"/>
        <v>2</v>
      </c>
      <c r="J145" s="37">
        <f t="shared" si="33"/>
        <v>2</v>
      </c>
      <c r="K145" s="237">
        <f t="shared" si="34"/>
        <v>0</v>
      </c>
      <c r="L145" s="242">
        <f t="shared" si="35"/>
        <v>2</v>
      </c>
      <c r="M145" s="25">
        <f t="shared" si="36"/>
        <v>2</v>
      </c>
      <c r="N145" s="40">
        <f t="shared" si="37"/>
        <v>0</v>
      </c>
      <c r="O145" s="243">
        <f t="shared" si="38"/>
        <v>2</v>
      </c>
      <c r="P145" s="44">
        <f t="shared" si="39"/>
        <v>2</v>
      </c>
      <c r="Q145" s="45">
        <f t="shared" si="40"/>
        <v>0</v>
      </c>
      <c r="R145" s="244">
        <f t="shared" si="41"/>
        <v>2</v>
      </c>
      <c r="S145" s="49">
        <f t="shared" si="12"/>
        <v>10</v>
      </c>
      <c r="T145" s="50">
        <f>GESTOR!J145</f>
        <v>0</v>
      </c>
      <c r="U145" s="50">
        <f t="shared" si="42"/>
        <v>0</v>
      </c>
      <c r="V145" s="51">
        <f t="shared" si="43"/>
        <v>10</v>
      </c>
      <c r="W145" s="54">
        <v>346.68</v>
      </c>
      <c r="X145" s="54">
        <f t="shared" si="15"/>
        <v>1733.4</v>
      </c>
      <c r="Y145" s="158"/>
      <c r="Z145" s="158"/>
      <c r="AA145" s="158"/>
      <c r="AB145" s="158"/>
      <c r="AC145" s="158"/>
      <c r="AD145" s="158"/>
      <c r="AE145" s="158"/>
      <c r="AF145" s="158"/>
      <c r="AG145" s="158"/>
      <c r="AH145" s="158"/>
      <c r="AI145" s="158"/>
    </row>
    <row r="146" spans="1:35" ht="68.25" hidden="1" customHeight="1" x14ac:dyDescent="0.35">
      <c r="A146" s="175">
        <v>143</v>
      </c>
      <c r="B146" s="376"/>
      <c r="C146" s="161" t="s">
        <v>481</v>
      </c>
      <c r="D146" s="163" t="s">
        <v>773</v>
      </c>
      <c r="E146" s="165" t="s">
        <v>79</v>
      </c>
      <c r="F146" s="32">
        <v>37</v>
      </c>
      <c r="G146" s="58">
        <f t="shared" si="30"/>
        <v>18</v>
      </c>
      <c r="H146" s="59">
        <f t="shared" si="31"/>
        <v>0</v>
      </c>
      <c r="I146" s="235">
        <f t="shared" si="32"/>
        <v>18</v>
      </c>
      <c r="J146" s="37">
        <f t="shared" si="33"/>
        <v>18</v>
      </c>
      <c r="K146" s="237">
        <f t="shared" si="34"/>
        <v>0</v>
      </c>
      <c r="L146" s="242">
        <f t="shared" si="35"/>
        <v>18</v>
      </c>
      <c r="M146" s="25">
        <f t="shared" si="36"/>
        <v>18</v>
      </c>
      <c r="N146" s="40">
        <f t="shared" si="37"/>
        <v>0</v>
      </c>
      <c r="O146" s="243">
        <f t="shared" si="38"/>
        <v>18</v>
      </c>
      <c r="P146" s="44">
        <f t="shared" si="39"/>
        <v>18</v>
      </c>
      <c r="Q146" s="45">
        <f t="shared" si="40"/>
        <v>0</v>
      </c>
      <c r="R146" s="244">
        <f t="shared" si="41"/>
        <v>18</v>
      </c>
      <c r="S146" s="49">
        <f t="shared" si="12"/>
        <v>74</v>
      </c>
      <c r="T146" s="50">
        <f>GESTOR!J146</f>
        <v>0</v>
      </c>
      <c r="U146" s="50">
        <f t="shared" si="42"/>
        <v>0</v>
      </c>
      <c r="V146" s="51">
        <f t="shared" si="43"/>
        <v>74</v>
      </c>
      <c r="W146" s="54">
        <v>200.66</v>
      </c>
      <c r="X146" s="54">
        <f t="shared" si="15"/>
        <v>7424.42</v>
      </c>
      <c r="Y146" s="158"/>
      <c r="Z146" s="158"/>
      <c r="AA146" s="158"/>
      <c r="AB146" s="158"/>
      <c r="AC146" s="158"/>
      <c r="AD146" s="158"/>
      <c r="AE146" s="158"/>
      <c r="AF146" s="158"/>
      <c r="AG146" s="158"/>
      <c r="AH146" s="158"/>
      <c r="AI146" s="158"/>
    </row>
    <row r="147" spans="1:35" ht="68.25" hidden="1" customHeight="1" x14ac:dyDescent="0.35">
      <c r="A147" s="175">
        <v>144</v>
      </c>
      <c r="B147" s="376" t="s">
        <v>482</v>
      </c>
      <c r="C147" s="161" t="s">
        <v>483</v>
      </c>
      <c r="D147" s="163" t="s">
        <v>774</v>
      </c>
      <c r="E147" s="165" t="s">
        <v>79</v>
      </c>
      <c r="F147" s="32">
        <v>2</v>
      </c>
      <c r="G147" s="58">
        <f t="shared" si="30"/>
        <v>1</v>
      </c>
      <c r="H147" s="59">
        <f t="shared" si="31"/>
        <v>0</v>
      </c>
      <c r="I147" s="235">
        <f t="shared" si="32"/>
        <v>1</v>
      </c>
      <c r="J147" s="37">
        <f t="shared" si="33"/>
        <v>1</v>
      </c>
      <c r="K147" s="237">
        <f t="shared" si="34"/>
        <v>0</v>
      </c>
      <c r="L147" s="242">
        <f t="shared" si="35"/>
        <v>1</v>
      </c>
      <c r="M147" s="25">
        <f t="shared" si="36"/>
        <v>1</v>
      </c>
      <c r="N147" s="40">
        <f t="shared" si="37"/>
        <v>0</v>
      </c>
      <c r="O147" s="243">
        <f t="shared" si="38"/>
        <v>1</v>
      </c>
      <c r="P147" s="44">
        <f t="shared" si="39"/>
        <v>1</v>
      </c>
      <c r="Q147" s="45">
        <f t="shared" si="40"/>
        <v>0</v>
      </c>
      <c r="R147" s="244">
        <f t="shared" si="41"/>
        <v>1</v>
      </c>
      <c r="S147" s="49">
        <f t="shared" si="12"/>
        <v>4</v>
      </c>
      <c r="T147" s="50">
        <f>GESTOR!J147</f>
        <v>0</v>
      </c>
      <c r="U147" s="50">
        <f t="shared" si="42"/>
        <v>0</v>
      </c>
      <c r="V147" s="51">
        <f t="shared" si="43"/>
        <v>4</v>
      </c>
      <c r="W147" s="54">
        <v>55099.5</v>
      </c>
      <c r="X147" s="54">
        <f t="shared" si="15"/>
        <v>110199</v>
      </c>
      <c r="Y147" s="158"/>
      <c r="Z147" s="158"/>
      <c r="AA147" s="158"/>
      <c r="AB147" s="158"/>
      <c r="AC147" s="158"/>
      <c r="AD147" s="158"/>
      <c r="AE147" s="158"/>
      <c r="AF147" s="158"/>
      <c r="AG147" s="158"/>
      <c r="AH147" s="158"/>
      <c r="AI147" s="158"/>
    </row>
    <row r="148" spans="1:35" ht="68.25" hidden="1" customHeight="1" x14ac:dyDescent="0.35">
      <c r="A148" s="175">
        <v>145</v>
      </c>
      <c r="B148" s="376"/>
      <c r="C148" s="161" t="s">
        <v>487</v>
      </c>
      <c r="D148" s="163" t="s">
        <v>775</v>
      </c>
      <c r="E148" s="165" t="s">
        <v>79</v>
      </c>
      <c r="F148" s="32">
        <v>4</v>
      </c>
      <c r="G148" s="58">
        <f t="shared" si="30"/>
        <v>2</v>
      </c>
      <c r="H148" s="59">
        <f t="shared" si="31"/>
        <v>0</v>
      </c>
      <c r="I148" s="235">
        <f t="shared" si="32"/>
        <v>2</v>
      </c>
      <c r="J148" s="37">
        <f t="shared" si="33"/>
        <v>2</v>
      </c>
      <c r="K148" s="237">
        <f t="shared" si="34"/>
        <v>0</v>
      </c>
      <c r="L148" s="242">
        <f t="shared" si="35"/>
        <v>2</v>
      </c>
      <c r="M148" s="25">
        <f t="shared" si="36"/>
        <v>2</v>
      </c>
      <c r="N148" s="40">
        <f t="shared" si="37"/>
        <v>0</v>
      </c>
      <c r="O148" s="243">
        <f t="shared" si="38"/>
        <v>2</v>
      </c>
      <c r="P148" s="44">
        <f t="shared" si="39"/>
        <v>2</v>
      </c>
      <c r="Q148" s="45">
        <f t="shared" si="40"/>
        <v>0</v>
      </c>
      <c r="R148" s="244">
        <f t="shared" si="41"/>
        <v>2</v>
      </c>
      <c r="S148" s="49">
        <f t="shared" si="12"/>
        <v>8</v>
      </c>
      <c r="T148" s="50">
        <f>GESTOR!J148</f>
        <v>0</v>
      </c>
      <c r="U148" s="50">
        <f t="shared" si="42"/>
        <v>0</v>
      </c>
      <c r="V148" s="51">
        <f t="shared" si="43"/>
        <v>8</v>
      </c>
      <c r="W148" s="54">
        <v>4000</v>
      </c>
      <c r="X148" s="54">
        <f t="shared" si="15"/>
        <v>16000</v>
      </c>
      <c r="Y148" s="158"/>
      <c r="Z148" s="158"/>
      <c r="AA148" s="158"/>
      <c r="AB148" s="158"/>
      <c r="AC148" s="158"/>
      <c r="AD148" s="158"/>
      <c r="AE148" s="158"/>
      <c r="AF148" s="158"/>
      <c r="AG148" s="158"/>
      <c r="AH148" s="158"/>
      <c r="AI148" s="158"/>
    </row>
    <row r="149" spans="1:35" ht="68.25" hidden="1" customHeight="1" x14ac:dyDescent="0.35">
      <c r="A149" s="175">
        <v>146</v>
      </c>
      <c r="B149" s="376" t="s">
        <v>131</v>
      </c>
      <c r="C149" s="161" t="s">
        <v>490</v>
      </c>
      <c r="D149" s="163" t="s">
        <v>776</v>
      </c>
      <c r="E149" s="165" t="s">
        <v>188</v>
      </c>
      <c r="F149" s="32">
        <v>62</v>
      </c>
      <c r="G149" s="58">
        <f t="shared" si="30"/>
        <v>31</v>
      </c>
      <c r="H149" s="59">
        <f t="shared" si="31"/>
        <v>0</v>
      </c>
      <c r="I149" s="235">
        <f t="shared" si="32"/>
        <v>31</v>
      </c>
      <c r="J149" s="37">
        <f t="shared" si="33"/>
        <v>31</v>
      </c>
      <c r="K149" s="237">
        <f t="shared" si="34"/>
        <v>0</v>
      </c>
      <c r="L149" s="242">
        <f t="shared" si="35"/>
        <v>31</v>
      </c>
      <c r="M149" s="25">
        <f t="shared" si="36"/>
        <v>31</v>
      </c>
      <c r="N149" s="40">
        <f t="shared" si="37"/>
        <v>2</v>
      </c>
      <c r="O149" s="243">
        <f t="shared" si="38"/>
        <v>29</v>
      </c>
      <c r="P149" s="44">
        <f t="shared" si="39"/>
        <v>31</v>
      </c>
      <c r="Q149" s="45">
        <f t="shared" si="40"/>
        <v>0</v>
      </c>
      <c r="R149" s="244">
        <f t="shared" si="41"/>
        <v>31</v>
      </c>
      <c r="S149" s="49">
        <f t="shared" si="12"/>
        <v>124</v>
      </c>
      <c r="T149" s="50">
        <f>GESTOR!J149</f>
        <v>0</v>
      </c>
      <c r="U149" s="50">
        <f t="shared" si="42"/>
        <v>2</v>
      </c>
      <c r="V149" s="51">
        <f t="shared" si="43"/>
        <v>122</v>
      </c>
      <c r="W149" s="54">
        <v>680</v>
      </c>
      <c r="X149" s="54">
        <f t="shared" si="15"/>
        <v>42160</v>
      </c>
      <c r="Y149" s="158"/>
      <c r="Z149" s="158"/>
      <c r="AA149" s="158">
        <v>2</v>
      </c>
      <c r="AB149" s="158"/>
      <c r="AC149" s="158"/>
      <c r="AD149" s="158"/>
      <c r="AE149" s="158"/>
      <c r="AF149" s="158"/>
      <c r="AG149" s="158"/>
      <c r="AH149" s="158"/>
      <c r="AI149" s="158"/>
    </row>
    <row r="150" spans="1:35" ht="68.25" hidden="1" customHeight="1" x14ac:dyDescent="0.35">
      <c r="A150" s="175">
        <v>147</v>
      </c>
      <c r="B150" s="376"/>
      <c r="C150" s="161" t="s">
        <v>495</v>
      </c>
      <c r="D150" s="163" t="s">
        <v>777</v>
      </c>
      <c r="E150" s="165" t="s">
        <v>79</v>
      </c>
      <c r="F150" s="32">
        <v>2</v>
      </c>
      <c r="G150" s="58">
        <f t="shared" si="30"/>
        <v>1</v>
      </c>
      <c r="H150" s="59">
        <f t="shared" si="31"/>
        <v>0</v>
      </c>
      <c r="I150" s="235">
        <f t="shared" si="32"/>
        <v>1</v>
      </c>
      <c r="J150" s="37">
        <f t="shared" si="33"/>
        <v>1</v>
      </c>
      <c r="K150" s="237">
        <f t="shared" si="34"/>
        <v>0</v>
      </c>
      <c r="L150" s="242">
        <f t="shared" si="35"/>
        <v>1</v>
      </c>
      <c r="M150" s="25">
        <f t="shared" si="36"/>
        <v>1</v>
      </c>
      <c r="N150" s="40">
        <f t="shared" si="37"/>
        <v>0</v>
      </c>
      <c r="O150" s="243">
        <f t="shared" si="38"/>
        <v>1</v>
      </c>
      <c r="P150" s="44">
        <f t="shared" si="39"/>
        <v>1</v>
      </c>
      <c r="Q150" s="45">
        <f t="shared" si="40"/>
        <v>0</v>
      </c>
      <c r="R150" s="244">
        <f t="shared" si="41"/>
        <v>1</v>
      </c>
      <c r="S150" s="49">
        <f t="shared" si="12"/>
        <v>4</v>
      </c>
      <c r="T150" s="50">
        <f>GESTOR!J150</f>
        <v>0</v>
      </c>
      <c r="U150" s="50">
        <f t="shared" si="42"/>
        <v>0</v>
      </c>
      <c r="V150" s="51">
        <f t="shared" si="43"/>
        <v>4</v>
      </c>
      <c r="W150" s="54">
        <v>920</v>
      </c>
      <c r="X150" s="54">
        <f t="shared" si="15"/>
        <v>1840</v>
      </c>
      <c r="Y150" s="158"/>
      <c r="Z150" s="158"/>
      <c r="AA150" s="158"/>
      <c r="AB150" s="158"/>
      <c r="AC150" s="158"/>
      <c r="AD150" s="158"/>
      <c r="AE150" s="158"/>
      <c r="AF150" s="158"/>
      <c r="AG150" s="158"/>
      <c r="AH150" s="158"/>
      <c r="AI150" s="158"/>
    </row>
    <row r="151" spans="1:35" ht="68.25" hidden="1" customHeight="1" x14ac:dyDescent="0.35">
      <c r="A151" s="175">
        <v>148</v>
      </c>
      <c r="B151" s="376"/>
      <c r="C151" s="161" t="s">
        <v>499</v>
      </c>
      <c r="D151" s="163" t="s">
        <v>778</v>
      </c>
      <c r="E151" s="165" t="s">
        <v>79</v>
      </c>
      <c r="F151" s="32">
        <v>3</v>
      </c>
      <c r="G151" s="58">
        <f t="shared" si="30"/>
        <v>1</v>
      </c>
      <c r="H151" s="59">
        <f t="shared" si="31"/>
        <v>0</v>
      </c>
      <c r="I151" s="235">
        <f t="shared" si="32"/>
        <v>1</v>
      </c>
      <c r="J151" s="37">
        <f t="shared" si="33"/>
        <v>1</v>
      </c>
      <c r="K151" s="237">
        <f t="shared" si="34"/>
        <v>0</v>
      </c>
      <c r="L151" s="242">
        <f t="shared" si="35"/>
        <v>1</v>
      </c>
      <c r="M151" s="25">
        <f t="shared" si="36"/>
        <v>1</v>
      </c>
      <c r="N151" s="40">
        <f t="shared" si="37"/>
        <v>0</v>
      </c>
      <c r="O151" s="243">
        <f t="shared" si="38"/>
        <v>1</v>
      </c>
      <c r="P151" s="44">
        <f t="shared" si="39"/>
        <v>1</v>
      </c>
      <c r="Q151" s="45">
        <f t="shared" si="40"/>
        <v>0</v>
      </c>
      <c r="R151" s="244">
        <f t="shared" si="41"/>
        <v>1</v>
      </c>
      <c r="S151" s="49">
        <f t="shared" si="12"/>
        <v>6</v>
      </c>
      <c r="T151" s="50">
        <f>GESTOR!J151</f>
        <v>0</v>
      </c>
      <c r="U151" s="50">
        <f t="shared" si="42"/>
        <v>0</v>
      </c>
      <c r="V151" s="51">
        <f t="shared" si="43"/>
        <v>6</v>
      </c>
      <c r="W151" s="54">
        <v>2000</v>
      </c>
      <c r="X151" s="54">
        <f t="shared" si="15"/>
        <v>6000</v>
      </c>
      <c r="Y151" s="158"/>
      <c r="Z151" s="158"/>
      <c r="AA151" s="158"/>
      <c r="AB151" s="158"/>
      <c r="AC151" s="158"/>
      <c r="AD151" s="158"/>
      <c r="AE151" s="158"/>
      <c r="AF151" s="158"/>
      <c r="AG151" s="158"/>
      <c r="AH151" s="158"/>
      <c r="AI151" s="158"/>
    </row>
    <row r="152" spans="1:35" ht="68.25" hidden="1" customHeight="1" x14ac:dyDescent="0.35">
      <c r="A152" s="175">
        <v>149</v>
      </c>
      <c r="B152" s="376" t="s">
        <v>89</v>
      </c>
      <c r="C152" s="161" t="s">
        <v>501</v>
      </c>
      <c r="D152" s="163" t="s">
        <v>779</v>
      </c>
      <c r="E152" s="165" t="s">
        <v>79</v>
      </c>
      <c r="F152" s="32">
        <v>1</v>
      </c>
      <c r="G152" s="58">
        <f t="shared" si="30"/>
        <v>0</v>
      </c>
      <c r="H152" s="59">
        <f t="shared" si="31"/>
        <v>0</v>
      </c>
      <c r="I152" s="235">
        <f t="shared" si="32"/>
        <v>0</v>
      </c>
      <c r="J152" s="37">
        <f t="shared" si="33"/>
        <v>0</v>
      </c>
      <c r="K152" s="237">
        <f t="shared" si="34"/>
        <v>0</v>
      </c>
      <c r="L152" s="242">
        <f t="shared" si="35"/>
        <v>0</v>
      </c>
      <c r="M152" s="25">
        <f t="shared" si="36"/>
        <v>0</v>
      </c>
      <c r="N152" s="40">
        <f t="shared" si="37"/>
        <v>0</v>
      </c>
      <c r="O152" s="243">
        <f t="shared" si="38"/>
        <v>0</v>
      </c>
      <c r="P152" s="44">
        <f t="shared" si="39"/>
        <v>0</v>
      </c>
      <c r="Q152" s="45">
        <f t="shared" si="40"/>
        <v>0</v>
      </c>
      <c r="R152" s="244">
        <f t="shared" si="41"/>
        <v>0</v>
      </c>
      <c r="S152" s="49">
        <f t="shared" si="12"/>
        <v>2</v>
      </c>
      <c r="T152" s="50">
        <f>GESTOR!J152</f>
        <v>0</v>
      </c>
      <c r="U152" s="50">
        <f t="shared" si="42"/>
        <v>0</v>
      </c>
      <c r="V152" s="51">
        <f t="shared" si="43"/>
        <v>2</v>
      </c>
      <c r="W152" s="54">
        <v>4715.38</v>
      </c>
      <c r="X152" s="54">
        <f t="shared" si="15"/>
        <v>4715.38</v>
      </c>
      <c r="Y152" s="158"/>
      <c r="Z152" s="158"/>
      <c r="AA152" s="158"/>
      <c r="AB152" s="158"/>
      <c r="AC152" s="158"/>
      <c r="AD152" s="158"/>
      <c r="AE152" s="158"/>
      <c r="AF152" s="158"/>
      <c r="AG152" s="158"/>
      <c r="AH152" s="158"/>
      <c r="AI152" s="158"/>
    </row>
    <row r="153" spans="1:35" ht="68.25" hidden="1" customHeight="1" x14ac:dyDescent="0.35">
      <c r="A153" s="175">
        <v>150</v>
      </c>
      <c r="B153" s="376"/>
      <c r="C153" s="161" t="s">
        <v>504</v>
      </c>
      <c r="D153" s="163" t="s">
        <v>780</v>
      </c>
      <c r="E153" s="165" t="s">
        <v>79</v>
      </c>
      <c r="F153" s="32">
        <v>2</v>
      </c>
      <c r="G153" s="58">
        <f t="shared" si="30"/>
        <v>1</v>
      </c>
      <c r="H153" s="59">
        <f t="shared" si="31"/>
        <v>0</v>
      </c>
      <c r="I153" s="235">
        <f t="shared" si="32"/>
        <v>1</v>
      </c>
      <c r="J153" s="37">
        <f t="shared" si="33"/>
        <v>1</v>
      </c>
      <c r="K153" s="237">
        <f t="shared" si="34"/>
        <v>0</v>
      </c>
      <c r="L153" s="242">
        <f t="shared" si="35"/>
        <v>1</v>
      </c>
      <c r="M153" s="25">
        <f t="shared" si="36"/>
        <v>1</v>
      </c>
      <c r="N153" s="40">
        <f t="shared" si="37"/>
        <v>0</v>
      </c>
      <c r="O153" s="243">
        <f t="shared" si="38"/>
        <v>1</v>
      </c>
      <c r="P153" s="44">
        <f t="shared" si="39"/>
        <v>1</v>
      </c>
      <c r="Q153" s="45">
        <f t="shared" si="40"/>
        <v>0</v>
      </c>
      <c r="R153" s="244">
        <f t="shared" si="41"/>
        <v>1</v>
      </c>
      <c r="S153" s="49">
        <f t="shared" si="12"/>
        <v>4</v>
      </c>
      <c r="T153" s="50">
        <f>GESTOR!J153</f>
        <v>0</v>
      </c>
      <c r="U153" s="50">
        <f t="shared" si="42"/>
        <v>0</v>
      </c>
      <c r="V153" s="51">
        <f t="shared" si="43"/>
        <v>4</v>
      </c>
      <c r="W153" s="54">
        <v>4253.3599999999997</v>
      </c>
      <c r="X153" s="54">
        <f t="shared" si="15"/>
        <v>8506.7199999999993</v>
      </c>
      <c r="Y153" s="158"/>
      <c r="Z153" s="158"/>
      <c r="AA153" s="158"/>
      <c r="AB153" s="158"/>
      <c r="AC153" s="158"/>
      <c r="AD153" s="158"/>
      <c r="AE153" s="158"/>
      <c r="AF153" s="158"/>
      <c r="AG153" s="158"/>
      <c r="AH153" s="158"/>
      <c r="AI153" s="158"/>
    </row>
    <row r="154" spans="1:35" ht="68.25" hidden="1" customHeight="1" x14ac:dyDescent="0.35">
      <c r="A154" s="175">
        <v>151</v>
      </c>
      <c r="B154" s="376"/>
      <c r="C154" s="161" t="s">
        <v>506</v>
      </c>
      <c r="D154" s="163" t="s">
        <v>781</v>
      </c>
      <c r="E154" s="165" t="s">
        <v>79</v>
      </c>
      <c r="F154" s="32">
        <v>1</v>
      </c>
      <c r="G154" s="58">
        <f t="shared" si="30"/>
        <v>0</v>
      </c>
      <c r="H154" s="59">
        <f t="shared" si="31"/>
        <v>0</v>
      </c>
      <c r="I154" s="235">
        <f t="shared" si="32"/>
        <v>0</v>
      </c>
      <c r="J154" s="37">
        <f t="shared" si="33"/>
        <v>0</v>
      </c>
      <c r="K154" s="237">
        <f t="shared" si="34"/>
        <v>0</v>
      </c>
      <c r="L154" s="242">
        <f t="shared" si="35"/>
        <v>0</v>
      </c>
      <c r="M154" s="25">
        <f t="shared" si="36"/>
        <v>0</v>
      </c>
      <c r="N154" s="40">
        <f t="shared" si="37"/>
        <v>0</v>
      </c>
      <c r="O154" s="243">
        <f t="shared" si="38"/>
        <v>0</v>
      </c>
      <c r="P154" s="44">
        <f t="shared" si="39"/>
        <v>0</v>
      </c>
      <c r="Q154" s="45">
        <f t="shared" si="40"/>
        <v>0</v>
      </c>
      <c r="R154" s="244">
        <f t="shared" si="41"/>
        <v>0</v>
      </c>
      <c r="S154" s="49">
        <f t="shared" si="12"/>
        <v>2</v>
      </c>
      <c r="T154" s="50">
        <f>GESTOR!J154</f>
        <v>0</v>
      </c>
      <c r="U154" s="50">
        <f t="shared" si="42"/>
        <v>0</v>
      </c>
      <c r="V154" s="51">
        <f t="shared" si="43"/>
        <v>2</v>
      </c>
      <c r="W154" s="54">
        <v>8646.42</v>
      </c>
      <c r="X154" s="54">
        <f t="shared" si="15"/>
        <v>8646.42</v>
      </c>
      <c r="Y154" s="158"/>
      <c r="Z154" s="158"/>
      <c r="AA154" s="158"/>
      <c r="AB154" s="158"/>
      <c r="AC154" s="158"/>
      <c r="AD154" s="158"/>
      <c r="AE154" s="158"/>
      <c r="AF154" s="158"/>
      <c r="AG154" s="158"/>
      <c r="AH154" s="158"/>
      <c r="AI154" s="158"/>
    </row>
    <row r="155" spans="1:35" ht="68.25" hidden="1" customHeight="1" x14ac:dyDescent="0.35">
      <c r="A155" s="175">
        <v>152</v>
      </c>
      <c r="B155" s="376"/>
      <c r="C155" s="161" t="s">
        <v>507</v>
      </c>
      <c r="D155" s="163" t="s">
        <v>782</v>
      </c>
      <c r="E155" s="165" t="s">
        <v>79</v>
      </c>
      <c r="F155" s="32">
        <v>2</v>
      </c>
      <c r="G155" s="58">
        <f t="shared" si="30"/>
        <v>1</v>
      </c>
      <c r="H155" s="59">
        <f t="shared" si="31"/>
        <v>0</v>
      </c>
      <c r="I155" s="235">
        <f t="shared" si="32"/>
        <v>1</v>
      </c>
      <c r="J155" s="37">
        <f t="shared" si="33"/>
        <v>1</v>
      </c>
      <c r="K155" s="237">
        <f t="shared" si="34"/>
        <v>0</v>
      </c>
      <c r="L155" s="242">
        <f t="shared" si="35"/>
        <v>1</v>
      </c>
      <c r="M155" s="25">
        <f t="shared" si="36"/>
        <v>1</v>
      </c>
      <c r="N155" s="40">
        <f t="shared" si="37"/>
        <v>0</v>
      </c>
      <c r="O155" s="243">
        <f t="shared" si="38"/>
        <v>1</v>
      </c>
      <c r="P155" s="44">
        <f t="shared" si="39"/>
        <v>1</v>
      </c>
      <c r="Q155" s="45">
        <f t="shared" si="40"/>
        <v>0</v>
      </c>
      <c r="R155" s="244">
        <f t="shared" si="41"/>
        <v>1</v>
      </c>
      <c r="S155" s="49">
        <f t="shared" si="12"/>
        <v>4</v>
      </c>
      <c r="T155" s="50">
        <f>GESTOR!J155</f>
        <v>0</v>
      </c>
      <c r="U155" s="50">
        <f t="shared" si="42"/>
        <v>0</v>
      </c>
      <c r="V155" s="51">
        <f t="shared" si="43"/>
        <v>4</v>
      </c>
      <c r="W155" s="54">
        <v>4368.72</v>
      </c>
      <c r="X155" s="54">
        <f t="shared" si="15"/>
        <v>8737.44</v>
      </c>
      <c r="Y155" s="158"/>
      <c r="Z155" s="158"/>
      <c r="AA155" s="158"/>
      <c r="AB155" s="158"/>
      <c r="AC155" s="158"/>
      <c r="AD155" s="158"/>
      <c r="AE155" s="158"/>
      <c r="AF155" s="158"/>
      <c r="AG155" s="158"/>
      <c r="AH155" s="158"/>
      <c r="AI155" s="158"/>
    </row>
    <row r="156" spans="1:35" ht="68.25" hidden="1" customHeight="1" x14ac:dyDescent="0.35">
      <c r="A156" s="175">
        <v>153</v>
      </c>
      <c r="B156" s="376" t="s">
        <v>207</v>
      </c>
      <c r="C156" s="161" t="s">
        <v>509</v>
      </c>
      <c r="D156" s="163" t="s">
        <v>783</v>
      </c>
      <c r="E156" s="165" t="s">
        <v>79</v>
      </c>
      <c r="F156" s="32">
        <v>21</v>
      </c>
      <c r="G156" s="58">
        <f t="shared" si="30"/>
        <v>10</v>
      </c>
      <c r="H156" s="59">
        <f t="shared" si="31"/>
        <v>0</v>
      </c>
      <c r="I156" s="235">
        <f t="shared" si="32"/>
        <v>10</v>
      </c>
      <c r="J156" s="37">
        <f t="shared" si="33"/>
        <v>10</v>
      </c>
      <c r="K156" s="237">
        <f t="shared" si="34"/>
        <v>0</v>
      </c>
      <c r="L156" s="242">
        <f t="shared" si="35"/>
        <v>10</v>
      </c>
      <c r="M156" s="25">
        <f t="shared" si="36"/>
        <v>10</v>
      </c>
      <c r="N156" s="40">
        <f t="shared" si="37"/>
        <v>0</v>
      </c>
      <c r="O156" s="243">
        <f t="shared" si="38"/>
        <v>10</v>
      </c>
      <c r="P156" s="44">
        <f t="shared" si="39"/>
        <v>10</v>
      </c>
      <c r="Q156" s="45">
        <f t="shared" si="40"/>
        <v>0</v>
      </c>
      <c r="R156" s="244">
        <f t="shared" si="41"/>
        <v>10</v>
      </c>
      <c r="S156" s="49">
        <f t="shared" si="12"/>
        <v>42</v>
      </c>
      <c r="T156" s="50">
        <f>GESTOR!J156</f>
        <v>0</v>
      </c>
      <c r="U156" s="50">
        <f t="shared" si="42"/>
        <v>0</v>
      </c>
      <c r="V156" s="51">
        <f t="shared" si="43"/>
        <v>42</v>
      </c>
      <c r="W156" s="54">
        <v>270</v>
      </c>
      <c r="X156" s="54">
        <f t="shared" si="15"/>
        <v>5670</v>
      </c>
      <c r="Y156" s="158"/>
      <c r="Z156" s="158"/>
      <c r="AA156" s="158"/>
      <c r="AB156" s="158"/>
      <c r="AC156" s="158"/>
      <c r="AD156" s="158"/>
      <c r="AE156" s="158"/>
      <c r="AF156" s="158"/>
      <c r="AG156" s="158"/>
      <c r="AH156" s="158"/>
      <c r="AI156" s="158"/>
    </row>
    <row r="157" spans="1:35" ht="68.25" hidden="1" customHeight="1" x14ac:dyDescent="0.35">
      <c r="A157" s="175">
        <v>154</v>
      </c>
      <c r="B157" s="376"/>
      <c r="C157" s="161" t="s">
        <v>513</v>
      </c>
      <c r="D157" s="163" t="s">
        <v>784</v>
      </c>
      <c r="E157" s="165" t="s">
        <v>79</v>
      </c>
      <c r="F157" s="32">
        <v>5</v>
      </c>
      <c r="G157" s="58">
        <f t="shared" ref="G157:G186" si="44">IF(ROUNDDOWN($F157*0.5,0)&gt;$V157,$V157+H157,ROUNDDOWN($F157*0.5,0))</f>
        <v>2</v>
      </c>
      <c r="H157" s="59">
        <f t="shared" ref="H157:H186" si="45">SUMIF($Y$2:$AI$2,$G$2,Y157:AI157)</f>
        <v>0</v>
      </c>
      <c r="I157" s="235">
        <f t="shared" ref="I157:I186" si="46">G157-H157</f>
        <v>2</v>
      </c>
      <c r="J157" s="37">
        <f t="shared" ref="J157:J186" si="47">IF(ROUNDDOWN($F157*0.5,0)&gt;$V157,$V157+K157,ROUNDDOWN($F157*0.5,0))</f>
        <v>2</v>
      </c>
      <c r="K157" s="237">
        <f t="shared" ref="K157:K186" si="48">SUMIF($Y$2:$AI$2,$J$2,Y157:AI157)</f>
        <v>0</v>
      </c>
      <c r="L157" s="242">
        <f t="shared" ref="L157:L186" si="49">J157-K157</f>
        <v>2</v>
      </c>
      <c r="M157" s="25">
        <f t="shared" ref="M157:M186" si="50">IF(ROUNDDOWN($F157*0.5,0)&gt;$V157,$V157+N157,ROUNDDOWN($F157*0.5,0))</f>
        <v>2</v>
      </c>
      <c r="N157" s="40">
        <f t="shared" ref="N157:N186" si="51">SUMIF($Y$2:$AI$2,$M$2,Y157:AI157)</f>
        <v>2</v>
      </c>
      <c r="O157" s="243">
        <f t="shared" ref="O157:O186" si="52">M157-N157</f>
        <v>0</v>
      </c>
      <c r="P157" s="44">
        <f t="shared" ref="P157:P186" si="53">IF(ROUNDDOWN($F157*0.5,0)&gt;$V157,$V157+Q157,ROUNDDOWN($F157*0.5,0))</f>
        <v>2</v>
      </c>
      <c r="Q157" s="45">
        <f t="shared" ref="Q157:Q186" si="54">SUMIF($Y$2:$AI$2,$P$2,Y157:AI157)</f>
        <v>0</v>
      </c>
      <c r="R157" s="244">
        <f t="shared" ref="R157:R186" si="55">P157-Q157</f>
        <v>2</v>
      </c>
      <c r="S157" s="49">
        <f t="shared" si="12"/>
        <v>10</v>
      </c>
      <c r="T157" s="50">
        <f>GESTOR!J157</f>
        <v>0</v>
      </c>
      <c r="U157" s="50">
        <f t="shared" ref="U157:U186" si="56">(SUM(Y157:AI157))</f>
        <v>2</v>
      </c>
      <c r="V157" s="51">
        <f t="shared" ref="V157:V186" si="57">S157-U157-T157</f>
        <v>8</v>
      </c>
      <c r="W157" s="54">
        <v>16695</v>
      </c>
      <c r="X157" s="54">
        <f t="shared" si="15"/>
        <v>83475</v>
      </c>
      <c r="Y157" s="158"/>
      <c r="Z157" s="158"/>
      <c r="AA157" s="158">
        <v>2</v>
      </c>
      <c r="AB157" s="158"/>
      <c r="AC157" s="158"/>
      <c r="AD157" s="158"/>
      <c r="AE157" s="158"/>
      <c r="AF157" s="158"/>
      <c r="AG157" s="158"/>
      <c r="AH157" s="158"/>
      <c r="AI157" s="158"/>
    </row>
    <row r="158" spans="1:35" ht="68.25" hidden="1" customHeight="1" x14ac:dyDescent="0.35">
      <c r="A158" s="175">
        <v>155</v>
      </c>
      <c r="B158" s="376"/>
      <c r="C158" s="161" t="s">
        <v>517</v>
      </c>
      <c r="D158" s="163" t="s">
        <v>785</v>
      </c>
      <c r="E158" s="165" t="s">
        <v>79</v>
      </c>
      <c r="F158" s="32">
        <v>4</v>
      </c>
      <c r="G158" s="58">
        <f t="shared" si="44"/>
        <v>2</v>
      </c>
      <c r="H158" s="59">
        <f t="shared" si="45"/>
        <v>0</v>
      </c>
      <c r="I158" s="235">
        <f t="shared" si="46"/>
        <v>2</v>
      </c>
      <c r="J158" s="37">
        <f t="shared" si="47"/>
        <v>2</v>
      </c>
      <c r="K158" s="237">
        <f t="shared" si="48"/>
        <v>0</v>
      </c>
      <c r="L158" s="242">
        <f t="shared" si="49"/>
        <v>2</v>
      </c>
      <c r="M158" s="25">
        <f t="shared" si="50"/>
        <v>2</v>
      </c>
      <c r="N158" s="40">
        <f t="shared" si="51"/>
        <v>2</v>
      </c>
      <c r="O158" s="243">
        <f t="shared" si="52"/>
        <v>0</v>
      </c>
      <c r="P158" s="44">
        <f t="shared" si="53"/>
        <v>2</v>
      </c>
      <c r="Q158" s="45">
        <f t="shared" si="54"/>
        <v>0</v>
      </c>
      <c r="R158" s="244">
        <f t="shared" si="55"/>
        <v>2</v>
      </c>
      <c r="S158" s="49">
        <f t="shared" si="12"/>
        <v>8</v>
      </c>
      <c r="T158" s="50">
        <f>GESTOR!J158</f>
        <v>0</v>
      </c>
      <c r="U158" s="50">
        <f t="shared" si="56"/>
        <v>2</v>
      </c>
      <c r="V158" s="51">
        <f t="shared" si="57"/>
        <v>6</v>
      </c>
      <c r="W158" s="54">
        <v>6117.47</v>
      </c>
      <c r="X158" s="54">
        <f t="shared" si="15"/>
        <v>24469.88</v>
      </c>
      <c r="Y158" s="158"/>
      <c r="Z158" s="158"/>
      <c r="AA158" s="158">
        <v>2</v>
      </c>
      <c r="AB158" s="158"/>
      <c r="AC158" s="158"/>
      <c r="AD158" s="158"/>
      <c r="AE158" s="158"/>
      <c r="AF158" s="158"/>
      <c r="AG158" s="158"/>
      <c r="AH158" s="158"/>
      <c r="AI158" s="158"/>
    </row>
    <row r="159" spans="1:35" ht="68.25" hidden="1" customHeight="1" x14ac:dyDescent="0.35">
      <c r="A159" s="175">
        <v>156</v>
      </c>
      <c r="B159" s="376" t="s">
        <v>519</v>
      </c>
      <c r="C159" s="161" t="s">
        <v>520</v>
      </c>
      <c r="D159" s="163" t="s">
        <v>786</v>
      </c>
      <c r="E159" s="165" t="s">
        <v>79</v>
      </c>
      <c r="F159" s="32">
        <v>17</v>
      </c>
      <c r="G159" s="58">
        <f t="shared" si="44"/>
        <v>8</v>
      </c>
      <c r="H159" s="59">
        <f t="shared" si="45"/>
        <v>0</v>
      </c>
      <c r="I159" s="235">
        <f t="shared" si="46"/>
        <v>8</v>
      </c>
      <c r="J159" s="37">
        <f t="shared" si="47"/>
        <v>8</v>
      </c>
      <c r="K159" s="237">
        <f t="shared" si="48"/>
        <v>0</v>
      </c>
      <c r="L159" s="242">
        <f t="shared" si="49"/>
        <v>8</v>
      </c>
      <c r="M159" s="25">
        <f t="shared" si="50"/>
        <v>8</v>
      </c>
      <c r="N159" s="40">
        <f t="shared" si="51"/>
        <v>0</v>
      </c>
      <c r="O159" s="243">
        <f t="shared" si="52"/>
        <v>8</v>
      </c>
      <c r="P159" s="44">
        <f t="shared" si="53"/>
        <v>8</v>
      </c>
      <c r="Q159" s="45">
        <f t="shared" si="54"/>
        <v>0</v>
      </c>
      <c r="R159" s="244">
        <f t="shared" si="55"/>
        <v>8</v>
      </c>
      <c r="S159" s="49">
        <f t="shared" si="12"/>
        <v>34</v>
      </c>
      <c r="T159" s="50">
        <f>GESTOR!J159</f>
        <v>0</v>
      </c>
      <c r="U159" s="50">
        <f t="shared" si="56"/>
        <v>0</v>
      </c>
      <c r="V159" s="51">
        <f t="shared" si="57"/>
        <v>34</v>
      </c>
      <c r="W159" s="54">
        <v>99</v>
      </c>
      <c r="X159" s="54">
        <f t="shared" si="15"/>
        <v>1683</v>
      </c>
      <c r="Y159" s="158"/>
      <c r="Z159" s="158"/>
      <c r="AA159" s="158"/>
      <c r="AB159" s="158"/>
      <c r="AC159" s="158"/>
      <c r="AD159" s="158"/>
      <c r="AE159" s="158"/>
      <c r="AF159" s="158"/>
      <c r="AG159" s="158"/>
      <c r="AH159" s="158"/>
      <c r="AI159" s="158"/>
    </row>
    <row r="160" spans="1:35" ht="68.25" customHeight="1" x14ac:dyDescent="0.35">
      <c r="A160" s="175">
        <v>157</v>
      </c>
      <c r="B160" s="376"/>
      <c r="C160" s="161" t="s">
        <v>524</v>
      </c>
      <c r="D160" s="163" t="s">
        <v>787</v>
      </c>
      <c r="E160" s="165" t="s">
        <v>79</v>
      </c>
      <c r="F160" s="32">
        <v>80</v>
      </c>
      <c r="G160" s="58">
        <f t="shared" si="44"/>
        <v>40</v>
      </c>
      <c r="H160" s="59">
        <f t="shared" si="45"/>
        <v>0</v>
      </c>
      <c r="I160" s="235">
        <f t="shared" si="46"/>
        <v>40</v>
      </c>
      <c r="J160" s="37">
        <f t="shared" si="47"/>
        <v>40</v>
      </c>
      <c r="K160" s="237">
        <f t="shared" si="48"/>
        <v>0</v>
      </c>
      <c r="L160" s="242">
        <f t="shared" si="49"/>
        <v>40</v>
      </c>
      <c r="M160" s="25">
        <f t="shared" si="50"/>
        <v>40</v>
      </c>
      <c r="N160" s="40">
        <f t="shared" si="51"/>
        <v>1</v>
      </c>
      <c r="O160" s="243">
        <f t="shared" si="52"/>
        <v>39</v>
      </c>
      <c r="P160" s="44">
        <f t="shared" si="53"/>
        <v>40</v>
      </c>
      <c r="Q160" s="45">
        <f t="shared" si="54"/>
        <v>1</v>
      </c>
      <c r="R160" s="244">
        <f t="shared" si="55"/>
        <v>39</v>
      </c>
      <c r="S160" s="49">
        <f t="shared" si="12"/>
        <v>160</v>
      </c>
      <c r="T160" s="50">
        <f>GESTOR!J160</f>
        <v>0</v>
      </c>
      <c r="U160" s="50">
        <f t="shared" si="56"/>
        <v>2</v>
      </c>
      <c r="V160" s="51">
        <f t="shared" si="57"/>
        <v>158</v>
      </c>
      <c r="W160" s="54">
        <v>4340</v>
      </c>
      <c r="X160" s="54">
        <f t="shared" si="15"/>
        <v>347200</v>
      </c>
      <c r="Y160" s="158"/>
      <c r="Z160" s="158"/>
      <c r="AA160" s="158">
        <v>1</v>
      </c>
      <c r="AB160" s="158">
        <v>1</v>
      </c>
      <c r="AC160" s="158"/>
      <c r="AD160" s="158"/>
      <c r="AE160" s="158"/>
      <c r="AF160" s="158"/>
      <c r="AG160" s="158"/>
      <c r="AH160" s="158"/>
      <c r="AI160" s="158"/>
    </row>
    <row r="161" spans="1:35" ht="127.5" customHeight="1" x14ac:dyDescent="0.35">
      <c r="A161" s="175">
        <v>158</v>
      </c>
      <c r="B161" s="376"/>
      <c r="C161" s="161" t="s">
        <v>528</v>
      </c>
      <c r="D161" s="163" t="s">
        <v>788</v>
      </c>
      <c r="E161" s="165" t="s">
        <v>79</v>
      </c>
      <c r="F161" s="32">
        <v>26</v>
      </c>
      <c r="G161" s="58">
        <f t="shared" si="44"/>
        <v>13</v>
      </c>
      <c r="H161" s="59">
        <f t="shared" si="45"/>
        <v>0</v>
      </c>
      <c r="I161" s="235">
        <f t="shared" si="46"/>
        <v>13</v>
      </c>
      <c r="J161" s="37">
        <f t="shared" si="47"/>
        <v>13</v>
      </c>
      <c r="K161" s="237">
        <f t="shared" si="48"/>
        <v>0</v>
      </c>
      <c r="L161" s="242">
        <f t="shared" si="49"/>
        <v>13</v>
      </c>
      <c r="M161" s="25">
        <f t="shared" si="50"/>
        <v>13</v>
      </c>
      <c r="N161" s="40">
        <f t="shared" si="51"/>
        <v>0</v>
      </c>
      <c r="O161" s="243">
        <f t="shared" si="52"/>
        <v>13</v>
      </c>
      <c r="P161" s="44">
        <f t="shared" si="53"/>
        <v>13</v>
      </c>
      <c r="Q161" s="45">
        <f t="shared" si="54"/>
        <v>2</v>
      </c>
      <c r="R161" s="244">
        <f t="shared" si="55"/>
        <v>11</v>
      </c>
      <c r="S161" s="49">
        <f t="shared" si="12"/>
        <v>52</v>
      </c>
      <c r="T161" s="50">
        <f>GESTOR!J161</f>
        <v>0</v>
      </c>
      <c r="U161" s="50">
        <f t="shared" si="56"/>
        <v>2</v>
      </c>
      <c r="V161" s="51">
        <f t="shared" si="57"/>
        <v>50</v>
      </c>
      <c r="W161" s="54">
        <v>6600</v>
      </c>
      <c r="X161" s="54">
        <f t="shared" si="15"/>
        <v>171600</v>
      </c>
      <c r="Y161" s="158"/>
      <c r="Z161" s="158"/>
      <c r="AA161" s="158"/>
      <c r="AB161" s="158">
        <v>2</v>
      </c>
      <c r="AC161" s="158"/>
      <c r="AD161" s="158"/>
      <c r="AE161" s="158"/>
      <c r="AF161" s="158"/>
      <c r="AG161" s="158"/>
      <c r="AH161" s="158"/>
      <c r="AI161" s="158"/>
    </row>
    <row r="162" spans="1:35" ht="114.75" customHeight="1" x14ac:dyDescent="0.35">
      <c r="A162" s="175">
        <v>159</v>
      </c>
      <c r="B162" s="376"/>
      <c r="C162" s="161" t="s">
        <v>530</v>
      </c>
      <c r="D162" s="163" t="s">
        <v>789</v>
      </c>
      <c r="E162" s="165" t="s">
        <v>79</v>
      </c>
      <c r="F162" s="32">
        <v>4</v>
      </c>
      <c r="G162" s="58">
        <f t="shared" si="44"/>
        <v>2</v>
      </c>
      <c r="H162" s="59">
        <f t="shared" si="45"/>
        <v>0</v>
      </c>
      <c r="I162" s="235">
        <f t="shared" si="46"/>
        <v>2</v>
      </c>
      <c r="J162" s="37">
        <f t="shared" si="47"/>
        <v>2</v>
      </c>
      <c r="K162" s="237">
        <f t="shared" si="48"/>
        <v>0</v>
      </c>
      <c r="L162" s="242">
        <f t="shared" si="49"/>
        <v>2</v>
      </c>
      <c r="M162" s="25">
        <f t="shared" si="50"/>
        <v>2</v>
      </c>
      <c r="N162" s="40">
        <f t="shared" si="51"/>
        <v>0</v>
      </c>
      <c r="O162" s="243">
        <f t="shared" si="52"/>
        <v>2</v>
      </c>
      <c r="P162" s="44">
        <f t="shared" si="53"/>
        <v>2</v>
      </c>
      <c r="Q162" s="45">
        <f t="shared" si="54"/>
        <v>2</v>
      </c>
      <c r="R162" s="244">
        <f t="shared" si="55"/>
        <v>0</v>
      </c>
      <c r="S162" s="49">
        <f t="shared" si="12"/>
        <v>8</v>
      </c>
      <c r="T162" s="50">
        <f>GESTOR!J162</f>
        <v>0</v>
      </c>
      <c r="U162" s="50">
        <f t="shared" si="56"/>
        <v>2</v>
      </c>
      <c r="V162" s="51">
        <f t="shared" si="57"/>
        <v>6</v>
      </c>
      <c r="W162" s="54">
        <v>1824.25</v>
      </c>
      <c r="X162" s="54">
        <f t="shared" si="15"/>
        <v>7297</v>
      </c>
      <c r="Y162" s="158"/>
      <c r="Z162" s="158"/>
      <c r="AA162" s="158"/>
      <c r="AB162" s="158">
        <v>2</v>
      </c>
      <c r="AC162" s="158"/>
      <c r="AD162" s="158"/>
      <c r="AE162" s="158"/>
      <c r="AF162" s="158"/>
      <c r="AG162" s="158"/>
      <c r="AH162" s="158"/>
      <c r="AI162" s="158"/>
    </row>
    <row r="163" spans="1:35" ht="107.25" hidden="1" customHeight="1" x14ac:dyDescent="0.35">
      <c r="A163" s="175">
        <v>160</v>
      </c>
      <c r="B163" s="376"/>
      <c r="C163" s="161" t="s">
        <v>533</v>
      </c>
      <c r="D163" s="163" t="s">
        <v>790</v>
      </c>
      <c r="E163" s="165" t="s">
        <v>79</v>
      </c>
      <c r="F163" s="32">
        <v>8</v>
      </c>
      <c r="G163" s="58">
        <f t="shared" si="44"/>
        <v>4</v>
      </c>
      <c r="H163" s="59">
        <f t="shared" si="45"/>
        <v>0</v>
      </c>
      <c r="I163" s="235">
        <f t="shared" si="46"/>
        <v>4</v>
      </c>
      <c r="J163" s="37">
        <f t="shared" si="47"/>
        <v>4</v>
      </c>
      <c r="K163" s="237">
        <f t="shared" si="48"/>
        <v>0</v>
      </c>
      <c r="L163" s="242">
        <f t="shared" si="49"/>
        <v>4</v>
      </c>
      <c r="M163" s="25">
        <f t="shared" si="50"/>
        <v>4</v>
      </c>
      <c r="N163" s="40">
        <f t="shared" si="51"/>
        <v>0</v>
      </c>
      <c r="O163" s="243">
        <f t="shared" si="52"/>
        <v>4</v>
      </c>
      <c r="P163" s="44">
        <f t="shared" si="53"/>
        <v>4</v>
      </c>
      <c r="Q163" s="45">
        <f t="shared" si="54"/>
        <v>0</v>
      </c>
      <c r="R163" s="244">
        <f t="shared" si="55"/>
        <v>4</v>
      </c>
      <c r="S163" s="49">
        <f t="shared" si="12"/>
        <v>16</v>
      </c>
      <c r="T163" s="50">
        <f>GESTOR!J163</f>
        <v>0</v>
      </c>
      <c r="U163" s="50">
        <f t="shared" si="56"/>
        <v>0</v>
      </c>
      <c r="V163" s="51">
        <f t="shared" si="57"/>
        <v>16</v>
      </c>
      <c r="W163" s="54">
        <v>1750</v>
      </c>
      <c r="X163" s="54">
        <f t="shared" si="15"/>
        <v>14000</v>
      </c>
      <c r="Y163" s="158"/>
      <c r="Z163" s="158"/>
      <c r="AA163" s="158"/>
      <c r="AB163" s="158"/>
      <c r="AC163" s="158"/>
      <c r="AD163" s="158"/>
      <c r="AE163" s="158"/>
      <c r="AF163" s="158"/>
      <c r="AG163" s="158"/>
      <c r="AH163" s="158"/>
      <c r="AI163" s="158"/>
    </row>
    <row r="164" spans="1:35" ht="115.5" hidden="1" customHeight="1" x14ac:dyDescent="0.35">
      <c r="A164" s="175">
        <v>161</v>
      </c>
      <c r="B164" s="376"/>
      <c r="C164" s="161" t="s">
        <v>535</v>
      </c>
      <c r="D164" s="163" t="s">
        <v>791</v>
      </c>
      <c r="E164" s="165" t="s">
        <v>79</v>
      </c>
      <c r="F164" s="32">
        <v>6</v>
      </c>
      <c r="G164" s="58">
        <f t="shared" si="44"/>
        <v>3</v>
      </c>
      <c r="H164" s="59">
        <f t="shared" si="45"/>
        <v>0</v>
      </c>
      <c r="I164" s="235">
        <f t="shared" si="46"/>
        <v>3</v>
      </c>
      <c r="J164" s="37">
        <f t="shared" si="47"/>
        <v>3</v>
      </c>
      <c r="K164" s="237">
        <f t="shared" si="48"/>
        <v>0</v>
      </c>
      <c r="L164" s="242">
        <f t="shared" si="49"/>
        <v>3</v>
      </c>
      <c r="M164" s="25">
        <f t="shared" si="50"/>
        <v>3</v>
      </c>
      <c r="N164" s="40">
        <f t="shared" si="51"/>
        <v>0</v>
      </c>
      <c r="O164" s="243">
        <f t="shared" si="52"/>
        <v>3</v>
      </c>
      <c r="P164" s="44">
        <f t="shared" si="53"/>
        <v>3</v>
      </c>
      <c r="Q164" s="45">
        <f t="shared" si="54"/>
        <v>0</v>
      </c>
      <c r="R164" s="244">
        <f t="shared" si="55"/>
        <v>3</v>
      </c>
      <c r="S164" s="49">
        <f t="shared" si="12"/>
        <v>12</v>
      </c>
      <c r="T164" s="50">
        <f>GESTOR!J164</f>
        <v>0</v>
      </c>
      <c r="U164" s="50">
        <f t="shared" si="56"/>
        <v>0</v>
      </c>
      <c r="V164" s="51">
        <f t="shared" si="57"/>
        <v>12</v>
      </c>
      <c r="W164" s="54">
        <v>4600</v>
      </c>
      <c r="X164" s="54">
        <f t="shared" si="15"/>
        <v>27600</v>
      </c>
      <c r="Y164" s="158"/>
      <c r="Z164" s="158"/>
      <c r="AA164" s="158"/>
      <c r="AB164" s="158"/>
      <c r="AC164" s="158"/>
      <c r="AD164" s="158"/>
      <c r="AE164" s="158"/>
      <c r="AF164" s="158"/>
      <c r="AG164" s="158"/>
      <c r="AH164" s="158"/>
      <c r="AI164" s="158"/>
    </row>
    <row r="165" spans="1:35" ht="68.25" hidden="1" customHeight="1" x14ac:dyDescent="0.35">
      <c r="A165" s="175">
        <v>162</v>
      </c>
      <c r="B165" s="376"/>
      <c r="C165" s="161" t="s">
        <v>538</v>
      </c>
      <c r="D165" s="163" t="s">
        <v>792</v>
      </c>
      <c r="E165" s="165" t="s">
        <v>79</v>
      </c>
      <c r="F165" s="32">
        <v>33</v>
      </c>
      <c r="G165" s="58">
        <f t="shared" si="44"/>
        <v>16</v>
      </c>
      <c r="H165" s="59">
        <f t="shared" si="45"/>
        <v>0</v>
      </c>
      <c r="I165" s="235">
        <f t="shared" si="46"/>
        <v>16</v>
      </c>
      <c r="J165" s="37">
        <f t="shared" si="47"/>
        <v>16</v>
      </c>
      <c r="K165" s="237">
        <f t="shared" si="48"/>
        <v>0</v>
      </c>
      <c r="L165" s="242">
        <f t="shared" si="49"/>
        <v>16</v>
      </c>
      <c r="M165" s="25">
        <f t="shared" si="50"/>
        <v>16</v>
      </c>
      <c r="N165" s="40">
        <f t="shared" si="51"/>
        <v>3</v>
      </c>
      <c r="O165" s="243">
        <f t="shared" si="52"/>
        <v>13</v>
      </c>
      <c r="P165" s="44">
        <f t="shared" si="53"/>
        <v>16</v>
      </c>
      <c r="Q165" s="45">
        <f t="shared" si="54"/>
        <v>0</v>
      </c>
      <c r="R165" s="244">
        <f t="shared" si="55"/>
        <v>16</v>
      </c>
      <c r="S165" s="49">
        <f t="shared" si="12"/>
        <v>66</v>
      </c>
      <c r="T165" s="50">
        <f>GESTOR!J165</f>
        <v>0</v>
      </c>
      <c r="U165" s="50">
        <f t="shared" si="56"/>
        <v>3</v>
      </c>
      <c r="V165" s="51">
        <f t="shared" si="57"/>
        <v>63</v>
      </c>
      <c r="W165" s="54">
        <v>2140</v>
      </c>
      <c r="X165" s="54">
        <f t="shared" si="15"/>
        <v>70620</v>
      </c>
      <c r="Y165" s="158"/>
      <c r="Z165" s="158"/>
      <c r="AA165" s="158">
        <v>3</v>
      </c>
      <c r="AB165" s="158"/>
      <c r="AC165" s="158"/>
      <c r="AD165" s="158"/>
      <c r="AE165" s="158"/>
      <c r="AF165" s="158"/>
      <c r="AG165" s="158"/>
      <c r="AH165" s="158"/>
      <c r="AI165" s="158"/>
    </row>
    <row r="166" spans="1:35" ht="68.25" hidden="1" customHeight="1" x14ac:dyDescent="0.35">
      <c r="A166" s="175">
        <v>163</v>
      </c>
      <c r="B166" s="376" t="s">
        <v>169</v>
      </c>
      <c r="C166" s="161" t="s">
        <v>540</v>
      </c>
      <c r="D166" s="163" t="s">
        <v>793</v>
      </c>
      <c r="E166" s="165" t="s">
        <v>79</v>
      </c>
      <c r="F166" s="32">
        <v>3</v>
      </c>
      <c r="G166" s="58">
        <f t="shared" si="44"/>
        <v>1</v>
      </c>
      <c r="H166" s="59">
        <f t="shared" si="45"/>
        <v>0</v>
      </c>
      <c r="I166" s="235">
        <f t="shared" si="46"/>
        <v>1</v>
      </c>
      <c r="J166" s="37">
        <f t="shared" si="47"/>
        <v>1</v>
      </c>
      <c r="K166" s="237">
        <f t="shared" si="48"/>
        <v>0</v>
      </c>
      <c r="L166" s="242">
        <f t="shared" si="49"/>
        <v>1</v>
      </c>
      <c r="M166" s="25">
        <f t="shared" si="50"/>
        <v>1</v>
      </c>
      <c r="N166" s="40">
        <f t="shared" si="51"/>
        <v>0</v>
      </c>
      <c r="O166" s="243">
        <f t="shared" si="52"/>
        <v>1</v>
      </c>
      <c r="P166" s="44">
        <f t="shared" si="53"/>
        <v>1</v>
      </c>
      <c r="Q166" s="45">
        <f t="shared" si="54"/>
        <v>0</v>
      </c>
      <c r="R166" s="244">
        <f t="shared" si="55"/>
        <v>1</v>
      </c>
      <c r="S166" s="49">
        <f t="shared" si="12"/>
        <v>6</v>
      </c>
      <c r="T166" s="50">
        <f>GESTOR!J166</f>
        <v>0</v>
      </c>
      <c r="U166" s="50">
        <f t="shared" si="56"/>
        <v>0</v>
      </c>
      <c r="V166" s="51">
        <f t="shared" si="57"/>
        <v>6</v>
      </c>
      <c r="W166" s="54">
        <v>252.89</v>
      </c>
      <c r="X166" s="54">
        <f t="shared" si="15"/>
        <v>758.67</v>
      </c>
      <c r="Y166" s="158"/>
      <c r="Z166" s="158"/>
      <c r="AA166" s="158"/>
      <c r="AB166" s="158"/>
      <c r="AC166" s="158"/>
      <c r="AD166" s="158"/>
      <c r="AE166" s="158"/>
      <c r="AF166" s="158"/>
      <c r="AG166" s="158"/>
      <c r="AH166" s="158"/>
      <c r="AI166" s="158"/>
    </row>
    <row r="167" spans="1:35" ht="68.25" hidden="1" customHeight="1" x14ac:dyDescent="0.35">
      <c r="A167" s="175">
        <v>164</v>
      </c>
      <c r="B167" s="376"/>
      <c r="C167" s="161" t="s">
        <v>544</v>
      </c>
      <c r="D167" s="163" t="s">
        <v>794</v>
      </c>
      <c r="E167" s="165" t="s">
        <v>79</v>
      </c>
      <c r="F167" s="32">
        <v>14</v>
      </c>
      <c r="G167" s="58">
        <f t="shared" si="44"/>
        <v>7</v>
      </c>
      <c r="H167" s="59">
        <f t="shared" si="45"/>
        <v>0</v>
      </c>
      <c r="I167" s="235">
        <f t="shared" si="46"/>
        <v>7</v>
      </c>
      <c r="J167" s="37">
        <f t="shared" si="47"/>
        <v>7</v>
      </c>
      <c r="K167" s="237">
        <f t="shared" si="48"/>
        <v>0</v>
      </c>
      <c r="L167" s="242">
        <f t="shared" si="49"/>
        <v>7</v>
      </c>
      <c r="M167" s="25">
        <f t="shared" si="50"/>
        <v>7</v>
      </c>
      <c r="N167" s="40">
        <f t="shared" si="51"/>
        <v>0</v>
      </c>
      <c r="O167" s="243">
        <f t="shared" si="52"/>
        <v>7</v>
      </c>
      <c r="P167" s="44">
        <f t="shared" si="53"/>
        <v>7</v>
      </c>
      <c r="Q167" s="45">
        <f t="shared" si="54"/>
        <v>0</v>
      </c>
      <c r="R167" s="244">
        <f t="shared" si="55"/>
        <v>7</v>
      </c>
      <c r="S167" s="49">
        <f t="shared" si="12"/>
        <v>28</v>
      </c>
      <c r="T167" s="50">
        <f>GESTOR!J167</f>
        <v>0</v>
      </c>
      <c r="U167" s="50">
        <f t="shared" si="56"/>
        <v>0</v>
      </c>
      <c r="V167" s="51">
        <f t="shared" si="57"/>
        <v>28</v>
      </c>
      <c r="W167" s="54">
        <v>1015.64</v>
      </c>
      <c r="X167" s="54">
        <f t="shared" si="15"/>
        <v>14218.96</v>
      </c>
      <c r="Y167" s="158"/>
      <c r="Z167" s="158"/>
      <c r="AA167" s="158"/>
      <c r="AB167" s="158"/>
      <c r="AC167" s="158"/>
      <c r="AD167" s="158"/>
      <c r="AE167" s="158"/>
      <c r="AF167" s="158"/>
      <c r="AG167" s="158"/>
      <c r="AH167" s="158"/>
      <c r="AI167" s="158"/>
    </row>
    <row r="168" spans="1:35" ht="68.25" hidden="1" customHeight="1" x14ac:dyDescent="0.35">
      <c r="A168" s="175">
        <v>165</v>
      </c>
      <c r="B168" s="376"/>
      <c r="C168" s="161" t="s">
        <v>547</v>
      </c>
      <c r="D168" s="163" t="s">
        <v>795</v>
      </c>
      <c r="E168" s="165" t="s">
        <v>79</v>
      </c>
      <c r="F168" s="32">
        <v>4</v>
      </c>
      <c r="G168" s="58">
        <f t="shared" si="44"/>
        <v>2</v>
      </c>
      <c r="H168" s="59">
        <f t="shared" si="45"/>
        <v>0</v>
      </c>
      <c r="I168" s="235">
        <f t="shared" si="46"/>
        <v>2</v>
      </c>
      <c r="J168" s="37">
        <f t="shared" si="47"/>
        <v>2</v>
      </c>
      <c r="K168" s="237">
        <f t="shared" si="48"/>
        <v>0</v>
      </c>
      <c r="L168" s="242">
        <f t="shared" si="49"/>
        <v>2</v>
      </c>
      <c r="M168" s="25">
        <f t="shared" si="50"/>
        <v>2</v>
      </c>
      <c r="N168" s="40">
        <f t="shared" si="51"/>
        <v>0</v>
      </c>
      <c r="O168" s="243">
        <f t="shared" si="52"/>
        <v>2</v>
      </c>
      <c r="P168" s="44">
        <f t="shared" si="53"/>
        <v>2</v>
      </c>
      <c r="Q168" s="45">
        <f t="shared" si="54"/>
        <v>0</v>
      </c>
      <c r="R168" s="244">
        <f t="shared" si="55"/>
        <v>2</v>
      </c>
      <c r="S168" s="49">
        <f t="shared" si="12"/>
        <v>8</v>
      </c>
      <c r="T168" s="50">
        <f>GESTOR!J168</f>
        <v>0</v>
      </c>
      <c r="U168" s="50">
        <f t="shared" si="56"/>
        <v>0</v>
      </c>
      <c r="V168" s="51">
        <f t="shared" si="57"/>
        <v>8</v>
      </c>
      <c r="W168" s="54">
        <v>65.44</v>
      </c>
      <c r="X168" s="54">
        <f t="shared" si="15"/>
        <v>261.76</v>
      </c>
      <c r="Y168" s="158"/>
      <c r="Z168" s="158"/>
      <c r="AA168" s="158"/>
      <c r="AB168" s="158"/>
      <c r="AC168" s="158"/>
      <c r="AD168" s="158"/>
      <c r="AE168" s="158"/>
      <c r="AF168" s="158"/>
      <c r="AG168" s="158"/>
      <c r="AH168" s="158"/>
      <c r="AI168" s="158"/>
    </row>
    <row r="169" spans="1:35" ht="68.25" hidden="1" customHeight="1" x14ac:dyDescent="0.35">
      <c r="A169" s="175">
        <v>166</v>
      </c>
      <c r="B169" s="376"/>
      <c r="C169" s="161" t="s">
        <v>550</v>
      </c>
      <c r="D169" s="163" t="s">
        <v>796</v>
      </c>
      <c r="E169" s="165" t="s">
        <v>79</v>
      </c>
      <c r="F169" s="32">
        <v>6</v>
      </c>
      <c r="G169" s="58">
        <f t="shared" si="44"/>
        <v>3</v>
      </c>
      <c r="H169" s="59">
        <f t="shared" si="45"/>
        <v>0</v>
      </c>
      <c r="I169" s="235">
        <f t="shared" si="46"/>
        <v>3</v>
      </c>
      <c r="J169" s="37">
        <f t="shared" si="47"/>
        <v>3</v>
      </c>
      <c r="K169" s="237">
        <f t="shared" si="48"/>
        <v>0</v>
      </c>
      <c r="L169" s="242">
        <f t="shared" si="49"/>
        <v>3</v>
      </c>
      <c r="M169" s="25">
        <f t="shared" si="50"/>
        <v>3</v>
      </c>
      <c r="N169" s="40">
        <f t="shared" si="51"/>
        <v>0</v>
      </c>
      <c r="O169" s="243">
        <f t="shared" si="52"/>
        <v>3</v>
      </c>
      <c r="P169" s="44">
        <f t="shared" si="53"/>
        <v>3</v>
      </c>
      <c r="Q169" s="45">
        <f t="shared" si="54"/>
        <v>0</v>
      </c>
      <c r="R169" s="244">
        <f t="shared" si="55"/>
        <v>3</v>
      </c>
      <c r="S169" s="49">
        <f t="shared" si="12"/>
        <v>12</v>
      </c>
      <c r="T169" s="50">
        <f>GESTOR!J169</f>
        <v>0</v>
      </c>
      <c r="U169" s="50">
        <f t="shared" si="56"/>
        <v>0</v>
      </c>
      <c r="V169" s="51">
        <f t="shared" si="57"/>
        <v>12</v>
      </c>
      <c r="W169" s="54">
        <v>203.72</v>
      </c>
      <c r="X169" s="54">
        <f t="shared" si="15"/>
        <v>1222.32</v>
      </c>
      <c r="Y169" s="158"/>
      <c r="Z169" s="158"/>
      <c r="AA169" s="158"/>
      <c r="AB169" s="158"/>
      <c r="AC169" s="158"/>
      <c r="AD169" s="158"/>
      <c r="AE169" s="158"/>
      <c r="AF169" s="158"/>
      <c r="AG169" s="158"/>
      <c r="AH169" s="158"/>
      <c r="AI169" s="158"/>
    </row>
    <row r="170" spans="1:35" ht="68.25" hidden="1" customHeight="1" x14ac:dyDescent="0.35">
      <c r="A170" s="175">
        <v>167</v>
      </c>
      <c r="B170" s="376"/>
      <c r="C170" s="161" t="s">
        <v>554</v>
      </c>
      <c r="D170" s="163" t="s">
        <v>797</v>
      </c>
      <c r="E170" s="165" t="s">
        <v>79</v>
      </c>
      <c r="F170" s="32">
        <v>4</v>
      </c>
      <c r="G170" s="58">
        <f t="shared" si="44"/>
        <v>2</v>
      </c>
      <c r="H170" s="59">
        <f t="shared" si="45"/>
        <v>0</v>
      </c>
      <c r="I170" s="235">
        <f t="shared" si="46"/>
        <v>2</v>
      </c>
      <c r="J170" s="37">
        <f t="shared" si="47"/>
        <v>2</v>
      </c>
      <c r="K170" s="237">
        <f t="shared" si="48"/>
        <v>0</v>
      </c>
      <c r="L170" s="242">
        <f t="shared" si="49"/>
        <v>2</v>
      </c>
      <c r="M170" s="25">
        <f t="shared" si="50"/>
        <v>2</v>
      </c>
      <c r="N170" s="40">
        <f t="shared" si="51"/>
        <v>0</v>
      </c>
      <c r="O170" s="243">
        <f t="shared" si="52"/>
        <v>2</v>
      </c>
      <c r="P170" s="44">
        <f t="shared" si="53"/>
        <v>2</v>
      </c>
      <c r="Q170" s="45">
        <f t="shared" si="54"/>
        <v>0</v>
      </c>
      <c r="R170" s="244">
        <f t="shared" si="55"/>
        <v>2</v>
      </c>
      <c r="S170" s="49">
        <f t="shared" si="12"/>
        <v>8</v>
      </c>
      <c r="T170" s="50">
        <f>GESTOR!J170</f>
        <v>0</v>
      </c>
      <c r="U170" s="50">
        <f t="shared" si="56"/>
        <v>0</v>
      </c>
      <c r="V170" s="51">
        <f t="shared" si="57"/>
        <v>8</v>
      </c>
      <c r="W170" s="54">
        <v>173.61</v>
      </c>
      <c r="X170" s="54">
        <f t="shared" si="15"/>
        <v>694.44</v>
      </c>
      <c r="Y170" s="158"/>
      <c r="Z170" s="158"/>
      <c r="AA170" s="158"/>
      <c r="AB170" s="158"/>
      <c r="AC170" s="158"/>
      <c r="AD170" s="158"/>
      <c r="AE170" s="158"/>
      <c r="AF170" s="158"/>
      <c r="AG170" s="158"/>
      <c r="AH170" s="158"/>
      <c r="AI170" s="158"/>
    </row>
    <row r="171" spans="1:35" ht="22.5" hidden="1" customHeight="1" x14ac:dyDescent="0.35">
      <c r="A171" s="175">
        <v>168</v>
      </c>
      <c r="B171" s="376" t="s">
        <v>286</v>
      </c>
      <c r="C171" s="161" t="s">
        <v>557</v>
      </c>
      <c r="D171" s="163" t="s">
        <v>798</v>
      </c>
      <c r="E171" s="165" t="s">
        <v>79</v>
      </c>
      <c r="F171" s="32">
        <v>3</v>
      </c>
      <c r="G171" s="58">
        <f t="shared" si="44"/>
        <v>1</v>
      </c>
      <c r="H171" s="59">
        <f t="shared" si="45"/>
        <v>0</v>
      </c>
      <c r="I171" s="235">
        <f t="shared" si="46"/>
        <v>1</v>
      </c>
      <c r="J171" s="37">
        <f t="shared" si="47"/>
        <v>1</v>
      </c>
      <c r="K171" s="237">
        <f t="shared" si="48"/>
        <v>0</v>
      </c>
      <c r="L171" s="242">
        <f t="shared" si="49"/>
        <v>1</v>
      </c>
      <c r="M171" s="25">
        <f t="shared" si="50"/>
        <v>1</v>
      </c>
      <c r="N171" s="40">
        <f t="shared" si="51"/>
        <v>0</v>
      </c>
      <c r="O171" s="243">
        <f t="shared" si="52"/>
        <v>1</v>
      </c>
      <c r="P171" s="44">
        <f t="shared" si="53"/>
        <v>1</v>
      </c>
      <c r="Q171" s="45">
        <f t="shared" si="54"/>
        <v>0</v>
      </c>
      <c r="R171" s="244">
        <f t="shared" si="55"/>
        <v>1</v>
      </c>
      <c r="S171" s="49">
        <f t="shared" si="12"/>
        <v>6</v>
      </c>
      <c r="T171" s="50">
        <f>GESTOR!J171</f>
        <v>0</v>
      </c>
      <c r="U171" s="50">
        <f t="shared" si="56"/>
        <v>0</v>
      </c>
      <c r="V171" s="51">
        <f t="shared" si="57"/>
        <v>6</v>
      </c>
      <c r="W171" s="54">
        <v>163.63</v>
      </c>
      <c r="X171" s="54">
        <f t="shared" si="15"/>
        <v>490.89</v>
      </c>
      <c r="Y171" s="158"/>
      <c r="Z171" s="158"/>
      <c r="AA171" s="158"/>
      <c r="AB171" s="158"/>
      <c r="AC171" s="158"/>
      <c r="AD171" s="158"/>
      <c r="AE171" s="158"/>
      <c r="AF171" s="158"/>
      <c r="AG171" s="158"/>
      <c r="AH171" s="158"/>
      <c r="AI171" s="158"/>
    </row>
    <row r="172" spans="1:35" ht="68.25" customHeight="1" x14ac:dyDescent="0.35">
      <c r="A172" s="175">
        <v>169</v>
      </c>
      <c r="B172" s="376"/>
      <c r="C172" s="161" t="s">
        <v>561</v>
      </c>
      <c r="D172" s="163" t="s">
        <v>799</v>
      </c>
      <c r="E172" s="165" t="s">
        <v>79</v>
      </c>
      <c r="F172" s="32">
        <v>5</v>
      </c>
      <c r="G172" s="58">
        <f t="shared" si="44"/>
        <v>2</v>
      </c>
      <c r="H172" s="59">
        <f t="shared" si="45"/>
        <v>0</v>
      </c>
      <c r="I172" s="235">
        <f t="shared" si="46"/>
        <v>2</v>
      </c>
      <c r="J172" s="37">
        <f t="shared" si="47"/>
        <v>2</v>
      </c>
      <c r="K172" s="237">
        <f t="shared" si="48"/>
        <v>0</v>
      </c>
      <c r="L172" s="242">
        <f t="shared" si="49"/>
        <v>2</v>
      </c>
      <c r="M172" s="25">
        <f t="shared" si="50"/>
        <v>2</v>
      </c>
      <c r="N172" s="40">
        <f t="shared" si="51"/>
        <v>2</v>
      </c>
      <c r="O172" s="243">
        <f t="shared" si="52"/>
        <v>0</v>
      </c>
      <c r="P172" s="44">
        <f t="shared" si="53"/>
        <v>2</v>
      </c>
      <c r="Q172" s="45">
        <f t="shared" si="54"/>
        <v>1</v>
      </c>
      <c r="R172" s="244">
        <f t="shared" si="55"/>
        <v>1</v>
      </c>
      <c r="S172" s="49">
        <f t="shared" si="12"/>
        <v>10</v>
      </c>
      <c r="T172" s="50">
        <f>GESTOR!J172</f>
        <v>0</v>
      </c>
      <c r="U172" s="50">
        <f t="shared" si="56"/>
        <v>3</v>
      </c>
      <c r="V172" s="51">
        <f t="shared" si="57"/>
        <v>7</v>
      </c>
      <c r="W172" s="54">
        <v>180.98</v>
      </c>
      <c r="X172" s="54">
        <f t="shared" si="15"/>
        <v>904.9</v>
      </c>
      <c r="Y172" s="158"/>
      <c r="Z172" s="158"/>
      <c r="AA172" s="158">
        <v>2</v>
      </c>
      <c r="AB172" s="158">
        <v>1</v>
      </c>
      <c r="AC172" s="158"/>
      <c r="AD172" s="158"/>
      <c r="AE172" s="158"/>
      <c r="AF172" s="158"/>
      <c r="AG172" s="158"/>
      <c r="AH172" s="158"/>
      <c r="AI172" s="158"/>
    </row>
    <row r="173" spans="1:35" ht="68.25" hidden="1" customHeight="1" x14ac:dyDescent="0.35">
      <c r="A173" s="175">
        <v>170</v>
      </c>
      <c r="B173" s="376"/>
      <c r="C173" s="161" t="s">
        <v>566</v>
      </c>
      <c r="D173" s="163" t="s">
        <v>800</v>
      </c>
      <c r="E173" s="165" t="s">
        <v>79</v>
      </c>
      <c r="F173" s="32">
        <v>8</v>
      </c>
      <c r="G173" s="58">
        <f t="shared" si="44"/>
        <v>4</v>
      </c>
      <c r="H173" s="59">
        <f t="shared" si="45"/>
        <v>0</v>
      </c>
      <c r="I173" s="235">
        <f t="shared" si="46"/>
        <v>4</v>
      </c>
      <c r="J173" s="37">
        <f t="shared" si="47"/>
        <v>4</v>
      </c>
      <c r="K173" s="237">
        <f t="shared" si="48"/>
        <v>0</v>
      </c>
      <c r="L173" s="242">
        <f t="shared" si="49"/>
        <v>4</v>
      </c>
      <c r="M173" s="25">
        <f t="shared" si="50"/>
        <v>4</v>
      </c>
      <c r="N173" s="40">
        <f t="shared" si="51"/>
        <v>2</v>
      </c>
      <c r="O173" s="243">
        <f t="shared" si="52"/>
        <v>2</v>
      </c>
      <c r="P173" s="44">
        <f t="shared" si="53"/>
        <v>4</v>
      </c>
      <c r="Q173" s="45">
        <f t="shared" si="54"/>
        <v>0</v>
      </c>
      <c r="R173" s="244">
        <f t="shared" si="55"/>
        <v>4</v>
      </c>
      <c r="S173" s="49">
        <f t="shared" si="12"/>
        <v>16</v>
      </c>
      <c r="T173" s="50">
        <f>GESTOR!J173</f>
        <v>0</v>
      </c>
      <c r="U173" s="50">
        <f t="shared" si="56"/>
        <v>2</v>
      </c>
      <c r="V173" s="51">
        <f t="shared" si="57"/>
        <v>14</v>
      </c>
      <c r="W173" s="54">
        <v>87.94</v>
      </c>
      <c r="X173" s="54">
        <f t="shared" si="15"/>
        <v>703.52</v>
      </c>
      <c r="Y173" s="158"/>
      <c r="Z173" s="158"/>
      <c r="AA173" s="158">
        <v>2</v>
      </c>
      <c r="AB173" s="158"/>
      <c r="AC173" s="158"/>
      <c r="AD173" s="158"/>
      <c r="AE173" s="158"/>
      <c r="AF173" s="158"/>
      <c r="AG173" s="158"/>
      <c r="AH173" s="158"/>
      <c r="AI173" s="158"/>
    </row>
    <row r="174" spans="1:35" ht="68.25" hidden="1" customHeight="1" x14ac:dyDescent="0.35">
      <c r="A174" s="175">
        <v>171</v>
      </c>
      <c r="B174" s="376"/>
      <c r="C174" s="161" t="s">
        <v>569</v>
      </c>
      <c r="D174" s="163" t="s">
        <v>801</v>
      </c>
      <c r="E174" s="165" t="s">
        <v>79</v>
      </c>
      <c r="F174" s="32">
        <v>141</v>
      </c>
      <c r="G174" s="58">
        <f t="shared" si="44"/>
        <v>70</v>
      </c>
      <c r="H174" s="59">
        <f t="shared" si="45"/>
        <v>0</v>
      </c>
      <c r="I174" s="235">
        <f t="shared" si="46"/>
        <v>70</v>
      </c>
      <c r="J174" s="37">
        <f t="shared" si="47"/>
        <v>70</v>
      </c>
      <c r="K174" s="237">
        <f t="shared" si="48"/>
        <v>0</v>
      </c>
      <c r="L174" s="242">
        <f t="shared" si="49"/>
        <v>70</v>
      </c>
      <c r="M174" s="25">
        <f t="shared" si="50"/>
        <v>70</v>
      </c>
      <c r="N174" s="40">
        <f t="shared" si="51"/>
        <v>0</v>
      </c>
      <c r="O174" s="243">
        <f t="shared" si="52"/>
        <v>70</v>
      </c>
      <c r="P174" s="44">
        <f t="shared" si="53"/>
        <v>70</v>
      </c>
      <c r="Q174" s="45">
        <f t="shared" si="54"/>
        <v>0</v>
      </c>
      <c r="R174" s="244">
        <f t="shared" si="55"/>
        <v>70</v>
      </c>
      <c r="S174" s="49">
        <f t="shared" si="12"/>
        <v>282</v>
      </c>
      <c r="T174" s="50">
        <f>GESTOR!J174</f>
        <v>0</v>
      </c>
      <c r="U174" s="50">
        <f t="shared" si="56"/>
        <v>0</v>
      </c>
      <c r="V174" s="51">
        <f t="shared" si="57"/>
        <v>282</v>
      </c>
      <c r="W174" s="54">
        <v>289.74</v>
      </c>
      <c r="X174" s="54">
        <f t="shared" si="15"/>
        <v>40853.340000000004</v>
      </c>
      <c r="Y174" s="158"/>
      <c r="Z174" s="158"/>
      <c r="AA174" s="158"/>
      <c r="AB174" s="158"/>
      <c r="AC174" s="158"/>
      <c r="AD174" s="158"/>
      <c r="AE174" s="158"/>
      <c r="AF174" s="158"/>
      <c r="AG174" s="158"/>
      <c r="AH174" s="158"/>
      <c r="AI174" s="158"/>
    </row>
    <row r="175" spans="1:35" ht="68.25" hidden="1" customHeight="1" x14ac:dyDescent="0.35">
      <c r="A175" s="175">
        <v>172</v>
      </c>
      <c r="B175" s="376"/>
      <c r="C175" s="161" t="s">
        <v>571</v>
      </c>
      <c r="D175" s="163" t="s">
        <v>802</v>
      </c>
      <c r="E175" s="165" t="s">
        <v>79</v>
      </c>
      <c r="F175" s="32">
        <v>8</v>
      </c>
      <c r="G175" s="58">
        <f t="shared" si="44"/>
        <v>4</v>
      </c>
      <c r="H175" s="59">
        <f t="shared" si="45"/>
        <v>0</v>
      </c>
      <c r="I175" s="235">
        <f t="shared" si="46"/>
        <v>4</v>
      </c>
      <c r="J175" s="37">
        <f t="shared" si="47"/>
        <v>4</v>
      </c>
      <c r="K175" s="237">
        <f t="shared" si="48"/>
        <v>0</v>
      </c>
      <c r="L175" s="242">
        <f t="shared" si="49"/>
        <v>4</v>
      </c>
      <c r="M175" s="25">
        <f t="shared" si="50"/>
        <v>4</v>
      </c>
      <c r="N175" s="40">
        <f t="shared" si="51"/>
        <v>0</v>
      </c>
      <c r="O175" s="243">
        <f t="shared" si="52"/>
        <v>4</v>
      </c>
      <c r="P175" s="44">
        <f t="shared" si="53"/>
        <v>4</v>
      </c>
      <c r="Q175" s="45">
        <f t="shared" si="54"/>
        <v>0</v>
      </c>
      <c r="R175" s="244">
        <f t="shared" si="55"/>
        <v>4</v>
      </c>
      <c r="S175" s="49">
        <f t="shared" si="12"/>
        <v>16</v>
      </c>
      <c r="T175" s="50">
        <f>GESTOR!J175</f>
        <v>0</v>
      </c>
      <c r="U175" s="50">
        <f t="shared" si="56"/>
        <v>0</v>
      </c>
      <c r="V175" s="51">
        <f t="shared" si="57"/>
        <v>16</v>
      </c>
      <c r="W175" s="54">
        <v>190.59</v>
      </c>
      <c r="X175" s="54">
        <f t="shared" si="15"/>
        <v>1524.72</v>
      </c>
      <c r="Y175" s="158"/>
      <c r="Z175" s="158"/>
      <c r="AA175" s="158"/>
      <c r="AB175" s="158"/>
      <c r="AC175" s="158"/>
      <c r="AD175" s="158"/>
      <c r="AE175" s="158"/>
      <c r="AF175" s="158"/>
      <c r="AG175" s="158"/>
      <c r="AH175" s="158"/>
      <c r="AI175" s="158"/>
    </row>
    <row r="176" spans="1:35" ht="68.25" hidden="1" customHeight="1" x14ac:dyDescent="0.35">
      <c r="A176" s="175">
        <v>173</v>
      </c>
      <c r="B176" s="376"/>
      <c r="C176" s="161" t="s">
        <v>575</v>
      </c>
      <c r="D176" s="163" t="s">
        <v>803</v>
      </c>
      <c r="E176" s="165" t="s">
        <v>79</v>
      </c>
      <c r="F176" s="32">
        <v>7</v>
      </c>
      <c r="G176" s="58">
        <f t="shared" si="44"/>
        <v>3</v>
      </c>
      <c r="H176" s="59">
        <f t="shared" si="45"/>
        <v>0</v>
      </c>
      <c r="I176" s="235">
        <f t="shared" si="46"/>
        <v>3</v>
      </c>
      <c r="J176" s="37">
        <f t="shared" si="47"/>
        <v>3</v>
      </c>
      <c r="K176" s="237">
        <f t="shared" si="48"/>
        <v>0</v>
      </c>
      <c r="L176" s="242">
        <f t="shared" si="49"/>
        <v>3</v>
      </c>
      <c r="M176" s="25">
        <f t="shared" si="50"/>
        <v>3</v>
      </c>
      <c r="N176" s="40">
        <f t="shared" si="51"/>
        <v>3</v>
      </c>
      <c r="O176" s="243">
        <f t="shared" si="52"/>
        <v>0</v>
      </c>
      <c r="P176" s="44">
        <f t="shared" si="53"/>
        <v>3</v>
      </c>
      <c r="Q176" s="45">
        <f t="shared" si="54"/>
        <v>0</v>
      </c>
      <c r="R176" s="244">
        <f t="shared" si="55"/>
        <v>3</v>
      </c>
      <c r="S176" s="49">
        <f t="shared" si="12"/>
        <v>14</v>
      </c>
      <c r="T176" s="50">
        <f>GESTOR!J176</f>
        <v>0</v>
      </c>
      <c r="U176" s="50">
        <f t="shared" si="56"/>
        <v>3</v>
      </c>
      <c r="V176" s="51">
        <f t="shared" si="57"/>
        <v>11</v>
      </c>
      <c r="W176" s="54">
        <v>454</v>
      </c>
      <c r="X176" s="54">
        <f t="shared" si="15"/>
        <v>3178</v>
      </c>
      <c r="Y176" s="158"/>
      <c r="Z176" s="158"/>
      <c r="AA176" s="158">
        <v>3</v>
      </c>
      <c r="AB176" s="158"/>
      <c r="AC176" s="158"/>
      <c r="AD176" s="158"/>
      <c r="AE176" s="158"/>
      <c r="AF176" s="158"/>
      <c r="AG176" s="158"/>
      <c r="AH176" s="158"/>
      <c r="AI176" s="158"/>
    </row>
    <row r="177" spans="1:35" ht="68.25" customHeight="1" x14ac:dyDescent="0.35">
      <c r="A177" s="175">
        <v>174</v>
      </c>
      <c r="B177" s="376"/>
      <c r="C177" s="161" t="s">
        <v>579</v>
      </c>
      <c r="D177" s="163" t="s">
        <v>804</v>
      </c>
      <c r="E177" s="165" t="s">
        <v>79</v>
      </c>
      <c r="F177" s="32">
        <v>10</v>
      </c>
      <c r="G177" s="58">
        <f t="shared" si="44"/>
        <v>5</v>
      </c>
      <c r="H177" s="59">
        <f t="shared" si="45"/>
        <v>0</v>
      </c>
      <c r="I177" s="235">
        <f t="shared" si="46"/>
        <v>5</v>
      </c>
      <c r="J177" s="37">
        <f t="shared" si="47"/>
        <v>5</v>
      </c>
      <c r="K177" s="237">
        <f t="shared" si="48"/>
        <v>0</v>
      </c>
      <c r="L177" s="242">
        <f t="shared" si="49"/>
        <v>5</v>
      </c>
      <c r="M177" s="25">
        <f t="shared" si="50"/>
        <v>5</v>
      </c>
      <c r="N177" s="40">
        <f t="shared" si="51"/>
        <v>3</v>
      </c>
      <c r="O177" s="243">
        <f t="shared" si="52"/>
        <v>2</v>
      </c>
      <c r="P177" s="44">
        <f t="shared" si="53"/>
        <v>5</v>
      </c>
      <c r="Q177" s="45">
        <f t="shared" si="54"/>
        <v>3</v>
      </c>
      <c r="R177" s="244">
        <f t="shared" si="55"/>
        <v>2</v>
      </c>
      <c r="S177" s="49">
        <f t="shared" si="12"/>
        <v>20</v>
      </c>
      <c r="T177" s="50">
        <f>GESTOR!J177</f>
        <v>0</v>
      </c>
      <c r="U177" s="50">
        <f t="shared" si="56"/>
        <v>6</v>
      </c>
      <c r="V177" s="51">
        <f t="shared" si="57"/>
        <v>14</v>
      </c>
      <c r="W177" s="54">
        <v>1658.46</v>
      </c>
      <c r="X177" s="54">
        <f t="shared" si="15"/>
        <v>16584.599999999999</v>
      </c>
      <c r="Y177" s="158"/>
      <c r="Z177" s="158"/>
      <c r="AA177" s="158">
        <v>3</v>
      </c>
      <c r="AB177" s="158">
        <v>3</v>
      </c>
      <c r="AC177" s="158"/>
      <c r="AD177" s="158"/>
      <c r="AE177" s="158"/>
      <c r="AF177" s="158"/>
      <c r="AG177" s="158"/>
      <c r="AH177" s="158"/>
      <c r="AI177" s="158"/>
    </row>
    <row r="178" spans="1:35" ht="68.25" hidden="1" customHeight="1" x14ac:dyDescent="0.35">
      <c r="A178" s="175">
        <v>175</v>
      </c>
      <c r="B178" s="376"/>
      <c r="C178" s="161" t="s">
        <v>582</v>
      </c>
      <c r="D178" s="163" t="s">
        <v>805</v>
      </c>
      <c r="E178" s="165" t="s">
        <v>79</v>
      </c>
      <c r="F178" s="32">
        <v>18</v>
      </c>
      <c r="G178" s="58">
        <f t="shared" si="44"/>
        <v>9</v>
      </c>
      <c r="H178" s="59">
        <f t="shared" si="45"/>
        <v>0</v>
      </c>
      <c r="I178" s="235">
        <f t="shared" si="46"/>
        <v>9</v>
      </c>
      <c r="J178" s="37">
        <f t="shared" si="47"/>
        <v>9</v>
      </c>
      <c r="K178" s="237">
        <f t="shared" si="48"/>
        <v>0</v>
      </c>
      <c r="L178" s="242">
        <f t="shared" si="49"/>
        <v>9</v>
      </c>
      <c r="M178" s="25">
        <f t="shared" si="50"/>
        <v>9</v>
      </c>
      <c r="N178" s="40">
        <f t="shared" si="51"/>
        <v>2</v>
      </c>
      <c r="O178" s="243">
        <f t="shared" si="52"/>
        <v>7</v>
      </c>
      <c r="P178" s="44">
        <f t="shared" si="53"/>
        <v>9</v>
      </c>
      <c r="Q178" s="45">
        <f t="shared" si="54"/>
        <v>0</v>
      </c>
      <c r="R178" s="244">
        <f t="shared" si="55"/>
        <v>9</v>
      </c>
      <c r="S178" s="49">
        <f t="shared" si="12"/>
        <v>36</v>
      </c>
      <c r="T178" s="50">
        <f>GESTOR!J178</f>
        <v>0</v>
      </c>
      <c r="U178" s="50">
        <f t="shared" si="56"/>
        <v>2</v>
      </c>
      <c r="V178" s="51">
        <f t="shared" si="57"/>
        <v>34</v>
      </c>
      <c r="W178" s="54">
        <v>699.11</v>
      </c>
      <c r="X178" s="54">
        <f t="shared" si="15"/>
        <v>12583.98</v>
      </c>
      <c r="Y178" s="158"/>
      <c r="Z178" s="158"/>
      <c r="AA178" s="158">
        <v>2</v>
      </c>
      <c r="AB178" s="158"/>
      <c r="AC178" s="158"/>
      <c r="AD178" s="158"/>
      <c r="AE178" s="158"/>
      <c r="AF178" s="158"/>
      <c r="AG178" s="158"/>
      <c r="AH178" s="158"/>
      <c r="AI178" s="158"/>
    </row>
    <row r="179" spans="1:35" ht="68.25" hidden="1" customHeight="1" x14ac:dyDescent="0.35">
      <c r="A179" s="175">
        <v>180</v>
      </c>
      <c r="B179" s="376" t="s">
        <v>286</v>
      </c>
      <c r="C179" s="161" t="s">
        <v>585</v>
      </c>
      <c r="D179" s="163" t="s">
        <v>806</v>
      </c>
      <c r="E179" s="165" t="s">
        <v>79</v>
      </c>
      <c r="F179" s="32">
        <v>23</v>
      </c>
      <c r="G179" s="58">
        <f t="shared" si="44"/>
        <v>11</v>
      </c>
      <c r="H179" s="59">
        <f t="shared" si="45"/>
        <v>0</v>
      </c>
      <c r="I179" s="235">
        <f t="shared" si="46"/>
        <v>11</v>
      </c>
      <c r="J179" s="37">
        <f t="shared" si="47"/>
        <v>11</v>
      </c>
      <c r="K179" s="237">
        <f t="shared" si="48"/>
        <v>0</v>
      </c>
      <c r="L179" s="242">
        <f t="shared" si="49"/>
        <v>11</v>
      </c>
      <c r="M179" s="25">
        <f t="shared" si="50"/>
        <v>11</v>
      </c>
      <c r="N179" s="40">
        <f t="shared" si="51"/>
        <v>0</v>
      </c>
      <c r="O179" s="243">
        <f t="shared" si="52"/>
        <v>11</v>
      </c>
      <c r="P179" s="44">
        <f t="shared" si="53"/>
        <v>11</v>
      </c>
      <c r="Q179" s="45">
        <f t="shared" si="54"/>
        <v>0</v>
      </c>
      <c r="R179" s="244">
        <f t="shared" si="55"/>
        <v>11</v>
      </c>
      <c r="S179" s="49">
        <f t="shared" si="12"/>
        <v>46</v>
      </c>
      <c r="T179" s="50">
        <f>GESTOR!J179</f>
        <v>0</v>
      </c>
      <c r="U179" s="50">
        <f t="shared" si="56"/>
        <v>0</v>
      </c>
      <c r="V179" s="51">
        <f t="shared" si="57"/>
        <v>46</v>
      </c>
      <c r="W179" s="54">
        <v>342.47</v>
      </c>
      <c r="X179" s="54">
        <f t="shared" si="15"/>
        <v>7876.81</v>
      </c>
      <c r="Y179" s="158"/>
      <c r="Z179" s="158"/>
      <c r="AA179" s="158"/>
      <c r="AB179" s="158"/>
      <c r="AC179" s="158"/>
      <c r="AD179" s="158"/>
      <c r="AE179" s="158"/>
      <c r="AF179" s="158"/>
      <c r="AG179" s="158"/>
      <c r="AH179" s="158"/>
      <c r="AI179" s="158"/>
    </row>
    <row r="180" spans="1:35" ht="68.25" hidden="1" customHeight="1" x14ac:dyDescent="0.35">
      <c r="A180" s="175">
        <v>181</v>
      </c>
      <c r="B180" s="376"/>
      <c r="C180" s="161" t="s">
        <v>589</v>
      </c>
      <c r="D180" s="163" t="s">
        <v>807</v>
      </c>
      <c r="E180" s="165" t="s">
        <v>79</v>
      </c>
      <c r="F180" s="32">
        <v>18</v>
      </c>
      <c r="G180" s="58">
        <f t="shared" si="44"/>
        <v>9</v>
      </c>
      <c r="H180" s="59">
        <f t="shared" si="45"/>
        <v>0</v>
      </c>
      <c r="I180" s="235">
        <f t="shared" si="46"/>
        <v>9</v>
      </c>
      <c r="J180" s="37">
        <f t="shared" si="47"/>
        <v>9</v>
      </c>
      <c r="K180" s="237">
        <f t="shared" si="48"/>
        <v>0</v>
      </c>
      <c r="L180" s="242">
        <f t="shared" si="49"/>
        <v>9</v>
      </c>
      <c r="M180" s="25">
        <f t="shared" si="50"/>
        <v>9</v>
      </c>
      <c r="N180" s="40">
        <f t="shared" si="51"/>
        <v>3</v>
      </c>
      <c r="O180" s="243">
        <f t="shared" si="52"/>
        <v>6</v>
      </c>
      <c r="P180" s="44">
        <f t="shared" si="53"/>
        <v>9</v>
      </c>
      <c r="Q180" s="45">
        <f t="shared" si="54"/>
        <v>0</v>
      </c>
      <c r="R180" s="244">
        <f t="shared" si="55"/>
        <v>9</v>
      </c>
      <c r="S180" s="49">
        <f t="shared" si="12"/>
        <v>36</v>
      </c>
      <c r="T180" s="50">
        <f>GESTOR!J180</f>
        <v>0</v>
      </c>
      <c r="U180" s="50">
        <f t="shared" si="56"/>
        <v>3</v>
      </c>
      <c r="V180" s="51">
        <f t="shared" si="57"/>
        <v>33</v>
      </c>
      <c r="W180" s="54">
        <v>1613.51</v>
      </c>
      <c r="X180" s="54">
        <f t="shared" si="15"/>
        <v>29043.18</v>
      </c>
      <c r="Y180" s="158"/>
      <c r="Z180" s="158"/>
      <c r="AA180" s="158">
        <v>3</v>
      </c>
      <c r="AB180" s="158"/>
      <c r="AC180" s="158"/>
      <c r="AD180" s="158"/>
      <c r="AE180" s="158"/>
      <c r="AF180" s="158"/>
      <c r="AG180" s="158"/>
      <c r="AH180" s="158"/>
      <c r="AI180" s="158"/>
    </row>
    <row r="181" spans="1:35" ht="68.25" hidden="1" customHeight="1" x14ac:dyDescent="0.35">
      <c r="A181" s="175">
        <v>182</v>
      </c>
      <c r="B181" s="376"/>
      <c r="C181" s="161" t="s">
        <v>592</v>
      </c>
      <c r="D181" s="163" t="s">
        <v>808</v>
      </c>
      <c r="E181" s="165" t="s">
        <v>79</v>
      </c>
      <c r="F181" s="32">
        <v>4</v>
      </c>
      <c r="G181" s="58">
        <f t="shared" si="44"/>
        <v>2</v>
      </c>
      <c r="H181" s="59">
        <f t="shared" si="45"/>
        <v>0</v>
      </c>
      <c r="I181" s="235">
        <f t="shared" si="46"/>
        <v>2</v>
      </c>
      <c r="J181" s="37">
        <f t="shared" si="47"/>
        <v>2</v>
      </c>
      <c r="K181" s="237">
        <f t="shared" si="48"/>
        <v>0</v>
      </c>
      <c r="L181" s="242">
        <f t="shared" si="49"/>
        <v>2</v>
      </c>
      <c r="M181" s="25">
        <f t="shared" si="50"/>
        <v>2</v>
      </c>
      <c r="N181" s="40">
        <f t="shared" si="51"/>
        <v>0</v>
      </c>
      <c r="O181" s="243">
        <f t="shared" si="52"/>
        <v>2</v>
      </c>
      <c r="P181" s="44">
        <f t="shared" si="53"/>
        <v>2</v>
      </c>
      <c r="Q181" s="45">
        <f t="shared" si="54"/>
        <v>0</v>
      </c>
      <c r="R181" s="244">
        <f t="shared" si="55"/>
        <v>2</v>
      </c>
      <c r="S181" s="49">
        <f t="shared" si="12"/>
        <v>8</v>
      </c>
      <c r="T181" s="50">
        <f>GESTOR!J181</f>
        <v>0</v>
      </c>
      <c r="U181" s="50">
        <f t="shared" si="56"/>
        <v>0</v>
      </c>
      <c r="V181" s="51">
        <f t="shared" si="57"/>
        <v>8</v>
      </c>
      <c r="W181" s="54">
        <v>194</v>
      </c>
      <c r="X181" s="54">
        <f t="shared" si="15"/>
        <v>776</v>
      </c>
      <c r="Y181" s="158"/>
      <c r="Z181" s="158"/>
      <c r="AA181" s="158"/>
      <c r="AB181" s="158"/>
      <c r="AC181" s="158"/>
      <c r="AD181" s="158"/>
      <c r="AE181" s="158"/>
      <c r="AF181" s="158"/>
      <c r="AG181" s="158"/>
      <c r="AH181" s="158"/>
      <c r="AI181" s="158"/>
    </row>
    <row r="182" spans="1:35" ht="68.25" hidden="1" customHeight="1" x14ac:dyDescent="0.35">
      <c r="A182" s="175">
        <v>183</v>
      </c>
      <c r="B182" s="376"/>
      <c r="C182" s="172" t="s">
        <v>595</v>
      </c>
      <c r="D182" s="163" t="s">
        <v>809</v>
      </c>
      <c r="E182" s="165" t="s">
        <v>79</v>
      </c>
      <c r="F182" s="32">
        <v>26</v>
      </c>
      <c r="G182" s="58">
        <f t="shared" si="44"/>
        <v>13</v>
      </c>
      <c r="H182" s="59">
        <f t="shared" si="45"/>
        <v>3</v>
      </c>
      <c r="I182" s="235">
        <f t="shared" si="46"/>
        <v>10</v>
      </c>
      <c r="J182" s="37">
        <f t="shared" si="47"/>
        <v>13</v>
      </c>
      <c r="K182" s="237">
        <f t="shared" si="48"/>
        <v>0</v>
      </c>
      <c r="L182" s="242">
        <f t="shared" si="49"/>
        <v>13</v>
      </c>
      <c r="M182" s="25">
        <f t="shared" si="50"/>
        <v>13</v>
      </c>
      <c r="N182" s="40">
        <f t="shared" si="51"/>
        <v>6</v>
      </c>
      <c r="O182" s="243">
        <f t="shared" si="52"/>
        <v>7</v>
      </c>
      <c r="P182" s="44">
        <f t="shared" si="53"/>
        <v>13</v>
      </c>
      <c r="Q182" s="45">
        <f t="shared" si="54"/>
        <v>0</v>
      </c>
      <c r="R182" s="244">
        <f t="shared" si="55"/>
        <v>13</v>
      </c>
      <c r="S182" s="49">
        <f t="shared" si="12"/>
        <v>52</v>
      </c>
      <c r="T182" s="50">
        <f>GESTOR!J182</f>
        <v>0</v>
      </c>
      <c r="U182" s="50">
        <f t="shared" si="56"/>
        <v>9</v>
      </c>
      <c r="V182" s="51">
        <f t="shared" si="57"/>
        <v>43</v>
      </c>
      <c r="W182" s="54">
        <v>540.30999999999995</v>
      </c>
      <c r="X182" s="54">
        <f t="shared" si="15"/>
        <v>14048.059999999998</v>
      </c>
      <c r="Y182" s="158">
        <v>3</v>
      </c>
      <c r="Z182" s="158"/>
      <c r="AA182" s="158">
        <v>6</v>
      </c>
      <c r="AB182" s="158"/>
      <c r="AC182" s="158"/>
      <c r="AD182" s="158"/>
      <c r="AE182" s="158"/>
      <c r="AF182" s="158"/>
      <c r="AG182" s="158"/>
      <c r="AH182" s="158"/>
      <c r="AI182" s="158"/>
    </row>
    <row r="183" spans="1:35" ht="68.25" hidden="1" customHeight="1" x14ac:dyDescent="0.35">
      <c r="A183" s="181">
        <v>184</v>
      </c>
      <c r="B183" s="376"/>
      <c r="C183" s="161" t="s">
        <v>597</v>
      </c>
      <c r="D183" s="163" t="s">
        <v>810</v>
      </c>
      <c r="E183" s="165" t="s">
        <v>79</v>
      </c>
      <c r="F183" s="32">
        <v>7</v>
      </c>
      <c r="G183" s="58">
        <f t="shared" si="44"/>
        <v>3</v>
      </c>
      <c r="H183" s="59">
        <f t="shared" si="45"/>
        <v>0</v>
      </c>
      <c r="I183" s="235">
        <f t="shared" si="46"/>
        <v>3</v>
      </c>
      <c r="J183" s="234">
        <f t="shared" si="47"/>
        <v>3</v>
      </c>
      <c r="K183" s="237">
        <f t="shared" si="48"/>
        <v>0</v>
      </c>
      <c r="L183" s="242">
        <f t="shared" si="49"/>
        <v>3</v>
      </c>
      <c r="M183" s="25">
        <f t="shared" si="50"/>
        <v>3</v>
      </c>
      <c r="N183" s="40">
        <f t="shared" si="51"/>
        <v>0</v>
      </c>
      <c r="O183" s="243">
        <f t="shared" si="52"/>
        <v>3</v>
      </c>
      <c r="P183" s="44">
        <f t="shared" si="53"/>
        <v>3</v>
      </c>
      <c r="Q183" s="45">
        <f t="shared" si="54"/>
        <v>0</v>
      </c>
      <c r="R183" s="244">
        <f t="shared" si="55"/>
        <v>3</v>
      </c>
      <c r="S183" s="49">
        <f t="shared" si="12"/>
        <v>14</v>
      </c>
      <c r="T183" s="50">
        <f>GESTOR!J183</f>
        <v>0</v>
      </c>
      <c r="U183" s="50">
        <f t="shared" si="56"/>
        <v>0</v>
      </c>
      <c r="V183" s="51">
        <f t="shared" si="57"/>
        <v>14</v>
      </c>
      <c r="W183" s="233">
        <v>164.99</v>
      </c>
      <c r="X183" s="54">
        <f t="shared" si="15"/>
        <v>1154.93</v>
      </c>
      <c r="Y183" s="158"/>
      <c r="Z183" s="158">
        <f>1-1</f>
        <v>0</v>
      </c>
      <c r="AA183" s="158"/>
      <c r="AB183" s="158"/>
      <c r="AC183" s="158"/>
      <c r="AD183" s="158"/>
      <c r="AE183" s="158"/>
      <c r="AF183" s="158"/>
      <c r="AG183" s="158"/>
      <c r="AH183" s="158"/>
      <c r="AI183" s="158"/>
    </row>
    <row r="184" spans="1:35" ht="68.25" hidden="1" customHeight="1" x14ac:dyDescent="0.35">
      <c r="A184" s="175">
        <v>185</v>
      </c>
      <c r="B184" s="177" t="s">
        <v>74</v>
      </c>
      <c r="C184" s="161" t="s">
        <v>600</v>
      </c>
      <c r="D184" s="163" t="s">
        <v>811</v>
      </c>
      <c r="E184" s="165" t="s">
        <v>79</v>
      </c>
      <c r="F184" s="32">
        <v>4</v>
      </c>
      <c r="G184" s="58">
        <f t="shared" si="44"/>
        <v>2</v>
      </c>
      <c r="H184" s="59">
        <f t="shared" si="45"/>
        <v>0</v>
      </c>
      <c r="I184" s="235">
        <f t="shared" si="46"/>
        <v>2</v>
      </c>
      <c r="J184" s="37">
        <f t="shared" si="47"/>
        <v>2</v>
      </c>
      <c r="K184" s="237">
        <f t="shared" si="48"/>
        <v>0</v>
      </c>
      <c r="L184" s="242">
        <f t="shared" si="49"/>
        <v>2</v>
      </c>
      <c r="M184" s="25">
        <f t="shared" si="50"/>
        <v>2</v>
      </c>
      <c r="N184" s="40">
        <f t="shared" si="51"/>
        <v>0</v>
      </c>
      <c r="O184" s="243">
        <f t="shared" si="52"/>
        <v>2</v>
      </c>
      <c r="P184" s="44">
        <f t="shared" si="53"/>
        <v>2</v>
      </c>
      <c r="Q184" s="45">
        <f t="shared" si="54"/>
        <v>0</v>
      </c>
      <c r="R184" s="244">
        <f t="shared" si="55"/>
        <v>2</v>
      </c>
      <c r="S184" s="49">
        <f t="shared" si="12"/>
        <v>8</v>
      </c>
      <c r="T184" s="50">
        <f>GESTOR!J184</f>
        <v>0</v>
      </c>
      <c r="U184" s="50">
        <f t="shared" si="56"/>
        <v>0</v>
      </c>
      <c r="V184" s="51">
        <f t="shared" si="57"/>
        <v>8</v>
      </c>
      <c r="W184" s="54">
        <v>2317.7399999999998</v>
      </c>
      <c r="X184" s="54">
        <f t="shared" si="15"/>
        <v>9270.9599999999991</v>
      </c>
      <c r="Y184" s="158"/>
      <c r="Z184" s="158"/>
      <c r="AA184" s="158"/>
      <c r="AB184" s="158"/>
      <c r="AC184" s="158"/>
      <c r="AD184" s="158"/>
      <c r="AE184" s="158"/>
      <c r="AF184" s="158"/>
      <c r="AG184" s="158"/>
      <c r="AH184" s="158"/>
      <c r="AI184" s="158"/>
    </row>
    <row r="185" spans="1:35" ht="68.25" hidden="1" customHeight="1" x14ac:dyDescent="0.35">
      <c r="A185" s="175">
        <v>186</v>
      </c>
      <c r="B185" s="389" t="s">
        <v>286</v>
      </c>
      <c r="C185" s="161" t="s">
        <v>604</v>
      </c>
      <c r="D185" s="163" t="s">
        <v>812</v>
      </c>
      <c r="E185" s="165" t="s">
        <v>79</v>
      </c>
      <c r="F185" s="32">
        <v>2</v>
      </c>
      <c r="G185" s="58">
        <f t="shared" si="44"/>
        <v>1</v>
      </c>
      <c r="H185" s="59">
        <f t="shared" si="45"/>
        <v>0</v>
      </c>
      <c r="I185" s="235">
        <f t="shared" si="46"/>
        <v>1</v>
      </c>
      <c r="J185" s="37">
        <f t="shared" si="47"/>
        <v>1</v>
      </c>
      <c r="K185" s="237">
        <f t="shared" si="48"/>
        <v>0</v>
      </c>
      <c r="L185" s="242">
        <f t="shared" si="49"/>
        <v>1</v>
      </c>
      <c r="M185" s="25">
        <f t="shared" si="50"/>
        <v>1</v>
      </c>
      <c r="N185" s="40">
        <f t="shared" si="51"/>
        <v>0</v>
      </c>
      <c r="O185" s="243">
        <f t="shared" si="52"/>
        <v>1</v>
      </c>
      <c r="P185" s="44">
        <f t="shared" si="53"/>
        <v>1</v>
      </c>
      <c r="Q185" s="45">
        <f t="shared" si="54"/>
        <v>0</v>
      </c>
      <c r="R185" s="244">
        <f t="shared" si="55"/>
        <v>1</v>
      </c>
      <c r="S185" s="49">
        <f t="shared" si="12"/>
        <v>4</v>
      </c>
      <c r="T185" s="50">
        <f>GESTOR!J185</f>
        <v>0</v>
      </c>
      <c r="U185" s="50">
        <f t="shared" si="56"/>
        <v>0</v>
      </c>
      <c r="V185" s="51">
        <f t="shared" si="57"/>
        <v>4</v>
      </c>
      <c r="W185" s="54">
        <v>42366.49</v>
      </c>
      <c r="X185" s="54">
        <f t="shared" si="15"/>
        <v>84732.98</v>
      </c>
      <c r="Y185" s="158"/>
      <c r="Z185" s="158"/>
      <c r="AA185" s="158"/>
      <c r="AB185" s="158"/>
      <c r="AC185" s="158"/>
      <c r="AD185" s="158"/>
      <c r="AE185" s="158"/>
      <c r="AF185" s="158"/>
      <c r="AG185" s="158"/>
      <c r="AH185" s="158"/>
      <c r="AI185" s="158"/>
    </row>
    <row r="186" spans="1:35" ht="68.25" hidden="1" customHeight="1" thickBot="1" x14ac:dyDescent="0.4">
      <c r="A186" s="175">
        <v>187</v>
      </c>
      <c r="B186" s="390"/>
      <c r="C186" s="161" t="s">
        <v>608</v>
      </c>
      <c r="D186" s="163" t="s">
        <v>813</v>
      </c>
      <c r="E186" s="165" t="s">
        <v>188</v>
      </c>
      <c r="F186" s="32">
        <v>100</v>
      </c>
      <c r="G186" s="58">
        <f t="shared" si="44"/>
        <v>50</v>
      </c>
      <c r="H186" s="59">
        <f t="shared" si="45"/>
        <v>0</v>
      </c>
      <c r="I186" s="235">
        <f t="shared" si="46"/>
        <v>50</v>
      </c>
      <c r="J186" s="37">
        <f t="shared" si="47"/>
        <v>50</v>
      </c>
      <c r="K186" s="237">
        <f t="shared" si="48"/>
        <v>0</v>
      </c>
      <c r="L186" s="242">
        <f t="shared" si="49"/>
        <v>50</v>
      </c>
      <c r="M186" s="25">
        <f t="shared" si="50"/>
        <v>50</v>
      </c>
      <c r="N186" s="40">
        <f t="shared" si="51"/>
        <v>0</v>
      </c>
      <c r="O186" s="243">
        <f t="shared" si="52"/>
        <v>50</v>
      </c>
      <c r="P186" s="44">
        <f t="shared" si="53"/>
        <v>50</v>
      </c>
      <c r="Q186" s="45">
        <f t="shared" si="54"/>
        <v>0</v>
      </c>
      <c r="R186" s="244">
        <f t="shared" si="55"/>
        <v>50</v>
      </c>
      <c r="S186" s="49">
        <f t="shared" si="12"/>
        <v>200</v>
      </c>
      <c r="T186" s="50">
        <f>GESTOR!J186</f>
        <v>0</v>
      </c>
      <c r="U186" s="50">
        <f t="shared" si="56"/>
        <v>0</v>
      </c>
      <c r="V186" s="51">
        <f t="shared" si="57"/>
        <v>200</v>
      </c>
      <c r="W186" s="54">
        <v>212.67</v>
      </c>
      <c r="X186" s="54">
        <f t="shared" si="15"/>
        <v>21267</v>
      </c>
      <c r="Y186" s="158"/>
      <c r="Z186" s="158"/>
      <c r="AA186" s="158"/>
      <c r="AB186" s="158"/>
      <c r="AC186" s="158"/>
      <c r="AD186" s="158"/>
      <c r="AE186" s="158"/>
      <c r="AF186" s="158"/>
      <c r="AG186" s="158"/>
      <c r="AH186" s="158"/>
      <c r="AI186" s="158"/>
    </row>
    <row r="187" spans="1:35" ht="38.25" customHeight="1" x14ac:dyDescent="0.35">
      <c r="G187" s="24"/>
      <c r="H187" s="23"/>
      <c r="I187" s="23"/>
      <c r="J187" s="23"/>
      <c r="K187" s="238"/>
      <c r="L187" s="23"/>
      <c r="M187" s="23"/>
      <c r="N187" s="23"/>
      <c r="O187" s="23"/>
      <c r="P187" s="23"/>
      <c r="Q187" s="23"/>
      <c r="R187" s="23"/>
      <c r="S187" s="23"/>
      <c r="T187" s="23"/>
      <c r="U187" s="23"/>
      <c r="V187" s="23"/>
      <c r="W187" s="23"/>
      <c r="X187" s="34">
        <f>SUM(X4:X186)</f>
        <v>4822377.3299999982</v>
      </c>
      <c r="Y187" s="232">
        <f>SUMPRODUCT(Y4:Y186,$W$4:$W$186)</f>
        <v>88423.8</v>
      </c>
      <c r="Z187" s="232">
        <f t="shared" ref="Z187:AI187" si="58">SUMPRODUCT(Z4:Z186,$W$4:$W$186)</f>
        <v>5018.13</v>
      </c>
      <c r="AA187" s="232">
        <f t="shared" si="58"/>
        <v>239728.71000000002</v>
      </c>
      <c r="AB187" s="232">
        <f t="shared" si="58"/>
        <v>65638.680000000008</v>
      </c>
      <c r="AC187" s="33">
        <f t="shared" si="58"/>
        <v>0</v>
      </c>
      <c r="AD187" s="33">
        <f t="shared" si="58"/>
        <v>0</v>
      </c>
      <c r="AE187" s="33">
        <f t="shared" si="58"/>
        <v>0</v>
      </c>
      <c r="AF187" s="33">
        <f t="shared" si="58"/>
        <v>0</v>
      </c>
      <c r="AG187" s="33">
        <f t="shared" si="58"/>
        <v>0</v>
      </c>
      <c r="AH187" s="33">
        <f t="shared" si="58"/>
        <v>0</v>
      </c>
      <c r="AI187" s="33">
        <f t="shared" si="58"/>
        <v>0</v>
      </c>
    </row>
    <row r="189" spans="1:35" ht="26.25" customHeight="1" x14ac:dyDescent="0.35">
      <c r="A189" s="370" t="str">
        <f>A1</f>
        <v>PE 1343/2025 SRP (SGPE DE ORIGEM: 10500/2025)</v>
      </c>
      <c r="B189" s="371"/>
      <c r="C189" s="371"/>
      <c r="D189" s="371"/>
      <c r="E189" s="371"/>
      <c r="F189" s="372"/>
    </row>
    <row r="190" spans="1:35" ht="31.5" customHeight="1" x14ac:dyDescent="0.35">
      <c r="A190" s="373" t="str">
        <f>C1</f>
        <v>OBJETO: AQUISIÇÃO DE MATERIAIS E EQUIPAMENTOS DE ÁUDIO, VÍDEO E FOTO PARA A UDESC</v>
      </c>
      <c r="B190" s="374"/>
      <c r="C190" s="374"/>
      <c r="D190" s="374"/>
      <c r="E190" s="374"/>
      <c r="F190" s="375"/>
    </row>
    <row r="191" spans="1:35" ht="20.25" customHeight="1" x14ac:dyDescent="0.35">
      <c r="A191" s="370" t="str">
        <f>M1</f>
        <v>VIGÊNCIA DA ATA: 04/11/2025 até 04/11/2026</v>
      </c>
      <c r="B191" s="371"/>
      <c r="C191" s="371"/>
      <c r="D191" s="371"/>
      <c r="E191" s="371"/>
      <c r="F191" s="372"/>
    </row>
    <row r="192" spans="1:35" ht="15.75" customHeight="1" x14ac:dyDescent="0.35">
      <c r="A192" s="383" t="s">
        <v>63</v>
      </c>
      <c r="B192" s="384"/>
      <c r="C192" s="385"/>
      <c r="D192" s="168"/>
      <c r="E192" s="342">
        <f>X187</f>
        <v>4822377.3299999982</v>
      </c>
      <c r="F192" s="343"/>
    </row>
    <row r="193" spans="1:6" ht="18" customHeight="1" x14ac:dyDescent="0.35">
      <c r="A193" s="386" t="s">
        <v>64</v>
      </c>
      <c r="B193" s="387"/>
      <c r="C193" s="388"/>
      <c r="D193" s="169"/>
      <c r="E193" s="344">
        <f>SUM(Y187:AI187)</f>
        <v>398809.32</v>
      </c>
      <c r="F193" s="345"/>
    </row>
    <row r="194" spans="1:6" ht="16.5" customHeight="1" x14ac:dyDescent="0.35">
      <c r="A194" s="377" t="s">
        <v>65</v>
      </c>
      <c r="B194" s="378"/>
      <c r="C194" s="379"/>
      <c r="D194" s="167"/>
      <c r="E194" s="346">
        <f>E193/E192</f>
        <v>8.2699733494309577E-2</v>
      </c>
      <c r="F194" s="347"/>
    </row>
    <row r="195" spans="1:6" ht="22.5" customHeight="1" x14ac:dyDescent="0.35">
      <c r="A195" s="380" t="s">
        <v>634</v>
      </c>
      <c r="B195" s="381"/>
      <c r="C195" s="381"/>
      <c r="D195" s="381"/>
      <c r="E195" s="381"/>
      <c r="F195" s="382"/>
    </row>
  </sheetData>
  <autoFilter ref="A3:AI187">
    <filterColumn colId="27">
      <customFilters>
        <customFilter operator="notEqual" val=" "/>
      </customFilters>
    </filterColumn>
  </autoFilter>
  <mergeCells count="55">
    <mergeCell ref="B185:B186"/>
    <mergeCell ref="B159:B165"/>
    <mergeCell ref="B166:B170"/>
    <mergeCell ref="B171:B178"/>
    <mergeCell ref="B152:B155"/>
    <mergeCell ref="B132:B134"/>
    <mergeCell ref="B136:B137"/>
    <mergeCell ref="B139:B146"/>
    <mergeCell ref="B156:B158"/>
    <mergeCell ref="B179:B183"/>
    <mergeCell ref="B149:B151"/>
    <mergeCell ref="B25:B35"/>
    <mergeCell ref="B36:B39"/>
    <mergeCell ref="B40:B48"/>
    <mergeCell ref="B82:B83"/>
    <mergeCell ref="B84:B89"/>
    <mergeCell ref="B62:B64"/>
    <mergeCell ref="B65:B78"/>
    <mergeCell ref="B79:B80"/>
    <mergeCell ref="B120:B128"/>
    <mergeCell ref="B129:B131"/>
    <mergeCell ref="B94:B96"/>
    <mergeCell ref="B97:B98"/>
    <mergeCell ref="B99:B100"/>
    <mergeCell ref="B147:B148"/>
    <mergeCell ref="B19:B24"/>
    <mergeCell ref="A194:C194"/>
    <mergeCell ref="A195:F195"/>
    <mergeCell ref="A192:C192"/>
    <mergeCell ref="A193:C193"/>
    <mergeCell ref="B49:B54"/>
    <mergeCell ref="B55:B58"/>
    <mergeCell ref="B59:B61"/>
    <mergeCell ref="B90:B93"/>
    <mergeCell ref="B101:B119"/>
    <mergeCell ref="C1:L1"/>
    <mergeCell ref="A1:B1"/>
    <mergeCell ref="G2:I2"/>
    <mergeCell ref="A189:F189"/>
    <mergeCell ref="A190:F190"/>
    <mergeCell ref="A191:F191"/>
    <mergeCell ref="B4:B6"/>
    <mergeCell ref="B7:B10"/>
    <mergeCell ref="B11:B15"/>
    <mergeCell ref="B16:B18"/>
    <mergeCell ref="M1:X1"/>
    <mergeCell ref="E192:F192"/>
    <mergeCell ref="E193:F193"/>
    <mergeCell ref="E194:F194"/>
    <mergeCell ref="J2:L2"/>
    <mergeCell ref="M2:O2"/>
    <mergeCell ref="P2:R2"/>
    <mergeCell ref="S2:V2"/>
    <mergeCell ref="W2:X2"/>
    <mergeCell ref="A2:F2"/>
  </mergeCells>
  <conditionalFormatting sqref="Y4:AI186">
    <cfRule type="cellIs" dxfId="1" priority="2" operator="greaterThan">
      <formula>0</formula>
    </cfRule>
  </conditionalFormatting>
  <conditionalFormatting sqref="I24:I182">
    <cfRule type="cellIs" dxfId="0" priority="1" operator="lessThan">
      <formula>0</formula>
    </cfRule>
  </conditionalFormatting>
  <pageMargins left="0.511811024" right="0.511811024" top="0.78740157499999996" bottom="0.78740157499999996" header="0.31496062000000002" footer="0.31496062000000002"/>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4"/>
  <dimension ref="A1:AU974"/>
  <sheetViews>
    <sheetView zoomScale="60" zoomScaleNormal="60" workbookViewId="0">
      <selection activeCell="Y1" sqref="Y1:Y2"/>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33.1796875" style="92" customWidth="1"/>
    <col min="5" max="5" width="10" style="92" customWidth="1"/>
    <col min="6" max="6" width="9.7265625" style="92" customWidth="1"/>
    <col min="7" max="7" width="14.453125" style="92" customWidth="1"/>
    <col min="8" max="8" width="9.1796875" style="92" customWidth="1"/>
    <col min="9" max="9" width="17.1796875" style="92" customWidth="1"/>
    <col min="10" max="10" width="15.7265625" style="92" customWidth="1"/>
    <col min="11" max="14" width="16" style="94" customWidth="1"/>
    <col min="15" max="15" width="17.54296875" style="94" customWidth="1"/>
    <col min="16" max="18" width="16" style="94" customWidth="1"/>
    <col min="19" max="19" width="16" style="101" customWidth="1"/>
    <col min="20" max="20" width="11.1796875" style="96" customWidth="1"/>
    <col min="21" max="21" width="16.1796875" style="99" customWidth="1"/>
    <col min="22" max="22" width="15.1796875" style="99" customWidth="1"/>
    <col min="23" max="23" width="16" style="99" customWidth="1"/>
    <col min="24" max="25" width="16.1796875" style="99" customWidth="1"/>
    <col min="26" max="26" width="15.542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2" t="s">
        <v>19</v>
      </c>
      <c r="V1" s="298" t="s">
        <v>19</v>
      </c>
      <c r="W1" s="298" t="s">
        <v>19</v>
      </c>
      <c r="X1" s="298" t="s">
        <v>19</v>
      </c>
      <c r="Y1" s="298" t="s">
        <v>19</v>
      </c>
      <c r="Z1" s="298" t="s">
        <v>19</v>
      </c>
      <c r="AA1" s="298" t="s">
        <v>19</v>
      </c>
      <c r="AB1" s="298" t="s">
        <v>19</v>
      </c>
      <c r="AC1" s="298" t="s">
        <v>19</v>
      </c>
      <c r="AD1" s="298" t="s">
        <v>19</v>
      </c>
      <c r="AE1" s="298" t="s">
        <v>19</v>
      </c>
      <c r="AF1" s="298" t="s">
        <v>19</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ESAG 3201</v>
      </c>
      <c r="E2" s="299"/>
      <c r="F2" s="300"/>
      <c r="G2" s="300"/>
      <c r="H2" s="300"/>
      <c r="I2" s="300"/>
      <c r="J2" s="300"/>
      <c r="K2" s="300"/>
      <c r="L2" s="300"/>
      <c r="M2" s="300"/>
      <c r="N2" s="300"/>
      <c r="O2" s="300"/>
      <c r="P2" s="300"/>
      <c r="Q2" s="300"/>
      <c r="R2" s="300"/>
      <c r="S2" s="300"/>
      <c r="T2" s="301"/>
      <c r="U2" s="30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67" t="s">
        <v>16</v>
      </c>
      <c r="V3" s="68" t="s">
        <v>16</v>
      </c>
      <c r="W3" s="68" t="s">
        <v>16</v>
      </c>
      <c r="X3" s="68" t="s">
        <v>16</v>
      </c>
      <c r="Y3" s="68" t="s">
        <v>16</v>
      </c>
      <c r="Z3" s="68" t="s">
        <v>16</v>
      </c>
      <c r="AA3" s="68" t="s">
        <v>16</v>
      </c>
      <c r="AB3" s="68" t="s">
        <v>16</v>
      </c>
      <c r="AC3" s="68" t="s">
        <v>16</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IF(SUM(U4:AT4)&gt;K4+N4,K4+N4,SUM(U4:AT4))</f>
        <v>0</v>
      </c>
      <c r="M4" s="71">
        <f>(SUM(U4:AT4))</f>
        <v>0</v>
      </c>
      <c r="N4" s="72"/>
      <c r="O4" s="73">
        <f>ROUND(IF(K4*0.25-0.5&lt;0,0,K4*0.25-0.5),0)-R4-P4</f>
        <v>0</v>
      </c>
      <c r="P4" s="72"/>
      <c r="Q4" s="72"/>
      <c r="R4" s="72"/>
      <c r="S4" s="74">
        <f t="shared" ref="S4:S186" si="0">K4-(SUM(U4:AT4))+N4+P4+Q4-R4</f>
        <v>0</v>
      </c>
      <c r="T4" s="121" t="str">
        <f>IF(S4&lt;0,"ATENÇÃO","OK")</f>
        <v>OK</v>
      </c>
      <c r="U4" s="75"/>
      <c r="V4" s="76"/>
      <c r="W4" s="76"/>
      <c r="X4" s="76"/>
      <c r="Y4" s="76"/>
      <c r="Z4" s="76"/>
      <c r="AA4" s="76"/>
      <c r="AB4" s="77"/>
      <c r="AC4" s="78"/>
      <c r="AD4" s="77"/>
      <c r="AE4" s="77"/>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c r="L5" s="70">
        <f t="shared" ref="L5:L186" si="1">IF(SUM(U5:AT5)&gt;K5+N5,K5+N5,SUM(U5:AT5))</f>
        <v>0</v>
      </c>
      <c r="M5" s="71">
        <f t="shared" ref="M5:M186" si="2">(SUM(U5:AT5))</f>
        <v>0</v>
      </c>
      <c r="N5" s="72"/>
      <c r="O5" s="73">
        <f t="shared" ref="O5:O186" si="3">ROUND(IF(K5*0.25-0.5&lt;0,0,K5*0.25-0.5),0)-R5-P5</f>
        <v>0</v>
      </c>
      <c r="P5" s="72"/>
      <c r="Q5" s="72"/>
      <c r="R5" s="72"/>
      <c r="S5" s="74">
        <f t="shared" si="0"/>
        <v>0</v>
      </c>
      <c r="T5" s="121" t="str">
        <f t="shared" ref="T5:T186" si="4">IF(S5&lt;0,"ATENÇÃO","OK")</f>
        <v>OK</v>
      </c>
      <c r="U5" s="75"/>
      <c r="V5" s="76"/>
      <c r="W5" s="76"/>
      <c r="X5" s="76"/>
      <c r="Y5" s="76"/>
      <c r="Z5" s="76"/>
      <c r="AA5" s="76"/>
      <c r="AB5" s="77"/>
      <c r="AC5" s="78"/>
      <c r="AD5" s="80"/>
      <c r="AE5" s="80"/>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75"/>
      <c r="V6" s="76"/>
      <c r="W6" s="76"/>
      <c r="X6" s="76"/>
      <c r="Y6" s="76"/>
      <c r="Z6" s="76"/>
      <c r="AA6" s="76"/>
      <c r="AB6" s="80"/>
      <c r="AC6" s="78"/>
      <c r="AD6" s="80"/>
      <c r="AE6" s="80"/>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c r="L7" s="70">
        <f t="shared" si="1"/>
        <v>0</v>
      </c>
      <c r="M7" s="71">
        <f t="shared" si="2"/>
        <v>0</v>
      </c>
      <c r="N7" s="72"/>
      <c r="O7" s="73">
        <f t="shared" si="3"/>
        <v>0</v>
      </c>
      <c r="P7" s="72"/>
      <c r="Q7" s="72"/>
      <c r="R7" s="72"/>
      <c r="S7" s="74">
        <f t="shared" si="0"/>
        <v>0</v>
      </c>
      <c r="T7" s="121" t="str">
        <f t="shared" si="4"/>
        <v>OK</v>
      </c>
      <c r="U7" s="75"/>
      <c r="V7" s="76"/>
      <c r="W7" s="76"/>
      <c r="X7" s="76"/>
      <c r="Y7" s="76"/>
      <c r="Z7" s="76"/>
      <c r="AA7" s="76"/>
      <c r="AB7" s="77"/>
      <c r="AC7" s="78"/>
      <c r="AD7" s="77"/>
      <c r="AE7" s="77"/>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75"/>
      <c r="V8" s="76"/>
      <c r="W8" s="76"/>
      <c r="X8" s="76"/>
      <c r="Y8" s="76"/>
      <c r="Z8" s="76"/>
      <c r="AA8" s="76"/>
      <c r="AB8" s="77"/>
      <c r="AC8" s="78"/>
      <c r="AD8" s="80"/>
      <c r="AE8" s="82"/>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75"/>
      <c r="V9" s="76"/>
      <c r="W9" s="76"/>
      <c r="X9" s="76"/>
      <c r="Y9" s="76"/>
      <c r="Z9" s="76"/>
      <c r="AA9" s="76"/>
      <c r="AB9" s="80"/>
      <c r="AC9" s="78"/>
      <c r="AD9" s="77"/>
      <c r="AE9" s="80"/>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75"/>
      <c r="V10" s="76"/>
      <c r="W10" s="76"/>
      <c r="X10" s="76"/>
      <c r="Y10" s="76"/>
      <c r="Z10" s="76"/>
      <c r="AA10" s="76"/>
      <c r="AB10" s="77"/>
      <c r="AC10" s="78"/>
      <c r="AD10" s="77"/>
      <c r="AE10" s="80"/>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1"/>
        <v>0</v>
      </c>
      <c r="M11" s="71">
        <f t="shared" si="2"/>
        <v>0</v>
      </c>
      <c r="N11" s="72"/>
      <c r="O11" s="73">
        <f t="shared" si="3"/>
        <v>0</v>
      </c>
      <c r="P11" s="72"/>
      <c r="Q11" s="72"/>
      <c r="R11" s="72"/>
      <c r="S11" s="74">
        <f t="shared" si="0"/>
        <v>0</v>
      </c>
      <c r="T11" s="121" t="str">
        <f t="shared" si="4"/>
        <v>OK</v>
      </c>
      <c r="U11" s="75"/>
      <c r="V11" s="76"/>
      <c r="W11" s="76"/>
      <c r="X11" s="76"/>
      <c r="Y11" s="76"/>
      <c r="Z11" s="76"/>
      <c r="AA11" s="76"/>
      <c r="AB11" s="77"/>
      <c r="AC11" s="78"/>
      <c r="AD11" s="77"/>
      <c r="AE11" s="77"/>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75"/>
      <c r="V12" s="76"/>
      <c r="W12" s="76"/>
      <c r="X12" s="76"/>
      <c r="Y12" s="76"/>
      <c r="Z12" s="76"/>
      <c r="AA12" s="76"/>
      <c r="AB12" s="77"/>
      <c r="AC12" s="78"/>
      <c r="AD12" s="77"/>
      <c r="AE12" s="77"/>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1"/>
        <v>0</v>
      </c>
      <c r="M13" s="71">
        <f t="shared" si="2"/>
        <v>0</v>
      </c>
      <c r="N13" s="72"/>
      <c r="O13" s="73">
        <f t="shared" si="3"/>
        <v>0</v>
      </c>
      <c r="P13" s="72"/>
      <c r="Q13" s="72"/>
      <c r="R13" s="72"/>
      <c r="S13" s="74">
        <f t="shared" si="0"/>
        <v>0</v>
      </c>
      <c r="T13" s="121" t="str">
        <f t="shared" si="4"/>
        <v>OK</v>
      </c>
      <c r="U13" s="75"/>
      <c r="V13" s="83"/>
      <c r="W13" s="83"/>
      <c r="X13" s="76"/>
      <c r="Y13" s="83"/>
      <c r="Z13" s="76"/>
      <c r="AA13" s="83"/>
      <c r="AB13" s="84"/>
      <c r="AC13" s="78"/>
      <c r="AD13" s="77"/>
      <c r="AE13" s="77"/>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75"/>
      <c r="V14" s="76"/>
      <c r="W14" s="76"/>
      <c r="X14" s="76"/>
      <c r="Y14" s="76"/>
      <c r="Z14" s="76"/>
      <c r="AA14" s="76"/>
      <c r="AB14" s="77"/>
      <c r="AC14" s="78"/>
      <c r="AD14" s="77"/>
      <c r="AE14" s="77"/>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75"/>
      <c r="V15" s="83"/>
      <c r="W15" s="76"/>
      <c r="X15" s="76"/>
      <c r="Y15" s="83"/>
      <c r="Z15" s="76"/>
      <c r="AA15" s="83"/>
      <c r="AB15" s="84"/>
      <c r="AC15" s="78"/>
      <c r="AD15" s="77"/>
      <c r="AE15" s="77"/>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c r="L16" s="70">
        <f t="shared" si="1"/>
        <v>0</v>
      </c>
      <c r="M16" s="71">
        <f t="shared" si="2"/>
        <v>0</v>
      </c>
      <c r="N16" s="72"/>
      <c r="O16" s="73">
        <f t="shared" si="3"/>
        <v>0</v>
      </c>
      <c r="P16" s="72"/>
      <c r="Q16" s="72"/>
      <c r="R16" s="72"/>
      <c r="S16" s="74">
        <f t="shared" si="0"/>
        <v>0</v>
      </c>
      <c r="T16" s="121" t="str">
        <f t="shared" si="4"/>
        <v>OK</v>
      </c>
      <c r="U16" s="75"/>
      <c r="V16" s="76"/>
      <c r="W16" s="76"/>
      <c r="X16" s="76"/>
      <c r="Y16" s="76"/>
      <c r="Z16" s="76"/>
      <c r="AA16" s="76"/>
      <c r="AB16" s="77"/>
      <c r="AC16" s="78"/>
      <c r="AD16" s="77"/>
      <c r="AE16" s="77"/>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75"/>
      <c r="V17" s="76"/>
      <c r="W17" s="76"/>
      <c r="X17" s="76"/>
      <c r="Y17" s="76"/>
      <c r="Z17" s="76"/>
      <c r="AA17" s="76"/>
      <c r="AB17" s="77"/>
      <c r="AC17" s="78"/>
      <c r="AD17" s="77"/>
      <c r="AE17" s="77"/>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75"/>
      <c r="V18" s="76"/>
      <c r="W18" s="76"/>
      <c r="X18" s="76"/>
      <c r="Y18" s="76"/>
      <c r="Z18" s="76"/>
      <c r="AA18" s="76"/>
      <c r="AB18" s="77"/>
      <c r="AC18" s="78"/>
      <c r="AD18" s="77"/>
      <c r="AE18" s="77"/>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c r="L19" s="70">
        <f t="shared" si="1"/>
        <v>0</v>
      </c>
      <c r="M19" s="71">
        <f t="shared" si="2"/>
        <v>0</v>
      </c>
      <c r="N19" s="72"/>
      <c r="O19" s="73">
        <f t="shared" si="3"/>
        <v>0</v>
      </c>
      <c r="P19" s="72"/>
      <c r="Q19" s="72"/>
      <c r="R19" s="72"/>
      <c r="S19" s="74">
        <f t="shared" si="0"/>
        <v>0</v>
      </c>
      <c r="T19" s="121" t="str">
        <f t="shared" si="4"/>
        <v>OK</v>
      </c>
      <c r="U19" s="75"/>
      <c r="V19" s="76"/>
      <c r="W19" s="76"/>
      <c r="X19" s="76"/>
      <c r="Y19" s="76"/>
      <c r="Z19" s="76"/>
      <c r="AA19" s="76"/>
      <c r="AB19" s="80"/>
      <c r="AC19" s="78"/>
      <c r="AD19" s="77"/>
      <c r="AE19" s="77"/>
      <c r="AF19" s="76"/>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108" t="s">
        <v>84</v>
      </c>
      <c r="J20" s="109">
        <v>64</v>
      </c>
      <c r="K20" s="69"/>
      <c r="L20" s="70">
        <f t="shared" si="1"/>
        <v>0</v>
      </c>
      <c r="M20" s="71">
        <f t="shared" si="2"/>
        <v>0</v>
      </c>
      <c r="N20" s="72"/>
      <c r="O20" s="73">
        <f t="shared" si="3"/>
        <v>0</v>
      </c>
      <c r="P20" s="72"/>
      <c r="Q20" s="72"/>
      <c r="R20" s="72"/>
      <c r="S20" s="74">
        <f t="shared" si="0"/>
        <v>0</v>
      </c>
      <c r="T20" s="121" t="str">
        <f t="shared" si="4"/>
        <v>OK</v>
      </c>
      <c r="U20" s="75"/>
      <c r="V20" s="83"/>
      <c r="W20" s="83"/>
      <c r="X20" s="76"/>
      <c r="Y20" s="83"/>
      <c r="Z20" s="76"/>
      <c r="AA20" s="76"/>
      <c r="AB20" s="86"/>
      <c r="AC20" s="78"/>
      <c r="AD20" s="77"/>
      <c r="AE20" s="77"/>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c r="L21" s="70">
        <f t="shared" si="1"/>
        <v>0</v>
      </c>
      <c r="M21" s="71">
        <f t="shared" si="2"/>
        <v>0</v>
      </c>
      <c r="N21" s="72"/>
      <c r="O21" s="73">
        <f t="shared" si="3"/>
        <v>0</v>
      </c>
      <c r="P21" s="72"/>
      <c r="Q21" s="72"/>
      <c r="R21" s="72"/>
      <c r="S21" s="74">
        <f t="shared" si="0"/>
        <v>0</v>
      </c>
      <c r="T21" s="121" t="str">
        <f t="shared" si="4"/>
        <v>OK</v>
      </c>
      <c r="U21" s="75"/>
      <c r="V21" s="76"/>
      <c r="W21" s="76"/>
      <c r="X21" s="76"/>
      <c r="Y21" s="76"/>
      <c r="Z21" s="76"/>
      <c r="AA21" s="76"/>
      <c r="AB21" s="80"/>
      <c r="AC21" s="78"/>
      <c r="AD21" s="80"/>
      <c r="AE21" s="77"/>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c r="L22" s="70">
        <f t="shared" si="1"/>
        <v>0</v>
      </c>
      <c r="M22" s="71">
        <f t="shared" si="2"/>
        <v>0</v>
      </c>
      <c r="N22" s="72"/>
      <c r="O22" s="73">
        <f t="shared" si="3"/>
        <v>0</v>
      </c>
      <c r="P22" s="72"/>
      <c r="Q22" s="72"/>
      <c r="R22" s="72"/>
      <c r="S22" s="74">
        <f t="shared" si="0"/>
        <v>0</v>
      </c>
      <c r="T22" s="121" t="str">
        <f t="shared" si="4"/>
        <v>OK</v>
      </c>
      <c r="U22" s="75"/>
      <c r="V22" s="76"/>
      <c r="W22" s="76"/>
      <c r="X22" s="76"/>
      <c r="Y22" s="76"/>
      <c r="Z22" s="76"/>
      <c r="AA22" s="76"/>
      <c r="AB22" s="80"/>
      <c r="AC22" s="78"/>
      <c r="AD22" s="80"/>
      <c r="AE22" s="77"/>
      <c r="AF22" s="76"/>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c r="L23" s="70">
        <f t="shared" si="1"/>
        <v>0</v>
      </c>
      <c r="M23" s="71">
        <f t="shared" si="2"/>
        <v>0</v>
      </c>
      <c r="N23" s="72"/>
      <c r="O23" s="73">
        <f t="shared" si="3"/>
        <v>0</v>
      </c>
      <c r="P23" s="72"/>
      <c r="Q23" s="72"/>
      <c r="R23" s="72"/>
      <c r="S23" s="74">
        <f t="shared" si="0"/>
        <v>0</v>
      </c>
      <c r="T23" s="121" t="str">
        <f t="shared" si="4"/>
        <v>OK</v>
      </c>
      <c r="U23" s="75"/>
      <c r="V23" s="76"/>
      <c r="W23" s="76"/>
      <c r="X23" s="76"/>
      <c r="Y23" s="76"/>
      <c r="Z23" s="76"/>
      <c r="AA23" s="76"/>
      <c r="AB23" s="77"/>
      <c r="AC23" s="78"/>
      <c r="AD23" s="77"/>
      <c r="AE23" s="77"/>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75"/>
      <c r="V24" s="88"/>
      <c r="W24" s="88"/>
      <c r="X24" s="76"/>
      <c r="Y24" s="88"/>
      <c r="Z24" s="76"/>
      <c r="AA24" s="76"/>
      <c r="AB24" s="77"/>
      <c r="AC24" s="78"/>
      <c r="AD24" s="80"/>
      <c r="AE24" s="77"/>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c r="L25" s="70">
        <f t="shared" si="1"/>
        <v>0</v>
      </c>
      <c r="M25" s="71">
        <f t="shared" si="2"/>
        <v>0</v>
      </c>
      <c r="N25" s="72"/>
      <c r="O25" s="73">
        <f t="shared" si="3"/>
        <v>0</v>
      </c>
      <c r="P25" s="72"/>
      <c r="Q25" s="72"/>
      <c r="R25" s="72"/>
      <c r="S25" s="74">
        <f t="shared" si="0"/>
        <v>0</v>
      </c>
      <c r="T25" s="121" t="str">
        <f t="shared" si="4"/>
        <v>OK</v>
      </c>
      <c r="U25" s="75"/>
      <c r="V25" s="89"/>
      <c r="W25" s="88"/>
      <c r="X25" s="76"/>
      <c r="Y25" s="89"/>
      <c r="Z25" s="76"/>
      <c r="AA25" s="83"/>
      <c r="AB25" s="80"/>
      <c r="AC25" s="78"/>
      <c r="AD25" s="80"/>
      <c r="AE25" s="77"/>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75"/>
      <c r="V26" s="88"/>
      <c r="W26" s="88"/>
      <c r="X26" s="76"/>
      <c r="Y26" s="88"/>
      <c r="Z26" s="76"/>
      <c r="AA26" s="76"/>
      <c r="AB26" s="80"/>
      <c r="AC26" s="78"/>
      <c r="AD26" s="77"/>
      <c r="AE26" s="77"/>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c r="L27" s="70">
        <f t="shared" si="1"/>
        <v>0</v>
      </c>
      <c r="M27" s="71">
        <f t="shared" si="2"/>
        <v>0</v>
      </c>
      <c r="N27" s="72"/>
      <c r="O27" s="73">
        <f t="shared" si="3"/>
        <v>0</v>
      </c>
      <c r="P27" s="72"/>
      <c r="Q27" s="72"/>
      <c r="R27" s="72"/>
      <c r="S27" s="74">
        <f t="shared" si="0"/>
        <v>0</v>
      </c>
      <c r="T27" s="121" t="str">
        <f t="shared" si="4"/>
        <v>OK</v>
      </c>
      <c r="U27" s="75"/>
      <c r="V27" s="88"/>
      <c r="W27" s="88"/>
      <c r="X27" s="76"/>
      <c r="Y27" s="88"/>
      <c r="Z27" s="76"/>
      <c r="AA27" s="76"/>
      <c r="AB27" s="80"/>
      <c r="AC27" s="78"/>
      <c r="AD27" s="77"/>
      <c r="AE27" s="77"/>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75"/>
      <c r="V28" s="89"/>
      <c r="W28" s="89"/>
      <c r="X28" s="76"/>
      <c r="Y28" s="89"/>
      <c r="Z28" s="76"/>
      <c r="AA28" s="76"/>
      <c r="AB28" s="84"/>
      <c r="AC28" s="78"/>
      <c r="AD28" s="77"/>
      <c r="AE28" s="77"/>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75"/>
      <c r="V29" s="89"/>
      <c r="W29" s="89"/>
      <c r="X29" s="76"/>
      <c r="Y29" s="89"/>
      <c r="Z29" s="76"/>
      <c r="AA29" s="83"/>
      <c r="AB29" s="84"/>
      <c r="AC29" s="78"/>
      <c r="AD29" s="77"/>
      <c r="AE29" s="77"/>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75"/>
      <c r="V30" s="89"/>
      <c r="W30" s="89"/>
      <c r="X30" s="76"/>
      <c r="Y30" s="89"/>
      <c r="Z30" s="76"/>
      <c r="AA30" s="83"/>
      <c r="AB30" s="84"/>
      <c r="AC30" s="78"/>
      <c r="AD30" s="77"/>
      <c r="AE30" s="77"/>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75"/>
      <c r="V31" s="89"/>
      <c r="W31" s="89"/>
      <c r="X31" s="76"/>
      <c r="Y31" s="89"/>
      <c r="Z31" s="76"/>
      <c r="AA31" s="83"/>
      <c r="AB31" s="84"/>
      <c r="AC31" s="78"/>
      <c r="AD31" s="77"/>
      <c r="AE31" s="77"/>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c r="L32" s="70">
        <f t="shared" si="1"/>
        <v>0</v>
      </c>
      <c r="M32" s="71">
        <f t="shared" si="2"/>
        <v>0</v>
      </c>
      <c r="N32" s="72"/>
      <c r="O32" s="73">
        <f t="shared" si="3"/>
        <v>0</v>
      </c>
      <c r="P32" s="72"/>
      <c r="Q32" s="72"/>
      <c r="R32" s="72"/>
      <c r="S32" s="74">
        <f t="shared" si="0"/>
        <v>0</v>
      </c>
      <c r="T32" s="121" t="str">
        <f t="shared" si="4"/>
        <v>OK</v>
      </c>
      <c r="U32" s="75"/>
      <c r="V32" s="89"/>
      <c r="W32" s="89"/>
      <c r="X32" s="76"/>
      <c r="Y32" s="89"/>
      <c r="Z32" s="76"/>
      <c r="AA32" s="83"/>
      <c r="AB32" s="84"/>
      <c r="AC32" s="78"/>
      <c r="AD32" s="77"/>
      <c r="AE32" s="77"/>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75"/>
      <c r="V33" s="89"/>
      <c r="W33" s="89"/>
      <c r="X33" s="76"/>
      <c r="Y33" s="89"/>
      <c r="Z33" s="76"/>
      <c r="AA33" s="83"/>
      <c r="AB33" s="84"/>
      <c r="AC33" s="78"/>
      <c r="AD33" s="77"/>
      <c r="AE33" s="77"/>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75"/>
      <c r="V34" s="89"/>
      <c r="W34" s="89"/>
      <c r="X34" s="76"/>
      <c r="Y34" s="89"/>
      <c r="Z34" s="76"/>
      <c r="AA34" s="83"/>
      <c r="AB34" s="84"/>
      <c r="AC34" s="78"/>
      <c r="AD34" s="77"/>
      <c r="AE34" s="77"/>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c r="L35" s="70">
        <f t="shared" si="1"/>
        <v>0</v>
      </c>
      <c r="M35" s="71">
        <f t="shared" si="2"/>
        <v>0</v>
      </c>
      <c r="N35" s="72"/>
      <c r="O35" s="73">
        <f t="shared" si="3"/>
        <v>0</v>
      </c>
      <c r="P35" s="72"/>
      <c r="Q35" s="72"/>
      <c r="R35" s="72"/>
      <c r="S35" s="74">
        <f t="shared" si="0"/>
        <v>0</v>
      </c>
      <c r="T35" s="121" t="str">
        <f t="shared" si="4"/>
        <v>OK</v>
      </c>
      <c r="U35" s="75"/>
      <c r="V35" s="89"/>
      <c r="W35" s="89"/>
      <c r="X35" s="76"/>
      <c r="Y35" s="89"/>
      <c r="Z35" s="76"/>
      <c r="AA35" s="83"/>
      <c r="AB35" s="84"/>
      <c r="AC35" s="78"/>
      <c r="AD35" s="77"/>
      <c r="AE35" s="77"/>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75"/>
      <c r="V36" s="89"/>
      <c r="W36" s="89"/>
      <c r="X36" s="76"/>
      <c r="Y36" s="89"/>
      <c r="Z36" s="76"/>
      <c r="AA36" s="83"/>
      <c r="AB36" s="84"/>
      <c r="AC36" s="78"/>
      <c r="AD36" s="77"/>
      <c r="AE36" s="77"/>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c r="L37" s="70">
        <f t="shared" si="1"/>
        <v>0</v>
      </c>
      <c r="M37" s="71">
        <f t="shared" si="2"/>
        <v>0</v>
      </c>
      <c r="N37" s="72"/>
      <c r="O37" s="73">
        <f t="shared" si="3"/>
        <v>0</v>
      </c>
      <c r="P37" s="72"/>
      <c r="Q37" s="72"/>
      <c r="R37" s="72"/>
      <c r="S37" s="74">
        <f t="shared" si="0"/>
        <v>0</v>
      </c>
      <c r="T37" s="121" t="str">
        <f t="shared" si="4"/>
        <v>OK</v>
      </c>
      <c r="U37" s="75"/>
      <c r="V37" s="89"/>
      <c r="W37" s="89"/>
      <c r="X37" s="76"/>
      <c r="Y37" s="89"/>
      <c r="Z37" s="76"/>
      <c r="AA37" s="83"/>
      <c r="AB37" s="84"/>
      <c r="AC37" s="78"/>
      <c r="AD37" s="77"/>
      <c r="AE37" s="77"/>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c r="L38" s="70">
        <f t="shared" si="1"/>
        <v>0</v>
      </c>
      <c r="M38" s="71">
        <f t="shared" si="2"/>
        <v>0</v>
      </c>
      <c r="N38" s="72"/>
      <c r="O38" s="73">
        <f t="shared" si="3"/>
        <v>0</v>
      </c>
      <c r="P38" s="72"/>
      <c r="Q38" s="72"/>
      <c r="R38" s="72"/>
      <c r="S38" s="74">
        <f t="shared" si="0"/>
        <v>0</v>
      </c>
      <c r="T38" s="121" t="str">
        <f t="shared" si="4"/>
        <v>OK</v>
      </c>
      <c r="U38" s="75"/>
      <c r="V38" s="89"/>
      <c r="W38" s="89"/>
      <c r="X38" s="76"/>
      <c r="Y38" s="89"/>
      <c r="Z38" s="76"/>
      <c r="AA38" s="83"/>
      <c r="AB38" s="84"/>
      <c r="AC38" s="78"/>
      <c r="AD38" s="77"/>
      <c r="AE38" s="77"/>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1"/>
        <v>0</v>
      </c>
      <c r="M39" s="71">
        <f t="shared" si="2"/>
        <v>0</v>
      </c>
      <c r="N39" s="72"/>
      <c r="O39" s="73">
        <f t="shared" si="3"/>
        <v>0</v>
      </c>
      <c r="P39" s="72"/>
      <c r="Q39" s="72"/>
      <c r="R39" s="72"/>
      <c r="S39" s="74">
        <f t="shared" si="0"/>
        <v>0</v>
      </c>
      <c r="T39" s="121" t="str">
        <f t="shared" si="4"/>
        <v>OK</v>
      </c>
      <c r="U39" s="75"/>
      <c r="V39" s="89"/>
      <c r="W39" s="89"/>
      <c r="X39" s="76"/>
      <c r="Y39" s="89"/>
      <c r="Z39" s="76"/>
      <c r="AA39" s="83"/>
      <c r="AB39" s="84"/>
      <c r="AC39" s="78"/>
      <c r="AD39" s="77"/>
      <c r="AE39" s="77"/>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c r="L40" s="70">
        <f t="shared" si="1"/>
        <v>0</v>
      </c>
      <c r="M40" s="71">
        <f t="shared" si="2"/>
        <v>0</v>
      </c>
      <c r="N40" s="72"/>
      <c r="O40" s="73">
        <f t="shared" si="3"/>
        <v>0</v>
      </c>
      <c r="P40" s="72"/>
      <c r="Q40" s="72"/>
      <c r="R40" s="72"/>
      <c r="S40" s="74">
        <f t="shared" si="0"/>
        <v>0</v>
      </c>
      <c r="T40" s="121" t="str">
        <f t="shared" si="4"/>
        <v>OK</v>
      </c>
      <c r="U40" s="75"/>
      <c r="V40" s="89"/>
      <c r="W40" s="89"/>
      <c r="X40" s="76"/>
      <c r="Y40" s="89"/>
      <c r="Z40" s="76"/>
      <c r="AA40" s="83"/>
      <c r="AB40" s="84"/>
      <c r="AC40" s="78"/>
      <c r="AD40" s="77"/>
      <c r="AE40" s="77"/>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c r="L41" s="70">
        <f t="shared" si="1"/>
        <v>0</v>
      </c>
      <c r="M41" s="71">
        <f t="shared" si="2"/>
        <v>0</v>
      </c>
      <c r="N41" s="72"/>
      <c r="O41" s="73">
        <f t="shared" si="3"/>
        <v>0</v>
      </c>
      <c r="P41" s="72"/>
      <c r="Q41" s="72"/>
      <c r="R41" s="72"/>
      <c r="S41" s="74">
        <f t="shared" si="0"/>
        <v>0</v>
      </c>
      <c r="T41" s="121" t="str">
        <f t="shared" si="4"/>
        <v>OK</v>
      </c>
      <c r="U41" s="75"/>
      <c r="V41" s="89"/>
      <c r="W41" s="89"/>
      <c r="X41" s="76"/>
      <c r="Y41" s="89"/>
      <c r="Z41" s="76"/>
      <c r="AA41" s="83"/>
      <c r="AB41" s="84"/>
      <c r="AC41" s="78"/>
      <c r="AD41" s="77"/>
      <c r="AE41" s="77"/>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1"/>
        <v>0</v>
      </c>
      <c r="M42" s="71">
        <f t="shared" si="2"/>
        <v>0</v>
      </c>
      <c r="N42" s="72"/>
      <c r="O42" s="73">
        <f t="shared" si="3"/>
        <v>0</v>
      </c>
      <c r="P42" s="72"/>
      <c r="Q42" s="72"/>
      <c r="R42" s="72"/>
      <c r="S42" s="74">
        <f t="shared" si="0"/>
        <v>0</v>
      </c>
      <c r="T42" s="121" t="str">
        <f t="shared" si="4"/>
        <v>OK</v>
      </c>
      <c r="U42" s="75"/>
      <c r="V42" s="89"/>
      <c r="W42" s="89"/>
      <c r="X42" s="76"/>
      <c r="Y42" s="89"/>
      <c r="Z42" s="76"/>
      <c r="AA42" s="83"/>
      <c r="AB42" s="84"/>
      <c r="AC42" s="78"/>
      <c r="AD42" s="77"/>
      <c r="AE42" s="77"/>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75"/>
      <c r="V43" s="89"/>
      <c r="W43" s="89"/>
      <c r="X43" s="76"/>
      <c r="Y43" s="89"/>
      <c r="Z43" s="76"/>
      <c r="AA43" s="83"/>
      <c r="AB43" s="84"/>
      <c r="AC43" s="78"/>
      <c r="AD43" s="77"/>
      <c r="AE43" s="77"/>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c r="L44" s="70">
        <f t="shared" si="1"/>
        <v>0</v>
      </c>
      <c r="M44" s="71">
        <f t="shared" si="2"/>
        <v>0</v>
      </c>
      <c r="N44" s="72"/>
      <c r="O44" s="73">
        <f t="shared" si="3"/>
        <v>0</v>
      </c>
      <c r="P44" s="72"/>
      <c r="Q44" s="72"/>
      <c r="R44" s="72"/>
      <c r="S44" s="74">
        <f t="shared" si="0"/>
        <v>0</v>
      </c>
      <c r="T44" s="121" t="str">
        <f t="shared" si="4"/>
        <v>OK</v>
      </c>
      <c r="U44" s="75"/>
      <c r="V44" s="89"/>
      <c r="W44" s="89"/>
      <c r="X44" s="76"/>
      <c r="Y44" s="89"/>
      <c r="Z44" s="76"/>
      <c r="AA44" s="83"/>
      <c r="AB44" s="84"/>
      <c r="AC44" s="78"/>
      <c r="AD44" s="77"/>
      <c r="AE44" s="77"/>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1"/>
        <v>0</v>
      </c>
      <c r="M45" s="71">
        <f t="shared" si="2"/>
        <v>0</v>
      </c>
      <c r="N45" s="72"/>
      <c r="O45" s="73">
        <f t="shared" si="3"/>
        <v>0</v>
      </c>
      <c r="P45" s="72"/>
      <c r="Q45" s="72"/>
      <c r="R45" s="72"/>
      <c r="S45" s="74">
        <f t="shared" si="0"/>
        <v>0</v>
      </c>
      <c r="T45" s="121" t="str">
        <f t="shared" si="4"/>
        <v>OK</v>
      </c>
      <c r="U45" s="75"/>
      <c r="V45" s="89"/>
      <c r="W45" s="89"/>
      <c r="X45" s="76"/>
      <c r="Y45" s="89"/>
      <c r="Z45" s="76"/>
      <c r="AA45" s="83"/>
      <c r="AB45" s="84"/>
      <c r="AC45" s="78"/>
      <c r="AD45" s="77"/>
      <c r="AE45" s="77"/>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1"/>
        <v>0</v>
      </c>
      <c r="M46" s="71">
        <f t="shared" si="2"/>
        <v>0</v>
      </c>
      <c r="N46" s="72"/>
      <c r="O46" s="73">
        <f t="shared" si="3"/>
        <v>0</v>
      </c>
      <c r="P46" s="72"/>
      <c r="Q46" s="72"/>
      <c r="R46" s="72"/>
      <c r="S46" s="74">
        <f t="shared" si="0"/>
        <v>0</v>
      </c>
      <c r="T46" s="121" t="str">
        <f t="shared" si="4"/>
        <v>OK</v>
      </c>
      <c r="U46" s="75"/>
      <c r="V46" s="89"/>
      <c r="W46" s="89"/>
      <c r="X46" s="76"/>
      <c r="Y46" s="89"/>
      <c r="Z46" s="76"/>
      <c r="AA46" s="83"/>
      <c r="AB46" s="84"/>
      <c r="AC46" s="78"/>
      <c r="AD46" s="77"/>
      <c r="AE46" s="77"/>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75"/>
      <c r="V47" s="89"/>
      <c r="W47" s="89"/>
      <c r="X47" s="76"/>
      <c r="Y47" s="89"/>
      <c r="Z47" s="76"/>
      <c r="AA47" s="83"/>
      <c r="AB47" s="84"/>
      <c r="AC47" s="78"/>
      <c r="AD47" s="77"/>
      <c r="AE47" s="77"/>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75"/>
      <c r="V48" s="89"/>
      <c r="W48" s="89"/>
      <c r="X48" s="76"/>
      <c r="Y48" s="89"/>
      <c r="Z48" s="76"/>
      <c r="AA48" s="83"/>
      <c r="AB48" s="84"/>
      <c r="AC48" s="78"/>
      <c r="AD48" s="77"/>
      <c r="AE48" s="77"/>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c r="L49" s="70">
        <f t="shared" si="1"/>
        <v>0</v>
      </c>
      <c r="M49" s="71">
        <f t="shared" si="2"/>
        <v>0</v>
      </c>
      <c r="N49" s="72"/>
      <c r="O49" s="73">
        <f t="shared" si="3"/>
        <v>0</v>
      </c>
      <c r="P49" s="72"/>
      <c r="Q49" s="72"/>
      <c r="R49" s="72"/>
      <c r="S49" s="74">
        <f t="shared" si="0"/>
        <v>0</v>
      </c>
      <c r="T49" s="121" t="str">
        <f t="shared" si="4"/>
        <v>OK</v>
      </c>
      <c r="U49" s="75"/>
      <c r="V49" s="89"/>
      <c r="W49" s="89"/>
      <c r="X49" s="76"/>
      <c r="Y49" s="89"/>
      <c r="Z49" s="76"/>
      <c r="AA49" s="83"/>
      <c r="AB49" s="84"/>
      <c r="AC49" s="78"/>
      <c r="AD49" s="77"/>
      <c r="AE49" s="77"/>
      <c r="AF49" s="76"/>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c r="L50" s="70">
        <f t="shared" si="1"/>
        <v>0</v>
      </c>
      <c r="M50" s="71">
        <f t="shared" si="2"/>
        <v>0</v>
      </c>
      <c r="N50" s="72"/>
      <c r="O50" s="73">
        <f t="shared" si="3"/>
        <v>0</v>
      </c>
      <c r="P50" s="72"/>
      <c r="Q50" s="72"/>
      <c r="R50" s="72"/>
      <c r="S50" s="74">
        <f t="shared" si="0"/>
        <v>0</v>
      </c>
      <c r="T50" s="121" t="str">
        <f t="shared" si="4"/>
        <v>OK</v>
      </c>
      <c r="U50" s="75"/>
      <c r="V50" s="89"/>
      <c r="W50" s="89"/>
      <c r="X50" s="76"/>
      <c r="Y50" s="89"/>
      <c r="Z50" s="76"/>
      <c r="AA50" s="83"/>
      <c r="AB50" s="84"/>
      <c r="AC50" s="78"/>
      <c r="AD50" s="77"/>
      <c r="AE50" s="77"/>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c r="L51" s="70">
        <f t="shared" si="1"/>
        <v>0</v>
      </c>
      <c r="M51" s="71">
        <f t="shared" si="2"/>
        <v>0</v>
      </c>
      <c r="N51" s="72"/>
      <c r="O51" s="73">
        <f t="shared" si="3"/>
        <v>0</v>
      </c>
      <c r="P51" s="72"/>
      <c r="Q51" s="72"/>
      <c r="R51" s="72"/>
      <c r="S51" s="74">
        <f t="shared" si="0"/>
        <v>0</v>
      </c>
      <c r="T51" s="121" t="str">
        <f t="shared" si="4"/>
        <v>OK</v>
      </c>
      <c r="U51" s="75"/>
      <c r="V51" s="89"/>
      <c r="W51" s="89"/>
      <c r="X51" s="76"/>
      <c r="Y51" s="89"/>
      <c r="Z51" s="76"/>
      <c r="AA51" s="83"/>
      <c r="AB51" s="84"/>
      <c r="AC51" s="78"/>
      <c r="AD51" s="77"/>
      <c r="AE51" s="77"/>
      <c r="AF51" s="76"/>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c r="L52" s="70">
        <f t="shared" si="1"/>
        <v>0</v>
      </c>
      <c r="M52" s="71">
        <f t="shared" si="2"/>
        <v>0</v>
      </c>
      <c r="N52" s="72"/>
      <c r="O52" s="73">
        <f t="shared" si="3"/>
        <v>0</v>
      </c>
      <c r="P52" s="72"/>
      <c r="Q52" s="72"/>
      <c r="R52" s="72"/>
      <c r="S52" s="74">
        <f t="shared" si="0"/>
        <v>0</v>
      </c>
      <c r="T52" s="121" t="str">
        <f t="shared" si="4"/>
        <v>OK</v>
      </c>
      <c r="U52" s="75"/>
      <c r="V52" s="89"/>
      <c r="W52" s="89"/>
      <c r="X52" s="76"/>
      <c r="Y52" s="89"/>
      <c r="Z52" s="76"/>
      <c r="AA52" s="83"/>
      <c r="AB52" s="84"/>
      <c r="AC52" s="78"/>
      <c r="AD52" s="77"/>
      <c r="AE52" s="77"/>
      <c r="AF52" s="76"/>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c r="L53" s="70">
        <f t="shared" si="1"/>
        <v>0</v>
      </c>
      <c r="M53" s="71">
        <f t="shared" si="2"/>
        <v>0</v>
      </c>
      <c r="N53" s="72"/>
      <c r="O53" s="73">
        <f t="shared" si="3"/>
        <v>0</v>
      </c>
      <c r="P53" s="72"/>
      <c r="Q53" s="72"/>
      <c r="R53" s="72"/>
      <c r="S53" s="74">
        <f t="shared" si="0"/>
        <v>0</v>
      </c>
      <c r="T53" s="121" t="str">
        <f t="shared" si="4"/>
        <v>OK</v>
      </c>
      <c r="U53" s="75"/>
      <c r="V53" s="89"/>
      <c r="W53" s="89"/>
      <c r="X53" s="76"/>
      <c r="Y53" s="89"/>
      <c r="Z53" s="76"/>
      <c r="AA53" s="83"/>
      <c r="AB53" s="84"/>
      <c r="AC53" s="78"/>
      <c r="AD53" s="77"/>
      <c r="AE53" s="77"/>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c r="L54" s="70">
        <f t="shared" si="1"/>
        <v>0</v>
      </c>
      <c r="M54" s="71">
        <f t="shared" si="2"/>
        <v>0</v>
      </c>
      <c r="N54" s="72"/>
      <c r="O54" s="73">
        <f t="shared" si="3"/>
        <v>0</v>
      </c>
      <c r="P54" s="72"/>
      <c r="Q54" s="72"/>
      <c r="R54" s="72"/>
      <c r="S54" s="74">
        <f t="shared" si="0"/>
        <v>0</v>
      </c>
      <c r="T54" s="121" t="str">
        <f t="shared" si="4"/>
        <v>OK</v>
      </c>
      <c r="U54" s="75"/>
      <c r="V54" s="89"/>
      <c r="W54" s="89"/>
      <c r="X54" s="76"/>
      <c r="Y54" s="89"/>
      <c r="Z54" s="76"/>
      <c r="AA54" s="83"/>
      <c r="AB54" s="84"/>
      <c r="AC54" s="78"/>
      <c r="AD54" s="77"/>
      <c r="AE54" s="77"/>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75"/>
      <c r="V55" s="89"/>
      <c r="W55" s="89"/>
      <c r="X55" s="76"/>
      <c r="Y55" s="89"/>
      <c r="Z55" s="76"/>
      <c r="AA55" s="83"/>
      <c r="AB55" s="84"/>
      <c r="AC55" s="78"/>
      <c r="AD55" s="77"/>
      <c r="AE55" s="77"/>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c r="L56" s="70">
        <f t="shared" si="1"/>
        <v>0</v>
      </c>
      <c r="M56" s="71">
        <f t="shared" si="2"/>
        <v>0</v>
      </c>
      <c r="N56" s="72"/>
      <c r="O56" s="73">
        <f t="shared" si="3"/>
        <v>0</v>
      </c>
      <c r="P56" s="72"/>
      <c r="Q56" s="72"/>
      <c r="R56" s="72"/>
      <c r="S56" s="74">
        <f t="shared" si="0"/>
        <v>0</v>
      </c>
      <c r="T56" s="121" t="str">
        <f t="shared" si="4"/>
        <v>OK</v>
      </c>
      <c r="U56" s="75"/>
      <c r="V56" s="89"/>
      <c r="W56" s="89"/>
      <c r="X56" s="76"/>
      <c r="Y56" s="89"/>
      <c r="Z56" s="76"/>
      <c r="AA56" s="83"/>
      <c r="AB56" s="84"/>
      <c r="AC56" s="78"/>
      <c r="AD56" s="77"/>
      <c r="AE56" s="77"/>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c r="L57" s="70">
        <f t="shared" si="1"/>
        <v>0</v>
      </c>
      <c r="M57" s="71">
        <f t="shared" si="2"/>
        <v>0</v>
      </c>
      <c r="N57" s="72"/>
      <c r="O57" s="73">
        <f t="shared" si="3"/>
        <v>0</v>
      </c>
      <c r="P57" s="72"/>
      <c r="Q57" s="72"/>
      <c r="R57" s="72"/>
      <c r="S57" s="74">
        <f t="shared" si="0"/>
        <v>0</v>
      </c>
      <c r="T57" s="121" t="str">
        <f t="shared" si="4"/>
        <v>OK</v>
      </c>
      <c r="U57" s="75"/>
      <c r="V57" s="89"/>
      <c r="W57" s="89"/>
      <c r="X57" s="76"/>
      <c r="Y57" s="89"/>
      <c r="Z57" s="76"/>
      <c r="AA57" s="83"/>
      <c r="AB57" s="84"/>
      <c r="AC57" s="78"/>
      <c r="AD57" s="77"/>
      <c r="AE57" s="77"/>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75"/>
      <c r="V58" s="89"/>
      <c r="W58" s="89"/>
      <c r="X58" s="76"/>
      <c r="Y58" s="89"/>
      <c r="Z58" s="76"/>
      <c r="AA58" s="83"/>
      <c r="AB58" s="84"/>
      <c r="AC58" s="78"/>
      <c r="AD58" s="77"/>
      <c r="AE58" s="77"/>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75"/>
      <c r="V59" s="89"/>
      <c r="W59" s="89"/>
      <c r="X59" s="76"/>
      <c r="Y59" s="89"/>
      <c r="Z59" s="76"/>
      <c r="AA59" s="83"/>
      <c r="AB59" s="84"/>
      <c r="AC59" s="78"/>
      <c r="AD59" s="77"/>
      <c r="AE59" s="77"/>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75"/>
      <c r="V60" s="89"/>
      <c r="W60" s="89"/>
      <c r="X60" s="76"/>
      <c r="Y60" s="89"/>
      <c r="Z60" s="76"/>
      <c r="AA60" s="83"/>
      <c r="AB60" s="84"/>
      <c r="AC60" s="78"/>
      <c r="AD60" s="77"/>
      <c r="AE60" s="77"/>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75"/>
      <c r="V61" s="89"/>
      <c r="W61" s="89"/>
      <c r="X61" s="76"/>
      <c r="Y61" s="89"/>
      <c r="Z61" s="76"/>
      <c r="AA61" s="83"/>
      <c r="AB61" s="84"/>
      <c r="AC61" s="78"/>
      <c r="AD61" s="77"/>
      <c r="AE61" s="77"/>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75"/>
      <c r="V62" s="89"/>
      <c r="W62" s="89"/>
      <c r="X62" s="76"/>
      <c r="Y62" s="89"/>
      <c r="Z62" s="76"/>
      <c r="AA62" s="83"/>
      <c r="AB62" s="84"/>
      <c r="AC62" s="78"/>
      <c r="AD62" s="77"/>
      <c r="AE62" s="77"/>
      <c r="AF62" s="76"/>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c r="L63" s="70">
        <f t="shared" si="1"/>
        <v>0</v>
      </c>
      <c r="M63" s="71">
        <f t="shared" si="2"/>
        <v>0</v>
      </c>
      <c r="N63" s="72"/>
      <c r="O63" s="73">
        <f t="shared" si="3"/>
        <v>0</v>
      </c>
      <c r="P63" s="72"/>
      <c r="Q63" s="72"/>
      <c r="R63" s="72"/>
      <c r="S63" s="74">
        <f t="shared" si="0"/>
        <v>0</v>
      </c>
      <c r="T63" s="121" t="str">
        <f t="shared" si="4"/>
        <v>OK</v>
      </c>
      <c r="U63" s="75"/>
      <c r="V63" s="89"/>
      <c r="W63" s="89"/>
      <c r="X63" s="76"/>
      <c r="Y63" s="89"/>
      <c r="Z63" s="76"/>
      <c r="AA63" s="83"/>
      <c r="AB63" s="84"/>
      <c r="AC63" s="78"/>
      <c r="AD63" s="77"/>
      <c r="AE63" s="77"/>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1"/>
        <v>0</v>
      </c>
      <c r="M64" s="71">
        <f t="shared" si="2"/>
        <v>0</v>
      </c>
      <c r="N64" s="72"/>
      <c r="O64" s="73">
        <f t="shared" si="3"/>
        <v>0</v>
      </c>
      <c r="P64" s="72"/>
      <c r="Q64" s="72"/>
      <c r="R64" s="72"/>
      <c r="S64" s="74">
        <f t="shared" si="0"/>
        <v>0</v>
      </c>
      <c r="T64" s="121" t="str">
        <f t="shared" si="4"/>
        <v>OK</v>
      </c>
      <c r="U64" s="75"/>
      <c r="V64" s="89"/>
      <c r="W64" s="89"/>
      <c r="X64" s="76"/>
      <c r="Y64" s="89"/>
      <c r="Z64" s="76"/>
      <c r="AA64" s="83"/>
      <c r="AB64" s="84"/>
      <c r="AC64" s="78"/>
      <c r="AD64" s="77"/>
      <c r="AE64" s="77"/>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1"/>
        <v>0</v>
      </c>
      <c r="M65" s="71">
        <f t="shared" si="2"/>
        <v>0</v>
      </c>
      <c r="N65" s="72"/>
      <c r="O65" s="73">
        <f t="shared" si="3"/>
        <v>0</v>
      </c>
      <c r="P65" s="72"/>
      <c r="Q65" s="72"/>
      <c r="R65" s="72"/>
      <c r="S65" s="74">
        <f t="shared" si="0"/>
        <v>0</v>
      </c>
      <c r="T65" s="121" t="str">
        <f t="shared" si="4"/>
        <v>OK</v>
      </c>
      <c r="U65" s="75"/>
      <c r="V65" s="89"/>
      <c r="W65" s="89"/>
      <c r="X65" s="76"/>
      <c r="Y65" s="89"/>
      <c r="Z65" s="76"/>
      <c r="AA65" s="83"/>
      <c r="AB65" s="84"/>
      <c r="AC65" s="78"/>
      <c r="AD65" s="77"/>
      <c r="AE65" s="77"/>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c r="L66" s="70">
        <f t="shared" si="1"/>
        <v>0</v>
      </c>
      <c r="M66" s="71">
        <f t="shared" si="2"/>
        <v>0</v>
      </c>
      <c r="N66" s="72"/>
      <c r="O66" s="73">
        <f t="shared" si="3"/>
        <v>0</v>
      </c>
      <c r="P66" s="72"/>
      <c r="Q66" s="72"/>
      <c r="R66" s="72"/>
      <c r="S66" s="74">
        <f t="shared" si="0"/>
        <v>0</v>
      </c>
      <c r="T66" s="121" t="str">
        <f t="shared" si="4"/>
        <v>OK</v>
      </c>
      <c r="U66" s="75"/>
      <c r="V66" s="89"/>
      <c r="W66" s="89"/>
      <c r="X66" s="76"/>
      <c r="Y66" s="89"/>
      <c r="Z66" s="76"/>
      <c r="AA66" s="83"/>
      <c r="AB66" s="84"/>
      <c r="AC66" s="78"/>
      <c r="AD66" s="77"/>
      <c r="AE66" s="77"/>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1"/>
        <v>0</v>
      </c>
      <c r="M67" s="71">
        <f t="shared" si="2"/>
        <v>0</v>
      </c>
      <c r="N67" s="72"/>
      <c r="O67" s="73">
        <f t="shared" si="3"/>
        <v>0</v>
      </c>
      <c r="P67" s="72"/>
      <c r="Q67" s="72"/>
      <c r="R67" s="72"/>
      <c r="S67" s="74">
        <f t="shared" si="0"/>
        <v>0</v>
      </c>
      <c r="T67" s="121" t="str">
        <f t="shared" si="4"/>
        <v>OK</v>
      </c>
      <c r="U67" s="75"/>
      <c r="V67" s="89"/>
      <c r="W67" s="89"/>
      <c r="X67" s="76"/>
      <c r="Y67" s="89"/>
      <c r="Z67" s="76"/>
      <c r="AA67" s="83"/>
      <c r="AB67" s="84"/>
      <c r="AC67" s="78"/>
      <c r="AD67" s="77"/>
      <c r="AE67" s="77"/>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si="1"/>
        <v>0</v>
      </c>
      <c r="M68" s="71">
        <f t="shared" si="2"/>
        <v>0</v>
      </c>
      <c r="N68" s="72"/>
      <c r="O68" s="73">
        <f t="shared" si="3"/>
        <v>0</v>
      </c>
      <c r="P68" s="72"/>
      <c r="Q68" s="72"/>
      <c r="R68" s="72"/>
      <c r="S68" s="74">
        <f t="shared" si="0"/>
        <v>0</v>
      </c>
      <c r="T68" s="121" t="str">
        <f t="shared" si="4"/>
        <v>OK</v>
      </c>
      <c r="U68" s="75"/>
      <c r="V68" s="89"/>
      <c r="W68" s="89"/>
      <c r="X68" s="76"/>
      <c r="Y68" s="89"/>
      <c r="Z68" s="76"/>
      <c r="AA68" s="83"/>
      <c r="AB68" s="84"/>
      <c r="AC68" s="78"/>
      <c r="AD68" s="77"/>
      <c r="AE68" s="77"/>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75"/>
      <c r="V69" s="89"/>
      <c r="W69" s="89"/>
      <c r="X69" s="76"/>
      <c r="Y69" s="89"/>
      <c r="Z69" s="76"/>
      <c r="AA69" s="83"/>
      <c r="AB69" s="84"/>
      <c r="AC69" s="78"/>
      <c r="AD69" s="77"/>
      <c r="AE69" s="77"/>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c r="L70" s="70">
        <f t="shared" si="1"/>
        <v>0</v>
      </c>
      <c r="M70" s="71">
        <f t="shared" si="2"/>
        <v>0</v>
      </c>
      <c r="N70" s="72"/>
      <c r="O70" s="73">
        <f t="shared" si="3"/>
        <v>0</v>
      </c>
      <c r="P70" s="72"/>
      <c r="Q70" s="72"/>
      <c r="R70" s="72"/>
      <c r="S70" s="74">
        <f t="shared" si="0"/>
        <v>0</v>
      </c>
      <c r="T70" s="121" t="str">
        <f t="shared" si="4"/>
        <v>OK</v>
      </c>
      <c r="U70" s="75"/>
      <c r="V70" s="89"/>
      <c r="W70" s="89"/>
      <c r="X70" s="76"/>
      <c r="Y70" s="89"/>
      <c r="Z70" s="76"/>
      <c r="AA70" s="83"/>
      <c r="AB70" s="84"/>
      <c r="AC70" s="78"/>
      <c r="AD70" s="77"/>
      <c r="AE70" s="77"/>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c r="L71" s="70">
        <f t="shared" si="1"/>
        <v>0</v>
      </c>
      <c r="M71" s="71">
        <f t="shared" si="2"/>
        <v>0</v>
      </c>
      <c r="N71" s="72"/>
      <c r="O71" s="73">
        <f t="shared" si="3"/>
        <v>0</v>
      </c>
      <c r="P71" s="72"/>
      <c r="Q71" s="72"/>
      <c r="R71" s="72"/>
      <c r="S71" s="74">
        <f t="shared" si="0"/>
        <v>0</v>
      </c>
      <c r="T71" s="121" t="str">
        <f t="shared" si="4"/>
        <v>OK</v>
      </c>
      <c r="U71" s="75"/>
      <c r="V71" s="89"/>
      <c r="W71" s="89"/>
      <c r="X71" s="76"/>
      <c r="Y71" s="89"/>
      <c r="Z71" s="76"/>
      <c r="AA71" s="83"/>
      <c r="AB71" s="84"/>
      <c r="AC71" s="78"/>
      <c r="AD71" s="77"/>
      <c r="AE71" s="77"/>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75"/>
      <c r="V72" s="89"/>
      <c r="W72" s="89"/>
      <c r="X72" s="76"/>
      <c r="Y72" s="89"/>
      <c r="Z72" s="76"/>
      <c r="AA72" s="83"/>
      <c r="AB72" s="84"/>
      <c r="AC72" s="78"/>
      <c r="AD72" s="77"/>
      <c r="AE72" s="77"/>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1"/>
        <v>0</v>
      </c>
      <c r="M73" s="71">
        <f t="shared" si="2"/>
        <v>0</v>
      </c>
      <c r="N73" s="72"/>
      <c r="O73" s="73">
        <f t="shared" si="3"/>
        <v>0</v>
      </c>
      <c r="P73" s="72"/>
      <c r="Q73" s="72"/>
      <c r="R73" s="72"/>
      <c r="S73" s="74">
        <f t="shared" si="0"/>
        <v>0</v>
      </c>
      <c r="T73" s="121" t="str">
        <f t="shared" si="4"/>
        <v>OK</v>
      </c>
      <c r="U73" s="75"/>
      <c r="V73" s="89"/>
      <c r="W73" s="89"/>
      <c r="X73" s="76"/>
      <c r="Y73" s="89"/>
      <c r="Z73" s="76"/>
      <c r="AA73" s="83"/>
      <c r="AB73" s="84"/>
      <c r="AC73" s="78"/>
      <c r="AD73" s="77"/>
      <c r="AE73" s="77"/>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1"/>
        <v>0</v>
      </c>
      <c r="M74" s="71">
        <f t="shared" si="2"/>
        <v>0</v>
      </c>
      <c r="N74" s="72"/>
      <c r="O74" s="73">
        <f t="shared" si="3"/>
        <v>0</v>
      </c>
      <c r="P74" s="72"/>
      <c r="Q74" s="72"/>
      <c r="R74" s="72"/>
      <c r="S74" s="74">
        <f t="shared" si="0"/>
        <v>0</v>
      </c>
      <c r="T74" s="121" t="str">
        <f t="shared" si="4"/>
        <v>OK</v>
      </c>
      <c r="U74" s="75"/>
      <c r="V74" s="89"/>
      <c r="W74" s="89"/>
      <c r="X74" s="76"/>
      <c r="Y74" s="89"/>
      <c r="Z74" s="76"/>
      <c r="AA74" s="83"/>
      <c r="AB74" s="84"/>
      <c r="AC74" s="78"/>
      <c r="AD74" s="77"/>
      <c r="AE74" s="77"/>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c r="L75" s="70">
        <f t="shared" si="1"/>
        <v>0</v>
      </c>
      <c r="M75" s="71">
        <f t="shared" si="2"/>
        <v>0</v>
      </c>
      <c r="N75" s="72"/>
      <c r="O75" s="73">
        <f t="shared" si="3"/>
        <v>0</v>
      </c>
      <c r="P75" s="72"/>
      <c r="Q75" s="72"/>
      <c r="R75" s="72"/>
      <c r="S75" s="74">
        <f t="shared" si="0"/>
        <v>0</v>
      </c>
      <c r="T75" s="121" t="str">
        <f t="shared" si="4"/>
        <v>OK</v>
      </c>
      <c r="U75" s="75"/>
      <c r="V75" s="89"/>
      <c r="W75" s="89"/>
      <c r="X75" s="76"/>
      <c r="Y75" s="89"/>
      <c r="Z75" s="76"/>
      <c r="AA75" s="83"/>
      <c r="AB75" s="84"/>
      <c r="AC75" s="78"/>
      <c r="AD75" s="77"/>
      <c r="AE75" s="77"/>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c r="L76" s="70">
        <f t="shared" si="1"/>
        <v>0</v>
      </c>
      <c r="M76" s="71">
        <f t="shared" si="2"/>
        <v>0</v>
      </c>
      <c r="N76" s="72"/>
      <c r="O76" s="73">
        <f t="shared" si="3"/>
        <v>0</v>
      </c>
      <c r="P76" s="72"/>
      <c r="Q76" s="72"/>
      <c r="R76" s="72"/>
      <c r="S76" s="74">
        <f t="shared" si="0"/>
        <v>0</v>
      </c>
      <c r="T76" s="121" t="str">
        <f t="shared" si="4"/>
        <v>OK</v>
      </c>
      <c r="U76" s="75"/>
      <c r="V76" s="89"/>
      <c r="W76" s="89"/>
      <c r="X76" s="76"/>
      <c r="Y76" s="89"/>
      <c r="Z76" s="76"/>
      <c r="AA76" s="83"/>
      <c r="AB76" s="84"/>
      <c r="AC76" s="78"/>
      <c r="AD76" s="77"/>
      <c r="AE76" s="77"/>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1"/>
        <v>0</v>
      </c>
      <c r="M77" s="71">
        <f t="shared" si="2"/>
        <v>0</v>
      </c>
      <c r="N77" s="72"/>
      <c r="O77" s="73">
        <f t="shared" si="3"/>
        <v>0</v>
      </c>
      <c r="P77" s="72"/>
      <c r="Q77" s="72"/>
      <c r="R77" s="72"/>
      <c r="S77" s="74">
        <f t="shared" si="0"/>
        <v>0</v>
      </c>
      <c r="T77" s="121" t="str">
        <f t="shared" si="4"/>
        <v>OK</v>
      </c>
      <c r="U77" s="75"/>
      <c r="V77" s="89"/>
      <c r="W77" s="89"/>
      <c r="X77" s="76"/>
      <c r="Y77" s="89"/>
      <c r="Z77" s="76"/>
      <c r="AA77" s="83"/>
      <c r="AB77" s="84"/>
      <c r="AC77" s="78"/>
      <c r="AD77" s="77"/>
      <c r="AE77" s="77"/>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1"/>
        <v>0</v>
      </c>
      <c r="M78" s="71">
        <f t="shared" si="2"/>
        <v>0</v>
      </c>
      <c r="N78" s="72"/>
      <c r="O78" s="73">
        <f t="shared" si="3"/>
        <v>0</v>
      </c>
      <c r="P78" s="72"/>
      <c r="Q78" s="72"/>
      <c r="R78" s="72"/>
      <c r="S78" s="74">
        <f t="shared" si="0"/>
        <v>0</v>
      </c>
      <c r="T78" s="121" t="str">
        <f t="shared" si="4"/>
        <v>OK</v>
      </c>
      <c r="U78" s="75"/>
      <c r="V78" s="89"/>
      <c r="W78" s="89"/>
      <c r="X78" s="76"/>
      <c r="Y78" s="89"/>
      <c r="Z78" s="76"/>
      <c r="AA78" s="83"/>
      <c r="AB78" s="84"/>
      <c r="AC78" s="78"/>
      <c r="AD78" s="77"/>
      <c r="AE78" s="77"/>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c r="L79" s="70">
        <f t="shared" si="1"/>
        <v>0</v>
      </c>
      <c r="M79" s="71">
        <f t="shared" si="2"/>
        <v>0</v>
      </c>
      <c r="N79" s="72"/>
      <c r="O79" s="73">
        <f t="shared" si="3"/>
        <v>0</v>
      </c>
      <c r="P79" s="72"/>
      <c r="Q79" s="72"/>
      <c r="R79" s="72"/>
      <c r="S79" s="74">
        <f t="shared" si="0"/>
        <v>0</v>
      </c>
      <c r="T79" s="121" t="str">
        <f t="shared" si="4"/>
        <v>OK</v>
      </c>
      <c r="U79" s="75"/>
      <c r="V79" s="89"/>
      <c r="W79" s="89"/>
      <c r="X79" s="76"/>
      <c r="Y79" s="89"/>
      <c r="Z79" s="76"/>
      <c r="AA79" s="83"/>
      <c r="AB79" s="84"/>
      <c r="AC79" s="78"/>
      <c r="AD79" s="77"/>
      <c r="AE79" s="77"/>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75"/>
      <c r="V80" s="89"/>
      <c r="W80" s="89"/>
      <c r="X80" s="76"/>
      <c r="Y80" s="89"/>
      <c r="Z80" s="76"/>
      <c r="AA80" s="83"/>
      <c r="AB80" s="84"/>
      <c r="AC80" s="78"/>
      <c r="AD80" s="77"/>
      <c r="AE80" s="77"/>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c r="L81" s="70">
        <f t="shared" si="1"/>
        <v>0</v>
      </c>
      <c r="M81" s="71">
        <f t="shared" si="2"/>
        <v>0</v>
      </c>
      <c r="N81" s="72"/>
      <c r="O81" s="73">
        <f t="shared" si="3"/>
        <v>0</v>
      </c>
      <c r="P81" s="72"/>
      <c r="Q81" s="72"/>
      <c r="R81" s="72"/>
      <c r="S81" s="74">
        <f t="shared" si="0"/>
        <v>0</v>
      </c>
      <c r="T81" s="121" t="str">
        <f t="shared" si="4"/>
        <v>OK</v>
      </c>
      <c r="U81" s="75"/>
      <c r="V81" s="89"/>
      <c r="W81" s="89"/>
      <c r="X81" s="76"/>
      <c r="Y81" s="89"/>
      <c r="Z81" s="76"/>
      <c r="AA81" s="83"/>
      <c r="AB81" s="84"/>
      <c r="AC81" s="78"/>
      <c r="AD81" s="77"/>
      <c r="AE81" s="77"/>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1"/>
        <v>0</v>
      </c>
      <c r="M82" s="71">
        <f t="shared" si="2"/>
        <v>0</v>
      </c>
      <c r="N82" s="72"/>
      <c r="O82" s="73">
        <f t="shared" si="3"/>
        <v>0</v>
      </c>
      <c r="P82" s="72"/>
      <c r="Q82" s="72"/>
      <c r="R82" s="72"/>
      <c r="S82" s="74">
        <f t="shared" si="0"/>
        <v>0</v>
      </c>
      <c r="T82" s="121" t="str">
        <f t="shared" si="4"/>
        <v>OK</v>
      </c>
      <c r="U82" s="75"/>
      <c r="V82" s="89"/>
      <c r="W82" s="89"/>
      <c r="X82" s="76"/>
      <c r="Y82" s="89"/>
      <c r="Z82" s="76"/>
      <c r="AA82" s="83"/>
      <c r="AB82" s="84"/>
      <c r="AC82" s="78"/>
      <c r="AD82" s="77"/>
      <c r="AE82" s="77"/>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c r="L83" s="70">
        <f t="shared" si="1"/>
        <v>0</v>
      </c>
      <c r="M83" s="71">
        <f t="shared" si="2"/>
        <v>0</v>
      </c>
      <c r="N83" s="72"/>
      <c r="O83" s="73">
        <f t="shared" si="3"/>
        <v>0</v>
      </c>
      <c r="P83" s="72"/>
      <c r="Q83" s="72"/>
      <c r="R83" s="72"/>
      <c r="S83" s="74">
        <f t="shared" si="0"/>
        <v>0</v>
      </c>
      <c r="T83" s="121" t="str">
        <f t="shared" si="4"/>
        <v>OK</v>
      </c>
      <c r="U83" s="75"/>
      <c r="V83" s="89"/>
      <c r="W83" s="89"/>
      <c r="X83" s="76"/>
      <c r="Y83" s="89"/>
      <c r="Z83" s="76"/>
      <c r="AA83" s="83"/>
      <c r="AB83" s="84"/>
      <c r="AC83" s="78"/>
      <c r="AD83" s="77"/>
      <c r="AE83" s="77"/>
      <c r="AF83" s="76"/>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75"/>
      <c r="V84" s="89"/>
      <c r="W84" s="89"/>
      <c r="X84" s="76"/>
      <c r="Y84" s="89"/>
      <c r="Z84" s="76"/>
      <c r="AA84" s="83"/>
      <c r="AB84" s="84"/>
      <c r="AC84" s="78"/>
      <c r="AD84" s="77"/>
      <c r="AE84" s="77"/>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75"/>
      <c r="V85" s="89"/>
      <c r="W85" s="89"/>
      <c r="X85" s="76"/>
      <c r="Y85" s="89"/>
      <c r="Z85" s="76"/>
      <c r="AA85" s="83"/>
      <c r="AB85" s="84"/>
      <c r="AC85" s="78"/>
      <c r="AD85" s="77"/>
      <c r="AE85" s="77"/>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75"/>
      <c r="V86" s="89"/>
      <c r="W86" s="89"/>
      <c r="X86" s="76"/>
      <c r="Y86" s="89"/>
      <c r="Z86" s="76"/>
      <c r="AA86" s="83"/>
      <c r="AB86" s="84"/>
      <c r="AC86" s="78"/>
      <c r="AD86" s="77"/>
      <c r="AE86" s="77"/>
      <c r="AF86" s="76"/>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c r="L87" s="70">
        <f t="shared" si="1"/>
        <v>0</v>
      </c>
      <c r="M87" s="71">
        <f t="shared" si="2"/>
        <v>0</v>
      </c>
      <c r="N87" s="72"/>
      <c r="O87" s="73">
        <f t="shared" si="3"/>
        <v>0</v>
      </c>
      <c r="P87" s="72"/>
      <c r="Q87" s="72"/>
      <c r="R87" s="72"/>
      <c r="S87" s="74">
        <f t="shared" si="0"/>
        <v>0</v>
      </c>
      <c r="T87" s="121" t="str">
        <f t="shared" si="4"/>
        <v>OK</v>
      </c>
      <c r="U87" s="75"/>
      <c r="V87" s="89"/>
      <c r="W87" s="89"/>
      <c r="X87" s="76"/>
      <c r="Y87" s="89"/>
      <c r="Z87" s="76"/>
      <c r="AA87" s="83"/>
      <c r="AB87" s="84"/>
      <c r="AC87" s="78"/>
      <c r="AD87" s="77"/>
      <c r="AE87" s="77"/>
      <c r="AF87" s="76"/>
      <c r="AG87" s="78"/>
      <c r="AH87" s="78"/>
      <c r="AI87" s="7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1"/>
        <v>0</v>
      </c>
      <c r="M88" s="71">
        <f t="shared" si="2"/>
        <v>0</v>
      </c>
      <c r="N88" s="72"/>
      <c r="O88" s="73">
        <f t="shared" si="3"/>
        <v>0</v>
      </c>
      <c r="P88" s="72"/>
      <c r="Q88" s="72"/>
      <c r="R88" s="72"/>
      <c r="S88" s="74">
        <f t="shared" si="0"/>
        <v>0</v>
      </c>
      <c r="T88" s="121" t="str">
        <f t="shared" si="4"/>
        <v>OK</v>
      </c>
      <c r="U88" s="75"/>
      <c r="V88" s="89"/>
      <c r="W88" s="89"/>
      <c r="X88" s="76"/>
      <c r="Y88" s="89"/>
      <c r="Z88" s="76"/>
      <c r="AA88" s="83"/>
      <c r="AB88" s="84"/>
      <c r="AC88" s="78"/>
      <c r="AD88" s="77"/>
      <c r="AE88" s="77"/>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75"/>
      <c r="V89" s="89"/>
      <c r="W89" s="89"/>
      <c r="X89" s="76"/>
      <c r="Y89" s="89"/>
      <c r="Z89" s="76"/>
      <c r="AA89" s="83"/>
      <c r="AB89" s="84"/>
      <c r="AC89" s="78"/>
      <c r="AD89" s="77"/>
      <c r="AE89" s="77"/>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75"/>
      <c r="V90" s="89"/>
      <c r="W90" s="89"/>
      <c r="X90" s="76"/>
      <c r="Y90" s="89"/>
      <c r="Z90" s="76"/>
      <c r="AA90" s="83"/>
      <c r="AB90" s="84"/>
      <c r="AC90" s="78"/>
      <c r="AD90" s="77"/>
      <c r="AE90" s="77"/>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1"/>
        <v>0</v>
      </c>
      <c r="M91" s="71">
        <f t="shared" si="2"/>
        <v>0</v>
      </c>
      <c r="N91" s="72"/>
      <c r="O91" s="73">
        <f t="shared" si="3"/>
        <v>0</v>
      </c>
      <c r="P91" s="72"/>
      <c r="Q91" s="72"/>
      <c r="R91" s="72"/>
      <c r="S91" s="74">
        <f t="shared" si="0"/>
        <v>0</v>
      </c>
      <c r="T91" s="121" t="str">
        <f t="shared" si="4"/>
        <v>OK</v>
      </c>
      <c r="U91" s="75"/>
      <c r="V91" s="89"/>
      <c r="W91" s="89"/>
      <c r="X91" s="76"/>
      <c r="Y91" s="89"/>
      <c r="Z91" s="76"/>
      <c r="AA91" s="83"/>
      <c r="AB91" s="84"/>
      <c r="AC91" s="78"/>
      <c r="AD91" s="77"/>
      <c r="AE91" s="77"/>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75"/>
      <c r="V92" s="89"/>
      <c r="W92" s="89"/>
      <c r="X92" s="76"/>
      <c r="Y92" s="89"/>
      <c r="Z92" s="76"/>
      <c r="AA92" s="83"/>
      <c r="AB92" s="84"/>
      <c r="AC92" s="78"/>
      <c r="AD92" s="77"/>
      <c r="AE92" s="77"/>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c r="L93" s="70">
        <f t="shared" si="1"/>
        <v>0</v>
      </c>
      <c r="M93" s="71">
        <f t="shared" si="2"/>
        <v>0</v>
      </c>
      <c r="N93" s="72"/>
      <c r="O93" s="73">
        <f t="shared" si="3"/>
        <v>0</v>
      </c>
      <c r="P93" s="72"/>
      <c r="Q93" s="72"/>
      <c r="R93" s="72"/>
      <c r="S93" s="74">
        <f t="shared" si="0"/>
        <v>0</v>
      </c>
      <c r="T93" s="121" t="str">
        <f t="shared" si="4"/>
        <v>OK</v>
      </c>
      <c r="U93" s="75"/>
      <c r="V93" s="89"/>
      <c r="W93" s="89"/>
      <c r="X93" s="76"/>
      <c r="Y93" s="89"/>
      <c r="Z93" s="76"/>
      <c r="AA93" s="83"/>
      <c r="AB93" s="84"/>
      <c r="AC93" s="78"/>
      <c r="AD93" s="77"/>
      <c r="AE93" s="77"/>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75"/>
      <c r="V94" s="89"/>
      <c r="W94" s="89"/>
      <c r="X94" s="76"/>
      <c r="Y94" s="89"/>
      <c r="Z94" s="76"/>
      <c r="AA94" s="83"/>
      <c r="AB94" s="84"/>
      <c r="AC94" s="78"/>
      <c r="AD94" s="77"/>
      <c r="AE94" s="77"/>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75"/>
      <c r="V95" s="89"/>
      <c r="W95" s="89"/>
      <c r="X95" s="76"/>
      <c r="Y95" s="89"/>
      <c r="Z95" s="76"/>
      <c r="AA95" s="83"/>
      <c r="AB95" s="84"/>
      <c r="AC95" s="78"/>
      <c r="AD95" s="77"/>
      <c r="AE95" s="77"/>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75"/>
      <c r="V96" s="89"/>
      <c r="W96" s="89"/>
      <c r="X96" s="76"/>
      <c r="Y96" s="89"/>
      <c r="Z96" s="76"/>
      <c r="AA96" s="83"/>
      <c r="AB96" s="84"/>
      <c r="AC96" s="78"/>
      <c r="AD96" s="77"/>
      <c r="AE96" s="77"/>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75"/>
      <c r="V97" s="89"/>
      <c r="W97" s="89"/>
      <c r="X97" s="76"/>
      <c r="Y97" s="89"/>
      <c r="Z97" s="76"/>
      <c r="AA97" s="83"/>
      <c r="AB97" s="84"/>
      <c r="AC97" s="78"/>
      <c r="AD97" s="77"/>
      <c r="AE97" s="77"/>
      <c r="AF97" s="76"/>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c r="L98" s="70">
        <f t="shared" si="1"/>
        <v>0</v>
      </c>
      <c r="M98" s="71">
        <f t="shared" si="2"/>
        <v>0</v>
      </c>
      <c r="N98" s="72"/>
      <c r="O98" s="73">
        <f t="shared" si="3"/>
        <v>0</v>
      </c>
      <c r="P98" s="72"/>
      <c r="Q98" s="72"/>
      <c r="R98" s="72"/>
      <c r="S98" s="74">
        <f t="shared" si="0"/>
        <v>0</v>
      </c>
      <c r="T98" s="121" t="str">
        <f t="shared" si="4"/>
        <v>OK</v>
      </c>
      <c r="U98" s="75"/>
      <c r="V98" s="89"/>
      <c r="W98" s="89"/>
      <c r="X98" s="76"/>
      <c r="Y98" s="89"/>
      <c r="Z98" s="76"/>
      <c r="AA98" s="83"/>
      <c r="AB98" s="84"/>
      <c r="AC98" s="78"/>
      <c r="AD98" s="77"/>
      <c r="AE98" s="77"/>
      <c r="AF98" s="76"/>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c r="L99" s="70">
        <f t="shared" si="1"/>
        <v>0</v>
      </c>
      <c r="M99" s="71">
        <f t="shared" si="2"/>
        <v>0</v>
      </c>
      <c r="N99" s="72"/>
      <c r="O99" s="73">
        <f t="shared" si="3"/>
        <v>0</v>
      </c>
      <c r="P99" s="72"/>
      <c r="Q99" s="72"/>
      <c r="R99" s="72"/>
      <c r="S99" s="74">
        <f t="shared" si="0"/>
        <v>0</v>
      </c>
      <c r="T99" s="121" t="str">
        <f t="shared" si="4"/>
        <v>OK</v>
      </c>
      <c r="U99" s="75"/>
      <c r="V99" s="89"/>
      <c r="W99" s="89"/>
      <c r="X99" s="76"/>
      <c r="Y99" s="89"/>
      <c r="Z99" s="76"/>
      <c r="AA99" s="83"/>
      <c r="AB99" s="84"/>
      <c r="AC99" s="78"/>
      <c r="AD99" s="77"/>
      <c r="AE99" s="77"/>
      <c r="AF99" s="76"/>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c r="L100" s="70">
        <f t="shared" si="1"/>
        <v>0</v>
      </c>
      <c r="M100" s="71">
        <f t="shared" si="2"/>
        <v>0</v>
      </c>
      <c r="N100" s="72"/>
      <c r="O100" s="73">
        <f t="shared" si="3"/>
        <v>0</v>
      </c>
      <c r="P100" s="72"/>
      <c r="Q100" s="72"/>
      <c r="R100" s="72"/>
      <c r="S100" s="74">
        <f t="shared" si="0"/>
        <v>0</v>
      </c>
      <c r="T100" s="121" t="str">
        <f t="shared" si="4"/>
        <v>OK</v>
      </c>
      <c r="U100" s="75"/>
      <c r="V100" s="89"/>
      <c r="W100" s="89"/>
      <c r="X100" s="76"/>
      <c r="Y100" s="89"/>
      <c r="Z100" s="76"/>
      <c r="AA100" s="83"/>
      <c r="AB100" s="84"/>
      <c r="AC100" s="78"/>
      <c r="AD100" s="77"/>
      <c r="AE100" s="77"/>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75"/>
      <c r="V101" s="89"/>
      <c r="W101" s="89"/>
      <c r="X101" s="76"/>
      <c r="Y101" s="89"/>
      <c r="Z101" s="76"/>
      <c r="AA101" s="83"/>
      <c r="AB101" s="84"/>
      <c r="AC101" s="78"/>
      <c r="AD101" s="77"/>
      <c r="AE101" s="77"/>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75"/>
      <c r="V102" s="89"/>
      <c r="W102" s="89"/>
      <c r="X102" s="76"/>
      <c r="Y102" s="89"/>
      <c r="Z102" s="76"/>
      <c r="AA102" s="83"/>
      <c r="AB102" s="84"/>
      <c r="AC102" s="78"/>
      <c r="AD102" s="77"/>
      <c r="AE102" s="77"/>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75"/>
      <c r="V103" s="89"/>
      <c r="W103" s="89"/>
      <c r="X103" s="76"/>
      <c r="Y103" s="89"/>
      <c r="Z103" s="76"/>
      <c r="AA103" s="83"/>
      <c r="AB103" s="84"/>
      <c r="AC103" s="78"/>
      <c r="AD103" s="77"/>
      <c r="AE103" s="77"/>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75"/>
      <c r="V104" s="89"/>
      <c r="W104" s="89"/>
      <c r="X104" s="76"/>
      <c r="Y104" s="89"/>
      <c r="Z104" s="76"/>
      <c r="AA104" s="83"/>
      <c r="AB104" s="84"/>
      <c r="AC104" s="78"/>
      <c r="AD104" s="77"/>
      <c r="AE104" s="77"/>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75"/>
      <c r="V105" s="89"/>
      <c r="W105" s="89"/>
      <c r="X105" s="76"/>
      <c r="Y105" s="89"/>
      <c r="Z105" s="76"/>
      <c r="AA105" s="83"/>
      <c r="AB105" s="84"/>
      <c r="AC105" s="78"/>
      <c r="AD105" s="77"/>
      <c r="AE105" s="77"/>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75"/>
      <c r="V106" s="89"/>
      <c r="W106" s="89"/>
      <c r="X106" s="76"/>
      <c r="Y106" s="89"/>
      <c r="Z106" s="76"/>
      <c r="AA106" s="83"/>
      <c r="AB106" s="84"/>
      <c r="AC106" s="78"/>
      <c r="AD106" s="77"/>
      <c r="AE106" s="77"/>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c r="L107" s="70">
        <f t="shared" si="1"/>
        <v>0</v>
      </c>
      <c r="M107" s="71">
        <f t="shared" si="2"/>
        <v>0</v>
      </c>
      <c r="N107" s="72"/>
      <c r="O107" s="73">
        <f t="shared" si="3"/>
        <v>0</v>
      </c>
      <c r="P107" s="72"/>
      <c r="Q107" s="72"/>
      <c r="R107" s="72"/>
      <c r="S107" s="74">
        <f t="shared" si="0"/>
        <v>0</v>
      </c>
      <c r="T107" s="121" t="str">
        <f t="shared" si="4"/>
        <v>OK</v>
      </c>
      <c r="U107" s="75"/>
      <c r="V107" s="89"/>
      <c r="W107" s="89"/>
      <c r="X107" s="76"/>
      <c r="Y107" s="89"/>
      <c r="Z107" s="76"/>
      <c r="AA107" s="83"/>
      <c r="AB107" s="84"/>
      <c r="AC107" s="78"/>
      <c r="AD107" s="77"/>
      <c r="AE107" s="77"/>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c r="L108" s="70">
        <f t="shared" si="1"/>
        <v>0</v>
      </c>
      <c r="M108" s="71">
        <f t="shared" si="2"/>
        <v>0</v>
      </c>
      <c r="N108" s="72"/>
      <c r="O108" s="73">
        <f t="shared" si="3"/>
        <v>0</v>
      </c>
      <c r="P108" s="72"/>
      <c r="Q108" s="72"/>
      <c r="R108" s="72"/>
      <c r="S108" s="74">
        <f t="shared" si="0"/>
        <v>0</v>
      </c>
      <c r="T108" s="121" t="str">
        <f t="shared" si="4"/>
        <v>OK</v>
      </c>
      <c r="U108" s="75"/>
      <c r="V108" s="89"/>
      <c r="W108" s="89"/>
      <c r="X108" s="76"/>
      <c r="Y108" s="89"/>
      <c r="Z108" s="76"/>
      <c r="AA108" s="83"/>
      <c r="AB108" s="84"/>
      <c r="AC108" s="78"/>
      <c r="AD108" s="77"/>
      <c r="AE108" s="77"/>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75"/>
      <c r="V109" s="89"/>
      <c r="W109" s="89"/>
      <c r="X109" s="76"/>
      <c r="Y109" s="89"/>
      <c r="Z109" s="76"/>
      <c r="AA109" s="83"/>
      <c r="AB109" s="84"/>
      <c r="AC109" s="78"/>
      <c r="AD109" s="77"/>
      <c r="AE109" s="77"/>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
        <v>0</v>
      </c>
      <c r="M110" s="71">
        <f t="shared" si="2"/>
        <v>0</v>
      </c>
      <c r="N110" s="72"/>
      <c r="O110" s="73">
        <f t="shared" si="3"/>
        <v>0</v>
      </c>
      <c r="P110" s="72"/>
      <c r="Q110" s="72"/>
      <c r="R110" s="72"/>
      <c r="S110" s="74">
        <f t="shared" si="0"/>
        <v>0</v>
      </c>
      <c r="T110" s="121" t="str">
        <f t="shared" si="4"/>
        <v>OK</v>
      </c>
      <c r="U110" s="75"/>
      <c r="V110" s="89"/>
      <c r="W110" s="89"/>
      <c r="X110" s="76"/>
      <c r="Y110" s="89"/>
      <c r="Z110" s="76"/>
      <c r="AA110" s="83"/>
      <c r="AB110" s="84"/>
      <c r="AC110" s="78"/>
      <c r="AD110" s="77"/>
      <c r="AE110" s="77"/>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75"/>
      <c r="V111" s="89"/>
      <c r="W111" s="89"/>
      <c r="X111" s="76"/>
      <c r="Y111" s="89"/>
      <c r="Z111" s="76"/>
      <c r="AA111" s="83"/>
      <c r="AB111" s="84"/>
      <c r="AC111" s="78"/>
      <c r="AD111" s="77"/>
      <c r="AE111" s="77"/>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75"/>
      <c r="V112" s="89"/>
      <c r="W112" s="89"/>
      <c r="X112" s="76"/>
      <c r="Y112" s="89"/>
      <c r="Z112" s="76"/>
      <c r="AA112" s="83"/>
      <c r="AB112" s="84"/>
      <c r="AC112" s="78"/>
      <c r="AD112" s="77"/>
      <c r="AE112" s="77"/>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c r="L113" s="70">
        <f t="shared" si="1"/>
        <v>0</v>
      </c>
      <c r="M113" s="71">
        <f t="shared" si="2"/>
        <v>0</v>
      </c>
      <c r="N113" s="72"/>
      <c r="O113" s="73">
        <f t="shared" si="3"/>
        <v>0</v>
      </c>
      <c r="P113" s="72"/>
      <c r="Q113" s="72"/>
      <c r="R113" s="72"/>
      <c r="S113" s="74">
        <f t="shared" si="0"/>
        <v>0</v>
      </c>
      <c r="T113" s="121" t="str">
        <f t="shared" si="4"/>
        <v>OK</v>
      </c>
      <c r="U113" s="75"/>
      <c r="V113" s="89"/>
      <c r="W113" s="89"/>
      <c r="X113" s="76"/>
      <c r="Y113" s="89"/>
      <c r="Z113" s="76"/>
      <c r="AA113" s="83"/>
      <c r="AB113" s="84"/>
      <c r="AC113" s="78"/>
      <c r="AD113" s="77"/>
      <c r="AE113" s="77"/>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75"/>
      <c r="V114" s="89"/>
      <c r="W114" s="89"/>
      <c r="X114" s="76"/>
      <c r="Y114" s="89"/>
      <c r="Z114" s="76"/>
      <c r="AA114" s="83"/>
      <c r="AB114" s="84"/>
      <c r="AC114" s="78"/>
      <c r="AD114" s="77"/>
      <c r="AE114" s="77"/>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75"/>
      <c r="V115" s="89"/>
      <c r="W115" s="89"/>
      <c r="X115" s="76"/>
      <c r="Y115" s="89"/>
      <c r="Z115" s="76"/>
      <c r="AA115" s="83"/>
      <c r="AB115" s="84"/>
      <c r="AC115" s="78"/>
      <c r="AD115" s="77"/>
      <c r="AE115" s="77"/>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75"/>
      <c r="V116" s="89"/>
      <c r="W116" s="89"/>
      <c r="X116" s="76"/>
      <c r="Y116" s="89"/>
      <c r="Z116" s="76"/>
      <c r="AA116" s="83"/>
      <c r="AB116" s="84"/>
      <c r="AC116" s="78"/>
      <c r="AD116" s="77"/>
      <c r="AE116" s="77"/>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75"/>
      <c r="V117" s="89"/>
      <c r="W117" s="89"/>
      <c r="X117" s="76"/>
      <c r="Y117" s="89"/>
      <c r="Z117" s="76"/>
      <c r="AA117" s="83"/>
      <c r="AB117" s="84"/>
      <c r="AC117" s="78"/>
      <c r="AD117" s="77"/>
      <c r="AE117" s="77"/>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75"/>
      <c r="V118" s="89"/>
      <c r="W118" s="89"/>
      <c r="X118" s="76"/>
      <c r="Y118" s="89"/>
      <c r="Z118" s="76"/>
      <c r="AA118" s="83"/>
      <c r="AB118" s="84"/>
      <c r="AC118" s="78"/>
      <c r="AD118" s="77"/>
      <c r="AE118" s="77"/>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75"/>
      <c r="V119" s="89"/>
      <c r="W119" s="89"/>
      <c r="X119" s="76"/>
      <c r="Y119" s="89"/>
      <c r="Z119" s="76"/>
      <c r="AA119" s="83"/>
      <c r="AB119" s="84"/>
      <c r="AC119" s="78"/>
      <c r="AD119" s="77"/>
      <c r="AE119" s="77"/>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75"/>
      <c r="V120" s="89"/>
      <c r="W120" s="89"/>
      <c r="X120" s="76"/>
      <c r="Y120" s="89"/>
      <c r="Z120" s="76"/>
      <c r="AA120" s="83"/>
      <c r="AB120" s="84"/>
      <c r="AC120" s="78"/>
      <c r="AD120" s="77"/>
      <c r="AE120" s="77"/>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75"/>
      <c r="V121" s="89"/>
      <c r="W121" s="89"/>
      <c r="X121" s="76"/>
      <c r="Y121" s="89"/>
      <c r="Z121" s="76"/>
      <c r="AA121" s="83"/>
      <c r="AB121" s="84"/>
      <c r="AC121" s="78"/>
      <c r="AD121" s="77"/>
      <c r="AE121" s="77"/>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75"/>
      <c r="V122" s="89"/>
      <c r="W122" s="89"/>
      <c r="X122" s="76"/>
      <c r="Y122" s="89"/>
      <c r="Z122" s="76"/>
      <c r="AA122" s="83"/>
      <c r="AB122" s="84"/>
      <c r="AC122" s="78"/>
      <c r="AD122" s="77"/>
      <c r="AE122" s="77"/>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75"/>
      <c r="V123" s="89"/>
      <c r="W123" s="89"/>
      <c r="X123" s="76"/>
      <c r="Y123" s="89"/>
      <c r="Z123" s="76"/>
      <c r="AA123" s="83"/>
      <c r="AB123" s="84"/>
      <c r="AC123" s="78"/>
      <c r="AD123" s="77"/>
      <c r="AE123" s="77"/>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
        <v>0</v>
      </c>
      <c r="M124" s="71">
        <f t="shared" si="2"/>
        <v>0</v>
      </c>
      <c r="N124" s="72"/>
      <c r="O124" s="73">
        <f t="shared" si="3"/>
        <v>0</v>
      </c>
      <c r="P124" s="72"/>
      <c r="Q124" s="72"/>
      <c r="R124" s="72"/>
      <c r="S124" s="74">
        <f t="shared" si="0"/>
        <v>0</v>
      </c>
      <c r="T124" s="121" t="str">
        <f t="shared" si="4"/>
        <v>OK</v>
      </c>
      <c r="U124" s="75"/>
      <c r="V124" s="89"/>
      <c r="W124" s="89"/>
      <c r="X124" s="76"/>
      <c r="Y124" s="89"/>
      <c r="Z124" s="76"/>
      <c r="AA124" s="83"/>
      <c r="AB124" s="84"/>
      <c r="AC124" s="78"/>
      <c r="AD124" s="77"/>
      <c r="AE124" s="77"/>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75"/>
      <c r="V125" s="89"/>
      <c r="W125" s="89"/>
      <c r="X125" s="76"/>
      <c r="Y125" s="89"/>
      <c r="Z125" s="76"/>
      <c r="AA125" s="83"/>
      <c r="AB125" s="84"/>
      <c r="AC125" s="78"/>
      <c r="AD125" s="77"/>
      <c r="AE125" s="77"/>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75"/>
      <c r="V126" s="89"/>
      <c r="W126" s="89"/>
      <c r="X126" s="76"/>
      <c r="Y126" s="89"/>
      <c r="Z126" s="76"/>
      <c r="AA126" s="83"/>
      <c r="AB126" s="84"/>
      <c r="AC126" s="78"/>
      <c r="AD126" s="77"/>
      <c r="AE126" s="77"/>
      <c r="AF126" s="76"/>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75"/>
      <c r="V127" s="89"/>
      <c r="W127" s="89"/>
      <c r="X127" s="76"/>
      <c r="Y127" s="89"/>
      <c r="Z127" s="76"/>
      <c r="AA127" s="83"/>
      <c r="AB127" s="84"/>
      <c r="AC127" s="78"/>
      <c r="AD127" s="77"/>
      <c r="AE127" s="77"/>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
        <v>0</v>
      </c>
      <c r="M128" s="71">
        <f t="shared" si="2"/>
        <v>0</v>
      </c>
      <c r="N128" s="72"/>
      <c r="O128" s="73">
        <f t="shared" si="3"/>
        <v>0</v>
      </c>
      <c r="P128" s="72"/>
      <c r="Q128" s="72"/>
      <c r="R128" s="72"/>
      <c r="S128" s="74">
        <f t="shared" si="0"/>
        <v>0</v>
      </c>
      <c r="T128" s="121" t="str">
        <f t="shared" si="4"/>
        <v>OK</v>
      </c>
      <c r="U128" s="75"/>
      <c r="V128" s="89"/>
      <c r="W128" s="89"/>
      <c r="X128" s="76"/>
      <c r="Y128" s="89"/>
      <c r="Z128" s="76"/>
      <c r="AA128" s="83"/>
      <c r="AB128" s="84"/>
      <c r="AC128" s="78"/>
      <c r="AD128" s="77"/>
      <c r="AE128" s="77"/>
      <c r="AF128" s="76"/>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75"/>
      <c r="V129" s="89"/>
      <c r="W129" s="89"/>
      <c r="X129" s="76"/>
      <c r="Y129" s="89"/>
      <c r="Z129" s="76"/>
      <c r="AA129" s="83"/>
      <c r="AB129" s="84"/>
      <c r="AC129" s="78"/>
      <c r="AD129" s="77"/>
      <c r="AE129" s="77"/>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75"/>
      <c r="V130" s="89"/>
      <c r="W130" s="89"/>
      <c r="X130" s="76"/>
      <c r="Y130" s="89"/>
      <c r="Z130" s="76"/>
      <c r="AA130" s="83"/>
      <c r="AB130" s="84"/>
      <c r="AC130" s="78"/>
      <c r="AD130" s="77"/>
      <c r="AE130" s="77"/>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
        <v>0</v>
      </c>
      <c r="M131" s="71">
        <f t="shared" si="2"/>
        <v>0</v>
      </c>
      <c r="N131" s="72"/>
      <c r="O131" s="73">
        <f t="shared" si="3"/>
        <v>0</v>
      </c>
      <c r="P131" s="72"/>
      <c r="Q131" s="72"/>
      <c r="R131" s="72"/>
      <c r="S131" s="74">
        <f t="shared" si="0"/>
        <v>0</v>
      </c>
      <c r="T131" s="121" t="str">
        <f t="shared" si="4"/>
        <v>OK</v>
      </c>
      <c r="U131" s="75"/>
      <c r="V131" s="89"/>
      <c r="W131" s="89"/>
      <c r="X131" s="76"/>
      <c r="Y131" s="89"/>
      <c r="Z131" s="76"/>
      <c r="AA131" s="83"/>
      <c r="AB131" s="84"/>
      <c r="AC131" s="78"/>
      <c r="AD131" s="77"/>
      <c r="AE131" s="77"/>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si="1"/>
        <v>0</v>
      </c>
      <c r="M132" s="71">
        <f t="shared" si="2"/>
        <v>0</v>
      </c>
      <c r="N132" s="72"/>
      <c r="O132" s="73">
        <f t="shared" si="3"/>
        <v>0</v>
      </c>
      <c r="P132" s="72"/>
      <c r="Q132" s="72"/>
      <c r="R132" s="72"/>
      <c r="S132" s="74">
        <f t="shared" si="0"/>
        <v>0</v>
      </c>
      <c r="T132" s="121" t="str">
        <f t="shared" si="4"/>
        <v>OK</v>
      </c>
      <c r="U132" s="75"/>
      <c r="V132" s="89"/>
      <c r="W132" s="89"/>
      <c r="X132" s="76"/>
      <c r="Y132" s="89"/>
      <c r="Z132" s="76"/>
      <c r="AA132" s="83"/>
      <c r="AB132" s="84"/>
      <c r="AC132" s="78"/>
      <c r="AD132" s="77"/>
      <c r="AE132" s="77"/>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75"/>
      <c r="V133" s="89"/>
      <c r="W133" s="89"/>
      <c r="X133" s="76"/>
      <c r="Y133" s="89"/>
      <c r="Z133" s="76"/>
      <c r="AA133" s="83"/>
      <c r="AB133" s="84"/>
      <c r="AC133" s="78"/>
      <c r="AD133" s="77"/>
      <c r="AE133" s="77"/>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75"/>
      <c r="V134" s="89"/>
      <c r="W134" s="89"/>
      <c r="X134" s="76"/>
      <c r="Y134" s="89"/>
      <c r="Z134" s="76"/>
      <c r="AA134" s="83"/>
      <c r="AB134" s="84"/>
      <c r="AC134" s="78"/>
      <c r="AD134" s="77"/>
      <c r="AE134" s="77"/>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75"/>
      <c r="V135" s="89"/>
      <c r="W135" s="89"/>
      <c r="X135" s="76"/>
      <c r="Y135" s="89"/>
      <c r="Z135" s="76"/>
      <c r="AA135" s="83"/>
      <c r="AB135" s="84"/>
      <c r="AC135" s="78"/>
      <c r="AD135" s="77"/>
      <c r="AE135" s="77"/>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
        <v>0</v>
      </c>
      <c r="M136" s="71">
        <f t="shared" si="2"/>
        <v>0</v>
      </c>
      <c r="N136" s="72"/>
      <c r="O136" s="73">
        <f t="shared" si="3"/>
        <v>0</v>
      </c>
      <c r="P136" s="72"/>
      <c r="Q136" s="72"/>
      <c r="R136" s="72"/>
      <c r="S136" s="74">
        <f t="shared" si="0"/>
        <v>0</v>
      </c>
      <c r="T136" s="121" t="str">
        <f t="shared" si="4"/>
        <v>OK</v>
      </c>
      <c r="U136" s="75"/>
      <c r="V136" s="89"/>
      <c r="W136" s="89"/>
      <c r="X136" s="76"/>
      <c r="Y136" s="89"/>
      <c r="Z136" s="76"/>
      <c r="AA136" s="83"/>
      <c r="AB136" s="84"/>
      <c r="AC136" s="78"/>
      <c r="AD136" s="77"/>
      <c r="AE136" s="77"/>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75"/>
      <c r="V137" s="89"/>
      <c r="W137" s="89"/>
      <c r="X137" s="76"/>
      <c r="Y137" s="89"/>
      <c r="Z137" s="76"/>
      <c r="AA137" s="83"/>
      <c r="AB137" s="84"/>
      <c r="AC137" s="78"/>
      <c r="AD137" s="77"/>
      <c r="AE137" s="77"/>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75"/>
      <c r="V138" s="89"/>
      <c r="W138" s="89"/>
      <c r="X138" s="76"/>
      <c r="Y138" s="89"/>
      <c r="Z138" s="76"/>
      <c r="AA138" s="83"/>
      <c r="AB138" s="84"/>
      <c r="AC138" s="78"/>
      <c r="AD138" s="77"/>
      <c r="AE138" s="77"/>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75"/>
      <c r="V139" s="89"/>
      <c r="W139" s="89"/>
      <c r="X139" s="76"/>
      <c r="Y139" s="89"/>
      <c r="Z139" s="76"/>
      <c r="AA139" s="83"/>
      <c r="AB139" s="84"/>
      <c r="AC139" s="78"/>
      <c r="AD139" s="77"/>
      <c r="AE139" s="77"/>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75"/>
      <c r="V140" s="89"/>
      <c r="W140" s="89"/>
      <c r="X140" s="76"/>
      <c r="Y140" s="89"/>
      <c r="Z140" s="76"/>
      <c r="AA140" s="83"/>
      <c r="AB140" s="84"/>
      <c r="AC140" s="78"/>
      <c r="AD140" s="77"/>
      <c r="AE140" s="77"/>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75"/>
      <c r="V141" s="89"/>
      <c r="W141" s="89"/>
      <c r="X141" s="76"/>
      <c r="Y141" s="89"/>
      <c r="Z141" s="76"/>
      <c r="AA141" s="83"/>
      <c r="AB141" s="84"/>
      <c r="AC141" s="78"/>
      <c r="AD141" s="77"/>
      <c r="AE141" s="77"/>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75"/>
      <c r="V142" s="89"/>
      <c r="W142" s="89"/>
      <c r="X142" s="76"/>
      <c r="Y142" s="89"/>
      <c r="Z142" s="76"/>
      <c r="AA142" s="83"/>
      <c r="AB142" s="84"/>
      <c r="AC142" s="78"/>
      <c r="AD142" s="77"/>
      <c r="AE142" s="77"/>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75"/>
      <c r="V143" s="89"/>
      <c r="W143" s="89"/>
      <c r="X143" s="76"/>
      <c r="Y143" s="89"/>
      <c r="Z143" s="76"/>
      <c r="AA143" s="83"/>
      <c r="AB143" s="84"/>
      <c r="AC143" s="78"/>
      <c r="AD143" s="77"/>
      <c r="AE143" s="77"/>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75"/>
      <c r="V144" s="89"/>
      <c r="W144" s="89"/>
      <c r="X144" s="76"/>
      <c r="Y144" s="89"/>
      <c r="Z144" s="76"/>
      <c r="AA144" s="83"/>
      <c r="AB144" s="84"/>
      <c r="AC144" s="78"/>
      <c r="AD144" s="77"/>
      <c r="AE144" s="77"/>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75"/>
      <c r="V145" s="89"/>
      <c r="W145" s="89"/>
      <c r="X145" s="76"/>
      <c r="Y145" s="89"/>
      <c r="Z145" s="76"/>
      <c r="AA145" s="83"/>
      <c r="AB145" s="84"/>
      <c r="AC145" s="78"/>
      <c r="AD145" s="77"/>
      <c r="AE145" s="77"/>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
        <v>0</v>
      </c>
      <c r="M146" s="71">
        <f t="shared" si="2"/>
        <v>0</v>
      </c>
      <c r="N146" s="72"/>
      <c r="O146" s="73">
        <f t="shared" si="3"/>
        <v>0</v>
      </c>
      <c r="P146" s="72"/>
      <c r="Q146" s="72"/>
      <c r="R146" s="72"/>
      <c r="S146" s="74">
        <f t="shared" si="0"/>
        <v>0</v>
      </c>
      <c r="T146" s="121" t="str">
        <f t="shared" si="4"/>
        <v>OK</v>
      </c>
      <c r="U146" s="75"/>
      <c r="V146" s="89"/>
      <c r="W146" s="89"/>
      <c r="X146" s="76"/>
      <c r="Y146" s="89"/>
      <c r="Z146" s="76"/>
      <c r="AA146" s="83"/>
      <c r="AB146" s="84"/>
      <c r="AC146" s="78"/>
      <c r="AD146" s="77"/>
      <c r="AE146" s="77"/>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75"/>
      <c r="V147" s="89"/>
      <c r="W147" s="89"/>
      <c r="X147" s="76"/>
      <c r="Y147" s="89"/>
      <c r="Z147" s="76"/>
      <c r="AA147" s="83"/>
      <c r="AB147" s="84"/>
      <c r="AC147" s="78"/>
      <c r="AD147" s="77"/>
      <c r="AE147" s="77"/>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75"/>
      <c r="V148" s="89"/>
      <c r="W148" s="89"/>
      <c r="X148" s="76"/>
      <c r="Y148" s="89"/>
      <c r="Z148" s="76"/>
      <c r="AA148" s="83"/>
      <c r="AB148" s="84"/>
      <c r="AC148" s="78"/>
      <c r="AD148" s="77"/>
      <c r="AE148" s="77"/>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c r="L149" s="70">
        <f t="shared" si="1"/>
        <v>0</v>
      </c>
      <c r="M149" s="71">
        <f t="shared" si="2"/>
        <v>0</v>
      </c>
      <c r="N149" s="72"/>
      <c r="O149" s="73">
        <f t="shared" si="3"/>
        <v>0</v>
      </c>
      <c r="P149" s="72"/>
      <c r="Q149" s="72"/>
      <c r="R149" s="72"/>
      <c r="S149" s="74">
        <f t="shared" si="0"/>
        <v>0</v>
      </c>
      <c r="T149" s="121" t="str">
        <f t="shared" si="4"/>
        <v>OK</v>
      </c>
      <c r="U149" s="75"/>
      <c r="V149" s="89"/>
      <c r="W149" s="89"/>
      <c r="X149" s="76"/>
      <c r="Y149" s="89"/>
      <c r="Z149" s="76"/>
      <c r="AA149" s="83"/>
      <c r="AB149" s="84"/>
      <c r="AC149" s="78"/>
      <c r="AD149" s="77"/>
      <c r="AE149" s="77"/>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75"/>
      <c r="V150" s="89"/>
      <c r="W150" s="89"/>
      <c r="X150" s="76"/>
      <c r="Y150" s="89"/>
      <c r="Z150" s="76"/>
      <c r="AA150" s="83"/>
      <c r="AB150" s="84"/>
      <c r="AC150" s="78"/>
      <c r="AD150" s="77"/>
      <c r="AE150" s="77"/>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
        <v>0</v>
      </c>
      <c r="M151" s="71">
        <f t="shared" si="2"/>
        <v>0</v>
      </c>
      <c r="N151" s="72"/>
      <c r="O151" s="73">
        <f t="shared" si="3"/>
        <v>0</v>
      </c>
      <c r="P151" s="72"/>
      <c r="Q151" s="72"/>
      <c r="R151" s="72"/>
      <c r="S151" s="74">
        <f t="shared" si="0"/>
        <v>0</v>
      </c>
      <c r="T151" s="121" t="str">
        <f t="shared" si="4"/>
        <v>OK</v>
      </c>
      <c r="U151" s="75"/>
      <c r="V151" s="89"/>
      <c r="W151" s="89"/>
      <c r="X151" s="76"/>
      <c r="Y151" s="89"/>
      <c r="Z151" s="76"/>
      <c r="AA151" s="83"/>
      <c r="AB151" s="84"/>
      <c r="AC151" s="78"/>
      <c r="AD151" s="77"/>
      <c r="AE151" s="77"/>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75"/>
      <c r="V152" s="89"/>
      <c r="W152" s="89"/>
      <c r="X152" s="76"/>
      <c r="Y152" s="89"/>
      <c r="Z152" s="76"/>
      <c r="AA152" s="83"/>
      <c r="AB152" s="84"/>
      <c r="AC152" s="78"/>
      <c r="AD152" s="77"/>
      <c r="AE152" s="77"/>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75"/>
      <c r="V153" s="89"/>
      <c r="W153" s="89"/>
      <c r="X153" s="76"/>
      <c r="Y153" s="89"/>
      <c r="Z153" s="76"/>
      <c r="AA153" s="83"/>
      <c r="AB153" s="84"/>
      <c r="AC153" s="78"/>
      <c r="AD153" s="77"/>
      <c r="AE153" s="77"/>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75"/>
      <c r="V154" s="89"/>
      <c r="W154" s="89"/>
      <c r="X154" s="76"/>
      <c r="Y154" s="89"/>
      <c r="Z154" s="76"/>
      <c r="AA154" s="83"/>
      <c r="AB154" s="84"/>
      <c r="AC154" s="78"/>
      <c r="AD154" s="77"/>
      <c r="AE154" s="77"/>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75"/>
      <c r="V155" s="89"/>
      <c r="W155" s="89"/>
      <c r="X155" s="76"/>
      <c r="Y155" s="89"/>
      <c r="Z155" s="76"/>
      <c r="AA155" s="83"/>
      <c r="AB155" s="84"/>
      <c r="AC155" s="78"/>
      <c r="AD155" s="77"/>
      <c r="AE155" s="77"/>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
        <v>0</v>
      </c>
      <c r="M156" s="71">
        <f t="shared" si="2"/>
        <v>0</v>
      </c>
      <c r="N156" s="72"/>
      <c r="O156" s="73">
        <f t="shared" si="3"/>
        <v>0</v>
      </c>
      <c r="P156" s="72"/>
      <c r="Q156" s="72"/>
      <c r="R156" s="72"/>
      <c r="S156" s="74">
        <f t="shared" si="0"/>
        <v>0</v>
      </c>
      <c r="T156" s="121" t="str">
        <f t="shared" si="4"/>
        <v>OK</v>
      </c>
      <c r="U156" s="75"/>
      <c r="V156" s="89"/>
      <c r="W156" s="89"/>
      <c r="X156" s="76"/>
      <c r="Y156" s="89"/>
      <c r="Z156" s="76"/>
      <c r="AA156" s="83"/>
      <c r="AB156" s="84"/>
      <c r="AC156" s="78"/>
      <c r="AD156" s="77"/>
      <c r="AE156" s="77"/>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75"/>
      <c r="V157" s="89"/>
      <c r="W157" s="89"/>
      <c r="X157" s="76"/>
      <c r="Y157" s="89"/>
      <c r="Z157" s="76"/>
      <c r="AA157" s="83"/>
      <c r="AB157" s="84"/>
      <c r="AC157" s="78"/>
      <c r="AD157" s="77"/>
      <c r="AE157" s="77"/>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75"/>
      <c r="V158" s="89"/>
      <c r="W158" s="89"/>
      <c r="X158" s="76"/>
      <c r="Y158" s="89"/>
      <c r="Z158" s="76"/>
      <c r="AA158" s="83"/>
      <c r="AB158" s="84"/>
      <c r="AC158" s="78"/>
      <c r="AD158" s="77"/>
      <c r="AE158" s="77"/>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
        <v>0</v>
      </c>
      <c r="M159" s="71">
        <f t="shared" si="2"/>
        <v>0</v>
      </c>
      <c r="N159" s="72"/>
      <c r="O159" s="73">
        <f t="shared" si="3"/>
        <v>0</v>
      </c>
      <c r="P159" s="72"/>
      <c r="Q159" s="72"/>
      <c r="R159" s="72"/>
      <c r="S159" s="74">
        <f t="shared" si="0"/>
        <v>0</v>
      </c>
      <c r="T159" s="121" t="str">
        <f t="shared" si="4"/>
        <v>OK</v>
      </c>
      <c r="U159" s="75"/>
      <c r="V159" s="89"/>
      <c r="W159" s="89"/>
      <c r="X159" s="76"/>
      <c r="Y159" s="89"/>
      <c r="Z159" s="76"/>
      <c r="AA159" s="83"/>
      <c r="AB159" s="84"/>
      <c r="AC159" s="78"/>
      <c r="AD159" s="77"/>
      <c r="AE159" s="77"/>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v>11</v>
      </c>
      <c r="L160" s="70">
        <f t="shared" si="1"/>
        <v>0</v>
      </c>
      <c r="M160" s="71">
        <f t="shared" si="2"/>
        <v>0</v>
      </c>
      <c r="N160" s="72">
        <v>-1</v>
      </c>
      <c r="O160" s="73">
        <f t="shared" si="3"/>
        <v>2</v>
      </c>
      <c r="P160" s="72"/>
      <c r="Q160" s="72"/>
      <c r="R160" s="72"/>
      <c r="S160" s="74">
        <f t="shared" si="0"/>
        <v>10</v>
      </c>
      <c r="T160" s="121" t="str">
        <f t="shared" si="4"/>
        <v>OK</v>
      </c>
      <c r="U160" s="75"/>
      <c r="V160" s="89"/>
      <c r="W160" s="89"/>
      <c r="X160" s="76"/>
      <c r="Y160" s="89"/>
      <c r="Z160" s="76"/>
      <c r="AA160" s="83"/>
      <c r="AB160" s="84"/>
      <c r="AC160" s="78"/>
      <c r="AD160" s="77"/>
      <c r="AE160" s="77"/>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c r="L161" s="70">
        <f t="shared" si="1"/>
        <v>0</v>
      </c>
      <c r="M161" s="71">
        <f t="shared" si="2"/>
        <v>0</v>
      </c>
      <c r="N161" s="72"/>
      <c r="O161" s="73">
        <f t="shared" si="3"/>
        <v>0</v>
      </c>
      <c r="P161" s="72"/>
      <c r="Q161" s="72"/>
      <c r="R161" s="72"/>
      <c r="S161" s="74">
        <f t="shared" si="0"/>
        <v>0</v>
      </c>
      <c r="T161" s="121" t="str">
        <f t="shared" si="4"/>
        <v>OK</v>
      </c>
      <c r="U161" s="75"/>
      <c r="V161" s="89"/>
      <c r="W161" s="89"/>
      <c r="X161" s="76"/>
      <c r="Y161" s="89"/>
      <c r="Z161" s="76"/>
      <c r="AA161" s="83"/>
      <c r="AB161" s="84"/>
      <c r="AC161" s="78"/>
      <c r="AD161" s="77"/>
      <c r="AE161" s="77"/>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75"/>
      <c r="V162" s="89"/>
      <c r="W162" s="89"/>
      <c r="X162" s="76"/>
      <c r="Y162" s="89"/>
      <c r="Z162" s="76"/>
      <c r="AA162" s="83"/>
      <c r="AB162" s="84"/>
      <c r="AC162" s="78"/>
      <c r="AD162" s="77"/>
      <c r="AE162" s="77"/>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75"/>
      <c r="V163" s="89"/>
      <c r="W163" s="89"/>
      <c r="X163" s="76"/>
      <c r="Y163" s="89"/>
      <c r="Z163" s="76"/>
      <c r="AA163" s="83"/>
      <c r="AB163" s="84"/>
      <c r="AC163" s="78"/>
      <c r="AD163" s="77"/>
      <c r="AE163" s="77"/>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75"/>
      <c r="V164" s="89"/>
      <c r="W164" s="89"/>
      <c r="X164" s="76"/>
      <c r="Y164" s="89"/>
      <c r="Z164" s="76"/>
      <c r="AA164" s="83"/>
      <c r="AB164" s="84"/>
      <c r="AC164" s="78"/>
      <c r="AD164" s="77"/>
      <c r="AE164" s="77"/>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c r="L165" s="70">
        <f t="shared" si="1"/>
        <v>0</v>
      </c>
      <c r="M165" s="71">
        <f t="shared" si="2"/>
        <v>0</v>
      </c>
      <c r="N165" s="72"/>
      <c r="O165" s="73">
        <f t="shared" si="3"/>
        <v>0</v>
      </c>
      <c r="P165" s="72"/>
      <c r="Q165" s="72"/>
      <c r="R165" s="72"/>
      <c r="S165" s="74">
        <f t="shared" si="0"/>
        <v>0</v>
      </c>
      <c r="T165" s="121" t="str">
        <f t="shared" si="4"/>
        <v>OK</v>
      </c>
      <c r="U165" s="75"/>
      <c r="V165" s="89"/>
      <c r="W165" s="89"/>
      <c r="X165" s="76"/>
      <c r="Y165" s="89"/>
      <c r="Z165" s="76"/>
      <c r="AA165" s="83"/>
      <c r="AB165" s="84"/>
      <c r="AC165" s="78"/>
      <c r="AD165" s="77"/>
      <c r="AE165" s="77"/>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75"/>
      <c r="V166" s="89"/>
      <c r="W166" s="89"/>
      <c r="X166" s="76"/>
      <c r="Y166" s="89"/>
      <c r="Z166" s="76"/>
      <c r="AA166" s="83"/>
      <c r="AB166" s="84"/>
      <c r="AC166" s="78"/>
      <c r="AD166" s="77"/>
      <c r="AE166" s="77"/>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c r="O167" s="73">
        <f t="shared" si="3"/>
        <v>0</v>
      </c>
      <c r="P167" s="72"/>
      <c r="Q167" s="72"/>
      <c r="R167" s="72"/>
      <c r="S167" s="74">
        <f t="shared" si="0"/>
        <v>0</v>
      </c>
      <c r="T167" s="121" t="str">
        <f t="shared" si="4"/>
        <v>OK</v>
      </c>
      <c r="U167" s="75"/>
      <c r="V167" s="89"/>
      <c r="W167" s="89"/>
      <c r="X167" s="76"/>
      <c r="Y167" s="89"/>
      <c r="Z167" s="76"/>
      <c r="AA167" s="83"/>
      <c r="AB167" s="84"/>
      <c r="AC167" s="78"/>
      <c r="AD167" s="77"/>
      <c r="AE167" s="77"/>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75"/>
      <c r="V168" s="89"/>
      <c r="W168" s="89"/>
      <c r="X168" s="76"/>
      <c r="Y168" s="89"/>
      <c r="Z168" s="76"/>
      <c r="AA168" s="83"/>
      <c r="AB168" s="84"/>
      <c r="AC168" s="78"/>
      <c r="AD168" s="77"/>
      <c r="AE168" s="77"/>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75"/>
      <c r="V169" s="89"/>
      <c r="W169" s="89"/>
      <c r="X169" s="76"/>
      <c r="Y169" s="89"/>
      <c r="Z169" s="76"/>
      <c r="AA169" s="83"/>
      <c r="AB169" s="84"/>
      <c r="AC169" s="78"/>
      <c r="AD169" s="77"/>
      <c r="AE169" s="77"/>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75"/>
      <c r="V170" s="89"/>
      <c r="W170" s="89"/>
      <c r="X170" s="76"/>
      <c r="Y170" s="89"/>
      <c r="Z170" s="76"/>
      <c r="AA170" s="83"/>
      <c r="AB170" s="84"/>
      <c r="AC170" s="78"/>
      <c r="AD170" s="77"/>
      <c r="AE170" s="77"/>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75"/>
      <c r="V171" s="89"/>
      <c r="W171" s="89"/>
      <c r="X171" s="76"/>
      <c r="Y171" s="89"/>
      <c r="Z171" s="76"/>
      <c r="AA171" s="83"/>
      <c r="AB171" s="84"/>
      <c r="AC171" s="78"/>
      <c r="AD171" s="77"/>
      <c r="AE171" s="77"/>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75"/>
      <c r="V172" s="89"/>
      <c r="W172" s="89"/>
      <c r="X172" s="76"/>
      <c r="Y172" s="89"/>
      <c r="Z172" s="76"/>
      <c r="AA172" s="83"/>
      <c r="AB172" s="84"/>
      <c r="AC172" s="78"/>
      <c r="AD172" s="77"/>
      <c r="AE172" s="77"/>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75"/>
      <c r="V173" s="89"/>
      <c r="W173" s="89"/>
      <c r="X173" s="76"/>
      <c r="Y173" s="89"/>
      <c r="Z173" s="76"/>
      <c r="AA173" s="83"/>
      <c r="AB173" s="84"/>
      <c r="AC173" s="78"/>
      <c r="AD173" s="77"/>
      <c r="AE173" s="77"/>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v>11</v>
      </c>
      <c r="L174" s="70">
        <f t="shared" si="1"/>
        <v>0</v>
      </c>
      <c r="M174" s="71">
        <f t="shared" si="2"/>
        <v>0</v>
      </c>
      <c r="N174" s="72"/>
      <c r="O174" s="73">
        <f t="shared" si="3"/>
        <v>2</v>
      </c>
      <c r="P174" s="72"/>
      <c r="Q174" s="72"/>
      <c r="R174" s="72"/>
      <c r="S174" s="74">
        <f t="shared" si="0"/>
        <v>11</v>
      </c>
      <c r="T174" s="121" t="str">
        <f t="shared" si="4"/>
        <v>OK</v>
      </c>
      <c r="U174" s="75"/>
      <c r="V174" s="89"/>
      <c r="W174" s="89"/>
      <c r="X174" s="76"/>
      <c r="Y174" s="89"/>
      <c r="Z174" s="76"/>
      <c r="AA174" s="83"/>
      <c r="AB174" s="84"/>
      <c r="AC174" s="78"/>
      <c r="AD174" s="77"/>
      <c r="AE174" s="77"/>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75"/>
      <c r="V175" s="89"/>
      <c r="W175" s="89"/>
      <c r="X175" s="76"/>
      <c r="Y175" s="89"/>
      <c r="Z175" s="76"/>
      <c r="AA175" s="83"/>
      <c r="AB175" s="84"/>
      <c r="AC175" s="78"/>
      <c r="AD175" s="77"/>
      <c r="AE175" s="77"/>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75"/>
      <c r="V176" s="89"/>
      <c r="W176" s="89"/>
      <c r="X176" s="76"/>
      <c r="Y176" s="89"/>
      <c r="Z176" s="76"/>
      <c r="AA176" s="83"/>
      <c r="AB176" s="84"/>
      <c r="AC176" s="78"/>
      <c r="AD176" s="77"/>
      <c r="AE176" s="77"/>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75"/>
      <c r="V177" s="89"/>
      <c r="W177" s="89"/>
      <c r="X177" s="76"/>
      <c r="Y177" s="89"/>
      <c r="Z177" s="76"/>
      <c r="AA177" s="83"/>
      <c r="AB177" s="84"/>
      <c r="AC177" s="78"/>
      <c r="AD177" s="77"/>
      <c r="AE177" s="77"/>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
        <v>0</v>
      </c>
      <c r="M178" s="71">
        <f t="shared" si="2"/>
        <v>0</v>
      </c>
      <c r="N178" s="72"/>
      <c r="O178" s="73">
        <f t="shared" si="3"/>
        <v>0</v>
      </c>
      <c r="P178" s="72"/>
      <c r="Q178" s="72"/>
      <c r="R178" s="72"/>
      <c r="S178" s="74">
        <f t="shared" si="0"/>
        <v>0</v>
      </c>
      <c r="T178" s="121" t="str">
        <f t="shared" si="4"/>
        <v>OK</v>
      </c>
      <c r="U178" s="75"/>
      <c r="V178" s="89"/>
      <c r="W178" s="89"/>
      <c r="X178" s="76"/>
      <c r="Y178" s="89"/>
      <c r="Z178" s="76"/>
      <c r="AA178" s="83"/>
      <c r="AB178" s="84"/>
      <c r="AC178" s="78"/>
      <c r="AD178" s="77"/>
      <c r="AE178" s="77"/>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c r="L179" s="70">
        <f t="shared" si="1"/>
        <v>0</v>
      </c>
      <c r="M179" s="71">
        <f t="shared" si="2"/>
        <v>0</v>
      </c>
      <c r="N179" s="72"/>
      <c r="O179" s="73">
        <f t="shared" si="3"/>
        <v>0</v>
      </c>
      <c r="P179" s="72"/>
      <c r="Q179" s="72"/>
      <c r="R179" s="72"/>
      <c r="S179" s="74">
        <f t="shared" si="0"/>
        <v>0</v>
      </c>
      <c r="T179" s="121" t="str">
        <f t="shared" si="4"/>
        <v>OK</v>
      </c>
      <c r="U179" s="75"/>
      <c r="V179" s="89"/>
      <c r="W179" s="89"/>
      <c r="X179" s="76"/>
      <c r="Y179" s="89"/>
      <c r="Z179" s="76"/>
      <c r="AA179" s="83"/>
      <c r="AB179" s="84"/>
      <c r="AC179" s="78"/>
      <c r="AD179" s="77"/>
      <c r="AE179" s="77"/>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c r="L180" s="70">
        <f t="shared" si="1"/>
        <v>0</v>
      </c>
      <c r="M180" s="71">
        <f t="shared" si="2"/>
        <v>0</v>
      </c>
      <c r="N180" s="72"/>
      <c r="O180" s="73">
        <f t="shared" si="3"/>
        <v>0</v>
      </c>
      <c r="P180" s="72"/>
      <c r="Q180" s="72"/>
      <c r="R180" s="72"/>
      <c r="S180" s="74">
        <f t="shared" si="0"/>
        <v>0</v>
      </c>
      <c r="T180" s="121" t="str">
        <f t="shared" si="4"/>
        <v>OK</v>
      </c>
      <c r="U180" s="75"/>
      <c r="V180" s="89"/>
      <c r="W180" s="89"/>
      <c r="X180" s="76"/>
      <c r="Y180" s="89"/>
      <c r="Z180" s="76"/>
      <c r="AA180" s="83"/>
      <c r="AB180" s="84"/>
      <c r="AC180" s="78"/>
      <c r="AD180" s="77"/>
      <c r="AE180" s="77"/>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75"/>
      <c r="V181" s="89"/>
      <c r="W181" s="89"/>
      <c r="X181" s="76"/>
      <c r="Y181" s="89"/>
      <c r="Z181" s="76"/>
      <c r="AA181" s="83"/>
      <c r="AB181" s="84"/>
      <c r="AC181" s="78"/>
      <c r="AD181" s="77"/>
      <c r="AE181" s="77"/>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c r="L182" s="70">
        <f t="shared" si="1"/>
        <v>0</v>
      </c>
      <c r="M182" s="71">
        <f t="shared" si="2"/>
        <v>0</v>
      </c>
      <c r="N182" s="72"/>
      <c r="O182" s="73">
        <f t="shared" si="3"/>
        <v>0</v>
      </c>
      <c r="P182" s="72"/>
      <c r="Q182" s="72"/>
      <c r="R182" s="72"/>
      <c r="S182" s="74">
        <f t="shared" si="0"/>
        <v>0</v>
      </c>
      <c r="T182" s="121" t="str">
        <f t="shared" si="4"/>
        <v>OK</v>
      </c>
      <c r="U182" s="75"/>
      <c r="V182" s="89"/>
      <c r="W182" s="89"/>
      <c r="X182" s="76"/>
      <c r="Y182" s="89"/>
      <c r="Z182" s="76"/>
      <c r="AA182" s="83"/>
      <c r="AB182" s="84"/>
      <c r="AC182" s="78"/>
      <c r="AD182" s="77"/>
      <c r="AE182" s="77"/>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75"/>
      <c r="V183" s="89"/>
      <c r="W183" s="89"/>
      <c r="X183" s="76"/>
      <c r="Y183" s="89"/>
      <c r="Z183" s="76"/>
      <c r="AA183" s="83"/>
      <c r="AB183" s="84"/>
      <c r="AC183" s="78"/>
      <c r="AD183" s="77"/>
      <c r="AE183" s="77"/>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75"/>
      <c r="V184" s="89"/>
      <c r="W184" s="89"/>
      <c r="X184" s="76"/>
      <c r="Y184" s="89"/>
      <c r="Z184" s="76"/>
      <c r="AA184" s="83"/>
      <c r="AB184" s="84"/>
      <c r="AC184" s="78"/>
      <c r="AD184" s="77"/>
      <c r="AE184" s="77"/>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75"/>
      <c r="V185" s="89"/>
      <c r="W185" s="89"/>
      <c r="X185" s="76"/>
      <c r="Y185" s="89"/>
      <c r="Z185" s="76"/>
      <c r="AA185" s="83"/>
      <c r="AB185" s="84"/>
      <c r="AC185" s="78"/>
      <c r="AD185" s="77"/>
      <c r="AE185" s="77"/>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75"/>
      <c r="V186" s="88"/>
      <c r="W186" s="88"/>
      <c r="X186" s="76"/>
      <c r="Y186" s="88"/>
      <c r="Z186" s="76"/>
      <c r="AA186" s="76"/>
      <c r="AB186" s="80"/>
      <c r="AC186" s="78"/>
      <c r="AD186" s="80"/>
      <c r="AE186" s="77"/>
      <c r="AF186" s="76"/>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22</v>
      </c>
      <c r="N187" s="95"/>
      <c r="O187" s="95"/>
      <c r="P187" s="95"/>
      <c r="Q187" s="95"/>
      <c r="R187" s="95"/>
      <c r="S187" s="95">
        <f>SUM(S4:S186)</f>
        <v>21</v>
      </c>
      <c r="U187" s="97">
        <f t="shared" ref="U187:AT187" si="5">SUMPRODUCT($J$4:$J$186,U4:U186)</f>
        <v>0</v>
      </c>
      <c r="V187" s="97">
        <f t="shared" si="5"/>
        <v>0</v>
      </c>
      <c r="W187" s="97">
        <f t="shared" si="5"/>
        <v>0</v>
      </c>
      <c r="X187" s="97">
        <f t="shared" si="5"/>
        <v>0</v>
      </c>
      <c r="Y187" s="97">
        <f t="shared" si="5"/>
        <v>0</v>
      </c>
      <c r="Z187" s="97">
        <f t="shared" si="5"/>
        <v>0</v>
      </c>
      <c r="AA187" s="97">
        <f t="shared" si="5"/>
        <v>0</v>
      </c>
      <c r="AB187" s="97">
        <f t="shared" si="5"/>
        <v>0</v>
      </c>
      <c r="AC187" s="97">
        <f t="shared" si="5"/>
        <v>0</v>
      </c>
      <c r="AD187" s="97">
        <f t="shared" si="5"/>
        <v>0</v>
      </c>
      <c r="AE187" s="97">
        <f t="shared" si="5"/>
        <v>0</v>
      </c>
      <c r="AF187" s="97">
        <f t="shared" si="5"/>
        <v>0</v>
      </c>
      <c r="AG187" s="97">
        <f t="shared" si="5"/>
        <v>0</v>
      </c>
      <c r="AH187" s="97">
        <f t="shared" si="5"/>
        <v>0</v>
      </c>
      <c r="AI187" s="97">
        <f t="shared" si="5"/>
        <v>0</v>
      </c>
      <c r="AJ187" s="97">
        <f t="shared" si="5"/>
        <v>0</v>
      </c>
      <c r="AK187" s="97">
        <f t="shared" si="5"/>
        <v>0</v>
      </c>
      <c r="AL187" s="97">
        <f t="shared" si="5"/>
        <v>0</v>
      </c>
      <c r="AM187" s="97">
        <f t="shared" si="5"/>
        <v>0</v>
      </c>
      <c r="AN187" s="97">
        <f t="shared" si="5"/>
        <v>0</v>
      </c>
      <c r="AO187" s="97">
        <f t="shared" si="5"/>
        <v>0</v>
      </c>
      <c r="AP187" s="97">
        <f t="shared" si="5"/>
        <v>0</v>
      </c>
      <c r="AQ187" s="97">
        <f t="shared" si="5"/>
        <v>0</v>
      </c>
      <c r="AR187" s="97">
        <f t="shared" si="5"/>
        <v>0</v>
      </c>
      <c r="AS187" s="97">
        <f t="shared" si="5"/>
        <v>0</v>
      </c>
      <c r="AT187" s="97">
        <f t="shared" si="5"/>
        <v>0</v>
      </c>
      <c r="AU187" s="79"/>
    </row>
    <row r="188" spans="1:47" ht="30" customHeight="1" x14ac:dyDescent="0.35">
      <c r="D188" s="87" t="s">
        <v>613</v>
      </c>
      <c r="K188" s="98">
        <f t="shared" ref="K188:S188" si="6">SUMPRODUCT($J$4:$J$186,K4:K186)</f>
        <v>50927.14</v>
      </c>
      <c r="L188" s="98">
        <f t="shared" si="6"/>
        <v>0</v>
      </c>
      <c r="M188" s="98">
        <f t="shared" si="6"/>
        <v>0</v>
      </c>
      <c r="N188" s="98">
        <f t="shared" si="6"/>
        <v>-4340</v>
      </c>
      <c r="O188" s="98">
        <f t="shared" si="6"/>
        <v>9259.48</v>
      </c>
      <c r="P188" s="98">
        <f t="shared" si="6"/>
        <v>0</v>
      </c>
      <c r="Q188" s="98">
        <f t="shared" si="6"/>
        <v>0</v>
      </c>
      <c r="R188" s="98">
        <f t="shared" si="6"/>
        <v>0</v>
      </c>
      <c r="S188" s="98">
        <f t="shared" si="6"/>
        <v>46587.14</v>
      </c>
      <c r="AB188" s="100"/>
      <c r="AD188" s="100"/>
      <c r="AE188" s="82"/>
    </row>
    <row r="189" spans="1:47" ht="30" customHeight="1" x14ac:dyDescent="0.35">
      <c r="AE189" s="99"/>
    </row>
    <row r="190" spans="1:47" ht="30" customHeight="1" x14ac:dyDescent="0.35">
      <c r="AE190" s="99"/>
      <c r="AL190" s="102"/>
      <c r="AN190" s="102"/>
    </row>
    <row r="191" spans="1:47" ht="30" customHeight="1" x14ac:dyDescent="0.35">
      <c r="AE191" s="99"/>
      <c r="AL191" s="102"/>
      <c r="AN191" s="102"/>
    </row>
    <row r="192" spans="1:47" ht="30" customHeight="1" x14ac:dyDescent="0.35">
      <c r="AE192" s="99"/>
      <c r="AL192" s="102"/>
      <c r="AN192" s="102"/>
    </row>
    <row r="193" spans="31:40" ht="30" customHeight="1" x14ac:dyDescent="0.35">
      <c r="AE193" s="99"/>
      <c r="AL193" s="102"/>
      <c r="AN193" s="102"/>
    </row>
    <row r="194" spans="31:40" ht="30" customHeight="1" x14ac:dyDescent="0.35">
      <c r="AE194" s="99"/>
      <c r="AL194" s="102"/>
      <c r="AN194" s="102"/>
    </row>
    <row r="195" spans="31:40" ht="30" customHeight="1" x14ac:dyDescent="0.35">
      <c r="AE195" s="99"/>
      <c r="AL195" s="102"/>
      <c r="AN195" s="102"/>
    </row>
    <row r="196" spans="31:40" ht="30" customHeight="1" x14ac:dyDescent="0.35">
      <c r="AE196" s="99"/>
      <c r="AN196" s="102"/>
    </row>
    <row r="197" spans="31:40" ht="30" customHeight="1" x14ac:dyDescent="0.35">
      <c r="AE197" s="99"/>
      <c r="AN197" s="102"/>
    </row>
    <row r="198" spans="31:40" ht="30" customHeight="1" x14ac:dyDescent="0.35">
      <c r="AE198" s="99"/>
      <c r="AN198" s="102"/>
    </row>
    <row r="199" spans="31:40" ht="30" customHeight="1" x14ac:dyDescent="0.35">
      <c r="AE199" s="99"/>
    </row>
    <row r="200" spans="31:40" ht="30" customHeight="1" x14ac:dyDescent="0.35">
      <c r="AE200" s="99"/>
    </row>
    <row r="201" spans="31:40" ht="30" customHeight="1" x14ac:dyDescent="0.35">
      <c r="AE201" s="99"/>
    </row>
    <row r="202" spans="31:40" ht="30" customHeight="1" x14ac:dyDescent="0.35">
      <c r="AE202" s="99"/>
    </row>
    <row r="203" spans="31:40" ht="30" customHeight="1" x14ac:dyDescent="0.35">
      <c r="AE203" s="99"/>
    </row>
    <row r="204" spans="31:40" ht="30" customHeight="1" x14ac:dyDescent="0.35">
      <c r="AE204" s="99"/>
    </row>
    <row r="205" spans="31:40" ht="30" customHeight="1" x14ac:dyDescent="0.35">
      <c r="AE205" s="99"/>
    </row>
    <row r="206" spans="31:40" ht="30" customHeight="1" x14ac:dyDescent="0.35">
      <c r="AE206" s="99"/>
    </row>
    <row r="207" spans="31:40" ht="30" customHeight="1" x14ac:dyDescent="0.35">
      <c r="AE207" s="99"/>
    </row>
    <row r="208" spans="31:40" ht="30" customHeight="1" x14ac:dyDescent="0.35">
      <c r="AE208" s="99"/>
    </row>
    <row r="209" spans="31:31" ht="30" customHeight="1" x14ac:dyDescent="0.35">
      <c r="AE209" s="99"/>
    </row>
    <row r="210" spans="31:31" ht="30" customHeight="1" x14ac:dyDescent="0.35">
      <c r="AE210" s="99"/>
    </row>
    <row r="211" spans="31:31" ht="30" customHeight="1" x14ac:dyDescent="0.35">
      <c r="AE211" s="99"/>
    </row>
    <row r="212" spans="31:31" ht="30" customHeight="1" x14ac:dyDescent="0.35">
      <c r="AE212" s="99"/>
    </row>
    <row r="213" spans="31:31" ht="30" customHeight="1" x14ac:dyDescent="0.35">
      <c r="AE213" s="99"/>
    </row>
    <row r="214" spans="31:31" ht="30" customHeight="1" x14ac:dyDescent="0.35">
      <c r="AE214" s="99"/>
    </row>
    <row r="215" spans="31:31" ht="30" customHeight="1" x14ac:dyDescent="0.35">
      <c r="AE215" s="99"/>
    </row>
    <row r="216" spans="31:31" ht="30" customHeight="1" x14ac:dyDescent="0.35">
      <c r="AE216" s="99"/>
    </row>
    <row r="217" spans="31:31" ht="30" customHeight="1" x14ac:dyDescent="0.35">
      <c r="AE217" s="99"/>
    </row>
    <row r="218" spans="31:31" ht="30" customHeight="1" x14ac:dyDescent="0.35">
      <c r="AE218" s="99"/>
    </row>
    <row r="219" spans="31:31" ht="30" customHeight="1" x14ac:dyDescent="0.35">
      <c r="AE219" s="99"/>
    </row>
    <row r="220" spans="31:31" ht="30" customHeight="1" x14ac:dyDescent="0.35">
      <c r="AE220" s="99"/>
    </row>
    <row r="221" spans="31:31" ht="30" customHeight="1" x14ac:dyDescent="0.35">
      <c r="AE221" s="99"/>
    </row>
    <row r="222" spans="31:31" ht="30" customHeight="1" x14ac:dyDescent="0.35">
      <c r="AE222" s="99"/>
    </row>
    <row r="223" spans="31:31" ht="30" customHeight="1" x14ac:dyDescent="0.35">
      <c r="AE223" s="99"/>
    </row>
    <row r="224" spans="31:31" ht="30" customHeight="1" x14ac:dyDescent="0.35">
      <c r="AE224" s="99"/>
    </row>
    <row r="225" spans="31:31" ht="30" customHeight="1" x14ac:dyDescent="0.35">
      <c r="AE225" s="99"/>
    </row>
    <row r="226" spans="31:31" ht="30" customHeight="1" x14ac:dyDescent="0.35">
      <c r="AE226" s="99"/>
    </row>
    <row r="227" spans="31:31" ht="30" customHeight="1" x14ac:dyDescent="0.35">
      <c r="AE227" s="99"/>
    </row>
    <row r="228" spans="31:31" ht="30" customHeight="1" x14ac:dyDescent="0.35">
      <c r="AE228" s="99"/>
    </row>
    <row r="229" spans="31:31" ht="30" customHeight="1" x14ac:dyDescent="0.35">
      <c r="AE229" s="99"/>
    </row>
    <row r="230" spans="31:31" ht="30" customHeight="1" x14ac:dyDescent="0.35">
      <c r="AE230" s="99"/>
    </row>
    <row r="231" spans="31:31" ht="30" customHeight="1" x14ac:dyDescent="0.35">
      <c r="AE231" s="99"/>
    </row>
    <row r="232" spans="31:31" ht="30" customHeight="1" x14ac:dyDescent="0.35">
      <c r="AE232" s="99"/>
    </row>
    <row r="233" spans="31:31" ht="30" customHeight="1" x14ac:dyDescent="0.35">
      <c r="AE233" s="99"/>
    </row>
    <row r="234" spans="31:31" ht="30" customHeight="1" x14ac:dyDescent="0.35">
      <c r="AE234" s="99"/>
    </row>
    <row r="235" spans="31:31" ht="30" customHeight="1" x14ac:dyDescent="0.35">
      <c r="AE235" s="99"/>
    </row>
    <row r="236" spans="31:31" ht="30" customHeight="1" x14ac:dyDescent="0.35">
      <c r="AE236" s="99"/>
    </row>
    <row r="237" spans="31:31" ht="30" customHeight="1" x14ac:dyDescent="0.35">
      <c r="AE237" s="99"/>
    </row>
    <row r="238" spans="31:31" ht="30" customHeight="1" x14ac:dyDescent="0.35">
      <c r="AE238" s="99"/>
    </row>
    <row r="239" spans="31:31" ht="30" customHeight="1" x14ac:dyDescent="0.35">
      <c r="AE239" s="99"/>
    </row>
    <row r="240" spans="31:31" ht="30" customHeight="1" x14ac:dyDescent="0.35">
      <c r="AE240" s="99"/>
    </row>
    <row r="241" spans="31:31" ht="30" customHeight="1" x14ac:dyDescent="0.35">
      <c r="AE241" s="99"/>
    </row>
    <row r="242" spans="31:31" ht="30" customHeight="1" x14ac:dyDescent="0.35">
      <c r="AE242" s="99"/>
    </row>
    <row r="243" spans="31:31" ht="30" customHeight="1" x14ac:dyDescent="0.35">
      <c r="AE243" s="99"/>
    </row>
    <row r="244" spans="31:31" ht="30" customHeight="1" x14ac:dyDescent="0.35">
      <c r="AE244" s="99"/>
    </row>
    <row r="245" spans="31:31" ht="30" customHeight="1" x14ac:dyDescent="0.35">
      <c r="AE245" s="99"/>
    </row>
    <row r="246" spans="31:31" ht="30" customHeight="1" x14ac:dyDescent="0.35">
      <c r="AE246" s="99"/>
    </row>
    <row r="247" spans="31:31" ht="30" customHeight="1" x14ac:dyDescent="0.35">
      <c r="AE247" s="99"/>
    </row>
    <row r="248" spans="31:31" ht="30" customHeight="1" x14ac:dyDescent="0.35">
      <c r="AE248" s="99"/>
    </row>
    <row r="249" spans="31:31" ht="30" customHeight="1" x14ac:dyDescent="0.35">
      <c r="AE249" s="99"/>
    </row>
    <row r="250" spans="31:31" ht="30" customHeight="1" x14ac:dyDescent="0.35">
      <c r="AE250" s="99"/>
    </row>
    <row r="251" spans="31:31" ht="30" customHeight="1" x14ac:dyDescent="0.35">
      <c r="AE251" s="99"/>
    </row>
    <row r="252" spans="31:31" ht="30" customHeight="1" x14ac:dyDescent="0.35">
      <c r="AE252" s="99"/>
    </row>
    <row r="253" spans="31:31" ht="30" customHeight="1" x14ac:dyDescent="0.35">
      <c r="AE253" s="99"/>
    </row>
    <row r="254" spans="31:31" ht="30" customHeight="1" x14ac:dyDescent="0.35">
      <c r="AE254" s="99"/>
    </row>
    <row r="255" spans="31:31" ht="30" customHeight="1" x14ac:dyDescent="0.35">
      <c r="AE255" s="99"/>
    </row>
    <row r="256" spans="31:31" ht="30" customHeight="1" x14ac:dyDescent="0.35">
      <c r="AE256" s="99"/>
    </row>
    <row r="257" spans="31:31" ht="30" customHeight="1" x14ac:dyDescent="0.35">
      <c r="AE257" s="99"/>
    </row>
    <row r="258" spans="31:31" ht="30" customHeight="1" x14ac:dyDescent="0.35">
      <c r="AE258" s="99"/>
    </row>
    <row r="259" spans="31:31" ht="30" customHeight="1" x14ac:dyDescent="0.35">
      <c r="AE259" s="99"/>
    </row>
    <row r="260" spans="31:31" ht="30" customHeight="1" x14ac:dyDescent="0.35">
      <c r="AE260" s="99"/>
    </row>
    <row r="261" spans="31:31" ht="30" customHeight="1" x14ac:dyDescent="0.35">
      <c r="AE261" s="99"/>
    </row>
    <row r="262" spans="31:31" ht="30" customHeight="1" x14ac:dyDescent="0.35">
      <c r="AE262" s="99"/>
    </row>
    <row r="263" spans="31:31" ht="30" customHeight="1" x14ac:dyDescent="0.35">
      <c r="AE263" s="99"/>
    </row>
    <row r="264" spans="31:31" ht="30" customHeight="1" x14ac:dyDescent="0.35">
      <c r="AE264" s="99"/>
    </row>
    <row r="265" spans="31:31" ht="30" customHeight="1" x14ac:dyDescent="0.35">
      <c r="AE265" s="99"/>
    </row>
    <row r="266" spans="31:31" ht="30" customHeight="1" x14ac:dyDescent="0.35">
      <c r="AE266" s="99"/>
    </row>
    <row r="267" spans="31:31" ht="30" customHeight="1" x14ac:dyDescent="0.35">
      <c r="AE267" s="99"/>
    </row>
    <row r="268" spans="31:31" ht="30" customHeight="1" x14ac:dyDescent="0.35">
      <c r="AE268" s="99"/>
    </row>
    <row r="269" spans="31:31" ht="30" customHeight="1" x14ac:dyDescent="0.35">
      <c r="AE269" s="99"/>
    </row>
    <row r="270" spans="31:31" ht="30" customHeight="1" x14ac:dyDescent="0.35">
      <c r="AE270" s="99"/>
    </row>
    <row r="271" spans="31:31" ht="30" customHeight="1" x14ac:dyDescent="0.35">
      <c r="AE271" s="99"/>
    </row>
    <row r="272" spans="31:31" ht="30" customHeight="1" x14ac:dyDescent="0.35">
      <c r="AE272" s="99"/>
    </row>
    <row r="273" spans="31:31" ht="30" customHeight="1" x14ac:dyDescent="0.35">
      <c r="AE273" s="99"/>
    </row>
    <row r="274" spans="31:31" ht="30" customHeight="1" x14ac:dyDescent="0.35">
      <c r="AE274" s="99"/>
    </row>
    <row r="275" spans="31:31" ht="30" customHeight="1" x14ac:dyDescent="0.35">
      <c r="AE275" s="99"/>
    </row>
    <row r="276" spans="31:31" ht="30" customHeight="1" x14ac:dyDescent="0.35">
      <c r="AE276" s="99"/>
    </row>
    <row r="277" spans="31:31" ht="30" customHeight="1" x14ac:dyDescent="0.35">
      <c r="AE277" s="99"/>
    </row>
    <row r="278" spans="31:31" ht="30" customHeight="1" x14ac:dyDescent="0.35">
      <c r="AE278" s="99"/>
    </row>
    <row r="279" spans="31:31" ht="30" customHeight="1" x14ac:dyDescent="0.35">
      <c r="AE279" s="99"/>
    </row>
    <row r="280" spans="31:31" ht="30" customHeight="1" x14ac:dyDescent="0.35">
      <c r="AE280" s="99"/>
    </row>
    <row r="281" spans="31:31" ht="30" customHeight="1" x14ac:dyDescent="0.35">
      <c r="AE281" s="99"/>
    </row>
    <row r="282" spans="31:31" ht="30" customHeight="1" x14ac:dyDescent="0.35">
      <c r="AE282" s="99"/>
    </row>
    <row r="283" spans="31:31" ht="30" customHeight="1" x14ac:dyDescent="0.35">
      <c r="AE283" s="99"/>
    </row>
    <row r="284" spans="31:31" ht="30" customHeight="1" x14ac:dyDescent="0.35">
      <c r="AE284" s="99"/>
    </row>
    <row r="285" spans="31:31" ht="30" customHeight="1" x14ac:dyDescent="0.35">
      <c r="AE285" s="99"/>
    </row>
    <row r="286" spans="31:31" ht="30" customHeight="1" x14ac:dyDescent="0.35">
      <c r="AE286" s="99"/>
    </row>
    <row r="287" spans="31:31" ht="30" customHeight="1" x14ac:dyDescent="0.35">
      <c r="AE287" s="99"/>
    </row>
    <row r="288" spans="31:31" ht="30" customHeight="1" x14ac:dyDescent="0.35">
      <c r="AE288" s="99"/>
    </row>
    <row r="289" spans="31:31" ht="30" customHeight="1" x14ac:dyDescent="0.35">
      <c r="AE289" s="99"/>
    </row>
    <row r="290" spans="31:31" ht="30" customHeight="1" x14ac:dyDescent="0.35">
      <c r="AE290" s="99"/>
    </row>
    <row r="291" spans="31:31" ht="30" customHeight="1" x14ac:dyDescent="0.35">
      <c r="AE291" s="99"/>
    </row>
    <row r="292" spans="31:31" ht="30" customHeight="1" x14ac:dyDescent="0.35">
      <c r="AE292" s="99"/>
    </row>
    <row r="293" spans="31:31" ht="30" customHeight="1" x14ac:dyDescent="0.35">
      <c r="AE293" s="99"/>
    </row>
    <row r="294" spans="31:31" ht="30" customHeight="1" x14ac:dyDescent="0.35">
      <c r="AE294" s="99"/>
    </row>
    <row r="295" spans="31:31" ht="30" customHeight="1" x14ac:dyDescent="0.35">
      <c r="AE295" s="99"/>
    </row>
    <row r="296" spans="31:31" ht="30" customHeight="1" x14ac:dyDescent="0.35">
      <c r="AE296" s="99"/>
    </row>
    <row r="297" spans="31:31" ht="30" customHeight="1" x14ac:dyDescent="0.35">
      <c r="AE297" s="99"/>
    </row>
    <row r="298" spans="31:31" ht="30" customHeight="1" x14ac:dyDescent="0.35">
      <c r="AE298" s="99"/>
    </row>
    <row r="299" spans="31:31" ht="30" customHeight="1" x14ac:dyDescent="0.35">
      <c r="AE299" s="99"/>
    </row>
    <row r="300" spans="31:31" ht="30" customHeight="1" x14ac:dyDescent="0.35">
      <c r="AE300" s="99"/>
    </row>
    <row r="301" spans="31:31" ht="30" customHeight="1" x14ac:dyDescent="0.35">
      <c r="AE301" s="99"/>
    </row>
    <row r="302" spans="31:31" ht="30" customHeight="1" x14ac:dyDescent="0.35">
      <c r="AE302" s="99"/>
    </row>
    <row r="303" spans="31:31" ht="30" customHeight="1" x14ac:dyDescent="0.35">
      <c r="AE303" s="99"/>
    </row>
    <row r="304" spans="31:31" ht="30" customHeight="1" x14ac:dyDescent="0.35">
      <c r="AE304" s="99"/>
    </row>
    <row r="305" spans="31:31" ht="30" customHeight="1" x14ac:dyDescent="0.35">
      <c r="AE305" s="99"/>
    </row>
    <row r="306" spans="31:31" ht="30" customHeight="1" x14ac:dyDescent="0.35">
      <c r="AE306" s="99"/>
    </row>
    <row r="307" spans="31:31" ht="30" customHeight="1" x14ac:dyDescent="0.35">
      <c r="AE307" s="99"/>
    </row>
    <row r="308" spans="31:31" ht="30" customHeight="1" x14ac:dyDescent="0.35">
      <c r="AE308" s="99"/>
    </row>
    <row r="309" spans="31:31" ht="30" customHeight="1" x14ac:dyDescent="0.35">
      <c r="AE309" s="99"/>
    </row>
    <row r="310" spans="31:31" ht="30" customHeight="1" x14ac:dyDescent="0.35">
      <c r="AE310" s="99"/>
    </row>
    <row r="311" spans="31:31" ht="30" customHeight="1" x14ac:dyDescent="0.35">
      <c r="AE311" s="99"/>
    </row>
    <row r="312" spans="31:31" ht="30" customHeight="1" x14ac:dyDescent="0.35">
      <c r="AE312" s="99"/>
    </row>
    <row r="313" spans="31:31" ht="30" customHeight="1" x14ac:dyDescent="0.35">
      <c r="AE313" s="99"/>
    </row>
    <row r="314" spans="31:31" ht="30" customHeight="1" x14ac:dyDescent="0.35">
      <c r="AE314" s="99"/>
    </row>
    <row r="315" spans="31:31" ht="30" customHeight="1" x14ac:dyDescent="0.35">
      <c r="AE315" s="99"/>
    </row>
    <row r="316" spans="31:31" ht="30" customHeight="1" x14ac:dyDescent="0.35">
      <c r="AE316" s="99"/>
    </row>
    <row r="317" spans="31:31" ht="30" customHeight="1" x14ac:dyDescent="0.35">
      <c r="AE317" s="99"/>
    </row>
    <row r="318" spans="31:31" ht="30" customHeight="1" x14ac:dyDescent="0.35">
      <c r="AE318" s="99"/>
    </row>
    <row r="319" spans="31:31" ht="30" customHeight="1" x14ac:dyDescent="0.35">
      <c r="AE319" s="99"/>
    </row>
    <row r="320" spans="31:31" ht="30" customHeight="1" x14ac:dyDescent="0.35">
      <c r="AE320" s="99"/>
    </row>
    <row r="321" spans="31:31" ht="30" customHeight="1" x14ac:dyDescent="0.35">
      <c r="AE321" s="99"/>
    </row>
    <row r="322" spans="31:31" ht="30" customHeight="1" x14ac:dyDescent="0.35">
      <c r="AE322" s="99"/>
    </row>
    <row r="323" spans="31:31" ht="30" customHeight="1" x14ac:dyDescent="0.35">
      <c r="AE323" s="99"/>
    </row>
    <row r="324" spans="31:31" ht="30" customHeight="1" x14ac:dyDescent="0.35">
      <c r="AE324" s="99"/>
    </row>
    <row r="325" spans="31:31" ht="30" customHeight="1" x14ac:dyDescent="0.35">
      <c r="AE325" s="99"/>
    </row>
    <row r="326" spans="31:31" ht="30" customHeight="1" x14ac:dyDescent="0.35">
      <c r="AE326" s="99"/>
    </row>
    <row r="327" spans="31:31" ht="30" customHeight="1" x14ac:dyDescent="0.35">
      <c r="AE327" s="99"/>
    </row>
    <row r="328" spans="31:31" ht="30" customHeight="1" x14ac:dyDescent="0.35">
      <c r="AE328" s="99"/>
    </row>
    <row r="329" spans="31:31" ht="30" customHeight="1" x14ac:dyDescent="0.35">
      <c r="AE329" s="99"/>
    </row>
    <row r="330" spans="31:31" ht="30" customHeight="1" x14ac:dyDescent="0.35">
      <c r="AE330" s="99"/>
    </row>
    <row r="331" spans="31:31" ht="30" customHeight="1" x14ac:dyDescent="0.35">
      <c r="AE331" s="99"/>
    </row>
    <row r="332" spans="31:31" ht="30" customHeight="1" x14ac:dyDescent="0.35">
      <c r="AE332" s="99"/>
    </row>
    <row r="333" spans="31:31" ht="30" customHeight="1" x14ac:dyDescent="0.35">
      <c r="AE333" s="99"/>
    </row>
    <row r="334" spans="31:31" ht="30" customHeight="1" x14ac:dyDescent="0.35">
      <c r="AE334" s="99"/>
    </row>
    <row r="335" spans="31:31" ht="30" customHeight="1" x14ac:dyDescent="0.35">
      <c r="AE335" s="99"/>
    </row>
    <row r="336" spans="31:31" ht="30" customHeight="1" x14ac:dyDescent="0.35">
      <c r="AE336" s="99"/>
    </row>
    <row r="337" spans="31:31" ht="30" customHeight="1" x14ac:dyDescent="0.35">
      <c r="AE337" s="99"/>
    </row>
    <row r="338" spans="31:31" ht="30" customHeight="1" x14ac:dyDescent="0.35">
      <c r="AE338" s="99"/>
    </row>
    <row r="339" spans="31:31" ht="30" customHeight="1" x14ac:dyDescent="0.35">
      <c r="AE339" s="99"/>
    </row>
    <row r="340" spans="31:31" ht="30" customHeight="1" x14ac:dyDescent="0.35">
      <c r="AE340" s="99"/>
    </row>
    <row r="341" spans="31:31" ht="30" customHeight="1" x14ac:dyDescent="0.35">
      <c r="AE341" s="99"/>
    </row>
    <row r="342" spans="31:31" ht="30" customHeight="1" x14ac:dyDescent="0.35">
      <c r="AE342" s="99"/>
    </row>
    <row r="343" spans="31:31" ht="30" customHeight="1" x14ac:dyDescent="0.35">
      <c r="AE343" s="99"/>
    </row>
    <row r="344" spans="31:31" ht="30" customHeight="1" x14ac:dyDescent="0.35">
      <c r="AE344" s="99"/>
    </row>
    <row r="345" spans="31:31" ht="30" customHeight="1" x14ac:dyDescent="0.35">
      <c r="AE345" s="99"/>
    </row>
    <row r="346" spans="31:31" ht="30" customHeight="1" x14ac:dyDescent="0.35">
      <c r="AE346" s="99"/>
    </row>
    <row r="347" spans="31:31" ht="30" customHeight="1" x14ac:dyDescent="0.35">
      <c r="AE347" s="99"/>
    </row>
    <row r="348" spans="31:31" ht="30" customHeight="1" x14ac:dyDescent="0.35">
      <c r="AE348" s="99"/>
    </row>
    <row r="349" spans="31:31" ht="30" customHeight="1" x14ac:dyDescent="0.35">
      <c r="AE349" s="99"/>
    </row>
    <row r="350" spans="31:31" ht="30" customHeight="1" x14ac:dyDescent="0.35">
      <c r="AE350" s="99"/>
    </row>
    <row r="351" spans="31:31" ht="30" customHeight="1" x14ac:dyDescent="0.35">
      <c r="AE351" s="99"/>
    </row>
    <row r="352" spans="31:31" ht="30" customHeight="1" x14ac:dyDescent="0.35">
      <c r="AE352" s="99"/>
    </row>
    <row r="353" spans="31:31" ht="30" customHeight="1" x14ac:dyDescent="0.35">
      <c r="AE353" s="99"/>
    </row>
    <row r="354" spans="31:31" ht="30" customHeight="1" x14ac:dyDescent="0.35">
      <c r="AE354" s="99"/>
    </row>
    <row r="355" spans="31:31" ht="30" customHeight="1" x14ac:dyDescent="0.35">
      <c r="AE355" s="99"/>
    </row>
    <row r="356" spans="31:31" ht="30" customHeight="1" x14ac:dyDescent="0.35">
      <c r="AE356" s="99"/>
    </row>
    <row r="357" spans="31:31" ht="30" customHeight="1" x14ac:dyDescent="0.35">
      <c r="AE357" s="99"/>
    </row>
    <row r="358" spans="31:31" ht="30" customHeight="1" x14ac:dyDescent="0.35">
      <c r="AE358" s="99"/>
    </row>
    <row r="359" spans="31:31" ht="30" customHeight="1" x14ac:dyDescent="0.35">
      <c r="AE359" s="99"/>
    </row>
    <row r="360" spans="31:31" ht="30" customHeight="1" x14ac:dyDescent="0.35">
      <c r="AE360" s="99"/>
    </row>
    <row r="361" spans="31:31" ht="30" customHeight="1" x14ac:dyDescent="0.35">
      <c r="AE361" s="99"/>
    </row>
    <row r="362" spans="31:31" ht="30" customHeight="1" x14ac:dyDescent="0.35">
      <c r="AE362" s="99"/>
    </row>
    <row r="363" spans="31:31" ht="30" customHeight="1" x14ac:dyDescent="0.35">
      <c r="AE363" s="99"/>
    </row>
    <row r="364" spans="31:31" ht="30" customHeight="1" x14ac:dyDescent="0.35">
      <c r="AE364" s="99"/>
    </row>
    <row r="365" spans="31:31" ht="30" customHeight="1" x14ac:dyDescent="0.35">
      <c r="AE365" s="99"/>
    </row>
    <row r="366" spans="31:31" ht="30" customHeight="1" x14ac:dyDescent="0.35">
      <c r="AE366" s="99"/>
    </row>
    <row r="367" spans="31:31" ht="30" customHeight="1" x14ac:dyDescent="0.35">
      <c r="AE367" s="99"/>
    </row>
    <row r="368" spans="31:31" ht="30" customHeight="1" x14ac:dyDescent="0.35">
      <c r="AE368" s="99"/>
    </row>
    <row r="369" spans="31:31" ht="30" customHeight="1" x14ac:dyDescent="0.35">
      <c r="AE369" s="99"/>
    </row>
    <row r="370" spans="31:31" ht="30" customHeight="1" x14ac:dyDescent="0.35">
      <c r="AE370" s="99"/>
    </row>
    <row r="371" spans="31:31" ht="30" customHeight="1" x14ac:dyDescent="0.35">
      <c r="AE371" s="99"/>
    </row>
    <row r="372" spans="31:31" ht="30" customHeight="1" x14ac:dyDescent="0.35">
      <c r="AE372" s="99"/>
    </row>
    <row r="373" spans="31:31" ht="30" customHeight="1" x14ac:dyDescent="0.35">
      <c r="AE373" s="99"/>
    </row>
    <row r="374" spans="31:31" ht="30" customHeight="1" x14ac:dyDescent="0.35">
      <c r="AE374" s="99"/>
    </row>
    <row r="375" spans="31:31" ht="30" customHeight="1" x14ac:dyDescent="0.35">
      <c r="AE375" s="99"/>
    </row>
    <row r="376" spans="31:31" ht="30" customHeight="1" x14ac:dyDescent="0.35">
      <c r="AE376" s="99"/>
    </row>
    <row r="377" spans="31:31" ht="30" customHeight="1" x14ac:dyDescent="0.35">
      <c r="AE377" s="99"/>
    </row>
    <row r="378" spans="31:31" ht="30" customHeight="1" x14ac:dyDescent="0.35">
      <c r="AE378" s="99"/>
    </row>
    <row r="379" spans="31:31" ht="30" customHeight="1" x14ac:dyDescent="0.35">
      <c r="AE379" s="99"/>
    </row>
    <row r="380" spans="31:31" ht="30" customHeight="1" x14ac:dyDescent="0.35">
      <c r="AE380" s="99"/>
    </row>
    <row r="381" spans="31:31" ht="30" customHeight="1" x14ac:dyDescent="0.35">
      <c r="AE381" s="99"/>
    </row>
    <row r="382" spans="31:31" ht="30" customHeight="1" x14ac:dyDescent="0.35">
      <c r="AE382" s="99"/>
    </row>
    <row r="383" spans="31:31" ht="30" customHeight="1" x14ac:dyDescent="0.35">
      <c r="AE383" s="99"/>
    </row>
    <row r="384" spans="31:31" ht="30" customHeight="1" x14ac:dyDescent="0.35">
      <c r="AE384" s="99"/>
    </row>
    <row r="385" spans="31:31" ht="30" customHeight="1" x14ac:dyDescent="0.35">
      <c r="AE385" s="99"/>
    </row>
    <row r="386" spans="31:31" ht="30" customHeight="1" x14ac:dyDescent="0.35">
      <c r="AE386" s="99"/>
    </row>
    <row r="387" spans="31:31" ht="30" customHeight="1" x14ac:dyDescent="0.35">
      <c r="AE387" s="99"/>
    </row>
    <row r="388" spans="31:31" ht="30" customHeight="1" x14ac:dyDescent="0.35">
      <c r="AE388" s="99"/>
    </row>
    <row r="389" spans="31:31" ht="30" customHeight="1" x14ac:dyDescent="0.35">
      <c r="AE389" s="99"/>
    </row>
    <row r="390" spans="31:31" ht="30" customHeight="1" x14ac:dyDescent="0.35">
      <c r="AE390" s="99"/>
    </row>
    <row r="391" spans="31:31" ht="30" customHeight="1" x14ac:dyDescent="0.35">
      <c r="AE391" s="99"/>
    </row>
    <row r="392" spans="31:31" ht="30" customHeight="1" x14ac:dyDescent="0.35">
      <c r="AE392" s="99"/>
    </row>
    <row r="393" spans="31:31" ht="30" customHeight="1" x14ac:dyDescent="0.35">
      <c r="AE393" s="99"/>
    </row>
    <row r="394" spans="31:31" ht="30" customHeight="1" x14ac:dyDescent="0.35">
      <c r="AE394" s="99"/>
    </row>
    <row r="395" spans="31:31" ht="30" customHeight="1" x14ac:dyDescent="0.35">
      <c r="AE395" s="99"/>
    </row>
    <row r="396" spans="31:31" ht="30" customHeight="1" x14ac:dyDescent="0.35">
      <c r="AE396" s="99"/>
    </row>
    <row r="397" spans="31:31" ht="30" customHeight="1" x14ac:dyDescent="0.35">
      <c r="AE397" s="99"/>
    </row>
    <row r="398" spans="31:31" ht="30" customHeight="1" x14ac:dyDescent="0.35">
      <c r="AE398" s="99"/>
    </row>
    <row r="399" spans="31:31" ht="30" customHeight="1" x14ac:dyDescent="0.35">
      <c r="AE399" s="99"/>
    </row>
    <row r="400" spans="31:31" ht="30" customHeight="1" x14ac:dyDescent="0.35">
      <c r="AE400" s="99"/>
    </row>
    <row r="401" spans="31:31" ht="30" customHeight="1" x14ac:dyDescent="0.35">
      <c r="AE401" s="99"/>
    </row>
    <row r="402" spans="31:31" ht="30" customHeight="1" x14ac:dyDescent="0.35">
      <c r="AE402" s="99"/>
    </row>
    <row r="403" spans="31:31" ht="30" customHeight="1" x14ac:dyDescent="0.35">
      <c r="AE403" s="99"/>
    </row>
    <row r="404" spans="31:31" ht="30" customHeight="1" x14ac:dyDescent="0.35">
      <c r="AE404" s="99"/>
    </row>
    <row r="405" spans="31:31" ht="30" customHeight="1" x14ac:dyDescent="0.35">
      <c r="AE405" s="99"/>
    </row>
    <row r="406" spans="31:31" ht="30" customHeight="1" x14ac:dyDescent="0.35">
      <c r="AE406" s="99"/>
    </row>
    <row r="407" spans="31:31" ht="30" customHeight="1" x14ac:dyDescent="0.35">
      <c r="AE407" s="99"/>
    </row>
    <row r="408" spans="31:31" ht="30" customHeight="1" x14ac:dyDescent="0.35">
      <c r="AE408" s="99"/>
    </row>
    <row r="409" spans="31:31" ht="30" customHeight="1" x14ac:dyDescent="0.35">
      <c r="AE409" s="99"/>
    </row>
    <row r="410" spans="31:31" ht="30" customHeight="1" x14ac:dyDescent="0.35">
      <c r="AE410" s="99"/>
    </row>
    <row r="411" spans="31:31" ht="30" customHeight="1" x14ac:dyDescent="0.35">
      <c r="AE411" s="99"/>
    </row>
    <row r="412" spans="31:31" ht="30" customHeight="1" x14ac:dyDescent="0.35">
      <c r="AE412" s="99"/>
    </row>
    <row r="413" spans="31:31" ht="30" customHeight="1" x14ac:dyDescent="0.35">
      <c r="AE413" s="99"/>
    </row>
    <row r="414" spans="31:31" ht="30" customHeight="1" x14ac:dyDescent="0.35">
      <c r="AE414" s="99"/>
    </row>
    <row r="415" spans="31:31" ht="30" customHeight="1" x14ac:dyDescent="0.35">
      <c r="AE415" s="99"/>
    </row>
    <row r="416" spans="31:31" ht="30" customHeight="1" x14ac:dyDescent="0.35">
      <c r="AE416" s="99"/>
    </row>
    <row r="417" spans="31:31" ht="30" customHeight="1" x14ac:dyDescent="0.35">
      <c r="AE417" s="99"/>
    </row>
    <row r="418" spans="31:31" ht="30" customHeight="1" x14ac:dyDescent="0.35">
      <c r="AE418" s="99"/>
    </row>
    <row r="419" spans="31:31" ht="30" customHeight="1" x14ac:dyDescent="0.35">
      <c r="AE419" s="99"/>
    </row>
    <row r="420" spans="31:31" ht="30" customHeight="1" x14ac:dyDescent="0.35">
      <c r="AE420" s="99"/>
    </row>
    <row r="421" spans="31:31" ht="30" customHeight="1" x14ac:dyDescent="0.35">
      <c r="AE421" s="99"/>
    </row>
    <row r="422" spans="31:31" ht="30" customHeight="1" x14ac:dyDescent="0.35">
      <c r="AE422" s="99"/>
    </row>
    <row r="423" spans="31:31" ht="30" customHeight="1" x14ac:dyDescent="0.35">
      <c r="AE423" s="99"/>
    </row>
    <row r="424" spans="31:31" ht="30" customHeight="1" x14ac:dyDescent="0.35">
      <c r="AE424" s="99"/>
    </row>
    <row r="425" spans="31:31" ht="30" customHeight="1" x14ac:dyDescent="0.35">
      <c r="AE425" s="99"/>
    </row>
    <row r="426" spans="31:31" ht="30" customHeight="1" x14ac:dyDescent="0.35">
      <c r="AE426" s="99"/>
    </row>
    <row r="427" spans="31:31" ht="30" customHeight="1" x14ac:dyDescent="0.35">
      <c r="AE427" s="99"/>
    </row>
    <row r="428" spans="31:31" ht="30" customHeight="1" x14ac:dyDescent="0.35">
      <c r="AE428" s="99"/>
    </row>
    <row r="429" spans="31:31" ht="30" customHeight="1" x14ac:dyDescent="0.35">
      <c r="AE429" s="99"/>
    </row>
    <row r="430" spans="31:31" ht="30" customHeight="1" x14ac:dyDescent="0.35">
      <c r="AE430" s="99"/>
    </row>
    <row r="431" spans="31:31" ht="30" customHeight="1" x14ac:dyDescent="0.35">
      <c r="AE431" s="99"/>
    </row>
    <row r="432" spans="31:31" ht="30" customHeight="1" x14ac:dyDescent="0.35">
      <c r="AE432" s="99"/>
    </row>
    <row r="433" spans="31:31" ht="30" customHeight="1" x14ac:dyDescent="0.35">
      <c r="AE433" s="99"/>
    </row>
    <row r="434" spans="31:31" ht="30" customHeight="1" x14ac:dyDescent="0.35">
      <c r="AE434" s="99"/>
    </row>
    <row r="435" spans="31:31" ht="30" customHeight="1" x14ac:dyDescent="0.35">
      <c r="AE435" s="99"/>
    </row>
    <row r="436" spans="31:31" ht="30" customHeight="1" x14ac:dyDescent="0.35">
      <c r="AE436" s="99"/>
    </row>
    <row r="437" spans="31:31" ht="30" customHeight="1" x14ac:dyDescent="0.35">
      <c r="AE437" s="99"/>
    </row>
    <row r="438" spans="31:31" ht="30" customHeight="1" x14ac:dyDescent="0.35">
      <c r="AE438" s="99"/>
    </row>
    <row r="439" spans="31:31" ht="30" customHeight="1" x14ac:dyDescent="0.35">
      <c r="AE439" s="99"/>
    </row>
    <row r="440" spans="31:31" ht="30" customHeight="1" x14ac:dyDescent="0.35">
      <c r="AE440" s="99"/>
    </row>
    <row r="441" spans="31:31" ht="30" customHeight="1" x14ac:dyDescent="0.35">
      <c r="AE441" s="99"/>
    </row>
    <row r="442" spans="31:31" ht="30" customHeight="1" x14ac:dyDescent="0.35">
      <c r="AE442" s="99"/>
    </row>
    <row r="443" spans="31:31" ht="30" customHeight="1" x14ac:dyDescent="0.35">
      <c r="AE443" s="99"/>
    </row>
    <row r="444" spans="31:31" ht="30" customHeight="1" x14ac:dyDescent="0.35">
      <c r="AE444" s="99"/>
    </row>
    <row r="445" spans="31:31" ht="30" customHeight="1" x14ac:dyDescent="0.35">
      <c r="AE445" s="99"/>
    </row>
    <row r="446" spans="31:31" ht="30" customHeight="1" x14ac:dyDescent="0.35">
      <c r="AE446" s="99"/>
    </row>
    <row r="447" spans="31:31" ht="30" customHeight="1" x14ac:dyDescent="0.35">
      <c r="AE447" s="99"/>
    </row>
    <row r="448" spans="31:31" ht="30" customHeight="1" x14ac:dyDescent="0.35">
      <c r="AE448" s="99"/>
    </row>
    <row r="449" spans="31:31" ht="30" customHeight="1" x14ac:dyDescent="0.35">
      <c r="AE449" s="99"/>
    </row>
    <row r="450" spans="31:31" ht="30" customHeight="1" x14ac:dyDescent="0.35">
      <c r="AE450" s="99"/>
    </row>
    <row r="451" spans="31:31" ht="30" customHeight="1" x14ac:dyDescent="0.35">
      <c r="AE451" s="99"/>
    </row>
    <row r="452" spans="31:31" ht="30" customHeight="1" x14ac:dyDescent="0.35">
      <c r="AE452" s="99"/>
    </row>
    <row r="453" spans="31:31" ht="30" customHeight="1" x14ac:dyDescent="0.35">
      <c r="AE453" s="99"/>
    </row>
    <row r="454" spans="31:31" ht="30" customHeight="1" x14ac:dyDescent="0.35">
      <c r="AE454" s="99"/>
    </row>
    <row r="455" spans="31:31" ht="30" customHeight="1" x14ac:dyDescent="0.35">
      <c r="AE455" s="99"/>
    </row>
    <row r="456" spans="31:31" ht="30" customHeight="1" x14ac:dyDescent="0.35">
      <c r="AE456" s="99"/>
    </row>
    <row r="457" spans="31:31" ht="30" customHeight="1" x14ac:dyDescent="0.35">
      <c r="AE457" s="99"/>
    </row>
    <row r="458" spans="31:31" ht="30" customHeight="1" x14ac:dyDescent="0.35">
      <c r="AE458" s="99"/>
    </row>
    <row r="459" spans="31:31" ht="30" customHeight="1" x14ac:dyDescent="0.35">
      <c r="AE459" s="99"/>
    </row>
    <row r="460" spans="31:31" ht="30" customHeight="1" x14ac:dyDescent="0.35">
      <c r="AE460" s="99"/>
    </row>
    <row r="461" spans="31:31" ht="30" customHeight="1" x14ac:dyDescent="0.35">
      <c r="AE461" s="99"/>
    </row>
    <row r="462" spans="31:31" ht="30" customHeight="1" x14ac:dyDescent="0.35">
      <c r="AE462" s="99"/>
    </row>
    <row r="463" spans="31:31" ht="30" customHeight="1" x14ac:dyDescent="0.35">
      <c r="AE463" s="99"/>
    </row>
    <row r="464" spans="31:31" ht="30" customHeight="1" x14ac:dyDescent="0.35">
      <c r="AE464" s="99"/>
    </row>
    <row r="465" spans="31:31" ht="30" customHeight="1" x14ac:dyDescent="0.35">
      <c r="AE465" s="99"/>
    </row>
    <row r="466" spans="31:31" ht="30" customHeight="1" x14ac:dyDescent="0.35">
      <c r="AE466" s="99"/>
    </row>
    <row r="467" spans="31:31" ht="30" customHeight="1" x14ac:dyDescent="0.35">
      <c r="AE467" s="99"/>
    </row>
    <row r="468" spans="31:31" ht="30" customHeight="1" x14ac:dyDescent="0.35">
      <c r="AE468" s="99"/>
    </row>
    <row r="469" spans="31:31" ht="30" customHeight="1" x14ac:dyDescent="0.35">
      <c r="AE469" s="99"/>
    </row>
    <row r="470" spans="31:31" ht="30" customHeight="1" x14ac:dyDescent="0.35">
      <c r="AE470" s="99"/>
    </row>
    <row r="471" spans="31:31" ht="30" customHeight="1" x14ac:dyDescent="0.35">
      <c r="AE471" s="99"/>
    </row>
    <row r="472" spans="31:31" ht="30" customHeight="1" x14ac:dyDescent="0.35">
      <c r="AE472" s="99"/>
    </row>
    <row r="473" spans="31:31" ht="30" customHeight="1" x14ac:dyDescent="0.35">
      <c r="AE473" s="99"/>
    </row>
    <row r="474" spans="31:31" ht="30" customHeight="1" x14ac:dyDescent="0.35">
      <c r="AE474" s="99"/>
    </row>
    <row r="475" spans="31:31" ht="30" customHeight="1" x14ac:dyDescent="0.35">
      <c r="AE475" s="99"/>
    </row>
    <row r="476" spans="31:31" ht="30" customHeight="1" x14ac:dyDescent="0.35">
      <c r="AE476" s="99"/>
    </row>
    <row r="477" spans="31:31" ht="30" customHeight="1" x14ac:dyDescent="0.35">
      <c r="AE477" s="99"/>
    </row>
    <row r="478" spans="31:31" ht="30" customHeight="1" x14ac:dyDescent="0.35">
      <c r="AE478" s="99"/>
    </row>
    <row r="479" spans="31:31" ht="30" customHeight="1" x14ac:dyDescent="0.35">
      <c r="AE479" s="99"/>
    </row>
    <row r="480" spans="31:31" ht="30" customHeight="1" x14ac:dyDescent="0.35">
      <c r="AE480" s="99"/>
    </row>
    <row r="481" spans="31:31" ht="30" customHeight="1" x14ac:dyDescent="0.35">
      <c r="AE481" s="99"/>
    </row>
    <row r="482" spans="31:31" ht="30" customHeight="1" x14ac:dyDescent="0.35">
      <c r="AE482" s="99"/>
    </row>
    <row r="483" spans="31:31" ht="30" customHeight="1" x14ac:dyDescent="0.35">
      <c r="AE483" s="99"/>
    </row>
    <row r="484" spans="31:31" ht="30" customHeight="1" x14ac:dyDescent="0.35">
      <c r="AE484" s="99"/>
    </row>
    <row r="485" spans="31:31" ht="30" customHeight="1" x14ac:dyDescent="0.35">
      <c r="AE485" s="99"/>
    </row>
    <row r="486" spans="31:31" ht="30" customHeight="1" x14ac:dyDescent="0.35">
      <c r="AE486" s="99"/>
    </row>
    <row r="487" spans="31:31" ht="30" customHeight="1" x14ac:dyDescent="0.35">
      <c r="AE487" s="99"/>
    </row>
    <row r="488" spans="31:31" ht="30" customHeight="1" x14ac:dyDescent="0.35">
      <c r="AE488" s="99"/>
    </row>
    <row r="489" spans="31:31" ht="30" customHeight="1" x14ac:dyDescent="0.35">
      <c r="AE489" s="99"/>
    </row>
    <row r="490" spans="31:31" ht="30" customHeight="1" x14ac:dyDescent="0.35">
      <c r="AE490" s="99"/>
    </row>
    <row r="491" spans="31:31" ht="30" customHeight="1" x14ac:dyDescent="0.35">
      <c r="AE491" s="99"/>
    </row>
    <row r="492" spans="31:31" ht="30" customHeight="1" x14ac:dyDescent="0.35">
      <c r="AE492" s="99"/>
    </row>
    <row r="493" spans="31:31" ht="30" customHeight="1" x14ac:dyDescent="0.35">
      <c r="AE493" s="99"/>
    </row>
    <row r="494" spans="31:31" ht="30" customHeight="1" x14ac:dyDescent="0.35">
      <c r="AE494" s="99"/>
    </row>
    <row r="495" spans="31:31" ht="30" customHeight="1" x14ac:dyDescent="0.35">
      <c r="AE495" s="99"/>
    </row>
    <row r="496" spans="31:31" ht="30" customHeight="1" x14ac:dyDescent="0.35">
      <c r="AE496" s="99"/>
    </row>
    <row r="497" spans="31:31" ht="30" customHeight="1" x14ac:dyDescent="0.35">
      <c r="AE497" s="99"/>
    </row>
    <row r="498" spans="31:31" ht="30" customHeight="1" x14ac:dyDescent="0.35">
      <c r="AE498" s="99"/>
    </row>
    <row r="499" spans="31:31" ht="30" customHeight="1" x14ac:dyDescent="0.35">
      <c r="AE499" s="99"/>
    </row>
    <row r="500" spans="31:31" ht="30" customHeight="1" x14ac:dyDescent="0.35">
      <c r="AE500" s="99"/>
    </row>
    <row r="501" spans="31:31" ht="30" customHeight="1" x14ac:dyDescent="0.35">
      <c r="AE501" s="99"/>
    </row>
    <row r="502" spans="31:31" ht="30" customHeight="1" x14ac:dyDescent="0.35">
      <c r="AE502" s="99"/>
    </row>
    <row r="503" spans="31:31" ht="30" customHeight="1" x14ac:dyDescent="0.35">
      <c r="AE503" s="99"/>
    </row>
    <row r="504" spans="31:31" ht="30" customHeight="1" x14ac:dyDescent="0.35">
      <c r="AE504" s="99"/>
    </row>
    <row r="505" spans="31:31" ht="30" customHeight="1" x14ac:dyDescent="0.35">
      <c r="AE505" s="99"/>
    </row>
    <row r="506" spans="31:31" ht="30" customHeight="1" x14ac:dyDescent="0.35">
      <c r="AE506" s="99"/>
    </row>
    <row r="507" spans="31:31" ht="30" customHeight="1" x14ac:dyDescent="0.35">
      <c r="AE507" s="99"/>
    </row>
    <row r="508" spans="31:31" ht="30" customHeight="1" x14ac:dyDescent="0.35">
      <c r="AE508" s="99"/>
    </row>
    <row r="509" spans="31:31" ht="30" customHeight="1" x14ac:dyDescent="0.35">
      <c r="AE509" s="99"/>
    </row>
    <row r="510" spans="31:31" ht="30" customHeight="1" x14ac:dyDescent="0.35">
      <c r="AE510" s="99"/>
    </row>
    <row r="511" spans="31:31" ht="30" customHeight="1" x14ac:dyDescent="0.35">
      <c r="AE511" s="99"/>
    </row>
    <row r="512" spans="31:31" ht="30" customHeight="1" x14ac:dyDescent="0.35">
      <c r="AE512" s="99"/>
    </row>
    <row r="513" spans="31:31" ht="30" customHeight="1" x14ac:dyDescent="0.35">
      <c r="AE513" s="99"/>
    </row>
    <row r="514" spans="31:31" ht="30" customHeight="1" x14ac:dyDescent="0.35">
      <c r="AE514" s="99"/>
    </row>
    <row r="515" spans="31:31" ht="30" customHeight="1" x14ac:dyDescent="0.35">
      <c r="AE515" s="99"/>
    </row>
    <row r="516" spans="31:31" ht="30" customHeight="1" x14ac:dyDescent="0.35">
      <c r="AE516" s="99"/>
    </row>
    <row r="517" spans="31:31" ht="30" customHeight="1" x14ac:dyDescent="0.35">
      <c r="AE517" s="99"/>
    </row>
    <row r="518" spans="31:31" ht="30" customHeight="1" x14ac:dyDescent="0.35">
      <c r="AE518" s="99"/>
    </row>
    <row r="519" spans="31:31" ht="30" customHeight="1" x14ac:dyDescent="0.35">
      <c r="AE519" s="99"/>
    </row>
    <row r="520" spans="31:31" ht="30" customHeight="1" x14ac:dyDescent="0.35">
      <c r="AE520" s="99"/>
    </row>
    <row r="521" spans="31:31" ht="30" customHeight="1" x14ac:dyDescent="0.35">
      <c r="AE521" s="99"/>
    </row>
    <row r="522" spans="31:31" ht="30" customHeight="1" x14ac:dyDescent="0.35">
      <c r="AE522" s="99"/>
    </row>
    <row r="523" spans="31:31" ht="30" customHeight="1" x14ac:dyDescent="0.35">
      <c r="AE523" s="99"/>
    </row>
    <row r="524" spans="31:31" ht="30" customHeight="1" x14ac:dyDescent="0.35">
      <c r="AE524" s="99"/>
    </row>
    <row r="525" spans="31:31" ht="30" customHeight="1" x14ac:dyDescent="0.35">
      <c r="AE525" s="99"/>
    </row>
    <row r="526" spans="31:31" ht="30" customHeight="1" x14ac:dyDescent="0.35">
      <c r="AE526" s="99"/>
    </row>
    <row r="527" spans="31:31" ht="30" customHeight="1" x14ac:dyDescent="0.35">
      <c r="AE527" s="99"/>
    </row>
    <row r="528" spans="31:31" ht="30" customHeight="1" x14ac:dyDescent="0.35">
      <c r="AE528" s="99"/>
    </row>
    <row r="529" spans="31:31" ht="30" customHeight="1" x14ac:dyDescent="0.35">
      <c r="AE529" s="99"/>
    </row>
    <row r="530" spans="31:31" ht="30" customHeight="1" x14ac:dyDescent="0.35">
      <c r="AE530" s="99"/>
    </row>
    <row r="531" spans="31:31" ht="30" customHeight="1" x14ac:dyDescent="0.35">
      <c r="AE531" s="99"/>
    </row>
    <row r="532" spans="31:31" ht="30" customHeight="1" x14ac:dyDescent="0.35">
      <c r="AE532" s="99"/>
    </row>
    <row r="533" spans="31:31" ht="30" customHeight="1" x14ac:dyDescent="0.35">
      <c r="AE533" s="99"/>
    </row>
    <row r="534" spans="31:31" ht="30" customHeight="1" x14ac:dyDescent="0.35">
      <c r="AE534" s="99"/>
    </row>
    <row r="535" spans="31:31" ht="30" customHeight="1" x14ac:dyDescent="0.35">
      <c r="AE535" s="99"/>
    </row>
    <row r="536" spans="31:31" ht="30" customHeight="1" x14ac:dyDescent="0.35">
      <c r="AE536" s="99"/>
    </row>
    <row r="537" spans="31:31" ht="30" customHeight="1" x14ac:dyDescent="0.35">
      <c r="AE537" s="99"/>
    </row>
    <row r="538" spans="31:31" ht="30" customHeight="1" x14ac:dyDescent="0.35">
      <c r="AE538" s="99"/>
    </row>
    <row r="539" spans="31:31" ht="30" customHeight="1" x14ac:dyDescent="0.35">
      <c r="AE539" s="99"/>
    </row>
    <row r="540" spans="31:31" ht="30" customHeight="1" x14ac:dyDescent="0.35">
      <c r="AE540" s="99"/>
    </row>
    <row r="541" spans="31:31" ht="30" customHeight="1" x14ac:dyDescent="0.35">
      <c r="AE541" s="99"/>
    </row>
    <row r="542" spans="31:31" ht="30" customHeight="1" x14ac:dyDescent="0.35">
      <c r="AE542" s="99"/>
    </row>
    <row r="543" spans="31:31" ht="30" customHeight="1" x14ac:dyDescent="0.35">
      <c r="AE543" s="99"/>
    </row>
    <row r="544" spans="31:31" ht="30" customHeight="1" x14ac:dyDescent="0.35">
      <c r="AE544" s="99"/>
    </row>
    <row r="545" spans="31:31" ht="30" customHeight="1" x14ac:dyDescent="0.35">
      <c r="AE545" s="99"/>
    </row>
    <row r="546" spans="31:31" ht="30" customHeight="1" x14ac:dyDescent="0.35">
      <c r="AE546" s="99"/>
    </row>
    <row r="547" spans="31:31" ht="30" customHeight="1" x14ac:dyDescent="0.35">
      <c r="AE547" s="99"/>
    </row>
    <row r="548" spans="31:31" ht="30" customHeight="1" x14ac:dyDescent="0.35">
      <c r="AE548" s="99"/>
    </row>
    <row r="549" spans="31:31" ht="30" customHeight="1" x14ac:dyDescent="0.35">
      <c r="AE549" s="99"/>
    </row>
    <row r="550" spans="31:31" ht="30" customHeight="1" x14ac:dyDescent="0.35">
      <c r="AE550" s="99"/>
    </row>
    <row r="551" spans="31:31" ht="30" customHeight="1" x14ac:dyDescent="0.35">
      <c r="AE551" s="99"/>
    </row>
    <row r="552" spans="31:31" ht="30" customHeight="1" x14ac:dyDescent="0.35">
      <c r="AE552" s="99"/>
    </row>
    <row r="553" spans="31:31" ht="30" customHeight="1" x14ac:dyDescent="0.35">
      <c r="AE553" s="99"/>
    </row>
    <row r="554" spans="31:31" ht="30" customHeight="1" x14ac:dyDescent="0.35">
      <c r="AE554" s="99"/>
    </row>
    <row r="555" spans="31:31" ht="30" customHeight="1" x14ac:dyDescent="0.35">
      <c r="AE555" s="99"/>
    </row>
    <row r="556" spans="31:31" ht="30" customHeight="1" x14ac:dyDescent="0.35">
      <c r="AE556" s="99"/>
    </row>
    <row r="557" spans="31:31" ht="30" customHeight="1" x14ac:dyDescent="0.35">
      <c r="AE557" s="99"/>
    </row>
    <row r="558" spans="31:31" ht="30" customHeight="1" x14ac:dyDescent="0.35">
      <c r="AE558" s="99"/>
    </row>
    <row r="559" spans="31:31" ht="30" customHeight="1" x14ac:dyDescent="0.35">
      <c r="AE559" s="99"/>
    </row>
    <row r="560" spans="31:31" ht="30" customHeight="1" x14ac:dyDescent="0.35">
      <c r="AE560" s="99"/>
    </row>
    <row r="561" spans="31:31" ht="30" customHeight="1" x14ac:dyDescent="0.35">
      <c r="AE561" s="99"/>
    </row>
    <row r="562" spans="31:31" ht="30" customHeight="1" x14ac:dyDescent="0.35">
      <c r="AE562" s="99"/>
    </row>
    <row r="563" spans="31:31" ht="30" customHeight="1" x14ac:dyDescent="0.35">
      <c r="AE563" s="99"/>
    </row>
    <row r="564" spans="31:31" ht="30" customHeight="1" x14ac:dyDescent="0.35">
      <c r="AE564" s="99"/>
    </row>
    <row r="565" spans="31:31" ht="30" customHeight="1" x14ac:dyDescent="0.35">
      <c r="AE565" s="99"/>
    </row>
    <row r="566" spans="31:31" ht="30" customHeight="1" x14ac:dyDescent="0.35">
      <c r="AE566" s="99"/>
    </row>
    <row r="567" spans="31:31" ht="30" customHeight="1" x14ac:dyDescent="0.35">
      <c r="AE567" s="99"/>
    </row>
    <row r="568" spans="31:31" ht="30" customHeight="1" x14ac:dyDescent="0.35">
      <c r="AE568" s="99"/>
    </row>
    <row r="569" spans="31:31" ht="30" customHeight="1" x14ac:dyDescent="0.35">
      <c r="AE569" s="99"/>
    </row>
    <row r="570" spans="31:31" ht="30" customHeight="1" x14ac:dyDescent="0.35">
      <c r="AE570" s="99"/>
    </row>
    <row r="571" spans="31:31" ht="30" customHeight="1" x14ac:dyDescent="0.35">
      <c r="AE571" s="99"/>
    </row>
    <row r="572" spans="31:31" ht="30" customHeight="1" x14ac:dyDescent="0.35">
      <c r="AE572" s="99"/>
    </row>
    <row r="573" spans="31:31" ht="30" customHeight="1" x14ac:dyDescent="0.35">
      <c r="AE573" s="99"/>
    </row>
    <row r="574" spans="31:31" ht="30" customHeight="1" x14ac:dyDescent="0.35">
      <c r="AE574" s="99"/>
    </row>
    <row r="575" spans="31:31" ht="30" customHeight="1" x14ac:dyDescent="0.35">
      <c r="AE575" s="99"/>
    </row>
    <row r="576" spans="31:31" ht="30" customHeight="1" x14ac:dyDescent="0.35">
      <c r="AE576" s="99"/>
    </row>
    <row r="577" spans="31:31" ht="30" customHeight="1" x14ac:dyDescent="0.35">
      <c r="AE577" s="99"/>
    </row>
    <row r="578" spans="31:31" ht="30" customHeight="1" x14ac:dyDescent="0.35">
      <c r="AE578" s="99"/>
    </row>
    <row r="579" spans="31:31" ht="30" customHeight="1" x14ac:dyDescent="0.35">
      <c r="AE579" s="99"/>
    </row>
    <row r="580" spans="31:31" ht="30" customHeight="1" x14ac:dyDescent="0.35">
      <c r="AE580" s="99"/>
    </row>
    <row r="581" spans="31:31" ht="30" customHeight="1" x14ac:dyDescent="0.35">
      <c r="AE581" s="99"/>
    </row>
    <row r="582" spans="31:31" ht="30" customHeight="1" x14ac:dyDescent="0.35">
      <c r="AE582" s="99"/>
    </row>
    <row r="583" spans="31:31" ht="30" customHeight="1" x14ac:dyDescent="0.35">
      <c r="AE583" s="99"/>
    </row>
    <row r="584" spans="31:31" ht="30" customHeight="1" x14ac:dyDescent="0.35">
      <c r="AE584" s="99"/>
    </row>
    <row r="585" spans="31:31" ht="30" customHeight="1" x14ac:dyDescent="0.35">
      <c r="AE585" s="99"/>
    </row>
    <row r="586" spans="31:31" ht="30" customHeight="1" x14ac:dyDescent="0.35">
      <c r="AE586" s="99"/>
    </row>
    <row r="587" spans="31:31" ht="30" customHeight="1" x14ac:dyDescent="0.35">
      <c r="AE587" s="99"/>
    </row>
    <row r="588" spans="31:31" ht="30" customHeight="1" x14ac:dyDescent="0.35">
      <c r="AE588" s="99"/>
    </row>
    <row r="589" spans="31:31" ht="30" customHeight="1" x14ac:dyDescent="0.35">
      <c r="AE589" s="99"/>
    </row>
    <row r="590" spans="31:31" ht="30" customHeight="1" x14ac:dyDescent="0.35">
      <c r="AE590" s="99"/>
    </row>
    <row r="591" spans="31:31" ht="30" customHeight="1" x14ac:dyDescent="0.35">
      <c r="AE591" s="99"/>
    </row>
    <row r="592" spans="31:31" ht="30" customHeight="1" x14ac:dyDescent="0.35">
      <c r="AE592" s="99"/>
    </row>
    <row r="593" spans="31:31" ht="30" customHeight="1" x14ac:dyDescent="0.35">
      <c r="AE593" s="99"/>
    </row>
    <row r="594" spans="31:31" ht="30" customHeight="1" x14ac:dyDescent="0.35">
      <c r="AE594" s="99"/>
    </row>
    <row r="595" spans="31:31" ht="30" customHeight="1" x14ac:dyDescent="0.35">
      <c r="AE595" s="99"/>
    </row>
    <row r="596" spans="31:31" ht="30" customHeight="1" x14ac:dyDescent="0.35">
      <c r="AE596" s="99"/>
    </row>
    <row r="597" spans="31:31" ht="30" customHeight="1" x14ac:dyDescent="0.35">
      <c r="AE597" s="99"/>
    </row>
    <row r="598" spans="31:31" ht="30" customHeight="1" x14ac:dyDescent="0.35">
      <c r="AE598" s="99"/>
    </row>
    <row r="599" spans="31:31" ht="30" customHeight="1" x14ac:dyDescent="0.35">
      <c r="AE599" s="99"/>
    </row>
    <row r="600" spans="31:31" ht="30" customHeight="1" x14ac:dyDescent="0.35">
      <c r="AE600" s="99"/>
    </row>
    <row r="601" spans="31:31" ht="30" customHeight="1" x14ac:dyDescent="0.35">
      <c r="AE601" s="99"/>
    </row>
    <row r="602" spans="31:31" ht="30" customHeight="1" x14ac:dyDescent="0.35">
      <c r="AE602" s="99"/>
    </row>
    <row r="603" spans="31:31" ht="30" customHeight="1" x14ac:dyDescent="0.35">
      <c r="AE603" s="99"/>
    </row>
    <row r="604" spans="31:31" ht="30" customHeight="1" x14ac:dyDescent="0.35">
      <c r="AE604" s="99"/>
    </row>
    <row r="605" spans="31:31" ht="30" customHeight="1" x14ac:dyDescent="0.35">
      <c r="AE605" s="99"/>
    </row>
    <row r="606" spans="31:31" ht="30" customHeight="1" x14ac:dyDescent="0.35">
      <c r="AE606" s="99"/>
    </row>
    <row r="607" spans="31:31" ht="30" customHeight="1" x14ac:dyDescent="0.35">
      <c r="AE607" s="99"/>
    </row>
    <row r="608" spans="31:31" ht="30" customHeight="1" x14ac:dyDescent="0.35">
      <c r="AE608" s="99"/>
    </row>
    <row r="609" spans="31:31" ht="30" customHeight="1" x14ac:dyDescent="0.35">
      <c r="AE609" s="99"/>
    </row>
    <row r="610" spans="31:31" ht="30" customHeight="1" x14ac:dyDescent="0.35">
      <c r="AE610" s="99"/>
    </row>
    <row r="611" spans="31:31" ht="30" customHeight="1" x14ac:dyDescent="0.35">
      <c r="AE611" s="99"/>
    </row>
    <row r="612" spans="31:31" ht="30" customHeight="1" x14ac:dyDescent="0.35">
      <c r="AE612" s="99"/>
    </row>
    <row r="613" spans="31:31" ht="30" customHeight="1" x14ac:dyDescent="0.35">
      <c r="AE613" s="99"/>
    </row>
    <row r="614" spans="31:31" ht="30" customHeight="1" x14ac:dyDescent="0.35">
      <c r="AE614" s="99"/>
    </row>
    <row r="615" spans="31:31" ht="30" customHeight="1" x14ac:dyDescent="0.35">
      <c r="AE615" s="99"/>
    </row>
    <row r="616" spans="31:31" ht="30" customHeight="1" x14ac:dyDescent="0.35">
      <c r="AE616" s="99"/>
    </row>
    <row r="617" spans="31:31" ht="30" customHeight="1" x14ac:dyDescent="0.35">
      <c r="AE617" s="99"/>
    </row>
    <row r="618" spans="31:31" ht="30" customHeight="1" x14ac:dyDescent="0.35">
      <c r="AE618" s="99"/>
    </row>
    <row r="619" spans="31:31" ht="30" customHeight="1" x14ac:dyDescent="0.35">
      <c r="AE619" s="99"/>
    </row>
    <row r="620" spans="31:31" ht="30" customHeight="1" x14ac:dyDescent="0.35">
      <c r="AE620" s="99"/>
    </row>
    <row r="621" spans="31:31" ht="30" customHeight="1" x14ac:dyDescent="0.35">
      <c r="AE621" s="99"/>
    </row>
    <row r="622" spans="31:31" ht="30" customHeight="1" x14ac:dyDescent="0.35">
      <c r="AE622" s="99"/>
    </row>
    <row r="623" spans="31:31" ht="30" customHeight="1" x14ac:dyDescent="0.35">
      <c r="AE623" s="99"/>
    </row>
    <row r="624" spans="31:31" ht="30" customHeight="1" x14ac:dyDescent="0.35">
      <c r="AE624" s="99"/>
    </row>
    <row r="625" spans="31:31" ht="30" customHeight="1" x14ac:dyDescent="0.35">
      <c r="AE625" s="99"/>
    </row>
    <row r="626" spans="31:31" ht="30" customHeight="1" x14ac:dyDescent="0.35">
      <c r="AE626" s="99"/>
    </row>
    <row r="627" spans="31:31" ht="30" customHeight="1" x14ac:dyDescent="0.35">
      <c r="AE627" s="99"/>
    </row>
    <row r="628" spans="31:31" ht="30" customHeight="1" x14ac:dyDescent="0.35">
      <c r="AE628" s="99"/>
    </row>
    <row r="629" spans="31:31" ht="30" customHeight="1" x14ac:dyDescent="0.35">
      <c r="AE629" s="99"/>
    </row>
    <row r="630" spans="31:31" ht="30" customHeight="1" x14ac:dyDescent="0.35">
      <c r="AE630" s="99"/>
    </row>
    <row r="631" spans="31:31" ht="30" customHeight="1" x14ac:dyDescent="0.35">
      <c r="AE631" s="99"/>
    </row>
    <row r="632" spans="31:31" ht="30" customHeight="1" x14ac:dyDescent="0.35">
      <c r="AE632" s="99"/>
    </row>
    <row r="633" spans="31:31" ht="30" customHeight="1" x14ac:dyDescent="0.35">
      <c r="AE633" s="99"/>
    </row>
    <row r="634" spans="31:31" ht="30" customHeight="1" x14ac:dyDescent="0.35">
      <c r="AE634" s="99"/>
    </row>
    <row r="635" spans="31:31" ht="30" customHeight="1" x14ac:dyDescent="0.35">
      <c r="AE635" s="99"/>
    </row>
    <row r="636" spans="31:31" ht="30" customHeight="1" x14ac:dyDescent="0.35">
      <c r="AE636" s="99"/>
    </row>
    <row r="637" spans="31:31" ht="30" customHeight="1" x14ac:dyDescent="0.35">
      <c r="AE637" s="99"/>
    </row>
    <row r="638" spans="31:31" ht="30" customHeight="1" x14ac:dyDescent="0.35">
      <c r="AE638" s="99"/>
    </row>
    <row r="639" spans="31:31" ht="30" customHeight="1" x14ac:dyDescent="0.35">
      <c r="AE639" s="99"/>
    </row>
    <row r="640" spans="31:31" ht="30" customHeight="1" x14ac:dyDescent="0.35">
      <c r="AE640" s="99"/>
    </row>
    <row r="641" spans="31:31" ht="30" customHeight="1" x14ac:dyDescent="0.35">
      <c r="AE641" s="99"/>
    </row>
    <row r="642" spans="31:31" ht="30" customHeight="1" x14ac:dyDescent="0.35">
      <c r="AE642" s="99"/>
    </row>
    <row r="643" spans="31:31" ht="30" customHeight="1" x14ac:dyDescent="0.35">
      <c r="AE643" s="99"/>
    </row>
    <row r="644" spans="31:31" ht="30" customHeight="1" x14ac:dyDescent="0.35">
      <c r="AE644" s="99"/>
    </row>
    <row r="645" spans="31:31" ht="30" customHeight="1" x14ac:dyDescent="0.35">
      <c r="AE645" s="99"/>
    </row>
    <row r="646" spans="31:31" ht="30" customHeight="1" x14ac:dyDescent="0.35">
      <c r="AE646" s="99"/>
    </row>
    <row r="647" spans="31:31" ht="30" customHeight="1" x14ac:dyDescent="0.35">
      <c r="AE647" s="99"/>
    </row>
    <row r="648" spans="31:31" ht="30" customHeight="1" x14ac:dyDescent="0.35">
      <c r="AE648" s="99"/>
    </row>
    <row r="649" spans="31:31" ht="30" customHeight="1" x14ac:dyDescent="0.35">
      <c r="AE649" s="99"/>
    </row>
    <row r="650" spans="31:31" ht="30" customHeight="1" x14ac:dyDescent="0.35">
      <c r="AE650" s="99"/>
    </row>
    <row r="651" spans="31:31" ht="30" customHeight="1" x14ac:dyDescent="0.35">
      <c r="AE651" s="99"/>
    </row>
    <row r="652" spans="31:31" ht="30" customHeight="1" x14ac:dyDescent="0.35">
      <c r="AE652" s="99"/>
    </row>
    <row r="653" spans="31:31" ht="30" customHeight="1" x14ac:dyDescent="0.35">
      <c r="AE653" s="99"/>
    </row>
    <row r="654" spans="31:31" ht="30" customHeight="1" x14ac:dyDescent="0.35">
      <c r="AE654" s="99"/>
    </row>
    <row r="655" spans="31:31" ht="30" customHeight="1" x14ac:dyDescent="0.35">
      <c r="AE655" s="99"/>
    </row>
    <row r="656" spans="31:31" ht="30" customHeight="1" x14ac:dyDescent="0.35">
      <c r="AE656" s="99"/>
    </row>
    <row r="657" spans="31:31" ht="30" customHeight="1" x14ac:dyDescent="0.35">
      <c r="AE657" s="99"/>
    </row>
    <row r="658" spans="31:31" ht="30" customHeight="1" x14ac:dyDescent="0.35">
      <c r="AE658" s="99"/>
    </row>
    <row r="659" spans="31:31" ht="30" customHeight="1" x14ac:dyDescent="0.35">
      <c r="AE659" s="99"/>
    </row>
    <row r="660" spans="31:31" ht="30" customHeight="1" x14ac:dyDescent="0.35">
      <c r="AE660" s="99"/>
    </row>
    <row r="661" spans="31:31" ht="30" customHeight="1" x14ac:dyDescent="0.35">
      <c r="AE661" s="99"/>
    </row>
    <row r="662" spans="31:31" ht="30" customHeight="1" x14ac:dyDescent="0.35">
      <c r="AE662" s="99"/>
    </row>
    <row r="663" spans="31:31" ht="30" customHeight="1" x14ac:dyDescent="0.35">
      <c r="AE663" s="99"/>
    </row>
    <row r="664" spans="31:31" ht="30" customHeight="1" x14ac:dyDescent="0.35">
      <c r="AE664" s="99"/>
    </row>
    <row r="665" spans="31:31" ht="30" customHeight="1" x14ac:dyDescent="0.35">
      <c r="AE665" s="99"/>
    </row>
    <row r="666" spans="31:31" ht="30" customHeight="1" x14ac:dyDescent="0.35">
      <c r="AE666" s="99"/>
    </row>
    <row r="667" spans="31:31" ht="30" customHeight="1" x14ac:dyDescent="0.35">
      <c r="AE667" s="99"/>
    </row>
    <row r="668" spans="31:31" ht="30" customHeight="1" x14ac:dyDescent="0.35">
      <c r="AE668" s="99"/>
    </row>
    <row r="669" spans="31:31" ht="30" customHeight="1" x14ac:dyDescent="0.35">
      <c r="AE669" s="99"/>
    </row>
    <row r="670" spans="31:31" ht="30" customHeight="1" x14ac:dyDescent="0.35">
      <c r="AE670" s="99"/>
    </row>
    <row r="671" spans="31:31" ht="30" customHeight="1" x14ac:dyDescent="0.35">
      <c r="AE671" s="99"/>
    </row>
    <row r="672" spans="31:31" ht="30" customHeight="1" x14ac:dyDescent="0.35">
      <c r="AE672" s="99"/>
    </row>
    <row r="673" spans="31:31" ht="30" customHeight="1" x14ac:dyDescent="0.35">
      <c r="AE673" s="99"/>
    </row>
    <row r="674" spans="31:31" ht="30" customHeight="1" x14ac:dyDescent="0.35">
      <c r="AE674" s="99"/>
    </row>
    <row r="675" spans="31:31" ht="30" customHeight="1" x14ac:dyDescent="0.35">
      <c r="AE675" s="99"/>
    </row>
    <row r="676" spans="31:31" ht="30" customHeight="1" x14ac:dyDescent="0.35">
      <c r="AE676" s="99"/>
    </row>
    <row r="677" spans="31:31" ht="30" customHeight="1" x14ac:dyDescent="0.35">
      <c r="AE677" s="99"/>
    </row>
    <row r="678" spans="31:31" ht="30" customHeight="1" x14ac:dyDescent="0.35">
      <c r="AE678" s="99"/>
    </row>
    <row r="679" spans="31:31" ht="30" customHeight="1" x14ac:dyDescent="0.35">
      <c r="AE679" s="99"/>
    </row>
    <row r="680" spans="31:31" ht="30" customHeight="1" x14ac:dyDescent="0.35">
      <c r="AE680" s="99"/>
    </row>
    <row r="681" spans="31:31" ht="30" customHeight="1" x14ac:dyDescent="0.35">
      <c r="AE681" s="99"/>
    </row>
    <row r="682" spans="31:31" ht="30" customHeight="1" x14ac:dyDescent="0.35">
      <c r="AE682" s="99"/>
    </row>
    <row r="683" spans="31:31" ht="30" customHeight="1" x14ac:dyDescent="0.35">
      <c r="AE683" s="99"/>
    </row>
    <row r="684" spans="31:31" ht="30" customHeight="1" x14ac:dyDescent="0.35">
      <c r="AE684" s="99"/>
    </row>
    <row r="685" spans="31:31" ht="30" customHeight="1" x14ac:dyDescent="0.35">
      <c r="AE685" s="99"/>
    </row>
    <row r="686" spans="31:31" ht="30" customHeight="1" x14ac:dyDescent="0.35">
      <c r="AE686" s="99"/>
    </row>
    <row r="687" spans="31:31" ht="30" customHeight="1" x14ac:dyDescent="0.35">
      <c r="AE687" s="99"/>
    </row>
    <row r="688" spans="31:31" ht="30" customHeight="1" x14ac:dyDescent="0.35">
      <c r="AE688" s="99"/>
    </row>
    <row r="689" spans="31:31" ht="30" customHeight="1" x14ac:dyDescent="0.35">
      <c r="AE689" s="99"/>
    </row>
    <row r="690" spans="31:31" ht="30" customHeight="1" x14ac:dyDescent="0.35">
      <c r="AE690" s="99"/>
    </row>
    <row r="691" spans="31:31" ht="30" customHeight="1" x14ac:dyDescent="0.35">
      <c r="AE691" s="99"/>
    </row>
    <row r="692" spans="31:31" ht="30" customHeight="1" x14ac:dyDescent="0.35">
      <c r="AE692" s="99"/>
    </row>
    <row r="693" spans="31:31" ht="30" customHeight="1" x14ac:dyDescent="0.35">
      <c r="AE693" s="99"/>
    </row>
    <row r="694" spans="31:31" ht="30" customHeight="1" x14ac:dyDescent="0.35">
      <c r="AE694" s="99"/>
    </row>
    <row r="695" spans="31:31" ht="30" customHeight="1" x14ac:dyDescent="0.35">
      <c r="AE695" s="99"/>
    </row>
    <row r="696" spans="31:31" ht="30" customHeight="1" x14ac:dyDescent="0.35">
      <c r="AE696" s="99"/>
    </row>
    <row r="697" spans="31:31" ht="30" customHeight="1" x14ac:dyDescent="0.35">
      <c r="AE697" s="99"/>
    </row>
    <row r="698" spans="31:31" ht="30" customHeight="1" x14ac:dyDescent="0.35">
      <c r="AE698" s="99"/>
    </row>
    <row r="699" spans="31:31" ht="30" customHeight="1" x14ac:dyDescent="0.35">
      <c r="AE699" s="99"/>
    </row>
    <row r="700" spans="31:31" ht="30" customHeight="1" x14ac:dyDescent="0.35">
      <c r="AE700" s="99"/>
    </row>
    <row r="701" spans="31:31" ht="30" customHeight="1" x14ac:dyDescent="0.35">
      <c r="AE701" s="99"/>
    </row>
    <row r="702" spans="31:31" ht="30" customHeight="1" x14ac:dyDescent="0.35">
      <c r="AE702" s="99"/>
    </row>
    <row r="703" spans="31:31" ht="30" customHeight="1" x14ac:dyDescent="0.35">
      <c r="AE703" s="99"/>
    </row>
    <row r="704" spans="31:31" ht="30" customHeight="1" x14ac:dyDescent="0.35">
      <c r="AE704" s="99"/>
    </row>
    <row r="705" spans="31:31" ht="30" customHeight="1" x14ac:dyDescent="0.35">
      <c r="AE705" s="99"/>
    </row>
    <row r="706" spans="31:31" ht="30" customHeight="1" x14ac:dyDescent="0.35">
      <c r="AE706" s="99"/>
    </row>
    <row r="707" spans="31:31" ht="30" customHeight="1" x14ac:dyDescent="0.35">
      <c r="AE707" s="99"/>
    </row>
    <row r="708" spans="31:31" ht="30" customHeight="1" x14ac:dyDescent="0.35">
      <c r="AE708" s="99"/>
    </row>
    <row r="709" spans="31:31" ht="30" customHeight="1" x14ac:dyDescent="0.35">
      <c r="AE709" s="99"/>
    </row>
    <row r="710" spans="31:31" ht="30" customHeight="1" x14ac:dyDescent="0.35">
      <c r="AE710" s="99"/>
    </row>
    <row r="711" spans="31:31" ht="30" customHeight="1" x14ac:dyDescent="0.35">
      <c r="AE711" s="99"/>
    </row>
    <row r="712" spans="31:31" ht="30" customHeight="1" x14ac:dyDescent="0.35">
      <c r="AE712" s="99"/>
    </row>
    <row r="713" spans="31:31" ht="30" customHeight="1" x14ac:dyDescent="0.35">
      <c r="AE713" s="99"/>
    </row>
    <row r="714" spans="31:31" ht="30" customHeight="1" x14ac:dyDescent="0.35">
      <c r="AE714" s="99"/>
    </row>
    <row r="715" spans="31:31" ht="30" customHeight="1" x14ac:dyDescent="0.35">
      <c r="AE715" s="99"/>
    </row>
    <row r="716" spans="31:31" ht="30" customHeight="1" x14ac:dyDescent="0.35">
      <c r="AE716" s="99"/>
    </row>
    <row r="717" spans="31:31" ht="30" customHeight="1" x14ac:dyDescent="0.35">
      <c r="AE717" s="99"/>
    </row>
    <row r="718" spans="31:31" ht="30" customHeight="1" x14ac:dyDescent="0.35">
      <c r="AE718" s="99"/>
    </row>
    <row r="719" spans="31:31" ht="30" customHeight="1" x14ac:dyDescent="0.35">
      <c r="AE719" s="99"/>
    </row>
    <row r="720" spans="31:31" ht="30" customHeight="1" x14ac:dyDescent="0.35">
      <c r="AE720" s="99"/>
    </row>
    <row r="721" spans="31:31" ht="30" customHeight="1" x14ac:dyDescent="0.35">
      <c r="AE721" s="99"/>
    </row>
    <row r="722" spans="31:31" ht="30" customHeight="1" x14ac:dyDescent="0.35">
      <c r="AE722" s="99"/>
    </row>
    <row r="723" spans="31:31" ht="30" customHeight="1" x14ac:dyDescent="0.35">
      <c r="AE723" s="99"/>
    </row>
    <row r="724" spans="31:31" ht="30" customHeight="1" x14ac:dyDescent="0.35">
      <c r="AE724" s="99"/>
    </row>
    <row r="725" spans="31:31" ht="30" customHeight="1" x14ac:dyDescent="0.35">
      <c r="AE725" s="99"/>
    </row>
    <row r="726" spans="31:31" ht="30" customHeight="1" x14ac:dyDescent="0.35">
      <c r="AE726" s="99"/>
    </row>
    <row r="727" spans="31:31" ht="30" customHeight="1" x14ac:dyDescent="0.35">
      <c r="AE727" s="99"/>
    </row>
    <row r="728" spans="31:31" ht="30" customHeight="1" x14ac:dyDescent="0.35">
      <c r="AE728" s="99"/>
    </row>
    <row r="729" spans="31:31" ht="30" customHeight="1" x14ac:dyDescent="0.35">
      <c r="AE729" s="99"/>
    </row>
    <row r="730" spans="31:31" ht="30" customHeight="1" x14ac:dyDescent="0.35">
      <c r="AE730" s="99"/>
    </row>
    <row r="731" spans="31:31" ht="30" customHeight="1" x14ac:dyDescent="0.35">
      <c r="AE731" s="99"/>
    </row>
    <row r="732" spans="31:31" ht="30" customHeight="1" x14ac:dyDescent="0.35">
      <c r="AE732" s="99"/>
    </row>
    <row r="733" spans="31:31" ht="30" customHeight="1" x14ac:dyDescent="0.35">
      <c r="AE733" s="99"/>
    </row>
    <row r="734" spans="31:31" ht="30" customHeight="1" x14ac:dyDescent="0.35">
      <c r="AE734" s="99"/>
    </row>
    <row r="735" spans="31:31" ht="30" customHeight="1" x14ac:dyDescent="0.35">
      <c r="AE735" s="99"/>
    </row>
    <row r="736" spans="31:31" ht="30" customHeight="1" x14ac:dyDescent="0.35">
      <c r="AE736" s="99"/>
    </row>
    <row r="737" spans="31:31" ht="30" customHeight="1" x14ac:dyDescent="0.35">
      <c r="AE737" s="99"/>
    </row>
    <row r="738" spans="31:31" ht="30" customHeight="1" x14ac:dyDescent="0.35">
      <c r="AE738" s="99"/>
    </row>
    <row r="739" spans="31:31" ht="30" customHeight="1" x14ac:dyDescent="0.35">
      <c r="AE739" s="99"/>
    </row>
    <row r="740" spans="31:31" ht="30" customHeight="1" x14ac:dyDescent="0.35">
      <c r="AE740" s="99"/>
    </row>
    <row r="741" spans="31:31" ht="30" customHeight="1" x14ac:dyDescent="0.35">
      <c r="AE741" s="99"/>
    </row>
    <row r="742" spans="31:31" ht="30" customHeight="1" x14ac:dyDescent="0.35">
      <c r="AE742" s="99"/>
    </row>
    <row r="743" spans="31:31" ht="30" customHeight="1" x14ac:dyDescent="0.35">
      <c r="AE743" s="99"/>
    </row>
    <row r="744" spans="31:31" ht="30" customHeight="1" x14ac:dyDescent="0.35">
      <c r="AE744" s="99"/>
    </row>
    <row r="745" spans="31:31" ht="30" customHeight="1" x14ac:dyDescent="0.35">
      <c r="AE745" s="99"/>
    </row>
    <row r="746" spans="31:31" ht="30" customHeight="1" x14ac:dyDescent="0.35">
      <c r="AE746" s="99"/>
    </row>
    <row r="747" spans="31:31" ht="30" customHeight="1" x14ac:dyDescent="0.35">
      <c r="AE747" s="99"/>
    </row>
    <row r="748" spans="31:31" ht="30" customHeight="1" x14ac:dyDescent="0.35">
      <c r="AE748" s="99"/>
    </row>
    <row r="749" spans="31:31" ht="30" customHeight="1" x14ac:dyDescent="0.35">
      <c r="AE749" s="99"/>
    </row>
    <row r="750" spans="31:31" ht="30" customHeight="1" x14ac:dyDescent="0.35">
      <c r="AE750" s="99"/>
    </row>
    <row r="751" spans="31:31" ht="30" customHeight="1" x14ac:dyDescent="0.35">
      <c r="AE751" s="99"/>
    </row>
    <row r="752" spans="31:31" ht="30" customHeight="1" x14ac:dyDescent="0.35">
      <c r="AE752" s="99"/>
    </row>
    <row r="753" spans="31:31" ht="30" customHeight="1" x14ac:dyDescent="0.35">
      <c r="AE753" s="99"/>
    </row>
    <row r="754" spans="31:31" ht="30" customHeight="1" x14ac:dyDescent="0.35">
      <c r="AE754" s="99"/>
    </row>
    <row r="755" spans="31:31" ht="30" customHeight="1" x14ac:dyDescent="0.35">
      <c r="AE755" s="99"/>
    </row>
    <row r="756" spans="31:31" ht="30" customHeight="1" x14ac:dyDescent="0.35">
      <c r="AE756" s="99"/>
    </row>
    <row r="757" spans="31:31" ht="30" customHeight="1" x14ac:dyDescent="0.35">
      <c r="AE757" s="99"/>
    </row>
    <row r="758" spans="31:31" ht="30" customHeight="1" x14ac:dyDescent="0.35">
      <c r="AE758" s="99"/>
    </row>
    <row r="759" spans="31:31" ht="30" customHeight="1" x14ac:dyDescent="0.35">
      <c r="AE759" s="99"/>
    </row>
    <row r="760" spans="31:31" ht="30" customHeight="1" x14ac:dyDescent="0.35">
      <c r="AE760" s="99"/>
    </row>
    <row r="761" spans="31:31" ht="30" customHeight="1" x14ac:dyDescent="0.35">
      <c r="AE761" s="99"/>
    </row>
    <row r="762" spans="31:31" ht="30" customHeight="1" x14ac:dyDescent="0.35">
      <c r="AE762" s="99"/>
    </row>
    <row r="763" spans="31:31" ht="30" customHeight="1" x14ac:dyDescent="0.35">
      <c r="AE763" s="99"/>
    </row>
    <row r="764" spans="31:31" ht="30" customHeight="1" x14ac:dyDescent="0.35">
      <c r="AE764" s="99"/>
    </row>
    <row r="765" spans="31:31" ht="30" customHeight="1" x14ac:dyDescent="0.35">
      <c r="AE765" s="99"/>
    </row>
    <row r="766" spans="31:31" ht="30" customHeight="1" x14ac:dyDescent="0.35">
      <c r="AE766" s="99"/>
    </row>
    <row r="767" spans="31:31" ht="30" customHeight="1" x14ac:dyDescent="0.35">
      <c r="AE767" s="99"/>
    </row>
    <row r="768" spans="31:31" ht="30" customHeight="1" x14ac:dyDescent="0.35">
      <c r="AE768" s="99"/>
    </row>
    <row r="769" spans="31:31" ht="30" customHeight="1" x14ac:dyDescent="0.35">
      <c r="AE769" s="99"/>
    </row>
    <row r="770" spans="31:31" ht="30" customHeight="1" x14ac:dyDescent="0.35">
      <c r="AE770" s="99"/>
    </row>
    <row r="771" spans="31:31" ht="30" customHeight="1" x14ac:dyDescent="0.35">
      <c r="AE771" s="99"/>
    </row>
    <row r="772" spans="31:31" ht="30" customHeight="1" x14ac:dyDescent="0.35">
      <c r="AE772" s="99"/>
    </row>
    <row r="773" spans="31:31" ht="30" customHeight="1" x14ac:dyDescent="0.35">
      <c r="AE773" s="99"/>
    </row>
    <row r="774" spans="31:31" ht="30" customHeight="1" x14ac:dyDescent="0.35">
      <c r="AE774" s="99"/>
    </row>
    <row r="775" spans="31:31" ht="30" customHeight="1" x14ac:dyDescent="0.35">
      <c r="AE775" s="99"/>
    </row>
    <row r="776" spans="31:31" ht="30" customHeight="1" x14ac:dyDescent="0.35">
      <c r="AE776" s="99"/>
    </row>
    <row r="777" spans="31:31" ht="30" customHeight="1" x14ac:dyDescent="0.35">
      <c r="AE777" s="99"/>
    </row>
    <row r="778" spans="31:31" ht="30" customHeight="1" x14ac:dyDescent="0.35">
      <c r="AE778" s="99"/>
    </row>
    <row r="779" spans="31:31" ht="30" customHeight="1" x14ac:dyDescent="0.35">
      <c r="AE779" s="99"/>
    </row>
    <row r="780" spans="31:31" ht="30" customHeight="1" x14ac:dyDescent="0.35">
      <c r="AE780" s="99"/>
    </row>
    <row r="781" spans="31:31" ht="30" customHeight="1" x14ac:dyDescent="0.35">
      <c r="AE781" s="99"/>
    </row>
    <row r="782" spans="31:31" ht="30" customHeight="1" x14ac:dyDescent="0.35">
      <c r="AE782" s="99"/>
    </row>
    <row r="783" spans="31:31" ht="30" customHeight="1" x14ac:dyDescent="0.35">
      <c r="AE783" s="99"/>
    </row>
    <row r="784" spans="31:31" ht="30" customHeight="1" x14ac:dyDescent="0.35">
      <c r="AE784" s="99"/>
    </row>
    <row r="785" spans="31:31" ht="30" customHeight="1" x14ac:dyDescent="0.35">
      <c r="AE785" s="99"/>
    </row>
    <row r="786" spans="31:31" ht="30" customHeight="1" x14ac:dyDescent="0.35">
      <c r="AE786" s="99"/>
    </row>
    <row r="787" spans="31:31" ht="30" customHeight="1" x14ac:dyDescent="0.35">
      <c r="AE787" s="99"/>
    </row>
    <row r="788" spans="31:31" ht="30" customHeight="1" x14ac:dyDescent="0.35">
      <c r="AE788" s="99"/>
    </row>
    <row r="789" spans="31:31" ht="30" customHeight="1" x14ac:dyDescent="0.35">
      <c r="AE789" s="99"/>
    </row>
    <row r="790" spans="31:31" ht="30" customHeight="1" x14ac:dyDescent="0.35">
      <c r="AE790" s="99"/>
    </row>
    <row r="791" spans="31:31" ht="30" customHeight="1" x14ac:dyDescent="0.35">
      <c r="AE791" s="99"/>
    </row>
    <row r="792" spans="31:31" ht="30" customHeight="1" x14ac:dyDescent="0.35">
      <c r="AE792" s="99"/>
    </row>
    <row r="793" spans="31:31" ht="30" customHeight="1" x14ac:dyDescent="0.35">
      <c r="AE793" s="99"/>
    </row>
    <row r="794" spans="31:31" ht="30" customHeight="1" x14ac:dyDescent="0.35">
      <c r="AE794" s="99"/>
    </row>
    <row r="795" spans="31:31" ht="30" customHeight="1" x14ac:dyDescent="0.35">
      <c r="AE795" s="99"/>
    </row>
    <row r="796" spans="31:31" ht="30" customHeight="1" x14ac:dyDescent="0.35">
      <c r="AE796" s="99"/>
    </row>
    <row r="797" spans="31:31" ht="30" customHeight="1" x14ac:dyDescent="0.35">
      <c r="AE797" s="99"/>
    </row>
    <row r="798" spans="31:31" ht="30" customHeight="1" x14ac:dyDescent="0.35">
      <c r="AE798" s="99"/>
    </row>
    <row r="799" spans="31:31" ht="30" customHeight="1" x14ac:dyDescent="0.35">
      <c r="AE799" s="99"/>
    </row>
    <row r="800" spans="31:31" ht="30" customHeight="1" x14ac:dyDescent="0.35">
      <c r="AE800" s="99"/>
    </row>
    <row r="801" spans="31:31" ht="30" customHeight="1" x14ac:dyDescent="0.35">
      <c r="AE801" s="99"/>
    </row>
    <row r="802" spans="31:31" ht="30" customHeight="1" x14ac:dyDescent="0.35">
      <c r="AE802" s="99"/>
    </row>
    <row r="803" spans="31:31" ht="30" customHeight="1" x14ac:dyDescent="0.35">
      <c r="AE803" s="99"/>
    </row>
    <row r="804" spans="31:31" ht="30" customHeight="1" x14ac:dyDescent="0.35">
      <c r="AE804" s="99"/>
    </row>
    <row r="805" spans="31:31" ht="30" customHeight="1" x14ac:dyDescent="0.35">
      <c r="AE805" s="99"/>
    </row>
    <row r="806" spans="31:31" ht="30" customHeight="1" x14ac:dyDescent="0.35">
      <c r="AE806" s="99"/>
    </row>
    <row r="807" spans="31:31" ht="30" customHeight="1" x14ac:dyDescent="0.35">
      <c r="AE807" s="99"/>
    </row>
    <row r="808" spans="31:31" ht="30" customHeight="1" x14ac:dyDescent="0.35">
      <c r="AE808" s="99"/>
    </row>
    <row r="809" spans="31:31" ht="30" customHeight="1" x14ac:dyDescent="0.35">
      <c r="AE809" s="99"/>
    </row>
    <row r="810" spans="31:31" ht="30" customHeight="1" x14ac:dyDescent="0.35">
      <c r="AE810" s="99"/>
    </row>
    <row r="811" spans="31:31" ht="30" customHeight="1" x14ac:dyDescent="0.35">
      <c r="AE811" s="99"/>
    </row>
    <row r="812" spans="31:31" ht="30" customHeight="1" x14ac:dyDescent="0.35">
      <c r="AE812" s="99"/>
    </row>
    <row r="813" spans="31:31" ht="30" customHeight="1" x14ac:dyDescent="0.35">
      <c r="AE813" s="99"/>
    </row>
    <row r="814" spans="31:31" ht="30" customHeight="1" x14ac:dyDescent="0.35">
      <c r="AE814" s="99"/>
    </row>
    <row r="815" spans="31:31" ht="30" customHeight="1" x14ac:dyDescent="0.35">
      <c r="AE815" s="99"/>
    </row>
    <row r="816" spans="31:31" ht="30" customHeight="1" x14ac:dyDescent="0.35">
      <c r="AE816" s="99"/>
    </row>
    <row r="817" spans="31:31" ht="30" customHeight="1" x14ac:dyDescent="0.35">
      <c r="AE817" s="99"/>
    </row>
    <row r="818" spans="31:31" ht="30" customHeight="1" x14ac:dyDescent="0.35">
      <c r="AE818" s="99"/>
    </row>
    <row r="819" spans="31:31" ht="30" customHeight="1" x14ac:dyDescent="0.35">
      <c r="AE819" s="99"/>
    </row>
    <row r="820" spans="31:31" ht="30" customHeight="1" x14ac:dyDescent="0.35">
      <c r="AE820" s="99"/>
    </row>
    <row r="821" spans="31:31" ht="30" customHeight="1" x14ac:dyDescent="0.35">
      <c r="AE821" s="99"/>
    </row>
    <row r="822" spans="31:31" ht="30" customHeight="1" x14ac:dyDescent="0.35">
      <c r="AE822" s="99"/>
    </row>
    <row r="823" spans="31:31" ht="30" customHeight="1" x14ac:dyDescent="0.35">
      <c r="AE823" s="99"/>
    </row>
    <row r="824" spans="31:31" ht="30" customHeight="1" x14ac:dyDescent="0.35">
      <c r="AE824" s="99"/>
    </row>
    <row r="825" spans="31:31" ht="30" customHeight="1" x14ac:dyDescent="0.35">
      <c r="AE825" s="99"/>
    </row>
    <row r="826" spans="31:31" ht="30" customHeight="1" x14ac:dyDescent="0.35">
      <c r="AE826" s="99"/>
    </row>
    <row r="827" spans="31:31" ht="30" customHeight="1" x14ac:dyDescent="0.35">
      <c r="AE827" s="99"/>
    </row>
    <row r="828" spans="31:31" ht="30" customHeight="1" x14ac:dyDescent="0.35">
      <c r="AE828" s="99"/>
    </row>
    <row r="829" spans="31:31" ht="30" customHeight="1" x14ac:dyDescent="0.35">
      <c r="AE829" s="99"/>
    </row>
    <row r="830" spans="31:31" ht="30" customHeight="1" x14ac:dyDescent="0.35">
      <c r="AE830" s="99"/>
    </row>
    <row r="831" spans="31:31" ht="30" customHeight="1" x14ac:dyDescent="0.35">
      <c r="AE831" s="99"/>
    </row>
    <row r="832" spans="31:31" ht="30" customHeight="1" x14ac:dyDescent="0.35">
      <c r="AE832" s="99"/>
    </row>
    <row r="833" spans="31:31" ht="30" customHeight="1" x14ac:dyDescent="0.35">
      <c r="AE833" s="99"/>
    </row>
    <row r="834" spans="31:31" ht="30" customHeight="1" x14ac:dyDescent="0.35">
      <c r="AE834" s="99"/>
    </row>
    <row r="835" spans="31:31" ht="30" customHeight="1" x14ac:dyDescent="0.35">
      <c r="AE835" s="99"/>
    </row>
    <row r="836" spans="31:31" ht="30" customHeight="1" x14ac:dyDescent="0.35">
      <c r="AE836" s="99"/>
    </row>
    <row r="837" spans="31:31" ht="30" customHeight="1" x14ac:dyDescent="0.35">
      <c r="AE837" s="99"/>
    </row>
    <row r="838" spans="31:31" ht="30" customHeight="1" x14ac:dyDescent="0.35">
      <c r="AE838" s="99"/>
    </row>
    <row r="839" spans="31:31" ht="30" customHeight="1" x14ac:dyDescent="0.35">
      <c r="AE839" s="99"/>
    </row>
    <row r="840" spans="31:31" ht="30" customHeight="1" x14ac:dyDescent="0.35">
      <c r="AE840" s="99"/>
    </row>
    <row r="841" spans="31:31" ht="30" customHeight="1" x14ac:dyDescent="0.35">
      <c r="AE841" s="99"/>
    </row>
    <row r="842" spans="31:31" ht="30" customHeight="1" x14ac:dyDescent="0.35">
      <c r="AE842" s="99"/>
    </row>
    <row r="843" spans="31:31" ht="30" customHeight="1" x14ac:dyDescent="0.35">
      <c r="AE843" s="99"/>
    </row>
    <row r="844" spans="31:31" ht="30" customHeight="1" x14ac:dyDescent="0.35">
      <c r="AE844" s="99"/>
    </row>
    <row r="845" spans="31:31" ht="30" customHeight="1" x14ac:dyDescent="0.35">
      <c r="AE845" s="99"/>
    </row>
    <row r="846" spans="31:31" ht="30" customHeight="1" x14ac:dyDescent="0.35">
      <c r="AE846" s="99"/>
    </row>
    <row r="847" spans="31:31" ht="30" customHeight="1" x14ac:dyDescent="0.35">
      <c r="AE847" s="99"/>
    </row>
    <row r="848" spans="31:31" ht="30" customHeight="1" x14ac:dyDescent="0.35">
      <c r="AE848" s="99"/>
    </row>
    <row r="849" spans="31:31" ht="30" customHeight="1" x14ac:dyDescent="0.35">
      <c r="AE849" s="99"/>
    </row>
    <row r="850" spans="31:31" ht="30" customHeight="1" x14ac:dyDescent="0.35">
      <c r="AE850" s="99"/>
    </row>
    <row r="851" spans="31:31" ht="30" customHeight="1" x14ac:dyDescent="0.35">
      <c r="AE851" s="99"/>
    </row>
    <row r="852" spans="31:31" ht="30" customHeight="1" x14ac:dyDescent="0.35">
      <c r="AE852" s="99"/>
    </row>
    <row r="853" spans="31:31" ht="30" customHeight="1" x14ac:dyDescent="0.35">
      <c r="AE853" s="99"/>
    </row>
    <row r="854" spans="31:31" ht="30" customHeight="1" x14ac:dyDescent="0.35">
      <c r="AE854" s="99"/>
    </row>
    <row r="855" spans="31:31" ht="30" customHeight="1" x14ac:dyDescent="0.35">
      <c r="AE855" s="99"/>
    </row>
    <row r="856" spans="31:31" ht="30" customHeight="1" x14ac:dyDescent="0.35">
      <c r="AE856" s="99"/>
    </row>
    <row r="857" spans="31:31" ht="30" customHeight="1" x14ac:dyDescent="0.35">
      <c r="AE857" s="99"/>
    </row>
    <row r="858" spans="31:31" ht="30" customHeight="1" x14ac:dyDescent="0.35">
      <c r="AE858" s="99"/>
    </row>
    <row r="859" spans="31:31" ht="30" customHeight="1" x14ac:dyDescent="0.35">
      <c r="AE859" s="99"/>
    </row>
    <row r="860" spans="31:31" ht="30" customHeight="1" x14ac:dyDescent="0.35">
      <c r="AE860" s="99"/>
    </row>
    <row r="861" spans="31:31" ht="30" customHeight="1" x14ac:dyDescent="0.35">
      <c r="AE861" s="99"/>
    </row>
    <row r="862" spans="31:31" ht="30" customHeight="1" x14ac:dyDescent="0.35">
      <c r="AE862" s="99"/>
    </row>
    <row r="863" spans="31:31" ht="30" customHeight="1" x14ac:dyDescent="0.35">
      <c r="AE863" s="99"/>
    </row>
    <row r="864" spans="31:31" ht="30" customHeight="1" x14ac:dyDescent="0.35">
      <c r="AE864" s="99"/>
    </row>
    <row r="865" spans="31:31" ht="30" customHeight="1" x14ac:dyDescent="0.35">
      <c r="AE865" s="99"/>
    </row>
    <row r="866" spans="31:31" ht="30" customHeight="1" x14ac:dyDescent="0.35">
      <c r="AE866" s="99"/>
    </row>
    <row r="867" spans="31:31" ht="30" customHeight="1" x14ac:dyDescent="0.35">
      <c r="AE867" s="99"/>
    </row>
    <row r="868" spans="31:31" ht="30" customHeight="1" x14ac:dyDescent="0.35">
      <c r="AE868" s="99"/>
    </row>
    <row r="869" spans="31:31" ht="30" customHeight="1" x14ac:dyDescent="0.35">
      <c r="AE869" s="99"/>
    </row>
    <row r="870" spans="31:31" ht="30" customHeight="1" x14ac:dyDescent="0.35">
      <c r="AE870" s="99"/>
    </row>
    <row r="871" spans="31:31" ht="30" customHeight="1" x14ac:dyDescent="0.35">
      <c r="AE871" s="99"/>
    </row>
    <row r="872" spans="31:31" ht="30" customHeight="1" x14ac:dyDescent="0.35">
      <c r="AE872" s="99"/>
    </row>
    <row r="873" spans="31:31" ht="30" customHeight="1" x14ac:dyDescent="0.35">
      <c r="AE873" s="99"/>
    </row>
    <row r="874" spans="31:31" ht="30" customHeight="1" x14ac:dyDescent="0.35">
      <c r="AE874" s="99"/>
    </row>
    <row r="875" spans="31:31" ht="30" customHeight="1" x14ac:dyDescent="0.35">
      <c r="AE875" s="99"/>
    </row>
    <row r="876" spans="31:31" ht="30" customHeight="1" x14ac:dyDescent="0.35">
      <c r="AE876" s="99"/>
    </row>
    <row r="877" spans="31:31" ht="30" customHeight="1" x14ac:dyDescent="0.35">
      <c r="AE877" s="99"/>
    </row>
    <row r="878" spans="31:31" ht="30" customHeight="1" x14ac:dyDescent="0.35">
      <c r="AE878" s="99"/>
    </row>
    <row r="879" spans="31:31" ht="30" customHeight="1" x14ac:dyDescent="0.35">
      <c r="AE879" s="99"/>
    </row>
    <row r="880" spans="31:31" ht="30" customHeight="1" x14ac:dyDescent="0.35">
      <c r="AE880" s="99"/>
    </row>
    <row r="881" spans="31:31" ht="30" customHeight="1" x14ac:dyDescent="0.35">
      <c r="AE881" s="99"/>
    </row>
    <row r="882" spans="31:31" ht="30" customHeight="1" x14ac:dyDescent="0.35">
      <c r="AE882" s="99"/>
    </row>
    <row r="883" spans="31:31" ht="30" customHeight="1" x14ac:dyDescent="0.35">
      <c r="AE883" s="99"/>
    </row>
    <row r="884" spans="31:31" ht="30" customHeight="1" x14ac:dyDescent="0.35">
      <c r="AE884" s="99"/>
    </row>
    <row r="885" spans="31:31" ht="30" customHeight="1" x14ac:dyDescent="0.35">
      <c r="AE885" s="99"/>
    </row>
    <row r="886" spans="31:31" ht="30" customHeight="1" x14ac:dyDescent="0.35">
      <c r="AE886" s="99"/>
    </row>
    <row r="887" spans="31:31" ht="30" customHeight="1" x14ac:dyDescent="0.35">
      <c r="AE887" s="99"/>
    </row>
    <row r="888" spans="31:31" ht="30" customHeight="1" x14ac:dyDescent="0.35">
      <c r="AE888" s="99"/>
    </row>
    <row r="889" spans="31:31" ht="30" customHeight="1" x14ac:dyDescent="0.35">
      <c r="AE889" s="99"/>
    </row>
    <row r="890" spans="31:31" ht="30" customHeight="1" x14ac:dyDescent="0.35">
      <c r="AE890" s="99"/>
    </row>
    <row r="891" spans="31:31" ht="30" customHeight="1" x14ac:dyDescent="0.35">
      <c r="AE891" s="99"/>
    </row>
    <row r="892" spans="31:31" ht="30" customHeight="1" x14ac:dyDescent="0.35">
      <c r="AE892" s="99"/>
    </row>
    <row r="893" spans="31:31" ht="30" customHeight="1" x14ac:dyDescent="0.35">
      <c r="AE893" s="99"/>
    </row>
    <row r="894" spans="31:31" ht="30" customHeight="1" x14ac:dyDescent="0.35">
      <c r="AE894" s="99"/>
    </row>
    <row r="895" spans="31:31" ht="30" customHeight="1" x14ac:dyDescent="0.35">
      <c r="AE895" s="99"/>
    </row>
    <row r="896" spans="31:31" ht="30" customHeight="1" x14ac:dyDescent="0.35">
      <c r="AE896" s="99"/>
    </row>
    <row r="897" spans="31:31" ht="30" customHeight="1" x14ac:dyDescent="0.35">
      <c r="AE897" s="99"/>
    </row>
    <row r="898" spans="31:31" ht="30" customHeight="1" x14ac:dyDescent="0.35">
      <c r="AE898" s="99"/>
    </row>
    <row r="899" spans="31:31" ht="30" customHeight="1" x14ac:dyDescent="0.35">
      <c r="AE899" s="99"/>
    </row>
    <row r="900" spans="31:31" ht="30" customHeight="1" x14ac:dyDescent="0.35">
      <c r="AE900" s="99"/>
    </row>
    <row r="901" spans="31:31" ht="30" customHeight="1" x14ac:dyDescent="0.35">
      <c r="AE901" s="99"/>
    </row>
    <row r="902" spans="31:31" ht="30" customHeight="1" x14ac:dyDescent="0.35">
      <c r="AE902" s="99"/>
    </row>
    <row r="903" spans="31:31" ht="30" customHeight="1" x14ac:dyDescent="0.35">
      <c r="AE903" s="99"/>
    </row>
    <row r="904" spans="31:31" ht="30" customHeight="1" x14ac:dyDescent="0.35">
      <c r="AE904" s="99"/>
    </row>
    <row r="905" spans="31:31" ht="30" customHeight="1" x14ac:dyDescent="0.35">
      <c r="AE905" s="99"/>
    </row>
    <row r="906" spans="31:31" ht="30" customHeight="1" x14ac:dyDescent="0.35">
      <c r="AE906" s="99"/>
    </row>
    <row r="907" spans="31:31" ht="30" customHeight="1" x14ac:dyDescent="0.35">
      <c r="AE907" s="99"/>
    </row>
    <row r="908" spans="31:31" ht="30" customHeight="1" x14ac:dyDescent="0.35">
      <c r="AE908" s="99"/>
    </row>
    <row r="909" spans="31:31" ht="30" customHeight="1" x14ac:dyDescent="0.35">
      <c r="AE909" s="99"/>
    </row>
    <row r="910" spans="31:31" ht="30" customHeight="1" x14ac:dyDescent="0.35">
      <c r="AE910" s="99"/>
    </row>
    <row r="911" spans="31:31" ht="30" customHeight="1" x14ac:dyDescent="0.35">
      <c r="AE911" s="99"/>
    </row>
    <row r="912" spans="31:31" ht="30" customHeight="1" x14ac:dyDescent="0.35">
      <c r="AE912" s="99"/>
    </row>
    <row r="913" spans="31:31" ht="30" customHeight="1" x14ac:dyDescent="0.35">
      <c r="AE913" s="99"/>
    </row>
    <row r="914" spans="31:31" ht="30" customHeight="1" x14ac:dyDescent="0.35">
      <c r="AE914" s="99"/>
    </row>
    <row r="915" spans="31:31" ht="30" customHeight="1" x14ac:dyDescent="0.35">
      <c r="AE915" s="99"/>
    </row>
    <row r="916" spans="31:31" ht="30" customHeight="1" x14ac:dyDescent="0.35">
      <c r="AE916" s="99"/>
    </row>
    <row r="917" spans="31:31" ht="30" customHeight="1" x14ac:dyDescent="0.35">
      <c r="AE917" s="99"/>
    </row>
    <row r="918" spans="31:31" ht="30" customHeight="1" x14ac:dyDescent="0.35">
      <c r="AE918" s="99"/>
    </row>
    <row r="919" spans="31:31" ht="30" customHeight="1" x14ac:dyDescent="0.35">
      <c r="AE919" s="99"/>
    </row>
    <row r="920" spans="31:31" ht="30" customHeight="1" x14ac:dyDescent="0.35">
      <c r="AE920" s="99"/>
    </row>
    <row r="921" spans="31:31" ht="30" customHeight="1" x14ac:dyDescent="0.35">
      <c r="AE921" s="99"/>
    </row>
    <row r="922" spans="31:31" ht="30" customHeight="1" x14ac:dyDescent="0.35">
      <c r="AE922" s="99"/>
    </row>
    <row r="923" spans="31:31" ht="30" customHeight="1" x14ac:dyDescent="0.35">
      <c r="AE923" s="99"/>
    </row>
    <row r="924" spans="31:31" ht="30" customHeight="1" x14ac:dyDescent="0.35">
      <c r="AE924" s="99"/>
    </row>
    <row r="925" spans="31:31" ht="30" customHeight="1" x14ac:dyDescent="0.35">
      <c r="AE925" s="99"/>
    </row>
    <row r="926" spans="31:31" ht="30" customHeight="1" x14ac:dyDescent="0.35">
      <c r="AE926" s="99"/>
    </row>
    <row r="927" spans="31:31" ht="30" customHeight="1" x14ac:dyDescent="0.35">
      <c r="AE927" s="99"/>
    </row>
    <row r="928" spans="31:31" ht="30" customHeight="1" x14ac:dyDescent="0.35">
      <c r="AE928" s="99"/>
    </row>
    <row r="929" spans="31:31" ht="30" customHeight="1" x14ac:dyDescent="0.35">
      <c r="AE929" s="99"/>
    </row>
    <row r="930" spans="31:31" ht="30" customHeight="1" x14ac:dyDescent="0.35">
      <c r="AE930" s="99"/>
    </row>
    <row r="931" spans="31:31" ht="30" customHeight="1" x14ac:dyDescent="0.35">
      <c r="AE931" s="99"/>
    </row>
    <row r="932" spans="31:31" ht="30" customHeight="1" x14ac:dyDescent="0.35">
      <c r="AE932" s="99"/>
    </row>
    <row r="933" spans="31:31" ht="30" customHeight="1" x14ac:dyDescent="0.35">
      <c r="AE933" s="99"/>
    </row>
    <row r="934" spans="31:31" ht="30" customHeight="1" x14ac:dyDescent="0.35">
      <c r="AE934" s="99"/>
    </row>
    <row r="935" spans="31:31" ht="30" customHeight="1" x14ac:dyDescent="0.35">
      <c r="AE935" s="99"/>
    </row>
    <row r="936" spans="31:31" ht="30" customHeight="1" x14ac:dyDescent="0.35">
      <c r="AE936" s="99"/>
    </row>
    <row r="937" spans="31:31" ht="30" customHeight="1" x14ac:dyDescent="0.35">
      <c r="AE937" s="99"/>
    </row>
    <row r="938" spans="31:31" ht="30" customHeight="1" x14ac:dyDescent="0.35">
      <c r="AE938" s="99"/>
    </row>
    <row r="939" spans="31:31" ht="30" customHeight="1" x14ac:dyDescent="0.35">
      <c r="AE939" s="99"/>
    </row>
    <row r="940" spans="31:31" ht="30" customHeight="1" x14ac:dyDescent="0.35">
      <c r="AE940" s="99"/>
    </row>
    <row r="941" spans="31:31" ht="30" customHeight="1" x14ac:dyDescent="0.35">
      <c r="AE941" s="99"/>
    </row>
    <row r="942" spans="31:31" ht="30" customHeight="1" x14ac:dyDescent="0.35">
      <c r="AE942" s="99"/>
    </row>
    <row r="943" spans="31:31" ht="30" customHeight="1" x14ac:dyDescent="0.35">
      <c r="AE943" s="99"/>
    </row>
    <row r="944" spans="31:31" ht="30" customHeight="1" x14ac:dyDescent="0.35">
      <c r="AE944" s="99"/>
    </row>
    <row r="945" spans="31:31" ht="30" customHeight="1" x14ac:dyDescent="0.35">
      <c r="AE945" s="99"/>
    </row>
    <row r="946" spans="31:31" ht="30" customHeight="1" x14ac:dyDescent="0.35">
      <c r="AE946" s="99"/>
    </row>
    <row r="947" spans="31:31" ht="30" customHeight="1" x14ac:dyDescent="0.35">
      <c r="AE947" s="99"/>
    </row>
    <row r="948" spans="31:31" ht="30" customHeight="1" x14ac:dyDescent="0.35">
      <c r="AE948" s="99"/>
    </row>
    <row r="949" spans="31:31" ht="30" customHeight="1" x14ac:dyDescent="0.35">
      <c r="AE949" s="99"/>
    </row>
    <row r="950" spans="31:31" ht="30" customHeight="1" x14ac:dyDescent="0.35">
      <c r="AE950" s="99"/>
    </row>
    <row r="951" spans="31:31" ht="30" customHeight="1" x14ac:dyDescent="0.35">
      <c r="AE951" s="99"/>
    </row>
    <row r="952" spans="31:31" ht="30" customHeight="1" x14ac:dyDescent="0.35">
      <c r="AE952" s="99"/>
    </row>
    <row r="953" spans="31:31" ht="30" customHeight="1" x14ac:dyDescent="0.35">
      <c r="AE953" s="99"/>
    </row>
    <row r="954" spans="31:31" ht="30" customHeight="1" x14ac:dyDescent="0.35">
      <c r="AE954" s="99"/>
    </row>
    <row r="955" spans="31:31" ht="30" customHeight="1" x14ac:dyDescent="0.35">
      <c r="AE955" s="99"/>
    </row>
    <row r="956" spans="31:31" ht="30" customHeight="1" x14ac:dyDescent="0.35">
      <c r="AE956" s="99"/>
    </row>
    <row r="957" spans="31:31" ht="30" customHeight="1" x14ac:dyDescent="0.35">
      <c r="AE957" s="99"/>
    </row>
    <row r="958" spans="31:31" ht="30" customHeight="1" x14ac:dyDescent="0.35">
      <c r="AE958" s="99"/>
    </row>
    <row r="959" spans="31:31" ht="30" customHeight="1" x14ac:dyDescent="0.35">
      <c r="AE959" s="99"/>
    </row>
    <row r="960" spans="31:31" ht="30" customHeight="1" x14ac:dyDescent="0.35">
      <c r="AE960" s="99"/>
    </row>
    <row r="961" spans="31:31" ht="30" customHeight="1" x14ac:dyDescent="0.35">
      <c r="AE961" s="99"/>
    </row>
    <row r="962" spans="31:31" ht="30" customHeight="1" x14ac:dyDescent="0.35">
      <c r="AE962" s="99"/>
    </row>
    <row r="963" spans="31:31" ht="30" customHeight="1" x14ac:dyDescent="0.35">
      <c r="AE963" s="99"/>
    </row>
    <row r="964" spans="31:31" ht="30" customHeight="1" x14ac:dyDescent="0.35">
      <c r="AE964" s="99"/>
    </row>
    <row r="965" spans="31:31" ht="30" customHeight="1" x14ac:dyDescent="0.35">
      <c r="AE965" s="99"/>
    </row>
    <row r="966" spans="31:31" ht="30" customHeight="1" x14ac:dyDescent="0.35">
      <c r="AE966" s="99"/>
    </row>
    <row r="967" spans="31:31" ht="30" customHeight="1" x14ac:dyDescent="0.35">
      <c r="AE967" s="99"/>
    </row>
    <row r="968" spans="31:31" ht="30" customHeight="1" x14ac:dyDescent="0.35">
      <c r="AE968" s="99"/>
    </row>
    <row r="969" spans="31:31" ht="30" customHeight="1" x14ac:dyDescent="0.35">
      <c r="AE969" s="99"/>
    </row>
    <row r="970" spans="31:31" ht="30" customHeight="1" x14ac:dyDescent="0.35">
      <c r="AE970" s="99"/>
    </row>
    <row r="971" spans="31:31" ht="30" customHeight="1" x14ac:dyDescent="0.35">
      <c r="AE971" s="99"/>
    </row>
    <row r="972" spans="31:31" ht="30" customHeight="1" x14ac:dyDescent="0.35">
      <c r="AE972" s="99"/>
    </row>
    <row r="973" spans="31:31" ht="30" customHeight="1" x14ac:dyDescent="0.35">
      <c r="AE973" s="99"/>
    </row>
    <row r="974" spans="31:31" ht="30" customHeight="1" x14ac:dyDescent="0.35">
      <c r="AE974" s="99"/>
    </row>
  </sheetData>
  <autoFilter ref="A3:AU3"/>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58" priority="1" operator="lessThan">
      <formula>0</formula>
    </cfRule>
  </conditionalFormatting>
  <conditionalFormatting sqref="U4:AD186 AF4:AT186">
    <cfRule type="cellIs" dxfId="57" priority="2" operator="greaterThan">
      <formula>0</formula>
    </cfRule>
  </conditionalFormatting>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dimension ref="A1:AU974"/>
  <sheetViews>
    <sheetView zoomScale="60" zoomScaleNormal="60" workbookViewId="0">
      <selection activeCell="Y1" sqref="Y1:Y2"/>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33.1796875" style="92" customWidth="1"/>
    <col min="5" max="5" width="10" style="92" customWidth="1"/>
    <col min="6" max="6" width="9.7265625" style="92" customWidth="1"/>
    <col min="7" max="7" width="14.453125" style="92" customWidth="1"/>
    <col min="8" max="8" width="9.1796875" style="92" customWidth="1"/>
    <col min="9" max="9" width="17.1796875" style="92" customWidth="1"/>
    <col min="10" max="10" width="15.7265625" style="92" customWidth="1"/>
    <col min="11" max="14" width="16" style="94" customWidth="1"/>
    <col min="15" max="15" width="17.54296875" style="94" customWidth="1"/>
    <col min="16" max="18" width="16" style="94" customWidth="1"/>
    <col min="19" max="19" width="16" style="101" customWidth="1"/>
    <col min="20" max="20" width="11.1796875" style="96" customWidth="1"/>
    <col min="21" max="21" width="16.1796875" style="99" customWidth="1"/>
    <col min="22" max="22" width="15.1796875" style="99" customWidth="1"/>
    <col min="23" max="23" width="16" style="99" customWidth="1"/>
    <col min="24" max="25" width="16.1796875" style="99" customWidth="1"/>
    <col min="26" max="26" width="15.542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2" t="s">
        <v>19</v>
      </c>
      <c r="V1" s="298" t="s">
        <v>19</v>
      </c>
      <c r="W1" s="298" t="s">
        <v>19</v>
      </c>
      <c r="X1" s="298" t="s">
        <v>19</v>
      </c>
      <c r="Y1" s="298" t="s">
        <v>19</v>
      </c>
      <c r="Z1" s="298" t="s">
        <v>19</v>
      </c>
      <c r="AA1" s="298" t="s">
        <v>19</v>
      </c>
      <c r="AB1" s="298" t="s">
        <v>19</v>
      </c>
      <c r="AC1" s="298" t="s">
        <v>19</v>
      </c>
      <c r="AD1" s="298" t="s">
        <v>19</v>
      </c>
      <c r="AE1" s="298" t="s">
        <v>19</v>
      </c>
      <c r="AF1" s="298" t="s">
        <v>19</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ESAG 12758</v>
      </c>
      <c r="E2" s="299"/>
      <c r="F2" s="300"/>
      <c r="G2" s="300"/>
      <c r="H2" s="300"/>
      <c r="I2" s="300"/>
      <c r="J2" s="300"/>
      <c r="K2" s="300"/>
      <c r="L2" s="300"/>
      <c r="M2" s="300"/>
      <c r="N2" s="300"/>
      <c r="O2" s="300"/>
      <c r="P2" s="300"/>
      <c r="Q2" s="300"/>
      <c r="R2" s="300"/>
      <c r="S2" s="300"/>
      <c r="T2" s="301"/>
      <c r="U2" s="30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67" t="s">
        <v>16</v>
      </c>
      <c r="V3" s="68" t="s">
        <v>16</v>
      </c>
      <c r="W3" s="68" t="s">
        <v>16</v>
      </c>
      <c r="X3" s="68" t="s">
        <v>16</v>
      </c>
      <c r="Y3" s="68" t="s">
        <v>16</v>
      </c>
      <c r="Z3" s="68" t="s">
        <v>16</v>
      </c>
      <c r="AA3" s="68" t="s">
        <v>16</v>
      </c>
      <c r="AB3" s="68" t="s">
        <v>16</v>
      </c>
      <c r="AC3" s="68" t="s">
        <v>16</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IF(SUM(U4:AT4)&gt;K4+N4,K4+N4,SUM(U4:AT4))</f>
        <v>0</v>
      </c>
      <c r="M4" s="71">
        <f>(SUM(U4:AT4))</f>
        <v>0</v>
      </c>
      <c r="N4" s="72"/>
      <c r="O4" s="73">
        <f>ROUND(IF(K4*0.25-0.5&lt;0,0,K4*0.25-0.5),0)-R4-P4</f>
        <v>0</v>
      </c>
      <c r="P4" s="72"/>
      <c r="Q4" s="72"/>
      <c r="R4" s="72"/>
      <c r="S4" s="74">
        <f t="shared" ref="S4:S186" si="0">K4-(SUM(U4:AT4))+N4+P4+Q4-R4</f>
        <v>0</v>
      </c>
      <c r="T4" s="121" t="str">
        <f>IF(S4&lt;0,"ATENÇÃO","OK")</f>
        <v>OK</v>
      </c>
      <c r="U4" s="75"/>
      <c r="V4" s="76"/>
      <c r="W4" s="76"/>
      <c r="X4" s="76"/>
      <c r="Y4" s="76"/>
      <c r="Z4" s="76"/>
      <c r="AA4" s="76"/>
      <c r="AB4" s="77"/>
      <c r="AC4" s="78"/>
      <c r="AD4" s="77"/>
      <c r="AE4" s="77"/>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c r="L5" s="70">
        <f t="shared" ref="L5:L186" si="1">IF(SUM(U5:AT5)&gt;K5+N5,K5+N5,SUM(U5:AT5))</f>
        <v>0</v>
      </c>
      <c r="M5" s="71">
        <f t="shared" ref="M5:M186" si="2">(SUM(U5:AT5))</f>
        <v>0</v>
      </c>
      <c r="N5" s="72"/>
      <c r="O5" s="73">
        <f t="shared" ref="O5:O186" si="3">ROUND(IF(K5*0.25-0.5&lt;0,0,K5*0.25-0.5),0)-R5-P5</f>
        <v>0</v>
      </c>
      <c r="P5" s="72"/>
      <c r="Q5" s="72"/>
      <c r="R5" s="72"/>
      <c r="S5" s="74">
        <f t="shared" si="0"/>
        <v>0</v>
      </c>
      <c r="T5" s="121" t="str">
        <f t="shared" ref="T5:T186" si="4">IF(S5&lt;0,"ATENÇÃO","OK")</f>
        <v>OK</v>
      </c>
      <c r="U5" s="75"/>
      <c r="V5" s="76"/>
      <c r="W5" s="76"/>
      <c r="X5" s="76"/>
      <c r="Y5" s="76"/>
      <c r="Z5" s="76"/>
      <c r="AA5" s="76"/>
      <c r="AB5" s="77"/>
      <c r="AC5" s="78"/>
      <c r="AD5" s="80"/>
      <c r="AE5" s="80"/>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75"/>
      <c r="V6" s="76"/>
      <c r="W6" s="76"/>
      <c r="X6" s="76"/>
      <c r="Y6" s="76"/>
      <c r="Z6" s="76"/>
      <c r="AA6" s="76"/>
      <c r="AB6" s="80"/>
      <c r="AC6" s="78"/>
      <c r="AD6" s="80"/>
      <c r="AE6" s="80"/>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c r="L7" s="70">
        <f t="shared" si="1"/>
        <v>0</v>
      </c>
      <c r="M7" s="71">
        <f t="shared" si="2"/>
        <v>0</v>
      </c>
      <c r="N7" s="72"/>
      <c r="O7" s="73">
        <f t="shared" si="3"/>
        <v>0</v>
      </c>
      <c r="P7" s="72"/>
      <c r="Q7" s="72"/>
      <c r="R7" s="72"/>
      <c r="S7" s="74">
        <f t="shared" si="0"/>
        <v>0</v>
      </c>
      <c r="T7" s="121" t="str">
        <f t="shared" si="4"/>
        <v>OK</v>
      </c>
      <c r="U7" s="75"/>
      <c r="V7" s="76"/>
      <c r="W7" s="76"/>
      <c r="X7" s="76"/>
      <c r="Y7" s="76"/>
      <c r="Z7" s="76"/>
      <c r="AA7" s="76"/>
      <c r="AB7" s="77"/>
      <c r="AC7" s="78"/>
      <c r="AD7" s="77"/>
      <c r="AE7" s="77"/>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75"/>
      <c r="V8" s="76"/>
      <c r="W8" s="76"/>
      <c r="X8" s="76"/>
      <c r="Y8" s="76"/>
      <c r="Z8" s="76"/>
      <c r="AA8" s="76"/>
      <c r="AB8" s="77"/>
      <c r="AC8" s="78"/>
      <c r="AD8" s="80"/>
      <c r="AE8" s="82"/>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75"/>
      <c r="V9" s="76"/>
      <c r="W9" s="76"/>
      <c r="X9" s="76"/>
      <c r="Y9" s="76"/>
      <c r="Z9" s="76"/>
      <c r="AA9" s="76"/>
      <c r="AB9" s="80"/>
      <c r="AC9" s="78"/>
      <c r="AD9" s="77"/>
      <c r="AE9" s="80"/>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75"/>
      <c r="V10" s="76"/>
      <c r="W10" s="76"/>
      <c r="X10" s="76"/>
      <c r="Y10" s="76"/>
      <c r="Z10" s="76"/>
      <c r="AA10" s="76"/>
      <c r="AB10" s="77"/>
      <c r="AC10" s="78"/>
      <c r="AD10" s="77"/>
      <c r="AE10" s="80"/>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1"/>
        <v>0</v>
      </c>
      <c r="M11" s="71">
        <f t="shared" si="2"/>
        <v>0</v>
      </c>
      <c r="N11" s="72"/>
      <c r="O11" s="73">
        <f t="shared" si="3"/>
        <v>0</v>
      </c>
      <c r="P11" s="72"/>
      <c r="Q11" s="72"/>
      <c r="R11" s="72"/>
      <c r="S11" s="74">
        <f t="shared" si="0"/>
        <v>0</v>
      </c>
      <c r="T11" s="121" t="str">
        <f t="shared" si="4"/>
        <v>OK</v>
      </c>
      <c r="U11" s="75"/>
      <c r="V11" s="76"/>
      <c r="W11" s="76"/>
      <c r="X11" s="76"/>
      <c r="Y11" s="76"/>
      <c r="Z11" s="76"/>
      <c r="AA11" s="76"/>
      <c r="AB11" s="77"/>
      <c r="AC11" s="78"/>
      <c r="AD11" s="77"/>
      <c r="AE11" s="77"/>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75"/>
      <c r="V12" s="76"/>
      <c r="W12" s="76"/>
      <c r="X12" s="76"/>
      <c r="Y12" s="76"/>
      <c r="Z12" s="76"/>
      <c r="AA12" s="76"/>
      <c r="AB12" s="77"/>
      <c r="AC12" s="78"/>
      <c r="AD12" s="77"/>
      <c r="AE12" s="77"/>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1"/>
        <v>0</v>
      </c>
      <c r="M13" s="71">
        <f t="shared" si="2"/>
        <v>0</v>
      </c>
      <c r="N13" s="72"/>
      <c r="O13" s="73">
        <f t="shared" si="3"/>
        <v>0</v>
      </c>
      <c r="P13" s="72"/>
      <c r="Q13" s="72"/>
      <c r="R13" s="72"/>
      <c r="S13" s="74">
        <f t="shared" si="0"/>
        <v>0</v>
      </c>
      <c r="T13" s="121" t="str">
        <f t="shared" si="4"/>
        <v>OK</v>
      </c>
      <c r="U13" s="75"/>
      <c r="V13" s="83"/>
      <c r="W13" s="83"/>
      <c r="X13" s="76"/>
      <c r="Y13" s="83"/>
      <c r="Z13" s="76"/>
      <c r="AA13" s="83"/>
      <c r="AB13" s="84"/>
      <c r="AC13" s="78"/>
      <c r="AD13" s="77"/>
      <c r="AE13" s="77"/>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75"/>
      <c r="V14" s="76"/>
      <c r="W14" s="76"/>
      <c r="X14" s="76"/>
      <c r="Y14" s="76"/>
      <c r="Z14" s="76"/>
      <c r="AA14" s="76"/>
      <c r="AB14" s="77"/>
      <c r="AC14" s="78"/>
      <c r="AD14" s="77"/>
      <c r="AE14" s="77"/>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75"/>
      <c r="V15" s="83"/>
      <c r="W15" s="76"/>
      <c r="X15" s="76"/>
      <c r="Y15" s="83"/>
      <c r="Z15" s="76"/>
      <c r="AA15" s="83"/>
      <c r="AB15" s="84"/>
      <c r="AC15" s="78"/>
      <c r="AD15" s="77"/>
      <c r="AE15" s="77"/>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c r="L16" s="70">
        <f t="shared" si="1"/>
        <v>0</v>
      </c>
      <c r="M16" s="71">
        <f t="shared" si="2"/>
        <v>0</v>
      </c>
      <c r="N16" s="72"/>
      <c r="O16" s="73">
        <f t="shared" si="3"/>
        <v>0</v>
      </c>
      <c r="P16" s="72"/>
      <c r="Q16" s="72"/>
      <c r="R16" s="72"/>
      <c r="S16" s="74">
        <f t="shared" si="0"/>
        <v>0</v>
      </c>
      <c r="T16" s="121" t="str">
        <f t="shared" si="4"/>
        <v>OK</v>
      </c>
      <c r="U16" s="75"/>
      <c r="V16" s="76"/>
      <c r="W16" s="76"/>
      <c r="X16" s="76"/>
      <c r="Y16" s="76"/>
      <c r="Z16" s="76"/>
      <c r="AA16" s="76"/>
      <c r="AB16" s="77"/>
      <c r="AC16" s="78"/>
      <c r="AD16" s="77"/>
      <c r="AE16" s="77"/>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75"/>
      <c r="V17" s="76"/>
      <c r="W17" s="76"/>
      <c r="X17" s="76"/>
      <c r="Y17" s="76"/>
      <c r="Z17" s="76"/>
      <c r="AA17" s="76"/>
      <c r="AB17" s="77"/>
      <c r="AC17" s="78"/>
      <c r="AD17" s="77"/>
      <c r="AE17" s="77"/>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75"/>
      <c r="V18" s="76"/>
      <c r="W18" s="76"/>
      <c r="X18" s="76"/>
      <c r="Y18" s="76"/>
      <c r="Z18" s="76"/>
      <c r="AA18" s="76"/>
      <c r="AB18" s="77"/>
      <c r="AC18" s="78"/>
      <c r="AD18" s="77"/>
      <c r="AE18" s="77"/>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c r="L19" s="70">
        <f t="shared" si="1"/>
        <v>0</v>
      </c>
      <c r="M19" s="71">
        <f t="shared" si="2"/>
        <v>0</v>
      </c>
      <c r="N19" s="72"/>
      <c r="O19" s="73">
        <f t="shared" si="3"/>
        <v>0</v>
      </c>
      <c r="P19" s="72"/>
      <c r="Q19" s="72"/>
      <c r="R19" s="72"/>
      <c r="S19" s="74">
        <f t="shared" si="0"/>
        <v>0</v>
      </c>
      <c r="T19" s="121" t="str">
        <f t="shared" si="4"/>
        <v>OK</v>
      </c>
      <c r="U19" s="75"/>
      <c r="V19" s="76"/>
      <c r="W19" s="76"/>
      <c r="X19" s="76"/>
      <c r="Y19" s="76"/>
      <c r="Z19" s="76"/>
      <c r="AA19" s="76"/>
      <c r="AB19" s="80"/>
      <c r="AC19" s="78"/>
      <c r="AD19" s="77"/>
      <c r="AE19" s="77"/>
      <c r="AF19" s="76"/>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108" t="s">
        <v>84</v>
      </c>
      <c r="J20" s="109">
        <v>64</v>
      </c>
      <c r="K20" s="69"/>
      <c r="L20" s="70">
        <f t="shared" si="1"/>
        <v>0</v>
      </c>
      <c r="M20" s="71">
        <f t="shared" si="2"/>
        <v>0</v>
      </c>
      <c r="N20" s="72"/>
      <c r="O20" s="73">
        <f t="shared" si="3"/>
        <v>0</v>
      </c>
      <c r="P20" s="72"/>
      <c r="Q20" s="72"/>
      <c r="R20" s="72"/>
      <c r="S20" s="74">
        <f t="shared" si="0"/>
        <v>0</v>
      </c>
      <c r="T20" s="121" t="str">
        <f t="shared" si="4"/>
        <v>OK</v>
      </c>
      <c r="U20" s="75"/>
      <c r="V20" s="83"/>
      <c r="W20" s="83"/>
      <c r="X20" s="76"/>
      <c r="Y20" s="83"/>
      <c r="Z20" s="76"/>
      <c r="AA20" s="76"/>
      <c r="AB20" s="86"/>
      <c r="AC20" s="78"/>
      <c r="AD20" s="77"/>
      <c r="AE20" s="77"/>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c r="L21" s="70">
        <f t="shared" si="1"/>
        <v>0</v>
      </c>
      <c r="M21" s="71">
        <f t="shared" si="2"/>
        <v>0</v>
      </c>
      <c r="N21" s="72"/>
      <c r="O21" s="73">
        <f t="shared" si="3"/>
        <v>0</v>
      </c>
      <c r="P21" s="72"/>
      <c r="Q21" s="72"/>
      <c r="R21" s="72"/>
      <c r="S21" s="74">
        <f t="shared" si="0"/>
        <v>0</v>
      </c>
      <c r="T21" s="121" t="str">
        <f t="shared" si="4"/>
        <v>OK</v>
      </c>
      <c r="U21" s="75"/>
      <c r="V21" s="76"/>
      <c r="W21" s="76"/>
      <c r="X21" s="76"/>
      <c r="Y21" s="76"/>
      <c r="Z21" s="76"/>
      <c r="AA21" s="76"/>
      <c r="AB21" s="80"/>
      <c r="AC21" s="78"/>
      <c r="AD21" s="80"/>
      <c r="AE21" s="77"/>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c r="L22" s="70">
        <f t="shared" si="1"/>
        <v>0</v>
      </c>
      <c r="M22" s="71">
        <f t="shared" si="2"/>
        <v>0</v>
      </c>
      <c r="N22" s="72"/>
      <c r="O22" s="73">
        <f t="shared" si="3"/>
        <v>0</v>
      </c>
      <c r="P22" s="72"/>
      <c r="Q22" s="72"/>
      <c r="R22" s="72"/>
      <c r="S22" s="74">
        <f t="shared" si="0"/>
        <v>0</v>
      </c>
      <c r="T22" s="121" t="str">
        <f t="shared" si="4"/>
        <v>OK</v>
      </c>
      <c r="U22" s="75"/>
      <c r="V22" s="76"/>
      <c r="W22" s="76"/>
      <c r="X22" s="76"/>
      <c r="Y22" s="76"/>
      <c r="Z22" s="76"/>
      <c r="AA22" s="76"/>
      <c r="AB22" s="80"/>
      <c r="AC22" s="78"/>
      <c r="AD22" s="80"/>
      <c r="AE22" s="77"/>
      <c r="AF22" s="76"/>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c r="L23" s="70">
        <f t="shared" si="1"/>
        <v>0</v>
      </c>
      <c r="M23" s="71">
        <f t="shared" si="2"/>
        <v>0</v>
      </c>
      <c r="N23" s="72"/>
      <c r="O23" s="73">
        <f t="shared" si="3"/>
        <v>0</v>
      </c>
      <c r="P23" s="72"/>
      <c r="Q23" s="72"/>
      <c r="R23" s="72"/>
      <c r="S23" s="74">
        <f t="shared" si="0"/>
        <v>0</v>
      </c>
      <c r="T23" s="121" t="str">
        <f t="shared" si="4"/>
        <v>OK</v>
      </c>
      <c r="U23" s="75"/>
      <c r="V23" s="76"/>
      <c r="W23" s="76"/>
      <c r="X23" s="76"/>
      <c r="Y23" s="76"/>
      <c r="Z23" s="76"/>
      <c r="AA23" s="76"/>
      <c r="AB23" s="77"/>
      <c r="AC23" s="78"/>
      <c r="AD23" s="77"/>
      <c r="AE23" s="77"/>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75"/>
      <c r="V24" s="88"/>
      <c r="W24" s="88"/>
      <c r="X24" s="76"/>
      <c r="Y24" s="88"/>
      <c r="Z24" s="76"/>
      <c r="AA24" s="76"/>
      <c r="AB24" s="77"/>
      <c r="AC24" s="78"/>
      <c r="AD24" s="80"/>
      <c r="AE24" s="77"/>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c r="L25" s="70">
        <f t="shared" si="1"/>
        <v>0</v>
      </c>
      <c r="M25" s="71">
        <f t="shared" si="2"/>
        <v>0</v>
      </c>
      <c r="N25" s="72"/>
      <c r="O25" s="73">
        <f t="shared" si="3"/>
        <v>0</v>
      </c>
      <c r="P25" s="72"/>
      <c r="Q25" s="72"/>
      <c r="R25" s="72"/>
      <c r="S25" s="74">
        <f t="shared" si="0"/>
        <v>0</v>
      </c>
      <c r="T25" s="121" t="str">
        <f t="shared" si="4"/>
        <v>OK</v>
      </c>
      <c r="U25" s="75"/>
      <c r="V25" s="89"/>
      <c r="W25" s="88"/>
      <c r="X25" s="76"/>
      <c r="Y25" s="89"/>
      <c r="Z25" s="76"/>
      <c r="AA25" s="83"/>
      <c r="AB25" s="80"/>
      <c r="AC25" s="78"/>
      <c r="AD25" s="80"/>
      <c r="AE25" s="77"/>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75"/>
      <c r="V26" s="88"/>
      <c r="W26" s="88"/>
      <c r="X26" s="76"/>
      <c r="Y26" s="88"/>
      <c r="Z26" s="76"/>
      <c r="AA26" s="76"/>
      <c r="AB26" s="80"/>
      <c r="AC26" s="78"/>
      <c r="AD26" s="77"/>
      <c r="AE26" s="77"/>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c r="L27" s="70">
        <f t="shared" si="1"/>
        <v>0</v>
      </c>
      <c r="M27" s="71">
        <f t="shared" si="2"/>
        <v>0</v>
      </c>
      <c r="N27" s="72"/>
      <c r="O27" s="73">
        <f t="shared" si="3"/>
        <v>0</v>
      </c>
      <c r="P27" s="72"/>
      <c r="Q27" s="72"/>
      <c r="R27" s="72"/>
      <c r="S27" s="74">
        <f t="shared" si="0"/>
        <v>0</v>
      </c>
      <c r="T27" s="121" t="str">
        <f t="shared" si="4"/>
        <v>OK</v>
      </c>
      <c r="U27" s="75"/>
      <c r="V27" s="88"/>
      <c r="W27" s="88"/>
      <c r="X27" s="76"/>
      <c r="Y27" s="88"/>
      <c r="Z27" s="76"/>
      <c r="AA27" s="76"/>
      <c r="AB27" s="80"/>
      <c r="AC27" s="78"/>
      <c r="AD27" s="77"/>
      <c r="AE27" s="77"/>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75"/>
      <c r="V28" s="89"/>
      <c r="W28" s="89"/>
      <c r="X28" s="76"/>
      <c r="Y28" s="89"/>
      <c r="Z28" s="76"/>
      <c r="AA28" s="76"/>
      <c r="AB28" s="84"/>
      <c r="AC28" s="78"/>
      <c r="AD28" s="77"/>
      <c r="AE28" s="77"/>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75"/>
      <c r="V29" s="89"/>
      <c r="W29" s="89"/>
      <c r="X29" s="76"/>
      <c r="Y29" s="89"/>
      <c r="Z29" s="76"/>
      <c r="AA29" s="83"/>
      <c r="AB29" s="84"/>
      <c r="AC29" s="78"/>
      <c r="AD29" s="77"/>
      <c r="AE29" s="77"/>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75"/>
      <c r="V30" s="89"/>
      <c r="W30" s="89"/>
      <c r="X30" s="76"/>
      <c r="Y30" s="89"/>
      <c r="Z30" s="76"/>
      <c r="AA30" s="83"/>
      <c r="AB30" s="84"/>
      <c r="AC30" s="78"/>
      <c r="AD30" s="77"/>
      <c r="AE30" s="77"/>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75"/>
      <c r="V31" s="89"/>
      <c r="W31" s="89"/>
      <c r="X31" s="76"/>
      <c r="Y31" s="89"/>
      <c r="Z31" s="76"/>
      <c r="AA31" s="83"/>
      <c r="AB31" s="84"/>
      <c r="AC31" s="78"/>
      <c r="AD31" s="77"/>
      <c r="AE31" s="77"/>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c r="L32" s="70">
        <f t="shared" si="1"/>
        <v>0</v>
      </c>
      <c r="M32" s="71">
        <f t="shared" si="2"/>
        <v>0</v>
      </c>
      <c r="N32" s="72"/>
      <c r="O32" s="73">
        <f t="shared" si="3"/>
        <v>0</v>
      </c>
      <c r="P32" s="72"/>
      <c r="Q32" s="72"/>
      <c r="R32" s="72"/>
      <c r="S32" s="74">
        <f t="shared" si="0"/>
        <v>0</v>
      </c>
      <c r="T32" s="121" t="str">
        <f t="shared" si="4"/>
        <v>OK</v>
      </c>
      <c r="U32" s="75"/>
      <c r="V32" s="89"/>
      <c r="W32" s="89"/>
      <c r="X32" s="76"/>
      <c r="Y32" s="89"/>
      <c r="Z32" s="76"/>
      <c r="AA32" s="83"/>
      <c r="AB32" s="84"/>
      <c r="AC32" s="78"/>
      <c r="AD32" s="77"/>
      <c r="AE32" s="77"/>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75"/>
      <c r="V33" s="89"/>
      <c r="W33" s="89"/>
      <c r="X33" s="76"/>
      <c r="Y33" s="89"/>
      <c r="Z33" s="76"/>
      <c r="AA33" s="83"/>
      <c r="AB33" s="84"/>
      <c r="AC33" s="78"/>
      <c r="AD33" s="77"/>
      <c r="AE33" s="77"/>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75"/>
      <c r="V34" s="89"/>
      <c r="W34" s="89"/>
      <c r="X34" s="76"/>
      <c r="Y34" s="89"/>
      <c r="Z34" s="76"/>
      <c r="AA34" s="83"/>
      <c r="AB34" s="84"/>
      <c r="AC34" s="78"/>
      <c r="AD34" s="77"/>
      <c r="AE34" s="77"/>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c r="L35" s="70">
        <f t="shared" si="1"/>
        <v>0</v>
      </c>
      <c r="M35" s="71">
        <f t="shared" si="2"/>
        <v>0</v>
      </c>
      <c r="N35" s="72"/>
      <c r="O35" s="73">
        <f t="shared" si="3"/>
        <v>0</v>
      </c>
      <c r="P35" s="72"/>
      <c r="Q35" s="72"/>
      <c r="R35" s="72"/>
      <c r="S35" s="74">
        <f t="shared" si="0"/>
        <v>0</v>
      </c>
      <c r="T35" s="121" t="str">
        <f t="shared" si="4"/>
        <v>OK</v>
      </c>
      <c r="U35" s="75"/>
      <c r="V35" s="89"/>
      <c r="W35" s="89"/>
      <c r="X35" s="76"/>
      <c r="Y35" s="89"/>
      <c r="Z35" s="76"/>
      <c r="AA35" s="83"/>
      <c r="AB35" s="84"/>
      <c r="AC35" s="78"/>
      <c r="AD35" s="77"/>
      <c r="AE35" s="77"/>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75"/>
      <c r="V36" s="89"/>
      <c r="W36" s="89"/>
      <c r="X36" s="76"/>
      <c r="Y36" s="89"/>
      <c r="Z36" s="76"/>
      <c r="AA36" s="83"/>
      <c r="AB36" s="84"/>
      <c r="AC36" s="78"/>
      <c r="AD36" s="77"/>
      <c r="AE36" s="77"/>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c r="L37" s="70">
        <f t="shared" si="1"/>
        <v>0</v>
      </c>
      <c r="M37" s="71">
        <f t="shared" si="2"/>
        <v>0</v>
      </c>
      <c r="N37" s="72"/>
      <c r="O37" s="73">
        <f t="shared" si="3"/>
        <v>0</v>
      </c>
      <c r="P37" s="72"/>
      <c r="Q37" s="72"/>
      <c r="R37" s="72"/>
      <c r="S37" s="74">
        <f t="shared" si="0"/>
        <v>0</v>
      </c>
      <c r="T37" s="121" t="str">
        <f t="shared" si="4"/>
        <v>OK</v>
      </c>
      <c r="U37" s="75"/>
      <c r="V37" s="89"/>
      <c r="W37" s="89"/>
      <c r="X37" s="76"/>
      <c r="Y37" s="89"/>
      <c r="Z37" s="76"/>
      <c r="AA37" s="83"/>
      <c r="AB37" s="84"/>
      <c r="AC37" s="78"/>
      <c r="AD37" s="77"/>
      <c r="AE37" s="77"/>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c r="L38" s="70">
        <f t="shared" si="1"/>
        <v>0</v>
      </c>
      <c r="M38" s="71">
        <f t="shared" si="2"/>
        <v>0</v>
      </c>
      <c r="N38" s="72"/>
      <c r="O38" s="73">
        <f t="shared" si="3"/>
        <v>0</v>
      </c>
      <c r="P38" s="72"/>
      <c r="Q38" s="72"/>
      <c r="R38" s="72"/>
      <c r="S38" s="74">
        <f t="shared" si="0"/>
        <v>0</v>
      </c>
      <c r="T38" s="121" t="str">
        <f t="shared" si="4"/>
        <v>OK</v>
      </c>
      <c r="U38" s="75"/>
      <c r="V38" s="89"/>
      <c r="W38" s="89"/>
      <c r="X38" s="76"/>
      <c r="Y38" s="89"/>
      <c r="Z38" s="76"/>
      <c r="AA38" s="83"/>
      <c r="AB38" s="84"/>
      <c r="AC38" s="78"/>
      <c r="AD38" s="77"/>
      <c r="AE38" s="77"/>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1"/>
        <v>0</v>
      </c>
      <c r="M39" s="71">
        <f t="shared" si="2"/>
        <v>0</v>
      </c>
      <c r="N39" s="72"/>
      <c r="O39" s="73">
        <f t="shared" si="3"/>
        <v>0</v>
      </c>
      <c r="P39" s="72"/>
      <c r="Q39" s="72"/>
      <c r="R39" s="72"/>
      <c r="S39" s="74">
        <f t="shared" si="0"/>
        <v>0</v>
      </c>
      <c r="T39" s="121" t="str">
        <f t="shared" si="4"/>
        <v>OK</v>
      </c>
      <c r="U39" s="75"/>
      <c r="V39" s="89"/>
      <c r="W39" s="89"/>
      <c r="X39" s="76"/>
      <c r="Y39" s="89"/>
      <c r="Z39" s="76"/>
      <c r="AA39" s="83"/>
      <c r="AB39" s="84"/>
      <c r="AC39" s="78"/>
      <c r="AD39" s="77"/>
      <c r="AE39" s="77"/>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c r="L40" s="70">
        <f t="shared" si="1"/>
        <v>0</v>
      </c>
      <c r="M40" s="71">
        <f t="shared" si="2"/>
        <v>0</v>
      </c>
      <c r="N40" s="72"/>
      <c r="O40" s="73">
        <f t="shared" si="3"/>
        <v>0</v>
      </c>
      <c r="P40" s="72"/>
      <c r="Q40" s="72"/>
      <c r="R40" s="72"/>
      <c r="S40" s="74">
        <f t="shared" si="0"/>
        <v>0</v>
      </c>
      <c r="T40" s="121" t="str">
        <f t="shared" si="4"/>
        <v>OK</v>
      </c>
      <c r="U40" s="75"/>
      <c r="V40" s="89"/>
      <c r="W40" s="89"/>
      <c r="X40" s="76"/>
      <c r="Y40" s="89"/>
      <c r="Z40" s="76"/>
      <c r="AA40" s="83"/>
      <c r="AB40" s="84"/>
      <c r="AC40" s="78"/>
      <c r="AD40" s="77"/>
      <c r="AE40" s="77"/>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c r="L41" s="70">
        <f t="shared" si="1"/>
        <v>0</v>
      </c>
      <c r="M41" s="71">
        <f t="shared" si="2"/>
        <v>0</v>
      </c>
      <c r="N41" s="72"/>
      <c r="O41" s="73">
        <f t="shared" si="3"/>
        <v>0</v>
      </c>
      <c r="P41" s="72"/>
      <c r="Q41" s="72"/>
      <c r="R41" s="72"/>
      <c r="S41" s="74">
        <f t="shared" si="0"/>
        <v>0</v>
      </c>
      <c r="T41" s="121" t="str">
        <f t="shared" si="4"/>
        <v>OK</v>
      </c>
      <c r="U41" s="75"/>
      <c r="V41" s="89"/>
      <c r="W41" s="89"/>
      <c r="X41" s="76"/>
      <c r="Y41" s="89"/>
      <c r="Z41" s="76"/>
      <c r="AA41" s="83"/>
      <c r="AB41" s="84"/>
      <c r="AC41" s="78"/>
      <c r="AD41" s="77"/>
      <c r="AE41" s="77"/>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1"/>
        <v>0</v>
      </c>
      <c r="M42" s="71">
        <f t="shared" si="2"/>
        <v>0</v>
      </c>
      <c r="N42" s="72"/>
      <c r="O42" s="73">
        <f t="shared" si="3"/>
        <v>0</v>
      </c>
      <c r="P42" s="72"/>
      <c r="Q42" s="72"/>
      <c r="R42" s="72"/>
      <c r="S42" s="74">
        <f t="shared" si="0"/>
        <v>0</v>
      </c>
      <c r="T42" s="121" t="str">
        <f t="shared" si="4"/>
        <v>OK</v>
      </c>
      <c r="U42" s="75"/>
      <c r="V42" s="89"/>
      <c r="W42" s="89"/>
      <c r="X42" s="76"/>
      <c r="Y42" s="89"/>
      <c r="Z42" s="76"/>
      <c r="AA42" s="83"/>
      <c r="AB42" s="84"/>
      <c r="AC42" s="78"/>
      <c r="AD42" s="77"/>
      <c r="AE42" s="77"/>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75"/>
      <c r="V43" s="89"/>
      <c r="W43" s="89"/>
      <c r="X43" s="76"/>
      <c r="Y43" s="89"/>
      <c r="Z43" s="76"/>
      <c r="AA43" s="83"/>
      <c r="AB43" s="84"/>
      <c r="AC43" s="78"/>
      <c r="AD43" s="77"/>
      <c r="AE43" s="77"/>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c r="L44" s="70">
        <f t="shared" si="1"/>
        <v>0</v>
      </c>
      <c r="M44" s="71">
        <f t="shared" si="2"/>
        <v>0</v>
      </c>
      <c r="N44" s="72"/>
      <c r="O44" s="73">
        <f t="shared" si="3"/>
        <v>0</v>
      </c>
      <c r="P44" s="72"/>
      <c r="Q44" s="72"/>
      <c r="R44" s="72"/>
      <c r="S44" s="74">
        <f t="shared" si="0"/>
        <v>0</v>
      </c>
      <c r="T44" s="121" t="str">
        <f t="shared" si="4"/>
        <v>OK</v>
      </c>
      <c r="U44" s="75"/>
      <c r="V44" s="89"/>
      <c r="W44" s="89"/>
      <c r="X44" s="76"/>
      <c r="Y44" s="89"/>
      <c r="Z44" s="76"/>
      <c r="AA44" s="83"/>
      <c r="AB44" s="84"/>
      <c r="AC44" s="78"/>
      <c r="AD44" s="77"/>
      <c r="AE44" s="77"/>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1"/>
        <v>0</v>
      </c>
      <c r="M45" s="71">
        <f t="shared" si="2"/>
        <v>0</v>
      </c>
      <c r="N45" s="72"/>
      <c r="O45" s="73">
        <f t="shared" si="3"/>
        <v>0</v>
      </c>
      <c r="P45" s="72"/>
      <c r="Q45" s="72"/>
      <c r="R45" s="72"/>
      <c r="S45" s="74">
        <f t="shared" si="0"/>
        <v>0</v>
      </c>
      <c r="T45" s="121" t="str">
        <f t="shared" si="4"/>
        <v>OK</v>
      </c>
      <c r="U45" s="75"/>
      <c r="V45" s="89"/>
      <c r="W45" s="89"/>
      <c r="X45" s="76"/>
      <c r="Y45" s="89"/>
      <c r="Z45" s="76"/>
      <c r="AA45" s="83"/>
      <c r="AB45" s="84"/>
      <c r="AC45" s="78"/>
      <c r="AD45" s="77"/>
      <c r="AE45" s="77"/>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1"/>
        <v>0</v>
      </c>
      <c r="M46" s="71">
        <f t="shared" si="2"/>
        <v>0</v>
      </c>
      <c r="N46" s="72"/>
      <c r="O46" s="73">
        <f t="shared" si="3"/>
        <v>0</v>
      </c>
      <c r="P46" s="72"/>
      <c r="Q46" s="72"/>
      <c r="R46" s="72"/>
      <c r="S46" s="74">
        <f t="shared" si="0"/>
        <v>0</v>
      </c>
      <c r="T46" s="121" t="str">
        <f t="shared" si="4"/>
        <v>OK</v>
      </c>
      <c r="U46" s="75"/>
      <c r="V46" s="89"/>
      <c r="W46" s="89"/>
      <c r="X46" s="76"/>
      <c r="Y46" s="89"/>
      <c r="Z46" s="76"/>
      <c r="AA46" s="83"/>
      <c r="AB46" s="84"/>
      <c r="AC46" s="78"/>
      <c r="AD46" s="77"/>
      <c r="AE46" s="77"/>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75"/>
      <c r="V47" s="89"/>
      <c r="W47" s="89"/>
      <c r="X47" s="76"/>
      <c r="Y47" s="89"/>
      <c r="Z47" s="76"/>
      <c r="AA47" s="83"/>
      <c r="AB47" s="84"/>
      <c r="AC47" s="78"/>
      <c r="AD47" s="77"/>
      <c r="AE47" s="77"/>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75"/>
      <c r="V48" s="89"/>
      <c r="W48" s="89"/>
      <c r="X48" s="76"/>
      <c r="Y48" s="89"/>
      <c r="Z48" s="76"/>
      <c r="AA48" s="83"/>
      <c r="AB48" s="84"/>
      <c r="AC48" s="78"/>
      <c r="AD48" s="77"/>
      <c r="AE48" s="77"/>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c r="L49" s="70">
        <f t="shared" si="1"/>
        <v>0</v>
      </c>
      <c r="M49" s="71">
        <f t="shared" si="2"/>
        <v>0</v>
      </c>
      <c r="N49" s="72"/>
      <c r="O49" s="73">
        <f t="shared" si="3"/>
        <v>0</v>
      </c>
      <c r="P49" s="72"/>
      <c r="Q49" s="72"/>
      <c r="R49" s="72"/>
      <c r="S49" s="74">
        <f t="shared" si="0"/>
        <v>0</v>
      </c>
      <c r="T49" s="121" t="str">
        <f t="shared" si="4"/>
        <v>OK</v>
      </c>
      <c r="U49" s="75"/>
      <c r="V49" s="89"/>
      <c r="W49" s="89"/>
      <c r="X49" s="76"/>
      <c r="Y49" s="89"/>
      <c r="Z49" s="76"/>
      <c r="AA49" s="83"/>
      <c r="AB49" s="84"/>
      <c r="AC49" s="78"/>
      <c r="AD49" s="77"/>
      <c r="AE49" s="77"/>
      <c r="AF49" s="76"/>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c r="L50" s="70">
        <f t="shared" si="1"/>
        <v>0</v>
      </c>
      <c r="M50" s="71">
        <f t="shared" si="2"/>
        <v>0</v>
      </c>
      <c r="N50" s="72"/>
      <c r="O50" s="73">
        <f t="shared" si="3"/>
        <v>0</v>
      </c>
      <c r="P50" s="72"/>
      <c r="Q50" s="72"/>
      <c r="R50" s="72"/>
      <c r="S50" s="74">
        <f t="shared" si="0"/>
        <v>0</v>
      </c>
      <c r="T50" s="121" t="str">
        <f t="shared" si="4"/>
        <v>OK</v>
      </c>
      <c r="U50" s="75"/>
      <c r="V50" s="89"/>
      <c r="W50" s="89"/>
      <c r="X50" s="76"/>
      <c r="Y50" s="89"/>
      <c r="Z50" s="76"/>
      <c r="AA50" s="83"/>
      <c r="AB50" s="84"/>
      <c r="AC50" s="78"/>
      <c r="AD50" s="77"/>
      <c r="AE50" s="77"/>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c r="L51" s="70">
        <f t="shared" si="1"/>
        <v>0</v>
      </c>
      <c r="M51" s="71">
        <f t="shared" si="2"/>
        <v>0</v>
      </c>
      <c r="N51" s="72"/>
      <c r="O51" s="73">
        <f t="shared" si="3"/>
        <v>0</v>
      </c>
      <c r="P51" s="72"/>
      <c r="Q51" s="72"/>
      <c r="R51" s="72"/>
      <c r="S51" s="74">
        <f t="shared" si="0"/>
        <v>0</v>
      </c>
      <c r="T51" s="121" t="str">
        <f t="shared" si="4"/>
        <v>OK</v>
      </c>
      <c r="U51" s="75"/>
      <c r="V51" s="89"/>
      <c r="W51" s="89"/>
      <c r="X51" s="76"/>
      <c r="Y51" s="89"/>
      <c r="Z51" s="76"/>
      <c r="AA51" s="83"/>
      <c r="AB51" s="84"/>
      <c r="AC51" s="78"/>
      <c r="AD51" s="77"/>
      <c r="AE51" s="77"/>
      <c r="AF51" s="76"/>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c r="L52" s="70">
        <f t="shared" si="1"/>
        <v>0</v>
      </c>
      <c r="M52" s="71">
        <f t="shared" si="2"/>
        <v>0</v>
      </c>
      <c r="N52" s="72"/>
      <c r="O52" s="73">
        <f t="shared" si="3"/>
        <v>0</v>
      </c>
      <c r="P52" s="72"/>
      <c r="Q52" s="72"/>
      <c r="R52" s="72"/>
      <c r="S52" s="74">
        <f t="shared" si="0"/>
        <v>0</v>
      </c>
      <c r="T52" s="121" t="str">
        <f t="shared" si="4"/>
        <v>OK</v>
      </c>
      <c r="U52" s="75"/>
      <c r="V52" s="89"/>
      <c r="W52" s="89"/>
      <c r="X52" s="76"/>
      <c r="Y52" s="89"/>
      <c r="Z52" s="76"/>
      <c r="AA52" s="83"/>
      <c r="AB52" s="84"/>
      <c r="AC52" s="78"/>
      <c r="AD52" s="77"/>
      <c r="AE52" s="77"/>
      <c r="AF52" s="76"/>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c r="L53" s="70">
        <f t="shared" si="1"/>
        <v>0</v>
      </c>
      <c r="M53" s="71">
        <f t="shared" si="2"/>
        <v>0</v>
      </c>
      <c r="N53" s="72"/>
      <c r="O53" s="73">
        <f t="shared" si="3"/>
        <v>0</v>
      </c>
      <c r="P53" s="72"/>
      <c r="Q53" s="72"/>
      <c r="R53" s="72"/>
      <c r="S53" s="74">
        <f t="shared" si="0"/>
        <v>0</v>
      </c>
      <c r="T53" s="121" t="str">
        <f t="shared" si="4"/>
        <v>OK</v>
      </c>
      <c r="U53" s="75"/>
      <c r="V53" s="89"/>
      <c r="W53" s="89"/>
      <c r="X53" s="76"/>
      <c r="Y53" s="89"/>
      <c r="Z53" s="76"/>
      <c r="AA53" s="83"/>
      <c r="AB53" s="84"/>
      <c r="AC53" s="78"/>
      <c r="AD53" s="77"/>
      <c r="AE53" s="77"/>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c r="L54" s="70">
        <f t="shared" si="1"/>
        <v>0</v>
      </c>
      <c r="M54" s="71">
        <f t="shared" si="2"/>
        <v>0</v>
      </c>
      <c r="N54" s="72"/>
      <c r="O54" s="73">
        <f t="shared" si="3"/>
        <v>0</v>
      </c>
      <c r="P54" s="72"/>
      <c r="Q54" s="72"/>
      <c r="R54" s="72"/>
      <c r="S54" s="74">
        <f t="shared" si="0"/>
        <v>0</v>
      </c>
      <c r="T54" s="121" t="str">
        <f t="shared" si="4"/>
        <v>OK</v>
      </c>
      <c r="U54" s="75"/>
      <c r="V54" s="89"/>
      <c r="W54" s="89"/>
      <c r="X54" s="76"/>
      <c r="Y54" s="89"/>
      <c r="Z54" s="76"/>
      <c r="AA54" s="83"/>
      <c r="AB54" s="84"/>
      <c r="AC54" s="78"/>
      <c r="AD54" s="77"/>
      <c r="AE54" s="77"/>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75"/>
      <c r="V55" s="89"/>
      <c r="W55" s="89"/>
      <c r="X55" s="76"/>
      <c r="Y55" s="89"/>
      <c r="Z55" s="76"/>
      <c r="AA55" s="83"/>
      <c r="AB55" s="84"/>
      <c r="AC55" s="78"/>
      <c r="AD55" s="77"/>
      <c r="AE55" s="77"/>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c r="L56" s="70">
        <f t="shared" si="1"/>
        <v>0</v>
      </c>
      <c r="M56" s="71">
        <f t="shared" si="2"/>
        <v>0</v>
      </c>
      <c r="N56" s="72"/>
      <c r="O56" s="73">
        <f t="shared" si="3"/>
        <v>0</v>
      </c>
      <c r="P56" s="72"/>
      <c r="Q56" s="72"/>
      <c r="R56" s="72"/>
      <c r="S56" s="74">
        <f t="shared" si="0"/>
        <v>0</v>
      </c>
      <c r="T56" s="121" t="str">
        <f t="shared" si="4"/>
        <v>OK</v>
      </c>
      <c r="U56" s="75"/>
      <c r="V56" s="89"/>
      <c r="W56" s="89"/>
      <c r="X56" s="76"/>
      <c r="Y56" s="89"/>
      <c r="Z56" s="76"/>
      <c r="AA56" s="83"/>
      <c r="AB56" s="84"/>
      <c r="AC56" s="78"/>
      <c r="AD56" s="77"/>
      <c r="AE56" s="77"/>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c r="L57" s="70">
        <f t="shared" si="1"/>
        <v>0</v>
      </c>
      <c r="M57" s="71">
        <f t="shared" si="2"/>
        <v>0</v>
      </c>
      <c r="N57" s="72"/>
      <c r="O57" s="73">
        <f t="shared" si="3"/>
        <v>0</v>
      </c>
      <c r="P57" s="72"/>
      <c r="Q57" s="72"/>
      <c r="R57" s="72"/>
      <c r="S57" s="74">
        <f t="shared" si="0"/>
        <v>0</v>
      </c>
      <c r="T57" s="121" t="str">
        <f t="shared" si="4"/>
        <v>OK</v>
      </c>
      <c r="U57" s="75"/>
      <c r="V57" s="89"/>
      <c r="W57" s="89"/>
      <c r="X57" s="76"/>
      <c r="Y57" s="89"/>
      <c r="Z57" s="76"/>
      <c r="AA57" s="83"/>
      <c r="AB57" s="84"/>
      <c r="AC57" s="78"/>
      <c r="AD57" s="77"/>
      <c r="AE57" s="77"/>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75"/>
      <c r="V58" s="89"/>
      <c r="W58" s="89"/>
      <c r="X58" s="76"/>
      <c r="Y58" s="89"/>
      <c r="Z58" s="76"/>
      <c r="AA58" s="83"/>
      <c r="AB58" s="84"/>
      <c r="AC58" s="78"/>
      <c r="AD58" s="77"/>
      <c r="AE58" s="77"/>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75"/>
      <c r="V59" s="89"/>
      <c r="W59" s="89"/>
      <c r="X59" s="76"/>
      <c r="Y59" s="89"/>
      <c r="Z59" s="76"/>
      <c r="AA59" s="83"/>
      <c r="AB59" s="84"/>
      <c r="AC59" s="78"/>
      <c r="AD59" s="77"/>
      <c r="AE59" s="77"/>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75"/>
      <c r="V60" s="89"/>
      <c r="W60" s="89"/>
      <c r="X60" s="76"/>
      <c r="Y60" s="89"/>
      <c r="Z60" s="76"/>
      <c r="AA60" s="83"/>
      <c r="AB60" s="84"/>
      <c r="AC60" s="78"/>
      <c r="AD60" s="77"/>
      <c r="AE60" s="77"/>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75"/>
      <c r="V61" s="89"/>
      <c r="W61" s="89"/>
      <c r="X61" s="76"/>
      <c r="Y61" s="89"/>
      <c r="Z61" s="76"/>
      <c r="AA61" s="83"/>
      <c r="AB61" s="84"/>
      <c r="AC61" s="78"/>
      <c r="AD61" s="77"/>
      <c r="AE61" s="77"/>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75"/>
      <c r="V62" s="89"/>
      <c r="W62" s="89"/>
      <c r="X62" s="76"/>
      <c r="Y62" s="89"/>
      <c r="Z62" s="76"/>
      <c r="AA62" s="83"/>
      <c r="AB62" s="84"/>
      <c r="AC62" s="78"/>
      <c r="AD62" s="77"/>
      <c r="AE62" s="77"/>
      <c r="AF62" s="76"/>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c r="L63" s="70">
        <f t="shared" si="1"/>
        <v>0</v>
      </c>
      <c r="M63" s="71">
        <f t="shared" si="2"/>
        <v>0</v>
      </c>
      <c r="N63" s="72"/>
      <c r="O63" s="73">
        <f t="shared" si="3"/>
        <v>0</v>
      </c>
      <c r="P63" s="72"/>
      <c r="Q63" s="72"/>
      <c r="R63" s="72"/>
      <c r="S63" s="74">
        <f t="shared" si="0"/>
        <v>0</v>
      </c>
      <c r="T63" s="121" t="str">
        <f t="shared" si="4"/>
        <v>OK</v>
      </c>
      <c r="U63" s="75"/>
      <c r="V63" s="89"/>
      <c r="W63" s="89"/>
      <c r="X63" s="76"/>
      <c r="Y63" s="89"/>
      <c r="Z63" s="76"/>
      <c r="AA63" s="83"/>
      <c r="AB63" s="84"/>
      <c r="AC63" s="78"/>
      <c r="AD63" s="77"/>
      <c r="AE63" s="77"/>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1"/>
        <v>0</v>
      </c>
      <c r="M64" s="71">
        <f t="shared" si="2"/>
        <v>0</v>
      </c>
      <c r="N64" s="72"/>
      <c r="O64" s="73">
        <f t="shared" si="3"/>
        <v>0</v>
      </c>
      <c r="P64" s="72"/>
      <c r="Q64" s="72"/>
      <c r="R64" s="72"/>
      <c r="S64" s="74">
        <f t="shared" si="0"/>
        <v>0</v>
      </c>
      <c r="T64" s="121" t="str">
        <f t="shared" si="4"/>
        <v>OK</v>
      </c>
      <c r="U64" s="75"/>
      <c r="V64" s="89"/>
      <c r="W64" s="89"/>
      <c r="X64" s="76"/>
      <c r="Y64" s="89"/>
      <c r="Z64" s="76"/>
      <c r="AA64" s="83"/>
      <c r="AB64" s="84"/>
      <c r="AC64" s="78"/>
      <c r="AD64" s="77"/>
      <c r="AE64" s="77"/>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1"/>
        <v>0</v>
      </c>
      <c r="M65" s="71">
        <f t="shared" si="2"/>
        <v>0</v>
      </c>
      <c r="N65" s="72"/>
      <c r="O65" s="73">
        <f t="shared" si="3"/>
        <v>0</v>
      </c>
      <c r="P65" s="72"/>
      <c r="Q65" s="72"/>
      <c r="R65" s="72"/>
      <c r="S65" s="74">
        <f t="shared" si="0"/>
        <v>0</v>
      </c>
      <c r="T65" s="121" t="str">
        <f t="shared" si="4"/>
        <v>OK</v>
      </c>
      <c r="U65" s="75"/>
      <c r="V65" s="89"/>
      <c r="W65" s="89"/>
      <c r="X65" s="76"/>
      <c r="Y65" s="89"/>
      <c r="Z65" s="76"/>
      <c r="AA65" s="83"/>
      <c r="AB65" s="84"/>
      <c r="AC65" s="78"/>
      <c r="AD65" s="77"/>
      <c r="AE65" s="77"/>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c r="L66" s="70">
        <f t="shared" si="1"/>
        <v>0</v>
      </c>
      <c r="M66" s="71">
        <f t="shared" si="2"/>
        <v>0</v>
      </c>
      <c r="N66" s="72"/>
      <c r="O66" s="73">
        <f t="shared" si="3"/>
        <v>0</v>
      </c>
      <c r="P66" s="72"/>
      <c r="Q66" s="72"/>
      <c r="R66" s="72"/>
      <c r="S66" s="74">
        <f t="shared" si="0"/>
        <v>0</v>
      </c>
      <c r="T66" s="121" t="str">
        <f t="shared" si="4"/>
        <v>OK</v>
      </c>
      <c r="U66" s="75"/>
      <c r="V66" s="89"/>
      <c r="W66" s="89"/>
      <c r="X66" s="76"/>
      <c r="Y66" s="89"/>
      <c r="Z66" s="76"/>
      <c r="AA66" s="83"/>
      <c r="AB66" s="84"/>
      <c r="AC66" s="78"/>
      <c r="AD66" s="77"/>
      <c r="AE66" s="77"/>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1"/>
        <v>0</v>
      </c>
      <c r="M67" s="71">
        <f t="shared" si="2"/>
        <v>0</v>
      </c>
      <c r="N67" s="72"/>
      <c r="O67" s="73">
        <f t="shared" si="3"/>
        <v>0</v>
      </c>
      <c r="P67" s="72"/>
      <c r="Q67" s="72"/>
      <c r="R67" s="72"/>
      <c r="S67" s="74">
        <f t="shared" si="0"/>
        <v>0</v>
      </c>
      <c r="T67" s="121" t="str">
        <f t="shared" si="4"/>
        <v>OK</v>
      </c>
      <c r="U67" s="75"/>
      <c r="V67" s="89"/>
      <c r="W67" s="89"/>
      <c r="X67" s="76"/>
      <c r="Y67" s="89"/>
      <c r="Z67" s="76"/>
      <c r="AA67" s="83"/>
      <c r="AB67" s="84"/>
      <c r="AC67" s="78"/>
      <c r="AD67" s="77"/>
      <c r="AE67" s="77"/>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si="1"/>
        <v>0</v>
      </c>
      <c r="M68" s="71">
        <f t="shared" si="2"/>
        <v>0</v>
      </c>
      <c r="N68" s="72"/>
      <c r="O68" s="73">
        <f t="shared" si="3"/>
        <v>0</v>
      </c>
      <c r="P68" s="72"/>
      <c r="Q68" s="72"/>
      <c r="R68" s="72"/>
      <c r="S68" s="74">
        <f t="shared" si="0"/>
        <v>0</v>
      </c>
      <c r="T68" s="121" t="str">
        <f t="shared" si="4"/>
        <v>OK</v>
      </c>
      <c r="U68" s="75"/>
      <c r="V68" s="89"/>
      <c r="W68" s="89"/>
      <c r="X68" s="76"/>
      <c r="Y68" s="89"/>
      <c r="Z68" s="76"/>
      <c r="AA68" s="83"/>
      <c r="AB68" s="84"/>
      <c r="AC68" s="78"/>
      <c r="AD68" s="77"/>
      <c r="AE68" s="77"/>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75"/>
      <c r="V69" s="89"/>
      <c r="W69" s="89"/>
      <c r="X69" s="76"/>
      <c r="Y69" s="89"/>
      <c r="Z69" s="76"/>
      <c r="AA69" s="83"/>
      <c r="AB69" s="84"/>
      <c r="AC69" s="78"/>
      <c r="AD69" s="77"/>
      <c r="AE69" s="77"/>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c r="L70" s="70">
        <f t="shared" si="1"/>
        <v>0</v>
      </c>
      <c r="M70" s="71">
        <f t="shared" si="2"/>
        <v>0</v>
      </c>
      <c r="N70" s="72"/>
      <c r="O70" s="73">
        <f t="shared" si="3"/>
        <v>0</v>
      </c>
      <c r="P70" s="72"/>
      <c r="Q70" s="72"/>
      <c r="R70" s="72"/>
      <c r="S70" s="74">
        <f t="shared" si="0"/>
        <v>0</v>
      </c>
      <c r="T70" s="121" t="str">
        <f t="shared" si="4"/>
        <v>OK</v>
      </c>
      <c r="U70" s="75"/>
      <c r="V70" s="89"/>
      <c r="W70" s="89"/>
      <c r="X70" s="76"/>
      <c r="Y70" s="89"/>
      <c r="Z70" s="76"/>
      <c r="AA70" s="83"/>
      <c r="AB70" s="84"/>
      <c r="AC70" s="78"/>
      <c r="AD70" s="77"/>
      <c r="AE70" s="77"/>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c r="L71" s="70">
        <f t="shared" si="1"/>
        <v>0</v>
      </c>
      <c r="M71" s="71">
        <f t="shared" si="2"/>
        <v>0</v>
      </c>
      <c r="N71" s="72"/>
      <c r="O71" s="73">
        <f t="shared" si="3"/>
        <v>0</v>
      </c>
      <c r="P71" s="72"/>
      <c r="Q71" s="72"/>
      <c r="R71" s="72"/>
      <c r="S71" s="74">
        <f t="shared" si="0"/>
        <v>0</v>
      </c>
      <c r="T71" s="121" t="str">
        <f t="shared" si="4"/>
        <v>OK</v>
      </c>
      <c r="U71" s="75"/>
      <c r="V71" s="89"/>
      <c r="W71" s="89"/>
      <c r="X71" s="76"/>
      <c r="Y71" s="89"/>
      <c r="Z71" s="76"/>
      <c r="AA71" s="83"/>
      <c r="AB71" s="84"/>
      <c r="AC71" s="78"/>
      <c r="AD71" s="77"/>
      <c r="AE71" s="77"/>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75"/>
      <c r="V72" s="89"/>
      <c r="W72" s="89"/>
      <c r="X72" s="76"/>
      <c r="Y72" s="89"/>
      <c r="Z72" s="76"/>
      <c r="AA72" s="83"/>
      <c r="AB72" s="84"/>
      <c r="AC72" s="78"/>
      <c r="AD72" s="77"/>
      <c r="AE72" s="77"/>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1"/>
        <v>0</v>
      </c>
      <c r="M73" s="71">
        <f t="shared" si="2"/>
        <v>0</v>
      </c>
      <c r="N73" s="72"/>
      <c r="O73" s="73">
        <f t="shared" si="3"/>
        <v>0</v>
      </c>
      <c r="P73" s="72"/>
      <c r="Q73" s="72"/>
      <c r="R73" s="72"/>
      <c r="S73" s="74">
        <f t="shared" si="0"/>
        <v>0</v>
      </c>
      <c r="T73" s="121" t="str">
        <f t="shared" si="4"/>
        <v>OK</v>
      </c>
      <c r="U73" s="75"/>
      <c r="V73" s="89"/>
      <c r="W73" s="89"/>
      <c r="X73" s="76"/>
      <c r="Y73" s="89"/>
      <c r="Z73" s="76"/>
      <c r="AA73" s="83"/>
      <c r="AB73" s="84"/>
      <c r="AC73" s="78"/>
      <c r="AD73" s="77"/>
      <c r="AE73" s="77"/>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1"/>
        <v>0</v>
      </c>
      <c r="M74" s="71">
        <f t="shared" si="2"/>
        <v>0</v>
      </c>
      <c r="N74" s="72"/>
      <c r="O74" s="73">
        <f t="shared" si="3"/>
        <v>0</v>
      </c>
      <c r="P74" s="72"/>
      <c r="Q74" s="72"/>
      <c r="R74" s="72"/>
      <c r="S74" s="74">
        <f t="shared" si="0"/>
        <v>0</v>
      </c>
      <c r="T74" s="121" t="str">
        <f t="shared" si="4"/>
        <v>OK</v>
      </c>
      <c r="U74" s="75"/>
      <c r="V74" s="89"/>
      <c r="W74" s="89"/>
      <c r="X74" s="76"/>
      <c r="Y74" s="89"/>
      <c r="Z74" s="76"/>
      <c r="AA74" s="83"/>
      <c r="AB74" s="84"/>
      <c r="AC74" s="78"/>
      <c r="AD74" s="77"/>
      <c r="AE74" s="77"/>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v>1</v>
      </c>
      <c r="L75" s="70">
        <f t="shared" si="1"/>
        <v>0</v>
      </c>
      <c r="M75" s="71">
        <f t="shared" si="2"/>
        <v>0</v>
      </c>
      <c r="N75" s="72"/>
      <c r="O75" s="73">
        <f t="shared" si="3"/>
        <v>0</v>
      </c>
      <c r="P75" s="72"/>
      <c r="Q75" s="72"/>
      <c r="R75" s="72"/>
      <c r="S75" s="74">
        <f t="shared" si="0"/>
        <v>1</v>
      </c>
      <c r="T75" s="121" t="str">
        <f t="shared" si="4"/>
        <v>OK</v>
      </c>
      <c r="U75" s="75"/>
      <c r="V75" s="89"/>
      <c r="W75" s="89"/>
      <c r="X75" s="76"/>
      <c r="Y75" s="89"/>
      <c r="Z75" s="76"/>
      <c r="AA75" s="83"/>
      <c r="AB75" s="84"/>
      <c r="AC75" s="78"/>
      <c r="AD75" s="77"/>
      <c r="AE75" s="77"/>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c r="L76" s="70">
        <f t="shared" si="1"/>
        <v>0</v>
      </c>
      <c r="M76" s="71">
        <f t="shared" si="2"/>
        <v>0</v>
      </c>
      <c r="N76" s="72"/>
      <c r="O76" s="73">
        <f t="shared" si="3"/>
        <v>0</v>
      </c>
      <c r="P76" s="72"/>
      <c r="Q76" s="72"/>
      <c r="R76" s="72"/>
      <c r="S76" s="74">
        <f t="shared" si="0"/>
        <v>0</v>
      </c>
      <c r="T76" s="121" t="str">
        <f t="shared" si="4"/>
        <v>OK</v>
      </c>
      <c r="U76" s="75"/>
      <c r="V76" s="89"/>
      <c r="W76" s="89"/>
      <c r="X76" s="76"/>
      <c r="Y76" s="89"/>
      <c r="Z76" s="76"/>
      <c r="AA76" s="83"/>
      <c r="AB76" s="84"/>
      <c r="AC76" s="78"/>
      <c r="AD76" s="77"/>
      <c r="AE76" s="77"/>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1"/>
        <v>0</v>
      </c>
      <c r="M77" s="71">
        <f t="shared" si="2"/>
        <v>0</v>
      </c>
      <c r="N77" s="72"/>
      <c r="O77" s="73">
        <f t="shared" si="3"/>
        <v>0</v>
      </c>
      <c r="P77" s="72"/>
      <c r="Q77" s="72"/>
      <c r="R77" s="72"/>
      <c r="S77" s="74">
        <f t="shared" si="0"/>
        <v>0</v>
      </c>
      <c r="T77" s="121" t="str">
        <f t="shared" si="4"/>
        <v>OK</v>
      </c>
      <c r="U77" s="75"/>
      <c r="V77" s="89"/>
      <c r="W77" s="89"/>
      <c r="X77" s="76"/>
      <c r="Y77" s="89"/>
      <c r="Z77" s="76"/>
      <c r="AA77" s="83"/>
      <c r="AB77" s="84"/>
      <c r="AC77" s="78"/>
      <c r="AD77" s="77"/>
      <c r="AE77" s="77"/>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1"/>
        <v>0</v>
      </c>
      <c r="M78" s="71">
        <f t="shared" si="2"/>
        <v>0</v>
      </c>
      <c r="N78" s="72"/>
      <c r="O78" s="73">
        <f t="shared" si="3"/>
        <v>0</v>
      </c>
      <c r="P78" s="72"/>
      <c r="Q78" s="72"/>
      <c r="R78" s="72"/>
      <c r="S78" s="74">
        <f t="shared" si="0"/>
        <v>0</v>
      </c>
      <c r="T78" s="121" t="str">
        <f t="shared" si="4"/>
        <v>OK</v>
      </c>
      <c r="U78" s="75"/>
      <c r="V78" s="89"/>
      <c r="W78" s="89"/>
      <c r="X78" s="76"/>
      <c r="Y78" s="89"/>
      <c r="Z78" s="76"/>
      <c r="AA78" s="83"/>
      <c r="AB78" s="84"/>
      <c r="AC78" s="78"/>
      <c r="AD78" s="77"/>
      <c r="AE78" s="77"/>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c r="L79" s="70">
        <f t="shared" si="1"/>
        <v>0</v>
      </c>
      <c r="M79" s="71">
        <f t="shared" si="2"/>
        <v>0</v>
      </c>
      <c r="N79" s="72"/>
      <c r="O79" s="73">
        <f t="shared" si="3"/>
        <v>0</v>
      </c>
      <c r="P79" s="72"/>
      <c r="Q79" s="72"/>
      <c r="R79" s="72"/>
      <c r="S79" s="74">
        <f t="shared" si="0"/>
        <v>0</v>
      </c>
      <c r="T79" s="121" t="str">
        <f t="shared" si="4"/>
        <v>OK</v>
      </c>
      <c r="U79" s="75"/>
      <c r="V79" s="89"/>
      <c r="W79" s="89"/>
      <c r="X79" s="76"/>
      <c r="Y79" s="89"/>
      <c r="Z79" s="76"/>
      <c r="AA79" s="83"/>
      <c r="AB79" s="84"/>
      <c r="AC79" s="78"/>
      <c r="AD79" s="77"/>
      <c r="AE79" s="77"/>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75"/>
      <c r="V80" s="89"/>
      <c r="W80" s="89"/>
      <c r="X80" s="76"/>
      <c r="Y80" s="89"/>
      <c r="Z80" s="76"/>
      <c r="AA80" s="83"/>
      <c r="AB80" s="84"/>
      <c r="AC80" s="78"/>
      <c r="AD80" s="77"/>
      <c r="AE80" s="77"/>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c r="L81" s="70">
        <f t="shared" si="1"/>
        <v>0</v>
      </c>
      <c r="M81" s="71">
        <f t="shared" si="2"/>
        <v>0</v>
      </c>
      <c r="N81" s="72"/>
      <c r="O81" s="73">
        <f t="shared" si="3"/>
        <v>0</v>
      </c>
      <c r="P81" s="72"/>
      <c r="Q81" s="72"/>
      <c r="R81" s="72"/>
      <c r="S81" s="74">
        <f t="shared" si="0"/>
        <v>0</v>
      </c>
      <c r="T81" s="121" t="str">
        <f t="shared" si="4"/>
        <v>OK</v>
      </c>
      <c r="U81" s="75"/>
      <c r="V81" s="89"/>
      <c r="W81" s="89"/>
      <c r="X81" s="76"/>
      <c r="Y81" s="89"/>
      <c r="Z81" s="76"/>
      <c r="AA81" s="83"/>
      <c r="AB81" s="84"/>
      <c r="AC81" s="78"/>
      <c r="AD81" s="77"/>
      <c r="AE81" s="77"/>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1"/>
        <v>0</v>
      </c>
      <c r="M82" s="71">
        <f t="shared" si="2"/>
        <v>0</v>
      </c>
      <c r="N82" s="72"/>
      <c r="O82" s="73">
        <f t="shared" si="3"/>
        <v>0</v>
      </c>
      <c r="P82" s="72"/>
      <c r="Q82" s="72"/>
      <c r="R82" s="72"/>
      <c r="S82" s="74">
        <f t="shared" si="0"/>
        <v>0</v>
      </c>
      <c r="T82" s="121" t="str">
        <f t="shared" si="4"/>
        <v>OK</v>
      </c>
      <c r="U82" s="75"/>
      <c r="V82" s="89"/>
      <c r="W82" s="89"/>
      <c r="X82" s="76"/>
      <c r="Y82" s="89"/>
      <c r="Z82" s="76"/>
      <c r="AA82" s="83"/>
      <c r="AB82" s="84"/>
      <c r="AC82" s="78"/>
      <c r="AD82" s="77"/>
      <c r="AE82" s="77"/>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c r="L83" s="70">
        <f t="shared" si="1"/>
        <v>0</v>
      </c>
      <c r="M83" s="71">
        <f t="shared" si="2"/>
        <v>0</v>
      </c>
      <c r="N83" s="72"/>
      <c r="O83" s="73">
        <f t="shared" si="3"/>
        <v>0</v>
      </c>
      <c r="P83" s="72"/>
      <c r="Q83" s="72"/>
      <c r="R83" s="72"/>
      <c r="S83" s="74">
        <f t="shared" si="0"/>
        <v>0</v>
      </c>
      <c r="T83" s="121" t="str">
        <f t="shared" si="4"/>
        <v>OK</v>
      </c>
      <c r="U83" s="75"/>
      <c r="V83" s="89"/>
      <c r="W83" s="89"/>
      <c r="X83" s="76"/>
      <c r="Y83" s="89"/>
      <c r="Z83" s="76"/>
      <c r="AA83" s="83"/>
      <c r="AB83" s="84"/>
      <c r="AC83" s="78"/>
      <c r="AD83" s="77"/>
      <c r="AE83" s="77"/>
      <c r="AF83" s="76"/>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75"/>
      <c r="V84" s="89"/>
      <c r="W84" s="89"/>
      <c r="X84" s="76"/>
      <c r="Y84" s="89"/>
      <c r="Z84" s="76"/>
      <c r="AA84" s="83"/>
      <c r="AB84" s="84"/>
      <c r="AC84" s="78"/>
      <c r="AD84" s="77"/>
      <c r="AE84" s="77"/>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75"/>
      <c r="V85" s="89"/>
      <c r="W85" s="89"/>
      <c r="X85" s="76"/>
      <c r="Y85" s="89"/>
      <c r="Z85" s="76"/>
      <c r="AA85" s="83"/>
      <c r="AB85" s="84"/>
      <c r="AC85" s="78"/>
      <c r="AD85" s="77"/>
      <c r="AE85" s="77"/>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75"/>
      <c r="V86" s="89"/>
      <c r="W86" s="89"/>
      <c r="X86" s="76"/>
      <c r="Y86" s="89"/>
      <c r="Z86" s="76"/>
      <c r="AA86" s="83"/>
      <c r="AB86" s="84"/>
      <c r="AC86" s="78"/>
      <c r="AD86" s="77"/>
      <c r="AE86" s="77"/>
      <c r="AF86" s="76"/>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c r="L87" s="70">
        <f t="shared" si="1"/>
        <v>0</v>
      </c>
      <c r="M87" s="71">
        <f t="shared" si="2"/>
        <v>0</v>
      </c>
      <c r="N87" s="72"/>
      <c r="O87" s="73">
        <f t="shared" si="3"/>
        <v>0</v>
      </c>
      <c r="P87" s="72"/>
      <c r="Q87" s="72"/>
      <c r="R87" s="72"/>
      <c r="S87" s="74">
        <f t="shared" si="0"/>
        <v>0</v>
      </c>
      <c r="T87" s="121" t="str">
        <f t="shared" si="4"/>
        <v>OK</v>
      </c>
      <c r="U87" s="75"/>
      <c r="V87" s="89"/>
      <c r="W87" s="89"/>
      <c r="X87" s="76"/>
      <c r="Y87" s="89"/>
      <c r="Z87" s="76"/>
      <c r="AA87" s="83"/>
      <c r="AB87" s="84"/>
      <c r="AC87" s="78"/>
      <c r="AD87" s="77"/>
      <c r="AE87" s="77"/>
      <c r="AF87" s="76"/>
      <c r="AG87" s="78"/>
      <c r="AH87" s="78"/>
      <c r="AI87" s="7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1"/>
        <v>0</v>
      </c>
      <c r="M88" s="71">
        <f t="shared" si="2"/>
        <v>0</v>
      </c>
      <c r="N88" s="72"/>
      <c r="O88" s="73">
        <f t="shared" si="3"/>
        <v>0</v>
      </c>
      <c r="P88" s="72"/>
      <c r="Q88" s="72"/>
      <c r="R88" s="72"/>
      <c r="S88" s="74">
        <f t="shared" si="0"/>
        <v>0</v>
      </c>
      <c r="T88" s="121" t="str">
        <f t="shared" si="4"/>
        <v>OK</v>
      </c>
      <c r="U88" s="75"/>
      <c r="V88" s="89"/>
      <c r="W88" s="89"/>
      <c r="X88" s="76"/>
      <c r="Y88" s="89"/>
      <c r="Z88" s="76"/>
      <c r="AA88" s="83"/>
      <c r="AB88" s="84"/>
      <c r="AC88" s="78"/>
      <c r="AD88" s="77"/>
      <c r="AE88" s="77"/>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75"/>
      <c r="V89" s="89"/>
      <c r="W89" s="89"/>
      <c r="X89" s="76"/>
      <c r="Y89" s="89"/>
      <c r="Z89" s="76"/>
      <c r="AA89" s="83"/>
      <c r="AB89" s="84"/>
      <c r="AC89" s="78"/>
      <c r="AD89" s="77"/>
      <c r="AE89" s="77"/>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75"/>
      <c r="V90" s="89"/>
      <c r="W90" s="89"/>
      <c r="X90" s="76"/>
      <c r="Y90" s="89"/>
      <c r="Z90" s="76"/>
      <c r="AA90" s="83"/>
      <c r="AB90" s="84"/>
      <c r="AC90" s="78"/>
      <c r="AD90" s="77"/>
      <c r="AE90" s="77"/>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1"/>
        <v>0</v>
      </c>
      <c r="M91" s="71">
        <f t="shared" si="2"/>
        <v>0</v>
      </c>
      <c r="N91" s="72"/>
      <c r="O91" s="73">
        <f t="shared" si="3"/>
        <v>0</v>
      </c>
      <c r="P91" s="72"/>
      <c r="Q91" s="72"/>
      <c r="R91" s="72"/>
      <c r="S91" s="74">
        <f t="shared" si="0"/>
        <v>0</v>
      </c>
      <c r="T91" s="121" t="str">
        <f t="shared" si="4"/>
        <v>OK</v>
      </c>
      <c r="U91" s="75"/>
      <c r="V91" s="89"/>
      <c r="W91" s="89"/>
      <c r="X91" s="76"/>
      <c r="Y91" s="89"/>
      <c r="Z91" s="76"/>
      <c r="AA91" s="83"/>
      <c r="AB91" s="84"/>
      <c r="AC91" s="78"/>
      <c r="AD91" s="77"/>
      <c r="AE91" s="77"/>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75"/>
      <c r="V92" s="89"/>
      <c r="W92" s="89"/>
      <c r="X92" s="76"/>
      <c r="Y92" s="89"/>
      <c r="Z92" s="76"/>
      <c r="AA92" s="83"/>
      <c r="AB92" s="84"/>
      <c r="AC92" s="78"/>
      <c r="AD92" s="77"/>
      <c r="AE92" s="77"/>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c r="L93" s="70">
        <f t="shared" si="1"/>
        <v>0</v>
      </c>
      <c r="M93" s="71">
        <f t="shared" si="2"/>
        <v>0</v>
      </c>
      <c r="N93" s="72"/>
      <c r="O93" s="73">
        <f t="shared" si="3"/>
        <v>0</v>
      </c>
      <c r="P93" s="72"/>
      <c r="Q93" s="72"/>
      <c r="R93" s="72"/>
      <c r="S93" s="74">
        <f t="shared" si="0"/>
        <v>0</v>
      </c>
      <c r="T93" s="121" t="str">
        <f t="shared" si="4"/>
        <v>OK</v>
      </c>
      <c r="U93" s="75"/>
      <c r="V93" s="89"/>
      <c r="W93" s="89"/>
      <c r="X93" s="76"/>
      <c r="Y93" s="89"/>
      <c r="Z93" s="76"/>
      <c r="AA93" s="83"/>
      <c r="AB93" s="84"/>
      <c r="AC93" s="78"/>
      <c r="AD93" s="77"/>
      <c r="AE93" s="77"/>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v>2</v>
      </c>
      <c r="L94" s="70">
        <f t="shared" si="1"/>
        <v>0</v>
      </c>
      <c r="M94" s="71">
        <f t="shared" si="2"/>
        <v>0</v>
      </c>
      <c r="N94" s="72"/>
      <c r="O94" s="73">
        <f t="shared" si="3"/>
        <v>0</v>
      </c>
      <c r="P94" s="72"/>
      <c r="Q94" s="72"/>
      <c r="R94" s="72"/>
      <c r="S94" s="74">
        <f t="shared" si="0"/>
        <v>2</v>
      </c>
      <c r="T94" s="121" t="str">
        <f t="shared" si="4"/>
        <v>OK</v>
      </c>
      <c r="U94" s="75"/>
      <c r="V94" s="89"/>
      <c r="W94" s="89"/>
      <c r="X94" s="76"/>
      <c r="Y94" s="89"/>
      <c r="Z94" s="76"/>
      <c r="AA94" s="83"/>
      <c r="AB94" s="84"/>
      <c r="AC94" s="78"/>
      <c r="AD94" s="77"/>
      <c r="AE94" s="77"/>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75"/>
      <c r="V95" s="89"/>
      <c r="W95" s="89"/>
      <c r="X95" s="76"/>
      <c r="Y95" s="89"/>
      <c r="Z95" s="76"/>
      <c r="AA95" s="83"/>
      <c r="AB95" s="84"/>
      <c r="AC95" s="78"/>
      <c r="AD95" s="77"/>
      <c r="AE95" s="77"/>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75"/>
      <c r="V96" s="89"/>
      <c r="W96" s="89"/>
      <c r="X96" s="76"/>
      <c r="Y96" s="89"/>
      <c r="Z96" s="76"/>
      <c r="AA96" s="83"/>
      <c r="AB96" s="84"/>
      <c r="AC96" s="78"/>
      <c r="AD96" s="77"/>
      <c r="AE96" s="77"/>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75"/>
      <c r="V97" s="89"/>
      <c r="W97" s="89"/>
      <c r="X97" s="76"/>
      <c r="Y97" s="89"/>
      <c r="Z97" s="76"/>
      <c r="AA97" s="83"/>
      <c r="AB97" s="84"/>
      <c r="AC97" s="78"/>
      <c r="AD97" s="77"/>
      <c r="AE97" s="77"/>
      <c r="AF97" s="76"/>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c r="L98" s="70">
        <f t="shared" si="1"/>
        <v>0</v>
      </c>
      <c r="M98" s="71">
        <f t="shared" si="2"/>
        <v>0</v>
      </c>
      <c r="N98" s="72"/>
      <c r="O98" s="73">
        <f t="shared" si="3"/>
        <v>0</v>
      </c>
      <c r="P98" s="72"/>
      <c r="Q98" s="72"/>
      <c r="R98" s="72"/>
      <c r="S98" s="74">
        <f t="shared" si="0"/>
        <v>0</v>
      </c>
      <c r="T98" s="121" t="str">
        <f t="shared" si="4"/>
        <v>OK</v>
      </c>
      <c r="U98" s="75"/>
      <c r="V98" s="89"/>
      <c r="W98" s="89"/>
      <c r="X98" s="76"/>
      <c r="Y98" s="89"/>
      <c r="Z98" s="76"/>
      <c r="AA98" s="83"/>
      <c r="AB98" s="84"/>
      <c r="AC98" s="78"/>
      <c r="AD98" s="77"/>
      <c r="AE98" s="77"/>
      <c r="AF98" s="76"/>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c r="L99" s="70">
        <f t="shared" si="1"/>
        <v>0</v>
      </c>
      <c r="M99" s="71">
        <f t="shared" si="2"/>
        <v>0</v>
      </c>
      <c r="N99" s="72"/>
      <c r="O99" s="73">
        <f t="shared" si="3"/>
        <v>0</v>
      </c>
      <c r="P99" s="72"/>
      <c r="Q99" s="72"/>
      <c r="R99" s="72"/>
      <c r="S99" s="74">
        <f t="shared" si="0"/>
        <v>0</v>
      </c>
      <c r="T99" s="121" t="str">
        <f t="shared" si="4"/>
        <v>OK</v>
      </c>
      <c r="U99" s="75"/>
      <c r="V99" s="89"/>
      <c r="W99" s="89"/>
      <c r="X99" s="76"/>
      <c r="Y99" s="89"/>
      <c r="Z99" s="76"/>
      <c r="AA99" s="83"/>
      <c r="AB99" s="84"/>
      <c r="AC99" s="78"/>
      <c r="AD99" s="77"/>
      <c r="AE99" s="77"/>
      <c r="AF99" s="76"/>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v>1</v>
      </c>
      <c r="L100" s="70">
        <f t="shared" si="1"/>
        <v>0</v>
      </c>
      <c r="M100" s="71">
        <f t="shared" si="2"/>
        <v>0</v>
      </c>
      <c r="N100" s="72"/>
      <c r="O100" s="73">
        <f t="shared" si="3"/>
        <v>0</v>
      </c>
      <c r="P100" s="72"/>
      <c r="Q100" s="72"/>
      <c r="R100" s="72"/>
      <c r="S100" s="74">
        <f t="shared" si="0"/>
        <v>1</v>
      </c>
      <c r="T100" s="121" t="str">
        <f t="shared" si="4"/>
        <v>OK</v>
      </c>
      <c r="U100" s="75"/>
      <c r="V100" s="89"/>
      <c r="W100" s="89"/>
      <c r="X100" s="76"/>
      <c r="Y100" s="89"/>
      <c r="Z100" s="76"/>
      <c r="AA100" s="83"/>
      <c r="AB100" s="84"/>
      <c r="AC100" s="78"/>
      <c r="AD100" s="77"/>
      <c r="AE100" s="77"/>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75"/>
      <c r="V101" s="89"/>
      <c r="W101" s="89"/>
      <c r="X101" s="76"/>
      <c r="Y101" s="89"/>
      <c r="Z101" s="76"/>
      <c r="AA101" s="83"/>
      <c r="AB101" s="84"/>
      <c r="AC101" s="78"/>
      <c r="AD101" s="77"/>
      <c r="AE101" s="77"/>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75"/>
      <c r="V102" s="89"/>
      <c r="W102" s="89"/>
      <c r="X102" s="76"/>
      <c r="Y102" s="89"/>
      <c r="Z102" s="76"/>
      <c r="AA102" s="83"/>
      <c r="AB102" s="84"/>
      <c r="AC102" s="78"/>
      <c r="AD102" s="77"/>
      <c r="AE102" s="77"/>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75"/>
      <c r="V103" s="89"/>
      <c r="W103" s="89"/>
      <c r="X103" s="76"/>
      <c r="Y103" s="89"/>
      <c r="Z103" s="76"/>
      <c r="AA103" s="83"/>
      <c r="AB103" s="84"/>
      <c r="AC103" s="78"/>
      <c r="AD103" s="77"/>
      <c r="AE103" s="77"/>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75"/>
      <c r="V104" s="89"/>
      <c r="W104" s="89"/>
      <c r="X104" s="76"/>
      <c r="Y104" s="89"/>
      <c r="Z104" s="76"/>
      <c r="AA104" s="83"/>
      <c r="AB104" s="84"/>
      <c r="AC104" s="78"/>
      <c r="AD104" s="77"/>
      <c r="AE104" s="77"/>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75"/>
      <c r="V105" s="89"/>
      <c r="W105" s="89"/>
      <c r="X105" s="76"/>
      <c r="Y105" s="89"/>
      <c r="Z105" s="76"/>
      <c r="AA105" s="83"/>
      <c r="AB105" s="84"/>
      <c r="AC105" s="78"/>
      <c r="AD105" s="77"/>
      <c r="AE105" s="77"/>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75"/>
      <c r="V106" s="89"/>
      <c r="W106" s="89"/>
      <c r="X106" s="76"/>
      <c r="Y106" s="89"/>
      <c r="Z106" s="76"/>
      <c r="AA106" s="83"/>
      <c r="AB106" s="84"/>
      <c r="AC106" s="78"/>
      <c r="AD106" s="77"/>
      <c r="AE106" s="77"/>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c r="L107" s="70">
        <f t="shared" si="1"/>
        <v>0</v>
      </c>
      <c r="M107" s="71">
        <f t="shared" si="2"/>
        <v>0</v>
      </c>
      <c r="N107" s="72"/>
      <c r="O107" s="73">
        <f t="shared" si="3"/>
        <v>0</v>
      </c>
      <c r="P107" s="72"/>
      <c r="Q107" s="72"/>
      <c r="R107" s="72"/>
      <c r="S107" s="74">
        <f t="shared" si="0"/>
        <v>0</v>
      </c>
      <c r="T107" s="121" t="str">
        <f t="shared" si="4"/>
        <v>OK</v>
      </c>
      <c r="U107" s="75"/>
      <c r="V107" s="89"/>
      <c r="W107" s="89"/>
      <c r="X107" s="76"/>
      <c r="Y107" s="89"/>
      <c r="Z107" s="76"/>
      <c r="AA107" s="83"/>
      <c r="AB107" s="84"/>
      <c r="AC107" s="78"/>
      <c r="AD107" s="77"/>
      <c r="AE107" s="77"/>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c r="L108" s="70">
        <f t="shared" si="1"/>
        <v>0</v>
      </c>
      <c r="M108" s="71">
        <f t="shared" si="2"/>
        <v>0</v>
      </c>
      <c r="N108" s="72"/>
      <c r="O108" s="73">
        <f t="shared" si="3"/>
        <v>0</v>
      </c>
      <c r="P108" s="72"/>
      <c r="Q108" s="72"/>
      <c r="R108" s="72"/>
      <c r="S108" s="74">
        <f t="shared" si="0"/>
        <v>0</v>
      </c>
      <c r="T108" s="121" t="str">
        <f t="shared" si="4"/>
        <v>OK</v>
      </c>
      <c r="U108" s="75"/>
      <c r="V108" s="89"/>
      <c r="W108" s="89"/>
      <c r="X108" s="76"/>
      <c r="Y108" s="89"/>
      <c r="Z108" s="76"/>
      <c r="AA108" s="83"/>
      <c r="AB108" s="84"/>
      <c r="AC108" s="78"/>
      <c r="AD108" s="77"/>
      <c r="AE108" s="77"/>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75"/>
      <c r="V109" s="89"/>
      <c r="W109" s="89"/>
      <c r="X109" s="76"/>
      <c r="Y109" s="89"/>
      <c r="Z109" s="76"/>
      <c r="AA109" s="83"/>
      <c r="AB109" s="84"/>
      <c r="AC109" s="78"/>
      <c r="AD109" s="77"/>
      <c r="AE109" s="77"/>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
        <v>0</v>
      </c>
      <c r="M110" s="71">
        <f t="shared" si="2"/>
        <v>0</v>
      </c>
      <c r="N110" s="72"/>
      <c r="O110" s="73">
        <f t="shared" si="3"/>
        <v>0</v>
      </c>
      <c r="P110" s="72"/>
      <c r="Q110" s="72"/>
      <c r="R110" s="72"/>
      <c r="S110" s="74">
        <f t="shared" si="0"/>
        <v>0</v>
      </c>
      <c r="T110" s="121" t="str">
        <f t="shared" si="4"/>
        <v>OK</v>
      </c>
      <c r="U110" s="75"/>
      <c r="V110" s="89"/>
      <c r="W110" s="89"/>
      <c r="X110" s="76"/>
      <c r="Y110" s="89"/>
      <c r="Z110" s="76"/>
      <c r="AA110" s="83"/>
      <c r="AB110" s="84"/>
      <c r="AC110" s="78"/>
      <c r="AD110" s="77"/>
      <c r="AE110" s="77"/>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v>3</v>
      </c>
      <c r="L111" s="70">
        <f t="shared" si="1"/>
        <v>0</v>
      </c>
      <c r="M111" s="71">
        <f t="shared" si="2"/>
        <v>0</v>
      </c>
      <c r="N111" s="72"/>
      <c r="O111" s="73">
        <f t="shared" si="3"/>
        <v>0</v>
      </c>
      <c r="P111" s="72"/>
      <c r="Q111" s="72"/>
      <c r="R111" s="72"/>
      <c r="S111" s="74">
        <f t="shared" si="0"/>
        <v>3</v>
      </c>
      <c r="T111" s="121" t="str">
        <f t="shared" si="4"/>
        <v>OK</v>
      </c>
      <c r="U111" s="75"/>
      <c r="V111" s="89"/>
      <c r="W111" s="89"/>
      <c r="X111" s="76"/>
      <c r="Y111" s="89"/>
      <c r="Z111" s="76"/>
      <c r="AA111" s="83"/>
      <c r="AB111" s="84"/>
      <c r="AC111" s="78"/>
      <c r="AD111" s="77"/>
      <c r="AE111" s="77"/>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75"/>
      <c r="V112" s="89"/>
      <c r="W112" s="89"/>
      <c r="X112" s="76"/>
      <c r="Y112" s="89"/>
      <c r="Z112" s="76"/>
      <c r="AA112" s="83"/>
      <c r="AB112" s="84"/>
      <c r="AC112" s="78"/>
      <c r="AD112" s="77"/>
      <c r="AE112" s="77"/>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c r="L113" s="70">
        <f t="shared" si="1"/>
        <v>0</v>
      </c>
      <c r="M113" s="71">
        <f t="shared" si="2"/>
        <v>0</v>
      </c>
      <c r="N113" s="72"/>
      <c r="O113" s="73">
        <f t="shared" si="3"/>
        <v>0</v>
      </c>
      <c r="P113" s="72"/>
      <c r="Q113" s="72"/>
      <c r="R113" s="72"/>
      <c r="S113" s="74">
        <f t="shared" si="0"/>
        <v>0</v>
      </c>
      <c r="T113" s="121" t="str">
        <f t="shared" si="4"/>
        <v>OK</v>
      </c>
      <c r="U113" s="75"/>
      <c r="V113" s="89"/>
      <c r="W113" s="89"/>
      <c r="X113" s="76"/>
      <c r="Y113" s="89"/>
      <c r="Z113" s="76"/>
      <c r="AA113" s="83"/>
      <c r="AB113" s="84"/>
      <c r="AC113" s="78"/>
      <c r="AD113" s="77"/>
      <c r="AE113" s="77"/>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75"/>
      <c r="V114" s="89"/>
      <c r="W114" s="89"/>
      <c r="X114" s="76"/>
      <c r="Y114" s="89"/>
      <c r="Z114" s="76"/>
      <c r="AA114" s="83"/>
      <c r="AB114" s="84"/>
      <c r="AC114" s="78"/>
      <c r="AD114" s="77"/>
      <c r="AE114" s="77"/>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75"/>
      <c r="V115" s="89"/>
      <c r="W115" s="89"/>
      <c r="X115" s="76"/>
      <c r="Y115" s="89"/>
      <c r="Z115" s="76"/>
      <c r="AA115" s="83"/>
      <c r="AB115" s="84"/>
      <c r="AC115" s="78"/>
      <c r="AD115" s="77"/>
      <c r="AE115" s="77"/>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75"/>
      <c r="V116" s="89"/>
      <c r="W116" s="89"/>
      <c r="X116" s="76"/>
      <c r="Y116" s="89"/>
      <c r="Z116" s="76"/>
      <c r="AA116" s="83"/>
      <c r="AB116" s="84"/>
      <c r="AC116" s="78"/>
      <c r="AD116" s="77"/>
      <c r="AE116" s="77"/>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75"/>
      <c r="V117" s="89"/>
      <c r="W117" s="89"/>
      <c r="X117" s="76"/>
      <c r="Y117" s="89"/>
      <c r="Z117" s="76"/>
      <c r="AA117" s="83"/>
      <c r="AB117" s="84"/>
      <c r="AC117" s="78"/>
      <c r="AD117" s="77"/>
      <c r="AE117" s="77"/>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75"/>
      <c r="V118" s="89"/>
      <c r="W118" s="89"/>
      <c r="X118" s="76"/>
      <c r="Y118" s="89"/>
      <c r="Z118" s="76"/>
      <c r="AA118" s="83"/>
      <c r="AB118" s="84"/>
      <c r="AC118" s="78"/>
      <c r="AD118" s="77"/>
      <c r="AE118" s="77"/>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75"/>
      <c r="V119" s="89"/>
      <c r="W119" s="89"/>
      <c r="X119" s="76"/>
      <c r="Y119" s="89"/>
      <c r="Z119" s="76"/>
      <c r="AA119" s="83"/>
      <c r="AB119" s="84"/>
      <c r="AC119" s="78"/>
      <c r="AD119" s="77"/>
      <c r="AE119" s="77"/>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75"/>
      <c r="V120" s="89"/>
      <c r="W120" s="89"/>
      <c r="X120" s="76"/>
      <c r="Y120" s="89"/>
      <c r="Z120" s="76"/>
      <c r="AA120" s="83"/>
      <c r="AB120" s="84"/>
      <c r="AC120" s="78"/>
      <c r="AD120" s="77"/>
      <c r="AE120" s="77"/>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75"/>
      <c r="V121" s="89"/>
      <c r="W121" s="89"/>
      <c r="X121" s="76"/>
      <c r="Y121" s="89"/>
      <c r="Z121" s="76"/>
      <c r="AA121" s="83"/>
      <c r="AB121" s="84"/>
      <c r="AC121" s="78"/>
      <c r="AD121" s="77"/>
      <c r="AE121" s="77"/>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75"/>
      <c r="V122" s="89"/>
      <c r="W122" s="89"/>
      <c r="X122" s="76"/>
      <c r="Y122" s="89"/>
      <c r="Z122" s="76"/>
      <c r="AA122" s="83"/>
      <c r="AB122" s="84"/>
      <c r="AC122" s="78"/>
      <c r="AD122" s="77"/>
      <c r="AE122" s="77"/>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75"/>
      <c r="V123" s="89"/>
      <c r="W123" s="89"/>
      <c r="X123" s="76"/>
      <c r="Y123" s="89"/>
      <c r="Z123" s="76"/>
      <c r="AA123" s="83"/>
      <c r="AB123" s="84"/>
      <c r="AC123" s="78"/>
      <c r="AD123" s="77"/>
      <c r="AE123" s="77"/>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
        <v>0</v>
      </c>
      <c r="M124" s="71">
        <f t="shared" si="2"/>
        <v>0</v>
      </c>
      <c r="N124" s="72"/>
      <c r="O124" s="73">
        <f t="shared" si="3"/>
        <v>0</v>
      </c>
      <c r="P124" s="72"/>
      <c r="Q124" s="72"/>
      <c r="R124" s="72"/>
      <c r="S124" s="74">
        <f t="shared" si="0"/>
        <v>0</v>
      </c>
      <c r="T124" s="121" t="str">
        <f t="shared" si="4"/>
        <v>OK</v>
      </c>
      <c r="U124" s="75"/>
      <c r="V124" s="89"/>
      <c r="W124" s="89"/>
      <c r="X124" s="76"/>
      <c r="Y124" s="89"/>
      <c r="Z124" s="76"/>
      <c r="AA124" s="83"/>
      <c r="AB124" s="84"/>
      <c r="AC124" s="78"/>
      <c r="AD124" s="77"/>
      <c r="AE124" s="77"/>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75"/>
      <c r="V125" s="89"/>
      <c r="W125" s="89"/>
      <c r="X125" s="76"/>
      <c r="Y125" s="89"/>
      <c r="Z125" s="76"/>
      <c r="AA125" s="83"/>
      <c r="AB125" s="84"/>
      <c r="AC125" s="78"/>
      <c r="AD125" s="77"/>
      <c r="AE125" s="77"/>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75"/>
      <c r="V126" s="89"/>
      <c r="W126" s="89"/>
      <c r="X126" s="76"/>
      <c r="Y126" s="89"/>
      <c r="Z126" s="76"/>
      <c r="AA126" s="83"/>
      <c r="AB126" s="84"/>
      <c r="AC126" s="78"/>
      <c r="AD126" s="77"/>
      <c r="AE126" s="77"/>
      <c r="AF126" s="76"/>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75"/>
      <c r="V127" s="89"/>
      <c r="W127" s="89"/>
      <c r="X127" s="76"/>
      <c r="Y127" s="89"/>
      <c r="Z127" s="76"/>
      <c r="AA127" s="83"/>
      <c r="AB127" s="84"/>
      <c r="AC127" s="78"/>
      <c r="AD127" s="77"/>
      <c r="AE127" s="77"/>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
        <v>0</v>
      </c>
      <c r="M128" s="71">
        <f t="shared" si="2"/>
        <v>0</v>
      </c>
      <c r="N128" s="72"/>
      <c r="O128" s="73">
        <f t="shared" si="3"/>
        <v>0</v>
      </c>
      <c r="P128" s="72"/>
      <c r="Q128" s="72"/>
      <c r="R128" s="72"/>
      <c r="S128" s="74">
        <f t="shared" si="0"/>
        <v>0</v>
      </c>
      <c r="T128" s="121" t="str">
        <f t="shared" si="4"/>
        <v>OK</v>
      </c>
      <c r="U128" s="75"/>
      <c r="V128" s="89"/>
      <c r="W128" s="89"/>
      <c r="X128" s="76"/>
      <c r="Y128" s="89"/>
      <c r="Z128" s="76"/>
      <c r="AA128" s="83"/>
      <c r="AB128" s="84"/>
      <c r="AC128" s="78"/>
      <c r="AD128" s="77"/>
      <c r="AE128" s="77"/>
      <c r="AF128" s="76"/>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75"/>
      <c r="V129" s="89"/>
      <c r="W129" s="89"/>
      <c r="X129" s="76"/>
      <c r="Y129" s="89"/>
      <c r="Z129" s="76"/>
      <c r="AA129" s="83"/>
      <c r="AB129" s="84"/>
      <c r="AC129" s="78"/>
      <c r="AD129" s="77"/>
      <c r="AE129" s="77"/>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75"/>
      <c r="V130" s="89"/>
      <c r="W130" s="89"/>
      <c r="X130" s="76"/>
      <c r="Y130" s="89"/>
      <c r="Z130" s="76"/>
      <c r="AA130" s="83"/>
      <c r="AB130" s="84"/>
      <c r="AC130" s="78"/>
      <c r="AD130" s="77"/>
      <c r="AE130" s="77"/>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
        <v>0</v>
      </c>
      <c r="M131" s="71">
        <f t="shared" si="2"/>
        <v>0</v>
      </c>
      <c r="N131" s="72"/>
      <c r="O131" s="73">
        <f t="shared" si="3"/>
        <v>0</v>
      </c>
      <c r="P131" s="72"/>
      <c r="Q131" s="72"/>
      <c r="R131" s="72"/>
      <c r="S131" s="74">
        <f t="shared" si="0"/>
        <v>0</v>
      </c>
      <c r="T131" s="121" t="str">
        <f t="shared" si="4"/>
        <v>OK</v>
      </c>
      <c r="U131" s="75"/>
      <c r="V131" s="89"/>
      <c r="W131" s="89"/>
      <c r="X131" s="76"/>
      <c r="Y131" s="89"/>
      <c r="Z131" s="76"/>
      <c r="AA131" s="83"/>
      <c r="AB131" s="84"/>
      <c r="AC131" s="78"/>
      <c r="AD131" s="77"/>
      <c r="AE131" s="77"/>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si="1"/>
        <v>0</v>
      </c>
      <c r="M132" s="71">
        <f t="shared" si="2"/>
        <v>0</v>
      </c>
      <c r="N132" s="72"/>
      <c r="O132" s="73">
        <f t="shared" si="3"/>
        <v>0</v>
      </c>
      <c r="P132" s="72"/>
      <c r="Q132" s="72"/>
      <c r="R132" s="72"/>
      <c r="S132" s="74">
        <f t="shared" si="0"/>
        <v>0</v>
      </c>
      <c r="T132" s="121" t="str">
        <f t="shared" si="4"/>
        <v>OK</v>
      </c>
      <c r="U132" s="75"/>
      <c r="V132" s="89"/>
      <c r="W132" s="89"/>
      <c r="X132" s="76"/>
      <c r="Y132" s="89"/>
      <c r="Z132" s="76"/>
      <c r="AA132" s="83"/>
      <c r="AB132" s="84"/>
      <c r="AC132" s="78"/>
      <c r="AD132" s="77"/>
      <c r="AE132" s="77"/>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75"/>
      <c r="V133" s="89"/>
      <c r="W133" s="89"/>
      <c r="X133" s="76"/>
      <c r="Y133" s="89"/>
      <c r="Z133" s="76"/>
      <c r="AA133" s="83"/>
      <c r="AB133" s="84"/>
      <c r="AC133" s="78"/>
      <c r="AD133" s="77"/>
      <c r="AE133" s="77"/>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75"/>
      <c r="V134" s="89"/>
      <c r="W134" s="89"/>
      <c r="X134" s="76"/>
      <c r="Y134" s="89"/>
      <c r="Z134" s="76"/>
      <c r="AA134" s="83"/>
      <c r="AB134" s="84"/>
      <c r="AC134" s="78"/>
      <c r="AD134" s="77"/>
      <c r="AE134" s="77"/>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75"/>
      <c r="V135" s="89"/>
      <c r="W135" s="89"/>
      <c r="X135" s="76"/>
      <c r="Y135" s="89"/>
      <c r="Z135" s="76"/>
      <c r="AA135" s="83"/>
      <c r="AB135" s="84"/>
      <c r="AC135" s="78"/>
      <c r="AD135" s="77"/>
      <c r="AE135" s="77"/>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
        <v>0</v>
      </c>
      <c r="M136" s="71">
        <f t="shared" si="2"/>
        <v>0</v>
      </c>
      <c r="N136" s="72"/>
      <c r="O136" s="73">
        <f t="shared" si="3"/>
        <v>0</v>
      </c>
      <c r="P136" s="72"/>
      <c r="Q136" s="72"/>
      <c r="R136" s="72"/>
      <c r="S136" s="74">
        <f t="shared" si="0"/>
        <v>0</v>
      </c>
      <c r="T136" s="121" t="str">
        <f t="shared" si="4"/>
        <v>OK</v>
      </c>
      <c r="U136" s="75"/>
      <c r="V136" s="89"/>
      <c r="W136" s="89"/>
      <c r="X136" s="76"/>
      <c r="Y136" s="89"/>
      <c r="Z136" s="76"/>
      <c r="AA136" s="83"/>
      <c r="AB136" s="84"/>
      <c r="AC136" s="78"/>
      <c r="AD136" s="77"/>
      <c r="AE136" s="77"/>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75"/>
      <c r="V137" s="89"/>
      <c r="W137" s="89"/>
      <c r="X137" s="76"/>
      <c r="Y137" s="89"/>
      <c r="Z137" s="76"/>
      <c r="AA137" s="83"/>
      <c r="AB137" s="84"/>
      <c r="AC137" s="78"/>
      <c r="AD137" s="77"/>
      <c r="AE137" s="77"/>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75"/>
      <c r="V138" s="89"/>
      <c r="W138" s="89"/>
      <c r="X138" s="76"/>
      <c r="Y138" s="89"/>
      <c r="Z138" s="76"/>
      <c r="AA138" s="83"/>
      <c r="AB138" s="84"/>
      <c r="AC138" s="78"/>
      <c r="AD138" s="77"/>
      <c r="AE138" s="77"/>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75"/>
      <c r="V139" s="89"/>
      <c r="W139" s="89"/>
      <c r="X139" s="76"/>
      <c r="Y139" s="89"/>
      <c r="Z139" s="76"/>
      <c r="AA139" s="83"/>
      <c r="AB139" s="84"/>
      <c r="AC139" s="78"/>
      <c r="AD139" s="77"/>
      <c r="AE139" s="77"/>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75"/>
      <c r="V140" s="89"/>
      <c r="W140" s="89"/>
      <c r="X140" s="76"/>
      <c r="Y140" s="89"/>
      <c r="Z140" s="76"/>
      <c r="AA140" s="83"/>
      <c r="AB140" s="84"/>
      <c r="AC140" s="78"/>
      <c r="AD140" s="77"/>
      <c r="AE140" s="77"/>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75"/>
      <c r="V141" s="89"/>
      <c r="W141" s="89"/>
      <c r="X141" s="76"/>
      <c r="Y141" s="89"/>
      <c r="Z141" s="76"/>
      <c r="AA141" s="83"/>
      <c r="AB141" s="84"/>
      <c r="AC141" s="78"/>
      <c r="AD141" s="77"/>
      <c r="AE141" s="77"/>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75"/>
      <c r="V142" s="89"/>
      <c r="W142" s="89"/>
      <c r="X142" s="76"/>
      <c r="Y142" s="89"/>
      <c r="Z142" s="76"/>
      <c r="AA142" s="83"/>
      <c r="AB142" s="84"/>
      <c r="AC142" s="78"/>
      <c r="AD142" s="77"/>
      <c r="AE142" s="77"/>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75"/>
      <c r="V143" s="89"/>
      <c r="W143" s="89"/>
      <c r="X143" s="76"/>
      <c r="Y143" s="89"/>
      <c r="Z143" s="76"/>
      <c r="AA143" s="83"/>
      <c r="AB143" s="84"/>
      <c r="AC143" s="78"/>
      <c r="AD143" s="77"/>
      <c r="AE143" s="77"/>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75"/>
      <c r="V144" s="89"/>
      <c r="W144" s="89"/>
      <c r="X144" s="76"/>
      <c r="Y144" s="89"/>
      <c r="Z144" s="76"/>
      <c r="AA144" s="83"/>
      <c r="AB144" s="84"/>
      <c r="AC144" s="78"/>
      <c r="AD144" s="77"/>
      <c r="AE144" s="77"/>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75"/>
      <c r="V145" s="89"/>
      <c r="W145" s="89"/>
      <c r="X145" s="76"/>
      <c r="Y145" s="89"/>
      <c r="Z145" s="76"/>
      <c r="AA145" s="83"/>
      <c r="AB145" s="84"/>
      <c r="AC145" s="78"/>
      <c r="AD145" s="77"/>
      <c r="AE145" s="77"/>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
        <v>0</v>
      </c>
      <c r="M146" s="71">
        <f t="shared" si="2"/>
        <v>0</v>
      </c>
      <c r="N146" s="72"/>
      <c r="O146" s="73">
        <f t="shared" si="3"/>
        <v>0</v>
      </c>
      <c r="P146" s="72"/>
      <c r="Q146" s="72"/>
      <c r="R146" s="72"/>
      <c r="S146" s="74">
        <f t="shared" si="0"/>
        <v>0</v>
      </c>
      <c r="T146" s="121" t="str">
        <f t="shared" si="4"/>
        <v>OK</v>
      </c>
      <c r="U146" s="75"/>
      <c r="V146" s="89"/>
      <c r="W146" s="89"/>
      <c r="X146" s="76"/>
      <c r="Y146" s="89"/>
      <c r="Z146" s="76"/>
      <c r="AA146" s="83"/>
      <c r="AB146" s="84"/>
      <c r="AC146" s="78"/>
      <c r="AD146" s="77"/>
      <c r="AE146" s="77"/>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75"/>
      <c r="V147" s="89"/>
      <c r="W147" s="89"/>
      <c r="X147" s="76"/>
      <c r="Y147" s="89"/>
      <c r="Z147" s="76"/>
      <c r="AA147" s="83"/>
      <c r="AB147" s="84"/>
      <c r="AC147" s="78"/>
      <c r="AD147" s="77"/>
      <c r="AE147" s="77"/>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75"/>
      <c r="V148" s="89"/>
      <c r="W148" s="89"/>
      <c r="X148" s="76"/>
      <c r="Y148" s="89"/>
      <c r="Z148" s="76"/>
      <c r="AA148" s="83"/>
      <c r="AB148" s="84"/>
      <c r="AC148" s="78"/>
      <c r="AD148" s="77"/>
      <c r="AE148" s="77"/>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c r="L149" s="70">
        <f t="shared" si="1"/>
        <v>0</v>
      </c>
      <c r="M149" s="71">
        <f t="shared" si="2"/>
        <v>0</v>
      </c>
      <c r="N149" s="72"/>
      <c r="O149" s="73">
        <f t="shared" si="3"/>
        <v>0</v>
      </c>
      <c r="P149" s="72"/>
      <c r="Q149" s="72"/>
      <c r="R149" s="72"/>
      <c r="S149" s="74">
        <f t="shared" si="0"/>
        <v>0</v>
      </c>
      <c r="T149" s="121" t="str">
        <f t="shared" si="4"/>
        <v>OK</v>
      </c>
      <c r="U149" s="75"/>
      <c r="V149" s="89"/>
      <c r="W149" s="89"/>
      <c r="X149" s="76"/>
      <c r="Y149" s="89"/>
      <c r="Z149" s="76"/>
      <c r="AA149" s="83"/>
      <c r="AB149" s="84"/>
      <c r="AC149" s="78"/>
      <c r="AD149" s="77"/>
      <c r="AE149" s="77"/>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75"/>
      <c r="V150" s="89"/>
      <c r="W150" s="89"/>
      <c r="X150" s="76"/>
      <c r="Y150" s="89"/>
      <c r="Z150" s="76"/>
      <c r="AA150" s="83"/>
      <c r="AB150" s="84"/>
      <c r="AC150" s="78"/>
      <c r="AD150" s="77"/>
      <c r="AE150" s="77"/>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
        <v>0</v>
      </c>
      <c r="M151" s="71">
        <f t="shared" si="2"/>
        <v>0</v>
      </c>
      <c r="N151" s="72"/>
      <c r="O151" s="73">
        <f t="shared" si="3"/>
        <v>0</v>
      </c>
      <c r="P151" s="72"/>
      <c r="Q151" s="72"/>
      <c r="R151" s="72"/>
      <c r="S151" s="74">
        <f t="shared" si="0"/>
        <v>0</v>
      </c>
      <c r="T151" s="121" t="str">
        <f t="shared" si="4"/>
        <v>OK</v>
      </c>
      <c r="U151" s="75"/>
      <c r="V151" s="89"/>
      <c r="W151" s="89"/>
      <c r="X151" s="76"/>
      <c r="Y151" s="89"/>
      <c r="Z151" s="76"/>
      <c r="AA151" s="83"/>
      <c r="AB151" s="84"/>
      <c r="AC151" s="78"/>
      <c r="AD151" s="77"/>
      <c r="AE151" s="77"/>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75"/>
      <c r="V152" s="89"/>
      <c r="W152" s="89"/>
      <c r="X152" s="76"/>
      <c r="Y152" s="89"/>
      <c r="Z152" s="76"/>
      <c r="AA152" s="83"/>
      <c r="AB152" s="84"/>
      <c r="AC152" s="78"/>
      <c r="AD152" s="77"/>
      <c r="AE152" s="77"/>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75"/>
      <c r="V153" s="89"/>
      <c r="W153" s="89"/>
      <c r="X153" s="76"/>
      <c r="Y153" s="89"/>
      <c r="Z153" s="76"/>
      <c r="AA153" s="83"/>
      <c r="AB153" s="84"/>
      <c r="AC153" s="78"/>
      <c r="AD153" s="77"/>
      <c r="AE153" s="77"/>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75"/>
      <c r="V154" s="89"/>
      <c r="W154" s="89"/>
      <c r="X154" s="76"/>
      <c r="Y154" s="89"/>
      <c r="Z154" s="76"/>
      <c r="AA154" s="83"/>
      <c r="AB154" s="84"/>
      <c r="AC154" s="78"/>
      <c r="AD154" s="77"/>
      <c r="AE154" s="77"/>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75"/>
      <c r="V155" s="89"/>
      <c r="W155" s="89"/>
      <c r="X155" s="76"/>
      <c r="Y155" s="89"/>
      <c r="Z155" s="76"/>
      <c r="AA155" s="83"/>
      <c r="AB155" s="84"/>
      <c r="AC155" s="78"/>
      <c r="AD155" s="77"/>
      <c r="AE155" s="77"/>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
        <v>0</v>
      </c>
      <c r="M156" s="71">
        <f t="shared" si="2"/>
        <v>0</v>
      </c>
      <c r="N156" s="72"/>
      <c r="O156" s="73">
        <f t="shared" si="3"/>
        <v>0</v>
      </c>
      <c r="P156" s="72"/>
      <c r="Q156" s="72"/>
      <c r="R156" s="72"/>
      <c r="S156" s="74">
        <f t="shared" si="0"/>
        <v>0</v>
      </c>
      <c r="T156" s="121" t="str">
        <f t="shared" si="4"/>
        <v>OK</v>
      </c>
      <c r="U156" s="75"/>
      <c r="V156" s="89"/>
      <c r="W156" s="89"/>
      <c r="X156" s="76"/>
      <c r="Y156" s="89"/>
      <c r="Z156" s="76"/>
      <c r="AA156" s="83"/>
      <c r="AB156" s="84"/>
      <c r="AC156" s="78"/>
      <c r="AD156" s="77"/>
      <c r="AE156" s="77"/>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75"/>
      <c r="V157" s="89"/>
      <c r="W157" s="89"/>
      <c r="X157" s="76"/>
      <c r="Y157" s="89"/>
      <c r="Z157" s="76"/>
      <c r="AA157" s="83"/>
      <c r="AB157" s="84"/>
      <c r="AC157" s="78"/>
      <c r="AD157" s="77"/>
      <c r="AE157" s="77"/>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75"/>
      <c r="V158" s="89"/>
      <c r="W158" s="89"/>
      <c r="X158" s="76"/>
      <c r="Y158" s="89"/>
      <c r="Z158" s="76"/>
      <c r="AA158" s="83"/>
      <c r="AB158" s="84"/>
      <c r="AC158" s="78"/>
      <c r="AD158" s="77"/>
      <c r="AE158" s="77"/>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v>1</v>
      </c>
      <c r="L159" s="70">
        <f t="shared" si="1"/>
        <v>0</v>
      </c>
      <c r="M159" s="71">
        <f t="shared" si="2"/>
        <v>0</v>
      </c>
      <c r="N159" s="72"/>
      <c r="O159" s="73">
        <f t="shared" si="3"/>
        <v>0</v>
      </c>
      <c r="P159" s="72"/>
      <c r="Q159" s="72"/>
      <c r="R159" s="72"/>
      <c r="S159" s="74">
        <f t="shared" si="0"/>
        <v>1</v>
      </c>
      <c r="T159" s="121" t="str">
        <f t="shared" si="4"/>
        <v>OK</v>
      </c>
      <c r="U159" s="75"/>
      <c r="V159" s="89"/>
      <c r="W159" s="89"/>
      <c r="X159" s="76"/>
      <c r="Y159" s="89"/>
      <c r="Z159" s="76"/>
      <c r="AA159" s="83"/>
      <c r="AB159" s="84"/>
      <c r="AC159" s="78"/>
      <c r="AD159" s="77"/>
      <c r="AE159" s="77"/>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c r="L160" s="70">
        <f t="shared" si="1"/>
        <v>0</v>
      </c>
      <c r="M160" s="71">
        <f t="shared" si="2"/>
        <v>0</v>
      </c>
      <c r="N160" s="72"/>
      <c r="O160" s="73">
        <f t="shared" si="3"/>
        <v>0</v>
      </c>
      <c r="P160" s="72"/>
      <c r="Q160" s="72"/>
      <c r="R160" s="72"/>
      <c r="S160" s="74">
        <f t="shared" si="0"/>
        <v>0</v>
      </c>
      <c r="T160" s="121" t="str">
        <f t="shared" si="4"/>
        <v>OK</v>
      </c>
      <c r="U160" s="75"/>
      <c r="V160" s="89"/>
      <c r="W160" s="89"/>
      <c r="X160" s="76"/>
      <c r="Y160" s="89"/>
      <c r="Z160" s="76"/>
      <c r="AA160" s="83"/>
      <c r="AB160" s="84"/>
      <c r="AC160" s="78"/>
      <c r="AD160" s="77"/>
      <c r="AE160" s="77"/>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c r="L161" s="70">
        <f t="shared" si="1"/>
        <v>0</v>
      </c>
      <c r="M161" s="71">
        <f t="shared" si="2"/>
        <v>0</v>
      </c>
      <c r="N161" s="72"/>
      <c r="O161" s="73">
        <f t="shared" si="3"/>
        <v>0</v>
      </c>
      <c r="P161" s="72"/>
      <c r="Q161" s="72"/>
      <c r="R161" s="72"/>
      <c r="S161" s="74">
        <f t="shared" si="0"/>
        <v>0</v>
      </c>
      <c r="T161" s="121" t="str">
        <f t="shared" si="4"/>
        <v>OK</v>
      </c>
      <c r="U161" s="75"/>
      <c r="V161" s="89"/>
      <c r="W161" s="89"/>
      <c r="X161" s="76"/>
      <c r="Y161" s="89"/>
      <c r="Z161" s="76"/>
      <c r="AA161" s="83"/>
      <c r="AB161" s="84"/>
      <c r="AC161" s="78"/>
      <c r="AD161" s="77"/>
      <c r="AE161" s="77"/>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75"/>
      <c r="V162" s="89"/>
      <c r="W162" s="89"/>
      <c r="X162" s="76"/>
      <c r="Y162" s="89"/>
      <c r="Z162" s="76"/>
      <c r="AA162" s="83"/>
      <c r="AB162" s="84"/>
      <c r="AC162" s="78"/>
      <c r="AD162" s="77"/>
      <c r="AE162" s="77"/>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75"/>
      <c r="V163" s="89"/>
      <c r="W163" s="89"/>
      <c r="X163" s="76"/>
      <c r="Y163" s="89"/>
      <c r="Z163" s="76"/>
      <c r="AA163" s="83"/>
      <c r="AB163" s="84"/>
      <c r="AC163" s="78"/>
      <c r="AD163" s="77"/>
      <c r="AE163" s="77"/>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75"/>
      <c r="V164" s="89"/>
      <c r="W164" s="89"/>
      <c r="X164" s="76"/>
      <c r="Y164" s="89"/>
      <c r="Z164" s="76"/>
      <c r="AA164" s="83"/>
      <c r="AB164" s="84"/>
      <c r="AC164" s="78"/>
      <c r="AD164" s="77"/>
      <c r="AE164" s="77"/>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c r="L165" s="70">
        <f t="shared" si="1"/>
        <v>0</v>
      </c>
      <c r="M165" s="71">
        <f t="shared" si="2"/>
        <v>0</v>
      </c>
      <c r="N165" s="72"/>
      <c r="O165" s="73">
        <f t="shared" si="3"/>
        <v>0</v>
      </c>
      <c r="P165" s="72"/>
      <c r="Q165" s="72"/>
      <c r="R165" s="72"/>
      <c r="S165" s="74">
        <f t="shared" si="0"/>
        <v>0</v>
      </c>
      <c r="T165" s="121" t="str">
        <f t="shared" si="4"/>
        <v>OK</v>
      </c>
      <c r="U165" s="75"/>
      <c r="V165" s="89"/>
      <c r="W165" s="89"/>
      <c r="X165" s="76"/>
      <c r="Y165" s="89"/>
      <c r="Z165" s="76"/>
      <c r="AA165" s="83"/>
      <c r="AB165" s="84"/>
      <c r="AC165" s="78"/>
      <c r="AD165" s="77"/>
      <c r="AE165" s="77"/>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75"/>
      <c r="V166" s="89"/>
      <c r="W166" s="89"/>
      <c r="X166" s="76"/>
      <c r="Y166" s="89"/>
      <c r="Z166" s="76"/>
      <c r="AA166" s="83"/>
      <c r="AB166" s="84"/>
      <c r="AC166" s="78"/>
      <c r="AD166" s="77"/>
      <c r="AE166" s="77"/>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c r="O167" s="73">
        <f t="shared" si="3"/>
        <v>0</v>
      </c>
      <c r="P167" s="72"/>
      <c r="Q167" s="72"/>
      <c r="R167" s="72"/>
      <c r="S167" s="74">
        <f t="shared" si="0"/>
        <v>0</v>
      </c>
      <c r="T167" s="121" t="str">
        <f t="shared" si="4"/>
        <v>OK</v>
      </c>
      <c r="U167" s="75"/>
      <c r="V167" s="89"/>
      <c r="W167" s="89"/>
      <c r="X167" s="76"/>
      <c r="Y167" s="89"/>
      <c r="Z167" s="76"/>
      <c r="AA167" s="83"/>
      <c r="AB167" s="84"/>
      <c r="AC167" s="78"/>
      <c r="AD167" s="77"/>
      <c r="AE167" s="77"/>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75"/>
      <c r="V168" s="89"/>
      <c r="W168" s="89"/>
      <c r="X168" s="76"/>
      <c r="Y168" s="89"/>
      <c r="Z168" s="76"/>
      <c r="AA168" s="83"/>
      <c r="AB168" s="84"/>
      <c r="AC168" s="78"/>
      <c r="AD168" s="77"/>
      <c r="AE168" s="77"/>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75"/>
      <c r="V169" s="89"/>
      <c r="W169" s="89"/>
      <c r="X169" s="76"/>
      <c r="Y169" s="89"/>
      <c r="Z169" s="76"/>
      <c r="AA169" s="83"/>
      <c r="AB169" s="84"/>
      <c r="AC169" s="78"/>
      <c r="AD169" s="77"/>
      <c r="AE169" s="77"/>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75"/>
      <c r="V170" s="89"/>
      <c r="W170" s="89"/>
      <c r="X170" s="76"/>
      <c r="Y170" s="89"/>
      <c r="Z170" s="76"/>
      <c r="AA170" s="83"/>
      <c r="AB170" s="84"/>
      <c r="AC170" s="78"/>
      <c r="AD170" s="77"/>
      <c r="AE170" s="77"/>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75"/>
      <c r="V171" s="89"/>
      <c r="W171" s="89"/>
      <c r="X171" s="76"/>
      <c r="Y171" s="89"/>
      <c r="Z171" s="76"/>
      <c r="AA171" s="83"/>
      <c r="AB171" s="84"/>
      <c r="AC171" s="78"/>
      <c r="AD171" s="77"/>
      <c r="AE171" s="77"/>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75"/>
      <c r="V172" s="89"/>
      <c r="W172" s="89"/>
      <c r="X172" s="76"/>
      <c r="Y172" s="89"/>
      <c r="Z172" s="76"/>
      <c r="AA172" s="83"/>
      <c r="AB172" s="84"/>
      <c r="AC172" s="78"/>
      <c r="AD172" s="77"/>
      <c r="AE172" s="77"/>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75"/>
      <c r="V173" s="89"/>
      <c r="W173" s="89"/>
      <c r="X173" s="76"/>
      <c r="Y173" s="89"/>
      <c r="Z173" s="76"/>
      <c r="AA173" s="83"/>
      <c r="AB173" s="84"/>
      <c r="AC173" s="78"/>
      <c r="AD173" s="77"/>
      <c r="AE173" s="77"/>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c r="L174" s="70">
        <f t="shared" si="1"/>
        <v>0</v>
      </c>
      <c r="M174" s="71">
        <f t="shared" si="2"/>
        <v>0</v>
      </c>
      <c r="N174" s="72"/>
      <c r="O174" s="73">
        <f t="shared" si="3"/>
        <v>0</v>
      </c>
      <c r="P174" s="72"/>
      <c r="Q174" s="72"/>
      <c r="R174" s="72"/>
      <c r="S174" s="74">
        <f t="shared" si="0"/>
        <v>0</v>
      </c>
      <c r="T174" s="121" t="str">
        <f t="shared" si="4"/>
        <v>OK</v>
      </c>
      <c r="U174" s="75"/>
      <c r="V174" s="89"/>
      <c r="W174" s="89"/>
      <c r="X174" s="76"/>
      <c r="Y174" s="89"/>
      <c r="Z174" s="76"/>
      <c r="AA174" s="83"/>
      <c r="AB174" s="84"/>
      <c r="AC174" s="78"/>
      <c r="AD174" s="77"/>
      <c r="AE174" s="77"/>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75"/>
      <c r="V175" s="89"/>
      <c r="W175" s="89"/>
      <c r="X175" s="76"/>
      <c r="Y175" s="89"/>
      <c r="Z175" s="76"/>
      <c r="AA175" s="83"/>
      <c r="AB175" s="84"/>
      <c r="AC175" s="78"/>
      <c r="AD175" s="77"/>
      <c r="AE175" s="77"/>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75"/>
      <c r="V176" s="89"/>
      <c r="W176" s="89"/>
      <c r="X176" s="76"/>
      <c r="Y176" s="89"/>
      <c r="Z176" s="76"/>
      <c r="AA176" s="83"/>
      <c r="AB176" s="84"/>
      <c r="AC176" s="78"/>
      <c r="AD176" s="77"/>
      <c r="AE176" s="77"/>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75"/>
      <c r="V177" s="89"/>
      <c r="W177" s="89"/>
      <c r="X177" s="76"/>
      <c r="Y177" s="89"/>
      <c r="Z177" s="76"/>
      <c r="AA177" s="83"/>
      <c r="AB177" s="84"/>
      <c r="AC177" s="78"/>
      <c r="AD177" s="77"/>
      <c r="AE177" s="77"/>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
        <v>0</v>
      </c>
      <c r="M178" s="71">
        <f t="shared" si="2"/>
        <v>0</v>
      </c>
      <c r="N178" s="72"/>
      <c r="O178" s="73">
        <f t="shared" si="3"/>
        <v>0</v>
      </c>
      <c r="P178" s="72"/>
      <c r="Q178" s="72"/>
      <c r="R178" s="72"/>
      <c r="S178" s="74">
        <f t="shared" si="0"/>
        <v>0</v>
      </c>
      <c r="T178" s="121" t="str">
        <f t="shared" si="4"/>
        <v>OK</v>
      </c>
      <c r="U178" s="75"/>
      <c r="V178" s="89"/>
      <c r="W178" s="89"/>
      <c r="X178" s="76"/>
      <c r="Y178" s="89"/>
      <c r="Z178" s="76"/>
      <c r="AA178" s="83"/>
      <c r="AB178" s="84"/>
      <c r="AC178" s="78"/>
      <c r="AD178" s="77"/>
      <c r="AE178" s="77"/>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c r="L179" s="70">
        <f t="shared" si="1"/>
        <v>0</v>
      </c>
      <c r="M179" s="71">
        <f t="shared" si="2"/>
        <v>0</v>
      </c>
      <c r="N179" s="72"/>
      <c r="O179" s="73">
        <f t="shared" si="3"/>
        <v>0</v>
      </c>
      <c r="P179" s="72"/>
      <c r="Q179" s="72"/>
      <c r="R179" s="72"/>
      <c r="S179" s="74">
        <f t="shared" si="0"/>
        <v>0</v>
      </c>
      <c r="T179" s="121" t="str">
        <f t="shared" si="4"/>
        <v>OK</v>
      </c>
      <c r="U179" s="75"/>
      <c r="V179" s="89"/>
      <c r="W179" s="89"/>
      <c r="X179" s="76"/>
      <c r="Y179" s="89"/>
      <c r="Z179" s="76"/>
      <c r="AA179" s="83"/>
      <c r="AB179" s="84"/>
      <c r="AC179" s="78"/>
      <c r="AD179" s="77"/>
      <c r="AE179" s="77"/>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c r="L180" s="70">
        <f t="shared" si="1"/>
        <v>0</v>
      </c>
      <c r="M180" s="71">
        <f t="shared" si="2"/>
        <v>0</v>
      </c>
      <c r="N180" s="72"/>
      <c r="O180" s="73">
        <f t="shared" si="3"/>
        <v>0</v>
      </c>
      <c r="P180" s="72"/>
      <c r="Q180" s="72"/>
      <c r="R180" s="72"/>
      <c r="S180" s="74">
        <f t="shared" si="0"/>
        <v>0</v>
      </c>
      <c r="T180" s="121" t="str">
        <f t="shared" si="4"/>
        <v>OK</v>
      </c>
      <c r="U180" s="75"/>
      <c r="V180" s="89"/>
      <c r="W180" s="89"/>
      <c r="X180" s="76"/>
      <c r="Y180" s="89"/>
      <c r="Z180" s="76"/>
      <c r="AA180" s="83"/>
      <c r="AB180" s="84"/>
      <c r="AC180" s="78"/>
      <c r="AD180" s="77"/>
      <c r="AE180" s="77"/>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75"/>
      <c r="V181" s="89"/>
      <c r="W181" s="89"/>
      <c r="X181" s="76"/>
      <c r="Y181" s="89"/>
      <c r="Z181" s="76"/>
      <c r="AA181" s="83"/>
      <c r="AB181" s="84"/>
      <c r="AC181" s="78"/>
      <c r="AD181" s="77"/>
      <c r="AE181" s="77"/>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c r="L182" s="70">
        <f t="shared" si="1"/>
        <v>0</v>
      </c>
      <c r="M182" s="71">
        <f t="shared" si="2"/>
        <v>0</v>
      </c>
      <c r="N182" s="72"/>
      <c r="O182" s="73">
        <f t="shared" si="3"/>
        <v>0</v>
      </c>
      <c r="P182" s="72"/>
      <c r="Q182" s="72"/>
      <c r="R182" s="72"/>
      <c r="S182" s="74">
        <f t="shared" si="0"/>
        <v>0</v>
      </c>
      <c r="T182" s="121" t="str">
        <f t="shared" si="4"/>
        <v>OK</v>
      </c>
      <c r="U182" s="75"/>
      <c r="V182" s="89"/>
      <c r="W182" s="89"/>
      <c r="X182" s="76"/>
      <c r="Y182" s="89"/>
      <c r="Z182" s="76"/>
      <c r="AA182" s="83"/>
      <c r="AB182" s="84"/>
      <c r="AC182" s="78"/>
      <c r="AD182" s="77"/>
      <c r="AE182" s="77"/>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75"/>
      <c r="V183" s="89"/>
      <c r="W183" s="89"/>
      <c r="X183" s="76"/>
      <c r="Y183" s="89"/>
      <c r="Z183" s="76"/>
      <c r="AA183" s="83"/>
      <c r="AB183" s="84"/>
      <c r="AC183" s="78"/>
      <c r="AD183" s="77"/>
      <c r="AE183" s="77"/>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75"/>
      <c r="V184" s="89"/>
      <c r="W184" s="89"/>
      <c r="X184" s="76"/>
      <c r="Y184" s="89"/>
      <c r="Z184" s="76"/>
      <c r="AA184" s="83"/>
      <c r="AB184" s="84"/>
      <c r="AC184" s="78"/>
      <c r="AD184" s="77"/>
      <c r="AE184" s="77"/>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75"/>
      <c r="V185" s="89"/>
      <c r="W185" s="89"/>
      <c r="X185" s="76"/>
      <c r="Y185" s="89"/>
      <c r="Z185" s="76"/>
      <c r="AA185" s="83"/>
      <c r="AB185" s="84"/>
      <c r="AC185" s="78"/>
      <c r="AD185" s="77"/>
      <c r="AE185" s="77"/>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75"/>
      <c r="V186" s="88"/>
      <c r="W186" s="88"/>
      <c r="X186" s="76"/>
      <c r="Y186" s="88"/>
      <c r="Z186" s="76"/>
      <c r="AA186" s="76"/>
      <c r="AB186" s="80"/>
      <c r="AC186" s="78"/>
      <c r="AD186" s="80"/>
      <c r="AE186" s="77"/>
      <c r="AF186" s="76"/>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8</v>
      </c>
      <c r="N187" s="95"/>
      <c r="O187" s="95"/>
      <c r="P187" s="95"/>
      <c r="Q187" s="95"/>
      <c r="R187" s="95"/>
      <c r="S187" s="95">
        <f>SUM(S4:S186)</f>
        <v>8</v>
      </c>
      <c r="U187" s="97">
        <f t="shared" ref="U187:AT187" si="5">SUMPRODUCT($J$4:$J$186,U4:U186)</f>
        <v>0</v>
      </c>
      <c r="V187" s="97">
        <f t="shared" si="5"/>
        <v>0</v>
      </c>
      <c r="W187" s="97">
        <f t="shared" si="5"/>
        <v>0</v>
      </c>
      <c r="X187" s="97">
        <f t="shared" si="5"/>
        <v>0</v>
      </c>
      <c r="Y187" s="97">
        <f t="shared" si="5"/>
        <v>0</v>
      </c>
      <c r="Z187" s="97">
        <f t="shared" si="5"/>
        <v>0</v>
      </c>
      <c r="AA187" s="97">
        <f t="shared" si="5"/>
        <v>0</v>
      </c>
      <c r="AB187" s="97">
        <f t="shared" si="5"/>
        <v>0</v>
      </c>
      <c r="AC187" s="97">
        <f t="shared" si="5"/>
        <v>0</v>
      </c>
      <c r="AD187" s="97">
        <f t="shared" si="5"/>
        <v>0</v>
      </c>
      <c r="AE187" s="97">
        <f t="shared" si="5"/>
        <v>0</v>
      </c>
      <c r="AF187" s="97">
        <f t="shared" si="5"/>
        <v>0</v>
      </c>
      <c r="AG187" s="97">
        <f t="shared" si="5"/>
        <v>0</v>
      </c>
      <c r="AH187" s="97">
        <f t="shared" si="5"/>
        <v>0</v>
      </c>
      <c r="AI187" s="97">
        <f t="shared" si="5"/>
        <v>0</v>
      </c>
      <c r="AJ187" s="97">
        <f t="shared" si="5"/>
        <v>0</v>
      </c>
      <c r="AK187" s="97">
        <f t="shared" si="5"/>
        <v>0</v>
      </c>
      <c r="AL187" s="97">
        <f t="shared" si="5"/>
        <v>0</v>
      </c>
      <c r="AM187" s="97">
        <f t="shared" si="5"/>
        <v>0</v>
      </c>
      <c r="AN187" s="97">
        <f t="shared" si="5"/>
        <v>0</v>
      </c>
      <c r="AO187" s="97">
        <f t="shared" si="5"/>
        <v>0</v>
      </c>
      <c r="AP187" s="97">
        <f t="shared" si="5"/>
        <v>0</v>
      </c>
      <c r="AQ187" s="97">
        <f t="shared" si="5"/>
        <v>0</v>
      </c>
      <c r="AR187" s="97">
        <f t="shared" si="5"/>
        <v>0</v>
      </c>
      <c r="AS187" s="97">
        <f t="shared" si="5"/>
        <v>0</v>
      </c>
      <c r="AT187" s="97">
        <f t="shared" si="5"/>
        <v>0</v>
      </c>
      <c r="AU187" s="79"/>
    </row>
    <row r="188" spans="1:47" ht="30" customHeight="1" x14ac:dyDescent="0.35">
      <c r="D188" s="87" t="s">
        <v>613</v>
      </c>
      <c r="K188" s="98">
        <f t="shared" ref="K188:S188" si="6">SUMPRODUCT($J$4:$J$186,K4:K186)</f>
        <v>1717.61</v>
      </c>
      <c r="L188" s="98">
        <f t="shared" si="6"/>
        <v>0</v>
      </c>
      <c r="M188" s="98">
        <f t="shared" si="6"/>
        <v>0</v>
      </c>
      <c r="N188" s="98">
        <f t="shared" si="6"/>
        <v>0</v>
      </c>
      <c r="O188" s="98">
        <f t="shared" si="6"/>
        <v>0</v>
      </c>
      <c r="P188" s="98">
        <f t="shared" si="6"/>
        <v>0</v>
      </c>
      <c r="Q188" s="98">
        <f t="shared" si="6"/>
        <v>0</v>
      </c>
      <c r="R188" s="98">
        <f t="shared" si="6"/>
        <v>0</v>
      </c>
      <c r="S188" s="98">
        <f t="shared" si="6"/>
        <v>1717.61</v>
      </c>
      <c r="AB188" s="100"/>
      <c r="AD188" s="100"/>
      <c r="AE188" s="82"/>
    </row>
    <row r="189" spans="1:47" ht="30" customHeight="1" x14ac:dyDescent="0.35">
      <c r="AE189" s="99"/>
    </row>
    <row r="190" spans="1:47" ht="30" customHeight="1" x14ac:dyDescent="0.35">
      <c r="AE190" s="99"/>
      <c r="AL190" s="102"/>
      <c r="AN190" s="102"/>
    </row>
    <row r="191" spans="1:47" ht="30" customHeight="1" x14ac:dyDescent="0.35">
      <c r="AE191" s="99"/>
      <c r="AL191" s="102"/>
      <c r="AN191" s="102"/>
    </row>
    <row r="192" spans="1:47" ht="30" customHeight="1" x14ac:dyDescent="0.35">
      <c r="AE192" s="99"/>
      <c r="AL192" s="102"/>
      <c r="AN192" s="102"/>
    </row>
    <row r="193" spans="31:40" ht="30" customHeight="1" x14ac:dyDescent="0.35">
      <c r="AE193" s="99"/>
      <c r="AL193" s="102"/>
      <c r="AN193" s="102"/>
    </row>
    <row r="194" spans="31:40" ht="30" customHeight="1" x14ac:dyDescent="0.35">
      <c r="AE194" s="99"/>
      <c r="AL194" s="102"/>
      <c r="AN194" s="102"/>
    </row>
    <row r="195" spans="31:40" ht="30" customHeight="1" x14ac:dyDescent="0.35">
      <c r="AE195" s="99"/>
      <c r="AL195" s="102"/>
      <c r="AN195" s="102"/>
    </row>
    <row r="196" spans="31:40" ht="30" customHeight="1" x14ac:dyDescent="0.35">
      <c r="AE196" s="99"/>
      <c r="AN196" s="102"/>
    </row>
    <row r="197" spans="31:40" ht="30" customHeight="1" x14ac:dyDescent="0.35">
      <c r="AE197" s="99"/>
      <c r="AN197" s="102"/>
    </row>
    <row r="198" spans="31:40" ht="30" customHeight="1" x14ac:dyDescent="0.35">
      <c r="AE198" s="99"/>
      <c r="AN198" s="102"/>
    </row>
    <row r="199" spans="31:40" ht="30" customHeight="1" x14ac:dyDescent="0.35">
      <c r="AE199" s="99"/>
    </row>
    <row r="200" spans="31:40" ht="30" customHeight="1" x14ac:dyDescent="0.35">
      <c r="AE200" s="99"/>
    </row>
    <row r="201" spans="31:40" ht="30" customHeight="1" x14ac:dyDescent="0.35">
      <c r="AE201" s="99"/>
    </row>
    <row r="202" spans="31:40" ht="30" customHeight="1" x14ac:dyDescent="0.35">
      <c r="AE202" s="99"/>
    </row>
    <row r="203" spans="31:40" ht="30" customHeight="1" x14ac:dyDescent="0.35">
      <c r="AE203" s="99"/>
    </row>
    <row r="204" spans="31:40" ht="30" customHeight="1" x14ac:dyDescent="0.35">
      <c r="AE204" s="99"/>
    </row>
    <row r="205" spans="31:40" ht="30" customHeight="1" x14ac:dyDescent="0.35">
      <c r="AE205" s="99"/>
    </row>
    <row r="206" spans="31:40" ht="30" customHeight="1" x14ac:dyDescent="0.35">
      <c r="AE206" s="99"/>
    </row>
    <row r="207" spans="31:40" ht="30" customHeight="1" x14ac:dyDescent="0.35">
      <c r="AE207" s="99"/>
    </row>
    <row r="208" spans="31:40" ht="30" customHeight="1" x14ac:dyDescent="0.35">
      <c r="AE208" s="99"/>
    </row>
    <row r="209" spans="31:31" ht="30" customHeight="1" x14ac:dyDescent="0.35">
      <c r="AE209" s="99"/>
    </row>
    <row r="210" spans="31:31" ht="30" customHeight="1" x14ac:dyDescent="0.35">
      <c r="AE210" s="99"/>
    </row>
    <row r="211" spans="31:31" ht="30" customHeight="1" x14ac:dyDescent="0.35">
      <c r="AE211" s="99"/>
    </row>
    <row r="212" spans="31:31" ht="30" customHeight="1" x14ac:dyDescent="0.35">
      <c r="AE212" s="99"/>
    </row>
    <row r="213" spans="31:31" ht="30" customHeight="1" x14ac:dyDescent="0.35">
      <c r="AE213" s="99"/>
    </row>
    <row r="214" spans="31:31" ht="30" customHeight="1" x14ac:dyDescent="0.35">
      <c r="AE214" s="99"/>
    </row>
    <row r="215" spans="31:31" ht="30" customHeight="1" x14ac:dyDescent="0.35">
      <c r="AE215" s="99"/>
    </row>
    <row r="216" spans="31:31" ht="30" customHeight="1" x14ac:dyDescent="0.35">
      <c r="AE216" s="99"/>
    </row>
    <row r="217" spans="31:31" ht="30" customHeight="1" x14ac:dyDescent="0.35">
      <c r="AE217" s="99"/>
    </row>
    <row r="218" spans="31:31" ht="30" customHeight="1" x14ac:dyDescent="0.35">
      <c r="AE218" s="99"/>
    </row>
    <row r="219" spans="31:31" ht="30" customHeight="1" x14ac:dyDescent="0.35">
      <c r="AE219" s="99"/>
    </row>
    <row r="220" spans="31:31" ht="30" customHeight="1" x14ac:dyDescent="0.35">
      <c r="AE220" s="99"/>
    </row>
    <row r="221" spans="31:31" ht="30" customHeight="1" x14ac:dyDescent="0.35">
      <c r="AE221" s="99"/>
    </row>
    <row r="222" spans="31:31" ht="30" customHeight="1" x14ac:dyDescent="0.35">
      <c r="AE222" s="99"/>
    </row>
    <row r="223" spans="31:31" ht="30" customHeight="1" x14ac:dyDescent="0.35">
      <c r="AE223" s="99"/>
    </row>
    <row r="224" spans="31:31" ht="30" customHeight="1" x14ac:dyDescent="0.35">
      <c r="AE224" s="99"/>
    </row>
    <row r="225" spans="31:31" ht="30" customHeight="1" x14ac:dyDescent="0.35">
      <c r="AE225" s="99"/>
    </row>
    <row r="226" spans="31:31" ht="30" customHeight="1" x14ac:dyDescent="0.35">
      <c r="AE226" s="99"/>
    </row>
    <row r="227" spans="31:31" ht="30" customHeight="1" x14ac:dyDescent="0.35">
      <c r="AE227" s="99"/>
    </row>
    <row r="228" spans="31:31" ht="30" customHeight="1" x14ac:dyDescent="0.35">
      <c r="AE228" s="99"/>
    </row>
    <row r="229" spans="31:31" ht="30" customHeight="1" x14ac:dyDescent="0.35">
      <c r="AE229" s="99"/>
    </row>
    <row r="230" spans="31:31" ht="30" customHeight="1" x14ac:dyDescent="0.35">
      <c r="AE230" s="99"/>
    </row>
    <row r="231" spans="31:31" ht="30" customHeight="1" x14ac:dyDescent="0.35">
      <c r="AE231" s="99"/>
    </row>
    <row r="232" spans="31:31" ht="30" customHeight="1" x14ac:dyDescent="0.35">
      <c r="AE232" s="99"/>
    </row>
    <row r="233" spans="31:31" ht="30" customHeight="1" x14ac:dyDescent="0.35">
      <c r="AE233" s="99"/>
    </row>
    <row r="234" spans="31:31" ht="30" customHeight="1" x14ac:dyDescent="0.35">
      <c r="AE234" s="99"/>
    </row>
    <row r="235" spans="31:31" ht="30" customHeight="1" x14ac:dyDescent="0.35">
      <c r="AE235" s="99"/>
    </row>
    <row r="236" spans="31:31" ht="30" customHeight="1" x14ac:dyDescent="0.35">
      <c r="AE236" s="99"/>
    </row>
    <row r="237" spans="31:31" ht="30" customHeight="1" x14ac:dyDescent="0.35">
      <c r="AE237" s="99"/>
    </row>
    <row r="238" spans="31:31" ht="30" customHeight="1" x14ac:dyDescent="0.35">
      <c r="AE238" s="99"/>
    </row>
    <row r="239" spans="31:31" ht="30" customHeight="1" x14ac:dyDescent="0.35">
      <c r="AE239" s="99"/>
    </row>
    <row r="240" spans="31:31" ht="30" customHeight="1" x14ac:dyDescent="0.35">
      <c r="AE240" s="99"/>
    </row>
    <row r="241" spans="31:31" ht="30" customHeight="1" x14ac:dyDescent="0.35">
      <c r="AE241" s="99"/>
    </row>
    <row r="242" spans="31:31" ht="30" customHeight="1" x14ac:dyDescent="0.35">
      <c r="AE242" s="99"/>
    </row>
    <row r="243" spans="31:31" ht="30" customHeight="1" x14ac:dyDescent="0.35">
      <c r="AE243" s="99"/>
    </row>
    <row r="244" spans="31:31" ht="30" customHeight="1" x14ac:dyDescent="0.35">
      <c r="AE244" s="99"/>
    </row>
    <row r="245" spans="31:31" ht="30" customHeight="1" x14ac:dyDescent="0.35">
      <c r="AE245" s="99"/>
    </row>
    <row r="246" spans="31:31" ht="30" customHeight="1" x14ac:dyDescent="0.35">
      <c r="AE246" s="99"/>
    </row>
    <row r="247" spans="31:31" ht="30" customHeight="1" x14ac:dyDescent="0.35">
      <c r="AE247" s="99"/>
    </row>
    <row r="248" spans="31:31" ht="30" customHeight="1" x14ac:dyDescent="0.35">
      <c r="AE248" s="99"/>
    </row>
    <row r="249" spans="31:31" ht="30" customHeight="1" x14ac:dyDescent="0.35">
      <c r="AE249" s="99"/>
    </row>
    <row r="250" spans="31:31" ht="30" customHeight="1" x14ac:dyDescent="0.35">
      <c r="AE250" s="99"/>
    </row>
    <row r="251" spans="31:31" ht="30" customHeight="1" x14ac:dyDescent="0.35">
      <c r="AE251" s="99"/>
    </row>
    <row r="252" spans="31:31" ht="30" customHeight="1" x14ac:dyDescent="0.35">
      <c r="AE252" s="99"/>
    </row>
    <row r="253" spans="31:31" ht="30" customHeight="1" x14ac:dyDescent="0.35">
      <c r="AE253" s="99"/>
    </row>
    <row r="254" spans="31:31" ht="30" customHeight="1" x14ac:dyDescent="0.35">
      <c r="AE254" s="99"/>
    </row>
    <row r="255" spans="31:31" ht="30" customHeight="1" x14ac:dyDescent="0.35">
      <c r="AE255" s="99"/>
    </row>
    <row r="256" spans="31:31" ht="30" customHeight="1" x14ac:dyDescent="0.35">
      <c r="AE256" s="99"/>
    </row>
    <row r="257" spans="31:31" ht="30" customHeight="1" x14ac:dyDescent="0.35">
      <c r="AE257" s="99"/>
    </row>
    <row r="258" spans="31:31" ht="30" customHeight="1" x14ac:dyDescent="0.35">
      <c r="AE258" s="99"/>
    </row>
    <row r="259" spans="31:31" ht="30" customHeight="1" x14ac:dyDescent="0.35">
      <c r="AE259" s="99"/>
    </row>
    <row r="260" spans="31:31" ht="30" customHeight="1" x14ac:dyDescent="0.35">
      <c r="AE260" s="99"/>
    </row>
    <row r="261" spans="31:31" ht="30" customHeight="1" x14ac:dyDescent="0.35">
      <c r="AE261" s="99"/>
    </row>
    <row r="262" spans="31:31" ht="30" customHeight="1" x14ac:dyDescent="0.35">
      <c r="AE262" s="99"/>
    </row>
    <row r="263" spans="31:31" ht="30" customHeight="1" x14ac:dyDescent="0.35">
      <c r="AE263" s="99"/>
    </row>
    <row r="264" spans="31:31" ht="30" customHeight="1" x14ac:dyDescent="0.35">
      <c r="AE264" s="99"/>
    </row>
    <row r="265" spans="31:31" ht="30" customHeight="1" x14ac:dyDescent="0.35">
      <c r="AE265" s="99"/>
    </row>
    <row r="266" spans="31:31" ht="30" customHeight="1" x14ac:dyDescent="0.35">
      <c r="AE266" s="99"/>
    </row>
    <row r="267" spans="31:31" ht="30" customHeight="1" x14ac:dyDescent="0.35">
      <c r="AE267" s="99"/>
    </row>
    <row r="268" spans="31:31" ht="30" customHeight="1" x14ac:dyDescent="0.35">
      <c r="AE268" s="99"/>
    </row>
    <row r="269" spans="31:31" ht="30" customHeight="1" x14ac:dyDescent="0.35">
      <c r="AE269" s="99"/>
    </row>
    <row r="270" spans="31:31" ht="30" customHeight="1" x14ac:dyDescent="0.35">
      <c r="AE270" s="99"/>
    </row>
    <row r="271" spans="31:31" ht="30" customHeight="1" x14ac:dyDescent="0.35">
      <c r="AE271" s="99"/>
    </row>
    <row r="272" spans="31:31" ht="30" customHeight="1" x14ac:dyDescent="0.35">
      <c r="AE272" s="99"/>
    </row>
    <row r="273" spans="31:31" ht="30" customHeight="1" x14ac:dyDescent="0.35">
      <c r="AE273" s="99"/>
    </row>
    <row r="274" spans="31:31" ht="30" customHeight="1" x14ac:dyDescent="0.35">
      <c r="AE274" s="99"/>
    </row>
    <row r="275" spans="31:31" ht="30" customHeight="1" x14ac:dyDescent="0.35">
      <c r="AE275" s="99"/>
    </row>
    <row r="276" spans="31:31" ht="30" customHeight="1" x14ac:dyDescent="0.35">
      <c r="AE276" s="99"/>
    </row>
    <row r="277" spans="31:31" ht="30" customHeight="1" x14ac:dyDescent="0.35">
      <c r="AE277" s="99"/>
    </row>
    <row r="278" spans="31:31" ht="30" customHeight="1" x14ac:dyDescent="0.35">
      <c r="AE278" s="99"/>
    </row>
    <row r="279" spans="31:31" ht="30" customHeight="1" x14ac:dyDescent="0.35">
      <c r="AE279" s="99"/>
    </row>
    <row r="280" spans="31:31" ht="30" customHeight="1" x14ac:dyDescent="0.35">
      <c r="AE280" s="99"/>
    </row>
    <row r="281" spans="31:31" ht="30" customHeight="1" x14ac:dyDescent="0.35">
      <c r="AE281" s="99"/>
    </row>
    <row r="282" spans="31:31" ht="30" customHeight="1" x14ac:dyDescent="0.35">
      <c r="AE282" s="99"/>
    </row>
    <row r="283" spans="31:31" ht="30" customHeight="1" x14ac:dyDescent="0.35">
      <c r="AE283" s="99"/>
    </row>
    <row r="284" spans="31:31" ht="30" customHeight="1" x14ac:dyDescent="0.35">
      <c r="AE284" s="99"/>
    </row>
    <row r="285" spans="31:31" ht="30" customHeight="1" x14ac:dyDescent="0.35">
      <c r="AE285" s="99"/>
    </row>
    <row r="286" spans="31:31" ht="30" customHeight="1" x14ac:dyDescent="0.35">
      <c r="AE286" s="99"/>
    </row>
    <row r="287" spans="31:31" ht="30" customHeight="1" x14ac:dyDescent="0.35">
      <c r="AE287" s="99"/>
    </row>
    <row r="288" spans="31:31" ht="30" customHeight="1" x14ac:dyDescent="0.35">
      <c r="AE288" s="99"/>
    </row>
    <row r="289" spans="31:31" ht="30" customHeight="1" x14ac:dyDescent="0.35">
      <c r="AE289" s="99"/>
    </row>
    <row r="290" spans="31:31" ht="30" customHeight="1" x14ac:dyDescent="0.35">
      <c r="AE290" s="99"/>
    </row>
    <row r="291" spans="31:31" ht="30" customHeight="1" x14ac:dyDescent="0.35">
      <c r="AE291" s="99"/>
    </row>
    <row r="292" spans="31:31" ht="30" customHeight="1" x14ac:dyDescent="0.35">
      <c r="AE292" s="99"/>
    </row>
    <row r="293" spans="31:31" ht="30" customHeight="1" x14ac:dyDescent="0.35">
      <c r="AE293" s="99"/>
    </row>
    <row r="294" spans="31:31" ht="30" customHeight="1" x14ac:dyDescent="0.35">
      <c r="AE294" s="99"/>
    </row>
    <row r="295" spans="31:31" ht="30" customHeight="1" x14ac:dyDescent="0.35">
      <c r="AE295" s="99"/>
    </row>
    <row r="296" spans="31:31" ht="30" customHeight="1" x14ac:dyDescent="0.35">
      <c r="AE296" s="99"/>
    </row>
    <row r="297" spans="31:31" ht="30" customHeight="1" x14ac:dyDescent="0.35">
      <c r="AE297" s="99"/>
    </row>
    <row r="298" spans="31:31" ht="30" customHeight="1" x14ac:dyDescent="0.35">
      <c r="AE298" s="99"/>
    </row>
    <row r="299" spans="31:31" ht="30" customHeight="1" x14ac:dyDescent="0.35">
      <c r="AE299" s="99"/>
    </row>
    <row r="300" spans="31:31" ht="30" customHeight="1" x14ac:dyDescent="0.35">
      <c r="AE300" s="99"/>
    </row>
    <row r="301" spans="31:31" ht="30" customHeight="1" x14ac:dyDescent="0.35">
      <c r="AE301" s="99"/>
    </row>
    <row r="302" spans="31:31" ht="30" customHeight="1" x14ac:dyDescent="0.35">
      <c r="AE302" s="99"/>
    </row>
    <row r="303" spans="31:31" ht="30" customHeight="1" x14ac:dyDescent="0.35">
      <c r="AE303" s="99"/>
    </row>
    <row r="304" spans="31:31" ht="30" customHeight="1" x14ac:dyDescent="0.35">
      <c r="AE304" s="99"/>
    </row>
    <row r="305" spans="31:31" ht="30" customHeight="1" x14ac:dyDescent="0.35">
      <c r="AE305" s="99"/>
    </row>
    <row r="306" spans="31:31" ht="30" customHeight="1" x14ac:dyDescent="0.35">
      <c r="AE306" s="99"/>
    </row>
    <row r="307" spans="31:31" ht="30" customHeight="1" x14ac:dyDescent="0.35">
      <c r="AE307" s="99"/>
    </row>
    <row r="308" spans="31:31" ht="30" customHeight="1" x14ac:dyDescent="0.35">
      <c r="AE308" s="99"/>
    </row>
    <row r="309" spans="31:31" ht="30" customHeight="1" x14ac:dyDescent="0.35">
      <c r="AE309" s="99"/>
    </row>
    <row r="310" spans="31:31" ht="30" customHeight="1" x14ac:dyDescent="0.35">
      <c r="AE310" s="99"/>
    </row>
    <row r="311" spans="31:31" ht="30" customHeight="1" x14ac:dyDescent="0.35">
      <c r="AE311" s="99"/>
    </row>
    <row r="312" spans="31:31" ht="30" customHeight="1" x14ac:dyDescent="0.35">
      <c r="AE312" s="99"/>
    </row>
    <row r="313" spans="31:31" ht="30" customHeight="1" x14ac:dyDescent="0.35">
      <c r="AE313" s="99"/>
    </row>
    <row r="314" spans="31:31" ht="30" customHeight="1" x14ac:dyDescent="0.35">
      <c r="AE314" s="99"/>
    </row>
    <row r="315" spans="31:31" ht="30" customHeight="1" x14ac:dyDescent="0.35">
      <c r="AE315" s="99"/>
    </row>
    <row r="316" spans="31:31" ht="30" customHeight="1" x14ac:dyDescent="0.35">
      <c r="AE316" s="99"/>
    </row>
    <row r="317" spans="31:31" ht="30" customHeight="1" x14ac:dyDescent="0.35">
      <c r="AE317" s="99"/>
    </row>
    <row r="318" spans="31:31" ht="30" customHeight="1" x14ac:dyDescent="0.35">
      <c r="AE318" s="99"/>
    </row>
    <row r="319" spans="31:31" ht="30" customHeight="1" x14ac:dyDescent="0.35">
      <c r="AE319" s="99"/>
    </row>
    <row r="320" spans="31:31" ht="30" customHeight="1" x14ac:dyDescent="0.35">
      <c r="AE320" s="99"/>
    </row>
    <row r="321" spans="31:31" ht="30" customHeight="1" x14ac:dyDescent="0.35">
      <c r="AE321" s="99"/>
    </row>
    <row r="322" spans="31:31" ht="30" customHeight="1" x14ac:dyDescent="0.35">
      <c r="AE322" s="99"/>
    </row>
    <row r="323" spans="31:31" ht="30" customHeight="1" x14ac:dyDescent="0.35">
      <c r="AE323" s="99"/>
    </row>
    <row r="324" spans="31:31" ht="30" customHeight="1" x14ac:dyDescent="0.35">
      <c r="AE324" s="99"/>
    </row>
    <row r="325" spans="31:31" ht="30" customHeight="1" x14ac:dyDescent="0.35">
      <c r="AE325" s="99"/>
    </row>
    <row r="326" spans="31:31" ht="30" customHeight="1" x14ac:dyDescent="0.35">
      <c r="AE326" s="99"/>
    </row>
    <row r="327" spans="31:31" ht="30" customHeight="1" x14ac:dyDescent="0.35">
      <c r="AE327" s="99"/>
    </row>
    <row r="328" spans="31:31" ht="30" customHeight="1" x14ac:dyDescent="0.35">
      <c r="AE328" s="99"/>
    </row>
    <row r="329" spans="31:31" ht="30" customHeight="1" x14ac:dyDescent="0.35">
      <c r="AE329" s="99"/>
    </row>
    <row r="330" spans="31:31" ht="30" customHeight="1" x14ac:dyDescent="0.35">
      <c r="AE330" s="99"/>
    </row>
    <row r="331" spans="31:31" ht="30" customHeight="1" x14ac:dyDescent="0.35">
      <c r="AE331" s="99"/>
    </row>
    <row r="332" spans="31:31" ht="30" customHeight="1" x14ac:dyDescent="0.35">
      <c r="AE332" s="99"/>
    </row>
    <row r="333" spans="31:31" ht="30" customHeight="1" x14ac:dyDescent="0.35">
      <c r="AE333" s="99"/>
    </row>
    <row r="334" spans="31:31" ht="30" customHeight="1" x14ac:dyDescent="0.35">
      <c r="AE334" s="99"/>
    </row>
    <row r="335" spans="31:31" ht="30" customHeight="1" x14ac:dyDescent="0.35">
      <c r="AE335" s="99"/>
    </row>
    <row r="336" spans="31:31" ht="30" customHeight="1" x14ac:dyDescent="0.35">
      <c r="AE336" s="99"/>
    </row>
    <row r="337" spans="31:31" ht="30" customHeight="1" x14ac:dyDescent="0.35">
      <c r="AE337" s="99"/>
    </row>
    <row r="338" spans="31:31" ht="30" customHeight="1" x14ac:dyDescent="0.35">
      <c r="AE338" s="99"/>
    </row>
    <row r="339" spans="31:31" ht="30" customHeight="1" x14ac:dyDescent="0.35">
      <c r="AE339" s="99"/>
    </row>
    <row r="340" spans="31:31" ht="30" customHeight="1" x14ac:dyDescent="0.35">
      <c r="AE340" s="99"/>
    </row>
    <row r="341" spans="31:31" ht="30" customHeight="1" x14ac:dyDescent="0.35">
      <c r="AE341" s="99"/>
    </row>
    <row r="342" spans="31:31" ht="30" customHeight="1" x14ac:dyDescent="0.35">
      <c r="AE342" s="99"/>
    </row>
    <row r="343" spans="31:31" ht="30" customHeight="1" x14ac:dyDescent="0.35">
      <c r="AE343" s="99"/>
    </row>
    <row r="344" spans="31:31" ht="30" customHeight="1" x14ac:dyDescent="0.35">
      <c r="AE344" s="99"/>
    </row>
    <row r="345" spans="31:31" ht="30" customHeight="1" x14ac:dyDescent="0.35">
      <c r="AE345" s="99"/>
    </row>
    <row r="346" spans="31:31" ht="30" customHeight="1" x14ac:dyDescent="0.35">
      <c r="AE346" s="99"/>
    </row>
    <row r="347" spans="31:31" ht="30" customHeight="1" x14ac:dyDescent="0.35">
      <c r="AE347" s="99"/>
    </row>
    <row r="348" spans="31:31" ht="30" customHeight="1" x14ac:dyDescent="0.35">
      <c r="AE348" s="99"/>
    </row>
    <row r="349" spans="31:31" ht="30" customHeight="1" x14ac:dyDescent="0.35">
      <c r="AE349" s="99"/>
    </row>
    <row r="350" spans="31:31" ht="30" customHeight="1" x14ac:dyDescent="0.35">
      <c r="AE350" s="99"/>
    </row>
    <row r="351" spans="31:31" ht="30" customHeight="1" x14ac:dyDescent="0.35">
      <c r="AE351" s="99"/>
    </row>
    <row r="352" spans="31:31" ht="30" customHeight="1" x14ac:dyDescent="0.35">
      <c r="AE352" s="99"/>
    </row>
    <row r="353" spans="31:31" ht="30" customHeight="1" x14ac:dyDescent="0.35">
      <c r="AE353" s="99"/>
    </row>
    <row r="354" spans="31:31" ht="30" customHeight="1" x14ac:dyDescent="0.35">
      <c r="AE354" s="99"/>
    </row>
    <row r="355" spans="31:31" ht="30" customHeight="1" x14ac:dyDescent="0.35">
      <c r="AE355" s="99"/>
    </row>
    <row r="356" spans="31:31" ht="30" customHeight="1" x14ac:dyDescent="0.35">
      <c r="AE356" s="99"/>
    </row>
    <row r="357" spans="31:31" ht="30" customHeight="1" x14ac:dyDescent="0.35">
      <c r="AE357" s="99"/>
    </row>
    <row r="358" spans="31:31" ht="30" customHeight="1" x14ac:dyDescent="0.35">
      <c r="AE358" s="99"/>
    </row>
    <row r="359" spans="31:31" ht="30" customHeight="1" x14ac:dyDescent="0.35">
      <c r="AE359" s="99"/>
    </row>
    <row r="360" spans="31:31" ht="30" customHeight="1" x14ac:dyDescent="0.35">
      <c r="AE360" s="99"/>
    </row>
    <row r="361" spans="31:31" ht="30" customHeight="1" x14ac:dyDescent="0.35">
      <c r="AE361" s="99"/>
    </row>
    <row r="362" spans="31:31" ht="30" customHeight="1" x14ac:dyDescent="0.35">
      <c r="AE362" s="99"/>
    </row>
    <row r="363" spans="31:31" ht="30" customHeight="1" x14ac:dyDescent="0.35">
      <c r="AE363" s="99"/>
    </row>
    <row r="364" spans="31:31" ht="30" customHeight="1" x14ac:dyDescent="0.35">
      <c r="AE364" s="99"/>
    </row>
    <row r="365" spans="31:31" ht="30" customHeight="1" x14ac:dyDescent="0.35">
      <c r="AE365" s="99"/>
    </row>
    <row r="366" spans="31:31" ht="30" customHeight="1" x14ac:dyDescent="0.35">
      <c r="AE366" s="99"/>
    </row>
    <row r="367" spans="31:31" ht="30" customHeight="1" x14ac:dyDescent="0.35">
      <c r="AE367" s="99"/>
    </row>
    <row r="368" spans="31:31" ht="30" customHeight="1" x14ac:dyDescent="0.35">
      <c r="AE368" s="99"/>
    </row>
    <row r="369" spans="31:31" ht="30" customHeight="1" x14ac:dyDescent="0.35">
      <c r="AE369" s="99"/>
    </row>
    <row r="370" spans="31:31" ht="30" customHeight="1" x14ac:dyDescent="0.35">
      <c r="AE370" s="99"/>
    </row>
    <row r="371" spans="31:31" ht="30" customHeight="1" x14ac:dyDescent="0.35">
      <c r="AE371" s="99"/>
    </row>
    <row r="372" spans="31:31" ht="30" customHeight="1" x14ac:dyDescent="0.35">
      <c r="AE372" s="99"/>
    </row>
    <row r="373" spans="31:31" ht="30" customHeight="1" x14ac:dyDescent="0.35">
      <c r="AE373" s="99"/>
    </row>
    <row r="374" spans="31:31" ht="30" customHeight="1" x14ac:dyDescent="0.35">
      <c r="AE374" s="99"/>
    </row>
    <row r="375" spans="31:31" ht="30" customHeight="1" x14ac:dyDescent="0.35">
      <c r="AE375" s="99"/>
    </row>
    <row r="376" spans="31:31" ht="30" customHeight="1" x14ac:dyDescent="0.35">
      <c r="AE376" s="99"/>
    </row>
    <row r="377" spans="31:31" ht="30" customHeight="1" x14ac:dyDescent="0.35">
      <c r="AE377" s="99"/>
    </row>
    <row r="378" spans="31:31" ht="30" customHeight="1" x14ac:dyDescent="0.35">
      <c r="AE378" s="99"/>
    </row>
    <row r="379" spans="31:31" ht="30" customHeight="1" x14ac:dyDescent="0.35">
      <c r="AE379" s="99"/>
    </row>
    <row r="380" spans="31:31" ht="30" customHeight="1" x14ac:dyDescent="0.35">
      <c r="AE380" s="99"/>
    </row>
    <row r="381" spans="31:31" ht="30" customHeight="1" x14ac:dyDescent="0.35">
      <c r="AE381" s="99"/>
    </row>
    <row r="382" spans="31:31" ht="30" customHeight="1" x14ac:dyDescent="0.35">
      <c r="AE382" s="99"/>
    </row>
    <row r="383" spans="31:31" ht="30" customHeight="1" x14ac:dyDescent="0.35">
      <c r="AE383" s="99"/>
    </row>
    <row r="384" spans="31:31" ht="30" customHeight="1" x14ac:dyDescent="0.35">
      <c r="AE384" s="99"/>
    </row>
    <row r="385" spans="31:31" ht="30" customHeight="1" x14ac:dyDescent="0.35">
      <c r="AE385" s="99"/>
    </row>
    <row r="386" spans="31:31" ht="30" customHeight="1" x14ac:dyDescent="0.35">
      <c r="AE386" s="99"/>
    </row>
    <row r="387" spans="31:31" ht="30" customHeight="1" x14ac:dyDescent="0.35">
      <c r="AE387" s="99"/>
    </row>
    <row r="388" spans="31:31" ht="30" customHeight="1" x14ac:dyDescent="0.35">
      <c r="AE388" s="99"/>
    </row>
    <row r="389" spans="31:31" ht="30" customHeight="1" x14ac:dyDescent="0.35">
      <c r="AE389" s="99"/>
    </row>
    <row r="390" spans="31:31" ht="30" customHeight="1" x14ac:dyDescent="0.35">
      <c r="AE390" s="99"/>
    </row>
    <row r="391" spans="31:31" ht="30" customHeight="1" x14ac:dyDescent="0.35">
      <c r="AE391" s="99"/>
    </row>
    <row r="392" spans="31:31" ht="30" customHeight="1" x14ac:dyDescent="0.35">
      <c r="AE392" s="99"/>
    </row>
    <row r="393" spans="31:31" ht="30" customHeight="1" x14ac:dyDescent="0.35">
      <c r="AE393" s="99"/>
    </row>
    <row r="394" spans="31:31" ht="30" customHeight="1" x14ac:dyDescent="0.35">
      <c r="AE394" s="99"/>
    </row>
    <row r="395" spans="31:31" ht="30" customHeight="1" x14ac:dyDescent="0.35">
      <c r="AE395" s="99"/>
    </row>
    <row r="396" spans="31:31" ht="30" customHeight="1" x14ac:dyDescent="0.35">
      <c r="AE396" s="99"/>
    </row>
    <row r="397" spans="31:31" ht="30" customHeight="1" x14ac:dyDescent="0.35">
      <c r="AE397" s="99"/>
    </row>
    <row r="398" spans="31:31" ht="30" customHeight="1" x14ac:dyDescent="0.35">
      <c r="AE398" s="99"/>
    </row>
    <row r="399" spans="31:31" ht="30" customHeight="1" x14ac:dyDescent="0.35">
      <c r="AE399" s="99"/>
    </row>
    <row r="400" spans="31:31" ht="30" customHeight="1" x14ac:dyDescent="0.35">
      <c r="AE400" s="99"/>
    </row>
    <row r="401" spans="31:31" ht="30" customHeight="1" x14ac:dyDescent="0.35">
      <c r="AE401" s="99"/>
    </row>
    <row r="402" spans="31:31" ht="30" customHeight="1" x14ac:dyDescent="0.35">
      <c r="AE402" s="99"/>
    </row>
    <row r="403" spans="31:31" ht="30" customHeight="1" x14ac:dyDescent="0.35">
      <c r="AE403" s="99"/>
    </row>
    <row r="404" spans="31:31" ht="30" customHeight="1" x14ac:dyDescent="0.35">
      <c r="AE404" s="99"/>
    </row>
    <row r="405" spans="31:31" ht="30" customHeight="1" x14ac:dyDescent="0.35">
      <c r="AE405" s="99"/>
    </row>
    <row r="406" spans="31:31" ht="30" customHeight="1" x14ac:dyDescent="0.35">
      <c r="AE406" s="99"/>
    </row>
    <row r="407" spans="31:31" ht="30" customHeight="1" x14ac:dyDescent="0.35">
      <c r="AE407" s="99"/>
    </row>
    <row r="408" spans="31:31" ht="30" customHeight="1" x14ac:dyDescent="0.35">
      <c r="AE408" s="99"/>
    </row>
    <row r="409" spans="31:31" ht="30" customHeight="1" x14ac:dyDescent="0.35">
      <c r="AE409" s="99"/>
    </row>
    <row r="410" spans="31:31" ht="30" customHeight="1" x14ac:dyDescent="0.35">
      <c r="AE410" s="99"/>
    </row>
    <row r="411" spans="31:31" ht="30" customHeight="1" x14ac:dyDescent="0.35">
      <c r="AE411" s="99"/>
    </row>
    <row r="412" spans="31:31" ht="30" customHeight="1" x14ac:dyDescent="0.35">
      <c r="AE412" s="99"/>
    </row>
    <row r="413" spans="31:31" ht="30" customHeight="1" x14ac:dyDescent="0.35">
      <c r="AE413" s="99"/>
    </row>
    <row r="414" spans="31:31" ht="30" customHeight="1" x14ac:dyDescent="0.35">
      <c r="AE414" s="99"/>
    </row>
    <row r="415" spans="31:31" ht="30" customHeight="1" x14ac:dyDescent="0.35">
      <c r="AE415" s="99"/>
    </row>
    <row r="416" spans="31:31" ht="30" customHeight="1" x14ac:dyDescent="0.35">
      <c r="AE416" s="99"/>
    </row>
    <row r="417" spans="31:31" ht="30" customHeight="1" x14ac:dyDescent="0.35">
      <c r="AE417" s="99"/>
    </row>
    <row r="418" spans="31:31" ht="30" customHeight="1" x14ac:dyDescent="0.35">
      <c r="AE418" s="99"/>
    </row>
    <row r="419" spans="31:31" ht="30" customHeight="1" x14ac:dyDescent="0.35">
      <c r="AE419" s="99"/>
    </row>
    <row r="420" spans="31:31" ht="30" customHeight="1" x14ac:dyDescent="0.35">
      <c r="AE420" s="99"/>
    </row>
    <row r="421" spans="31:31" ht="30" customHeight="1" x14ac:dyDescent="0.35">
      <c r="AE421" s="99"/>
    </row>
    <row r="422" spans="31:31" ht="30" customHeight="1" x14ac:dyDescent="0.35">
      <c r="AE422" s="99"/>
    </row>
    <row r="423" spans="31:31" ht="30" customHeight="1" x14ac:dyDescent="0.35">
      <c r="AE423" s="99"/>
    </row>
    <row r="424" spans="31:31" ht="30" customHeight="1" x14ac:dyDescent="0.35">
      <c r="AE424" s="99"/>
    </row>
    <row r="425" spans="31:31" ht="30" customHeight="1" x14ac:dyDescent="0.35">
      <c r="AE425" s="99"/>
    </row>
    <row r="426" spans="31:31" ht="30" customHeight="1" x14ac:dyDescent="0.35">
      <c r="AE426" s="99"/>
    </row>
    <row r="427" spans="31:31" ht="30" customHeight="1" x14ac:dyDescent="0.35">
      <c r="AE427" s="99"/>
    </row>
    <row r="428" spans="31:31" ht="30" customHeight="1" x14ac:dyDescent="0.35">
      <c r="AE428" s="99"/>
    </row>
    <row r="429" spans="31:31" ht="30" customHeight="1" x14ac:dyDescent="0.35">
      <c r="AE429" s="99"/>
    </row>
    <row r="430" spans="31:31" ht="30" customHeight="1" x14ac:dyDescent="0.35">
      <c r="AE430" s="99"/>
    </row>
    <row r="431" spans="31:31" ht="30" customHeight="1" x14ac:dyDescent="0.35">
      <c r="AE431" s="99"/>
    </row>
    <row r="432" spans="31:31" ht="30" customHeight="1" x14ac:dyDescent="0.35">
      <c r="AE432" s="99"/>
    </row>
    <row r="433" spans="31:31" ht="30" customHeight="1" x14ac:dyDescent="0.35">
      <c r="AE433" s="99"/>
    </row>
    <row r="434" spans="31:31" ht="30" customHeight="1" x14ac:dyDescent="0.35">
      <c r="AE434" s="99"/>
    </row>
    <row r="435" spans="31:31" ht="30" customHeight="1" x14ac:dyDescent="0.35">
      <c r="AE435" s="99"/>
    </row>
    <row r="436" spans="31:31" ht="30" customHeight="1" x14ac:dyDescent="0.35">
      <c r="AE436" s="99"/>
    </row>
    <row r="437" spans="31:31" ht="30" customHeight="1" x14ac:dyDescent="0.35">
      <c r="AE437" s="99"/>
    </row>
    <row r="438" spans="31:31" ht="30" customHeight="1" x14ac:dyDescent="0.35">
      <c r="AE438" s="99"/>
    </row>
    <row r="439" spans="31:31" ht="30" customHeight="1" x14ac:dyDescent="0.35">
      <c r="AE439" s="99"/>
    </row>
    <row r="440" spans="31:31" ht="30" customHeight="1" x14ac:dyDescent="0.35">
      <c r="AE440" s="99"/>
    </row>
    <row r="441" spans="31:31" ht="30" customHeight="1" x14ac:dyDescent="0.35">
      <c r="AE441" s="99"/>
    </row>
    <row r="442" spans="31:31" ht="30" customHeight="1" x14ac:dyDescent="0.35">
      <c r="AE442" s="99"/>
    </row>
    <row r="443" spans="31:31" ht="30" customHeight="1" x14ac:dyDescent="0.35">
      <c r="AE443" s="99"/>
    </row>
    <row r="444" spans="31:31" ht="30" customHeight="1" x14ac:dyDescent="0.35">
      <c r="AE444" s="99"/>
    </row>
    <row r="445" spans="31:31" ht="30" customHeight="1" x14ac:dyDescent="0.35">
      <c r="AE445" s="99"/>
    </row>
    <row r="446" spans="31:31" ht="30" customHeight="1" x14ac:dyDescent="0.35">
      <c r="AE446" s="99"/>
    </row>
    <row r="447" spans="31:31" ht="30" customHeight="1" x14ac:dyDescent="0.35">
      <c r="AE447" s="99"/>
    </row>
    <row r="448" spans="31:31" ht="30" customHeight="1" x14ac:dyDescent="0.35">
      <c r="AE448" s="99"/>
    </row>
    <row r="449" spans="31:31" ht="30" customHeight="1" x14ac:dyDescent="0.35">
      <c r="AE449" s="99"/>
    </row>
    <row r="450" spans="31:31" ht="30" customHeight="1" x14ac:dyDescent="0.35">
      <c r="AE450" s="99"/>
    </row>
    <row r="451" spans="31:31" ht="30" customHeight="1" x14ac:dyDescent="0.35">
      <c r="AE451" s="99"/>
    </row>
    <row r="452" spans="31:31" ht="30" customHeight="1" x14ac:dyDescent="0.35">
      <c r="AE452" s="99"/>
    </row>
    <row r="453" spans="31:31" ht="30" customHeight="1" x14ac:dyDescent="0.35">
      <c r="AE453" s="99"/>
    </row>
    <row r="454" spans="31:31" ht="30" customHeight="1" x14ac:dyDescent="0.35">
      <c r="AE454" s="99"/>
    </row>
    <row r="455" spans="31:31" ht="30" customHeight="1" x14ac:dyDescent="0.35">
      <c r="AE455" s="99"/>
    </row>
    <row r="456" spans="31:31" ht="30" customHeight="1" x14ac:dyDescent="0.35">
      <c r="AE456" s="99"/>
    </row>
    <row r="457" spans="31:31" ht="30" customHeight="1" x14ac:dyDescent="0.35">
      <c r="AE457" s="99"/>
    </row>
    <row r="458" spans="31:31" ht="30" customHeight="1" x14ac:dyDescent="0.35">
      <c r="AE458" s="99"/>
    </row>
    <row r="459" spans="31:31" ht="30" customHeight="1" x14ac:dyDescent="0.35">
      <c r="AE459" s="99"/>
    </row>
    <row r="460" spans="31:31" ht="30" customHeight="1" x14ac:dyDescent="0.35">
      <c r="AE460" s="99"/>
    </row>
    <row r="461" spans="31:31" ht="30" customHeight="1" x14ac:dyDescent="0.35">
      <c r="AE461" s="99"/>
    </row>
    <row r="462" spans="31:31" ht="30" customHeight="1" x14ac:dyDescent="0.35">
      <c r="AE462" s="99"/>
    </row>
    <row r="463" spans="31:31" ht="30" customHeight="1" x14ac:dyDescent="0.35">
      <c r="AE463" s="99"/>
    </row>
    <row r="464" spans="31:31" ht="30" customHeight="1" x14ac:dyDescent="0.35">
      <c r="AE464" s="99"/>
    </row>
    <row r="465" spans="31:31" ht="30" customHeight="1" x14ac:dyDescent="0.35">
      <c r="AE465" s="99"/>
    </row>
    <row r="466" spans="31:31" ht="30" customHeight="1" x14ac:dyDescent="0.35">
      <c r="AE466" s="99"/>
    </row>
    <row r="467" spans="31:31" ht="30" customHeight="1" x14ac:dyDescent="0.35">
      <c r="AE467" s="99"/>
    </row>
    <row r="468" spans="31:31" ht="30" customHeight="1" x14ac:dyDescent="0.35">
      <c r="AE468" s="99"/>
    </row>
    <row r="469" spans="31:31" ht="30" customHeight="1" x14ac:dyDescent="0.35">
      <c r="AE469" s="99"/>
    </row>
    <row r="470" spans="31:31" ht="30" customHeight="1" x14ac:dyDescent="0.35">
      <c r="AE470" s="99"/>
    </row>
    <row r="471" spans="31:31" ht="30" customHeight="1" x14ac:dyDescent="0.35">
      <c r="AE471" s="99"/>
    </row>
    <row r="472" spans="31:31" ht="30" customHeight="1" x14ac:dyDescent="0.35">
      <c r="AE472" s="99"/>
    </row>
    <row r="473" spans="31:31" ht="30" customHeight="1" x14ac:dyDescent="0.35">
      <c r="AE473" s="99"/>
    </row>
    <row r="474" spans="31:31" ht="30" customHeight="1" x14ac:dyDescent="0.35">
      <c r="AE474" s="99"/>
    </row>
    <row r="475" spans="31:31" ht="30" customHeight="1" x14ac:dyDescent="0.35">
      <c r="AE475" s="99"/>
    </row>
    <row r="476" spans="31:31" ht="30" customHeight="1" x14ac:dyDescent="0.35">
      <c r="AE476" s="99"/>
    </row>
    <row r="477" spans="31:31" ht="30" customHeight="1" x14ac:dyDescent="0.35">
      <c r="AE477" s="99"/>
    </row>
    <row r="478" spans="31:31" ht="30" customHeight="1" x14ac:dyDescent="0.35">
      <c r="AE478" s="99"/>
    </row>
    <row r="479" spans="31:31" ht="30" customHeight="1" x14ac:dyDescent="0.35">
      <c r="AE479" s="99"/>
    </row>
    <row r="480" spans="31:31" ht="30" customHeight="1" x14ac:dyDescent="0.35">
      <c r="AE480" s="99"/>
    </row>
    <row r="481" spans="31:31" ht="30" customHeight="1" x14ac:dyDescent="0.35">
      <c r="AE481" s="99"/>
    </row>
    <row r="482" spans="31:31" ht="30" customHeight="1" x14ac:dyDescent="0.35">
      <c r="AE482" s="99"/>
    </row>
    <row r="483" spans="31:31" ht="30" customHeight="1" x14ac:dyDescent="0.35">
      <c r="AE483" s="99"/>
    </row>
    <row r="484" spans="31:31" ht="30" customHeight="1" x14ac:dyDescent="0.35">
      <c r="AE484" s="99"/>
    </row>
    <row r="485" spans="31:31" ht="30" customHeight="1" x14ac:dyDescent="0.35">
      <c r="AE485" s="99"/>
    </row>
    <row r="486" spans="31:31" ht="30" customHeight="1" x14ac:dyDescent="0.35">
      <c r="AE486" s="99"/>
    </row>
    <row r="487" spans="31:31" ht="30" customHeight="1" x14ac:dyDescent="0.35">
      <c r="AE487" s="99"/>
    </row>
    <row r="488" spans="31:31" ht="30" customHeight="1" x14ac:dyDescent="0.35">
      <c r="AE488" s="99"/>
    </row>
    <row r="489" spans="31:31" ht="30" customHeight="1" x14ac:dyDescent="0.35">
      <c r="AE489" s="99"/>
    </row>
    <row r="490" spans="31:31" ht="30" customHeight="1" x14ac:dyDescent="0.35">
      <c r="AE490" s="99"/>
    </row>
    <row r="491" spans="31:31" ht="30" customHeight="1" x14ac:dyDescent="0.35">
      <c r="AE491" s="99"/>
    </row>
    <row r="492" spans="31:31" ht="30" customHeight="1" x14ac:dyDescent="0.35">
      <c r="AE492" s="99"/>
    </row>
    <row r="493" spans="31:31" ht="30" customHeight="1" x14ac:dyDescent="0.35">
      <c r="AE493" s="99"/>
    </row>
    <row r="494" spans="31:31" ht="30" customHeight="1" x14ac:dyDescent="0.35">
      <c r="AE494" s="99"/>
    </row>
    <row r="495" spans="31:31" ht="30" customHeight="1" x14ac:dyDescent="0.35">
      <c r="AE495" s="99"/>
    </row>
    <row r="496" spans="31:31" ht="30" customHeight="1" x14ac:dyDescent="0.35">
      <c r="AE496" s="99"/>
    </row>
    <row r="497" spans="31:31" ht="30" customHeight="1" x14ac:dyDescent="0.35">
      <c r="AE497" s="99"/>
    </row>
    <row r="498" spans="31:31" ht="30" customHeight="1" x14ac:dyDescent="0.35">
      <c r="AE498" s="99"/>
    </row>
    <row r="499" spans="31:31" ht="30" customHeight="1" x14ac:dyDescent="0.35">
      <c r="AE499" s="99"/>
    </row>
    <row r="500" spans="31:31" ht="30" customHeight="1" x14ac:dyDescent="0.35">
      <c r="AE500" s="99"/>
    </row>
    <row r="501" spans="31:31" ht="30" customHeight="1" x14ac:dyDescent="0.35">
      <c r="AE501" s="99"/>
    </row>
    <row r="502" spans="31:31" ht="30" customHeight="1" x14ac:dyDescent="0.35">
      <c r="AE502" s="99"/>
    </row>
    <row r="503" spans="31:31" ht="30" customHeight="1" x14ac:dyDescent="0.35">
      <c r="AE503" s="99"/>
    </row>
    <row r="504" spans="31:31" ht="30" customHeight="1" x14ac:dyDescent="0.35">
      <c r="AE504" s="99"/>
    </row>
    <row r="505" spans="31:31" ht="30" customHeight="1" x14ac:dyDescent="0.35">
      <c r="AE505" s="99"/>
    </row>
    <row r="506" spans="31:31" ht="30" customHeight="1" x14ac:dyDescent="0.35">
      <c r="AE506" s="99"/>
    </row>
    <row r="507" spans="31:31" ht="30" customHeight="1" x14ac:dyDescent="0.35">
      <c r="AE507" s="99"/>
    </row>
    <row r="508" spans="31:31" ht="30" customHeight="1" x14ac:dyDescent="0.35">
      <c r="AE508" s="99"/>
    </row>
    <row r="509" spans="31:31" ht="30" customHeight="1" x14ac:dyDescent="0.35">
      <c r="AE509" s="99"/>
    </row>
    <row r="510" spans="31:31" ht="30" customHeight="1" x14ac:dyDescent="0.35">
      <c r="AE510" s="99"/>
    </row>
    <row r="511" spans="31:31" ht="30" customHeight="1" x14ac:dyDescent="0.35">
      <c r="AE511" s="99"/>
    </row>
    <row r="512" spans="31:31" ht="30" customHeight="1" x14ac:dyDescent="0.35">
      <c r="AE512" s="99"/>
    </row>
    <row r="513" spans="31:31" ht="30" customHeight="1" x14ac:dyDescent="0.35">
      <c r="AE513" s="99"/>
    </row>
    <row r="514" spans="31:31" ht="30" customHeight="1" x14ac:dyDescent="0.35">
      <c r="AE514" s="99"/>
    </row>
    <row r="515" spans="31:31" ht="30" customHeight="1" x14ac:dyDescent="0.35">
      <c r="AE515" s="99"/>
    </row>
    <row r="516" spans="31:31" ht="30" customHeight="1" x14ac:dyDescent="0.35">
      <c r="AE516" s="99"/>
    </row>
    <row r="517" spans="31:31" ht="30" customHeight="1" x14ac:dyDescent="0.35">
      <c r="AE517" s="99"/>
    </row>
    <row r="518" spans="31:31" ht="30" customHeight="1" x14ac:dyDescent="0.35">
      <c r="AE518" s="99"/>
    </row>
    <row r="519" spans="31:31" ht="30" customHeight="1" x14ac:dyDescent="0.35">
      <c r="AE519" s="99"/>
    </row>
    <row r="520" spans="31:31" ht="30" customHeight="1" x14ac:dyDescent="0.35">
      <c r="AE520" s="99"/>
    </row>
    <row r="521" spans="31:31" ht="30" customHeight="1" x14ac:dyDescent="0.35">
      <c r="AE521" s="99"/>
    </row>
    <row r="522" spans="31:31" ht="30" customHeight="1" x14ac:dyDescent="0.35">
      <c r="AE522" s="99"/>
    </row>
    <row r="523" spans="31:31" ht="30" customHeight="1" x14ac:dyDescent="0.35">
      <c r="AE523" s="99"/>
    </row>
    <row r="524" spans="31:31" ht="30" customHeight="1" x14ac:dyDescent="0.35">
      <c r="AE524" s="99"/>
    </row>
    <row r="525" spans="31:31" ht="30" customHeight="1" x14ac:dyDescent="0.35">
      <c r="AE525" s="99"/>
    </row>
    <row r="526" spans="31:31" ht="30" customHeight="1" x14ac:dyDescent="0.35">
      <c r="AE526" s="99"/>
    </row>
    <row r="527" spans="31:31" ht="30" customHeight="1" x14ac:dyDescent="0.35">
      <c r="AE527" s="99"/>
    </row>
    <row r="528" spans="31:31" ht="30" customHeight="1" x14ac:dyDescent="0.35">
      <c r="AE528" s="99"/>
    </row>
    <row r="529" spans="31:31" ht="30" customHeight="1" x14ac:dyDescent="0.35">
      <c r="AE529" s="99"/>
    </row>
    <row r="530" spans="31:31" ht="30" customHeight="1" x14ac:dyDescent="0.35">
      <c r="AE530" s="99"/>
    </row>
    <row r="531" spans="31:31" ht="30" customHeight="1" x14ac:dyDescent="0.35">
      <c r="AE531" s="99"/>
    </row>
    <row r="532" spans="31:31" ht="30" customHeight="1" x14ac:dyDescent="0.35">
      <c r="AE532" s="99"/>
    </row>
    <row r="533" spans="31:31" ht="30" customHeight="1" x14ac:dyDescent="0.35">
      <c r="AE533" s="99"/>
    </row>
    <row r="534" spans="31:31" ht="30" customHeight="1" x14ac:dyDescent="0.35">
      <c r="AE534" s="99"/>
    </row>
    <row r="535" spans="31:31" ht="30" customHeight="1" x14ac:dyDescent="0.35">
      <c r="AE535" s="99"/>
    </row>
    <row r="536" spans="31:31" ht="30" customHeight="1" x14ac:dyDescent="0.35">
      <c r="AE536" s="99"/>
    </row>
    <row r="537" spans="31:31" ht="30" customHeight="1" x14ac:dyDescent="0.35">
      <c r="AE537" s="99"/>
    </row>
    <row r="538" spans="31:31" ht="30" customHeight="1" x14ac:dyDescent="0.35">
      <c r="AE538" s="99"/>
    </row>
    <row r="539" spans="31:31" ht="30" customHeight="1" x14ac:dyDescent="0.35">
      <c r="AE539" s="99"/>
    </row>
    <row r="540" spans="31:31" ht="30" customHeight="1" x14ac:dyDescent="0.35">
      <c r="AE540" s="99"/>
    </row>
    <row r="541" spans="31:31" ht="30" customHeight="1" x14ac:dyDescent="0.35">
      <c r="AE541" s="99"/>
    </row>
    <row r="542" spans="31:31" ht="30" customHeight="1" x14ac:dyDescent="0.35">
      <c r="AE542" s="99"/>
    </row>
    <row r="543" spans="31:31" ht="30" customHeight="1" x14ac:dyDescent="0.35">
      <c r="AE543" s="99"/>
    </row>
    <row r="544" spans="31:31" ht="30" customHeight="1" x14ac:dyDescent="0.35">
      <c r="AE544" s="99"/>
    </row>
    <row r="545" spans="31:31" ht="30" customHeight="1" x14ac:dyDescent="0.35">
      <c r="AE545" s="99"/>
    </row>
    <row r="546" spans="31:31" ht="30" customHeight="1" x14ac:dyDescent="0.35">
      <c r="AE546" s="99"/>
    </row>
    <row r="547" spans="31:31" ht="30" customHeight="1" x14ac:dyDescent="0.35">
      <c r="AE547" s="99"/>
    </row>
    <row r="548" spans="31:31" ht="30" customHeight="1" x14ac:dyDescent="0.35">
      <c r="AE548" s="99"/>
    </row>
    <row r="549" spans="31:31" ht="30" customHeight="1" x14ac:dyDescent="0.35">
      <c r="AE549" s="99"/>
    </row>
    <row r="550" spans="31:31" ht="30" customHeight="1" x14ac:dyDescent="0.35">
      <c r="AE550" s="99"/>
    </row>
    <row r="551" spans="31:31" ht="30" customHeight="1" x14ac:dyDescent="0.35">
      <c r="AE551" s="99"/>
    </row>
    <row r="552" spans="31:31" ht="30" customHeight="1" x14ac:dyDescent="0.35">
      <c r="AE552" s="99"/>
    </row>
    <row r="553" spans="31:31" ht="30" customHeight="1" x14ac:dyDescent="0.35">
      <c r="AE553" s="99"/>
    </row>
    <row r="554" spans="31:31" ht="30" customHeight="1" x14ac:dyDescent="0.35">
      <c r="AE554" s="99"/>
    </row>
    <row r="555" spans="31:31" ht="30" customHeight="1" x14ac:dyDescent="0.35">
      <c r="AE555" s="99"/>
    </row>
    <row r="556" spans="31:31" ht="30" customHeight="1" x14ac:dyDescent="0.35">
      <c r="AE556" s="99"/>
    </row>
    <row r="557" spans="31:31" ht="30" customHeight="1" x14ac:dyDescent="0.35">
      <c r="AE557" s="99"/>
    </row>
    <row r="558" spans="31:31" ht="30" customHeight="1" x14ac:dyDescent="0.35">
      <c r="AE558" s="99"/>
    </row>
    <row r="559" spans="31:31" ht="30" customHeight="1" x14ac:dyDescent="0.35">
      <c r="AE559" s="99"/>
    </row>
    <row r="560" spans="31:31" ht="30" customHeight="1" x14ac:dyDescent="0.35">
      <c r="AE560" s="99"/>
    </row>
    <row r="561" spans="31:31" ht="30" customHeight="1" x14ac:dyDescent="0.35">
      <c r="AE561" s="99"/>
    </row>
    <row r="562" spans="31:31" ht="30" customHeight="1" x14ac:dyDescent="0.35">
      <c r="AE562" s="99"/>
    </row>
    <row r="563" spans="31:31" ht="30" customHeight="1" x14ac:dyDescent="0.35">
      <c r="AE563" s="99"/>
    </row>
    <row r="564" spans="31:31" ht="30" customHeight="1" x14ac:dyDescent="0.35">
      <c r="AE564" s="99"/>
    </row>
    <row r="565" spans="31:31" ht="30" customHeight="1" x14ac:dyDescent="0.35">
      <c r="AE565" s="99"/>
    </row>
    <row r="566" spans="31:31" ht="30" customHeight="1" x14ac:dyDescent="0.35">
      <c r="AE566" s="99"/>
    </row>
    <row r="567" spans="31:31" ht="30" customHeight="1" x14ac:dyDescent="0.35">
      <c r="AE567" s="99"/>
    </row>
    <row r="568" spans="31:31" ht="30" customHeight="1" x14ac:dyDescent="0.35">
      <c r="AE568" s="99"/>
    </row>
    <row r="569" spans="31:31" ht="30" customHeight="1" x14ac:dyDescent="0.35">
      <c r="AE569" s="99"/>
    </row>
    <row r="570" spans="31:31" ht="30" customHeight="1" x14ac:dyDescent="0.35">
      <c r="AE570" s="99"/>
    </row>
    <row r="571" spans="31:31" ht="30" customHeight="1" x14ac:dyDescent="0.35">
      <c r="AE571" s="99"/>
    </row>
    <row r="572" spans="31:31" ht="30" customHeight="1" x14ac:dyDescent="0.35">
      <c r="AE572" s="99"/>
    </row>
    <row r="573" spans="31:31" ht="30" customHeight="1" x14ac:dyDescent="0.35">
      <c r="AE573" s="99"/>
    </row>
    <row r="574" spans="31:31" ht="30" customHeight="1" x14ac:dyDescent="0.35">
      <c r="AE574" s="99"/>
    </row>
    <row r="575" spans="31:31" ht="30" customHeight="1" x14ac:dyDescent="0.35">
      <c r="AE575" s="99"/>
    </row>
    <row r="576" spans="31:31" ht="30" customHeight="1" x14ac:dyDescent="0.35">
      <c r="AE576" s="99"/>
    </row>
    <row r="577" spans="31:31" ht="30" customHeight="1" x14ac:dyDescent="0.35">
      <c r="AE577" s="99"/>
    </row>
    <row r="578" spans="31:31" ht="30" customHeight="1" x14ac:dyDescent="0.35">
      <c r="AE578" s="99"/>
    </row>
    <row r="579" spans="31:31" ht="30" customHeight="1" x14ac:dyDescent="0.35">
      <c r="AE579" s="99"/>
    </row>
    <row r="580" spans="31:31" ht="30" customHeight="1" x14ac:dyDescent="0.35">
      <c r="AE580" s="99"/>
    </row>
    <row r="581" spans="31:31" ht="30" customHeight="1" x14ac:dyDescent="0.35">
      <c r="AE581" s="99"/>
    </row>
    <row r="582" spans="31:31" ht="30" customHeight="1" x14ac:dyDescent="0.35">
      <c r="AE582" s="99"/>
    </row>
    <row r="583" spans="31:31" ht="30" customHeight="1" x14ac:dyDescent="0.35">
      <c r="AE583" s="99"/>
    </row>
    <row r="584" spans="31:31" ht="30" customHeight="1" x14ac:dyDescent="0.35">
      <c r="AE584" s="99"/>
    </row>
    <row r="585" spans="31:31" ht="30" customHeight="1" x14ac:dyDescent="0.35">
      <c r="AE585" s="99"/>
    </row>
    <row r="586" spans="31:31" ht="30" customHeight="1" x14ac:dyDescent="0.35">
      <c r="AE586" s="99"/>
    </row>
    <row r="587" spans="31:31" ht="30" customHeight="1" x14ac:dyDescent="0.35">
      <c r="AE587" s="99"/>
    </row>
    <row r="588" spans="31:31" ht="30" customHeight="1" x14ac:dyDescent="0.35">
      <c r="AE588" s="99"/>
    </row>
    <row r="589" spans="31:31" ht="30" customHeight="1" x14ac:dyDescent="0.35">
      <c r="AE589" s="99"/>
    </row>
    <row r="590" spans="31:31" ht="30" customHeight="1" x14ac:dyDescent="0.35">
      <c r="AE590" s="99"/>
    </row>
    <row r="591" spans="31:31" ht="30" customHeight="1" x14ac:dyDescent="0.35">
      <c r="AE591" s="99"/>
    </row>
    <row r="592" spans="31:31" ht="30" customHeight="1" x14ac:dyDescent="0.35">
      <c r="AE592" s="99"/>
    </row>
    <row r="593" spans="31:31" ht="30" customHeight="1" x14ac:dyDescent="0.35">
      <c r="AE593" s="99"/>
    </row>
    <row r="594" spans="31:31" ht="30" customHeight="1" x14ac:dyDescent="0.35">
      <c r="AE594" s="99"/>
    </row>
    <row r="595" spans="31:31" ht="30" customHeight="1" x14ac:dyDescent="0.35">
      <c r="AE595" s="99"/>
    </row>
    <row r="596" spans="31:31" ht="30" customHeight="1" x14ac:dyDescent="0.35">
      <c r="AE596" s="99"/>
    </row>
    <row r="597" spans="31:31" ht="30" customHeight="1" x14ac:dyDescent="0.35">
      <c r="AE597" s="99"/>
    </row>
    <row r="598" spans="31:31" ht="30" customHeight="1" x14ac:dyDescent="0.35">
      <c r="AE598" s="99"/>
    </row>
    <row r="599" spans="31:31" ht="30" customHeight="1" x14ac:dyDescent="0.35">
      <c r="AE599" s="99"/>
    </row>
    <row r="600" spans="31:31" ht="30" customHeight="1" x14ac:dyDescent="0.35">
      <c r="AE600" s="99"/>
    </row>
    <row r="601" spans="31:31" ht="30" customHeight="1" x14ac:dyDescent="0.35">
      <c r="AE601" s="99"/>
    </row>
    <row r="602" spans="31:31" ht="30" customHeight="1" x14ac:dyDescent="0.35">
      <c r="AE602" s="99"/>
    </row>
    <row r="603" spans="31:31" ht="30" customHeight="1" x14ac:dyDescent="0.35">
      <c r="AE603" s="99"/>
    </row>
    <row r="604" spans="31:31" ht="30" customHeight="1" x14ac:dyDescent="0.35">
      <c r="AE604" s="99"/>
    </row>
    <row r="605" spans="31:31" ht="30" customHeight="1" x14ac:dyDescent="0.35">
      <c r="AE605" s="99"/>
    </row>
    <row r="606" spans="31:31" ht="30" customHeight="1" x14ac:dyDescent="0.35">
      <c r="AE606" s="99"/>
    </row>
    <row r="607" spans="31:31" ht="30" customHeight="1" x14ac:dyDescent="0.35">
      <c r="AE607" s="99"/>
    </row>
    <row r="608" spans="31:31" ht="30" customHeight="1" x14ac:dyDescent="0.35">
      <c r="AE608" s="99"/>
    </row>
    <row r="609" spans="31:31" ht="30" customHeight="1" x14ac:dyDescent="0.35">
      <c r="AE609" s="99"/>
    </row>
    <row r="610" spans="31:31" ht="30" customHeight="1" x14ac:dyDescent="0.35">
      <c r="AE610" s="99"/>
    </row>
    <row r="611" spans="31:31" ht="30" customHeight="1" x14ac:dyDescent="0.35">
      <c r="AE611" s="99"/>
    </row>
    <row r="612" spans="31:31" ht="30" customHeight="1" x14ac:dyDescent="0.35">
      <c r="AE612" s="99"/>
    </row>
    <row r="613" spans="31:31" ht="30" customHeight="1" x14ac:dyDescent="0.35">
      <c r="AE613" s="99"/>
    </row>
    <row r="614" spans="31:31" ht="30" customHeight="1" x14ac:dyDescent="0.35">
      <c r="AE614" s="99"/>
    </row>
    <row r="615" spans="31:31" ht="30" customHeight="1" x14ac:dyDescent="0.35">
      <c r="AE615" s="99"/>
    </row>
    <row r="616" spans="31:31" ht="30" customHeight="1" x14ac:dyDescent="0.35">
      <c r="AE616" s="99"/>
    </row>
    <row r="617" spans="31:31" ht="30" customHeight="1" x14ac:dyDescent="0.35">
      <c r="AE617" s="99"/>
    </row>
    <row r="618" spans="31:31" ht="30" customHeight="1" x14ac:dyDescent="0.35">
      <c r="AE618" s="99"/>
    </row>
    <row r="619" spans="31:31" ht="30" customHeight="1" x14ac:dyDescent="0.35">
      <c r="AE619" s="99"/>
    </row>
    <row r="620" spans="31:31" ht="30" customHeight="1" x14ac:dyDescent="0.35">
      <c r="AE620" s="99"/>
    </row>
    <row r="621" spans="31:31" ht="30" customHeight="1" x14ac:dyDescent="0.35">
      <c r="AE621" s="99"/>
    </row>
    <row r="622" spans="31:31" ht="30" customHeight="1" x14ac:dyDescent="0.35">
      <c r="AE622" s="99"/>
    </row>
    <row r="623" spans="31:31" ht="30" customHeight="1" x14ac:dyDescent="0.35">
      <c r="AE623" s="99"/>
    </row>
    <row r="624" spans="31:31" ht="30" customHeight="1" x14ac:dyDescent="0.35">
      <c r="AE624" s="99"/>
    </row>
    <row r="625" spans="31:31" ht="30" customHeight="1" x14ac:dyDescent="0.35">
      <c r="AE625" s="99"/>
    </row>
    <row r="626" spans="31:31" ht="30" customHeight="1" x14ac:dyDescent="0.35">
      <c r="AE626" s="99"/>
    </row>
    <row r="627" spans="31:31" ht="30" customHeight="1" x14ac:dyDescent="0.35">
      <c r="AE627" s="99"/>
    </row>
    <row r="628" spans="31:31" ht="30" customHeight="1" x14ac:dyDescent="0.35">
      <c r="AE628" s="99"/>
    </row>
    <row r="629" spans="31:31" ht="30" customHeight="1" x14ac:dyDescent="0.35">
      <c r="AE629" s="99"/>
    </row>
    <row r="630" spans="31:31" ht="30" customHeight="1" x14ac:dyDescent="0.35">
      <c r="AE630" s="99"/>
    </row>
    <row r="631" spans="31:31" ht="30" customHeight="1" x14ac:dyDescent="0.35">
      <c r="AE631" s="99"/>
    </row>
    <row r="632" spans="31:31" ht="30" customHeight="1" x14ac:dyDescent="0.35">
      <c r="AE632" s="99"/>
    </row>
    <row r="633" spans="31:31" ht="30" customHeight="1" x14ac:dyDescent="0.35">
      <c r="AE633" s="99"/>
    </row>
    <row r="634" spans="31:31" ht="30" customHeight="1" x14ac:dyDescent="0.35">
      <c r="AE634" s="99"/>
    </row>
    <row r="635" spans="31:31" ht="30" customHeight="1" x14ac:dyDescent="0.35">
      <c r="AE635" s="99"/>
    </row>
    <row r="636" spans="31:31" ht="30" customHeight="1" x14ac:dyDescent="0.35">
      <c r="AE636" s="99"/>
    </row>
    <row r="637" spans="31:31" ht="30" customHeight="1" x14ac:dyDescent="0.35">
      <c r="AE637" s="99"/>
    </row>
    <row r="638" spans="31:31" ht="30" customHeight="1" x14ac:dyDescent="0.35">
      <c r="AE638" s="99"/>
    </row>
    <row r="639" spans="31:31" ht="30" customHeight="1" x14ac:dyDescent="0.35">
      <c r="AE639" s="99"/>
    </row>
    <row r="640" spans="31:31" ht="30" customHeight="1" x14ac:dyDescent="0.35">
      <c r="AE640" s="99"/>
    </row>
    <row r="641" spans="31:31" ht="30" customHeight="1" x14ac:dyDescent="0.35">
      <c r="AE641" s="99"/>
    </row>
    <row r="642" spans="31:31" ht="30" customHeight="1" x14ac:dyDescent="0.35">
      <c r="AE642" s="99"/>
    </row>
    <row r="643" spans="31:31" ht="30" customHeight="1" x14ac:dyDescent="0.35">
      <c r="AE643" s="99"/>
    </row>
    <row r="644" spans="31:31" ht="30" customHeight="1" x14ac:dyDescent="0.35">
      <c r="AE644" s="99"/>
    </row>
    <row r="645" spans="31:31" ht="30" customHeight="1" x14ac:dyDescent="0.35">
      <c r="AE645" s="99"/>
    </row>
    <row r="646" spans="31:31" ht="30" customHeight="1" x14ac:dyDescent="0.35">
      <c r="AE646" s="99"/>
    </row>
    <row r="647" spans="31:31" ht="30" customHeight="1" x14ac:dyDescent="0.35">
      <c r="AE647" s="99"/>
    </row>
    <row r="648" spans="31:31" ht="30" customHeight="1" x14ac:dyDescent="0.35">
      <c r="AE648" s="99"/>
    </row>
    <row r="649" spans="31:31" ht="30" customHeight="1" x14ac:dyDescent="0.35">
      <c r="AE649" s="99"/>
    </row>
    <row r="650" spans="31:31" ht="30" customHeight="1" x14ac:dyDescent="0.35">
      <c r="AE650" s="99"/>
    </row>
    <row r="651" spans="31:31" ht="30" customHeight="1" x14ac:dyDescent="0.35">
      <c r="AE651" s="99"/>
    </row>
    <row r="652" spans="31:31" ht="30" customHeight="1" x14ac:dyDescent="0.35">
      <c r="AE652" s="99"/>
    </row>
    <row r="653" spans="31:31" ht="30" customHeight="1" x14ac:dyDescent="0.35">
      <c r="AE653" s="99"/>
    </row>
    <row r="654" spans="31:31" ht="30" customHeight="1" x14ac:dyDescent="0.35">
      <c r="AE654" s="99"/>
    </row>
    <row r="655" spans="31:31" ht="30" customHeight="1" x14ac:dyDescent="0.35">
      <c r="AE655" s="99"/>
    </row>
    <row r="656" spans="31:31" ht="30" customHeight="1" x14ac:dyDescent="0.35">
      <c r="AE656" s="99"/>
    </row>
    <row r="657" spans="31:31" ht="30" customHeight="1" x14ac:dyDescent="0.35">
      <c r="AE657" s="99"/>
    </row>
    <row r="658" spans="31:31" ht="30" customHeight="1" x14ac:dyDescent="0.35">
      <c r="AE658" s="99"/>
    </row>
    <row r="659" spans="31:31" ht="30" customHeight="1" x14ac:dyDescent="0.35">
      <c r="AE659" s="99"/>
    </row>
    <row r="660" spans="31:31" ht="30" customHeight="1" x14ac:dyDescent="0.35">
      <c r="AE660" s="99"/>
    </row>
    <row r="661" spans="31:31" ht="30" customHeight="1" x14ac:dyDescent="0.35">
      <c r="AE661" s="99"/>
    </row>
    <row r="662" spans="31:31" ht="30" customHeight="1" x14ac:dyDescent="0.35">
      <c r="AE662" s="99"/>
    </row>
    <row r="663" spans="31:31" ht="30" customHeight="1" x14ac:dyDescent="0.35">
      <c r="AE663" s="99"/>
    </row>
    <row r="664" spans="31:31" ht="30" customHeight="1" x14ac:dyDescent="0.35">
      <c r="AE664" s="99"/>
    </row>
    <row r="665" spans="31:31" ht="30" customHeight="1" x14ac:dyDescent="0.35">
      <c r="AE665" s="99"/>
    </row>
    <row r="666" spans="31:31" ht="30" customHeight="1" x14ac:dyDescent="0.35">
      <c r="AE666" s="99"/>
    </row>
    <row r="667" spans="31:31" ht="30" customHeight="1" x14ac:dyDescent="0.35">
      <c r="AE667" s="99"/>
    </row>
    <row r="668" spans="31:31" ht="30" customHeight="1" x14ac:dyDescent="0.35">
      <c r="AE668" s="99"/>
    </row>
    <row r="669" spans="31:31" ht="30" customHeight="1" x14ac:dyDescent="0.35">
      <c r="AE669" s="99"/>
    </row>
    <row r="670" spans="31:31" ht="30" customHeight="1" x14ac:dyDescent="0.35">
      <c r="AE670" s="99"/>
    </row>
    <row r="671" spans="31:31" ht="30" customHeight="1" x14ac:dyDescent="0.35">
      <c r="AE671" s="99"/>
    </row>
    <row r="672" spans="31:31" ht="30" customHeight="1" x14ac:dyDescent="0.35">
      <c r="AE672" s="99"/>
    </row>
    <row r="673" spans="31:31" ht="30" customHeight="1" x14ac:dyDescent="0.35">
      <c r="AE673" s="99"/>
    </row>
    <row r="674" spans="31:31" ht="30" customHeight="1" x14ac:dyDescent="0.35">
      <c r="AE674" s="99"/>
    </row>
    <row r="675" spans="31:31" ht="30" customHeight="1" x14ac:dyDescent="0.35">
      <c r="AE675" s="99"/>
    </row>
    <row r="676" spans="31:31" ht="30" customHeight="1" x14ac:dyDescent="0.35">
      <c r="AE676" s="99"/>
    </row>
    <row r="677" spans="31:31" ht="30" customHeight="1" x14ac:dyDescent="0.35">
      <c r="AE677" s="99"/>
    </row>
    <row r="678" spans="31:31" ht="30" customHeight="1" x14ac:dyDescent="0.35">
      <c r="AE678" s="99"/>
    </row>
    <row r="679" spans="31:31" ht="30" customHeight="1" x14ac:dyDescent="0.35">
      <c r="AE679" s="99"/>
    </row>
    <row r="680" spans="31:31" ht="30" customHeight="1" x14ac:dyDescent="0.35">
      <c r="AE680" s="99"/>
    </row>
    <row r="681" spans="31:31" ht="30" customHeight="1" x14ac:dyDescent="0.35">
      <c r="AE681" s="99"/>
    </row>
    <row r="682" spans="31:31" ht="30" customHeight="1" x14ac:dyDescent="0.35">
      <c r="AE682" s="99"/>
    </row>
    <row r="683" spans="31:31" ht="30" customHeight="1" x14ac:dyDescent="0.35">
      <c r="AE683" s="99"/>
    </row>
    <row r="684" spans="31:31" ht="30" customHeight="1" x14ac:dyDescent="0.35">
      <c r="AE684" s="99"/>
    </row>
    <row r="685" spans="31:31" ht="30" customHeight="1" x14ac:dyDescent="0.35">
      <c r="AE685" s="99"/>
    </row>
    <row r="686" spans="31:31" ht="30" customHeight="1" x14ac:dyDescent="0.35">
      <c r="AE686" s="99"/>
    </row>
    <row r="687" spans="31:31" ht="30" customHeight="1" x14ac:dyDescent="0.35">
      <c r="AE687" s="99"/>
    </row>
    <row r="688" spans="31:31" ht="30" customHeight="1" x14ac:dyDescent="0.35">
      <c r="AE688" s="99"/>
    </row>
    <row r="689" spans="31:31" ht="30" customHeight="1" x14ac:dyDescent="0.35">
      <c r="AE689" s="99"/>
    </row>
    <row r="690" spans="31:31" ht="30" customHeight="1" x14ac:dyDescent="0.35">
      <c r="AE690" s="99"/>
    </row>
    <row r="691" spans="31:31" ht="30" customHeight="1" x14ac:dyDescent="0.35">
      <c r="AE691" s="99"/>
    </row>
    <row r="692" spans="31:31" ht="30" customHeight="1" x14ac:dyDescent="0.35">
      <c r="AE692" s="99"/>
    </row>
    <row r="693" spans="31:31" ht="30" customHeight="1" x14ac:dyDescent="0.35">
      <c r="AE693" s="99"/>
    </row>
    <row r="694" spans="31:31" ht="30" customHeight="1" x14ac:dyDescent="0.35">
      <c r="AE694" s="99"/>
    </row>
    <row r="695" spans="31:31" ht="30" customHeight="1" x14ac:dyDescent="0.35">
      <c r="AE695" s="99"/>
    </row>
    <row r="696" spans="31:31" ht="30" customHeight="1" x14ac:dyDescent="0.35">
      <c r="AE696" s="99"/>
    </row>
    <row r="697" spans="31:31" ht="30" customHeight="1" x14ac:dyDescent="0.35">
      <c r="AE697" s="99"/>
    </row>
    <row r="698" spans="31:31" ht="30" customHeight="1" x14ac:dyDescent="0.35">
      <c r="AE698" s="99"/>
    </row>
    <row r="699" spans="31:31" ht="30" customHeight="1" x14ac:dyDescent="0.35">
      <c r="AE699" s="99"/>
    </row>
    <row r="700" spans="31:31" ht="30" customHeight="1" x14ac:dyDescent="0.35">
      <c r="AE700" s="99"/>
    </row>
    <row r="701" spans="31:31" ht="30" customHeight="1" x14ac:dyDescent="0.35">
      <c r="AE701" s="99"/>
    </row>
    <row r="702" spans="31:31" ht="30" customHeight="1" x14ac:dyDescent="0.35">
      <c r="AE702" s="99"/>
    </row>
    <row r="703" spans="31:31" ht="30" customHeight="1" x14ac:dyDescent="0.35">
      <c r="AE703" s="99"/>
    </row>
    <row r="704" spans="31:31" ht="30" customHeight="1" x14ac:dyDescent="0.35">
      <c r="AE704" s="99"/>
    </row>
    <row r="705" spans="31:31" ht="30" customHeight="1" x14ac:dyDescent="0.35">
      <c r="AE705" s="99"/>
    </row>
    <row r="706" spans="31:31" ht="30" customHeight="1" x14ac:dyDescent="0.35">
      <c r="AE706" s="99"/>
    </row>
    <row r="707" spans="31:31" ht="30" customHeight="1" x14ac:dyDescent="0.35">
      <c r="AE707" s="99"/>
    </row>
    <row r="708" spans="31:31" ht="30" customHeight="1" x14ac:dyDescent="0.35">
      <c r="AE708" s="99"/>
    </row>
    <row r="709" spans="31:31" ht="30" customHeight="1" x14ac:dyDescent="0.35">
      <c r="AE709" s="99"/>
    </row>
    <row r="710" spans="31:31" ht="30" customHeight="1" x14ac:dyDescent="0.35">
      <c r="AE710" s="99"/>
    </row>
    <row r="711" spans="31:31" ht="30" customHeight="1" x14ac:dyDescent="0.35">
      <c r="AE711" s="99"/>
    </row>
    <row r="712" spans="31:31" ht="30" customHeight="1" x14ac:dyDescent="0.35">
      <c r="AE712" s="99"/>
    </row>
    <row r="713" spans="31:31" ht="30" customHeight="1" x14ac:dyDescent="0.35">
      <c r="AE713" s="99"/>
    </row>
    <row r="714" spans="31:31" ht="30" customHeight="1" x14ac:dyDescent="0.35">
      <c r="AE714" s="99"/>
    </row>
    <row r="715" spans="31:31" ht="30" customHeight="1" x14ac:dyDescent="0.35">
      <c r="AE715" s="99"/>
    </row>
    <row r="716" spans="31:31" ht="30" customHeight="1" x14ac:dyDescent="0.35">
      <c r="AE716" s="99"/>
    </row>
    <row r="717" spans="31:31" ht="30" customHeight="1" x14ac:dyDescent="0.35">
      <c r="AE717" s="99"/>
    </row>
    <row r="718" spans="31:31" ht="30" customHeight="1" x14ac:dyDescent="0.35">
      <c r="AE718" s="99"/>
    </row>
    <row r="719" spans="31:31" ht="30" customHeight="1" x14ac:dyDescent="0.35">
      <c r="AE719" s="99"/>
    </row>
    <row r="720" spans="31:31" ht="30" customHeight="1" x14ac:dyDescent="0.35">
      <c r="AE720" s="99"/>
    </row>
    <row r="721" spans="31:31" ht="30" customHeight="1" x14ac:dyDescent="0.35">
      <c r="AE721" s="99"/>
    </row>
    <row r="722" spans="31:31" ht="30" customHeight="1" x14ac:dyDescent="0.35">
      <c r="AE722" s="99"/>
    </row>
    <row r="723" spans="31:31" ht="30" customHeight="1" x14ac:dyDescent="0.35">
      <c r="AE723" s="99"/>
    </row>
    <row r="724" spans="31:31" ht="30" customHeight="1" x14ac:dyDescent="0.35">
      <c r="AE724" s="99"/>
    </row>
    <row r="725" spans="31:31" ht="30" customHeight="1" x14ac:dyDescent="0.35">
      <c r="AE725" s="99"/>
    </row>
    <row r="726" spans="31:31" ht="30" customHeight="1" x14ac:dyDescent="0.35">
      <c r="AE726" s="99"/>
    </row>
    <row r="727" spans="31:31" ht="30" customHeight="1" x14ac:dyDescent="0.35">
      <c r="AE727" s="99"/>
    </row>
    <row r="728" spans="31:31" ht="30" customHeight="1" x14ac:dyDescent="0.35">
      <c r="AE728" s="99"/>
    </row>
    <row r="729" spans="31:31" ht="30" customHeight="1" x14ac:dyDescent="0.35">
      <c r="AE729" s="99"/>
    </row>
    <row r="730" spans="31:31" ht="30" customHeight="1" x14ac:dyDescent="0.35">
      <c r="AE730" s="99"/>
    </row>
    <row r="731" spans="31:31" ht="30" customHeight="1" x14ac:dyDescent="0.35">
      <c r="AE731" s="99"/>
    </row>
    <row r="732" spans="31:31" ht="30" customHeight="1" x14ac:dyDescent="0.35">
      <c r="AE732" s="99"/>
    </row>
    <row r="733" spans="31:31" ht="30" customHeight="1" x14ac:dyDescent="0.35">
      <c r="AE733" s="99"/>
    </row>
    <row r="734" spans="31:31" ht="30" customHeight="1" x14ac:dyDescent="0.35">
      <c r="AE734" s="99"/>
    </row>
    <row r="735" spans="31:31" ht="30" customHeight="1" x14ac:dyDescent="0.35">
      <c r="AE735" s="99"/>
    </row>
    <row r="736" spans="31:31" ht="30" customHeight="1" x14ac:dyDescent="0.35">
      <c r="AE736" s="99"/>
    </row>
    <row r="737" spans="31:31" ht="30" customHeight="1" x14ac:dyDescent="0.35">
      <c r="AE737" s="99"/>
    </row>
    <row r="738" spans="31:31" ht="30" customHeight="1" x14ac:dyDescent="0.35">
      <c r="AE738" s="99"/>
    </row>
    <row r="739" spans="31:31" ht="30" customHeight="1" x14ac:dyDescent="0.35">
      <c r="AE739" s="99"/>
    </row>
    <row r="740" spans="31:31" ht="30" customHeight="1" x14ac:dyDescent="0.35">
      <c r="AE740" s="99"/>
    </row>
    <row r="741" spans="31:31" ht="30" customHeight="1" x14ac:dyDescent="0.35">
      <c r="AE741" s="99"/>
    </row>
    <row r="742" spans="31:31" ht="30" customHeight="1" x14ac:dyDescent="0.35">
      <c r="AE742" s="99"/>
    </row>
    <row r="743" spans="31:31" ht="30" customHeight="1" x14ac:dyDescent="0.35">
      <c r="AE743" s="99"/>
    </row>
    <row r="744" spans="31:31" ht="30" customHeight="1" x14ac:dyDescent="0.35">
      <c r="AE744" s="99"/>
    </row>
    <row r="745" spans="31:31" ht="30" customHeight="1" x14ac:dyDescent="0.35">
      <c r="AE745" s="99"/>
    </row>
    <row r="746" spans="31:31" ht="30" customHeight="1" x14ac:dyDescent="0.35">
      <c r="AE746" s="99"/>
    </row>
    <row r="747" spans="31:31" ht="30" customHeight="1" x14ac:dyDescent="0.35">
      <c r="AE747" s="99"/>
    </row>
    <row r="748" spans="31:31" ht="30" customHeight="1" x14ac:dyDescent="0.35">
      <c r="AE748" s="99"/>
    </row>
    <row r="749" spans="31:31" ht="30" customHeight="1" x14ac:dyDescent="0.35">
      <c r="AE749" s="99"/>
    </row>
    <row r="750" spans="31:31" ht="30" customHeight="1" x14ac:dyDescent="0.35">
      <c r="AE750" s="99"/>
    </row>
    <row r="751" spans="31:31" ht="30" customHeight="1" x14ac:dyDescent="0.35">
      <c r="AE751" s="99"/>
    </row>
    <row r="752" spans="31:31" ht="30" customHeight="1" x14ac:dyDescent="0.35">
      <c r="AE752" s="99"/>
    </row>
    <row r="753" spans="31:31" ht="30" customHeight="1" x14ac:dyDescent="0.35">
      <c r="AE753" s="99"/>
    </row>
    <row r="754" spans="31:31" ht="30" customHeight="1" x14ac:dyDescent="0.35">
      <c r="AE754" s="99"/>
    </row>
    <row r="755" spans="31:31" ht="30" customHeight="1" x14ac:dyDescent="0.35">
      <c r="AE755" s="99"/>
    </row>
    <row r="756" spans="31:31" ht="30" customHeight="1" x14ac:dyDescent="0.35">
      <c r="AE756" s="99"/>
    </row>
    <row r="757" spans="31:31" ht="30" customHeight="1" x14ac:dyDescent="0.35">
      <c r="AE757" s="99"/>
    </row>
    <row r="758" spans="31:31" ht="30" customHeight="1" x14ac:dyDescent="0.35">
      <c r="AE758" s="99"/>
    </row>
    <row r="759" spans="31:31" ht="30" customHeight="1" x14ac:dyDescent="0.35">
      <c r="AE759" s="99"/>
    </row>
    <row r="760" spans="31:31" ht="30" customHeight="1" x14ac:dyDescent="0.35">
      <c r="AE760" s="99"/>
    </row>
    <row r="761" spans="31:31" ht="30" customHeight="1" x14ac:dyDescent="0.35">
      <c r="AE761" s="99"/>
    </row>
    <row r="762" spans="31:31" ht="30" customHeight="1" x14ac:dyDescent="0.35">
      <c r="AE762" s="99"/>
    </row>
    <row r="763" spans="31:31" ht="30" customHeight="1" x14ac:dyDescent="0.35">
      <c r="AE763" s="99"/>
    </row>
    <row r="764" spans="31:31" ht="30" customHeight="1" x14ac:dyDescent="0.35">
      <c r="AE764" s="99"/>
    </row>
    <row r="765" spans="31:31" ht="30" customHeight="1" x14ac:dyDescent="0.35">
      <c r="AE765" s="99"/>
    </row>
    <row r="766" spans="31:31" ht="30" customHeight="1" x14ac:dyDescent="0.35">
      <c r="AE766" s="99"/>
    </row>
    <row r="767" spans="31:31" ht="30" customHeight="1" x14ac:dyDescent="0.35">
      <c r="AE767" s="99"/>
    </row>
    <row r="768" spans="31:31" ht="30" customHeight="1" x14ac:dyDescent="0.35">
      <c r="AE768" s="99"/>
    </row>
    <row r="769" spans="31:31" ht="30" customHeight="1" x14ac:dyDescent="0.35">
      <c r="AE769" s="99"/>
    </row>
    <row r="770" spans="31:31" ht="30" customHeight="1" x14ac:dyDescent="0.35">
      <c r="AE770" s="99"/>
    </row>
    <row r="771" spans="31:31" ht="30" customHeight="1" x14ac:dyDescent="0.35">
      <c r="AE771" s="99"/>
    </row>
    <row r="772" spans="31:31" ht="30" customHeight="1" x14ac:dyDescent="0.35">
      <c r="AE772" s="99"/>
    </row>
    <row r="773" spans="31:31" ht="30" customHeight="1" x14ac:dyDescent="0.35">
      <c r="AE773" s="99"/>
    </row>
    <row r="774" spans="31:31" ht="30" customHeight="1" x14ac:dyDescent="0.35">
      <c r="AE774" s="99"/>
    </row>
    <row r="775" spans="31:31" ht="30" customHeight="1" x14ac:dyDescent="0.35">
      <c r="AE775" s="99"/>
    </row>
    <row r="776" spans="31:31" ht="30" customHeight="1" x14ac:dyDescent="0.35">
      <c r="AE776" s="99"/>
    </row>
    <row r="777" spans="31:31" ht="30" customHeight="1" x14ac:dyDescent="0.35">
      <c r="AE777" s="99"/>
    </row>
    <row r="778" spans="31:31" ht="30" customHeight="1" x14ac:dyDescent="0.35">
      <c r="AE778" s="99"/>
    </row>
    <row r="779" spans="31:31" ht="30" customHeight="1" x14ac:dyDescent="0.35">
      <c r="AE779" s="99"/>
    </row>
    <row r="780" spans="31:31" ht="30" customHeight="1" x14ac:dyDescent="0.35">
      <c r="AE780" s="99"/>
    </row>
    <row r="781" spans="31:31" ht="30" customHeight="1" x14ac:dyDescent="0.35">
      <c r="AE781" s="99"/>
    </row>
    <row r="782" spans="31:31" ht="30" customHeight="1" x14ac:dyDescent="0.35">
      <c r="AE782" s="99"/>
    </row>
    <row r="783" spans="31:31" ht="30" customHeight="1" x14ac:dyDescent="0.35">
      <c r="AE783" s="99"/>
    </row>
    <row r="784" spans="31:31" ht="30" customHeight="1" x14ac:dyDescent="0.35">
      <c r="AE784" s="99"/>
    </row>
    <row r="785" spans="31:31" ht="30" customHeight="1" x14ac:dyDescent="0.35">
      <c r="AE785" s="99"/>
    </row>
    <row r="786" spans="31:31" ht="30" customHeight="1" x14ac:dyDescent="0.35">
      <c r="AE786" s="99"/>
    </row>
    <row r="787" spans="31:31" ht="30" customHeight="1" x14ac:dyDescent="0.35">
      <c r="AE787" s="99"/>
    </row>
    <row r="788" spans="31:31" ht="30" customHeight="1" x14ac:dyDescent="0.35">
      <c r="AE788" s="99"/>
    </row>
    <row r="789" spans="31:31" ht="30" customHeight="1" x14ac:dyDescent="0.35">
      <c r="AE789" s="99"/>
    </row>
    <row r="790" spans="31:31" ht="30" customHeight="1" x14ac:dyDescent="0.35">
      <c r="AE790" s="99"/>
    </row>
    <row r="791" spans="31:31" ht="30" customHeight="1" x14ac:dyDescent="0.35">
      <c r="AE791" s="99"/>
    </row>
    <row r="792" spans="31:31" ht="30" customHeight="1" x14ac:dyDescent="0.35">
      <c r="AE792" s="99"/>
    </row>
    <row r="793" spans="31:31" ht="30" customHeight="1" x14ac:dyDescent="0.35">
      <c r="AE793" s="99"/>
    </row>
    <row r="794" spans="31:31" ht="30" customHeight="1" x14ac:dyDescent="0.35">
      <c r="AE794" s="99"/>
    </row>
    <row r="795" spans="31:31" ht="30" customHeight="1" x14ac:dyDescent="0.35">
      <c r="AE795" s="99"/>
    </row>
    <row r="796" spans="31:31" ht="30" customHeight="1" x14ac:dyDescent="0.35">
      <c r="AE796" s="99"/>
    </row>
    <row r="797" spans="31:31" ht="30" customHeight="1" x14ac:dyDescent="0.35">
      <c r="AE797" s="99"/>
    </row>
    <row r="798" spans="31:31" ht="30" customHeight="1" x14ac:dyDescent="0.35">
      <c r="AE798" s="99"/>
    </row>
    <row r="799" spans="31:31" ht="30" customHeight="1" x14ac:dyDescent="0.35">
      <c r="AE799" s="99"/>
    </row>
    <row r="800" spans="31:31" ht="30" customHeight="1" x14ac:dyDescent="0.35">
      <c r="AE800" s="99"/>
    </row>
    <row r="801" spans="31:31" ht="30" customHeight="1" x14ac:dyDescent="0.35">
      <c r="AE801" s="99"/>
    </row>
    <row r="802" spans="31:31" ht="30" customHeight="1" x14ac:dyDescent="0.35">
      <c r="AE802" s="99"/>
    </row>
    <row r="803" spans="31:31" ht="30" customHeight="1" x14ac:dyDescent="0.35">
      <c r="AE803" s="99"/>
    </row>
    <row r="804" spans="31:31" ht="30" customHeight="1" x14ac:dyDescent="0.35">
      <c r="AE804" s="99"/>
    </row>
    <row r="805" spans="31:31" ht="30" customHeight="1" x14ac:dyDescent="0.35">
      <c r="AE805" s="99"/>
    </row>
    <row r="806" spans="31:31" ht="30" customHeight="1" x14ac:dyDescent="0.35">
      <c r="AE806" s="99"/>
    </row>
    <row r="807" spans="31:31" ht="30" customHeight="1" x14ac:dyDescent="0.35">
      <c r="AE807" s="99"/>
    </row>
    <row r="808" spans="31:31" ht="30" customHeight="1" x14ac:dyDescent="0.35">
      <c r="AE808" s="99"/>
    </row>
    <row r="809" spans="31:31" ht="30" customHeight="1" x14ac:dyDescent="0.35">
      <c r="AE809" s="99"/>
    </row>
    <row r="810" spans="31:31" ht="30" customHeight="1" x14ac:dyDescent="0.35">
      <c r="AE810" s="99"/>
    </row>
    <row r="811" spans="31:31" ht="30" customHeight="1" x14ac:dyDescent="0.35">
      <c r="AE811" s="99"/>
    </row>
    <row r="812" spans="31:31" ht="30" customHeight="1" x14ac:dyDescent="0.35">
      <c r="AE812" s="99"/>
    </row>
    <row r="813" spans="31:31" ht="30" customHeight="1" x14ac:dyDescent="0.35">
      <c r="AE813" s="99"/>
    </row>
    <row r="814" spans="31:31" ht="30" customHeight="1" x14ac:dyDescent="0.35">
      <c r="AE814" s="99"/>
    </row>
    <row r="815" spans="31:31" ht="30" customHeight="1" x14ac:dyDescent="0.35">
      <c r="AE815" s="99"/>
    </row>
    <row r="816" spans="31:31" ht="30" customHeight="1" x14ac:dyDescent="0.35">
      <c r="AE816" s="99"/>
    </row>
    <row r="817" spans="31:31" ht="30" customHeight="1" x14ac:dyDescent="0.35">
      <c r="AE817" s="99"/>
    </row>
    <row r="818" spans="31:31" ht="30" customHeight="1" x14ac:dyDescent="0.35">
      <c r="AE818" s="99"/>
    </row>
    <row r="819" spans="31:31" ht="30" customHeight="1" x14ac:dyDescent="0.35">
      <c r="AE819" s="99"/>
    </row>
    <row r="820" spans="31:31" ht="30" customHeight="1" x14ac:dyDescent="0.35">
      <c r="AE820" s="99"/>
    </row>
    <row r="821" spans="31:31" ht="30" customHeight="1" x14ac:dyDescent="0.35">
      <c r="AE821" s="99"/>
    </row>
    <row r="822" spans="31:31" ht="30" customHeight="1" x14ac:dyDescent="0.35">
      <c r="AE822" s="99"/>
    </row>
    <row r="823" spans="31:31" ht="30" customHeight="1" x14ac:dyDescent="0.35">
      <c r="AE823" s="99"/>
    </row>
    <row r="824" spans="31:31" ht="30" customHeight="1" x14ac:dyDescent="0.35">
      <c r="AE824" s="99"/>
    </row>
    <row r="825" spans="31:31" ht="30" customHeight="1" x14ac:dyDescent="0.35">
      <c r="AE825" s="99"/>
    </row>
    <row r="826" spans="31:31" ht="30" customHeight="1" x14ac:dyDescent="0.35">
      <c r="AE826" s="99"/>
    </row>
    <row r="827" spans="31:31" ht="30" customHeight="1" x14ac:dyDescent="0.35">
      <c r="AE827" s="99"/>
    </row>
    <row r="828" spans="31:31" ht="30" customHeight="1" x14ac:dyDescent="0.35">
      <c r="AE828" s="99"/>
    </row>
    <row r="829" spans="31:31" ht="30" customHeight="1" x14ac:dyDescent="0.35">
      <c r="AE829" s="99"/>
    </row>
    <row r="830" spans="31:31" ht="30" customHeight="1" x14ac:dyDescent="0.35">
      <c r="AE830" s="99"/>
    </row>
    <row r="831" spans="31:31" ht="30" customHeight="1" x14ac:dyDescent="0.35">
      <c r="AE831" s="99"/>
    </row>
    <row r="832" spans="31:31" ht="30" customHeight="1" x14ac:dyDescent="0.35">
      <c r="AE832" s="99"/>
    </row>
    <row r="833" spans="31:31" ht="30" customHeight="1" x14ac:dyDescent="0.35">
      <c r="AE833" s="99"/>
    </row>
    <row r="834" spans="31:31" ht="30" customHeight="1" x14ac:dyDescent="0.35">
      <c r="AE834" s="99"/>
    </row>
    <row r="835" spans="31:31" ht="30" customHeight="1" x14ac:dyDescent="0.35">
      <c r="AE835" s="99"/>
    </row>
    <row r="836" spans="31:31" ht="30" customHeight="1" x14ac:dyDescent="0.35">
      <c r="AE836" s="99"/>
    </row>
    <row r="837" spans="31:31" ht="30" customHeight="1" x14ac:dyDescent="0.35">
      <c r="AE837" s="99"/>
    </row>
    <row r="838" spans="31:31" ht="30" customHeight="1" x14ac:dyDescent="0.35">
      <c r="AE838" s="99"/>
    </row>
    <row r="839" spans="31:31" ht="30" customHeight="1" x14ac:dyDescent="0.35">
      <c r="AE839" s="99"/>
    </row>
    <row r="840" spans="31:31" ht="30" customHeight="1" x14ac:dyDescent="0.35">
      <c r="AE840" s="99"/>
    </row>
    <row r="841" spans="31:31" ht="30" customHeight="1" x14ac:dyDescent="0.35">
      <c r="AE841" s="99"/>
    </row>
    <row r="842" spans="31:31" ht="30" customHeight="1" x14ac:dyDescent="0.35">
      <c r="AE842" s="99"/>
    </row>
    <row r="843" spans="31:31" ht="30" customHeight="1" x14ac:dyDescent="0.35">
      <c r="AE843" s="99"/>
    </row>
    <row r="844" spans="31:31" ht="30" customHeight="1" x14ac:dyDescent="0.35">
      <c r="AE844" s="99"/>
    </row>
    <row r="845" spans="31:31" ht="30" customHeight="1" x14ac:dyDescent="0.35">
      <c r="AE845" s="99"/>
    </row>
    <row r="846" spans="31:31" ht="30" customHeight="1" x14ac:dyDescent="0.35">
      <c r="AE846" s="99"/>
    </row>
    <row r="847" spans="31:31" ht="30" customHeight="1" x14ac:dyDescent="0.35">
      <c r="AE847" s="99"/>
    </row>
    <row r="848" spans="31:31" ht="30" customHeight="1" x14ac:dyDescent="0.35">
      <c r="AE848" s="99"/>
    </row>
    <row r="849" spans="31:31" ht="30" customHeight="1" x14ac:dyDescent="0.35">
      <c r="AE849" s="99"/>
    </row>
    <row r="850" spans="31:31" ht="30" customHeight="1" x14ac:dyDescent="0.35">
      <c r="AE850" s="99"/>
    </row>
    <row r="851" spans="31:31" ht="30" customHeight="1" x14ac:dyDescent="0.35">
      <c r="AE851" s="99"/>
    </row>
    <row r="852" spans="31:31" ht="30" customHeight="1" x14ac:dyDescent="0.35">
      <c r="AE852" s="99"/>
    </row>
    <row r="853" spans="31:31" ht="30" customHeight="1" x14ac:dyDescent="0.35">
      <c r="AE853" s="99"/>
    </row>
    <row r="854" spans="31:31" ht="30" customHeight="1" x14ac:dyDescent="0.35">
      <c r="AE854" s="99"/>
    </row>
    <row r="855" spans="31:31" ht="30" customHeight="1" x14ac:dyDescent="0.35">
      <c r="AE855" s="99"/>
    </row>
    <row r="856" spans="31:31" ht="30" customHeight="1" x14ac:dyDescent="0.35">
      <c r="AE856" s="99"/>
    </row>
    <row r="857" spans="31:31" ht="30" customHeight="1" x14ac:dyDescent="0.35">
      <c r="AE857" s="99"/>
    </row>
    <row r="858" spans="31:31" ht="30" customHeight="1" x14ac:dyDescent="0.35">
      <c r="AE858" s="99"/>
    </row>
    <row r="859" spans="31:31" ht="30" customHeight="1" x14ac:dyDescent="0.35">
      <c r="AE859" s="99"/>
    </row>
    <row r="860" spans="31:31" ht="30" customHeight="1" x14ac:dyDescent="0.35">
      <c r="AE860" s="99"/>
    </row>
    <row r="861" spans="31:31" ht="30" customHeight="1" x14ac:dyDescent="0.35">
      <c r="AE861" s="99"/>
    </row>
    <row r="862" spans="31:31" ht="30" customHeight="1" x14ac:dyDescent="0.35">
      <c r="AE862" s="99"/>
    </row>
    <row r="863" spans="31:31" ht="30" customHeight="1" x14ac:dyDescent="0.35">
      <c r="AE863" s="99"/>
    </row>
    <row r="864" spans="31:31" ht="30" customHeight="1" x14ac:dyDescent="0.35">
      <c r="AE864" s="99"/>
    </row>
    <row r="865" spans="31:31" ht="30" customHeight="1" x14ac:dyDescent="0.35">
      <c r="AE865" s="99"/>
    </row>
    <row r="866" spans="31:31" ht="30" customHeight="1" x14ac:dyDescent="0.35">
      <c r="AE866" s="99"/>
    </row>
    <row r="867" spans="31:31" ht="30" customHeight="1" x14ac:dyDescent="0.35">
      <c r="AE867" s="99"/>
    </row>
    <row r="868" spans="31:31" ht="30" customHeight="1" x14ac:dyDescent="0.35">
      <c r="AE868" s="99"/>
    </row>
    <row r="869" spans="31:31" ht="30" customHeight="1" x14ac:dyDescent="0.35">
      <c r="AE869" s="99"/>
    </row>
    <row r="870" spans="31:31" ht="30" customHeight="1" x14ac:dyDescent="0.35">
      <c r="AE870" s="99"/>
    </row>
    <row r="871" spans="31:31" ht="30" customHeight="1" x14ac:dyDescent="0.35">
      <c r="AE871" s="99"/>
    </row>
    <row r="872" spans="31:31" ht="30" customHeight="1" x14ac:dyDescent="0.35">
      <c r="AE872" s="99"/>
    </row>
    <row r="873" spans="31:31" ht="30" customHeight="1" x14ac:dyDescent="0.35">
      <c r="AE873" s="99"/>
    </row>
    <row r="874" spans="31:31" ht="30" customHeight="1" x14ac:dyDescent="0.35">
      <c r="AE874" s="99"/>
    </row>
    <row r="875" spans="31:31" ht="30" customHeight="1" x14ac:dyDescent="0.35">
      <c r="AE875" s="99"/>
    </row>
    <row r="876" spans="31:31" ht="30" customHeight="1" x14ac:dyDescent="0.35">
      <c r="AE876" s="99"/>
    </row>
    <row r="877" spans="31:31" ht="30" customHeight="1" x14ac:dyDescent="0.35">
      <c r="AE877" s="99"/>
    </row>
    <row r="878" spans="31:31" ht="30" customHeight="1" x14ac:dyDescent="0.35">
      <c r="AE878" s="99"/>
    </row>
    <row r="879" spans="31:31" ht="30" customHeight="1" x14ac:dyDescent="0.35">
      <c r="AE879" s="99"/>
    </row>
    <row r="880" spans="31:31" ht="30" customHeight="1" x14ac:dyDescent="0.35">
      <c r="AE880" s="99"/>
    </row>
    <row r="881" spans="31:31" ht="30" customHeight="1" x14ac:dyDescent="0.35">
      <c r="AE881" s="99"/>
    </row>
    <row r="882" spans="31:31" ht="30" customHeight="1" x14ac:dyDescent="0.35">
      <c r="AE882" s="99"/>
    </row>
    <row r="883" spans="31:31" ht="30" customHeight="1" x14ac:dyDescent="0.35">
      <c r="AE883" s="99"/>
    </row>
    <row r="884" spans="31:31" ht="30" customHeight="1" x14ac:dyDescent="0.35">
      <c r="AE884" s="99"/>
    </row>
    <row r="885" spans="31:31" ht="30" customHeight="1" x14ac:dyDescent="0.35">
      <c r="AE885" s="99"/>
    </row>
    <row r="886" spans="31:31" ht="30" customHeight="1" x14ac:dyDescent="0.35">
      <c r="AE886" s="99"/>
    </row>
    <row r="887" spans="31:31" ht="30" customHeight="1" x14ac:dyDescent="0.35">
      <c r="AE887" s="99"/>
    </row>
    <row r="888" spans="31:31" ht="30" customHeight="1" x14ac:dyDescent="0.35">
      <c r="AE888" s="99"/>
    </row>
    <row r="889" spans="31:31" ht="30" customHeight="1" x14ac:dyDescent="0.35">
      <c r="AE889" s="99"/>
    </row>
    <row r="890" spans="31:31" ht="30" customHeight="1" x14ac:dyDescent="0.35">
      <c r="AE890" s="99"/>
    </row>
    <row r="891" spans="31:31" ht="30" customHeight="1" x14ac:dyDescent="0.35">
      <c r="AE891" s="99"/>
    </row>
    <row r="892" spans="31:31" ht="30" customHeight="1" x14ac:dyDescent="0.35">
      <c r="AE892" s="99"/>
    </row>
    <row r="893" spans="31:31" ht="30" customHeight="1" x14ac:dyDescent="0.35">
      <c r="AE893" s="99"/>
    </row>
    <row r="894" spans="31:31" ht="30" customHeight="1" x14ac:dyDescent="0.35">
      <c r="AE894" s="99"/>
    </row>
    <row r="895" spans="31:31" ht="30" customHeight="1" x14ac:dyDescent="0.35">
      <c r="AE895" s="99"/>
    </row>
    <row r="896" spans="31:31" ht="30" customHeight="1" x14ac:dyDescent="0.35">
      <c r="AE896" s="99"/>
    </row>
    <row r="897" spans="31:31" ht="30" customHeight="1" x14ac:dyDescent="0.35">
      <c r="AE897" s="99"/>
    </row>
    <row r="898" spans="31:31" ht="30" customHeight="1" x14ac:dyDescent="0.35">
      <c r="AE898" s="99"/>
    </row>
    <row r="899" spans="31:31" ht="30" customHeight="1" x14ac:dyDescent="0.35">
      <c r="AE899" s="99"/>
    </row>
    <row r="900" spans="31:31" ht="30" customHeight="1" x14ac:dyDescent="0.35">
      <c r="AE900" s="99"/>
    </row>
    <row r="901" spans="31:31" ht="30" customHeight="1" x14ac:dyDescent="0.35">
      <c r="AE901" s="99"/>
    </row>
    <row r="902" spans="31:31" ht="30" customHeight="1" x14ac:dyDescent="0.35">
      <c r="AE902" s="99"/>
    </row>
    <row r="903" spans="31:31" ht="30" customHeight="1" x14ac:dyDescent="0.35">
      <c r="AE903" s="99"/>
    </row>
    <row r="904" spans="31:31" ht="30" customHeight="1" x14ac:dyDescent="0.35">
      <c r="AE904" s="99"/>
    </row>
    <row r="905" spans="31:31" ht="30" customHeight="1" x14ac:dyDescent="0.35">
      <c r="AE905" s="99"/>
    </row>
    <row r="906" spans="31:31" ht="30" customHeight="1" x14ac:dyDescent="0.35">
      <c r="AE906" s="99"/>
    </row>
    <row r="907" spans="31:31" ht="30" customHeight="1" x14ac:dyDescent="0.35">
      <c r="AE907" s="99"/>
    </row>
    <row r="908" spans="31:31" ht="30" customHeight="1" x14ac:dyDescent="0.35">
      <c r="AE908" s="99"/>
    </row>
    <row r="909" spans="31:31" ht="30" customHeight="1" x14ac:dyDescent="0.35">
      <c r="AE909" s="99"/>
    </row>
    <row r="910" spans="31:31" ht="30" customHeight="1" x14ac:dyDescent="0.35">
      <c r="AE910" s="99"/>
    </row>
    <row r="911" spans="31:31" ht="30" customHeight="1" x14ac:dyDescent="0.35">
      <c r="AE911" s="99"/>
    </row>
    <row r="912" spans="31:31" ht="30" customHeight="1" x14ac:dyDescent="0.35">
      <c r="AE912" s="99"/>
    </row>
    <row r="913" spans="31:31" ht="30" customHeight="1" x14ac:dyDescent="0.35">
      <c r="AE913" s="99"/>
    </row>
    <row r="914" spans="31:31" ht="30" customHeight="1" x14ac:dyDescent="0.35">
      <c r="AE914" s="99"/>
    </row>
    <row r="915" spans="31:31" ht="30" customHeight="1" x14ac:dyDescent="0.35">
      <c r="AE915" s="99"/>
    </row>
    <row r="916" spans="31:31" ht="30" customHeight="1" x14ac:dyDescent="0.35">
      <c r="AE916" s="99"/>
    </row>
    <row r="917" spans="31:31" ht="30" customHeight="1" x14ac:dyDescent="0.35">
      <c r="AE917" s="99"/>
    </row>
    <row r="918" spans="31:31" ht="30" customHeight="1" x14ac:dyDescent="0.35">
      <c r="AE918" s="99"/>
    </row>
    <row r="919" spans="31:31" ht="30" customHeight="1" x14ac:dyDescent="0.35">
      <c r="AE919" s="99"/>
    </row>
    <row r="920" spans="31:31" ht="30" customHeight="1" x14ac:dyDescent="0.35">
      <c r="AE920" s="99"/>
    </row>
    <row r="921" spans="31:31" ht="30" customHeight="1" x14ac:dyDescent="0.35">
      <c r="AE921" s="99"/>
    </row>
    <row r="922" spans="31:31" ht="30" customHeight="1" x14ac:dyDescent="0.35">
      <c r="AE922" s="99"/>
    </row>
    <row r="923" spans="31:31" ht="30" customHeight="1" x14ac:dyDescent="0.35">
      <c r="AE923" s="99"/>
    </row>
    <row r="924" spans="31:31" ht="30" customHeight="1" x14ac:dyDescent="0.35">
      <c r="AE924" s="99"/>
    </row>
    <row r="925" spans="31:31" ht="30" customHeight="1" x14ac:dyDescent="0.35">
      <c r="AE925" s="99"/>
    </row>
    <row r="926" spans="31:31" ht="30" customHeight="1" x14ac:dyDescent="0.35">
      <c r="AE926" s="99"/>
    </row>
    <row r="927" spans="31:31" ht="30" customHeight="1" x14ac:dyDescent="0.35">
      <c r="AE927" s="99"/>
    </row>
    <row r="928" spans="31:31" ht="30" customHeight="1" x14ac:dyDescent="0.35">
      <c r="AE928" s="99"/>
    </row>
    <row r="929" spans="31:31" ht="30" customHeight="1" x14ac:dyDescent="0.35">
      <c r="AE929" s="99"/>
    </row>
    <row r="930" spans="31:31" ht="30" customHeight="1" x14ac:dyDescent="0.35">
      <c r="AE930" s="99"/>
    </row>
    <row r="931" spans="31:31" ht="30" customHeight="1" x14ac:dyDescent="0.35">
      <c r="AE931" s="99"/>
    </row>
    <row r="932" spans="31:31" ht="30" customHeight="1" x14ac:dyDescent="0.35">
      <c r="AE932" s="99"/>
    </row>
    <row r="933" spans="31:31" ht="30" customHeight="1" x14ac:dyDescent="0.35">
      <c r="AE933" s="99"/>
    </row>
    <row r="934" spans="31:31" ht="30" customHeight="1" x14ac:dyDescent="0.35">
      <c r="AE934" s="99"/>
    </row>
    <row r="935" spans="31:31" ht="30" customHeight="1" x14ac:dyDescent="0.35">
      <c r="AE935" s="99"/>
    </row>
    <row r="936" spans="31:31" ht="30" customHeight="1" x14ac:dyDescent="0.35">
      <c r="AE936" s="99"/>
    </row>
    <row r="937" spans="31:31" ht="30" customHeight="1" x14ac:dyDescent="0.35">
      <c r="AE937" s="99"/>
    </row>
    <row r="938" spans="31:31" ht="30" customHeight="1" x14ac:dyDescent="0.35">
      <c r="AE938" s="99"/>
    </row>
    <row r="939" spans="31:31" ht="30" customHeight="1" x14ac:dyDescent="0.35">
      <c r="AE939" s="99"/>
    </row>
    <row r="940" spans="31:31" ht="30" customHeight="1" x14ac:dyDescent="0.35">
      <c r="AE940" s="99"/>
    </row>
    <row r="941" spans="31:31" ht="30" customHeight="1" x14ac:dyDescent="0.35">
      <c r="AE941" s="99"/>
    </row>
    <row r="942" spans="31:31" ht="30" customHeight="1" x14ac:dyDescent="0.35">
      <c r="AE942" s="99"/>
    </row>
    <row r="943" spans="31:31" ht="30" customHeight="1" x14ac:dyDescent="0.35">
      <c r="AE943" s="99"/>
    </row>
    <row r="944" spans="31:31" ht="30" customHeight="1" x14ac:dyDescent="0.35">
      <c r="AE944" s="99"/>
    </row>
    <row r="945" spans="31:31" ht="30" customHeight="1" x14ac:dyDescent="0.35">
      <c r="AE945" s="99"/>
    </row>
    <row r="946" spans="31:31" ht="30" customHeight="1" x14ac:dyDescent="0.35">
      <c r="AE946" s="99"/>
    </row>
    <row r="947" spans="31:31" ht="30" customHeight="1" x14ac:dyDescent="0.35">
      <c r="AE947" s="99"/>
    </row>
    <row r="948" spans="31:31" ht="30" customHeight="1" x14ac:dyDescent="0.35">
      <c r="AE948" s="99"/>
    </row>
    <row r="949" spans="31:31" ht="30" customHeight="1" x14ac:dyDescent="0.35">
      <c r="AE949" s="99"/>
    </row>
    <row r="950" spans="31:31" ht="30" customHeight="1" x14ac:dyDescent="0.35">
      <c r="AE950" s="99"/>
    </row>
    <row r="951" spans="31:31" ht="30" customHeight="1" x14ac:dyDescent="0.35">
      <c r="AE951" s="99"/>
    </row>
    <row r="952" spans="31:31" ht="30" customHeight="1" x14ac:dyDescent="0.35">
      <c r="AE952" s="99"/>
    </row>
    <row r="953" spans="31:31" ht="30" customHeight="1" x14ac:dyDescent="0.35">
      <c r="AE953" s="99"/>
    </row>
    <row r="954" spans="31:31" ht="30" customHeight="1" x14ac:dyDescent="0.35">
      <c r="AE954" s="99"/>
    </row>
    <row r="955" spans="31:31" ht="30" customHeight="1" x14ac:dyDescent="0.35">
      <c r="AE955" s="99"/>
    </row>
    <row r="956" spans="31:31" ht="30" customHeight="1" x14ac:dyDescent="0.35">
      <c r="AE956" s="99"/>
    </row>
    <row r="957" spans="31:31" ht="30" customHeight="1" x14ac:dyDescent="0.35">
      <c r="AE957" s="99"/>
    </row>
    <row r="958" spans="31:31" ht="30" customHeight="1" x14ac:dyDescent="0.35">
      <c r="AE958" s="99"/>
    </row>
    <row r="959" spans="31:31" ht="30" customHeight="1" x14ac:dyDescent="0.35">
      <c r="AE959" s="99"/>
    </row>
    <row r="960" spans="31:31" ht="30" customHeight="1" x14ac:dyDescent="0.35">
      <c r="AE960" s="99"/>
    </row>
    <row r="961" spans="31:31" ht="30" customHeight="1" x14ac:dyDescent="0.35">
      <c r="AE961" s="99"/>
    </row>
    <row r="962" spans="31:31" ht="30" customHeight="1" x14ac:dyDescent="0.35">
      <c r="AE962" s="99"/>
    </row>
    <row r="963" spans="31:31" ht="30" customHeight="1" x14ac:dyDescent="0.35">
      <c r="AE963" s="99"/>
    </row>
    <row r="964" spans="31:31" ht="30" customHeight="1" x14ac:dyDescent="0.35">
      <c r="AE964" s="99"/>
    </row>
    <row r="965" spans="31:31" ht="30" customHeight="1" x14ac:dyDescent="0.35">
      <c r="AE965" s="99"/>
    </row>
    <row r="966" spans="31:31" ht="30" customHeight="1" x14ac:dyDescent="0.35">
      <c r="AE966" s="99"/>
    </row>
    <row r="967" spans="31:31" ht="30" customHeight="1" x14ac:dyDescent="0.35">
      <c r="AE967" s="99"/>
    </row>
    <row r="968" spans="31:31" ht="30" customHeight="1" x14ac:dyDescent="0.35">
      <c r="AE968" s="99"/>
    </row>
    <row r="969" spans="31:31" ht="30" customHeight="1" x14ac:dyDescent="0.35">
      <c r="AE969" s="99"/>
    </row>
    <row r="970" spans="31:31" ht="30" customHeight="1" x14ac:dyDescent="0.35">
      <c r="AE970" s="99"/>
    </row>
    <row r="971" spans="31:31" ht="30" customHeight="1" x14ac:dyDescent="0.35">
      <c r="AE971" s="99"/>
    </row>
    <row r="972" spans="31:31" ht="30" customHeight="1" x14ac:dyDescent="0.35">
      <c r="AE972" s="99"/>
    </row>
    <row r="973" spans="31:31" ht="30" customHeight="1" x14ac:dyDescent="0.35">
      <c r="AE973" s="99"/>
    </row>
    <row r="974" spans="31:31" ht="30" customHeight="1" x14ac:dyDescent="0.35">
      <c r="AE974" s="99"/>
    </row>
  </sheetData>
  <autoFilter ref="A3:AU3"/>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56" priority="1" operator="lessThan">
      <formula>0</formula>
    </cfRule>
  </conditionalFormatting>
  <conditionalFormatting sqref="U4:AD186 AF4:AT186">
    <cfRule type="cellIs" dxfId="55" priority="2" operator="greaterThan">
      <formula>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7">
    <tabColor rgb="FF92D050"/>
  </sheetPr>
  <dimension ref="A1:AU974"/>
  <sheetViews>
    <sheetView topLeftCell="D172" zoomScale="60" zoomScaleNormal="60" workbookViewId="0">
      <selection activeCell="S197" sqref="S197"/>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33.1796875" style="92" customWidth="1"/>
    <col min="5" max="5" width="10" style="92" customWidth="1"/>
    <col min="6" max="6" width="9.7265625" style="92" customWidth="1"/>
    <col min="7" max="7" width="14.453125" style="92" customWidth="1"/>
    <col min="8" max="8" width="9.1796875" style="92" customWidth="1"/>
    <col min="9" max="9" width="17.1796875" style="92" customWidth="1"/>
    <col min="10" max="10" width="15.7265625" style="92" customWidth="1"/>
    <col min="11" max="14" width="16" style="94" customWidth="1"/>
    <col min="15" max="15" width="17.54296875" style="94" customWidth="1"/>
    <col min="16" max="18" width="16" style="94" customWidth="1"/>
    <col min="19" max="19" width="16" style="101" customWidth="1"/>
    <col min="20" max="20" width="11.1796875" style="96" customWidth="1"/>
    <col min="21" max="21" width="17.26953125" style="99" customWidth="1"/>
    <col min="22" max="22" width="16.7265625" style="99" customWidth="1"/>
    <col min="23" max="23" width="16" style="99" customWidth="1"/>
    <col min="24" max="25" width="16.1796875" style="99" customWidth="1"/>
    <col min="26" max="26" width="15.542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3" t="s">
        <v>878</v>
      </c>
      <c r="V1" s="303" t="s">
        <v>879</v>
      </c>
      <c r="W1" s="298" t="s">
        <v>19</v>
      </c>
      <c r="X1" s="298" t="s">
        <v>19</v>
      </c>
      <c r="Y1" s="298" t="s">
        <v>19</v>
      </c>
      <c r="Z1" s="298" t="s">
        <v>19</v>
      </c>
      <c r="AA1" s="298" t="s">
        <v>19</v>
      </c>
      <c r="AB1" s="298" t="s">
        <v>19</v>
      </c>
      <c r="AC1" s="298" t="s">
        <v>19</v>
      </c>
      <c r="AD1" s="298" t="s">
        <v>19</v>
      </c>
      <c r="AE1" s="298" t="s">
        <v>19</v>
      </c>
      <c r="AF1" s="298" t="s">
        <v>19</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ESAG 11038</v>
      </c>
      <c r="E2" s="299"/>
      <c r="F2" s="300"/>
      <c r="G2" s="300"/>
      <c r="H2" s="300"/>
      <c r="I2" s="300"/>
      <c r="J2" s="300"/>
      <c r="K2" s="300"/>
      <c r="L2" s="300"/>
      <c r="M2" s="300"/>
      <c r="N2" s="300"/>
      <c r="O2" s="300"/>
      <c r="P2" s="300"/>
      <c r="Q2" s="300"/>
      <c r="R2" s="300"/>
      <c r="S2" s="300"/>
      <c r="T2" s="301"/>
      <c r="U2" s="304"/>
      <c r="V2" s="304"/>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245">
        <v>46087</v>
      </c>
      <c r="V3" s="246">
        <v>46114</v>
      </c>
      <c r="W3" s="68" t="s">
        <v>16</v>
      </c>
      <c r="X3" s="68" t="s">
        <v>16</v>
      </c>
      <c r="Y3" s="68" t="s">
        <v>16</v>
      </c>
      <c r="Z3" s="68" t="s">
        <v>16</v>
      </c>
      <c r="AA3" s="68" t="s">
        <v>16</v>
      </c>
      <c r="AB3" s="68" t="s">
        <v>16</v>
      </c>
      <c r="AC3" s="68" t="s">
        <v>16</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IF(SUM(U4:AT4)&gt;K4+N4,K4+N4,SUM(U4:AT4))</f>
        <v>0</v>
      </c>
      <c r="M4" s="71">
        <f>(SUM(U4:AT4))</f>
        <v>0</v>
      </c>
      <c r="N4" s="72"/>
      <c r="O4" s="73">
        <f>ROUND(IF(K4*0.25-0.5&lt;0,0,K4*0.25-0.5),0)-R4-P4</f>
        <v>0</v>
      </c>
      <c r="P4" s="72"/>
      <c r="Q4" s="72"/>
      <c r="R4" s="72"/>
      <c r="S4" s="74">
        <f t="shared" ref="S4:S186" si="0">K4-(SUM(U4:AT4))+N4+P4+Q4-R4</f>
        <v>0</v>
      </c>
      <c r="T4" s="121" t="str">
        <f>IF(S4&lt;0,"ATENÇÃO","OK")</f>
        <v>OK</v>
      </c>
      <c r="U4" s="247"/>
      <c r="V4" s="248"/>
      <c r="W4" s="76"/>
      <c r="X4" s="76"/>
      <c r="Y4" s="76"/>
      <c r="Z4" s="76"/>
      <c r="AA4" s="76"/>
      <c r="AB4" s="77"/>
      <c r="AC4" s="78"/>
      <c r="AD4" s="77"/>
      <c r="AE4" s="77"/>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v>3</v>
      </c>
      <c r="L5" s="70">
        <f t="shared" ref="L5:L186" si="1">IF(SUM(U5:AT5)&gt;K5+N5,K5+N5,SUM(U5:AT5))</f>
        <v>0</v>
      </c>
      <c r="M5" s="71">
        <f t="shared" ref="M5:M186" si="2">(SUM(U5:AT5))</f>
        <v>0</v>
      </c>
      <c r="N5" s="72"/>
      <c r="O5" s="73">
        <f t="shared" ref="O5:O186" si="3">ROUND(IF(K5*0.25-0.5&lt;0,0,K5*0.25-0.5),0)-R5-P5</f>
        <v>0</v>
      </c>
      <c r="P5" s="72"/>
      <c r="Q5" s="72"/>
      <c r="R5" s="72"/>
      <c r="S5" s="74">
        <f t="shared" si="0"/>
        <v>3</v>
      </c>
      <c r="T5" s="121" t="str">
        <f t="shared" ref="T5:T186" si="4">IF(S5&lt;0,"ATENÇÃO","OK")</f>
        <v>OK</v>
      </c>
      <c r="U5" s="247"/>
      <c r="V5" s="248"/>
      <c r="W5" s="76"/>
      <c r="X5" s="76"/>
      <c r="Y5" s="76"/>
      <c r="Z5" s="76"/>
      <c r="AA5" s="76"/>
      <c r="AB5" s="77"/>
      <c r="AC5" s="78"/>
      <c r="AD5" s="80"/>
      <c r="AE5" s="80"/>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247"/>
      <c r="V6" s="248"/>
      <c r="W6" s="76"/>
      <c r="X6" s="76"/>
      <c r="Y6" s="76"/>
      <c r="Z6" s="76"/>
      <c r="AA6" s="76"/>
      <c r="AB6" s="80"/>
      <c r="AC6" s="78"/>
      <c r="AD6" s="80"/>
      <c r="AE6" s="80"/>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v>1</v>
      </c>
      <c r="L7" s="70">
        <f t="shared" si="1"/>
        <v>0</v>
      </c>
      <c r="M7" s="71">
        <f t="shared" si="2"/>
        <v>0</v>
      </c>
      <c r="N7" s="72"/>
      <c r="O7" s="73">
        <f t="shared" si="3"/>
        <v>0</v>
      </c>
      <c r="P7" s="72"/>
      <c r="Q7" s="72"/>
      <c r="R7" s="72"/>
      <c r="S7" s="74">
        <f t="shared" si="0"/>
        <v>1</v>
      </c>
      <c r="T7" s="121" t="str">
        <f t="shared" si="4"/>
        <v>OK</v>
      </c>
      <c r="U7" s="247"/>
      <c r="V7" s="248"/>
      <c r="W7" s="76"/>
      <c r="X7" s="76"/>
      <c r="Y7" s="76"/>
      <c r="Z7" s="76"/>
      <c r="AA7" s="76"/>
      <c r="AB7" s="77"/>
      <c r="AC7" s="78"/>
      <c r="AD7" s="77"/>
      <c r="AE7" s="77"/>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247"/>
      <c r="V8" s="248"/>
      <c r="W8" s="76"/>
      <c r="X8" s="76"/>
      <c r="Y8" s="76"/>
      <c r="Z8" s="76"/>
      <c r="AA8" s="76"/>
      <c r="AB8" s="77"/>
      <c r="AC8" s="78"/>
      <c r="AD8" s="80"/>
      <c r="AE8" s="82"/>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247"/>
      <c r="V9" s="248"/>
      <c r="W9" s="76"/>
      <c r="X9" s="76"/>
      <c r="Y9" s="76"/>
      <c r="Z9" s="76"/>
      <c r="AA9" s="76"/>
      <c r="AB9" s="80"/>
      <c r="AC9" s="78"/>
      <c r="AD9" s="77"/>
      <c r="AE9" s="80"/>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247"/>
      <c r="V10" s="248"/>
      <c r="W10" s="76"/>
      <c r="X10" s="76"/>
      <c r="Y10" s="76"/>
      <c r="Z10" s="76"/>
      <c r="AA10" s="76"/>
      <c r="AB10" s="77"/>
      <c r="AC10" s="78"/>
      <c r="AD10" s="77"/>
      <c r="AE10" s="80"/>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1"/>
        <v>0</v>
      </c>
      <c r="M11" s="71">
        <f t="shared" si="2"/>
        <v>0</v>
      </c>
      <c r="N11" s="72"/>
      <c r="O11" s="73">
        <f t="shared" si="3"/>
        <v>0</v>
      </c>
      <c r="P11" s="72"/>
      <c r="Q11" s="72"/>
      <c r="R11" s="72"/>
      <c r="S11" s="74">
        <f t="shared" si="0"/>
        <v>0</v>
      </c>
      <c r="T11" s="121" t="str">
        <f t="shared" si="4"/>
        <v>OK</v>
      </c>
      <c r="U11" s="247"/>
      <c r="V11" s="248"/>
      <c r="W11" s="76"/>
      <c r="X11" s="76"/>
      <c r="Y11" s="76"/>
      <c r="Z11" s="76"/>
      <c r="AA11" s="76"/>
      <c r="AB11" s="77"/>
      <c r="AC11" s="78"/>
      <c r="AD11" s="77"/>
      <c r="AE11" s="77"/>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247"/>
      <c r="V12" s="248"/>
      <c r="W12" s="76"/>
      <c r="X12" s="76"/>
      <c r="Y12" s="76"/>
      <c r="Z12" s="76"/>
      <c r="AA12" s="76"/>
      <c r="AB12" s="77"/>
      <c r="AC12" s="78"/>
      <c r="AD12" s="77"/>
      <c r="AE12" s="77"/>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1"/>
        <v>0</v>
      </c>
      <c r="M13" s="71">
        <f t="shared" si="2"/>
        <v>0</v>
      </c>
      <c r="N13" s="72"/>
      <c r="O13" s="73">
        <f t="shared" si="3"/>
        <v>0</v>
      </c>
      <c r="P13" s="72"/>
      <c r="Q13" s="72"/>
      <c r="R13" s="72"/>
      <c r="S13" s="74">
        <f t="shared" si="0"/>
        <v>0</v>
      </c>
      <c r="T13" s="121" t="str">
        <f t="shared" si="4"/>
        <v>OK</v>
      </c>
      <c r="U13" s="247"/>
      <c r="V13" s="249"/>
      <c r="W13" s="83"/>
      <c r="X13" s="76"/>
      <c r="Y13" s="83"/>
      <c r="Z13" s="76"/>
      <c r="AA13" s="83"/>
      <c r="AB13" s="84"/>
      <c r="AC13" s="78"/>
      <c r="AD13" s="77"/>
      <c r="AE13" s="77"/>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247"/>
      <c r="V14" s="248"/>
      <c r="W14" s="76"/>
      <c r="X14" s="76"/>
      <c r="Y14" s="76"/>
      <c r="Z14" s="76"/>
      <c r="AA14" s="76"/>
      <c r="AB14" s="77"/>
      <c r="AC14" s="78"/>
      <c r="AD14" s="77"/>
      <c r="AE14" s="77"/>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247"/>
      <c r="V15" s="249"/>
      <c r="W15" s="76"/>
      <c r="X15" s="76"/>
      <c r="Y15" s="83"/>
      <c r="Z15" s="76"/>
      <c r="AA15" s="83"/>
      <c r="AB15" s="84"/>
      <c r="AC15" s="78"/>
      <c r="AD15" s="77"/>
      <c r="AE15" s="77"/>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c r="L16" s="70">
        <f t="shared" si="1"/>
        <v>0</v>
      </c>
      <c r="M16" s="71">
        <f t="shared" si="2"/>
        <v>0</v>
      </c>
      <c r="N16" s="72"/>
      <c r="O16" s="73">
        <f t="shared" si="3"/>
        <v>0</v>
      </c>
      <c r="P16" s="72"/>
      <c r="Q16" s="72"/>
      <c r="R16" s="72"/>
      <c r="S16" s="74">
        <f t="shared" si="0"/>
        <v>0</v>
      </c>
      <c r="T16" s="121" t="str">
        <f t="shared" si="4"/>
        <v>OK</v>
      </c>
      <c r="U16" s="247"/>
      <c r="V16" s="248"/>
      <c r="W16" s="76"/>
      <c r="X16" s="76"/>
      <c r="Y16" s="76"/>
      <c r="Z16" s="76"/>
      <c r="AA16" s="76"/>
      <c r="AB16" s="77"/>
      <c r="AC16" s="78"/>
      <c r="AD16" s="77"/>
      <c r="AE16" s="77"/>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247"/>
      <c r="V17" s="248"/>
      <c r="W17" s="76"/>
      <c r="X17" s="76"/>
      <c r="Y17" s="76"/>
      <c r="Z17" s="76"/>
      <c r="AA17" s="76"/>
      <c r="AB17" s="77"/>
      <c r="AC17" s="78"/>
      <c r="AD17" s="77"/>
      <c r="AE17" s="77"/>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247"/>
      <c r="V18" s="248"/>
      <c r="W18" s="76"/>
      <c r="X18" s="76"/>
      <c r="Y18" s="76"/>
      <c r="Z18" s="76"/>
      <c r="AA18" s="76"/>
      <c r="AB18" s="77"/>
      <c r="AC18" s="78"/>
      <c r="AD18" s="77"/>
      <c r="AE18" s="77"/>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v>5</v>
      </c>
      <c r="L19" s="70">
        <f t="shared" si="1"/>
        <v>0</v>
      </c>
      <c r="M19" s="71">
        <f t="shared" si="2"/>
        <v>0</v>
      </c>
      <c r="N19" s="72"/>
      <c r="O19" s="73">
        <f t="shared" si="3"/>
        <v>1</v>
      </c>
      <c r="P19" s="72"/>
      <c r="Q19" s="72"/>
      <c r="R19" s="72"/>
      <c r="S19" s="74">
        <f t="shared" si="0"/>
        <v>5</v>
      </c>
      <c r="T19" s="121" t="str">
        <f t="shared" si="4"/>
        <v>OK</v>
      </c>
      <c r="U19" s="247"/>
      <c r="V19" s="248"/>
      <c r="W19" s="76"/>
      <c r="X19" s="76"/>
      <c r="Y19" s="76"/>
      <c r="Z19" s="76"/>
      <c r="AA19" s="76"/>
      <c r="AB19" s="80"/>
      <c r="AC19" s="78"/>
      <c r="AD19" s="77"/>
      <c r="AE19" s="77"/>
      <c r="AF19" s="76"/>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108" t="s">
        <v>84</v>
      </c>
      <c r="J20" s="109">
        <v>64</v>
      </c>
      <c r="K20" s="69">
        <v>5</v>
      </c>
      <c r="L20" s="70">
        <f t="shared" si="1"/>
        <v>0</v>
      </c>
      <c r="M20" s="71">
        <f t="shared" si="2"/>
        <v>0</v>
      </c>
      <c r="N20" s="72"/>
      <c r="O20" s="73">
        <f t="shared" si="3"/>
        <v>1</v>
      </c>
      <c r="P20" s="72"/>
      <c r="Q20" s="72"/>
      <c r="R20" s="72"/>
      <c r="S20" s="74">
        <f t="shared" si="0"/>
        <v>5</v>
      </c>
      <c r="T20" s="121" t="str">
        <f t="shared" si="4"/>
        <v>OK</v>
      </c>
      <c r="U20" s="247"/>
      <c r="V20" s="249"/>
      <c r="W20" s="83"/>
      <c r="X20" s="76"/>
      <c r="Y20" s="83"/>
      <c r="Z20" s="76"/>
      <c r="AA20" s="76"/>
      <c r="AB20" s="86"/>
      <c r="AC20" s="78"/>
      <c r="AD20" s="77"/>
      <c r="AE20" s="77"/>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c r="L21" s="70">
        <f t="shared" si="1"/>
        <v>0</v>
      </c>
      <c r="M21" s="71">
        <f t="shared" si="2"/>
        <v>0</v>
      </c>
      <c r="N21" s="72"/>
      <c r="O21" s="73">
        <f t="shared" si="3"/>
        <v>0</v>
      </c>
      <c r="P21" s="72"/>
      <c r="Q21" s="72"/>
      <c r="R21" s="72"/>
      <c r="S21" s="74">
        <f t="shared" si="0"/>
        <v>0</v>
      </c>
      <c r="T21" s="121" t="str">
        <f t="shared" si="4"/>
        <v>OK</v>
      </c>
      <c r="U21" s="247"/>
      <c r="V21" s="248"/>
      <c r="W21" s="76"/>
      <c r="X21" s="76"/>
      <c r="Y21" s="76"/>
      <c r="Z21" s="76"/>
      <c r="AA21" s="76"/>
      <c r="AB21" s="80"/>
      <c r="AC21" s="78"/>
      <c r="AD21" s="80"/>
      <c r="AE21" s="77"/>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c r="L22" s="70">
        <f t="shared" si="1"/>
        <v>0</v>
      </c>
      <c r="M22" s="71">
        <f t="shared" si="2"/>
        <v>0</v>
      </c>
      <c r="N22" s="72"/>
      <c r="O22" s="73">
        <f t="shared" si="3"/>
        <v>0</v>
      </c>
      <c r="P22" s="72"/>
      <c r="Q22" s="72"/>
      <c r="R22" s="72"/>
      <c r="S22" s="74">
        <f t="shared" si="0"/>
        <v>0</v>
      </c>
      <c r="T22" s="121" t="str">
        <f t="shared" si="4"/>
        <v>OK</v>
      </c>
      <c r="U22" s="247"/>
      <c r="V22" s="248"/>
      <c r="W22" s="76"/>
      <c r="X22" s="76"/>
      <c r="Y22" s="76"/>
      <c r="Z22" s="76"/>
      <c r="AA22" s="76"/>
      <c r="AB22" s="80"/>
      <c r="AC22" s="78"/>
      <c r="AD22" s="80"/>
      <c r="AE22" s="77"/>
      <c r="AF22" s="76"/>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v>3</v>
      </c>
      <c r="L23" s="70">
        <f t="shared" si="1"/>
        <v>0</v>
      </c>
      <c r="M23" s="71">
        <f t="shared" si="2"/>
        <v>0</v>
      </c>
      <c r="N23" s="72"/>
      <c r="O23" s="73">
        <f t="shared" si="3"/>
        <v>0</v>
      </c>
      <c r="P23" s="72"/>
      <c r="Q23" s="72"/>
      <c r="R23" s="72"/>
      <c r="S23" s="74">
        <f t="shared" si="0"/>
        <v>3</v>
      </c>
      <c r="T23" s="121" t="str">
        <f t="shared" si="4"/>
        <v>OK</v>
      </c>
      <c r="U23" s="247"/>
      <c r="V23" s="248"/>
      <c r="W23" s="76"/>
      <c r="X23" s="76"/>
      <c r="Y23" s="76"/>
      <c r="Z23" s="76"/>
      <c r="AA23" s="76"/>
      <c r="AB23" s="77"/>
      <c r="AC23" s="78"/>
      <c r="AD23" s="77"/>
      <c r="AE23" s="77"/>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247"/>
      <c r="V24" s="248"/>
      <c r="W24" s="88"/>
      <c r="X24" s="76"/>
      <c r="Y24" s="88"/>
      <c r="Z24" s="76"/>
      <c r="AA24" s="76"/>
      <c r="AB24" s="77"/>
      <c r="AC24" s="78"/>
      <c r="AD24" s="80"/>
      <c r="AE24" s="77"/>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c r="L25" s="70">
        <f t="shared" si="1"/>
        <v>0</v>
      </c>
      <c r="M25" s="71">
        <f t="shared" si="2"/>
        <v>0</v>
      </c>
      <c r="N25" s="72"/>
      <c r="O25" s="73">
        <f t="shared" si="3"/>
        <v>0</v>
      </c>
      <c r="P25" s="72"/>
      <c r="Q25" s="72"/>
      <c r="R25" s="72"/>
      <c r="S25" s="74">
        <f t="shared" si="0"/>
        <v>0</v>
      </c>
      <c r="T25" s="121" t="str">
        <f t="shared" si="4"/>
        <v>OK</v>
      </c>
      <c r="U25" s="247"/>
      <c r="V25" s="249"/>
      <c r="W25" s="88"/>
      <c r="X25" s="76"/>
      <c r="Y25" s="89"/>
      <c r="Z25" s="76"/>
      <c r="AA25" s="83"/>
      <c r="AB25" s="80"/>
      <c r="AC25" s="78"/>
      <c r="AD25" s="80"/>
      <c r="AE25" s="77"/>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v>2</v>
      </c>
      <c r="L26" s="70">
        <f t="shared" si="1"/>
        <v>0</v>
      </c>
      <c r="M26" s="71">
        <f t="shared" si="2"/>
        <v>0</v>
      </c>
      <c r="N26" s="72"/>
      <c r="O26" s="73">
        <f t="shared" si="3"/>
        <v>0</v>
      </c>
      <c r="P26" s="72"/>
      <c r="Q26" s="72"/>
      <c r="R26" s="72"/>
      <c r="S26" s="74">
        <f t="shared" si="0"/>
        <v>2</v>
      </c>
      <c r="T26" s="121" t="str">
        <f t="shared" si="4"/>
        <v>OK</v>
      </c>
      <c r="U26" s="247"/>
      <c r="V26" s="248"/>
      <c r="W26" s="88"/>
      <c r="X26" s="76"/>
      <c r="Y26" s="88"/>
      <c r="Z26" s="76"/>
      <c r="AA26" s="76"/>
      <c r="AB26" s="80"/>
      <c r="AC26" s="78"/>
      <c r="AD26" s="77"/>
      <c r="AE26" s="77"/>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c r="L27" s="70">
        <f t="shared" si="1"/>
        <v>0</v>
      </c>
      <c r="M27" s="71">
        <f t="shared" si="2"/>
        <v>0</v>
      </c>
      <c r="N27" s="72"/>
      <c r="O27" s="73">
        <f t="shared" si="3"/>
        <v>0</v>
      </c>
      <c r="P27" s="72"/>
      <c r="Q27" s="72"/>
      <c r="R27" s="72"/>
      <c r="S27" s="74">
        <f t="shared" si="0"/>
        <v>0</v>
      </c>
      <c r="T27" s="121" t="str">
        <f t="shared" si="4"/>
        <v>OK</v>
      </c>
      <c r="U27" s="247"/>
      <c r="V27" s="248"/>
      <c r="W27" s="88"/>
      <c r="X27" s="76"/>
      <c r="Y27" s="88"/>
      <c r="Z27" s="76"/>
      <c r="AA27" s="76"/>
      <c r="AB27" s="80"/>
      <c r="AC27" s="78"/>
      <c r="AD27" s="77"/>
      <c r="AE27" s="77"/>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247"/>
      <c r="V28" s="249"/>
      <c r="W28" s="89"/>
      <c r="X28" s="76"/>
      <c r="Y28" s="89"/>
      <c r="Z28" s="76"/>
      <c r="AA28" s="76"/>
      <c r="AB28" s="84"/>
      <c r="AC28" s="78"/>
      <c r="AD28" s="77"/>
      <c r="AE28" s="77"/>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247"/>
      <c r="V29" s="249"/>
      <c r="W29" s="89"/>
      <c r="X29" s="76"/>
      <c r="Y29" s="89"/>
      <c r="Z29" s="76"/>
      <c r="AA29" s="83"/>
      <c r="AB29" s="84"/>
      <c r="AC29" s="78"/>
      <c r="AD29" s="77"/>
      <c r="AE29" s="77"/>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247"/>
      <c r="V30" s="249"/>
      <c r="W30" s="89"/>
      <c r="X30" s="76"/>
      <c r="Y30" s="89"/>
      <c r="Z30" s="76"/>
      <c r="AA30" s="83"/>
      <c r="AB30" s="84"/>
      <c r="AC30" s="78"/>
      <c r="AD30" s="77"/>
      <c r="AE30" s="77"/>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247"/>
      <c r="V31" s="249"/>
      <c r="W31" s="89"/>
      <c r="X31" s="76"/>
      <c r="Y31" s="89"/>
      <c r="Z31" s="76"/>
      <c r="AA31" s="83"/>
      <c r="AB31" s="84"/>
      <c r="AC31" s="78"/>
      <c r="AD31" s="77"/>
      <c r="AE31" s="77"/>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c r="L32" s="70">
        <f t="shared" si="1"/>
        <v>0</v>
      </c>
      <c r="M32" s="71">
        <f t="shared" si="2"/>
        <v>0</v>
      </c>
      <c r="N32" s="72"/>
      <c r="O32" s="73">
        <f t="shared" si="3"/>
        <v>0</v>
      </c>
      <c r="P32" s="72"/>
      <c r="Q32" s="72"/>
      <c r="R32" s="72"/>
      <c r="S32" s="74">
        <f t="shared" si="0"/>
        <v>0</v>
      </c>
      <c r="T32" s="121" t="str">
        <f t="shared" si="4"/>
        <v>OK</v>
      </c>
      <c r="U32" s="247"/>
      <c r="V32" s="249"/>
      <c r="W32" s="89"/>
      <c r="X32" s="76"/>
      <c r="Y32" s="89"/>
      <c r="Z32" s="76"/>
      <c r="AA32" s="83"/>
      <c r="AB32" s="84"/>
      <c r="AC32" s="78"/>
      <c r="AD32" s="77"/>
      <c r="AE32" s="77"/>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247"/>
      <c r="V33" s="249"/>
      <c r="W33" s="89"/>
      <c r="X33" s="76"/>
      <c r="Y33" s="89"/>
      <c r="Z33" s="76"/>
      <c r="AA33" s="83"/>
      <c r="AB33" s="84"/>
      <c r="AC33" s="78"/>
      <c r="AD33" s="77"/>
      <c r="AE33" s="77"/>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247"/>
      <c r="V34" s="249"/>
      <c r="W34" s="89"/>
      <c r="X34" s="76"/>
      <c r="Y34" s="89"/>
      <c r="Z34" s="76"/>
      <c r="AA34" s="83"/>
      <c r="AB34" s="84"/>
      <c r="AC34" s="78"/>
      <c r="AD34" s="77"/>
      <c r="AE34" s="77"/>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c r="L35" s="70">
        <f t="shared" si="1"/>
        <v>0</v>
      </c>
      <c r="M35" s="71">
        <f t="shared" si="2"/>
        <v>0</v>
      </c>
      <c r="N35" s="72"/>
      <c r="O35" s="73">
        <f t="shared" si="3"/>
        <v>0</v>
      </c>
      <c r="P35" s="72"/>
      <c r="Q35" s="72"/>
      <c r="R35" s="72"/>
      <c r="S35" s="74">
        <f t="shared" si="0"/>
        <v>0</v>
      </c>
      <c r="T35" s="121" t="str">
        <f t="shared" si="4"/>
        <v>OK</v>
      </c>
      <c r="U35" s="247"/>
      <c r="V35" s="249"/>
      <c r="W35" s="89"/>
      <c r="X35" s="76"/>
      <c r="Y35" s="89"/>
      <c r="Z35" s="76"/>
      <c r="AA35" s="83"/>
      <c r="AB35" s="84"/>
      <c r="AC35" s="78"/>
      <c r="AD35" s="77"/>
      <c r="AE35" s="77"/>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247"/>
      <c r="V36" s="249"/>
      <c r="W36" s="89"/>
      <c r="X36" s="76"/>
      <c r="Y36" s="89"/>
      <c r="Z36" s="76"/>
      <c r="AA36" s="83"/>
      <c r="AB36" s="84"/>
      <c r="AC36" s="78"/>
      <c r="AD36" s="77"/>
      <c r="AE36" s="77"/>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v>1</v>
      </c>
      <c r="L37" s="70">
        <f t="shared" si="1"/>
        <v>0</v>
      </c>
      <c r="M37" s="71">
        <f t="shared" si="2"/>
        <v>0</v>
      </c>
      <c r="N37" s="72"/>
      <c r="O37" s="73">
        <f t="shared" si="3"/>
        <v>0</v>
      </c>
      <c r="P37" s="72"/>
      <c r="Q37" s="72"/>
      <c r="R37" s="72"/>
      <c r="S37" s="74">
        <f t="shared" si="0"/>
        <v>1</v>
      </c>
      <c r="T37" s="121" t="str">
        <f t="shared" si="4"/>
        <v>OK</v>
      </c>
      <c r="U37" s="247"/>
      <c r="V37" s="249"/>
      <c r="W37" s="89"/>
      <c r="X37" s="76"/>
      <c r="Y37" s="89"/>
      <c r="Z37" s="76"/>
      <c r="AA37" s="83"/>
      <c r="AB37" s="84"/>
      <c r="AC37" s="78"/>
      <c r="AD37" s="77"/>
      <c r="AE37" s="77"/>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c r="L38" s="70">
        <f t="shared" si="1"/>
        <v>0</v>
      </c>
      <c r="M38" s="71">
        <f t="shared" si="2"/>
        <v>0</v>
      </c>
      <c r="N38" s="72"/>
      <c r="O38" s="73">
        <f t="shared" si="3"/>
        <v>0</v>
      </c>
      <c r="P38" s="72"/>
      <c r="Q38" s="72"/>
      <c r="R38" s="72"/>
      <c r="S38" s="74">
        <f t="shared" si="0"/>
        <v>0</v>
      </c>
      <c r="T38" s="121" t="str">
        <f t="shared" si="4"/>
        <v>OK</v>
      </c>
      <c r="U38" s="247"/>
      <c r="V38" s="249"/>
      <c r="W38" s="89"/>
      <c r="X38" s="76"/>
      <c r="Y38" s="89"/>
      <c r="Z38" s="76"/>
      <c r="AA38" s="83"/>
      <c r="AB38" s="84"/>
      <c r="AC38" s="78"/>
      <c r="AD38" s="77"/>
      <c r="AE38" s="77"/>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1"/>
        <v>0</v>
      </c>
      <c r="M39" s="71">
        <f t="shared" si="2"/>
        <v>0</v>
      </c>
      <c r="N39" s="72"/>
      <c r="O39" s="73">
        <f t="shared" si="3"/>
        <v>0</v>
      </c>
      <c r="P39" s="72"/>
      <c r="Q39" s="72"/>
      <c r="R39" s="72"/>
      <c r="S39" s="74">
        <f t="shared" si="0"/>
        <v>0</v>
      </c>
      <c r="T39" s="121" t="str">
        <f t="shared" si="4"/>
        <v>OK</v>
      </c>
      <c r="U39" s="247"/>
      <c r="V39" s="249"/>
      <c r="W39" s="89"/>
      <c r="X39" s="76"/>
      <c r="Y39" s="89"/>
      <c r="Z39" s="76"/>
      <c r="AA39" s="83"/>
      <c r="AB39" s="84"/>
      <c r="AC39" s="78"/>
      <c r="AD39" s="77"/>
      <c r="AE39" s="77"/>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c r="L40" s="70">
        <f t="shared" si="1"/>
        <v>0</v>
      </c>
      <c r="M40" s="71">
        <f t="shared" si="2"/>
        <v>0</v>
      </c>
      <c r="N40" s="72"/>
      <c r="O40" s="73">
        <f t="shared" si="3"/>
        <v>0</v>
      </c>
      <c r="P40" s="72"/>
      <c r="Q40" s="72"/>
      <c r="R40" s="72"/>
      <c r="S40" s="74">
        <f t="shared" si="0"/>
        <v>0</v>
      </c>
      <c r="T40" s="121" t="str">
        <f t="shared" si="4"/>
        <v>OK</v>
      </c>
      <c r="U40" s="247"/>
      <c r="V40" s="249"/>
      <c r="W40" s="89"/>
      <c r="X40" s="76"/>
      <c r="Y40" s="89"/>
      <c r="Z40" s="76"/>
      <c r="AA40" s="83"/>
      <c r="AB40" s="84"/>
      <c r="AC40" s="78"/>
      <c r="AD40" s="77"/>
      <c r="AE40" s="77"/>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c r="L41" s="70">
        <f t="shared" si="1"/>
        <v>0</v>
      </c>
      <c r="M41" s="71">
        <f t="shared" si="2"/>
        <v>0</v>
      </c>
      <c r="N41" s="72"/>
      <c r="O41" s="73">
        <f t="shared" si="3"/>
        <v>0</v>
      </c>
      <c r="P41" s="72"/>
      <c r="Q41" s="72"/>
      <c r="R41" s="72"/>
      <c r="S41" s="74">
        <f t="shared" si="0"/>
        <v>0</v>
      </c>
      <c r="T41" s="121" t="str">
        <f t="shared" si="4"/>
        <v>OK</v>
      </c>
      <c r="U41" s="247"/>
      <c r="V41" s="249"/>
      <c r="W41" s="89"/>
      <c r="X41" s="76"/>
      <c r="Y41" s="89"/>
      <c r="Z41" s="76"/>
      <c r="AA41" s="83"/>
      <c r="AB41" s="84"/>
      <c r="AC41" s="78"/>
      <c r="AD41" s="77"/>
      <c r="AE41" s="77"/>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1"/>
        <v>0</v>
      </c>
      <c r="M42" s="71">
        <f t="shared" si="2"/>
        <v>0</v>
      </c>
      <c r="N42" s="72"/>
      <c r="O42" s="73">
        <f t="shared" si="3"/>
        <v>0</v>
      </c>
      <c r="P42" s="72"/>
      <c r="Q42" s="72"/>
      <c r="R42" s="72"/>
      <c r="S42" s="74">
        <f t="shared" si="0"/>
        <v>0</v>
      </c>
      <c r="T42" s="121" t="str">
        <f t="shared" si="4"/>
        <v>OK</v>
      </c>
      <c r="U42" s="247"/>
      <c r="V42" s="249"/>
      <c r="W42" s="89"/>
      <c r="X42" s="76"/>
      <c r="Y42" s="89"/>
      <c r="Z42" s="76"/>
      <c r="AA42" s="83"/>
      <c r="AB42" s="84"/>
      <c r="AC42" s="78"/>
      <c r="AD42" s="77"/>
      <c r="AE42" s="77"/>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247"/>
      <c r="V43" s="249"/>
      <c r="W43" s="89"/>
      <c r="X43" s="76"/>
      <c r="Y43" s="89"/>
      <c r="Z43" s="76"/>
      <c r="AA43" s="83"/>
      <c r="AB43" s="84"/>
      <c r="AC43" s="78"/>
      <c r="AD43" s="77"/>
      <c r="AE43" s="77"/>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c r="L44" s="70">
        <f t="shared" si="1"/>
        <v>1</v>
      </c>
      <c r="M44" s="71">
        <f t="shared" si="2"/>
        <v>1</v>
      </c>
      <c r="N44" s="72">
        <v>1</v>
      </c>
      <c r="O44" s="73">
        <f t="shared" si="3"/>
        <v>0</v>
      </c>
      <c r="P44" s="72"/>
      <c r="Q44" s="72"/>
      <c r="R44" s="72"/>
      <c r="S44" s="74">
        <f t="shared" si="0"/>
        <v>0</v>
      </c>
      <c r="T44" s="121" t="str">
        <f t="shared" si="4"/>
        <v>OK</v>
      </c>
      <c r="U44" s="247"/>
      <c r="V44" s="252">
        <v>1</v>
      </c>
      <c r="W44" s="89"/>
      <c r="X44" s="76"/>
      <c r="Y44" s="89"/>
      <c r="Z44" s="76"/>
      <c r="AA44" s="83"/>
      <c r="AB44" s="84"/>
      <c r="AC44" s="78"/>
      <c r="AD44" s="77"/>
      <c r="AE44" s="77"/>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1"/>
        <v>0</v>
      </c>
      <c r="M45" s="71">
        <f t="shared" si="2"/>
        <v>0</v>
      </c>
      <c r="N45" s="72"/>
      <c r="O45" s="73">
        <f t="shared" si="3"/>
        <v>0</v>
      </c>
      <c r="P45" s="72"/>
      <c r="Q45" s="72"/>
      <c r="R45" s="72"/>
      <c r="S45" s="74">
        <f t="shared" si="0"/>
        <v>0</v>
      </c>
      <c r="T45" s="121" t="str">
        <f t="shared" si="4"/>
        <v>OK</v>
      </c>
      <c r="U45" s="247"/>
      <c r="V45" s="249"/>
      <c r="W45" s="89"/>
      <c r="X45" s="76"/>
      <c r="Y45" s="89"/>
      <c r="Z45" s="76"/>
      <c r="AA45" s="83"/>
      <c r="AB45" s="84"/>
      <c r="AC45" s="78"/>
      <c r="AD45" s="77"/>
      <c r="AE45" s="77"/>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1"/>
        <v>0</v>
      </c>
      <c r="M46" s="71">
        <f t="shared" si="2"/>
        <v>0</v>
      </c>
      <c r="N46" s="72"/>
      <c r="O46" s="73">
        <f t="shared" si="3"/>
        <v>0</v>
      </c>
      <c r="P46" s="72"/>
      <c r="Q46" s="72"/>
      <c r="R46" s="72"/>
      <c r="S46" s="74">
        <f t="shared" si="0"/>
        <v>0</v>
      </c>
      <c r="T46" s="121" t="str">
        <f t="shared" si="4"/>
        <v>OK</v>
      </c>
      <c r="U46" s="247"/>
      <c r="V46" s="249"/>
      <c r="W46" s="89"/>
      <c r="X46" s="76"/>
      <c r="Y46" s="89"/>
      <c r="Z46" s="76"/>
      <c r="AA46" s="83"/>
      <c r="AB46" s="84"/>
      <c r="AC46" s="78"/>
      <c r="AD46" s="77"/>
      <c r="AE46" s="77"/>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247"/>
      <c r="V47" s="249"/>
      <c r="W47" s="89"/>
      <c r="X47" s="76"/>
      <c r="Y47" s="89"/>
      <c r="Z47" s="76"/>
      <c r="AA47" s="83"/>
      <c r="AB47" s="84"/>
      <c r="AC47" s="78"/>
      <c r="AD47" s="77"/>
      <c r="AE47" s="77"/>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247"/>
      <c r="V48" s="249"/>
      <c r="W48" s="89"/>
      <c r="X48" s="76"/>
      <c r="Y48" s="89"/>
      <c r="Z48" s="76"/>
      <c r="AA48" s="83"/>
      <c r="AB48" s="84"/>
      <c r="AC48" s="78"/>
      <c r="AD48" s="77"/>
      <c r="AE48" s="77"/>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c r="L49" s="70">
        <f t="shared" si="1"/>
        <v>0</v>
      </c>
      <c r="M49" s="71">
        <f t="shared" si="2"/>
        <v>0</v>
      </c>
      <c r="N49" s="72"/>
      <c r="O49" s="73">
        <f t="shared" si="3"/>
        <v>0</v>
      </c>
      <c r="P49" s="72"/>
      <c r="Q49" s="72"/>
      <c r="R49" s="72"/>
      <c r="S49" s="74">
        <f t="shared" si="0"/>
        <v>0</v>
      </c>
      <c r="T49" s="121" t="str">
        <f t="shared" si="4"/>
        <v>OK</v>
      </c>
      <c r="U49" s="247"/>
      <c r="V49" s="249"/>
      <c r="W49" s="89"/>
      <c r="X49" s="76"/>
      <c r="Y49" s="89"/>
      <c r="Z49" s="76"/>
      <c r="AA49" s="83"/>
      <c r="AB49" s="84"/>
      <c r="AC49" s="78"/>
      <c r="AD49" s="77"/>
      <c r="AE49" s="77"/>
      <c r="AF49" s="76"/>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c r="L50" s="70">
        <f t="shared" si="1"/>
        <v>0</v>
      </c>
      <c r="M50" s="71">
        <f t="shared" si="2"/>
        <v>0</v>
      </c>
      <c r="N50" s="72"/>
      <c r="O50" s="73">
        <f t="shared" si="3"/>
        <v>0</v>
      </c>
      <c r="P50" s="72"/>
      <c r="Q50" s="72"/>
      <c r="R50" s="72"/>
      <c r="S50" s="74">
        <f t="shared" si="0"/>
        <v>0</v>
      </c>
      <c r="T50" s="121" t="str">
        <f t="shared" si="4"/>
        <v>OK</v>
      </c>
      <c r="U50" s="247"/>
      <c r="V50" s="249"/>
      <c r="W50" s="89"/>
      <c r="X50" s="76"/>
      <c r="Y50" s="89"/>
      <c r="Z50" s="76"/>
      <c r="AA50" s="83"/>
      <c r="AB50" s="84"/>
      <c r="AC50" s="78"/>
      <c r="AD50" s="77"/>
      <c r="AE50" s="77"/>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c r="L51" s="70">
        <f t="shared" si="1"/>
        <v>0</v>
      </c>
      <c r="M51" s="71">
        <f t="shared" si="2"/>
        <v>0</v>
      </c>
      <c r="N51" s="72"/>
      <c r="O51" s="73">
        <f t="shared" si="3"/>
        <v>0</v>
      </c>
      <c r="P51" s="72"/>
      <c r="Q51" s="72"/>
      <c r="R51" s="72"/>
      <c r="S51" s="74">
        <f t="shared" si="0"/>
        <v>0</v>
      </c>
      <c r="T51" s="121" t="str">
        <f t="shared" si="4"/>
        <v>OK</v>
      </c>
      <c r="U51" s="247"/>
      <c r="V51" s="249"/>
      <c r="W51" s="89"/>
      <c r="X51" s="76"/>
      <c r="Y51" s="89"/>
      <c r="Z51" s="76"/>
      <c r="AA51" s="83"/>
      <c r="AB51" s="84"/>
      <c r="AC51" s="78"/>
      <c r="AD51" s="77"/>
      <c r="AE51" s="77"/>
      <c r="AF51" s="76"/>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c r="L52" s="70">
        <f t="shared" si="1"/>
        <v>0</v>
      </c>
      <c r="M52" s="71">
        <f t="shared" si="2"/>
        <v>0</v>
      </c>
      <c r="N52" s="72"/>
      <c r="O52" s="73">
        <f t="shared" si="3"/>
        <v>0</v>
      </c>
      <c r="P52" s="72"/>
      <c r="Q52" s="72"/>
      <c r="R52" s="72"/>
      <c r="S52" s="74">
        <f t="shared" si="0"/>
        <v>0</v>
      </c>
      <c r="T52" s="121" t="str">
        <f t="shared" si="4"/>
        <v>OK</v>
      </c>
      <c r="U52" s="247"/>
      <c r="V52" s="249"/>
      <c r="W52" s="89"/>
      <c r="X52" s="76"/>
      <c r="Y52" s="89"/>
      <c r="Z52" s="76"/>
      <c r="AA52" s="83"/>
      <c r="AB52" s="84"/>
      <c r="AC52" s="78"/>
      <c r="AD52" s="77"/>
      <c r="AE52" s="77"/>
      <c r="AF52" s="76"/>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c r="L53" s="70">
        <f t="shared" si="1"/>
        <v>0</v>
      </c>
      <c r="M53" s="71">
        <f t="shared" si="2"/>
        <v>0</v>
      </c>
      <c r="N53" s="72"/>
      <c r="O53" s="73">
        <f t="shared" si="3"/>
        <v>0</v>
      </c>
      <c r="P53" s="72"/>
      <c r="Q53" s="72"/>
      <c r="R53" s="72"/>
      <c r="S53" s="74">
        <f t="shared" si="0"/>
        <v>0</v>
      </c>
      <c r="T53" s="121" t="str">
        <f t="shared" si="4"/>
        <v>OK</v>
      </c>
      <c r="U53" s="247"/>
      <c r="V53" s="249"/>
      <c r="W53" s="89"/>
      <c r="X53" s="76"/>
      <c r="Y53" s="89"/>
      <c r="Z53" s="76"/>
      <c r="AA53" s="83"/>
      <c r="AB53" s="84"/>
      <c r="AC53" s="78"/>
      <c r="AD53" s="77"/>
      <c r="AE53" s="77"/>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c r="L54" s="70">
        <f t="shared" si="1"/>
        <v>0</v>
      </c>
      <c r="M54" s="71">
        <f t="shared" si="2"/>
        <v>0</v>
      </c>
      <c r="N54" s="72"/>
      <c r="O54" s="73">
        <f t="shared" si="3"/>
        <v>0</v>
      </c>
      <c r="P54" s="72"/>
      <c r="Q54" s="72"/>
      <c r="R54" s="72"/>
      <c r="S54" s="74">
        <f t="shared" si="0"/>
        <v>0</v>
      </c>
      <c r="T54" s="121" t="str">
        <f t="shared" si="4"/>
        <v>OK</v>
      </c>
      <c r="U54" s="247"/>
      <c r="V54" s="249"/>
      <c r="W54" s="89"/>
      <c r="X54" s="76"/>
      <c r="Y54" s="89"/>
      <c r="Z54" s="76"/>
      <c r="AA54" s="83"/>
      <c r="AB54" s="84"/>
      <c r="AC54" s="78"/>
      <c r="AD54" s="77"/>
      <c r="AE54" s="77"/>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247"/>
      <c r="V55" s="249"/>
      <c r="W55" s="89"/>
      <c r="X55" s="76"/>
      <c r="Y55" s="89"/>
      <c r="Z55" s="76"/>
      <c r="AA55" s="83"/>
      <c r="AB55" s="84"/>
      <c r="AC55" s="78"/>
      <c r="AD55" s="77"/>
      <c r="AE55" s="77"/>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c r="L56" s="70">
        <f t="shared" si="1"/>
        <v>0</v>
      </c>
      <c r="M56" s="71">
        <f t="shared" si="2"/>
        <v>0</v>
      </c>
      <c r="N56" s="72"/>
      <c r="O56" s="73">
        <f t="shared" si="3"/>
        <v>0</v>
      </c>
      <c r="P56" s="72"/>
      <c r="Q56" s="72"/>
      <c r="R56" s="72"/>
      <c r="S56" s="74">
        <f t="shared" si="0"/>
        <v>0</v>
      </c>
      <c r="T56" s="121" t="str">
        <f t="shared" si="4"/>
        <v>OK</v>
      </c>
      <c r="U56" s="247"/>
      <c r="V56" s="249"/>
      <c r="W56" s="89"/>
      <c r="X56" s="76"/>
      <c r="Y56" s="89"/>
      <c r="Z56" s="76"/>
      <c r="AA56" s="83"/>
      <c r="AB56" s="84"/>
      <c r="AC56" s="78"/>
      <c r="AD56" s="77"/>
      <c r="AE56" s="77"/>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c r="L57" s="70">
        <f t="shared" si="1"/>
        <v>0</v>
      </c>
      <c r="M57" s="71">
        <f t="shared" si="2"/>
        <v>0</v>
      </c>
      <c r="N57" s="72"/>
      <c r="O57" s="73">
        <f t="shared" si="3"/>
        <v>0</v>
      </c>
      <c r="P57" s="72"/>
      <c r="Q57" s="72"/>
      <c r="R57" s="72"/>
      <c r="S57" s="74">
        <f t="shared" si="0"/>
        <v>0</v>
      </c>
      <c r="T57" s="121" t="str">
        <f t="shared" si="4"/>
        <v>OK</v>
      </c>
      <c r="U57" s="247"/>
      <c r="V57" s="249"/>
      <c r="W57" s="89"/>
      <c r="X57" s="76"/>
      <c r="Y57" s="89"/>
      <c r="Z57" s="76"/>
      <c r="AA57" s="83"/>
      <c r="AB57" s="84"/>
      <c r="AC57" s="78"/>
      <c r="AD57" s="77"/>
      <c r="AE57" s="77"/>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247"/>
      <c r="V58" s="249"/>
      <c r="W58" s="89"/>
      <c r="X58" s="76"/>
      <c r="Y58" s="89"/>
      <c r="Z58" s="76"/>
      <c r="AA58" s="83"/>
      <c r="AB58" s="84"/>
      <c r="AC58" s="78"/>
      <c r="AD58" s="77"/>
      <c r="AE58" s="77"/>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247"/>
      <c r="V59" s="249"/>
      <c r="W59" s="89"/>
      <c r="X59" s="76"/>
      <c r="Y59" s="89"/>
      <c r="Z59" s="76"/>
      <c r="AA59" s="83"/>
      <c r="AB59" s="84"/>
      <c r="AC59" s="78"/>
      <c r="AD59" s="77"/>
      <c r="AE59" s="77"/>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247"/>
      <c r="V60" s="249"/>
      <c r="W60" s="89"/>
      <c r="X60" s="76"/>
      <c r="Y60" s="89"/>
      <c r="Z60" s="76"/>
      <c r="AA60" s="83"/>
      <c r="AB60" s="84"/>
      <c r="AC60" s="78"/>
      <c r="AD60" s="77"/>
      <c r="AE60" s="77"/>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247"/>
      <c r="V61" s="249"/>
      <c r="W61" s="89"/>
      <c r="X61" s="76"/>
      <c r="Y61" s="89"/>
      <c r="Z61" s="76"/>
      <c r="AA61" s="83"/>
      <c r="AB61" s="84"/>
      <c r="AC61" s="78"/>
      <c r="AD61" s="77"/>
      <c r="AE61" s="77"/>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247"/>
      <c r="V62" s="249"/>
      <c r="W62" s="89"/>
      <c r="X62" s="76"/>
      <c r="Y62" s="89"/>
      <c r="Z62" s="76"/>
      <c r="AA62" s="83"/>
      <c r="AB62" s="84"/>
      <c r="AC62" s="78"/>
      <c r="AD62" s="77"/>
      <c r="AE62" s="77"/>
      <c r="AF62" s="76"/>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c r="L63" s="70">
        <f t="shared" si="1"/>
        <v>0</v>
      </c>
      <c r="M63" s="71">
        <f t="shared" si="2"/>
        <v>0</v>
      </c>
      <c r="N63" s="72"/>
      <c r="O63" s="73">
        <f t="shared" si="3"/>
        <v>0</v>
      </c>
      <c r="P63" s="72"/>
      <c r="Q63" s="72"/>
      <c r="R63" s="72"/>
      <c r="S63" s="74">
        <f t="shared" si="0"/>
        <v>0</v>
      </c>
      <c r="T63" s="121" t="str">
        <f t="shared" si="4"/>
        <v>OK</v>
      </c>
      <c r="U63" s="247"/>
      <c r="V63" s="249"/>
      <c r="W63" s="89"/>
      <c r="X63" s="76"/>
      <c r="Y63" s="89"/>
      <c r="Z63" s="76"/>
      <c r="AA63" s="83"/>
      <c r="AB63" s="84"/>
      <c r="AC63" s="78"/>
      <c r="AD63" s="77"/>
      <c r="AE63" s="77"/>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1"/>
        <v>0</v>
      </c>
      <c r="M64" s="71">
        <f t="shared" si="2"/>
        <v>0</v>
      </c>
      <c r="N64" s="72"/>
      <c r="O64" s="73">
        <f t="shared" si="3"/>
        <v>0</v>
      </c>
      <c r="P64" s="72"/>
      <c r="Q64" s="72"/>
      <c r="R64" s="72"/>
      <c r="S64" s="74">
        <f t="shared" si="0"/>
        <v>0</v>
      </c>
      <c r="T64" s="121" t="str">
        <f t="shared" si="4"/>
        <v>OK</v>
      </c>
      <c r="U64" s="247"/>
      <c r="V64" s="249"/>
      <c r="W64" s="89"/>
      <c r="X64" s="76"/>
      <c r="Y64" s="89"/>
      <c r="Z64" s="76"/>
      <c r="AA64" s="83"/>
      <c r="AB64" s="84"/>
      <c r="AC64" s="78"/>
      <c r="AD64" s="77"/>
      <c r="AE64" s="77"/>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1"/>
        <v>0</v>
      </c>
      <c r="M65" s="71">
        <f t="shared" si="2"/>
        <v>0</v>
      </c>
      <c r="N65" s="72"/>
      <c r="O65" s="73">
        <f t="shared" si="3"/>
        <v>0</v>
      </c>
      <c r="P65" s="72"/>
      <c r="Q65" s="72"/>
      <c r="R65" s="72"/>
      <c r="S65" s="74">
        <f t="shared" si="0"/>
        <v>0</v>
      </c>
      <c r="T65" s="121" t="str">
        <f t="shared" si="4"/>
        <v>OK</v>
      </c>
      <c r="U65" s="247"/>
      <c r="V65" s="249"/>
      <c r="W65" s="89"/>
      <c r="X65" s="76"/>
      <c r="Y65" s="89"/>
      <c r="Z65" s="76"/>
      <c r="AA65" s="83"/>
      <c r="AB65" s="84"/>
      <c r="AC65" s="78"/>
      <c r="AD65" s="77"/>
      <c r="AE65" s="77"/>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c r="L66" s="70">
        <f t="shared" si="1"/>
        <v>0</v>
      </c>
      <c r="M66" s="71">
        <f t="shared" si="2"/>
        <v>0</v>
      </c>
      <c r="N66" s="72"/>
      <c r="O66" s="73">
        <f t="shared" si="3"/>
        <v>0</v>
      </c>
      <c r="P66" s="72"/>
      <c r="Q66" s="72"/>
      <c r="R66" s="72"/>
      <c r="S66" s="74">
        <f t="shared" si="0"/>
        <v>0</v>
      </c>
      <c r="T66" s="121" t="str">
        <f t="shared" si="4"/>
        <v>OK</v>
      </c>
      <c r="U66" s="247"/>
      <c r="V66" s="249"/>
      <c r="W66" s="89"/>
      <c r="X66" s="76"/>
      <c r="Y66" s="89"/>
      <c r="Z66" s="76"/>
      <c r="AA66" s="83"/>
      <c r="AB66" s="84"/>
      <c r="AC66" s="78"/>
      <c r="AD66" s="77"/>
      <c r="AE66" s="77"/>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1"/>
        <v>0</v>
      </c>
      <c r="M67" s="71">
        <f t="shared" si="2"/>
        <v>0</v>
      </c>
      <c r="N67" s="72"/>
      <c r="O67" s="73">
        <f t="shared" si="3"/>
        <v>0</v>
      </c>
      <c r="P67" s="72"/>
      <c r="Q67" s="72"/>
      <c r="R67" s="72"/>
      <c r="S67" s="74">
        <f t="shared" si="0"/>
        <v>0</v>
      </c>
      <c r="T67" s="121" t="str">
        <f t="shared" si="4"/>
        <v>OK</v>
      </c>
      <c r="U67" s="247"/>
      <c r="V67" s="249"/>
      <c r="W67" s="89"/>
      <c r="X67" s="76"/>
      <c r="Y67" s="89"/>
      <c r="Z67" s="76"/>
      <c r="AA67" s="83"/>
      <c r="AB67" s="84"/>
      <c r="AC67" s="78"/>
      <c r="AD67" s="77"/>
      <c r="AE67" s="77"/>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si="1"/>
        <v>0</v>
      </c>
      <c r="M68" s="71">
        <f t="shared" si="2"/>
        <v>0</v>
      </c>
      <c r="N68" s="72"/>
      <c r="O68" s="73">
        <f t="shared" si="3"/>
        <v>0</v>
      </c>
      <c r="P68" s="72"/>
      <c r="Q68" s="72"/>
      <c r="R68" s="72"/>
      <c r="S68" s="74">
        <f t="shared" si="0"/>
        <v>0</v>
      </c>
      <c r="T68" s="121" t="str">
        <f t="shared" si="4"/>
        <v>OK</v>
      </c>
      <c r="U68" s="247"/>
      <c r="V68" s="249"/>
      <c r="W68" s="89"/>
      <c r="X68" s="76"/>
      <c r="Y68" s="89"/>
      <c r="Z68" s="76"/>
      <c r="AA68" s="83"/>
      <c r="AB68" s="84"/>
      <c r="AC68" s="78"/>
      <c r="AD68" s="77"/>
      <c r="AE68" s="77"/>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247"/>
      <c r="V69" s="249"/>
      <c r="W69" s="89"/>
      <c r="X69" s="76"/>
      <c r="Y69" s="89"/>
      <c r="Z69" s="76"/>
      <c r="AA69" s="83"/>
      <c r="AB69" s="84"/>
      <c r="AC69" s="78"/>
      <c r="AD69" s="77"/>
      <c r="AE69" s="77"/>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c r="L70" s="70">
        <f t="shared" si="1"/>
        <v>0</v>
      </c>
      <c r="M70" s="71">
        <f t="shared" si="2"/>
        <v>0</v>
      </c>
      <c r="N70" s="72"/>
      <c r="O70" s="73">
        <f t="shared" si="3"/>
        <v>0</v>
      </c>
      <c r="P70" s="72"/>
      <c r="Q70" s="72"/>
      <c r="R70" s="72"/>
      <c r="S70" s="74">
        <f t="shared" si="0"/>
        <v>0</v>
      </c>
      <c r="T70" s="121" t="str">
        <f t="shared" si="4"/>
        <v>OK</v>
      </c>
      <c r="U70" s="247"/>
      <c r="V70" s="249"/>
      <c r="W70" s="89"/>
      <c r="X70" s="76"/>
      <c r="Y70" s="89"/>
      <c r="Z70" s="76"/>
      <c r="AA70" s="83"/>
      <c r="AB70" s="84"/>
      <c r="AC70" s="78"/>
      <c r="AD70" s="77"/>
      <c r="AE70" s="77"/>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c r="L71" s="70">
        <f t="shared" si="1"/>
        <v>0</v>
      </c>
      <c r="M71" s="71">
        <f t="shared" si="2"/>
        <v>0</v>
      </c>
      <c r="N71" s="72"/>
      <c r="O71" s="73">
        <f t="shared" si="3"/>
        <v>0</v>
      </c>
      <c r="P71" s="72"/>
      <c r="Q71" s="72"/>
      <c r="R71" s="72"/>
      <c r="S71" s="74">
        <f t="shared" si="0"/>
        <v>0</v>
      </c>
      <c r="T71" s="121" t="str">
        <f t="shared" si="4"/>
        <v>OK</v>
      </c>
      <c r="U71" s="247"/>
      <c r="V71" s="249"/>
      <c r="W71" s="89"/>
      <c r="X71" s="76"/>
      <c r="Y71" s="89"/>
      <c r="Z71" s="76"/>
      <c r="AA71" s="83"/>
      <c r="AB71" s="84"/>
      <c r="AC71" s="78"/>
      <c r="AD71" s="77"/>
      <c r="AE71" s="77"/>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247"/>
      <c r="V72" s="249"/>
      <c r="W72" s="89"/>
      <c r="X72" s="76"/>
      <c r="Y72" s="89"/>
      <c r="Z72" s="76"/>
      <c r="AA72" s="83"/>
      <c r="AB72" s="84"/>
      <c r="AC72" s="78"/>
      <c r="AD72" s="77"/>
      <c r="AE72" s="77"/>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1"/>
        <v>0</v>
      </c>
      <c r="M73" s="71">
        <f t="shared" si="2"/>
        <v>0</v>
      </c>
      <c r="N73" s="72"/>
      <c r="O73" s="73">
        <f t="shared" si="3"/>
        <v>0</v>
      </c>
      <c r="P73" s="72"/>
      <c r="Q73" s="72"/>
      <c r="R73" s="72"/>
      <c r="S73" s="74">
        <f t="shared" si="0"/>
        <v>0</v>
      </c>
      <c r="T73" s="121" t="str">
        <f t="shared" si="4"/>
        <v>OK</v>
      </c>
      <c r="U73" s="247"/>
      <c r="V73" s="249"/>
      <c r="W73" s="89"/>
      <c r="X73" s="76"/>
      <c r="Y73" s="89"/>
      <c r="Z73" s="76"/>
      <c r="AA73" s="83"/>
      <c r="AB73" s="84"/>
      <c r="AC73" s="78"/>
      <c r="AD73" s="77"/>
      <c r="AE73" s="77"/>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1"/>
        <v>0</v>
      </c>
      <c r="M74" s="71">
        <f t="shared" si="2"/>
        <v>0</v>
      </c>
      <c r="N74" s="72"/>
      <c r="O74" s="73">
        <f t="shared" si="3"/>
        <v>0</v>
      </c>
      <c r="P74" s="72"/>
      <c r="Q74" s="72"/>
      <c r="R74" s="72"/>
      <c r="S74" s="74">
        <f t="shared" si="0"/>
        <v>0</v>
      </c>
      <c r="T74" s="121" t="str">
        <f t="shared" si="4"/>
        <v>OK</v>
      </c>
      <c r="U74" s="247"/>
      <c r="V74" s="249"/>
      <c r="W74" s="89"/>
      <c r="X74" s="76"/>
      <c r="Y74" s="89"/>
      <c r="Z74" s="76"/>
      <c r="AA74" s="83"/>
      <c r="AB74" s="84"/>
      <c r="AC74" s="78"/>
      <c r="AD74" s="77"/>
      <c r="AE74" s="77"/>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c r="L75" s="70">
        <f t="shared" si="1"/>
        <v>0</v>
      </c>
      <c r="M75" s="71">
        <f t="shared" si="2"/>
        <v>0</v>
      </c>
      <c r="N75" s="72"/>
      <c r="O75" s="73">
        <f t="shared" si="3"/>
        <v>0</v>
      </c>
      <c r="P75" s="72"/>
      <c r="Q75" s="72"/>
      <c r="R75" s="72"/>
      <c r="S75" s="74">
        <f t="shared" si="0"/>
        <v>0</v>
      </c>
      <c r="T75" s="121" t="str">
        <f t="shared" si="4"/>
        <v>OK</v>
      </c>
      <c r="U75" s="247"/>
      <c r="V75" s="249"/>
      <c r="W75" s="89"/>
      <c r="X75" s="76"/>
      <c r="Y75" s="89"/>
      <c r="Z75" s="76"/>
      <c r="AA75" s="83"/>
      <c r="AB75" s="84"/>
      <c r="AC75" s="78"/>
      <c r="AD75" s="77"/>
      <c r="AE75" s="77"/>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c r="L76" s="70">
        <f t="shared" si="1"/>
        <v>0</v>
      </c>
      <c r="M76" s="71">
        <f t="shared" si="2"/>
        <v>0</v>
      </c>
      <c r="N76" s="72"/>
      <c r="O76" s="73">
        <f t="shared" si="3"/>
        <v>0</v>
      </c>
      <c r="P76" s="72"/>
      <c r="Q76" s="72"/>
      <c r="R76" s="72"/>
      <c r="S76" s="74">
        <f t="shared" si="0"/>
        <v>0</v>
      </c>
      <c r="T76" s="121" t="str">
        <f t="shared" si="4"/>
        <v>OK</v>
      </c>
      <c r="U76" s="247"/>
      <c r="V76" s="249"/>
      <c r="W76" s="89"/>
      <c r="X76" s="76"/>
      <c r="Y76" s="89"/>
      <c r="Z76" s="76"/>
      <c r="AA76" s="83"/>
      <c r="AB76" s="84"/>
      <c r="AC76" s="78"/>
      <c r="AD76" s="77"/>
      <c r="AE76" s="77"/>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1"/>
        <v>0</v>
      </c>
      <c r="M77" s="71">
        <f t="shared" si="2"/>
        <v>0</v>
      </c>
      <c r="N77" s="72"/>
      <c r="O77" s="73">
        <f t="shared" si="3"/>
        <v>0</v>
      </c>
      <c r="P77" s="72"/>
      <c r="Q77" s="72"/>
      <c r="R77" s="72"/>
      <c r="S77" s="74">
        <f t="shared" si="0"/>
        <v>0</v>
      </c>
      <c r="T77" s="121" t="str">
        <f t="shared" si="4"/>
        <v>OK</v>
      </c>
      <c r="U77" s="247"/>
      <c r="V77" s="249"/>
      <c r="W77" s="89"/>
      <c r="X77" s="76"/>
      <c r="Y77" s="89"/>
      <c r="Z77" s="76"/>
      <c r="AA77" s="83"/>
      <c r="AB77" s="84"/>
      <c r="AC77" s="78"/>
      <c r="AD77" s="77"/>
      <c r="AE77" s="77"/>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1"/>
        <v>0</v>
      </c>
      <c r="M78" s="71">
        <f t="shared" si="2"/>
        <v>0</v>
      </c>
      <c r="N78" s="72"/>
      <c r="O78" s="73">
        <f t="shared" si="3"/>
        <v>0</v>
      </c>
      <c r="P78" s="72"/>
      <c r="Q78" s="72"/>
      <c r="R78" s="72"/>
      <c r="S78" s="74">
        <f t="shared" si="0"/>
        <v>0</v>
      </c>
      <c r="T78" s="121" t="str">
        <f t="shared" si="4"/>
        <v>OK</v>
      </c>
      <c r="U78" s="247"/>
      <c r="V78" s="249"/>
      <c r="W78" s="89"/>
      <c r="X78" s="76"/>
      <c r="Y78" s="89"/>
      <c r="Z78" s="76"/>
      <c r="AA78" s="83"/>
      <c r="AB78" s="84"/>
      <c r="AC78" s="78"/>
      <c r="AD78" s="77"/>
      <c r="AE78" s="77"/>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c r="L79" s="70">
        <f t="shared" si="1"/>
        <v>0</v>
      </c>
      <c r="M79" s="71">
        <f t="shared" si="2"/>
        <v>0</v>
      </c>
      <c r="N79" s="72"/>
      <c r="O79" s="73">
        <f t="shared" si="3"/>
        <v>0</v>
      </c>
      <c r="P79" s="72"/>
      <c r="Q79" s="72"/>
      <c r="R79" s="72"/>
      <c r="S79" s="74">
        <f t="shared" si="0"/>
        <v>0</v>
      </c>
      <c r="T79" s="121" t="str">
        <f t="shared" si="4"/>
        <v>OK</v>
      </c>
      <c r="U79" s="247"/>
      <c r="V79" s="249"/>
      <c r="W79" s="89"/>
      <c r="X79" s="76"/>
      <c r="Y79" s="89"/>
      <c r="Z79" s="76"/>
      <c r="AA79" s="83"/>
      <c r="AB79" s="84"/>
      <c r="AC79" s="78"/>
      <c r="AD79" s="77"/>
      <c r="AE79" s="77"/>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v>1</v>
      </c>
      <c r="L80" s="70">
        <f t="shared" si="1"/>
        <v>0</v>
      </c>
      <c r="M80" s="71">
        <f t="shared" si="2"/>
        <v>0</v>
      </c>
      <c r="N80" s="72"/>
      <c r="O80" s="73">
        <f t="shared" si="3"/>
        <v>0</v>
      </c>
      <c r="P80" s="72"/>
      <c r="Q80" s="72"/>
      <c r="R80" s="72"/>
      <c r="S80" s="74">
        <f t="shared" si="0"/>
        <v>1</v>
      </c>
      <c r="T80" s="121" t="str">
        <f t="shared" si="4"/>
        <v>OK</v>
      </c>
      <c r="U80" s="247"/>
      <c r="V80" s="249"/>
      <c r="W80" s="89"/>
      <c r="X80" s="76"/>
      <c r="Y80" s="89"/>
      <c r="Z80" s="76"/>
      <c r="AA80" s="83"/>
      <c r="AB80" s="84"/>
      <c r="AC80" s="78"/>
      <c r="AD80" s="77"/>
      <c r="AE80" s="77"/>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c r="L81" s="70">
        <f t="shared" si="1"/>
        <v>0</v>
      </c>
      <c r="M81" s="71">
        <f t="shared" si="2"/>
        <v>0</v>
      </c>
      <c r="N81" s="72"/>
      <c r="O81" s="73">
        <f t="shared" si="3"/>
        <v>0</v>
      </c>
      <c r="P81" s="72"/>
      <c r="Q81" s="72"/>
      <c r="R81" s="72"/>
      <c r="S81" s="74">
        <f t="shared" si="0"/>
        <v>0</v>
      </c>
      <c r="T81" s="121" t="str">
        <f t="shared" si="4"/>
        <v>OK</v>
      </c>
      <c r="U81" s="247"/>
      <c r="V81" s="249"/>
      <c r="W81" s="89"/>
      <c r="X81" s="76"/>
      <c r="Y81" s="89"/>
      <c r="Z81" s="76"/>
      <c r="AA81" s="83"/>
      <c r="AB81" s="84"/>
      <c r="AC81" s="78"/>
      <c r="AD81" s="77"/>
      <c r="AE81" s="77"/>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1"/>
        <v>0</v>
      </c>
      <c r="M82" s="71">
        <f t="shared" si="2"/>
        <v>0</v>
      </c>
      <c r="N82" s="72"/>
      <c r="O82" s="73">
        <f t="shared" si="3"/>
        <v>0</v>
      </c>
      <c r="P82" s="72"/>
      <c r="Q82" s="72"/>
      <c r="R82" s="72"/>
      <c r="S82" s="74">
        <f t="shared" si="0"/>
        <v>0</v>
      </c>
      <c r="T82" s="121" t="str">
        <f t="shared" si="4"/>
        <v>OK</v>
      </c>
      <c r="U82" s="247"/>
      <c r="V82" s="249"/>
      <c r="W82" s="89"/>
      <c r="X82" s="76"/>
      <c r="Y82" s="89"/>
      <c r="Z82" s="76"/>
      <c r="AA82" s="83"/>
      <c r="AB82" s="84"/>
      <c r="AC82" s="78"/>
      <c r="AD82" s="77"/>
      <c r="AE82" s="77"/>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c r="L83" s="70">
        <f t="shared" si="1"/>
        <v>0</v>
      </c>
      <c r="M83" s="71">
        <f t="shared" si="2"/>
        <v>0</v>
      </c>
      <c r="N83" s="72"/>
      <c r="O83" s="73">
        <f t="shared" si="3"/>
        <v>0</v>
      </c>
      <c r="P83" s="72"/>
      <c r="Q83" s="72"/>
      <c r="R83" s="72"/>
      <c r="S83" s="74">
        <f t="shared" si="0"/>
        <v>0</v>
      </c>
      <c r="T83" s="121" t="str">
        <f t="shared" si="4"/>
        <v>OK</v>
      </c>
      <c r="U83" s="247"/>
      <c r="V83" s="249"/>
      <c r="W83" s="89"/>
      <c r="X83" s="76"/>
      <c r="Y83" s="89"/>
      <c r="Z83" s="76"/>
      <c r="AA83" s="83"/>
      <c r="AB83" s="84"/>
      <c r="AC83" s="78"/>
      <c r="AD83" s="77"/>
      <c r="AE83" s="77"/>
      <c r="AF83" s="76"/>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247"/>
      <c r="V84" s="249"/>
      <c r="W84" s="89"/>
      <c r="X84" s="76"/>
      <c r="Y84" s="89"/>
      <c r="Z84" s="76"/>
      <c r="AA84" s="83"/>
      <c r="AB84" s="84"/>
      <c r="AC84" s="78"/>
      <c r="AD84" s="77"/>
      <c r="AE84" s="77"/>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247"/>
      <c r="V85" s="249"/>
      <c r="W85" s="89"/>
      <c r="X85" s="76"/>
      <c r="Y85" s="89"/>
      <c r="Z85" s="76"/>
      <c r="AA85" s="83"/>
      <c r="AB85" s="84"/>
      <c r="AC85" s="78"/>
      <c r="AD85" s="77"/>
      <c r="AE85" s="77"/>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247"/>
      <c r="V86" s="249"/>
      <c r="W86" s="89"/>
      <c r="X86" s="76"/>
      <c r="Y86" s="89"/>
      <c r="Z86" s="76"/>
      <c r="AA86" s="83"/>
      <c r="AB86" s="84"/>
      <c r="AC86" s="78"/>
      <c r="AD86" s="77"/>
      <c r="AE86" s="77"/>
      <c r="AF86" s="76"/>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c r="L87" s="70">
        <f t="shared" si="1"/>
        <v>0</v>
      </c>
      <c r="M87" s="71">
        <f t="shared" si="2"/>
        <v>0</v>
      </c>
      <c r="N87" s="72"/>
      <c r="O87" s="73">
        <f t="shared" si="3"/>
        <v>0</v>
      </c>
      <c r="P87" s="72"/>
      <c r="Q87" s="72"/>
      <c r="R87" s="72"/>
      <c r="S87" s="74">
        <f t="shared" si="0"/>
        <v>0</v>
      </c>
      <c r="T87" s="121" t="str">
        <f t="shared" si="4"/>
        <v>OK</v>
      </c>
      <c r="U87" s="247"/>
      <c r="V87" s="249"/>
      <c r="W87" s="89"/>
      <c r="X87" s="76"/>
      <c r="Y87" s="89"/>
      <c r="Z87" s="76"/>
      <c r="AA87" s="83"/>
      <c r="AB87" s="84"/>
      <c r="AC87" s="78"/>
      <c r="AD87" s="77"/>
      <c r="AE87" s="77"/>
      <c r="AF87" s="76"/>
      <c r="AG87" s="78"/>
      <c r="AH87" s="78"/>
      <c r="AI87" s="7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1"/>
        <v>0</v>
      </c>
      <c r="M88" s="71">
        <f t="shared" si="2"/>
        <v>0</v>
      </c>
      <c r="N88" s="72"/>
      <c r="O88" s="73">
        <f t="shared" si="3"/>
        <v>0</v>
      </c>
      <c r="P88" s="72"/>
      <c r="Q88" s="72"/>
      <c r="R88" s="72"/>
      <c r="S88" s="74">
        <f t="shared" si="0"/>
        <v>0</v>
      </c>
      <c r="T88" s="121" t="str">
        <f t="shared" si="4"/>
        <v>OK</v>
      </c>
      <c r="U88" s="247"/>
      <c r="V88" s="249"/>
      <c r="W88" s="89"/>
      <c r="X88" s="76"/>
      <c r="Y88" s="89"/>
      <c r="Z88" s="76"/>
      <c r="AA88" s="83"/>
      <c r="AB88" s="84"/>
      <c r="AC88" s="78"/>
      <c r="AD88" s="77"/>
      <c r="AE88" s="77"/>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247"/>
      <c r="V89" s="249"/>
      <c r="W89" s="89"/>
      <c r="X89" s="76"/>
      <c r="Y89" s="89"/>
      <c r="Z89" s="76"/>
      <c r="AA89" s="83"/>
      <c r="AB89" s="84"/>
      <c r="AC89" s="78"/>
      <c r="AD89" s="77"/>
      <c r="AE89" s="77"/>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247"/>
      <c r="V90" s="249"/>
      <c r="W90" s="89"/>
      <c r="X90" s="76"/>
      <c r="Y90" s="89"/>
      <c r="Z90" s="76"/>
      <c r="AA90" s="83"/>
      <c r="AB90" s="84"/>
      <c r="AC90" s="78"/>
      <c r="AD90" s="77"/>
      <c r="AE90" s="77"/>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1"/>
        <v>0</v>
      </c>
      <c r="M91" s="71">
        <f t="shared" si="2"/>
        <v>0</v>
      </c>
      <c r="N91" s="72"/>
      <c r="O91" s="73">
        <f t="shared" si="3"/>
        <v>0</v>
      </c>
      <c r="P91" s="72"/>
      <c r="Q91" s="72"/>
      <c r="R91" s="72"/>
      <c r="S91" s="74">
        <f t="shared" si="0"/>
        <v>0</v>
      </c>
      <c r="T91" s="121" t="str">
        <f t="shared" si="4"/>
        <v>OK</v>
      </c>
      <c r="U91" s="247"/>
      <c r="V91" s="249"/>
      <c r="W91" s="89"/>
      <c r="X91" s="76"/>
      <c r="Y91" s="89"/>
      <c r="Z91" s="76"/>
      <c r="AA91" s="83"/>
      <c r="AB91" s="84"/>
      <c r="AC91" s="78"/>
      <c r="AD91" s="77"/>
      <c r="AE91" s="77"/>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247"/>
      <c r="V92" s="249"/>
      <c r="W92" s="89"/>
      <c r="X92" s="76"/>
      <c r="Y92" s="89"/>
      <c r="Z92" s="76"/>
      <c r="AA92" s="83"/>
      <c r="AB92" s="84"/>
      <c r="AC92" s="78"/>
      <c r="AD92" s="77"/>
      <c r="AE92" s="77"/>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c r="L93" s="70">
        <f t="shared" si="1"/>
        <v>0</v>
      </c>
      <c r="M93" s="71">
        <f t="shared" si="2"/>
        <v>0</v>
      </c>
      <c r="N93" s="72"/>
      <c r="O93" s="73">
        <f t="shared" si="3"/>
        <v>0</v>
      </c>
      <c r="P93" s="72"/>
      <c r="Q93" s="72"/>
      <c r="R93" s="72"/>
      <c r="S93" s="74">
        <f t="shared" si="0"/>
        <v>0</v>
      </c>
      <c r="T93" s="121" t="str">
        <f t="shared" si="4"/>
        <v>OK</v>
      </c>
      <c r="U93" s="247"/>
      <c r="V93" s="249"/>
      <c r="W93" s="89"/>
      <c r="X93" s="76"/>
      <c r="Y93" s="89"/>
      <c r="Z93" s="76"/>
      <c r="AA93" s="83"/>
      <c r="AB93" s="84"/>
      <c r="AC93" s="78"/>
      <c r="AD93" s="77"/>
      <c r="AE93" s="77"/>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247"/>
      <c r="V94" s="249"/>
      <c r="W94" s="89"/>
      <c r="X94" s="76"/>
      <c r="Y94" s="89"/>
      <c r="Z94" s="76"/>
      <c r="AA94" s="83"/>
      <c r="AB94" s="84"/>
      <c r="AC94" s="78"/>
      <c r="AD94" s="77"/>
      <c r="AE94" s="77"/>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247"/>
      <c r="V95" s="249"/>
      <c r="W95" s="89"/>
      <c r="X95" s="76"/>
      <c r="Y95" s="89"/>
      <c r="Z95" s="76"/>
      <c r="AA95" s="83"/>
      <c r="AB95" s="84"/>
      <c r="AC95" s="78"/>
      <c r="AD95" s="77"/>
      <c r="AE95" s="77"/>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247"/>
      <c r="V96" s="249"/>
      <c r="W96" s="89"/>
      <c r="X96" s="76"/>
      <c r="Y96" s="89"/>
      <c r="Z96" s="76"/>
      <c r="AA96" s="83"/>
      <c r="AB96" s="84"/>
      <c r="AC96" s="78"/>
      <c r="AD96" s="77"/>
      <c r="AE96" s="77"/>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247"/>
      <c r="V97" s="249"/>
      <c r="W97" s="89"/>
      <c r="X97" s="76"/>
      <c r="Y97" s="89"/>
      <c r="Z97" s="76"/>
      <c r="AA97" s="83"/>
      <c r="AB97" s="84"/>
      <c r="AC97" s="78"/>
      <c r="AD97" s="77"/>
      <c r="AE97" s="77"/>
      <c r="AF97" s="76"/>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v>1</v>
      </c>
      <c r="L98" s="70">
        <f t="shared" si="1"/>
        <v>0</v>
      </c>
      <c r="M98" s="71">
        <f t="shared" si="2"/>
        <v>0</v>
      </c>
      <c r="N98" s="72"/>
      <c r="O98" s="73">
        <f t="shared" si="3"/>
        <v>0</v>
      </c>
      <c r="P98" s="72"/>
      <c r="Q98" s="72"/>
      <c r="R98" s="72"/>
      <c r="S98" s="74">
        <f t="shared" si="0"/>
        <v>1</v>
      </c>
      <c r="T98" s="121" t="str">
        <f t="shared" si="4"/>
        <v>OK</v>
      </c>
      <c r="U98" s="247"/>
      <c r="V98" s="249"/>
      <c r="W98" s="89"/>
      <c r="X98" s="76"/>
      <c r="Y98" s="89"/>
      <c r="Z98" s="76"/>
      <c r="AA98" s="83"/>
      <c r="AB98" s="84"/>
      <c r="AC98" s="78"/>
      <c r="AD98" s="77"/>
      <c r="AE98" s="77"/>
      <c r="AF98" s="76"/>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v>1</v>
      </c>
      <c r="L99" s="70">
        <f t="shared" si="1"/>
        <v>0</v>
      </c>
      <c r="M99" s="71">
        <f t="shared" si="2"/>
        <v>0</v>
      </c>
      <c r="N99" s="72"/>
      <c r="O99" s="73">
        <f t="shared" si="3"/>
        <v>0</v>
      </c>
      <c r="P99" s="72"/>
      <c r="Q99" s="72"/>
      <c r="R99" s="72"/>
      <c r="S99" s="74">
        <f t="shared" si="0"/>
        <v>1</v>
      </c>
      <c r="T99" s="121" t="str">
        <f t="shared" si="4"/>
        <v>OK</v>
      </c>
      <c r="U99" s="247"/>
      <c r="V99" s="249"/>
      <c r="W99" s="89"/>
      <c r="X99" s="76"/>
      <c r="Y99" s="89"/>
      <c r="Z99" s="76"/>
      <c r="AA99" s="83"/>
      <c r="AB99" s="84"/>
      <c r="AC99" s="78"/>
      <c r="AD99" s="77"/>
      <c r="AE99" s="77"/>
      <c r="AF99" s="76"/>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v>3</v>
      </c>
      <c r="L100" s="70">
        <f t="shared" si="1"/>
        <v>0</v>
      </c>
      <c r="M100" s="71">
        <f t="shared" si="2"/>
        <v>0</v>
      </c>
      <c r="N100" s="72"/>
      <c r="O100" s="73">
        <f t="shared" si="3"/>
        <v>0</v>
      </c>
      <c r="P100" s="72"/>
      <c r="Q100" s="72"/>
      <c r="R100" s="72"/>
      <c r="S100" s="74">
        <f t="shared" si="0"/>
        <v>3</v>
      </c>
      <c r="T100" s="121" t="str">
        <f t="shared" si="4"/>
        <v>OK</v>
      </c>
      <c r="U100" s="247"/>
      <c r="V100" s="249"/>
      <c r="W100" s="89"/>
      <c r="X100" s="76"/>
      <c r="Y100" s="89"/>
      <c r="Z100" s="76"/>
      <c r="AA100" s="83"/>
      <c r="AB100" s="84"/>
      <c r="AC100" s="78"/>
      <c r="AD100" s="77"/>
      <c r="AE100" s="77"/>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247"/>
      <c r="V101" s="249"/>
      <c r="W101" s="89"/>
      <c r="X101" s="76"/>
      <c r="Y101" s="89"/>
      <c r="Z101" s="76"/>
      <c r="AA101" s="83"/>
      <c r="AB101" s="84"/>
      <c r="AC101" s="78"/>
      <c r="AD101" s="77"/>
      <c r="AE101" s="77"/>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247"/>
      <c r="V102" s="249"/>
      <c r="W102" s="89"/>
      <c r="X102" s="76"/>
      <c r="Y102" s="89"/>
      <c r="Z102" s="76"/>
      <c r="AA102" s="83"/>
      <c r="AB102" s="84"/>
      <c r="AC102" s="78"/>
      <c r="AD102" s="77"/>
      <c r="AE102" s="77"/>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247"/>
      <c r="V103" s="249"/>
      <c r="W103" s="89"/>
      <c r="X103" s="76"/>
      <c r="Y103" s="89"/>
      <c r="Z103" s="76"/>
      <c r="AA103" s="83"/>
      <c r="AB103" s="84"/>
      <c r="AC103" s="78"/>
      <c r="AD103" s="77"/>
      <c r="AE103" s="77"/>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247"/>
      <c r="V104" s="249"/>
      <c r="W104" s="89"/>
      <c r="X104" s="76"/>
      <c r="Y104" s="89"/>
      <c r="Z104" s="76"/>
      <c r="AA104" s="83"/>
      <c r="AB104" s="84"/>
      <c r="AC104" s="78"/>
      <c r="AD104" s="77"/>
      <c r="AE104" s="77"/>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247"/>
      <c r="V105" s="249"/>
      <c r="W105" s="89"/>
      <c r="X105" s="76"/>
      <c r="Y105" s="89"/>
      <c r="Z105" s="76"/>
      <c r="AA105" s="83"/>
      <c r="AB105" s="84"/>
      <c r="AC105" s="78"/>
      <c r="AD105" s="77"/>
      <c r="AE105" s="77"/>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247"/>
      <c r="V106" s="249"/>
      <c r="W106" s="89"/>
      <c r="X106" s="76"/>
      <c r="Y106" s="89"/>
      <c r="Z106" s="76"/>
      <c r="AA106" s="83"/>
      <c r="AB106" s="84"/>
      <c r="AC106" s="78"/>
      <c r="AD106" s="77"/>
      <c r="AE106" s="77"/>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v>2</v>
      </c>
      <c r="L107" s="70">
        <f t="shared" si="1"/>
        <v>0</v>
      </c>
      <c r="M107" s="71">
        <f t="shared" si="2"/>
        <v>0</v>
      </c>
      <c r="N107" s="72"/>
      <c r="O107" s="73">
        <f t="shared" si="3"/>
        <v>0</v>
      </c>
      <c r="P107" s="72"/>
      <c r="Q107" s="72"/>
      <c r="R107" s="72"/>
      <c r="S107" s="74">
        <f t="shared" si="0"/>
        <v>2</v>
      </c>
      <c r="T107" s="121" t="str">
        <f t="shared" si="4"/>
        <v>OK</v>
      </c>
      <c r="U107" s="247"/>
      <c r="V107" s="249"/>
      <c r="W107" s="89"/>
      <c r="X107" s="76"/>
      <c r="Y107" s="89"/>
      <c r="Z107" s="76"/>
      <c r="AA107" s="83"/>
      <c r="AB107" s="84"/>
      <c r="AC107" s="78"/>
      <c r="AD107" s="77"/>
      <c r="AE107" s="77"/>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v>5</v>
      </c>
      <c r="L108" s="70">
        <f t="shared" si="1"/>
        <v>0</v>
      </c>
      <c r="M108" s="71">
        <f t="shared" si="2"/>
        <v>0</v>
      </c>
      <c r="N108" s="72"/>
      <c r="O108" s="73">
        <f t="shared" si="3"/>
        <v>1</v>
      </c>
      <c r="P108" s="72"/>
      <c r="Q108" s="72"/>
      <c r="R108" s="72"/>
      <c r="S108" s="74">
        <f t="shared" si="0"/>
        <v>5</v>
      </c>
      <c r="T108" s="121" t="str">
        <f t="shared" si="4"/>
        <v>OK</v>
      </c>
      <c r="U108" s="247"/>
      <c r="V108" s="249"/>
      <c r="W108" s="89"/>
      <c r="X108" s="76"/>
      <c r="Y108" s="89"/>
      <c r="Z108" s="76"/>
      <c r="AA108" s="83"/>
      <c r="AB108" s="84"/>
      <c r="AC108" s="78"/>
      <c r="AD108" s="77"/>
      <c r="AE108" s="77"/>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247"/>
      <c r="V109" s="249"/>
      <c r="W109" s="89"/>
      <c r="X109" s="76"/>
      <c r="Y109" s="89"/>
      <c r="Z109" s="76"/>
      <c r="AA109" s="83"/>
      <c r="AB109" s="84"/>
      <c r="AC109" s="78"/>
      <c r="AD109" s="77"/>
      <c r="AE109" s="77"/>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
        <v>0</v>
      </c>
      <c r="M110" s="71">
        <f t="shared" si="2"/>
        <v>0</v>
      </c>
      <c r="N110" s="72"/>
      <c r="O110" s="73">
        <f t="shared" si="3"/>
        <v>0</v>
      </c>
      <c r="P110" s="72"/>
      <c r="Q110" s="72"/>
      <c r="R110" s="72"/>
      <c r="S110" s="74">
        <f t="shared" si="0"/>
        <v>0</v>
      </c>
      <c r="T110" s="121" t="str">
        <f t="shared" si="4"/>
        <v>OK</v>
      </c>
      <c r="U110" s="247"/>
      <c r="V110" s="249"/>
      <c r="W110" s="89"/>
      <c r="X110" s="76"/>
      <c r="Y110" s="89"/>
      <c r="Z110" s="76"/>
      <c r="AA110" s="83"/>
      <c r="AB110" s="84"/>
      <c r="AC110" s="78"/>
      <c r="AD110" s="77"/>
      <c r="AE110" s="77"/>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247"/>
      <c r="V111" s="249"/>
      <c r="W111" s="89"/>
      <c r="X111" s="76"/>
      <c r="Y111" s="89"/>
      <c r="Z111" s="76"/>
      <c r="AA111" s="83"/>
      <c r="AB111" s="84"/>
      <c r="AC111" s="78"/>
      <c r="AD111" s="77"/>
      <c r="AE111" s="77"/>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247"/>
      <c r="V112" s="249"/>
      <c r="W112" s="89"/>
      <c r="X112" s="76"/>
      <c r="Y112" s="89"/>
      <c r="Z112" s="76"/>
      <c r="AA112" s="83"/>
      <c r="AB112" s="84"/>
      <c r="AC112" s="78"/>
      <c r="AD112" s="77"/>
      <c r="AE112" s="77"/>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v>5</v>
      </c>
      <c r="L113" s="70">
        <f t="shared" si="1"/>
        <v>0</v>
      </c>
      <c r="M113" s="71">
        <f t="shared" si="2"/>
        <v>0</v>
      </c>
      <c r="N113" s="72"/>
      <c r="O113" s="73">
        <f t="shared" si="3"/>
        <v>1</v>
      </c>
      <c r="P113" s="72"/>
      <c r="Q113" s="72"/>
      <c r="R113" s="72"/>
      <c r="S113" s="74">
        <f t="shared" si="0"/>
        <v>5</v>
      </c>
      <c r="T113" s="121" t="str">
        <f t="shared" si="4"/>
        <v>OK</v>
      </c>
      <c r="U113" s="247"/>
      <c r="V113" s="249"/>
      <c r="W113" s="89"/>
      <c r="X113" s="76"/>
      <c r="Y113" s="89"/>
      <c r="Z113" s="76"/>
      <c r="AA113" s="83"/>
      <c r="AB113" s="84"/>
      <c r="AC113" s="78"/>
      <c r="AD113" s="77"/>
      <c r="AE113" s="77"/>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247"/>
      <c r="V114" s="249"/>
      <c r="W114" s="89"/>
      <c r="X114" s="76"/>
      <c r="Y114" s="89"/>
      <c r="Z114" s="76"/>
      <c r="AA114" s="83"/>
      <c r="AB114" s="84"/>
      <c r="AC114" s="78"/>
      <c r="AD114" s="77"/>
      <c r="AE114" s="77"/>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247"/>
      <c r="V115" s="249"/>
      <c r="W115" s="89"/>
      <c r="X115" s="76"/>
      <c r="Y115" s="89"/>
      <c r="Z115" s="76"/>
      <c r="AA115" s="83"/>
      <c r="AB115" s="84"/>
      <c r="AC115" s="78"/>
      <c r="AD115" s="77"/>
      <c r="AE115" s="77"/>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247"/>
      <c r="V116" s="249"/>
      <c r="W116" s="89"/>
      <c r="X116" s="76"/>
      <c r="Y116" s="89"/>
      <c r="Z116" s="76"/>
      <c r="AA116" s="83"/>
      <c r="AB116" s="84"/>
      <c r="AC116" s="78"/>
      <c r="AD116" s="77"/>
      <c r="AE116" s="77"/>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247"/>
      <c r="V117" s="249"/>
      <c r="W117" s="89"/>
      <c r="X117" s="76"/>
      <c r="Y117" s="89"/>
      <c r="Z117" s="76"/>
      <c r="AA117" s="83"/>
      <c r="AB117" s="84"/>
      <c r="AC117" s="78"/>
      <c r="AD117" s="77"/>
      <c r="AE117" s="77"/>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247"/>
      <c r="V118" s="249"/>
      <c r="W118" s="89"/>
      <c r="X118" s="76"/>
      <c r="Y118" s="89"/>
      <c r="Z118" s="76"/>
      <c r="AA118" s="83"/>
      <c r="AB118" s="84"/>
      <c r="AC118" s="78"/>
      <c r="AD118" s="77"/>
      <c r="AE118" s="77"/>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247"/>
      <c r="V119" s="249"/>
      <c r="W119" s="89"/>
      <c r="X119" s="76"/>
      <c r="Y119" s="89"/>
      <c r="Z119" s="76"/>
      <c r="AA119" s="83"/>
      <c r="AB119" s="84"/>
      <c r="AC119" s="78"/>
      <c r="AD119" s="77"/>
      <c r="AE119" s="77"/>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v>2</v>
      </c>
      <c r="L120" s="70">
        <f t="shared" si="1"/>
        <v>0</v>
      </c>
      <c r="M120" s="71">
        <f t="shared" si="2"/>
        <v>0</v>
      </c>
      <c r="N120" s="72"/>
      <c r="O120" s="73">
        <f t="shared" si="3"/>
        <v>0</v>
      </c>
      <c r="P120" s="72"/>
      <c r="Q120" s="72"/>
      <c r="R120" s="72"/>
      <c r="S120" s="74">
        <f t="shared" si="0"/>
        <v>2</v>
      </c>
      <c r="T120" s="121" t="str">
        <f t="shared" si="4"/>
        <v>OK</v>
      </c>
      <c r="U120" s="247"/>
      <c r="V120" s="249"/>
      <c r="W120" s="89"/>
      <c r="X120" s="76"/>
      <c r="Y120" s="89"/>
      <c r="Z120" s="76"/>
      <c r="AA120" s="83"/>
      <c r="AB120" s="84"/>
      <c r="AC120" s="78"/>
      <c r="AD120" s="77"/>
      <c r="AE120" s="77"/>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247"/>
      <c r="V121" s="249"/>
      <c r="W121" s="89"/>
      <c r="X121" s="76"/>
      <c r="Y121" s="89"/>
      <c r="Z121" s="76"/>
      <c r="AA121" s="83"/>
      <c r="AB121" s="84"/>
      <c r="AC121" s="78"/>
      <c r="AD121" s="77"/>
      <c r="AE121" s="77"/>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247"/>
      <c r="V122" s="249"/>
      <c r="W122" s="89"/>
      <c r="X122" s="76"/>
      <c r="Y122" s="89"/>
      <c r="Z122" s="76"/>
      <c r="AA122" s="83"/>
      <c r="AB122" s="84"/>
      <c r="AC122" s="78"/>
      <c r="AD122" s="77"/>
      <c r="AE122" s="77"/>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247"/>
      <c r="V123" s="249"/>
      <c r="W123" s="89"/>
      <c r="X123" s="76"/>
      <c r="Y123" s="89"/>
      <c r="Z123" s="76"/>
      <c r="AA123" s="83"/>
      <c r="AB123" s="84"/>
      <c r="AC123" s="78"/>
      <c r="AD123" s="77"/>
      <c r="AE123" s="77"/>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
        <v>0</v>
      </c>
      <c r="M124" s="71">
        <f t="shared" si="2"/>
        <v>0</v>
      </c>
      <c r="N124" s="72"/>
      <c r="O124" s="73">
        <f t="shared" si="3"/>
        <v>0</v>
      </c>
      <c r="P124" s="72"/>
      <c r="Q124" s="72"/>
      <c r="R124" s="72"/>
      <c r="S124" s="74">
        <f t="shared" si="0"/>
        <v>0</v>
      </c>
      <c r="T124" s="121" t="str">
        <f t="shared" si="4"/>
        <v>OK</v>
      </c>
      <c r="U124" s="247"/>
      <c r="V124" s="249"/>
      <c r="W124" s="89"/>
      <c r="X124" s="76"/>
      <c r="Y124" s="89"/>
      <c r="Z124" s="76"/>
      <c r="AA124" s="83"/>
      <c r="AB124" s="84"/>
      <c r="AC124" s="78"/>
      <c r="AD124" s="77"/>
      <c r="AE124" s="77"/>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247"/>
      <c r="V125" s="249"/>
      <c r="W125" s="89"/>
      <c r="X125" s="76"/>
      <c r="Y125" s="89"/>
      <c r="Z125" s="76"/>
      <c r="AA125" s="83"/>
      <c r="AB125" s="84"/>
      <c r="AC125" s="78"/>
      <c r="AD125" s="77"/>
      <c r="AE125" s="77"/>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247"/>
      <c r="V126" s="249"/>
      <c r="W126" s="89"/>
      <c r="X126" s="76"/>
      <c r="Y126" s="89"/>
      <c r="Z126" s="76"/>
      <c r="AA126" s="83"/>
      <c r="AB126" s="84"/>
      <c r="AC126" s="78"/>
      <c r="AD126" s="77"/>
      <c r="AE126" s="77"/>
      <c r="AF126" s="76"/>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247"/>
      <c r="V127" s="249"/>
      <c r="W127" s="89"/>
      <c r="X127" s="76"/>
      <c r="Y127" s="89"/>
      <c r="Z127" s="76"/>
      <c r="AA127" s="83"/>
      <c r="AB127" s="84"/>
      <c r="AC127" s="78"/>
      <c r="AD127" s="77"/>
      <c r="AE127" s="77"/>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
        <v>0</v>
      </c>
      <c r="M128" s="71">
        <f t="shared" si="2"/>
        <v>0</v>
      </c>
      <c r="N128" s="72"/>
      <c r="O128" s="73">
        <f t="shared" si="3"/>
        <v>0</v>
      </c>
      <c r="P128" s="72"/>
      <c r="Q128" s="72"/>
      <c r="R128" s="72"/>
      <c r="S128" s="74">
        <f t="shared" si="0"/>
        <v>0</v>
      </c>
      <c r="T128" s="121" t="str">
        <f t="shared" si="4"/>
        <v>OK</v>
      </c>
      <c r="U128" s="247"/>
      <c r="V128" s="249"/>
      <c r="W128" s="89"/>
      <c r="X128" s="76"/>
      <c r="Y128" s="89"/>
      <c r="Z128" s="76"/>
      <c r="AA128" s="83"/>
      <c r="AB128" s="84"/>
      <c r="AC128" s="78"/>
      <c r="AD128" s="77"/>
      <c r="AE128" s="77"/>
      <c r="AF128" s="76"/>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247"/>
      <c r="V129" s="249"/>
      <c r="W129" s="89"/>
      <c r="X129" s="76"/>
      <c r="Y129" s="89"/>
      <c r="Z129" s="76"/>
      <c r="AA129" s="83"/>
      <c r="AB129" s="84"/>
      <c r="AC129" s="78"/>
      <c r="AD129" s="77"/>
      <c r="AE129" s="77"/>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247"/>
      <c r="V130" s="249"/>
      <c r="W130" s="89"/>
      <c r="X130" s="76"/>
      <c r="Y130" s="89"/>
      <c r="Z130" s="76"/>
      <c r="AA130" s="83"/>
      <c r="AB130" s="84"/>
      <c r="AC130" s="78"/>
      <c r="AD130" s="77"/>
      <c r="AE130" s="77"/>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
        <v>0</v>
      </c>
      <c r="M131" s="71">
        <f t="shared" si="2"/>
        <v>0</v>
      </c>
      <c r="N131" s="72"/>
      <c r="O131" s="73">
        <f t="shared" si="3"/>
        <v>0</v>
      </c>
      <c r="P131" s="72"/>
      <c r="Q131" s="72"/>
      <c r="R131" s="72"/>
      <c r="S131" s="74">
        <f t="shared" si="0"/>
        <v>0</v>
      </c>
      <c r="T131" s="121" t="str">
        <f t="shared" si="4"/>
        <v>OK</v>
      </c>
      <c r="U131" s="247"/>
      <c r="V131" s="249"/>
      <c r="W131" s="89"/>
      <c r="X131" s="76"/>
      <c r="Y131" s="89"/>
      <c r="Z131" s="76"/>
      <c r="AA131" s="83"/>
      <c r="AB131" s="84"/>
      <c r="AC131" s="78"/>
      <c r="AD131" s="77"/>
      <c r="AE131" s="77"/>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si="1"/>
        <v>0</v>
      </c>
      <c r="M132" s="71">
        <f t="shared" si="2"/>
        <v>0</v>
      </c>
      <c r="N132" s="72"/>
      <c r="O132" s="73">
        <f t="shared" si="3"/>
        <v>0</v>
      </c>
      <c r="P132" s="72"/>
      <c r="Q132" s="72"/>
      <c r="R132" s="72"/>
      <c r="S132" s="74">
        <f t="shared" si="0"/>
        <v>0</v>
      </c>
      <c r="T132" s="121" t="str">
        <f t="shared" si="4"/>
        <v>OK</v>
      </c>
      <c r="U132" s="247"/>
      <c r="V132" s="249"/>
      <c r="W132" s="89"/>
      <c r="X132" s="76"/>
      <c r="Y132" s="89"/>
      <c r="Z132" s="76"/>
      <c r="AA132" s="83"/>
      <c r="AB132" s="84"/>
      <c r="AC132" s="78"/>
      <c r="AD132" s="77"/>
      <c r="AE132" s="77"/>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247"/>
      <c r="V133" s="249"/>
      <c r="W133" s="89"/>
      <c r="X133" s="76"/>
      <c r="Y133" s="89"/>
      <c r="Z133" s="76"/>
      <c r="AA133" s="83"/>
      <c r="AB133" s="84"/>
      <c r="AC133" s="78"/>
      <c r="AD133" s="77"/>
      <c r="AE133" s="77"/>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247"/>
      <c r="V134" s="249"/>
      <c r="W134" s="89"/>
      <c r="X134" s="76"/>
      <c r="Y134" s="89"/>
      <c r="Z134" s="76"/>
      <c r="AA134" s="83"/>
      <c r="AB134" s="84"/>
      <c r="AC134" s="78"/>
      <c r="AD134" s="77"/>
      <c r="AE134" s="77"/>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247"/>
      <c r="V135" s="249"/>
      <c r="W135" s="89"/>
      <c r="X135" s="76"/>
      <c r="Y135" s="89"/>
      <c r="Z135" s="76"/>
      <c r="AA135" s="83"/>
      <c r="AB135" s="84"/>
      <c r="AC135" s="78"/>
      <c r="AD135" s="77"/>
      <c r="AE135" s="77"/>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
        <v>0</v>
      </c>
      <c r="M136" s="71">
        <f t="shared" si="2"/>
        <v>0</v>
      </c>
      <c r="N136" s="72"/>
      <c r="O136" s="73">
        <f t="shared" si="3"/>
        <v>0</v>
      </c>
      <c r="P136" s="72"/>
      <c r="Q136" s="72"/>
      <c r="R136" s="72"/>
      <c r="S136" s="74">
        <f t="shared" si="0"/>
        <v>0</v>
      </c>
      <c r="T136" s="121" t="str">
        <f t="shared" si="4"/>
        <v>OK</v>
      </c>
      <c r="U136" s="247"/>
      <c r="V136" s="249"/>
      <c r="W136" s="89"/>
      <c r="X136" s="76"/>
      <c r="Y136" s="89"/>
      <c r="Z136" s="76"/>
      <c r="AA136" s="83"/>
      <c r="AB136" s="84"/>
      <c r="AC136" s="78"/>
      <c r="AD136" s="77"/>
      <c r="AE136" s="77"/>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247"/>
      <c r="V137" s="249"/>
      <c r="W137" s="89"/>
      <c r="X137" s="76"/>
      <c r="Y137" s="89"/>
      <c r="Z137" s="76"/>
      <c r="AA137" s="83"/>
      <c r="AB137" s="84"/>
      <c r="AC137" s="78"/>
      <c r="AD137" s="77"/>
      <c r="AE137" s="77"/>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247"/>
      <c r="V138" s="249"/>
      <c r="W138" s="89"/>
      <c r="X138" s="76"/>
      <c r="Y138" s="89"/>
      <c r="Z138" s="76"/>
      <c r="AA138" s="83"/>
      <c r="AB138" s="84"/>
      <c r="AC138" s="78"/>
      <c r="AD138" s="77"/>
      <c r="AE138" s="77"/>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247"/>
      <c r="V139" s="249"/>
      <c r="W139" s="89"/>
      <c r="X139" s="76"/>
      <c r="Y139" s="89"/>
      <c r="Z139" s="76"/>
      <c r="AA139" s="83"/>
      <c r="AB139" s="84"/>
      <c r="AC139" s="78"/>
      <c r="AD139" s="77"/>
      <c r="AE139" s="77"/>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247"/>
      <c r="V140" s="249"/>
      <c r="W140" s="89"/>
      <c r="X140" s="76"/>
      <c r="Y140" s="89"/>
      <c r="Z140" s="76"/>
      <c r="AA140" s="83"/>
      <c r="AB140" s="84"/>
      <c r="AC140" s="78"/>
      <c r="AD140" s="77"/>
      <c r="AE140" s="77"/>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247"/>
      <c r="V141" s="249"/>
      <c r="W141" s="89"/>
      <c r="X141" s="76"/>
      <c r="Y141" s="89"/>
      <c r="Z141" s="76"/>
      <c r="AA141" s="83"/>
      <c r="AB141" s="84"/>
      <c r="AC141" s="78"/>
      <c r="AD141" s="77"/>
      <c r="AE141" s="77"/>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247"/>
      <c r="V142" s="249"/>
      <c r="W142" s="89"/>
      <c r="X142" s="76"/>
      <c r="Y142" s="89"/>
      <c r="Z142" s="76"/>
      <c r="AA142" s="83"/>
      <c r="AB142" s="84"/>
      <c r="AC142" s="78"/>
      <c r="AD142" s="77"/>
      <c r="AE142" s="77"/>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247"/>
      <c r="V143" s="249"/>
      <c r="W143" s="89"/>
      <c r="X143" s="76"/>
      <c r="Y143" s="89"/>
      <c r="Z143" s="76"/>
      <c r="AA143" s="83"/>
      <c r="AB143" s="84"/>
      <c r="AC143" s="78"/>
      <c r="AD143" s="77"/>
      <c r="AE143" s="77"/>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247"/>
      <c r="V144" s="249"/>
      <c r="W144" s="89"/>
      <c r="X144" s="76"/>
      <c r="Y144" s="89"/>
      <c r="Z144" s="76"/>
      <c r="AA144" s="83"/>
      <c r="AB144" s="84"/>
      <c r="AC144" s="78"/>
      <c r="AD144" s="77"/>
      <c r="AE144" s="77"/>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247"/>
      <c r="V145" s="249"/>
      <c r="W145" s="89"/>
      <c r="X145" s="76"/>
      <c r="Y145" s="89"/>
      <c r="Z145" s="76"/>
      <c r="AA145" s="83"/>
      <c r="AB145" s="84"/>
      <c r="AC145" s="78"/>
      <c r="AD145" s="77"/>
      <c r="AE145" s="77"/>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v>3</v>
      </c>
      <c r="L146" s="70">
        <f t="shared" si="1"/>
        <v>0</v>
      </c>
      <c r="M146" s="71">
        <f t="shared" si="2"/>
        <v>0</v>
      </c>
      <c r="N146" s="72"/>
      <c r="O146" s="73">
        <f t="shared" si="3"/>
        <v>0</v>
      </c>
      <c r="P146" s="72"/>
      <c r="Q146" s="72"/>
      <c r="R146" s="72"/>
      <c r="S146" s="74">
        <f t="shared" si="0"/>
        <v>3</v>
      </c>
      <c r="T146" s="121" t="str">
        <f t="shared" si="4"/>
        <v>OK</v>
      </c>
      <c r="U146" s="247"/>
      <c r="V146" s="249"/>
      <c r="W146" s="89"/>
      <c r="X146" s="76"/>
      <c r="Y146" s="89"/>
      <c r="Z146" s="76"/>
      <c r="AA146" s="83"/>
      <c r="AB146" s="84"/>
      <c r="AC146" s="78"/>
      <c r="AD146" s="77"/>
      <c r="AE146" s="77"/>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247"/>
      <c r="V147" s="249"/>
      <c r="W147" s="89"/>
      <c r="X147" s="76"/>
      <c r="Y147" s="89"/>
      <c r="Z147" s="76"/>
      <c r="AA147" s="83"/>
      <c r="AB147" s="84"/>
      <c r="AC147" s="78"/>
      <c r="AD147" s="77"/>
      <c r="AE147" s="77"/>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247"/>
      <c r="V148" s="249"/>
      <c r="W148" s="89"/>
      <c r="X148" s="76"/>
      <c r="Y148" s="89"/>
      <c r="Z148" s="76"/>
      <c r="AA148" s="83"/>
      <c r="AB148" s="84"/>
      <c r="AC148" s="78"/>
      <c r="AD148" s="77"/>
      <c r="AE148" s="77"/>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c r="L149" s="70">
        <f t="shared" si="1"/>
        <v>6</v>
      </c>
      <c r="M149" s="71">
        <f t="shared" si="2"/>
        <v>6</v>
      </c>
      <c r="N149" s="72">
        <v>6</v>
      </c>
      <c r="O149" s="73">
        <f t="shared" si="3"/>
        <v>0</v>
      </c>
      <c r="P149" s="72"/>
      <c r="Q149" s="72"/>
      <c r="R149" s="72"/>
      <c r="S149" s="74">
        <f t="shared" si="0"/>
        <v>0</v>
      </c>
      <c r="T149" s="121" t="str">
        <f t="shared" si="4"/>
        <v>OK</v>
      </c>
      <c r="U149" s="250">
        <v>6</v>
      </c>
      <c r="V149" s="249"/>
      <c r="W149" s="89"/>
      <c r="X149" s="76"/>
      <c r="Y149" s="89"/>
      <c r="Z149" s="76"/>
      <c r="AA149" s="83"/>
      <c r="AB149" s="84"/>
      <c r="AC149" s="78"/>
      <c r="AD149" s="77"/>
      <c r="AE149" s="77"/>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247"/>
      <c r="V150" s="249"/>
      <c r="W150" s="89"/>
      <c r="X150" s="76"/>
      <c r="Y150" s="89"/>
      <c r="Z150" s="76"/>
      <c r="AA150" s="83"/>
      <c r="AB150" s="84"/>
      <c r="AC150" s="78"/>
      <c r="AD150" s="77"/>
      <c r="AE150" s="77"/>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
        <v>0</v>
      </c>
      <c r="M151" s="71">
        <f t="shared" si="2"/>
        <v>0</v>
      </c>
      <c r="N151" s="72"/>
      <c r="O151" s="73">
        <f t="shared" si="3"/>
        <v>0</v>
      </c>
      <c r="P151" s="72"/>
      <c r="Q151" s="72"/>
      <c r="R151" s="72"/>
      <c r="S151" s="74">
        <f t="shared" si="0"/>
        <v>0</v>
      </c>
      <c r="T151" s="121" t="str">
        <f t="shared" si="4"/>
        <v>OK</v>
      </c>
      <c r="U151" s="247"/>
      <c r="V151" s="249"/>
      <c r="W151" s="89"/>
      <c r="X151" s="76"/>
      <c r="Y151" s="89"/>
      <c r="Z151" s="76"/>
      <c r="AA151" s="83"/>
      <c r="AB151" s="84"/>
      <c r="AC151" s="78"/>
      <c r="AD151" s="77"/>
      <c r="AE151" s="77"/>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247"/>
      <c r="V152" s="249"/>
      <c r="W152" s="89"/>
      <c r="X152" s="76"/>
      <c r="Y152" s="89"/>
      <c r="Z152" s="76"/>
      <c r="AA152" s="83"/>
      <c r="AB152" s="84"/>
      <c r="AC152" s="78"/>
      <c r="AD152" s="77"/>
      <c r="AE152" s="77"/>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247"/>
      <c r="V153" s="249"/>
      <c r="W153" s="89"/>
      <c r="X153" s="76"/>
      <c r="Y153" s="89"/>
      <c r="Z153" s="76"/>
      <c r="AA153" s="83"/>
      <c r="AB153" s="84"/>
      <c r="AC153" s="78"/>
      <c r="AD153" s="77"/>
      <c r="AE153" s="77"/>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247"/>
      <c r="V154" s="249"/>
      <c r="W154" s="89"/>
      <c r="X154" s="76"/>
      <c r="Y154" s="89"/>
      <c r="Z154" s="76"/>
      <c r="AA154" s="83"/>
      <c r="AB154" s="84"/>
      <c r="AC154" s="78"/>
      <c r="AD154" s="77"/>
      <c r="AE154" s="77"/>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247"/>
      <c r="V155" s="249"/>
      <c r="W155" s="89"/>
      <c r="X155" s="76"/>
      <c r="Y155" s="89"/>
      <c r="Z155" s="76"/>
      <c r="AA155" s="83"/>
      <c r="AB155" s="84"/>
      <c r="AC155" s="78"/>
      <c r="AD155" s="77"/>
      <c r="AE155" s="77"/>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
        <v>0</v>
      </c>
      <c r="M156" s="71">
        <f t="shared" si="2"/>
        <v>0</v>
      </c>
      <c r="N156" s="72"/>
      <c r="O156" s="73">
        <f t="shared" si="3"/>
        <v>0</v>
      </c>
      <c r="P156" s="72"/>
      <c r="Q156" s="72"/>
      <c r="R156" s="72"/>
      <c r="S156" s="74">
        <f t="shared" si="0"/>
        <v>0</v>
      </c>
      <c r="T156" s="121" t="str">
        <f t="shared" si="4"/>
        <v>OK</v>
      </c>
      <c r="U156" s="247"/>
      <c r="V156" s="249"/>
      <c r="W156" s="89"/>
      <c r="X156" s="76"/>
      <c r="Y156" s="89"/>
      <c r="Z156" s="76"/>
      <c r="AA156" s="83"/>
      <c r="AB156" s="84"/>
      <c r="AC156" s="78"/>
      <c r="AD156" s="77"/>
      <c r="AE156" s="77"/>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247"/>
      <c r="V157" s="249"/>
      <c r="W157" s="89"/>
      <c r="X157" s="76"/>
      <c r="Y157" s="89"/>
      <c r="Z157" s="76"/>
      <c r="AA157" s="83"/>
      <c r="AB157" s="84"/>
      <c r="AC157" s="78"/>
      <c r="AD157" s="77"/>
      <c r="AE157" s="77"/>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247"/>
      <c r="V158" s="249"/>
      <c r="W158" s="89"/>
      <c r="X158" s="76"/>
      <c r="Y158" s="89"/>
      <c r="Z158" s="76"/>
      <c r="AA158" s="83"/>
      <c r="AB158" s="84"/>
      <c r="AC158" s="78"/>
      <c r="AD158" s="77"/>
      <c r="AE158" s="77"/>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
        <v>0</v>
      </c>
      <c r="M159" s="71">
        <f t="shared" si="2"/>
        <v>0</v>
      </c>
      <c r="N159" s="72"/>
      <c r="O159" s="73">
        <f t="shared" si="3"/>
        <v>0</v>
      </c>
      <c r="P159" s="72"/>
      <c r="Q159" s="72"/>
      <c r="R159" s="72"/>
      <c r="S159" s="74">
        <f t="shared" si="0"/>
        <v>0</v>
      </c>
      <c r="T159" s="121" t="str">
        <f t="shared" si="4"/>
        <v>OK</v>
      </c>
      <c r="U159" s="247"/>
      <c r="V159" s="249"/>
      <c r="W159" s="89"/>
      <c r="X159" s="76"/>
      <c r="Y159" s="89"/>
      <c r="Z159" s="76"/>
      <c r="AA159" s="83"/>
      <c r="AB159" s="84"/>
      <c r="AC159" s="78"/>
      <c r="AD159" s="77"/>
      <c r="AE159" s="77"/>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c r="L160" s="70">
        <f t="shared" si="1"/>
        <v>0</v>
      </c>
      <c r="M160" s="71">
        <f t="shared" si="2"/>
        <v>0</v>
      </c>
      <c r="N160" s="72"/>
      <c r="O160" s="73">
        <f t="shared" si="3"/>
        <v>0</v>
      </c>
      <c r="P160" s="72"/>
      <c r="Q160" s="72"/>
      <c r="R160" s="72"/>
      <c r="S160" s="74">
        <f t="shared" si="0"/>
        <v>0</v>
      </c>
      <c r="T160" s="121" t="str">
        <f t="shared" si="4"/>
        <v>OK</v>
      </c>
      <c r="U160" s="247"/>
      <c r="V160" s="249"/>
      <c r="W160" s="89"/>
      <c r="X160" s="76"/>
      <c r="Y160" s="89"/>
      <c r="Z160" s="76"/>
      <c r="AA160" s="83"/>
      <c r="AB160" s="84"/>
      <c r="AC160" s="78"/>
      <c r="AD160" s="77"/>
      <c r="AE160" s="77"/>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c r="L161" s="70">
        <f t="shared" si="1"/>
        <v>0</v>
      </c>
      <c r="M161" s="71">
        <f t="shared" si="2"/>
        <v>0</v>
      </c>
      <c r="N161" s="72"/>
      <c r="O161" s="73">
        <f t="shared" si="3"/>
        <v>0</v>
      </c>
      <c r="P161" s="72"/>
      <c r="Q161" s="72"/>
      <c r="R161" s="72"/>
      <c r="S161" s="74">
        <f t="shared" si="0"/>
        <v>0</v>
      </c>
      <c r="T161" s="121" t="str">
        <f t="shared" si="4"/>
        <v>OK</v>
      </c>
      <c r="U161" s="247"/>
      <c r="V161" s="249"/>
      <c r="W161" s="89"/>
      <c r="X161" s="76"/>
      <c r="Y161" s="89"/>
      <c r="Z161" s="76"/>
      <c r="AA161" s="83"/>
      <c r="AB161" s="84"/>
      <c r="AC161" s="78"/>
      <c r="AD161" s="77"/>
      <c r="AE161" s="77"/>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247"/>
      <c r="V162" s="249"/>
      <c r="W162" s="89"/>
      <c r="X162" s="76"/>
      <c r="Y162" s="89"/>
      <c r="Z162" s="76"/>
      <c r="AA162" s="83"/>
      <c r="AB162" s="84"/>
      <c r="AC162" s="78"/>
      <c r="AD162" s="77"/>
      <c r="AE162" s="77"/>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247"/>
      <c r="V163" s="249"/>
      <c r="W163" s="89"/>
      <c r="X163" s="76"/>
      <c r="Y163" s="89"/>
      <c r="Z163" s="76"/>
      <c r="AA163" s="83"/>
      <c r="AB163" s="84"/>
      <c r="AC163" s="78"/>
      <c r="AD163" s="77"/>
      <c r="AE163" s="77"/>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247"/>
      <c r="V164" s="249"/>
      <c r="W164" s="89"/>
      <c r="X164" s="76"/>
      <c r="Y164" s="89"/>
      <c r="Z164" s="76"/>
      <c r="AA164" s="83"/>
      <c r="AB164" s="84"/>
      <c r="AC164" s="78"/>
      <c r="AD164" s="77"/>
      <c r="AE164" s="77"/>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v>5</v>
      </c>
      <c r="L165" s="70">
        <f t="shared" si="1"/>
        <v>0</v>
      </c>
      <c r="M165" s="71">
        <f t="shared" si="2"/>
        <v>0</v>
      </c>
      <c r="N165" s="72"/>
      <c r="O165" s="73">
        <f t="shared" si="3"/>
        <v>1</v>
      </c>
      <c r="P165" s="72"/>
      <c r="Q165" s="72"/>
      <c r="R165" s="72"/>
      <c r="S165" s="74">
        <f t="shared" si="0"/>
        <v>5</v>
      </c>
      <c r="T165" s="121" t="str">
        <f t="shared" si="4"/>
        <v>OK</v>
      </c>
      <c r="U165" s="247"/>
      <c r="V165" s="249"/>
      <c r="W165" s="89"/>
      <c r="X165" s="76"/>
      <c r="Y165" s="89"/>
      <c r="Z165" s="76"/>
      <c r="AA165" s="83"/>
      <c r="AB165" s="84"/>
      <c r="AC165" s="78"/>
      <c r="AD165" s="77"/>
      <c r="AE165" s="77"/>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247"/>
      <c r="V166" s="249"/>
      <c r="W166" s="89"/>
      <c r="X166" s="76"/>
      <c r="Y166" s="89"/>
      <c r="Z166" s="76"/>
      <c r="AA166" s="83"/>
      <c r="AB166" s="84"/>
      <c r="AC166" s="78"/>
      <c r="AD166" s="77"/>
      <c r="AE166" s="77"/>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c r="O167" s="73">
        <f t="shared" si="3"/>
        <v>0</v>
      </c>
      <c r="P167" s="72"/>
      <c r="Q167" s="72"/>
      <c r="R167" s="72"/>
      <c r="S167" s="74">
        <f t="shared" si="0"/>
        <v>0</v>
      </c>
      <c r="T167" s="121" t="str">
        <f t="shared" si="4"/>
        <v>OK</v>
      </c>
      <c r="U167" s="247"/>
      <c r="V167" s="249"/>
      <c r="W167" s="89"/>
      <c r="X167" s="76"/>
      <c r="Y167" s="89"/>
      <c r="Z167" s="76"/>
      <c r="AA167" s="83"/>
      <c r="AB167" s="84"/>
      <c r="AC167" s="78"/>
      <c r="AD167" s="77"/>
      <c r="AE167" s="77"/>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247"/>
      <c r="V168" s="249"/>
      <c r="W168" s="89"/>
      <c r="X168" s="76"/>
      <c r="Y168" s="89"/>
      <c r="Z168" s="76"/>
      <c r="AA168" s="83"/>
      <c r="AB168" s="84"/>
      <c r="AC168" s="78"/>
      <c r="AD168" s="77"/>
      <c r="AE168" s="77"/>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247"/>
      <c r="V169" s="249"/>
      <c r="W169" s="89"/>
      <c r="X169" s="76"/>
      <c r="Y169" s="89"/>
      <c r="Z169" s="76"/>
      <c r="AA169" s="83"/>
      <c r="AB169" s="84"/>
      <c r="AC169" s="78"/>
      <c r="AD169" s="77"/>
      <c r="AE169" s="77"/>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247"/>
      <c r="V170" s="249"/>
      <c r="W170" s="89"/>
      <c r="X170" s="76"/>
      <c r="Y170" s="89"/>
      <c r="Z170" s="76"/>
      <c r="AA170" s="83"/>
      <c r="AB170" s="84"/>
      <c r="AC170" s="78"/>
      <c r="AD170" s="77"/>
      <c r="AE170" s="77"/>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247"/>
      <c r="V171" s="249"/>
      <c r="W171" s="89"/>
      <c r="X171" s="76"/>
      <c r="Y171" s="89"/>
      <c r="Z171" s="76"/>
      <c r="AA171" s="83"/>
      <c r="AB171" s="84"/>
      <c r="AC171" s="78"/>
      <c r="AD171" s="77"/>
      <c r="AE171" s="77"/>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247"/>
      <c r="V172" s="249"/>
      <c r="W172" s="89"/>
      <c r="X172" s="76"/>
      <c r="Y172" s="89"/>
      <c r="Z172" s="76"/>
      <c r="AA172" s="83"/>
      <c r="AB172" s="84"/>
      <c r="AC172" s="78"/>
      <c r="AD172" s="77"/>
      <c r="AE172" s="77"/>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247"/>
      <c r="V173" s="249"/>
      <c r="W173" s="89"/>
      <c r="X173" s="76"/>
      <c r="Y173" s="89"/>
      <c r="Z173" s="76"/>
      <c r="AA173" s="83"/>
      <c r="AB173" s="84"/>
      <c r="AC173" s="78"/>
      <c r="AD173" s="77"/>
      <c r="AE173" s="77"/>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c r="L174" s="70">
        <f t="shared" si="1"/>
        <v>0</v>
      </c>
      <c r="M174" s="71">
        <f t="shared" si="2"/>
        <v>0</v>
      </c>
      <c r="N174" s="72"/>
      <c r="O174" s="73">
        <f t="shared" si="3"/>
        <v>0</v>
      </c>
      <c r="P174" s="72"/>
      <c r="Q174" s="72"/>
      <c r="R174" s="72"/>
      <c r="S174" s="74">
        <f t="shared" si="0"/>
        <v>0</v>
      </c>
      <c r="T174" s="121" t="str">
        <f t="shared" si="4"/>
        <v>OK</v>
      </c>
      <c r="U174" s="247"/>
      <c r="V174" s="249"/>
      <c r="W174" s="89"/>
      <c r="X174" s="76"/>
      <c r="Y174" s="89"/>
      <c r="Z174" s="76"/>
      <c r="AA174" s="83"/>
      <c r="AB174" s="84"/>
      <c r="AC174" s="78"/>
      <c r="AD174" s="77"/>
      <c r="AE174" s="77"/>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247"/>
      <c r="V175" s="249"/>
      <c r="W175" s="89"/>
      <c r="X175" s="76"/>
      <c r="Y175" s="89"/>
      <c r="Z175" s="76"/>
      <c r="AA175" s="83"/>
      <c r="AB175" s="84"/>
      <c r="AC175" s="78"/>
      <c r="AD175" s="77"/>
      <c r="AE175" s="77"/>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247"/>
      <c r="V176" s="249"/>
      <c r="W176" s="89"/>
      <c r="X176" s="76"/>
      <c r="Y176" s="89"/>
      <c r="Z176" s="76"/>
      <c r="AA176" s="83"/>
      <c r="AB176" s="84"/>
      <c r="AC176" s="78"/>
      <c r="AD176" s="77"/>
      <c r="AE176" s="77"/>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247"/>
      <c r="V177" s="249"/>
      <c r="W177" s="89"/>
      <c r="X177" s="76"/>
      <c r="Y177" s="89"/>
      <c r="Z177" s="76"/>
      <c r="AA177" s="83"/>
      <c r="AB177" s="84"/>
      <c r="AC177" s="78"/>
      <c r="AD177" s="77"/>
      <c r="AE177" s="77"/>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
        <v>0</v>
      </c>
      <c r="M178" s="71">
        <f t="shared" si="2"/>
        <v>0</v>
      </c>
      <c r="N178" s="72"/>
      <c r="O178" s="73">
        <f t="shared" si="3"/>
        <v>0</v>
      </c>
      <c r="P178" s="72"/>
      <c r="Q178" s="72"/>
      <c r="R178" s="72"/>
      <c r="S178" s="74">
        <f t="shared" si="0"/>
        <v>0</v>
      </c>
      <c r="T178" s="121" t="str">
        <f t="shared" si="4"/>
        <v>OK</v>
      </c>
      <c r="U178" s="247"/>
      <c r="V178" s="249"/>
      <c r="W178" s="89"/>
      <c r="X178" s="76"/>
      <c r="Y178" s="89"/>
      <c r="Z178" s="76"/>
      <c r="AA178" s="83"/>
      <c r="AB178" s="84"/>
      <c r="AC178" s="78"/>
      <c r="AD178" s="77"/>
      <c r="AE178" s="77"/>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c r="L179" s="70">
        <f t="shared" si="1"/>
        <v>0</v>
      </c>
      <c r="M179" s="71">
        <f t="shared" si="2"/>
        <v>0</v>
      </c>
      <c r="N179" s="72"/>
      <c r="O179" s="73">
        <f t="shared" si="3"/>
        <v>0</v>
      </c>
      <c r="P179" s="72"/>
      <c r="Q179" s="72"/>
      <c r="R179" s="72"/>
      <c r="S179" s="74">
        <f t="shared" si="0"/>
        <v>0</v>
      </c>
      <c r="T179" s="121" t="str">
        <f t="shared" si="4"/>
        <v>OK</v>
      </c>
      <c r="U179" s="247"/>
      <c r="V179" s="249"/>
      <c r="W179" s="89"/>
      <c r="X179" s="76"/>
      <c r="Y179" s="89"/>
      <c r="Z179" s="76"/>
      <c r="AA179" s="83"/>
      <c r="AB179" s="84"/>
      <c r="AC179" s="78"/>
      <c r="AD179" s="77"/>
      <c r="AE179" s="77"/>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c r="L180" s="70">
        <f t="shared" si="1"/>
        <v>0</v>
      </c>
      <c r="M180" s="71">
        <f t="shared" si="2"/>
        <v>0</v>
      </c>
      <c r="N180" s="72"/>
      <c r="O180" s="73">
        <f t="shared" si="3"/>
        <v>0</v>
      </c>
      <c r="P180" s="72"/>
      <c r="Q180" s="72"/>
      <c r="R180" s="72"/>
      <c r="S180" s="74">
        <f t="shared" si="0"/>
        <v>0</v>
      </c>
      <c r="T180" s="121" t="str">
        <f t="shared" si="4"/>
        <v>OK</v>
      </c>
      <c r="U180" s="247"/>
      <c r="V180" s="249"/>
      <c r="W180" s="89"/>
      <c r="X180" s="76"/>
      <c r="Y180" s="89"/>
      <c r="Z180" s="76"/>
      <c r="AA180" s="83"/>
      <c r="AB180" s="84"/>
      <c r="AC180" s="78"/>
      <c r="AD180" s="77"/>
      <c r="AE180" s="77"/>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247"/>
      <c r="V181" s="249"/>
      <c r="W181" s="89"/>
      <c r="X181" s="76"/>
      <c r="Y181" s="89"/>
      <c r="Z181" s="76"/>
      <c r="AA181" s="83"/>
      <c r="AB181" s="84"/>
      <c r="AC181" s="78"/>
      <c r="AD181" s="77"/>
      <c r="AE181" s="77"/>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c r="L182" s="70">
        <f t="shared" si="1"/>
        <v>0</v>
      </c>
      <c r="M182" s="71">
        <f t="shared" si="2"/>
        <v>0</v>
      </c>
      <c r="N182" s="72"/>
      <c r="O182" s="73">
        <f t="shared" si="3"/>
        <v>0</v>
      </c>
      <c r="P182" s="72"/>
      <c r="Q182" s="72"/>
      <c r="R182" s="72"/>
      <c r="S182" s="74">
        <f t="shared" si="0"/>
        <v>0</v>
      </c>
      <c r="T182" s="121" t="str">
        <f t="shared" si="4"/>
        <v>OK</v>
      </c>
      <c r="U182" s="247"/>
      <c r="V182" s="249"/>
      <c r="W182" s="89"/>
      <c r="X182" s="76"/>
      <c r="Y182" s="89"/>
      <c r="Z182" s="76"/>
      <c r="AA182" s="83"/>
      <c r="AB182" s="84"/>
      <c r="AC182" s="78"/>
      <c r="AD182" s="77"/>
      <c r="AE182" s="77"/>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247"/>
      <c r="V183" s="249"/>
      <c r="W183" s="89"/>
      <c r="X183" s="76"/>
      <c r="Y183" s="89"/>
      <c r="Z183" s="76"/>
      <c r="AA183" s="83"/>
      <c r="AB183" s="84"/>
      <c r="AC183" s="78"/>
      <c r="AD183" s="77"/>
      <c r="AE183" s="77"/>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247"/>
      <c r="V184" s="249"/>
      <c r="W184" s="89"/>
      <c r="X184" s="76"/>
      <c r="Y184" s="89"/>
      <c r="Z184" s="76"/>
      <c r="AA184" s="83"/>
      <c r="AB184" s="84"/>
      <c r="AC184" s="78"/>
      <c r="AD184" s="77"/>
      <c r="AE184" s="77"/>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247"/>
      <c r="V185" s="249"/>
      <c r="W185" s="89"/>
      <c r="X185" s="76"/>
      <c r="Y185" s="89"/>
      <c r="Z185" s="76"/>
      <c r="AA185" s="83"/>
      <c r="AB185" s="84"/>
      <c r="AC185" s="78"/>
      <c r="AD185" s="77"/>
      <c r="AE185" s="77"/>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247"/>
      <c r="V186" s="248"/>
      <c r="W186" s="88"/>
      <c r="X186" s="76"/>
      <c r="Y186" s="88"/>
      <c r="Z186" s="76"/>
      <c r="AA186" s="76"/>
      <c r="AB186" s="80"/>
      <c r="AC186" s="78"/>
      <c r="AD186" s="80"/>
      <c r="AE186" s="77"/>
      <c r="AF186" s="76"/>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48</v>
      </c>
      <c r="N187" s="95"/>
      <c r="O187" s="95"/>
      <c r="P187" s="95"/>
      <c r="Q187" s="95"/>
      <c r="R187" s="95"/>
      <c r="S187" s="95">
        <f>SUM(S4:S186)</f>
        <v>48</v>
      </c>
      <c r="U187" s="253">
        <f>SUMPRODUCT($J$4:$J$186,U4:U186)</f>
        <v>4080</v>
      </c>
      <c r="V187" s="253">
        <f>SUMPRODUCT($J$4:$J$186,V4:V186)</f>
        <v>12840</v>
      </c>
      <c r="W187" s="97">
        <f t="shared" ref="W187:AT187" si="5">SUMPRODUCT($J$4:$J$186,W4:W186)</f>
        <v>0</v>
      </c>
      <c r="X187" s="97">
        <f t="shared" si="5"/>
        <v>0</v>
      </c>
      <c r="Y187" s="97">
        <f t="shared" si="5"/>
        <v>0</v>
      </c>
      <c r="Z187" s="97">
        <f t="shared" si="5"/>
        <v>0</v>
      </c>
      <c r="AA187" s="97">
        <f t="shared" si="5"/>
        <v>0</v>
      </c>
      <c r="AB187" s="97">
        <f t="shared" si="5"/>
        <v>0</v>
      </c>
      <c r="AC187" s="97">
        <f t="shared" si="5"/>
        <v>0</v>
      </c>
      <c r="AD187" s="97">
        <f t="shared" si="5"/>
        <v>0</v>
      </c>
      <c r="AE187" s="97">
        <f t="shared" si="5"/>
        <v>0</v>
      </c>
      <c r="AF187" s="97">
        <f t="shared" si="5"/>
        <v>0</v>
      </c>
      <c r="AG187" s="97">
        <f t="shared" si="5"/>
        <v>0</v>
      </c>
      <c r="AH187" s="97">
        <f t="shared" si="5"/>
        <v>0</v>
      </c>
      <c r="AI187" s="97">
        <f t="shared" si="5"/>
        <v>0</v>
      </c>
      <c r="AJ187" s="97">
        <f t="shared" si="5"/>
        <v>0</v>
      </c>
      <c r="AK187" s="97">
        <f t="shared" si="5"/>
        <v>0</v>
      </c>
      <c r="AL187" s="97">
        <f t="shared" si="5"/>
        <v>0</v>
      </c>
      <c r="AM187" s="97">
        <f t="shared" si="5"/>
        <v>0</v>
      </c>
      <c r="AN187" s="97">
        <f t="shared" si="5"/>
        <v>0</v>
      </c>
      <c r="AO187" s="97">
        <f t="shared" si="5"/>
        <v>0</v>
      </c>
      <c r="AP187" s="97">
        <f t="shared" si="5"/>
        <v>0</v>
      </c>
      <c r="AQ187" s="97">
        <f t="shared" si="5"/>
        <v>0</v>
      </c>
      <c r="AR187" s="97">
        <f t="shared" si="5"/>
        <v>0</v>
      </c>
      <c r="AS187" s="97">
        <f t="shared" si="5"/>
        <v>0</v>
      </c>
      <c r="AT187" s="97">
        <f t="shared" si="5"/>
        <v>0</v>
      </c>
      <c r="AU187" s="79"/>
    </row>
    <row r="188" spans="1:47" ht="30" customHeight="1" x14ac:dyDescent="0.35">
      <c r="D188" s="87" t="s">
        <v>613</v>
      </c>
      <c r="K188" s="98">
        <f t="shared" ref="K188:S188" si="6">SUMPRODUCT($J$4:$J$186,K4:K186)</f>
        <v>65594.450000000012</v>
      </c>
      <c r="L188" s="98">
        <f t="shared" si="6"/>
        <v>16920</v>
      </c>
      <c r="M188" s="98">
        <f t="shared" si="6"/>
        <v>16920</v>
      </c>
      <c r="N188" s="98">
        <f t="shared" si="6"/>
        <v>16920</v>
      </c>
      <c r="O188" s="98">
        <f t="shared" si="6"/>
        <v>7913.59</v>
      </c>
      <c r="P188" s="98">
        <f t="shared" si="6"/>
        <v>0</v>
      </c>
      <c r="Q188" s="98">
        <f t="shared" si="6"/>
        <v>0</v>
      </c>
      <c r="R188" s="98">
        <f t="shared" si="6"/>
        <v>0</v>
      </c>
      <c r="S188" s="98">
        <f t="shared" si="6"/>
        <v>65594.450000000012</v>
      </c>
      <c r="U188" s="253"/>
      <c r="V188" s="100"/>
      <c r="AB188" s="100"/>
      <c r="AD188" s="100"/>
      <c r="AE188" s="82"/>
    </row>
    <row r="189" spans="1:47" ht="30" customHeight="1" x14ac:dyDescent="0.35">
      <c r="U189" s="100"/>
      <c r="V189" s="100"/>
      <c r="AE189" s="99"/>
    </row>
    <row r="190" spans="1:47" ht="30" customHeight="1" x14ac:dyDescent="0.35">
      <c r="U190" s="100"/>
      <c r="V190" s="100"/>
      <c r="AE190" s="99"/>
      <c r="AL190" s="102"/>
      <c r="AN190" s="102"/>
    </row>
    <row r="191" spans="1:47" ht="30" customHeight="1" x14ac:dyDescent="0.35">
      <c r="U191" s="100"/>
      <c r="V191" s="100"/>
      <c r="AE191" s="99"/>
      <c r="AL191" s="102"/>
      <c r="AN191" s="102"/>
    </row>
    <row r="192" spans="1:47" ht="30" customHeight="1" x14ac:dyDescent="0.35">
      <c r="U192" s="100"/>
      <c r="V192" s="100"/>
      <c r="AE192" s="99"/>
      <c r="AL192" s="102"/>
      <c r="AN192" s="102"/>
    </row>
    <row r="193" spans="21:40" ht="30" customHeight="1" x14ac:dyDescent="0.35">
      <c r="U193" s="100"/>
      <c r="V193" s="100"/>
      <c r="AE193" s="99"/>
      <c r="AL193" s="102"/>
      <c r="AN193" s="102"/>
    </row>
    <row r="194" spans="21:40" ht="30" customHeight="1" x14ac:dyDescent="0.35">
      <c r="U194" s="100"/>
      <c r="V194" s="100"/>
      <c r="AE194" s="99"/>
      <c r="AL194" s="102"/>
      <c r="AN194" s="102"/>
    </row>
    <row r="195" spans="21:40" ht="30" customHeight="1" x14ac:dyDescent="0.35">
      <c r="U195" s="100"/>
      <c r="V195" s="100"/>
      <c r="AE195" s="99"/>
      <c r="AL195" s="102"/>
      <c r="AN195" s="102"/>
    </row>
    <row r="196" spans="21:40" ht="30" customHeight="1" x14ac:dyDescent="0.35">
      <c r="U196" s="100"/>
      <c r="V196" s="100"/>
      <c r="AE196" s="99"/>
      <c r="AN196" s="102"/>
    </row>
    <row r="197" spans="21:40" ht="30" customHeight="1" x14ac:dyDescent="0.35">
      <c r="U197" s="100"/>
      <c r="V197" s="100"/>
      <c r="AE197" s="99"/>
      <c r="AN197" s="102"/>
    </row>
    <row r="198" spans="21:40" ht="30" customHeight="1" x14ac:dyDescent="0.35">
      <c r="U198" s="100"/>
      <c r="V198" s="100"/>
      <c r="AE198" s="99"/>
      <c r="AN198" s="102"/>
    </row>
    <row r="199" spans="21:40" ht="30" customHeight="1" x14ac:dyDescent="0.35">
      <c r="U199" s="100"/>
      <c r="V199" s="100"/>
      <c r="AE199" s="99"/>
    </row>
    <row r="200" spans="21:40" ht="30" customHeight="1" x14ac:dyDescent="0.35">
      <c r="U200" s="100"/>
      <c r="V200" s="100"/>
      <c r="AE200" s="99"/>
    </row>
    <row r="201" spans="21:40" ht="30" customHeight="1" x14ac:dyDescent="0.35">
      <c r="U201" s="100"/>
      <c r="V201" s="100"/>
      <c r="AE201" s="99"/>
    </row>
    <row r="202" spans="21:40" ht="30" customHeight="1" x14ac:dyDescent="0.35">
      <c r="U202" s="100"/>
      <c r="V202" s="100"/>
      <c r="AE202" s="99"/>
    </row>
    <row r="203" spans="21:40" ht="30" customHeight="1" x14ac:dyDescent="0.35">
      <c r="U203" s="100"/>
      <c r="V203" s="100"/>
      <c r="AE203" s="99"/>
    </row>
    <row r="204" spans="21:40" ht="30" customHeight="1" x14ac:dyDescent="0.35">
      <c r="U204" s="100"/>
      <c r="V204" s="100"/>
      <c r="AE204" s="99"/>
    </row>
    <row r="205" spans="21:40" ht="30" customHeight="1" x14ac:dyDescent="0.35">
      <c r="U205" s="100"/>
      <c r="V205" s="100"/>
      <c r="AE205" s="99"/>
    </row>
    <row r="206" spans="21:40" ht="30" customHeight="1" x14ac:dyDescent="0.35">
      <c r="U206" s="100"/>
      <c r="V206" s="100"/>
      <c r="AE206" s="99"/>
    </row>
    <row r="207" spans="21:40" ht="30" customHeight="1" x14ac:dyDescent="0.35">
      <c r="U207" s="100"/>
      <c r="V207" s="100"/>
      <c r="AE207" s="99"/>
    </row>
    <row r="208" spans="21:40" ht="30" customHeight="1" x14ac:dyDescent="0.35">
      <c r="U208" s="100"/>
      <c r="V208" s="100"/>
      <c r="AE208" s="99"/>
    </row>
    <row r="209" spans="21:31" ht="30" customHeight="1" x14ac:dyDescent="0.35">
      <c r="U209" s="100"/>
      <c r="V209" s="100"/>
      <c r="AE209" s="99"/>
    </row>
    <row r="210" spans="21:31" ht="30" customHeight="1" x14ac:dyDescent="0.35">
      <c r="U210" s="100"/>
      <c r="V210" s="100"/>
      <c r="AE210" s="99"/>
    </row>
    <row r="211" spans="21:31" ht="30" customHeight="1" x14ac:dyDescent="0.35">
      <c r="U211" s="100"/>
      <c r="V211" s="100"/>
      <c r="AE211" s="99"/>
    </row>
    <row r="212" spans="21:31" ht="30" customHeight="1" x14ac:dyDescent="0.35">
      <c r="U212" s="100"/>
      <c r="V212" s="100"/>
      <c r="AE212" s="99"/>
    </row>
    <row r="213" spans="21:31" ht="30" customHeight="1" x14ac:dyDescent="0.35">
      <c r="U213" s="100"/>
      <c r="V213" s="100"/>
      <c r="AE213" s="99"/>
    </row>
    <row r="214" spans="21:31" ht="30" customHeight="1" x14ac:dyDescent="0.35">
      <c r="U214" s="100"/>
      <c r="V214" s="100"/>
      <c r="AE214" s="99"/>
    </row>
    <row r="215" spans="21:31" ht="30" customHeight="1" x14ac:dyDescent="0.35">
      <c r="U215" s="100"/>
      <c r="V215" s="100"/>
      <c r="AE215" s="99"/>
    </row>
    <row r="216" spans="21:31" ht="30" customHeight="1" x14ac:dyDescent="0.35">
      <c r="U216" s="100"/>
      <c r="V216" s="100"/>
      <c r="AE216" s="99"/>
    </row>
    <row r="217" spans="21:31" ht="30" customHeight="1" x14ac:dyDescent="0.35">
      <c r="U217" s="100"/>
      <c r="V217" s="100"/>
      <c r="AE217" s="99"/>
    </row>
    <row r="218" spans="21:31" ht="30" customHeight="1" x14ac:dyDescent="0.35">
      <c r="U218" s="100"/>
      <c r="V218" s="100"/>
      <c r="AE218" s="99"/>
    </row>
    <row r="219" spans="21:31" ht="30" customHeight="1" x14ac:dyDescent="0.35">
      <c r="U219" s="100"/>
      <c r="V219" s="100"/>
      <c r="AE219" s="99"/>
    </row>
    <row r="220" spans="21:31" ht="30" customHeight="1" x14ac:dyDescent="0.35">
      <c r="U220" s="100"/>
      <c r="V220" s="100"/>
      <c r="AE220" s="99"/>
    </row>
    <row r="221" spans="21:31" ht="30" customHeight="1" x14ac:dyDescent="0.35">
      <c r="U221" s="100"/>
      <c r="V221" s="100"/>
      <c r="AE221" s="99"/>
    </row>
    <row r="222" spans="21:31" ht="30" customHeight="1" x14ac:dyDescent="0.35">
      <c r="U222" s="100"/>
      <c r="V222" s="100"/>
      <c r="AE222" s="99"/>
    </row>
    <row r="223" spans="21:31" ht="30" customHeight="1" x14ac:dyDescent="0.35">
      <c r="U223" s="100"/>
      <c r="V223" s="100"/>
      <c r="AE223" s="99"/>
    </row>
    <row r="224" spans="21:31" ht="30" customHeight="1" x14ac:dyDescent="0.35">
      <c r="U224" s="100"/>
      <c r="V224" s="100"/>
      <c r="AE224" s="99"/>
    </row>
    <row r="225" spans="21:31" ht="30" customHeight="1" x14ac:dyDescent="0.35">
      <c r="U225" s="100"/>
      <c r="V225" s="100"/>
      <c r="AE225" s="99"/>
    </row>
    <row r="226" spans="21:31" ht="30" customHeight="1" x14ac:dyDescent="0.35">
      <c r="U226" s="100"/>
      <c r="V226" s="100"/>
      <c r="AE226" s="99"/>
    </row>
    <row r="227" spans="21:31" ht="30" customHeight="1" x14ac:dyDescent="0.35">
      <c r="U227" s="100"/>
      <c r="V227" s="100"/>
      <c r="AE227" s="99"/>
    </row>
    <row r="228" spans="21:31" ht="30" customHeight="1" x14ac:dyDescent="0.35">
      <c r="U228" s="100"/>
      <c r="V228" s="100"/>
      <c r="AE228" s="99"/>
    </row>
    <row r="229" spans="21:31" ht="30" customHeight="1" x14ac:dyDescent="0.35">
      <c r="U229" s="100"/>
      <c r="V229" s="100"/>
      <c r="AE229" s="99"/>
    </row>
    <row r="230" spans="21:31" ht="30" customHeight="1" x14ac:dyDescent="0.35">
      <c r="U230" s="100"/>
      <c r="V230" s="100"/>
      <c r="AE230" s="99"/>
    </row>
    <row r="231" spans="21:31" ht="30" customHeight="1" x14ac:dyDescent="0.35">
      <c r="U231" s="100"/>
      <c r="V231" s="100"/>
      <c r="AE231" s="99"/>
    </row>
    <row r="232" spans="21:31" ht="30" customHeight="1" x14ac:dyDescent="0.35">
      <c r="U232" s="100"/>
      <c r="V232" s="100"/>
      <c r="AE232" s="99"/>
    </row>
    <row r="233" spans="21:31" ht="30" customHeight="1" x14ac:dyDescent="0.35">
      <c r="U233" s="100"/>
      <c r="V233" s="100"/>
      <c r="AE233" s="99"/>
    </row>
    <row r="234" spans="21:31" ht="30" customHeight="1" x14ac:dyDescent="0.35">
      <c r="U234" s="100"/>
      <c r="V234" s="100"/>
      <c r="AE234" s="99"/>
    </row>
    <row r="235" spans="21:31" ht="30" customHeight="1" x14ac:dyDescent="0.35">
      <c r="U235" s="100"/>
      <c r="V235" s="100"/>
      <c r="AE235" s="99"/>
    </row>
    <row r="236" spans="21:31" ht="30" customHeight="1" x14ac:dyDescent="0.35">
      <c r="U236" s="100"/>
      <c r="V236" s="100"/>
      <c r="AE236" s="99"/>
    </row>
    <row r="237" spans="21:31" ht="30" customHeight="1" x14ac:dyDescent="0.35">
      <c r="U237" s="100"/>
      <c r="V237" s="100"/>
      <c r="AE237" s="99"/>
    </row>
    <row r="238" spans="21:31" ht="30" customHeight="1" x14ac:dyDescent="0.35">
      <c r="U238" s="100"/>
      <c r="V238" s="100"/>
      <c r="AE238" s="99"/>
    </row>
    <row r="239" spans="21:31" ht="30" customHeight="1" x14ac:dyDescent="0.35">
      <c r="U239" s="100"/>
      <c r="V239" s="100"/>
      <c r="AE239" s="99"/>
    </row>
    <row r="240" spans="21:31" ht="30" customHeight="1" x14ac:dyDescent="0.35">
      <c r="U240" s="100"/>
      <c r="V240" s="100"/>
      <c r="AE240" s="99"/>
    </row>
    <row r="241" spans="21:31" ht="30" customHeight="1" x14ac:dyDescent="0.35">
      <c r="U241" s="100"/>
      <c r="V241" s="100"/>
      <c r="AE241" s="99"/>
    </row>
    <row r="242" spans="21:31" ht="30" customHeight="1" x14ac:dyDescent="0.35">
      <c r="U242" s="100"/>
      <c r="V242" s="100"/>
      <c r="AE242" s="99"/>
    </row>
    <row r="243" spans="21:31" ht="30" customHeight="1" x14ac:dyDescent="0.35">
      <c r="U243" s="100"/>
      <c r="V243" s="100"/>
      <c r="AE243" s="99"/>
    </row>
    <row r="244" spans="21:31" ht="30" customHeight="1" x14ac:dyDescent="0.35">
      <c r="U244" s="100"/>
      <c r="V244" s="100"/>
      <c r="AE244" s="99"/>
    </row>
    <row r="245" spans="21:31" ht="30" customHeight="1" x14ac:dyDescent="0.35">
      <c r="U245" s="100"/>
      <c r="V245" s="100"/>
      <c r="AE245" s="99"/>
    </row>
    <row r="246" spans="21:31" ht="30" customHeight="1" x14ac:dyDescent="0.35">
      <c r="U246" s="100"/>
      <c r="V246" s="100"/>
      <c r="AE246" s="99"/>
    </row>
    <row r="247" spans="21:31" ht="30" customHeight="1" x14ac:dyDescent="0.35">
      <c r="U247" s="100"/>
      <c r="V247" s="100"/>
      <c r="AE247" s="99"/>
    </row>
    <row r="248" spans="21:31" ht="30" customHeight="1" x14ac:dyDescent="0.35">
      <c r="U248" s="100"/>
      <c r="V248" s="100"/>
      <c r="AE248" s="99"/>
    </row>
    <row r="249" spans="21:31" ht="30" customHeight="1" x14ac:dyDescent="0.35">
      <c r="U249" s="100"/>
      <c r="V249" s="100"/>
      <c r="AE249" s="99"/>
    </row>
    <row r="250" spans="21:31" ht="30" customHeight="1" x14ac:dyDescent="0.35">
      <c r="U250" s="100"/>
      <c r="V250" s="100"/>
      <c r="AE250" s="99"/>
    </row>
    <row r="251" spans="21:31" ht="30" customHeight="1" x14ac:dyDescent="0.35">
      <c r="U251" s="100"/>
      <c r="V251" s="100"/>
      <c r="AE251" s="99"/>
    </row>
    <row r="252" spans="21:31" ht="30" customHeight="1" x14ac:dyDescent="0.35">
      <c r="U252" s="100"/>
      <c r="V252" s="100"/>
      <c r="AE252" s="99"/>
    </row>
    <row r="253" spans="21:31" ht="30" customHeight="1" x14ac:dyDescent="0.35">
      <c r="U253" s="100"/>
      <c r="V253" s="100"/>
      <c r="AE253" s="99"/>
    </row>
    <row r="254" spans="21:31" ht="30" customHeight="1" x14ac:dyDescent="0.35">
      <c r="U254" s="100"/>
      <c r="V254" s="100"/>
      <c r="AE254" s="99"/>
    </row>
    <row r="255" spans="21:31" ht="30" customHeight="1" x14ac:dyDescent="0.35">
      <c r="U255" s="100"/>
      <c r="V255" s="100"/>
      <c r="AE255" s="99"/>
    </row>
    <row r="256" spans="21:31" ht="30" customHeight="1" x14ac:dyDescent="0.35">
      <c r="U256" s="100"/>
      <c r="V256" s="100"/>
      <c r="AE256" s="99"/>
    </row>
    <row r="257" spans="21:31" ht="30" customHeight="1" x14ac:dyDescent="0.35">
      <c r="U257" s="100"/>
      <c r="V257" s="100"/>
      <c r="AE257" s="99"/>
    </row>
    <row r="258" spans="21:31" ht="30" customHeight="1" x14ac:dyDescent="0.35">
      <c r="U258" s="100"/>
      <c r="V258" s="100"/>
      <c r="AE258" s="99"/>
    </row>
    <row r="259" spans="21:31" ht="30" customHeight="1" x14ac:dyDescent="0.35">
      <c r="U259" s="100"/>
      <c r="V259" s="100"/>
      <c r="AE259" s="99"/>
    </row>
    <row r="260" spans="21:31" ht="30" customHeight="1" x14ac:dyDescent="0.35">
      <c r="U260" s="100"/>
      <c r="V260" s="100"/>
      <c r="AE260" s="99"/>
    </row>
    <row r="261" spans="21:31" ht="30" customHeight="1" x14ac:dyDescent="0.35">
      <c r="U261" s="100"/>
      <c r="V261" s="100"/>
      <c r="AE261" s="99"/>
    </row>
    <row r="262" spans="21:31" ht="30" customHeight="1" x14ac:dyDescent="0.35">
      <c r="U262" s="100"/>
      <c r="V262" s="100"/>
      <c r="AE262" s="99"/>
    </row>
    <row r="263" spans="21:31" ht="30" customHeight="1" x14ac:dyDescent="0.35">
      <c r="U263" s="100"/>
      <c r="V263" s="100"/>
      <c r="AE263" s="99"/>
    </row>
    <row r="264" spans="21:31" ht="30" customHeight="1" x14ac:dyDescent="0.35">
      <c r="U264" s="100"/>
      <c r="V264" s="100"/>
      <c r="AE264" s="99"/>
    </row>
    <row r="265" spans="21:31" ht="30" customHeight="1" x14ac:dyDescent="0.35">
      <c r="U265" s="100"/>
      <c r="V265" s="100"/>
      <c r="AE265" s="99"/>
    </row>
    <row r="266" spans="21:31" ht="30" customHeight="1" x14ac:dyDescent="0.35">
      <c r="U266" s="100"/>
      <c r="V266" s="100"/>
      <c r="AE266" s="99"/>
    </row>
    <row r="267" spans="21:31" ht="30" customHeight="1" x14ac:dyDescent="0.35">
      <c r="U267" s="100"/>
      <c r="V267" s="100"/>
      <c r="AE267" s="99"/>
    </row>
    <row r="268" spans="21:31" ht="30" customHeight="1" x14ac:dyDescent="0.35">
      <c r="U268" s="100"/>
      <c r="V268" s="100"/>
      <c r="AE268" s="99"/>
    </row>
    <row r="269" spans="21:31" ht="30" customHeight="1" x14ac:dyDescent="0.35">
      <c r="U269" s="100"/>
      <c r="V269" s="100"/>
      <c r="AE269" s="99"/>
    </row>
    <row r="270" spans="21:31" ht="30" customHeight="1" x14ac:dyDescent="0.35">
      <c r="U270" s="100"/>
      <c r="V270" s="100"/>
      <c r="AE270" s="99"/>
    </row>
    <row r="271" spans="21:31" ht="30" customHeight="1" x14ac:dyDescent="0.35">
      <c r="U271" s="100"/>
      <c r="V271" s="100"/>
      <c r="AE271" s="99"/>
    </row>
    <row r="272" spans="21:31" ht="30" customHeight="1" x14ac:dyDescent="0.35">
      <c r="U272" s="100"/>
      <c r="V272" s="100"/>
      <c r="AE272" s="99"/>
    </row>
    <row r="273" spans="21:31" ht="30" customHeight="1" x14ac:dyDescent="0.35">
      <c r="U273" s="100"/>
      <c r="V273" s="100"/>
      <c r="AE273" s="99"/>
    </row>
    <row r="274" spans="21:31" ht="30" customHeight="1" x14ac:dyDescent="0.35">
      <c r="U274" s="100"/>
      <c r="V274" s="100"/>
      <c r="AE274" s="99"/>
    </row>
    <row r="275" spans="21:31" ht="30" customHeight="1" x14ac:dyDescent="0.35">
      <c r="U275" s="100"/>
      <c r="V275" s="100"/>
      <c r="AE275" s="99"/>
    </row>
    <row r="276" spans="21:31" ht="30" customHeight="1" x14ac:dyDescent="0.35">
      <c r="U276" s="100"/>
      <c r="V276" s="100"/>
      <c r="AE276" s="99"/>
    </row>
    <row r="277" spans="21:31" ht="30" customHeight="1" x14ac:dyDescent="0.35">
      <c r="U277" s="100"/>
      <c r="V277" s="100"/>
      <c r="AE277" s="99"/>
    </row>
    <row r="278" spans="21:31" ht="30" customHeight="1" x14ac:dyDescent="0.35">
      <c r="U278" s="100"/>
      <c r="V278" s="100"/>
      <c r="AE278" s="99"/>
    </row>
    <row r="279" spans="21:31" ht="30" customHeight="1" x14ac:dyDescent="0.35">
      <c r="U279" s="100"/>
      <c r="V279" s="100"/>
      <c r="AE279" s="99"/>
    </row>
    <row r="280" spans="21:31" ht="30" customHeight="1" x14ac:dyDescent="0.35">
      <c r="U280" s="100"/>
      <c r="V280" s="100"/>
      <c r="AE280" s="99"/>
    </row>
    <row r="281" spans="21:31" ht="30" customHeight="1" x14ac:dyDescent="0.35">
      <c r="U281" s="100"/>
      <c r="V281" s="100"/>
      <c r="AE281" s="99"/>
    </row>
    <row r="282" spans="21:31" ht="30" customHeight="1" x14ac:dyDescent="0.35">
      <c r="U282" s="100"/>
      <c r="V282" s="100"/>
      <c r="AE282" s="99"/>
    </row>
    <row r="283" spans="21:31" ht="30" customHeight="1" x14ac:dyDescent="0.35">
      <c r="U283" s="100"/>
      <c r="V283" s="100"/>
      <c r="AE283" s="99"/>
    </row>
    <row r="284" spans="21:31" ht="30" customHeight="1" x14ac:dyDescent="0.35">
      <c r="U284" s="100"/>
      <c r="V284" s="100"/>
      <c r="AE284" s="99"/>
    </row>
    <row r="285" spans="21:31" ht="30" customHeight="1" x14ac:dyDescent="0.35">
      <c r="U285" s="100"/>
      <c r="V285" s="100"/>
      <c r="AE285" s="99"/>
    </row>
    <row r="286" spans="21:31" ht="30" customHeight="1" x14ac:dyDescent="0.35">
      <c r="U286" s="100"/>
      <c r="V286" s="100"/>
      <c r="AE286" s="99"/>
    </row>
    <row r="287" spans="21:31" ht="30" customHeight="1" x14ac:dyDescent="0.35">
      <c r="U287" s="100"/>
      <c r="V287" s="100"/>
      <c r="AE287" s="99"/>
    </row>
    <row r="288" spans="21:31" ht="30" customHeight="1" x14ac:dyDescent="0.35">
      <c r="U288" s="100"/>
      <c r="V288" s="100"/>
      <c r="AE288" s="99"/>
    </row>
    <row r="289" spans="21:31" ht="30" customHeight="1" x14ac:dyDescent="0.35">
      <c r="U289" s="100"/>
      <c r="V289" s="100"/>
      <c r="AE289" s="99"/>
    </row>
    <row r="290" spans="21:31" ht="30" customHeight="1" x14ac:dyDescent="0.35">
      <c r="U290" s="100"/>
      <c r="V290" s="100"/>
      <c r="AE290" s="99"/>
    </row>
    <row r="291" spans="21:31" ht="30" customHeight="1" x14ac:dyDescent="0.35">
      <c r="U291" s="100"/>
      <c r="V291" s="100"/>
      <c r="AE291" s="99"/>
    </row>
    <row r="292" spans="21:31" ht="30" customHeight="1" x14ac:dyDescent="0.35">
      <c r="U292" s="100"/>
      <c r="V292" s="100"/>
      <c r="AE292" s="99"/>
    </row>
    <row r="293" spans="21:31" ht="30" customHeight="1" x14ac:dyDescent="0.35">
      <c r="U293" s="100"/>
      <c r="V293" s="100"/>
      <c r="AE293" s="99"/>
    </row>
    <row r="294" spans="21:31" ht="30" customHeight="1" x14ac:dyDescent="0.35">
      <c r="U294" s="100"/>
      <c r="V294" s="100"/>
      <c r="AE294" s="99"/>
    </row>
    <row r="295" spans="21:31" ht="30" customHeight="1" x14ac:dyDescent="0.35">
      <c r="U295" s="100"/>
      <c r="V295" s="100"/>
      <c r="AE295" s="99"/>
    </row>
    <row r="296" spans="21:31" ht="30" customHeight="1" x14ac:dyDescent="0.35">
      <c r="U296" s="100"/>
      <c r="V296" s="100"/>
      <c r="AE296" s="99"/>
    </row>
    <row r="297" spans="21:31" ht="30" customHeight="1" x14ac:dyDescent="0.35">
      <c r="U297" s="100"/>
      <c r="V297" s="100"/>
      <c r="AE297" s="99"/>
    </row>
    <row r="298" spans="21:31" ht="30" customHeight="1" x14ac:dyDescent="0.35">
      <c r="U298" s="100"/>
      <c r="V298" s="100"/>
      <c r="AE298" s="99"/>
    </row>
    <row r="299" spans="21:31" ht="30" customHeight="1" x14ac:dyDescent="0.35">
      <c r="U299" s="100"/>
      <c r="V299" s="100"/>
      <c r="AE299" s="99"/>
    </row>
    <row r="300" spans="21:31" ht="30" customHeight="1" x14ac:dyDescent="0.35">
      <c r="U300" s="100"/>
      <c r="V300" s="100"/>
      <c r="AE300" s="99"/>
    </row>
    <row r="301" spans="21:31" ht="30" customHeight="1" x14ac:dyDescent="0.35">
      <c r="U301" s="100"/>
      <c r="V301" s="100"/>
      <c r="AE301" s="99"/>
    </row>
    <row r="302" spans="21:31" ht="30" customHeight="1" x14ac:dyDescent="0.35">
      <c r="U302" s="100"/>
      <c r="V302" s="100"/>
      <c r="AE302" s="99"/>
    </row>
    <row r="303" spans="21:31" ht="30" customHeight="1" x14ac:dyDescent="0.35">
      <c r="U303" s="100"/>
      <c r="V303" s="100"/>
      <c r="AE303" s="99"/>
    </row>
    <row r="304" spans="21:31" ht="30" customHeight="1" x14ac:dyDescent="0.35">
      <c r="U304" s="100"/>
      <c r="V304" s="100"/>
      <c r="AE304" s="99"/>
    </row>
    <row r="305" spans="21:31" ht="30" customHeight="1" x14ac:dyDescent="0.35">
      <c r="U305" s="100"/>
      <c r="V305" s="100"/>
      <c r="AE305" s="99"/>
    </row>
    <row r="306" spans="21:31" ht="30" customHeight="1" x14ac:dyDescent="0.35">
      <c r="U306" s="100"/>
      <c r="V306" s="100"/>
      <c r="AE306" s="99"/>
    </row>
    <row r="307" spans="21:31" ht="30" customHeight="1" x14ac:dyDescent="0.35">
      <c r="U307" s="100"/>
      <c r="V307" s="100"/>
      <c r="AE307" s="99"/>
    </row>
    <row r="308" spans="21:31" ht="30" customHeight="1" x14ac:dyDescent="0.35">
      <c r="U308" s="100"/>
      <c r="V308" s="100"/>
      <c r="AE308" s="99"/>
    </row>
    <row r="309" spans="21:31" ht="30" customHeight="1" x14ac:dyDescent="0.35">
      <c r="U309" s="100"/>
      <c r="V309" s="100"/>
      <c r="AE309" s="99"/>
    </row>
    <row r="310" spans="21:31" ht="30" customHeight="1" x14ac:dyDescent="0.35">
      <c r="U310" s="100"/>
      <c r="V310" s="100"/>
      <c r="AE310" s="99"/>
    </row>
    <row r="311" spans="21:31" ht="30" customHeight="1" x14ac:dyDescent="0.35">
      <c r="U311" s="100"/>
      <c r="V311" s="100"/>
      <c r="AE311" s="99"/>
    </row>
    <row r="312" spans="21:31" ht="30" customHeight="1" x14ac:dyDescent="0.35">
      <c r="U312" s="100"/>
      <c r="V312" s="100"/>
      <c r="AE312" s="99"/>
    </row>
    <row r="313" spans="21:31" ht="30" customHeight="1" x14ac:dyDescent="0.35">
      <c r="U313" s="100"/>
      <c r="V313" s="100"/>
      <c r="AE313" s="99"/>
    </row>
    <row r="314" spans="21:31" ht="30" customHeight="1" x14ac:dyDescent="0.35">
      <c r="U314" s="100"/>
      <c r="V314" s="100"/>
      <c r="AE314" s="99"/>
    </row>
    <row r="315" spans="21:31" ht="30" customHeight="1" x14ac:dyDescent="0.35">
      <c r="U315" s="100"/>
      <c r="V315" s="100"/>
      <c r="AE315" s="99"/>
    </row>
    <row r="316" spans="21:31" ht="30" customHeight="1" x14ac:dyDescent="0.35">
      <c r="U316" s="100"/>
      <c r="V316" s="100"/>
      <c r="AE316" s="99"/>
    </row>
    <row r="317" spans="21:31" ht="30" customHeight="1" x14ac:dyDescent="0.35">
      <c r="U317" s="100"/>
      <c r="V317" s="100"/>
      <c r="AE317" s="99"/>
    </row>
    <row r="318" spans="21:31" ht="30" customHeight="1" x14ac:dyDescent="0.35">
      <c r="U318" s="100"/>
      <c r="V318" s="100"/>
      <c r="AE318" s="99"/>
    </row>
    <row r="319" spans="21:31" ht="30" customHeight="1" x14ac:dyDescent="0.35">
      <c r="U319" s="100"/>
      <c r="V319" s="100"/>
      <c r="AE319" s="99"/>
    </row>
    <row r="320" spans="21:31" ht="30" customHeight="1" x14ac:dyDescent="0.35">
      <c r="U320" s="100"/>
      <c r="V320" s="100"/>
      <c r="AE320" s="99"/>
    </row>
    <row r="321" spans="21:31" ht="30" customHeight="1" x14ac:dyDescent="0.35">
      <c r="U321" s="100"/>
      <c r="V321" s="100"/>
      <c r="AE321" s="99"/>
    </row>
    <row r="322" spans="21:31" ht="30" customHeight="1" x14ac:dyDescent="0.35">
      <c r="U322" s="100"/>
      <c r="V322" s="100"/>
      <c r="AE322" s="99"/>
    </row>
    <row r="323" spans="21:31" ht="30" customHeight="1" x14ac:dyDescent="0.35">
      <c r="U323" s="100"/>
      <c r="V323" s="100"/>
      <c r="AE323" s="99"/>
    </row>
    <row r="324" spans="21:31" ht="30" customHeight="1" x14ac:dyDescent="0.35">
      <c r="U324" s="100"/>
      <c r="V324" s="100"/>
      <c r="AE324" s="99"/>
    </row>
    <row r="325" spans="21:31" ht="30" customHeight="1" x14ac:dyDescent="0.35">
      <c r="U325" s="100"/>
      <c r="V325" s="100"/>
      <c r="AE325" s="99"/>
    </row>
    <row r="326" spans="21:31" ht="30" customHeight="1" x14ac:dyDescent="0.35">
      <c r="U326" s="100"/>
      <c r="V326" s="100"/>
      <c r="AE326" s="99"/>
    </row>
    <row r="327" spans="21:31" ht="30" customHeight="1" x14ac:dyDescent="0.35">
      <c r="U327" s="100"/>
      <c r="V327" s="100"/>
      <c r="AE327" s="99"/>
    </row>
    <row r="328" spans="21:31" ht="30" customHeight="1" x14ac:dyDescent="0.35">
      <c r="U328" s="100"/>
      <c r="V328" s="100"/>
      <c r="AE328" s="99"/>
    </row>
    <row r="329" spans="21:31" ht="30" customHeight="1" x14ac:dyDescent="0.35">
      <c r="U329" s="100"/>
      <c r="V329" s="100"/>
      <c r="AE329" s="99"/>
    </row>
    <row r="330" spans="21:31" ht="30" customHeight="1" x14ac:dyDescent="0.35">
      <c r="U330" s="100"/>
      <c r="V330" s="100"/>
      <c r="AE330" s="99"/>
    </row>
    <row r="331" spans="21:31" ht="30" customHeight="1" x14ac:dyDescent="0.35">
      <c r="U331" s="100"/>
      <c r="V331" s="100"/>
      <c r="AE331" s="99"/>
    </row>
    <row r="332" spans="21:31" ht="30" customHeight="1" x14ac:dyDescent="0.35">
      <c r="U332" s="100"/>
      <c r="V332" s="100"/>
      <c r="AE332" s="99"/>
    </row>
    <row r="333" spans="21:31" ht="30" customHeight="1" x14ac:dyDescent="0.35">
      <c r="U333" s="100"/>
      <c r="V333" s="100"/>
      <c r="AE333" s="99"/>
    </row>
    <row r="334" spans="21:31" ht="30" customHeight="1" x14ac:dyDescent="0.35">
      <c r="U334" s="100"/>
      <c r="V334" s="100"/>
      <c r="AE334" s="99"/>
    </row>
    <row r="335" spans="21:31" ht="30" customHeight="1" x14ac:dyDescent="0.35">
      <c r="U335" s="100"/>
      <c r="V335" s="100"/>
      <c r="AE335" s="99"/>
    </row>
    <row r="336" spans="21:31" ht="30" customHeight="1" x14ac:dyDescent="0.35">
      <c r="U336" s="100"/>
      <c r="V336" s="100"/>
      <c r="AE336" s="99"/>
    </row>
    <row r="337" spans="21:31" ht="30" customHeight="1" x14ac:dyDescent="0.35">
      <c r="U337" s="100"/>
      <c r="V337" s="100"/>
      <c r="AE337" s="99"/>
    </row>
    <row r="338" spans="21:31" ht="30" customHeight="1" x14ac:dyDescent="0.35">
      <c r="U338" s="100"/>
      <c r="V338" s="100"/>
      <c r="AE338" s="99"/>
    </row>
    <row r="339" spans="21:31" ht="30" customHeight="1" x14ac:dyDescent="0.35">
      <c r="U339" s="100"/>
      <c r="V339" s="100"/>
      <c r="AE339" s="99"/>
    </row>
    <row r="340" spans="21:31" ht="30" customHeight="1" x14ac:dyDescent="0.35">
      <c r="U340" s="100"/>
      <c r="V340" s="100"/>
      <c r="AE340" s="99"/>
    </row>
    <row r="341" spans="21:31" ht="30" customHeight="1" x14ac:dyDescent="0.35">
      <c r="U341" s="100"/>
      <c r="V341" s="100"/>
      <c r="AE341" s="99"/>
    </row>
    <row r="342" spans="21:31" ht="30" customHeight="1" x14ac:dyDescent="0.35">
      <c r="U342" s="100"/>
      <c r="V342" s="100"/>
      <c r="AE342" s="99"/>
    </row>
    <row r="343" spans="21:31" ht="30" customHeight="1" x14ac:dyDescent="0.35">
      <c r="U343" s="100"/>
      <c r="V343" s="100"/>
      <c r="AE343" s="99"/>
    </row>
    <row r="344" spans="21:31" ht="30" customHeight="1" x14ac:dyDescent="0.35">
      <c r="U344" s="100"/>
      <c r="V344" s="100"/>
      <c r="AE344" s="99"/>
    </row>
    <row r="345" spans="21:31" ht="30" customHeight="1" x14ac:dyDescent="0.35">
      <c r="U345" s="100"/>
      <c r="V345" s="100"/>
      <c r="AE345" s="99"/>
    </row>
    <row r="346" spans="21:31" ht="30" customHeight="1" x14ac:dyDescent="0.35">
      <c r="U346" s="100"/>
      <c r="V346" s="100"/>
      <c r="AE346" s="99"/>
    </row>
    <row r="347" spans="21:31" ht="30" customHeight="1" x14ac:dyDescent="0.35">
      <c r="U347" s="100"/>
      <c r="V347" s="100"/>
      <c r="AE347" s="99"/>
    </row>
    <row r="348" spans="21:31" ht="30" customHeight="1" x14ac:dyDescent="0.35">
      <c r="U348" s="100"/>
      <c r="V348" s="100"/>
      <c r="AE348" s="99"/>
    </row>
    <row r="349" spans="21:31" ht="30" customHeight="1" x14ac:dyDescent="0.35">
      <c r="U349" s="100"/>
      <c r="V349" s="100"/>
      <c r="AE349" s="99"/>
    </row>
    <row r="350" spans="21:31" ht="30" customHeight="1" x14ac:dyDescent="0.35">
      <c r="U350" s="100"/>
      <c r="V350" s="100"/>
      <c r="AE350" s="99"/>
    </row>
    <row r="351" spans="21:31" ht="30" customHeight="1" x14ac:dyDescent="0.35">
      <c r="U351" s="100"/>
      <c r="V351" s="100"/>
      <c r="AE351" s="99"/>
    </row>
    <row r="352" spans="21:31" ht="30" customHeight="1" x14ac:dyDescent="0.35">
      <c r="U352" s="100"/>
      <c r="V352" s="100"/>
      <c r="AE352" s="99"/>
    </row>
    <row r="353" spans="21:31" ht="30" customHeight="1" x14ac:dyDescent="0.35">
      <c r="U353" s="100"/>
      <c r="V353" s="100"/>
      <c r="AE353" s="99"/>
    </row>
    <row r="354" spans="21:31" ht="30" customHeight="1" x14ac:dyDescent="0.35">
      <c r="U354" s="100"/>
      <c r="V354" s="100"/>
      <c r="AE354" s="99"/>
    </row>
    <row r="355" spans="21:31" ht="30" customHeight="1" x14ac:dyDescent="0.35">
      <c r="U355" s="100"/>
      <c r="V355" s="100"/>
      <c r="AE355" s="99"/>
    </row>
    <row r="356" spans="21:31" ht="30" customHeight="1" x14ac:dyDescent="0.35">
      <c r="U356" s="100"/>
      <c r="V356" s="100"/>
      <c r="AE356" s="99"/>
    </row>
    <row r="357" spans="21:31" ht="30" customHeight="1" x14ac:dyDescent="0.35">
      <c r="U357" s="100"/>
      <c r="V357" s="100"/>
      <c r="AE357" s="99"/>
    </row>
    <row r="358" spans="21:31" ht="30" customHeight="1" x14ac:dyDescent="0.35">
      <c r="U358" s="100"/>
      <c r="V358" s="100"/>
      <c r="AE358" s="99"/>
    </row>
    <row r="359" spans="21:31" ht="30" customHeight="1" x14ac:dyDescent="0.35">
      <c r="U359" s="100"/>
      <c r="V359" s="100"/>
      <c r="AE359" s="99"/>
    </row>
    <row r="360" spans="21:31" ht="30" customHeight="1" x14ac:dyDescent="0.35">
      <c r="U360" s="100"/>
      <c r="V360" s="100"/>
      <c r="AE360" s="99"/>
    </row>
    <row r="361" spans="21:31" ht="30" customHeight="1" x14ac:dyDescent="0.35">
      <c r="U361" s="100"/>
      <c r="V361" s="100"/>
      <c r="AE361" s="99"/>
    </row>
    <row r="362" spans="21:31" ht="30" customHeight="1" x14ac:dyDescent="0.35">
      <c r="U362" s="100"/>
      <c r="V362" s="100"/>
      <c r="AE362" s="99"/>
    </row>
    <row r="363" spans="21:31" ht="30" customHeight="1" x14ac:dyDescent="0.35">
      <c r="U363" s="100"/>
      <c r="V363" s="100"/>
      <c r="AE363" s="99"/>
    </row>
    <row r="364" spans="21:31" ht="30" customHeight="1" x14ac:dyDescent="0.35">
      <c r="U364" s="100"/>
      <c r="V364" s="100"/>
      <c r="AE364" s="99"/>
    </row>
    <row r="365" spans="21:31" ht="30" customHeight="1" x14ac:dyDescent="0.35">
      <c r="U365" s="100"/>
      <c r="V365" s="100"/>
      <c r="AE365" s="99"/>
    </row>
    <row r="366" spans="21:31" ht="30" customHeight="1" x14ac:dyDescent="0.35">
      <c r="U366" s="100"/>
      <c r="V366" s="100"/>
      <c r="AE366" s="99"/>
    </row>
    <row r="367" spans="21:31" ht="30" customHeight="1" x14ac:dyDescent="0.35">
      <c r="U367" s="100"/>
      <c r="V367" s="100"/>
      <c r="AE367" s="99"/>
    </row>
    <row r="368" spans="21:31" ht="30" customHeight="1" x14ac:dyDescent="0.35">
      <c r="U368" s="100"/>
      <c r="V368" s="100"/>
      <c r="AE368" s="99"/>
    </row>
    <row r="369" spans="21:31" ht="30" customHeight="1" x14ac:dyDescent="0.35">
      <c r="U369" s="100"/>
      <c r="V369" s="100"/>
      <c r="AE369" s="99"/>
    </row>
    <row r="370" spans="21:31" ht="30" customHeight="1" x14ac:dyDescent="0.35">
      <c r="U370" s="100"/>
      <c r="V370" s="100"/>
      <c r="AE370" s="99"/>
    </row>
    <row r="371" spans="21:31" ht="30" customHeight="1" x14ac:dyDescent="0.35">
      <c r="U371" s="100"/>
      <c r="V371" s="100"/>
      <c r="AE371" s="99"/>
    </row>
    <row r="372" spans="21:31" ht="30" customHeight="1" x14ac:dyDescent="0.35">
      <c r="U372" s="100"/>
      <c r="V372" s="100"/>
      <c r="AE372" s="99"/>
    </row>
    <row r="373" spans="21:31" ht="30" customHeight="1" x14ac:dyDescent="0.35">
      <c r="U373" s="100"/>
      <c r="V373" s="100"/>
      <c r="AE373" s="99"/>
    </row>
    <row r="374" spans="21:31" ht="30" customHeight="1" x14ac:dyDescent="0.35">
      <c r="U374" s="100"/>
      <c r="V374" s="100"/>
      <c r="AE374" s="99"/>
    </row>
    <row r="375" spans="21:31" ht="30" customHeight="1" x14ac:dyDescent="0.35">
      <c r="U375" s="100"/>
      <c r="V375" s="100"/>
      <c r="AE375" s="99"/>
    </row>
    <row r="376" spans="21:31" ht="30" customHeight="1" x14ac:dyDescent="0.35">
      <c r="U376" s="100"/>
      <c r="V376" s="100"/>
      <c r="AE376" s="99"/>
    </row>
    <row r="377" spans="21:31" ht="30" customHeight="1" x14ac:dyDescent="0.35">
      <c r="U377" s="100"/>
      <c r="V377" s="100"/>
      <c r="AE377" s="99"/>
    </row>
    <row r="378" spans="21:31" ht="30" customHeight="1" x14ac:dyDescent="0.35">
      <c r="U378" s="100"/>
      <c r="V378" s="100"/>
      <c r="AE378" s="99"/>
    </row>
    <row r="379" spans="21:31" ht="30" customHeight="1" x14ac:dyDescent="0.35">
      <c r="U379" s="100"/>
      <c r="V379" s="100"/>
      <c r="AE379" s="99"/>
    </row>
    <row r="380" spans="21:31" ht="30" customHeight="1" x14ac:dyDescent="0.35">
      <c r="U380" s="100"/>
      <c r="V380" s="100"/>
      <c r="AE380" s="99"/>
    </row>
    <row r="381" spans="21:31" ht="30" customHeight="1" x14ac:dyDescent="0.35">
      <c r="U381" s="100"/>
      <c r="V381" s="100"/>
      <c r="AE381" s="99"/>
    </row>
    <row r="382" spans="21:31" ht="30" customHeight="1" x14ac:dyDescent="0.35">
      <c r="U382" s="100"/>
      <c r="V382" s="100"/>
      <c r="AE382" s="99"/>
    </row>
    <row r="383" spans="21:31" ht="30" customHeight="1" x14ac:dyDescent="0.35">
      <c r="U383" s="100"/>
      <c r="V383" s="100"/>
      <c r="AE383" s="99"/>
    </row>
    <row r="384" spans="21:31" ht="30" customHeight="1" x14ac:dyDescent="0.35">
      <c r="U384" s="100"/>
      <c r="V384" s="100"/>
      <c r="AE384" s="99"/>
    </row>
    <row r="385" spans="21:31" ht="30" customHeight="1" x14ac:dyDescent="0.35">
      <c r="U385" s="100"/>
      <c r="V385" s="100"/>
      <c r="AE385" s="99"/>
    </row>
    <row r="386" spans="21:31" ht="30" customHeight="1" x14ac:dyDescent="0.35">
      <c r="U386" s="100"/>
      <c r="V386" s="100"/>
      <c r="AE386" s="99"/>
    </row>
    <row r="387" spans="21:31" ht="30" customHeight="1" x14ac:dyDescent="0.35">
      <c r="U387" s="100"/>
      <c r="V387" s="100"/>
      <c r="AE387" s="99"/>
    </row>
    <row r="388" spans="21:31" ht="30" customHeight="1" x14ac:dyDescent="0.35">
      <c r="U388" s="100"/>
      <c r="V388" s="100"/>
      <c r="AE388" s="99"/>
    </row>
    <row r="389" spans="21:31" ht="30" customHeight="1" x14ac:dyDescent="0.35">
      <c r="U389" s="100"/>
      <c r="V389" s="100"/>
      <c r="AE389" s="99"/>
    </row>
    <row r="390" spans="21:31" ht="30" customHeight="1" x14ac:dyDescent="0.35">
      <c r="U390" s="100"/>
      <c r="V390" s="100"/>
      <c r="AE390" s="99"/>
    </row>
    <row r="391" spans="21:31" ht="30" customHeight="1" x14ac:dyDescent="0.35">
      <c r="U391" s="100"/>
      <c r="V391" s="100"/>
      <c r="AE391" s="99"/>
    </row>
    <row r="392" spans="21:31" ht="30" customHeight="1" x14ac:dyDescent="0.35">
      <c r="U392" s="100"/>
      <c r="V392" s="100"/>
      <c r="AE392" s="99"/>
    </row>
    <row r="393" spans="21:31" ht="30" customHeight="1" x14ac:dyDescent="0.35">
      <c r="U393" s="100"/>
      <c r="V393" s="100"/>
      <c r="AE393" s="99"/>
    </row>
    <row r="394" spans="21:31" ht="30" customHeight="1" x14ac:dyDescent="0.35">
      <c r="U394" s="100"/>
      <c r="V394" s="100"/>
      <c r="AE394" s="99"/>
    </row>
    <row r="395" spans="21:31" ht="30" customHeight="1" x14ac:dyDescent="0.35">
      <c r="U395" s="100"/>
      <c r="V395" s="100"/>
      <c r="AE395" s="99"/>
    </row>
    <row r="396" spans="21:31" ht="30" customHeight="1" x14ac:dyDescent="0.35">
      <c r="U396" s="100"/>
      <c r="V396" s="100"/>
      <c r="AE396" s="99"/>
    </row>
    <row r="397" spans="21:31" ht="30" customHeight="1" x14ac:dyDescent="0.35">
      <c r="U397" s="100"/>
      <c r="V397" s="100"/>
      <c r="AE397" s="99"/>
    </row>
    <row r="398" spans="21:31" ht="30" customHeight="1" x14ac:dyDescent="0.35">
      <c r="U398" s="100"/>
      <c r="V398" s="100"/>
      <c r="AE398" s="99"/>
    </row>
    <row r="399" spans="21:31" ht="30" customHeight="1" x14ac:dyDescent="0.35">
      <c r="U399" s="100"/>
      <c r="V399" s="100"/>
      <c r="AE399" s="99"/>
    </row>
    <row r="400" spans="21:31" ht="30" customHeight="1" x14ac:dyDescent="0.35">
      <c r="U400" s="100"/>
      <c r="V400" s="100"/>
      <c r="AE400" s="99"/>
    </row>
    <row r="401" spans="21:31" ht="30" customHeight="1" x14ac:dyDescent="0.35">
      <c r="U401" s="100"/>
      <c r="V401" s="100"/>
      <c r="AE401" s="99"/>
    </row>
    <row r="402" spans="21:31" ht="30" customHeight="1" x14ac:dyDescent="0.35">
      <c r="U402" s="100"/>
      <c r="V402" s="100"/>
      <c r="AE402" s="99"/>
    </row>
    <row r="403" spans="21:31" ht="30" customHeight="1" x14ac:dyDescent="0.35">
      <c r="U403" s="100"/>
      <c r="V403" s="100"/>
      <c r="AE403" s="99"/>
    </row>
    <row r="404" spans="21:31" ht="30" customHeight="1" x14ac:dyDescent="0.35">
      <c r="U404" s="100"/>
      <c r="V404" s="100"/>
      <c r="AE404" s="99"/>
    </row>
    <row r="405" spans="21:31" ht="30" customHeight="1" x14ac:dyDescent="0.35">
      <c r="U405" s="100"/>
      <c r="V405" s="100"/>
      <c r="AE405" s="99"/>
    </row>
    <row r="406" spans="21:31" ht="30" customHeight="1" x14ac:dyDescent="0.35">
      <c r="U406" s="100"/>
      <c r="V406" s="100"/>
      <c r="AE406" s="99"/>
    </row>
    <row r="407" spans="21:31" ht="30" customHeight="1" x14ac:dyDescent="0.35">
      <c r="U407" s="100"/>
      <c r="V407" s="100"/>
      <c r="AE407" s="99"/>
    </row>
    <row r="408" spans="21:31" ht="30" customHeight="1" x14ac:dyDescent="0.35">
      <c r="U408" s="100"/>
      <c r="V408" s="100"/>
      <c r="AE408" s="99"/>
    </row>
    <row r="409" spans="21:31" ht="30" customHeight="1" x14ac:dyDescent="0.35">
      <c r="U409" s="100"/>
      <c r="V409" s="100"/>
      <c r="AE409" s="99"/>
    </row>
    <row r="410" spans="21:31" ht="30" customHeight="1" x14ac:dyDescent="0.35">
      <c r="U410" s="100"/>
      <c r="V410" s="100"/>
      <c r="AE410" s="99"/>
    </row>
    <row r="411" spans="21:31" ht="30" customHeight="1" x14ac:dyDescent="0.35">
      <c r="U411" s="100"/>
      <c r="V411" s="100"/>
      <c r="AE411" s="99"/>
    </row>
    <row r="412" spans="21:31" ht="30" customHeight="1" x14ac:dyDescent="0.35">
      <c r="U412" s="100"/>
      <c r="V412" s="100"/>
      <c r="AE412" s="99"/>
    </row>
    <row r="413" spans="21:31" ht="30" customHeight="1" x14ac:dyDescent="0.35">
      <c r="U413" s="100"/>
      <c r="V413" s="100"/>
      <c r="AE413" s="99"/>
    </row>
    <row r="414" spans="21:31" ht="30" customHeight="1" x14ac:dyDescent="0.35">
      <c r="U414" s="100"/>
      <c r="V414" s="100"/>
      <c r="AE414" s="99"/>
    </row>
    <row r="415" spans="21:31" ht="30" customHeight="1" x14ac:dyDescent="0.35">
      <c r="U415" s="100"/>
      <c r="V415" s="100"/>
      <c r="AE415" s="99"/>
    </row>
    <row r="416" spans="21:31" ht="30" customHeight="1" x14ac:dyDescent="0.35">
      <c r="U416" s="100"/>
      <c r="V416" s="100"/>
      <c r="AE416" s="99"/>
    </row>
    <row r="417" spans="21:31" ht="30" customHeight="1" x14ac:dyDescent="0.35">
      <c r="U417" s="100"/>
      <c r="V417" s="100"/>
      <c r="AE417" s="99"/>
    </row>
    <row r="418" spans="21:31" ht="30" customHeight="1" x14ac:dyDescent="0.35">
      <c r="U418" s="100"/>
      <c r="V418" s="100"/>
      <c r="AE418" s="99"/>
    </row>
    <row r="419" spans="21:31" ht="30" customHeight="1" x14ac:dyDescent="0.35">
      <c r="U419" s="100"/>
      <c r="V419" s="100"/>
      <c r="AE419" s="99"/>
    </row>
    <row r="420" spans="21:31" ht="30" customHeight="1" x14ac:dyDescent="0.35">
      <c r="U420" s="100"/>
      <c r="V420" s="100"/>
      <c r="AE420" s="99"/>
    </row>
    <row r="421" spans="21:31" ht="30" customHeight="1" x14ac:dyDescent="0.35">
      <c r="U421" s="100"/>
      <c r="V421" s="100"/>
      <c r="AE421" s="99"/>
    </row>
    <row r="422" spans="21:31" ht="30" customHeight="1" x14ac:dyDescent="0.35">
      <c r="U422" s="100"/>
      <c r="V422" s="100"/>
      <c r="AE422" s="99"/>
    </row>
    <row r="423" spans="21:31" ht="30" customHeight="1" x14ac:dyDescent="0.35">
      <c r="U423" s="100"/>
      <c r="V423" s="100"/>
      <c r="AE423" s="99"/>
    </row>
    <row r="424" spans="21:31" ht="30" customHeight="1" x14ac:dyDescent="0.35">
      <c r="U424" s="100"/>
      <c r="V424" s="100"/>
      <c r="AE424" s="99"/>
    </row>
    <row r="425" spans="21:31" ht="30" customHeight="1" x14ac:dyDescent="0.35">
      <c r="U425" s="100"/>
      <c r="V425" s="100"/>
      <c r="AE425" s="99"/>
    </row>
    <row r="426" spans="21:31" ht="30" customHeight="1" x14ac:dyDescent="0.35">
      <c r="U426" s="100"/>
      <c r="V426" s="100"/>
      <c r="AE426" s="99"/>
    </row>
    <row r="427" spans="21:31" ht="30" customHeight="1" x14ac:dyDescent="0.35">
      <c r="U427" s="100"/>
      <c r="V427" s="100"/>
      <c r="AE427" s="99"/>
    </row>
    <row r="428" spans="21:31" ht="30" customHeight="1" x14ac:dyDescent="0.35">
      <c r="U428" s="100"/>
      <c r="V428" s="100"/>
      <c r="AE428" s="99"/>
    </row>
    <row r="429" spans="21:31" ht="30" customHeight="1" x14ac:dyDescent="0.35">
      <c r="U429" s="100"/>
      <c r="V429" s="100"/>
      <c r="AE429" s="99"/>
    </row>
    <row r="430" spans="21:31" ht="30" customHeight="1" x14ac:dyDescent="0.35">
      <c r="U430" s="100"/>
      <c r="V430" s="100"/>
      <c r="AE430" s="99"/>
    </row>
    <row r="431" spans="21:31" ht="30" customHeight="1" x14ac:dyDescent="0.35">
      <c r="U431" s="100"/>
      <c r="V431" s="100"/>
      <c r="AE431" s="99"/>
    </row>
    <row r="432" spans="21:31" ht="30" customHeight="1" x14ac:dyDescent="0.35">
      <c r="U432" s="100"/>
      <c r="V432" s="100"/>
      <c r="AE432" s="99"/>
    </row>
    <row r="433" spans="21:31" ht="30" customHeight="1" x14ac:dyDescent="0.35">
      <c r="U433" s="100"/>
      <c r="V433" s="100"/>
      <c r="AE433" s="99"/>
    </row>
    <row r="434" spans="21:31" ht="30" customHeight="1" x14ac:dyDescent="0.35">
      <c r="U434" s="100"/>
      <c r="V434" s="100"/>
      <c r="AE434" s="99"/>
    </row>
    <row r="435" spans="21:31" ht="30" customHeight="1" x14ac:dyDescent="0.35">
      <c r="U435" s="100"/>
      <c r="V435" s="100"/>
      <c r="AE435" s="99"/>
    </row>
    <row r="436" spans="21:31" ht="30" customHeight="1" x14ac:dyDescent="0.35">
      <c r="U436" s="100"/>
      <c r="V436" s="100"/>
      <c r="AE436" s="99"/>
    </row>
    <row r="437" spans="21:31" ht="30" customHeight="1" x14ac:dyDescent="0.35">
      <c r="U437" s="100"/>
      <c r="V437" s="100"/>
      <c r="AE437" s="99"/>
    </row>
    <row r="438" spans="21:31" ht="30" customHeight="1" x14ac:dyDescent="0.35">
      <c r="U438" s="100"/>
      <c r="V438" s="100"/>
      <c r="AE438" s="99"/>
    </row>
    <row r="439" spans="21:31" ht="30" customHeight="1" x14ac:dyDescent="0.35">
      <c r="U439" s="100"/>
      <c r="V439" s="100"/>
      <c r="AE439" s="99"/>
    </row>
    <row r="440" spans="21:31" ht="30" customHeight="1" x14ac:dyDescent="0.35">
      <c r="U440" s="100"/>
      <c r="V440" s="100"/>
      <c r="AE440" s="99"/>
    </row>
    <row r="441" spans="21:31" ht="30" customHeight="1" x14ac:dyDescent="0.35">
      <c r="U441" s="100"/>
      <c r="V441" s="100"/>
      <c r="AE441" s="99"/>
    </row>
    <row r="442" spans="21:31" ht="30" customHeight="1" x14ac:dyDescent="0.35">
      <c r="U442" s="100"/>
      <c r="V442" s="100"/>
      <c r="AE442" s="99"/>
    </row>
    <row r="443" spans="21:31" ht="30" customHeight="1" x14ac:dyDescent="0.35">
      <c r="U443" s="100"/>
      <c r="V443" s="100"/>
      <c r="AE443" s="99"/>
    </row>
    <row r="444" spans="21:31" ht="30" customHeight="1" x14ac:dyDescent="0.35">
      <c r="U444" s="100"/>
      <c r="V444" s="100"/>
      <c r="AE444" s="99"/>
    </row>
    <row r="445" spans="21:31" ht="30" customHeight="1" x14ac:dyDescent="0.35">
      <c r="U445" s="100"/>
      <c r="V445" s="100"/>
      <c r="AE445" s="99"/>
    </row>
    <row r="446" spans="21:31" ht="30" customHeight="1" x14ac:dyDescent="0.35">
      <c r="U446" s="100"/>
      <c r="V446" s="100"/>
      <c r="AE446" s="99"/>
    </row>
    <row r="447" spans="21:31" ht="30" customHeight="1" x14ac:dyDescent="0.35">
      <c r="U447" s="100"/>
      <c r="V447" s="100"/>
      <c r="AE447" s="99"/>
    </row>
    <row r="448" spans="21:31" ht="30" customHeight="1" x14ac:dyDescent="0.35">
      <c r="U448" s="100"/>
      <c r="V448" s="100"/>
      <c r="AE448" s="99"/>
    </row>
    <row r="449" spans="21:31" ht="30" customHeight="1" x14ac:dyDescent="0.35">
      <c r="U449" s="100"/>
      <c r="V449" s="100"/>
      <c r="AE449" s="99"/>
    </row>
    <row r="450" spans="21:31" ht="30" customHeight="1" x14ac:dyDescent="0.35">
      <c r="U450" s="100"/>
      <c r="V450" s="100"/>
      <c r="AE450" s="99"/>
    </row>
    <row r="451" spans="21:31" ht="30" customHeight="1" x14ac:dyDescent="0.35">
      <c r="U451" s="100"/>
      <c r="V451" s="100"/>
      <c r="AE451" s="99"/>
    </row>
    <row r="452" spans="21:31" ht="30" customHeight="1" x14ac:dyDescent="0.35">
      <c r="U452" s="100"/>
      <c r="V452" s="100"/>
      <c r="AE452" s="99"/>
    </row>
    <row r="453" spans="21:31" ht="30" customHeight="1" x14ac:dyDescent="0.35">
      <c r="U453" s="100"/>
      <c r="V453" s="100"/>
      <c r="AE453" s="99"/>
    </row>
    <row r="454" spans="21:31" ht="30" customHeight="1" x14ac:dyDescent="0.35">
      <c r="U454" s="100"/>
      <c r="V454" s="100"/>
      <c r="AE454" s="99"/>
    </row>
    <row r="455" spans="21:31" ht="30" customHeight="1" x14ac:dyDescent="0.35">
      <c r="U455" s="100"/>
      <c r="V455" s="100"/>
      <c r="AE455" s="99"/>
    </row>
    <row r="456" spans="21:31" ht="30" customHeight="1" x14ac:dyDescent="0.35">
      <c r="U456" s="100"/>
      <c r="V456" s="100"/>
      <c r="AE456" s="99"/>
    </row>
    <row r="457" spans="21:31" ht="30" customHeight="1" x14ac:dyDescent="0.35">
      <c r="U457" s="100"/>
      <c r="V457" s="100"/>
      <c r="AE457" s="99"/>
    </row>
    <row r="458" spans="21:31" ht="30" customHeight="1" x14ac:dyDescent="0.35">
      <c r="U458" s="100"/>
      <c r="V458" s="100"/>
      <c r="AE458" s="99"/>
    </row>
    <row r="459" spans="21:31" ht="30" customHeight="1" x14ac:dyDescent="0.35">
      <c r="U459" s="100"/>
      <c r="V459" s="100"/>
      <c r="AE459" s="99"/>
    </row>
    <row r="460" spans="21:31" ht="30" customHeight="1" x14ac:dyDescent="0.35">
      <c r="U460" s="100"/>
      <c r="V460" s="100"/>
      <c r="AE460" s="99"/>
    </row>
    <row r="461" spans="21:31" ht="30" customHeight="1" x14ac:dyDescent="0.35">
      <c r="U461" s="100"/>
      <c r="V461" s="100"/>
      <c r="AE461" s="99"/>
    </row>
    <row r="462" spans="21:31" ht="30" customHeight="1" x14ac:dyDescent="0.35">
      <c r="U462" s="100"/>
      <c r="V462" s="100"/>
      <c r="AE462" s="99"/>
    </row>
    <row r="463" spans="21:31" ht="30" customHeight="1" x14ac:dyDescent="0.35">
      <c r="U463" s="100"/>
      <c r="V463" s="100"/>
      <c r="AE463" s="99"/>
    </row>
    <row r="464" spans="21:31" ht="30" customHeight="1" x14ac:dyDescent="0.35">
      <c r="U464" s="100"/>
      <c r="V464" s="100"/>
      <c r="AE464" s="99"/>
    </row>
    <row r="465" spans="21:31" ht="30" customHeight="1" x14ac:dyDescent="0.35">
      <c r="U465" s="100"/>
      <c r="V465" s="100"/>
      <c r="AE465" s="99"/>
    </row>
    <row r="466" spans="21:31" ht="30" customHeight="1" x14ac:dyDescent="0.35">
      <c r="U466" s="100"/>
      <c r="V466" s="100"/>
      <c r="AE466" s="99"/>
    </row>
    <row r="467" spans="21:31" ht="30" customHeight="1" x14ac:dyDescent="0.35">
      <c r="U467" s="100"/>
      <c r="V467" s="100"/>
      <c r="AE467" s="99"/>
    </row>
    <row r="468" spans="21:31" ht="30" customHeight="1" x14ac:dyDescent="0.35">
      <c r="U468" s="100"/>
      <c r="V468" s="100"/>
      <c r="AE468" s="99"/>
    </row>
    <row r="469" spans="21:31" ht="30" customHeight="1" x14ac:dyDescent="0.35">
      <c r="U469" s="100"/>
      <c r="V469" s="100"/>
      <c r="AE469" s="99"/>
    </row>
    <row r="470" spans="21:31" ht="30" customHeight="1" x14ac:dyDescent="0.35">
      <c r="U470" s="100"/>
      <c r="V470" s="100"/>
      <c r="AE470" s="99"/>
    </row>
    <row r="471" spans="21:31" ht="30" customHeight="1" x14ac:dyDescent="0.35">
      <c r="U471" s="100"/>
      <c r="V471" s="100"/>
      <c r="AE471" s="99"/>
    </row>
    <row r="472" spans="21:31" ht="30" customHeight="1" x14ac:dyDescent="0.35">
      <c r="U472" s="100"/>
      <c r="V472" s="100"/>
      <c r="AE472" s="99"/>
    </row>
    <row r="473" spans="21:31" ht="30" customHeight="1" x14ac:dyDescent="0.35">
      <c r="U473" s="100"/>
      <c r="V473" s="100"/>
      <c r="AE473" s="99"/>
    </row>
    <row r="474" spans="21:31" ht="30" customHeight="1" x14ac:dyDescent="0.35">
      <c r="U474" s="100"/>
      <c r="V474" s="100"/>
      <c r="AE474" s="99"/>
    </row>
    <row r="475" spans="21:31" ht="30" customHeight="1" x14ac:dyDescent="0.35">
      <c r="U475" s="100"/>
      <c r="V475" s="100"/>
      <c r="AE475" s="99"/>
    </row>
    <row r="476" spans="21:31" ht="30" customHeight="1" x14ac:dyDescent="0.35">
      <c r="U476" s="100"/>
      <c r="V476" s="100"/>
      <c r="AE476" s="99"/>
    </row>
    <row r="477" spans="21:31" ht="30" customHeight="1" x14ac:dyDescent="0.35">
      <c r="U477" s="100"/>
      <c r="V477" s="100"/>
      <c r="AE477" s="99"/>
    </row>
    <row r="478" spans="21:31" ht="30" customHeight="1" x14ac:dyDescent="0.35">
      <c r="U478" s="100"/>
      <c r="V478" s="100"/>
      <c r="AE478" s="99"/>
    </row>
    <row r="479" spans="21:31" ht="30" customHeight="1" x14ac:dyDescent="0.35">
      <c r="U479" s="100"/>
      <c r="V479" s="100"/>
      <c r="AE479" s="99"/>
    </row>
    <row r="480" spans="21:31" ht="30" customHeight="1" x14ac:dyDescent="0.35">
      <c r="U480" s="100"/>
      <c r="V480" s="100"/>
      <c r="AE480" s="99"/>
    </row>
    <row r="481" spans="21:31" ht="30" customHeight="1" x14ac:dyDescent="0.35">
      <c r="U481" s="100"/>
      <c r="V481" s="100"/>
      <c r="AE481" s="99"/>
    </row>
    <row r="482" spans="21:31" ht="30" customHeight="1" x14ac:dyDescent="0.35">
      <c r="U482" s="100"/>
      <c r="V482" s="100"/>
      <c r="AE482" s="99"/>
    </row>
    <row r="483" spans="21:31" ht="30" customHeight="1" x14ac:dyDescent="0.35">
      <c r="U483" s="100"/>
      <c r="V483" s="100"/>
      <c r="AE483" s="99"/>
    </row>
    <row r="484" spans="21:31" ht="30" customHeight="1" x14ac:dyDescent="0.35">
      <c r="U484" s="100"/>
      <c r="V484" s="100"/>
      <c r="AE484" s="99"/>
    </row>
    <row r="485" spans="21:31" ht="30" customHeight="1" x14ac:dyDescent="0.35">
      <c r="U485" s="100"/>
      <c r="V485" s="100"/>
      <c r="AE485" s="99"/>
    </row>
    <row r="486" spans="21:31" ht="30" customHeight="1" x14ac:dyDescent="0.35">
      <c r="U486" s="100"/>
      <c r="V486" s="100"/>
      <c r="AE486" s="99"/>
    </row>
    <row r="487" spans="21:31" ht="30" customHeight="1" x14ac:dyDescent="0.35">
      <c r="U487" s="100"/>
      <c r="V487" s="100"/>
      <c r="AE487" s="99"/>
    </row>
    <row r="488" spans="21:31" ht="30" customHeight="1" x14ac:dyDescent="0.35">
      <c r="U488" s="100"/>
      <c r="V488" s="100"/>
      <c r="AE488" s="99"/>
    </row>
    <row r="489" spans="21:31" ht="30" customHeight="1" x14ac:dyDescent="0.35">
      <c r="U489" s="100"/>
      <c r="V489" s="100"/>
      <c r="AE489" s="99"/>
    </row>
    <row r="490" spans="21:31" ht="30" customHeight="1" x14ac:dyDescent="0.35">
      <c r="U490" s="100"/>
      <c r="V490" s="100"/>
      <c r="AE490" s="99"/>
    </row>
    <row r="491" spans="21:31" ht="30" customHeight="1" x14ac:dyDescent="0.35">
      <c r="U491" s="100"/>
      <c r="V491" s="100"/>
      <c r="AE491" s="99"/>
    </row>
    <row r="492" spans="21:31" ht="30" customHeight="1" x14ac:dyDescent="0.35">
      <c r="U492" s="100"/>
      <c r="V492" s="100"/>
      <c r="AE492" s="99"/>
    </row>
    <row r="493" spans="21:31" ht="30" customHeight="1" x14ac:dyDescent="0.35">
      <c r="U493" s="100"/>
      <c r="V493" s="100"/>
      <c r="AE493" s="99"/>
    </row>
    <row r="494" spans="21:31" ht="30" customHeight="1" x14ac:dyDescent="0.35">
      <c r="U494" s="100"/>
      <c r="V494" s="100"/>
      <c r="AE494" s="99"/>
    </row>
    <row r="495" spans="21:31" ht="30" customHeight="1" x14ac:dyDescent="0.35">
      <c r="U495" s="100"/>
      <c r="V495" s="100"/>
      <c r="AE495" s="99"/>
    </row>
    <row r="496" spans="21:31" ht="30" customHeight="1" x14ac:dyDescent="0.35">
      <c r="U496" s="100"/>
      <c r="V496" s="100"/>
      <c r="AE496" s="99"/>
    </row>
    <row r="497" spans="21:31" ht="30" customHeight="1" x14ac:dyDescent="0.35">
      <c r="U497" s="100"/>
      <c r="V497" s="100"/>
      <c r="AE497" s="99"/>
    </row>
    <row r="498" spans="21:31" ht="30" customHeight="1" x14ac:dyDescent="0.35">
      <c r="U498" s="100"/>
      <c r="V498" s="100"/>
      <c r="AE498" s="99"/>
    </row>
    <row r="499" spans="21:31" ht="30" customHeight="1" x14ac:dyDescent="0.35">
      <c r="U499" s="100"/>
      <c r="V499" s="100"/>
      <c r="AE499" s="99"/>
    </row>
    <row r="500" spans="21:31" ht="30" customHeight="1" x14ac:dyDescent="0.35">
      <c r="U500" s="100"/>
      <c r="V500" s="100"/>
      <c r="AE500" s="99"/>
    </row>
    <row r="501" spans="21:31" ht="30" customHeight="1" x14ac:dyDescent="0.35">
      <c r="U501" s="100"/>
      <c r="V501" s="100"/>
      <c r="AE501" s="99"/>
    </row>
    <row r="502" spans="21:31" ht="30" customHeight="1" x14ac:dyDescent="0.35">
      <c r="U502" s="100"/>
      <c r="V502" s="100"/>
      <c r="AE502" s="99"/>
    </row>
    <row r="503" spans="21:31" ht="30" customHeight="1" x14ac:dyDescent="0.35">
      <c r="U503" s="100"/>
      <c r="V503" s="100"/>
      <c r="AE503" s="99"/>
    </row>
    <row r="504" spans="21:31" ht="30" customHeight="1" x14ac:dyDescent="0.35">
      <c r="U504" s="100"/>
      <c r="V504" s="100"/>
      <c r="AE504" s="99"/>
    </row>
    <row r="505" spans="21:31" ht="30" customHeight="1" x14ac:dyDescent="0.35">
      <c r="U505" s="100"/>
      <c r="V505" s="100"/>
      <c r="AE505" s="99"/>
    </row>
    <row r="506" spans="21:31" ht="30" customHeight="1" x14ac:dyDescent="0.35">
      <c r="U506" s="100"/>
      <c r="V506" s="100"/>
      <c r="AE506" s="99"/>
    </row>
    <row r="507" spans="21:31" ht="30" customHeight="1" x14ac:dyDescent="0.35">
      <c r="U507" s="100"/>
      <c r="V507" s="100"/>
      <c r="AE507" s="99"/>
    </row>
    <row r="508" spans="21:31" ht="30" customHeight="1" x14ac:dyDescent="0.35">
      <c r="U508" s="100"/>
      <c r="V508" s="100"/>
      <c r="AE508" s="99"/>
    </row>
    <row r="509" spans="21:31" ht="30" customHeight="1" x14ac:dyDescent="0.35">
      <c r="U509" s="100"/>
      <c r="V509" s="100"/>
      <c r="AE509" s="99"/>
    </row>
    <row r="510" spans="21:31" ht="30" customHeight="1" x14ac:dyDescent="0.35">
      <c r="U510" s="100"/>
      <c r="V510" s="100"/>
      <c r="AE510" s="99"/>
    </row>
    <row r="511" spans="21:31" ht="30" customHeight="1" x14ac:dyDescent="0.35">
      <c r="U511" s="100"/>
      <c r="V511" s="100"/>
      <c r="AE511" s="99"/>
    </row>
    <row r="512" spans="21:31" ht="30" customHeight="1" x14ac:dyDescent="0.35">
      <c r="U512" s="100"/>
      <c r="V512" s="100"/>
      <c r="AE512" s="99"/>
    </row>
    <row r="513" spans="21:31" ht="30" customHeight="1" x14ac:dyDescent="0.35">
      <c r="U513" s="100"/>
      <c r="V513" s="100"/>
      <c r="AE513" s="99"/>
    </row>
    <row r="514" spans="21:31" ht="30" customHeight="1" x14ac:dyDescent="0.35">
      <c r="U514" s="100"/>
      <c r="V514" s="100"/>
      <c r="AE514" s="99"/>
    </row>
    <row r="515" spans="21:31" ht="30" customHeight="1" x14ac:dyDescent="0.35">
      <c r="U515" s="100"/>
      <c r="V515" s="100"/>
      <c r="AE515" s="99"/>
    </row>
    <row r="516" spans="21:31" ht="30" customHeight="1" x14ac:dyDescent="0.35">
      <c r="U516" s="100"/>
      <c r="V516" s="100"/>
      <c r="AE516" s="99"/>
    </row>
    <row r="517" spans="21:31" ht="30" customHeight="1" x14ac:dyDescent="0.35">
      <c r="U517" s="100"/>
      <c r="V517" s="100"/>
      <c r="AE517" s="99"/>
    </row>
    <row r="518" spans="21:31" ht="30" customHeight="1" x14ac:dyDescent="0.35">
      <c r="U518" s="100"/>
      <c r="V518" s="100"/>
      <c r="AE518" s="99"/>
    </row>
    <row r="519" spans="21:31" ht="30" customHeight="1" x14ac:dyDescent="0.35">
      <c r="U519" s="100"/>
      <c r="V519" s="100"/>
      <c r="AE519" s="99"/>
    </row>
    <row r="520" spans="21:31" ht="30" customHeight="1" x14ac:dyDescent="0.35">
      <c r="U520" s="100"/>
      <c r="V520" s="100"/>
      <c r="AE520" s="99"/>
    </row>
    <row r="521" spans="21:31" ht="30" customHeight="1" x14ac:dyDescent="0.35">
      <c r="U521" s="100"/>
      <c r="V521" s="100"/>
      <c r="AE521" s="99"/>
    </row>
    <row r="522" spans="21:31" ht="30" customHeight="1" x14ac:dyDescent="0.35">
      <c r="U522" s="100"/>
      <c r="V522" s="100"/>
      <c r="AE522" s="99"/>
    </row>
    <row r="523" spans="21:31" ht="30" customHeight="1" x14ac:dyDescent="0.35">
      <c r="U523" s="100"/>
      <c r="V523" s="100"/>
      <c r="AE523" s="99"/>
    </row>
    <row r="524" spans="21:31" ht="30" customHeight="1" x14ac:dyDescent="0.35">
      <c r="U524" s="100"/>
      <c r="V524" s="100"/>
      <c r="AE524" s="99"/>
    </row>
    <row r="525" spans="21:31" ht="30" customHeight="1" x14ac:dyDescent="0.35">
      <c r="U525" s="100"/>
      <c r="V525" s="100"/>
      <c r="AE525" s="99"/>
    </row>
    <row r="526" spans="21:31" ht="30" customHeight="1" x14ac:dyDescent="0.35">
      <c r="U526" s="100"/>
      <c r="V526" s="100"/>
      <c r="AE526" s="99"/>
    </row>
    <row r="527" spans="21:31" ht="30" customHeight="1" x14ac:dyDescent="0.35">
      <c r="U527" s="100"/>
      <c r="V527" s="100"/>
      <c r="AE527" s="99"/>
    </row>
    <row r="528" spans="21:31" ht="30" customHeight="1" x14ac:dyDescent="0.35">
      <c r="U528" s="100"/>
      <c r="V528" s="100"/>
      <c r="AE528" s="99"/>
    </row>
    <row r="529" spans="21:31" ht="30" customHeight="1" x14ac:dyDescent="0.35">
      <c r="U529" s="100"/>
      <c r="V529" s="100"/>
      <c r="AE529" s="99"/>
    </row>
    <row r="530" spans="21:31" ht="30" customHeight="1" x14ac:dyDescent="0.35">
      <c r="U530" s="100"/>
      <c r="V530" s="100"/>
      <c r="AE530" s="99"/>
    </row>
    <row r="531" spans="21:31" ht="30" customHeight="1" x14ac:dyDescent="0.35">
      <c r="U531" s="100"/>
      <c r="V531" s="100"/>
      <c r="AE531" s="99"/>
    </row>
    <row r="532" spans="21:31" ht="30" customHeight="1" x14ac:dyDescent="0.35">
      <c r="U532" s="100"/>
      <c r="V532" s="100"/>
      <c r="AE532" s="99"/>
    </row>
    <row r="533" spans="21:31" ht="30" customHeight="1" x14ac:dyDescent="0.35">
      <c r="U533" s="100"/>
      <c r="V533" s="100"/>
      <c r="AE533" s="99"/>
    </row>
    <row r="534" spans="21:31" ht="30" customHeight="1" x14ac:dyDescent="0.35">
      <c r="U534" s="100"/>
      <c r="V534" s="100"/>
      <c r="AE534" s="99"/>
    </row>
    <row r="535" spans="21:31" ht="30" customHeight="1" x14ac:dyDescent="0.35">
      <c r="U535" s="100"/>
      <c r="V535" s="100"/>
      <c r="AE535" s="99"/>
    </row>
    <row r="536" spans="21:31" ht="30" customHeight="1" x14ac:dyDescent="0.35">
      <c r="U536" s="100"/>
      <c r="V536" s="100"/>
      <c r="AE536" s="99"/>
    </row>
    <row r="537" spans="21:31" ht="30" customHeight="1" x14ac:dyDescent="0.35">
      <c r="U537" s="100"/>
      <c r="V537" s="100"/>
      <c r="AE537" s="99"/>
    </row>
    <row r="538" spans="21:31" ht="30" customHeight="1" x14ac:dyDescent="0.35">
      <c r="U538" s="100"/>
      <c r="V538" s="100"/>
      <c r="AE538" s="99"/>
    </row>
    <row r="539" spans="21:31" ht="30" customHeight="1" x14ac:dyDescent="0.35">
      <c r="U539" s="100"/>
      <c r="V539" s="100"/>
      <c r="AE539" s="99"/>
    </row>
    <row r="540" spans="21:31" ht="30" customHeight="1" x14ac:dyDescent="0.35">
      <c r="U540" s="100"/>
      <c r="V540" s="100"/>
      <c r="AE540" s="99"/>
    </row>
    <row r="541" spans="21:31" ht="30" customHeight="1" x14ac:dyDescent="0.35">
      <c r="U541" s="100"/>
      <c r="V541" s="100"/>
      <c r="AE541" s="99"/>
    </row>
    <row r="542" spans="21:31" ht="30" customHeight="1" x14ac:dyDescent="0.35">
      <c r="U542" s="100"/>
      <c r="V542" s="100"/>
      <c r="AE542" s="99"/>
    </row>
    <row r="543" spans="21:31" ht="30" customHeight="1" x14ac:dyDescent="0.35">
      <c r="U543" s="100"/>
      <c r="V543" s="100"/>
      <c r="AE543" s="99"/>
    </row>
    <row r="544" spans="21:31" ht="30" customHeight="1" x14ac:dyDescent="0.35">
      <c r="U544" s="100"/>
      <c r="V544" s="100"/>
      <c r="AE544" s="99"/>
    </row>
    <row r="545" spans="21:31" ht="30" customHeight="1" x14ac:dyDescent="0.35">
      <c r="U545" s="100"/>
      <c r="V545" s="100"/>
      <c r="AE545" s="99"/>
    </row>
    <row r="546" spans="21:31" ht="30" customHeight="1" x14ac:dyDescent="0.35">
      <c r="U546" s="100"/>
      <c r="V546" s="100"/>
      <c r="AE546" s="99"/>
    </row>
    <row r="547" spans="21:31" ht="30" customHeight="1" x14ac:dyDescent="0.35">
      <c r="U547" s="100"/>
      <c r="V547" s="100"/>
      <c r="AE547" s="99"/>
    </row>
    <row r="548" spans="21:31" ht="30" customHeight="1" x14ac:dyDescent="0.35">
      <c r="U548" s="100"/>
      <c r="V548" s="100"/>
      <c r="AE548" s="99"/>
    </row>
    <row r="549" spans="21:31" ht="30" customHeight="1" x14ac:dyDescent="0.35">
      <c r="U549" s="100"/>
      <c r="V549" s="100"/>
      <c r="AE549" s="99"/>
    </row>
    <row r="550" spans="21:31" ht="30" customHeight="1" x14ac:dyDescent="0.35">
      <c r="U550" s="100"/>
      <c r="V550" s="100"/>
      <c r="AE550" s="99"/>
    </row>
    <row r="551" spans="21:31" ht="30" customHeight="1" x14ac:dyDescent="0.35">
      <c r="U551" s="100"/>
      <c r="V551" s="100"/>
      <c r="AE551" s="99"/>
    </row>
    <row r="552" spans="21:31" ht="30" customHeight="1" x14ac:dyDescent="0.35">
      <c r="U552" s="100"/>
      <c r="V552" s="100"/>
      <c r="AE552" s="99"/>
    </row>
    <row r="553" spans="21:31" ht="30" customHeight="1" x14ac:dyDescent="0.35">
      <c r="U553" s="100"/>
      <c r="V553" s="100"/>
      <c r="AE553" s="99"/>
    </row>
    <row r="554" spans="21:31" ht="30" customHeight="1" x14ac:dyDescent="0.35">
      <c r="U554" s="100"/>
      <c r="V554" s="100"/>
      <c r="AE554" s="99"/>
    </row>
    <row r="555" spans="21:31" ht="30" customHeight="1" x14ac:dyDescent="0.35">
      <c r="U555" s="100"/>
      <c r="V555" s="100"/>
      <c r="AE555" s="99"/>
    </row>
    <row r="556" spans="21:31" ht="30" customHeight="1" x14ac:dyDescent="0.35">
      <c r="U556" s="100"/>
      <c r="V556" s="100"/>
      <c r="AE556" s="99"/>
    </row>
    <row r="557" spans="21:31" ht="30" customHeight="1" x14ac:dyDescent="0.35">
      <c r="U557" s="100"/>
      <c r="V557" s="100"/>
      <c r="AE557" s="99"/>
    </row>
    <row r="558" spans="21:31" ht="30" customHeight="1" x14ac:dyDescent="0.35">
      <c r="U558" s="100"/>
      <c r="V558" s="100"/>
      <c r="AE558" s="99"/>
    </row>
    <row r="559" spans="21:31" ht="30" customHeight="1" x14ac:dyDescent="0.35">
      <c r="U559" s="100"/>
      <c r="V559" s="100"/>
      <c r="AE559" s="99"/>
    </row>
    <row r="560" spans="21:31" ht="30" customHeight="1" x14ac:dyDescent="0.35">
      <c r="U560" s="100"/>
      <c r="V560" s="100"/>
      <c r="AE560" s="99"/>
    </row>
    <row r="561" spans="21:31" ht="30" customHeight="1" x14ac:dyDescent="0.35">
      <c r="U561" s="100"/>
      <c r="V561" s="100"/>
      <c r="AE561" s="99"/>
    </row>
    <row r="562" spans="21:31" ht="30" customHeight="1" x14ac:dyDescent="0.35">
      <c r="U562" s="100"/>
      <c r="V562" s="100"/>
      <c r="AE562" s="99"/>
    </row>
    <row r="563" spans="21:31" ht="30" customHeight="1" x14ac:dyDescent="0.35">
      <c r="U563" s="100"/>
      <c r="V563" s="100"/>
      <c r="AE563" s="99"/>
    </row>
    <row r="564" spans="21:31" ht="30" customHeight="1" x14ac:dyDescent="0.35">
      <c r="U564" s="100"/>
      <c r="V564" s="100"/>
      <c r="AE564" s="99"/>
    </row>
    <row r="565" spans="21:31" ht="30" customHeight="1" x14ac:dyDescent="0.35">
      <c r="U565" s="100"/>
      <c r="V565" s="100"/>
      <c r="AE565" s="99"/>
    </row>
    <row r="566" spans="21:31" ht="30" customHeight="1" x14ac:dyDescent="0.35">
      <c r="U566" s="100"/>
      <c r="V566" s="100"/>
      <c r="AE566" s="99"/>
    </row>
    <row r="567" spans="21:31" ht="30" customHeight="1" x14ac:dyDescent="0.35">
      <c r="U567" s="100"/>
      <c r="V567" s="100"/>
      <c r="AE567" s="99"/>
    </row>
    <row r="568" spans="21:31" ht="30" customHeight="1" x14ac:dyDescent="0.35">
      <c r="U568" s="100"/>
      <c r="V568" s="100"/>
      <c r="AE568" s="99"/>
    </row>
    <row r="569" spans="21:31" ht="30" customHeight="1" x14ac:dyDescent="0.35">
      <c r="U569" s="100"/>
      <c r="V569" s="100"/>
      <c r="AE569" s="99"/>
    </row>
    <row r="570" spans="21:31" ht="30" customHeight="1" x14ac:dyDescent="0.35">
      <c r="U570" s="100"/>
      <c r="V570" s="100"/>
      <c r="AE570" s="99"/>
    </row>
    <row r="571" spans="21:31" ht="30" customHeight="1" x14ac:dyDescent="0.35">
      <c r="U571" s="100"/>
      <c r="V571" s="100"/>
      <c r="AE571" s="99"/>
    </row>
    <row r="572" spans="21:31" ht="30" customHeight="1" x14ac:dyDescent="0.35">
      <c r="U572" s="100"/>
      <c r="V572" s="100"/>
      <c r="AE572" s="99"/>
    </row>
    <row r="573" spans="21:31" ht="30" customHeight="1" x14ac:dyDescent="0.35">
      <c r="U573" s="100"/>
      <c r="V573" s="100"/>
      <c r="AE573" s="99"/>
    </row>
    <row r="574" spans="21:31" ht="30" customHeight="1" x14ac:dyDescent="0.35">
      <c r="U574" s="100"/>
      <c r="V574" s="100"/>
      <c r="AE574" s="99"/>
    </row>
    <row r="575" spans="21:31" ht="30" customHeight="1" x14ac:dyDescent="0.35">
      <c r="U575" s="100"/>
      <c r="V575" s="100"/>
      <c r="AE575" s="99"/>
    </row>
    <row r="576" spans="21:31" ht="30" customHeight="1" x14ac:dyDescent="0.35">
      <c r="U576" s="100"/>
      <c r="V576" s="100"/>
      <c r="AE576" s="99"/>
    </row>
    <row r="577" spans="21:31" ht="30" customHeight="1" x14ac:dyDescent="0.35">
      <c r="U577" s="100"/>
      <c r="V577" s="100"/>
      <c r="AE577" s="99"/>
    </row>
    <row r="578" spans="21:31" ht="30" customHeight="1" x14ac:dyDescent="0.35">
      <c r="U578" s="100"/>
      <c r="V578" s="100"/>
      <c r="AE578" s="99"/>
    </row>
    <row r="579" spans="21:31" ht="30" customHeight="1" x14ac:dyDescent="0.35">
      <c r="U579" s="100"/>
      <c r="V579" s="100"/>
      <c r="AE579" s="99"/>
    </row>
    <row r="580" spans="21:31" ht="30" customHeight="1" x14ac:dyDescent="0.35">
      <c r="U580" s="100"/>
      <c r="V580" s="100"/>
      <c r="AE580" s="99"/>
    </row>
    <row r="581" spans="21:31" ht="30" customHeight="1" x14ac:dyDescent="0.35">
      <c r="U581" s="100"/>
      <c r="V581" s="100"/>
      <c r="AE581" s="99"/>
    </row>
    <row r="582" spans="21:31" ht="30" customHeight="1" x14ac:dyDescent="0.35">
      <c r="U582" s="100"/>
      <c r="V582" s="100"/>
      <c r="AE582" s="99"/>
    </row>
    <row r="583" spans="21:31" ht="30" customHeight="1" x14ac:dyDescent="0.35">
      <c r="U583" s="100"/>
      <c r="V583" s="100"/>
      <c r="AE583" s="99"/>
    </row>
    <row r="584" spans="21:31" ht="30" customHeight="1" x14ac:dyDescent="0.35">
      <c r="U584" s="100"/>
      <c r="V584" s="100"/>
      <c r="AE584" s="99"/>
    </row>
    <row r="585" spans="21:31" ht="30" customHeight="1" x14ac:dyDescent="0.35">
      <c r="U585" s="100"/>
      <c r="V585" s="100"/>
      <c r="AE585" s="99"/>
    </row>
    <row r="586" spans="21:31" ht="30" customHeight="1" x14ac:dyDescent="0.35">
      <c r="U586" s="100"/>
      <c r="V586" s="100"/>
      <c r="AE586" s="99"/>
    </row>
    <row r="587" spans="21:31" ht="30" customHeight="1" x14ac:dyDescent="0.35">
      <c r="U587" s="100"/>
      <c r="V587" s="100"/>
      <c r="AE587" s="99"/>
    </row>
    <row r="588" spans="21:31" ht="30" customHeight="1" x14ac:dyDescent="0.35">
      <c r="U588" s="100"/>
      <c r="V588" s="100"/>
      <c r="AE588" s="99"/>
    </row>
    <row r="589" spans="21:31" ht="30" customHeight="1" x14ac:dyDescent="0.35">
      <c r="U589" s="100"/>
      <c r="V589" s="100"/>
      <c r="AE589" s="99"/>
    </row>
    <row r="590" spans="21:31" ht="30" customHeight="1" x14ac:dyDescent="0.35">
      <c r="U590" s="100"/>
      <c r="V590" s="100"/>
      <c r="AE590" s="99"/>
    </row>
    <row r="591" spans="21:31" ht="30" customHeight="1" x14ac:dyDescent="0.35">
      <c r="U591" s="100"/>
      <c r="V591" s="100"/>
      <c r="AE591" s="99"/>
    </row>
    <row r="592" spans="21:31" ht="30" customHeight="1" x14ac:dyDescent="0.35">
      <c r="U592" s="100"/>
      <c r="V592" s="100"/>
      <c r="AE592" s="99"/>
    </row>
    <row r="593" spans="21:31" ht="30" customHeight="1" x14ac:dyDescent="0.35">
      <c r="U593" s="100"/>
      <c r="V593" s="100"/>
      <c r="AE593" s="99"/>
    </row>
    <row r="594" spans="21:31" ht="30" customHeight="1" x14ac:dyDescent="0.35">
      <c r="U594" s="100"/>
      <c r="V594" s="100"/>
      <c r="AE594" s="99"/>
    </row>
    <row r="595" spans="21:31" ht="30" customHeight="1" x14ac:dyDescent="0.35">
      <c r="U595" s="100"/>
      <c r="V595" s="100"/>
      <c r="AE595" s="99"/>
    </row>
    <row r="596" spans="21:31" ht="30" customHeight="1" x14ac:dyDescent="0.35">
      <c r="U596" s="100"/>
      <c r="V596" s="100"/>
      <c r="AE596" s="99"/>
    </row>
    <row r="597" spans="21:31" ht="30" customHeight="1" x14ac:dyDescent="0.35">
      <c r="U597" s="100"/>
      <c r="V597" s="100"/>
      <c r="AE597" s="99"/>
    </row>
    <row r="598" spans="21:31" ht="30" customHeight="1" x14ac:dyDescent="0.35">
      <c r="U598" s="100"/>
      <c r="V598" s="100"/>
      <c r="AE598" s="99"/>
    </row>
    <row r="599" spans="21:31" ht="30" customHeight="1" x14ac:dyDescent="0.35">
      <c r="U599" s="100"/>
      <c r="V599" s="100"/>
      <c r="AE599" s="99"/>
    </row>
    <row r="600" spans="21:31" ht="30" customHeight="1" x14ac:dyDescent="0.35">
      <c r="U600" s="100"/>
      <c r="V600" s="100"/>
      <c r="AE600" s="99"/>
    </row>
    <row r="601" spans="21:31" ht="30" customHeight="1" x14ac:dyDescent="0.35">
      <c r="U601" s="100"/>
      <c r="V601" s="100"/>
      <c r="AE601" s="99"/>
    </row>
    <row r="602" spans="21:31" ht="30" customHeight="1" x14ac:dyDescent="0.35">
      <c r="U602" s="100"/>
      <c r="V602" s="100"/>
      <c r="AE602" s="99"/>
    </row>
    <row r="603" spans="21:31" ht="30" customHeight="1" x14ac:dyDescent="0.35">
      <c r="U603" s="100"/>
      <c r="V603" s="100"/>
      <c r="AE603" s="99"/>
    </row>
    <row r="604" spans="21:31" ht="30" customHeight="1" x14ac:dyDescent="0.35">
      <c r="U604" s="100"/>
      <c r="V604" s="100"/>
      <c r="AE604" s="99"/>
    </row>
    <row r="605" spans="21:31" ht="30" customHeight="1" x14ac:dyDescent="0.35">
      <c r="U605" s="100"/>
      <c r="V605" s="100"/>
      <c r="AE605" s="99"/>
    </row>
    <row r="606" spans="21:31" ht="30" customHeight="1" x14ac:dyDescent="0.35">
      <c r="U606" s="100"/>
      <c r="V606" s="100"/>
      <c r="AE606" s="99"/>
    </row>
    <row r="607" spans="21:31" ht="30" customHeight="1" x14ac:dyDescent="0.35">
      <c r="U607" s="100"/>
      <c r="V607" s="100"/>
      <c r="AE607" s="99"/>
    </row>
    <row r="608" spans="21:31" ht="30" customHeight="1" x14ac:dyDescent="0.35">
      <c r="U608" s="100"/>
      <c r="V608" s="100"/>
      <c r="AE608" s="99"/>
    </row>
    <row r="609" spans="21:31" ht="30" customHeight="1" x14ac:dyDescent="0.35">
      <c r="U609" s="100"/>
      <c r="V609" s="100"/>
      <c r="AE609" s="99"/>
    </row>
    <row r="610" spans="21:31" ht="30" customHeight="1" x14ac:dyDescent="0.35">
      <c r="U610" s="100"/>
      <c r="V610" s="100"/>
      <c r="AE610" s="99"/>
    </row>
    <row r="611" spans="21:31" ht="30" customHeight="1" x14ac:dyDescent="0.35">
      <c r="U611" s="100"/>
      <c r="V611" s="100"/>
      <c r="AE611" s="99"/>
    </row>
    <row r="612" spans="21:31" ht="30" customHeight="1" x14ac:dyDescent="0.35">
      <c r="U612" s="100"/>
      <c r="V612" s="100"/>
      <c r="AE612" s="99"/>
    </row>
    <row r="613" spans="21:31" ht="30" customHeight="1" x14ac:dyDescent="0.35">
      <c r="U613" s="100"/>
      <c r="V613" s="100"/>
      <c r="AE613" s="99"/>
    </row>
    <row r="614" spans="21:31" ht="30" customHeight="1" x14ac:dyDescent="0.35">
      <c r="U614" s="100"/>
      <c r="V614" s="100"/>
      <c r="AE614" s="99"/>
    </row>
    <row r="615" spans="21:31" ht="30" customHeight="1" x14ac:dyDescent="0.35">
      <c r="U615" s="100"/>
      <c r="V615" s="100"/>
      <c r="AE615" s="99"/>
    </row>
    <row r="616" spans="21:31" ht="30" customHeight="1" x14ac:dyDescent="0.35">
      <c r="U616" s="100"/>
      <c r="V616" s="100"/>
      <c r="AE616" s="99"/>
    </row>
    <row r="617" spans="21:31" ht="30" customHeight="1" x14ac:dyDescent="0.35">
      <c r="U617" s="100"/>
      <c r="V617" s="100"/>
      <c r="AE617" s="99"/>
    </row>
    <row r="618" spans="21:31" ht="30" customHeight="1" x14ac:dyDescent="0.35">
      <c r="U618" s="100"/>
      <c r="V618" s="100"/>
      <c r="AE618" s="99"/>
    </row>
    <row r="619" spans="21:31" ht="30" customHeight="1" x14ac:dyDescent="0.35">
      <c r="U619" s="100"/>
      <c r="V619" s="100"/>
      <c r="AE619" s="99"/>
    </row>
    <row r="620" spans="21:31" ht="30" customHeight="1" x14ac:dyDescent="0.35">
      <c r="U620" s="100"/>
      <c r="V620" s="100"/>
      <c r="AE620" s="99"/>
    </row>
    <row r="621" spans="21:31" ht="30" customHeight="1" x14ac:dyDescent="0.35">
      <c r="U621" s="100"/>
      <c r="V621" s="100"/>
      <c r="AE621" s="99"/>
    </row>
    <row r="622" spans="21:31" ht="30" customHeight="1" x14ac:dyDescent="0.35">
      <c r="U622" s="100"/>
      <c r="V622" s="100"/>
      <c r="AE622" s="99"/>
    </row>
    <row r="623" spans="21:31" ht="30" customHeight="1" x14ac:dyDescent="0.35">
      <c r="U623" s="100"/>
      <c r="V623" s="100"/>
      <c r="AE623" s="99"/>
    </row>
    <row r="624" spans="21:31" ht="30" customHeight="1" x14ac:dyDescent="0.35">
      <c r="U624" s="100"/>
      <c r="V624" s="100"/>
      <c r="AE624" s="99"/>
    </row>
    <row r="625" spans="21:31" ht="30" customHeight="1" x14ac:dyDescent="0.35">
      <c r="U625" s="100"/>
      <c r="V625" s="100"/>
      <c r="AE625" s="99"/>
    </row>
    <row r="626" spans="21:31" ht="30" customHeight="1" x14ac:dyDescent="0.35">
      <c r="U626" s="100"/>
      <c r="V626" s="100"/>
      <c r="AE626" s="99"/>
    </row>
    <row r="627" spans="21:31" ht="30" customHeight="1" x14ac:dyDescent="0.35">
      <c r="U627" s="100"/>
      <c r="V627" s="100"/>
      <c r="AE627" s="99"/>
    </row>
    <row r="628" spans="21:31" ht="30" customHeight="1" x14ac:dyDescent="0.35">
      <c r="U628" s="100"/>
      <c r="V628" s="100"/>
      <c r="AE628" s="99"/>
    </row>
    <row r="629" spans="21:31" ht="30" customHeight="1" x14ac:dyDescent="0.35">
      <c r="U629" s="100"/>
      <c r="V629" s="100"/>
      <c r="AE629" s="99"/>
    </row>
    <row r="630" spans="21:31" ht="30" customHeight="1" x14ac:dyDescent="0.35">
      <c r="U630" s="100"/>
      <c r="V630" s="100"/>
      <c r="AE630" s="99"/>
    </row>
    <row r="631" spans="21:31" ht="30" customHeight="1" x14ac:dyDescent="0.35">
      <c r="U631" s="100"/>
      <c r="V631" s="100"/>
      <c r="AE631" s="99"/>
    </row>
    <row r="632" spans="21:31" ht="30" customHeight="1" x14ac:dyDescent="0.35">
      <c r="U632" s="100"/>
      <c r="V632" s="100"/>
      <c r="AE632" s="99"/>
    </row>
    <row r="633" spans="21:31" ht="30" customHeight="1" x14ac:dyDescent="0.35">
      <c r="U633" s="100"/>
      <c r="V633" s="100"/>
      <c r="AE633" s="99"/>
    </row>
    <row r="634" spans="21:31" ht="30" customHeight="1" x14ac:dyDescent="0.35">
      <c r="U634" s="100"/>
      <c r="V634" s="100"/>
      <c r="AE634" s="99"/>
    </row>
    <row r="635" spans="21:31" ht="30" customHeight="1" x14ac:dyDescent="0.35">
      <c r="U635" s="100"/>
      <c r="V635" s="100"/>
      <c r="AE635" s="99"/>
    </row>
    <row r="636" spans="21:31" ht="30" customHeight="1" x14ac:dyDescent="0.35">
      <c r="U636" s="100"/>
      <c r="V636" s="100"/>
      <c r="AE636" s="99"/>
    </row>
    <row r="637" spans="21:31" ht="30" customHeight="1" x14ac:dyDescent="0.35">
      <c r="U637" s="100"/>
      <c r="V637" s="100"/>
      <c r="AE637" s="99"/>
    </row>
    <row r="638" spans="21:31" ht="30" customHeight="1" x14ac:dyDescent="0.35">
      <c r="U638" s="100"/>
      <c r="V638" s="100"/>
      <c r="AE638" s="99"/>
    </row>
    <row r="639" spans="21:31" ht="30" customHeight="1" x14ac:dyDescent="0.35">
      <c r="U639" s="100"/>
      <c r="V639" s="100"/>
      <c r="AE639" s="99"/>
    </row>
    <row r="640" spans="21:31" ht="30" customHeight="1" x14ac:dyDescent="0.35">
      <c r="U640" s="100"/>
      <c r="V640" s="100"/>
      <c r="AE640" s="99"/>
    </row>
    <row r="641" spans="21:31" ht="30" customHeight="1" x14ac:dyDescent="0.35">
      <c r="U641" s="100"/>
      <c r="V641" s="100"/>
      <c r="AE641" s="99"/>
    </row>
    <row r="642" spans="21:31" ht="30" customHeight="1" x14ac:dyDescent="0.35">
      <c r="U642" s="100"/>
      <c r="V642" s="100"/>
      <c r="AE642" s="99"/>
    </row>
    <row r="643" spans="21:31" ht="30" customHeight="1" x14ac:dyDescent="0.35">
      <c r="U643" s="100"/>
      <c r="V643" s="100"/>
      <c r="AE643" s="99"/>
    </row>
    <row r="644" spans="21:31" ht="30" customHeight="1" x14ac:dyDescent="0.35">
      <c r="U644" s="100"/>
      <c r="V644" s="100"/>
      <c r="AE644" s="99"/>
    </row>
    <row r="645" spans="21:31" ht="30" customHeight="1" x14ac:dyDescent="0.35">
      <c r="U645" s="100"/>
      <c r="V645" s="100"/>
      <c r="AE645" s="99"/>
    </row>
    <row r="646" spans="21:31" ht="30" customHeight="1" x14ac:dyDescent="0.35">
      <c r="U646" s="100"/>
      <c r="V646" s="100"/>
      <c r="AE646" s="99"/>
    </row>
    <row r="647" spans="21:31" ht="30" customHeight="1" x14ac:dyDescent="0.35">
      <c r="U647" s="100"/>
      <c r="V647" s="100"/>
      <c r="AE647" s="99"/>
    </row>
    <row r="648" spans="21:31" ht="30" customHeight="1" x14ac:dyDescent="0.35">
      <c r="U648" s="100"/>
      <c r="V648" s="100"/>
      <c r="AE648" s="99"/>
    </row>
    <row r="649" spans="21:31" ht="30" customHeight="1" x14ac:dyDescent="0.35">
      <c r="U649" s="100"/>
      <c r="V649" s="100"/>
      <c r="AE649" s="99"/>
    </row>
    <row r="650" spans="21:31" ht="30" customHeight="1" x14ac:dyDescent="0.35">
      <c r="U650" s="100"/>
      <c r="V650" s="100"/>
      <c r="AE650" s="99"/>
    </row>
    <row r="651" spans="21:31" ht="30" customHeight="1" x14ac:dyDescent="0.35">
      <c r="U651" s="100"/>
      <c r="V651" s="100"/>
      <c r="AE651" s="99"/>
    </row>
    <row r="652" spans="21:31" ht="30" customHeight="1" x14ac:dyDescent="0.35">
      <c r="U652" s="100"/>
      <c r="V652" s="100"/>
      <c r="AE652" s="99"/>
    </row>
    <row r="653" spans="21:31" ht="30" customHeight="1" x14ac:dyDescent="0.35">
      <c r="U653" s="100"/>
      <c r="V653" s="100"/>
      <c r="AE653" s="99"/>
    </row>
    <row r="654" spans="21:31" ht="30" customHeight="1" x14ac:dyDescent="0.35">
      <c r="U654" s="100"/>
      <c r="V654" s="100"/>
      <c r="AE654" s="99"/>
    </row>
    <row r="655" spans="21:31" ht="30" customHeight="1" x14ac:dyDescent="0.35">
      <c r="U655" s="100"/>
      <c r="V655" s="100"/>
      <c r="AE655" s="99"/>
    </row>
    <row r="656" spans="21:31" ht="30" customHeight="1" x14ac:dyDescent="0.35">
      <c r="U656" s="100"/>
      <c r="V656" s="100"/>
      <c r="AE656" s="99"/>
    </row>
    <row r="657" spans="21:31" ht="30" customHeight="1" x14ac:dyDescent="0.35">
      <c r="U657" s="100"/>
      <c r="V657" s="100"/>
      <c r="AE657" s="99"/>
    </row>
    <row r="658" spans="21:31" ht="30" customHeight="1" x14ac:dyDescent="0.35">
      <c r="U658" s="100"/>
      <c r="V658" s="100"/>
      <c r="AE658" s="99"/>
    </row>
    <row r="659" spans="21:31" ht="30" customHeight="1" x14ac:dyDescent="0.35">
      <c r="U659" s="100"/>
      <c r="V659" s="100"/>
      <c r="AE659" s="99"/>
    </row>
    <row r="660" spans="21:31" ht="30" customHeight="1" x14ac:dyDescent="0.35">
      <c r="U660" s="100"/>
      <c r="V660" s="100"/>
      <c r="AE660" s="99"/>
    </row>
    <row r="661" spans="21:31" ht="30" customHeight="1" x14ac:dyDescent="0.35">
      <c r="U661" s="100"/>
      <c r="V661" s="100"/>
      <c r="AE661" s="99"/>
    </row>
    <row r="662" spans="21:31" ht="30" customHeight="1" x14ac:dyDescent="0.35">
      <c r="U662" s="100"/>
      <c r="V662" s="100"/>
      <c r="AE662" s="99"/>
    </row>
    <row r="663" spans="21:31" ht="30" customHeight="1" x14ac:dyDescent="0.35">
      <c r="U663" s="100"/>
      <c r="V663" s="100"/>
      <c r="AE663" s="99"/>
    </row>
    <row r="664" spans="21:31" ht="30" customHeight="1" x14ac:dyDescent="0.35">
      <c r="U664" s="100"/>
      <c r="V664" s="100"/>
      <c r="AE664" s="99"/>
    </row>
    <row r="665" spans="21:31" ht="30" customHeight="1" x14ac:dyDescent="0.35">
      <c r="U665" s="100"/>
      <c r="V665" s="100"/>
      <c r="AE665" s="99"/>
    </row>
    <row r="666" spans="21:31" ht="30" customHeight="1" x14ac:dyDescent="0.35">
      <c r="U666" s="100"/>
      <c r="V666" s="100"/>
      <c r="AE666" s="99"/>
    </row>
    <row r="667" spans="21:31" ht="30" customHeight="1" x14ac:dyDescent="0.35">
      <c r="U667" s="100"/>
      <c r="V667" s="100"/>
      <c r="AE667" s="99"/>
    </row>
    <row r="668" spans="21:31" ht="30" customHeight="1" x14ac:dyDescent="0.35">
      <c r="U668" s="100"/>
      <c r="V668" s="100"/>
      <c r="AE668" s="99"/>
    </row>
    <row r="669" spans="21:31" ht="30" customHeight="1" x14ac:dyDescent="0.35">
      <c r="U669" s="100"/>
      <c r="V669" s="100"/>
      <c r="AE669" s="99"/>
    </row>
    <row r="670" spans="21:31" ht="30" customHeight="1" x14ac:dyDescent="0.35">
      <c r="U670" s="100"/>
      <c r="V670" s="100"/>
      <c r="AE670" s="99"/>
    </row>
    <row r="671" spans="21:31" ht="30" customHeight="1" x14ac:dyDescent="0.35">
      <c r="U671" s="100"/>
      <c r="V671" s="100"/>
      <c r="AE671" s="99"/>
    </row>
    <row r="672" spans="21:31" ht="30" customHeight="1" x14ac:dyDescent="0.35">
      <c r="U672" s="100"/>
      <c r="V672" s="100"/>
      <c r="AE672" s="99"/>
    </row>
    <row r="673" spans="21:31" ht="30" customHeight="1" x14ac:dyDescent="0.35">
      <c r="U673" s="100"/>
      <c r="V673" s="100"/>
      <c r="AE673" s="99"/>
    </row>
    <row r="674" spans="21:31" ht="30" customHeight="1" x14ac:dyDescent="0.35">
      <c r="U674" s="100"/>
      <c r="V674" s="100"/>
      <c r="AE674" s="99"/>
    </row>
    <row r="675" spans="21:31" ht="30" customHeight="1" x14ac:dyDescent="0.35">
      <c r="U675" s="100"/>
      <c r="V675" s="100"/>
      <c r="AE675" s="99"/>
    </row>
    <row r="676" spans="21:31" ht="30" customHeight="1" x14ac:dyDescent="0.35">
      <c r="U676" s="100"/>
      <c r="V676" s="100"/>
      <c r="AE676" s="99"/>
    </row>
    <row r="677" spans="21:31" ht="30" customHeight="1" x14ac:dyDescent="0.35">
      <c r="U677" s="100"/>
      <c r="V677" s="100"/>
      <c r="AE677" s="99"/>
    </row>
    <row r="678" spans="21:31" ht="30" customHeight="1" x14ac:dyDescent="0.35">
      <c r="U678" s="100"/>
      <c r="V678" s="100"/>
      <c r="AE678" s="99"/>
    </row>
    <row r="679" spans="21:31" ht="30" customHeight="1" x14ac:dyDescent="0.35">
      <c r="U679" s="100"/>
      <c r="V679" s="100"/>
      <c r="AE679" s="99"/>
    </row>
    <row r="680" spans="21:31" ht="30" customHeight="1" x14ac:dyDescent="0.35">
      <c r="U680" s="100"/>
      <c r="V680" s="100"/>
      <c r="AE680" s="99"/>
    </row>
    <row r="681" spans="21:31" ht="30" customHeight="1" x14ac:dyDescent="0.35">
      <c r="U681" s="100"/>
      <c r="V681" s="100"/>
      <c r="AE681" s="99"/>
    </row>
    <row r="682" spans="21:31" ht="30" customHeight="1" x14ac:dyDescent="0.35">
      <c r="U682" s="100"/>
      <c r="V682" s="100"/>
      <c r="AE682" s="99"/>
    </row>
    <row r="683" spans="21:31" ht="30" customHeight="1" x14ac:dyDescent="0.35">
      <c r="U683" s="100"/>
      <c r="V683" s="100"/>
      <c r="AE683" s="99"/>
    </row>
    <row r="684" spans="21:31" ht="30" customHeight="1" x14ac:dyDescent="0.35">
      <c r="U684" s="100"/>
      <c r="V684" s="100"/>
      <c r="AE684" s="99"/>
    </row>
    <row r="685" spans="21:31" ht="30" customHeight="1" x14ac:dyDescent="0.35">
      <c r="U685" s="100"/>
      <c r="V685" s="100"/>
      <c r="AE685" s="99"/>
    </row>
    <row r="686" spans="21:31" ht="30" customHeight="1" x14ac:dyDescent="0.35">
      <c r="U686" s="100"/>
      <c r="V686" s="100"/>
      <c r="AE686" s="99"/>
    </row>
    <row r="687" spans="21:31" ht="30" customHeight="1" x14ac:dyDescent="0.35">
      <c r="U687" s="100"/>
      <c r="V687" s="100"/>
      <c r="AE687" s="99"/>
    </row>
    <row r="688" spans="21:31" ht="30" customHeight="1" x14ac:dyDescent="0.35">
      <c r="U688" s="100"/>
      <c r="V688" s="100"/>
      <c r="AE688" s="99"/>
    </row>
    <row r="689" spans="21:31" ht="30" customHeight="1" x14ac:dyDescent="0.35">
      <c r="U689" s="100"/>
      <c r="V689" s="100"/>
      <c r="AE689" s="99"/>
    </row>
    <row r="690" spans="21:31" ht="30" customHeight="1" x14ac:dyDescent="0.35">
      <c r="U690" s="100"/>
      <c r="V690" s="100"/>
      <c r="AE690" s="99"/>
    </row>
    <row r="691" spans="21:31" ht="30" customHeight="1" x14ac:dyDescent="0.35">
      <c r="U691" s="100"/>
      <c r="V691" s="100"/>
      <c r="AE691" s="99"/>
    </row>
    <row r="692" spans="21:31" ht="30" customHeight="1" x14ac:dyDescent="0.35">
      <c r="U692" s="100"/>
      <c r="V692" s="100"/>
      <c r="AE692" s="99"/>
    </row>
    <row r="693" spans="21:31" ht="30" customHeight="1" x14ac:dyDescent="0.35">
      <c r="U693" s="100"/>
      <c r="V693" s="100"/>
      <c r="AE693" s="99"/>
    </row>
    <row r="694" spans="21:31" ht="30" customHeight="1" x14ac:dyDescent="0.35">
      <c r="U694" s="100"/>
      <c r="V694" s="100"/>
      <c r="AE694" s="99"/>
    </row>
    <row r="695" spans="21:31" ht="30" customHeight="1" x14ac:dyDescent="0.35">
      <c r="U695" s="100"/>
      <c r="V695" s="100"/>
      <c r="AE695" s="99"/>
    </row>
    <row r="696" spans="21:31" ht="30" customHeight="1" x14ac:dyDescent="0.35">
      <c r="U696" s="100"/>
      <c r="V696" s="100"/>
      <c r="AE696" s="99"/>
    </row>
    <row r="697" spans="21:31" ht="30" customHeight="1" x14ac:dyDescent="0.35">
      <c r="U697" s="100"/>
      <c r="V697" s="100"/>
      <c r="AE697" s="99"/>
    </row>
    <row r="698" spans="21:31" ht="30" customHeight="1" x14ac:dyDescent="0.35">
      <c r="U698" s="100"/>
      <c r="V698" s="100"/>
      <c r="AE698" s="99"/>
    </row>
    <row r="699" spans="21:31" ht="30" customHeight="1" x14ac:dyDescent="0.35">
      <c r="U699" s="100"/>
      <c r="V699" s="100"/>
      <c r="AE699" s="99"/>
    </row>
    <row r="700" spans="21:31" ht="30" customHeight="1" x14ac:dyDescent="0.35">
      <c r="U700" s="100"/>
      <c r="V700" s="100"/>
      <c r="AE700" s="99"/>
    </row>
    <row r="701" spans="21:31" ht="30" customHeight="1" x14ac:dyDescent="0.35">
      <c r="U701" s="100"/>
      <c r="V701" s="100"/>
      <c r="AE701" s="99"/>
    </row>
    <row r="702" spans="21:31" ht="30" customHeight="1" x14ac:dyDescent="0.35">
      <c r="U702" s="100"/>
      <c r="V702" s="100"/>
      <c r="AE702" s="99"/>
    </row>
    <row r="703" spans="21:31" ht="30" customHeight="1" x14ac:dyDescent="0.35">
      <c r="U703" s="100"/>
      <c r="V703" s="100"/>
      <c r="AE703" s="99"/>
    </row>
    <row r="704" spans="21:31" ht="30" customHeight="1" x14ac:dyDescent="0.35">
      <c r="U704" s="100"/>
      <c r="V704" s="100"/>
      <c r="AE704" s="99"/>
    </row>
    <row r="705" spans="21:31" ht="30" customHeight="1" x14ac:dyDescent="0.35">
      <c r="U705" s="100"/>
      <c r="V705" s="100"/>
      <c r="AE705" s="99"/>
    </row>
    <row r="706" spans="21:31" ht="30" customHeight="1" x14ac:dyDescent="0.35">
      <c r="U706" s="100"/>
      <c r="V706" s="100"/>
      <c r="AE706" s="99"/>
    </row>
    <row r="707" spans="21:31" ht="30" customHeight="1" x14ac:dyDescent="0.35">
      <c r="U707" s="100"/>
      <c r="V707" s="100"/>
      <c r="AE707" s="99"/>
    </row>
    <row r="708" spans="21:31" ht="30" customHeight="1" x14ac:dyDescent="0.35">
      <c r="U708" s="100"/>
      <c r="V708" s="100"/>
      <c r="AE708" s="99"/>
    </row>
    <row r="709" spans="21:31" ht="30" customHeight="1" x14ac:dyDescent="0.35">
      <c r="U709" s="100"/>
      <c r="V709" s="100"/>
      <c r="AE709" s="99"/>
    </row>
    <row r="710" spans="21:31" ht="30" customHeight="1" x14ac:dyDescent="0.35">
      <c r="U710" s="100"/>
      <c r="V710" s="100"/>
      <c r="AE710" s="99"/>
    </row>
    <row r="711" spans="21:31" ht="30" customHeight="1" x14ac:dyDescent="0.35">
      <c r="U711" s="100"/>
      <c r="V711" s="100"/>
      <c r="AE711" s="99"/>
    </row>
    <row r="712" spans="21:31" ht="30" customHeight="1" x14ac:dyDescent="0.35">
      <c r="U712" s="100"/>
      <c r="V712" s="100"/>
      <c r="AE712" s="99"/>
    </row>
    <row r="713" spans="21:31" ht="30" customHeight="1" x14ac:dyDescent="0.35">
      <c r="U713" s="100"/>
      <c r="V713" s="100"/>
      <c r="AE713" s="99"/>
    </row>
    <row r="714" spans="21:31" ht="30" customHeight="1" x14ac:dyDescent="0.35">
      <c r="U714" s="100"/>
      <c r="V714" s="100"/>
      <c r="AE714" s="99"/>
    </row>
    <row r="715" spans="21:31" ht="30" customHeight="1" x14ac:dyDescent="0.35">
      <c r="U715" s="100"/>
      <c r="V715" s="100"/>
      <c r="AE715" s="99"/>
    </row>
    <row r="716" spans="21:31" ht="30" customHeight="1" x14ac:dyDescent="0.35">
      <c r="U716" s="100"/>
      <c r="V716" s="100"/>
      <c r="AE716" s="99"/>
    </row>
    <row r="717" spans="21:31" ht="30" customHeight="1" x14ac:dyDescent="0.35">
      <c r="U717" s="100"/>
      <c r="V717" s="100"/>
      <c r="AE717" s="99"/>
    </row>
    <row r="718" spans="21:31" ht="30" customHeight="1" x14ac:dyDescent="0.35">
      <c r="U718" s="100"/>
      <c r="V718" s="100"/>
      <c r="AE718" s="99"/>
    </row>
    <row r="719" spans="21:31" ht="30" customHeight="1" x14ac:dyDescent="0.35">
      <c r="U719" s="100"/>
      <c r="V719" s="100"/>
      <c r="AE719" s="99"/>
    </row>
    <row r="720" spans="21:31" ht="30" customHeight="1" x14ac:dyDescent="0.35">
      <c r="U720" s="100"/>
      <c r="V720" s="100"/>
      <c r="AE720" s="99"/>
    </row>
    <row r="721" spans="21:31" ht="30" customHeight="1" x14ac:dyDescent="0.35">
      <c r="U721" s="100"/>
      <c r="V721" s="100"/>
      <c r="AE721" s="99"/>
    </row>
    <row r="722" spans="21:31" ht="30" customHeight="1" x14ac:dyDescent="0.35">
      <c r="U722" s="100"/>
      <c r="V722" s="100"/>
      <c r="AE722" s="99"/>
    </row>
    <row r="723" spans="21:31" ht="30" customHeight="1" x14ac:dyDescent="0.35">
      <c r="U723" s="100"/>
      <c r="V723" s="100"/>
      <c r="AE723" s="99"/>
    </row>
    <row r="724" spans="21:31" ht="30" customHeight="1" x14ac:dyDescent="0.35">
      <c r="U724" s="100"/>
      <c r="V724" s="100"/>
      <c r="AE724" s="99"/>
    </row>
    <row r="725" spans="21:31" ht="30" customHeight="1" x14ac:dyDescent="0.35">
      <c r="U725" s="100"/>
      <c r="V725" s="100"/>
      <c r="AE725" s="99"/>
    </row>
    <row r="726" spans="21:31" ht="30" customHeight="1" x14ac:dyDescent="0.35">
      <c r="U726" s="100"/>
      <c r="V726" s="100"/>
      <c r="AE726" s="99"/>
    </row>
    <row r="727" spans="21:31" ht="30" customHeight="1" x14ac:dyDescent="0.35">
      <c r="U727" s="100"/>
      <c r="V727" s="100"/>
      <c r="AE727" s="99"/>
    </row>
    <row r="728" spans="21:31" ht="30" customHeight="1" x14ac:dyDescent="0.35">
      <c r="U728" s="100"/>
      <c r="V728" s="100"/>
      <c r="AE728" s="99"/>
    </row>
    <row r="729" spans="21:31" ht="30" customHeight="1" x14ac:dyDescent="0.35">
      <c r="U729" s="100"/>
      <c r="V729" s="100"/>
      <c r="AE729" s="99"/>
    </row>
    <row r="730" spans="21:31" ht="30" customHeight="1" x14ac:dyDescent="0.35">
      <c r="U730" s="100"/>
      <c r="V730" s="100"/>
      <c r="AE730" s="99"/>
    </row>
    <row r="731" spans="21:31" ht="30" customHeight="1" x14ac:dyDescent="0.35">
      <c r="U731" s="100"/>
      <c r="V731" s="100"/>
      <c r="AE731" s="99"/>
    </row>
    <row r="732" spans="21:31" ht="30" customHeight="1" x14ac:dyDescent="0.35">
      <c r="U732" s="100"/>
      <c r="V732" s="100"/>
      <c r="AE732" s="99"/>
    </row>
    <row r="733" spans="21:31" ht="30" customHeight="1" x14ac:dyDescent="0.35">
      <c r="U733" s="100"/>
      <c r="V733" s="100"/>
      <c r="AE733" s="99"/>
    </row>
    <row r="734" spans="21:31" ht="30" customHeight="1" x14ac:dyDescent="0.35">
      <c r="U734" s="100"/>
      <c r="V734" s="100"/>
      <c r="AE734" s="99"/>
    </row>
    <row r="735" spans="21:31" ht="30" customHeight="1" x14ac:dyDescent="0.35">
      <c r="U735" s="100"/>
      <c r="V735" s="100"/>
      <c r="AE735" s="99"/>
    </row>
    <row r="736" spans="21:31" ht="30" customHeight="1" x14ac:dyDescent="0.35">
      <c r="U736" s="100"/>
      <c r="V736" s="100"/>
      <c r="AE736" s="99"/>
    </row>
    <row r="737" spans="21:31" ht="30" customHeight="1" x14ac:dyDescent="0.35">
      <c r="U737" s="100"/>
      <c r="V737" s="100"/>
      <c r="AE737" s="99"/>
    </row>
    <row r="738" spans="21:31" ht="30" customHeight="1" x14ac:dyDescent="0.35">
      <c r="U738" s="100"/>
      <c r="V738" s="100"/>
      <c r="AE738" s="99"/>
    </row>
    <row r="739" spans="21:31" ht="30" customHeight="1" x14ac:dyDescent="0.35">
      <c r="U739" s="100"/>
      <c r="V739" s="100"/>
      <c r="AE739" s="99"/>
    </row>
    <row r="740" spans="21:31" ht="30" customHeight="1" x14ac:dyDescent="0.35">
      <c r="U740" s="100"/>
      <c r="V740" s="100"/>
      <c r="AE740" s="99"/>
    </row>
    <row r="741" spans="21:31" ht="30" customHeight="1" x14ac:dyDescent="0.35">
      <c r="U741" s="100"/>
      <c r="V741" s="100"/>
      <c r="AE741" s="99"/>
    </row>
    <row r="742" spans="21:31" ht="30" customHeight="1" x14ac:dyDescent="0.35">
      <c r="U742" s="100"/>
      <c r="V742" s="100"/>
      <c r="AE742" s="99"/>
    </row>
    <row r="743" spans="21:31" ht="30" customHeight="1" x14ac:dyDescent="0.35">
      <c r="U743" s="100"/>
      <c r="V743" s="100"/>
      <c r="AE743" s="99"/>
    </row>
    <row r="744" spans="21:31" ht="30" customHeight="1" x14ac:dyDescent="0.35">
      <c r="U744" s="100"/>
      <c r="V744" s="100"/>
      <c r="AE744" s="99"/>
    </row>
    <row r="745" spans="21:31" ht="30" customHeight="1" x14ac:dyDescent="0.35">
      <c r="U745" s="100"/>
      <c r="V745" s="100"/>
      <c r="AE745" s="99"/>
    </row>
    <row r="746" spans="21:31" ht="30" customHeight="1" x14ac:dyDescent="0.35">
      <c r="U746" s="100"/>
      <c r="V746" s="100"/>
      <c r="AE746" s="99"/>
    </row>
    <row r="747" spans="21:31" ht="30" customHeight="1" x14ac:dyDescent="0.35">
      <c r="U747" s="100"/>
      <c r="V747" s="100"/>
      <c r="AE747" s="99"/>
    </row>
    <row r="748" spans="21:31" ht="30" customHeight="1" x14ac:dyDescent="0.35">
      <c r="U748" s="100"/>
      <c r="V748" s="100"/>
      <c r="AE748" s="99"/>
    </row>
    <row r="749" spans="21:31" ht="30" customHeight="1" x14ac:dyDescent="0.35">
      <c r="U749" s="100"/>
      <c r="V749" s="100"/>
      <c r="AE749" s="99"/>
    </row>
    <row r="750" spans="21:31" ht="30" customHeight="1" x14ac:dyDescent="0.35">
      <c r="U750" s="100"/>
      <c r="V750" s="100"/>
      <c r="AE750" s="99"/>
    </row>
    <row r="751" spans="21:31" ht="30" customHeight="1" x14ac:dyDescent="0.35">
      <c r="U751" s="100"/>
      <c r="V751" s="100"/>
      <c r="AE751" s="99"/>
    </row>
    <row r="752" spans="21:31" ht="30" customHeight="1" x14ac:dyDescent="0.35">
      <c r="U752" s="100"/>
      <c r="V752" s="100"/>
      <c r="AE752" s="99"/>
    </row>
    <row r="753" spans="21:31" ht="30" customHeight="1" x14ac:dyDescent="0.35">
      <c r="U753" s="100"/>
      <c r="V753" s="100"/>
      <c r="AE753" s="99"/>
    </row>
    <row r="754" spans="21:31" ht="30" customHeight="1" x14ac:dyDescent="0.35">
      <c r="U754" s="100"/>
      <c r="V754" s="100"/>
      <c r="AE754" s="99"/>
    </row>
    <row r="755" spans="21:31" ht="30" customHeight="1" x14ac:dyDescent="0.35">
      <c r="U755" s="100"/>
      <c r="V755" s="100"/>
      <c r="AE755" s="99"/>
    </row>
    <row r="756" spans="21:31" ht="30" customHeight="1" x14ac:dyDescent="0.35">
      <c r="U756" s="100"/>
      <c r="V756" s="100"/>
      <c r="AE756" s="99"/>
    </row>
    <row r="757" spans="21:31" ht="30" customHeight="1" x14ac:dyDescent="0.35">
      <c r="U757" s="100"/>
      <c r="V757" s="100"/>
      <c r="AE757" s="99"/>
    </row>
    <row r="758" spans="21:31" ht="30" customHeight="1" x14ac:dyDescent="0.35">
      <c r="U758" s="100"/>
      <c r="V758" s="100"/>
      <c r="AE758" s="99"/>
    </row>
    <row r="759" spans="21:31" ht="30" customHeight="1" x14ac:dyDescent="0.35">
      <c r="U759" s="100"/>
      <c r="V759" s="100"/>
      <c r="AE759" s="99"/>
    </row>
    <row r="760" spans="21:31" ht="30" customHeight="1" x14ac:dyDescent="0.35">
      <c r="U760" s="100"/>
      <c r="V760" s="100"/>
      <c r="AE760" s="99"/>
    </row>
    <row r="761" spans="21:31" ht="30" customHeight="1" x14ac:dyDescent="0.35">
      <c r="U761" s="100"/>
      <c r="V761" s="100"/>
      <c r="AE761" s="99"/>
    </row>
    <row r="762" spans="21:31" ht="30" customHeight="1" x14ac:dyDescent="0.35">
      <c r="U762" s="100"/>
      <c r="V762" s="100"/>
      <c r="AE762" s="99"/>
    </row>
    <row r="763" spans="21:31" ht="30" customHeight="1" x14ac:dyDescent="0.35">
      <c r="U763" s="100"/>
      <c r="V763" s="100"/>
      <c r="AE763" s="99"/>
    </row>
    <row r="764" spans="21:31" ht="30" customHeight="1" x14ac:dyDescent="0.35">
      <c r="U764" s="100"/>
      <c r="V764" s="100"/>
      <c r="AE764" s="99"/>
    </row>
    <row r="765" spans="21:31" ht="30" customHeight="1" x14ac:dyDescent="0.35">
      <c r="U765" s="100"/>
      <c r="V765" s="100"/>
      <c r="AE765" s="99"/>
    </row>
    <row r="766" spans="21:31" ht="30" customHeight="1" x14ac:dyDescent="0.35">
      <c r="U766" s="100"/>
      <c r="V766" s="100"/>
      <c r="AE766" s="99"/>
    </row>
    <row r="767" spans="21:31" ht="30" customHeight="1" x14ac:dyDescent="0.35">
      <c r="U767" s="100"/>
      <c r="V767" s="100"/>
      <c r="AE767" s="99"/>
    </row>
    <row r="768" spans="21:31" ht="30" customHeight="1" x14ac:dyDescent="0.35">
      <c r="U768" s="100"/>
      <c r="V768" s="100"/>
      <c r="AE768" s="99"/>
    </row>
    <row r="769" spans="21:31" ht="30" customHeight="1" x14ac:dyDescent="0.35">
      <c r="U769" s="100"/>
      <c r="V769" s="100"/>
      <c r="AE769" s="99"/>
    </row>
    <row r="770" spans="21:31" ht="30" customHeight="1" x14ac:dyDescent="0.35">
      <c r="U770" s="100"/>
      <c r="V770" s="100"/>
      <c r="AE770" s="99"/>
    </row>
    <row r="771" spans="21:31" ht="30" customHeight="1" x14ac:dyDescent="0.35">
      <c r="U771" s="100"/>
      <c r="V771" s="100"/>
      <c r="AE771" s="99"/>
    </row>
    <row r="772" spans="21:31" ht="30" customHeight="1" x14ac:dyDescent="0.35">
      <c r="U772" s="100"/>
      <c r="V772" s="100"/>
      <c r="AE772" s="99"/>
    </row>
    <row r="773" spans="21:31" ht="30" customHeight="1" x14ac:dyDescent="0.35">
      <c r="U773" s="100"/>
      <c r="V773" s="100"/>
      <c r="AE773" s="99"/>
    </row>
    <row r="774" spans="21:31" ht="30" customHeight="1" x14ac:dyDescent="0.35">
      <c r="U774" s="100"/>
      <c r="V774" s="100"/>
      <c r="AE774" s="99"/>
    </row>
    <row r="775" spans="21:31" ht="30" customHeight="1" x14ac:dyDescent="0.35">
      <c r="U775" s="100"/>
      <c r="V775" s="100"/>
      <c r="AE775" s="99"/>
    </row>
    <row r="776" spans="21:31" ht="30" customHeight="1" x14ac:dyDescent="0.35">
      <c r="U776" s="100"/>
      <c r="V776" s="100"/>
      <c r="AE776" s="99"/>
    </row>
    <row r="777" spans="21:31" ht="30" customHeight="1" x14ac:dyDescent="0.35">
      <c r="U777" s="100"/>
      <c r="V777" s="100"/>
      <c r="AE777" s="99"/>
    </row>
    <row r="778" spans="21:31" ht="30" customHeight="1" x14ac:dyDescent="0.35">
      <c r="U778" s="100"/>
      <c r="V778" s="100"/>
      <c r="AE778" s="99"/>
    </row>
    <row r="779" spans="21:31" ht="30" customHeight="1" x14ac:dyDescent="0.35">
      <c r="U779" s="100"/>
      <c r="V779" s="100"/>
      <c r="AE779" s="99"/>
    </row>
    <row r="780" spans="21:31" ht="30" customHeight="1" x14ac:dyDescent="0.35">
      <c r="U780" s="100"/>
      <c r="V780" s="100"/>
      <c r="AE780" s="99"/>
    </row>
    <row r="781" spans="21:31" ht="30" customHeight="1" x14ac:dyDescent="0.35">
      <c r="U781" s="100"/>
      <c r="V781" s="100"/>
      <c r="AE781" s="99"/>
    </row>
    <row r="782" spans="21:31" ht="30" customHeight="1" x14ac:dyDescent="0.35">
      <c r="U782" s="100"/>
      <c r="V782" s="100"/>
      <c r="AE782" s="99"/>
    </row>
    <row r="783" spans="21:31" ht="30" customHeight="1" x14ac:dyDescent="0.35">
      <c r="U783" s="100"/>
      <c r="V783" s="100"/>
      <c r="AE783" s="99"/>
    </row>
    <row r="784" spans="21:31" ht="30" customHeight="1" x14ac:dyDescent="0.35">
      <c r="U784" s="100"/>
      <c r="V784" s="100"/>
      <c r="AE784" s="99"/>
    </row>
    <row r="785" spans="21:31" ht="30" customHeight="1" x14ac:dyDescent="0.35">
      <c r="U785" s="100"/>
      <c r="V785" s="100"/>
      <c r="AE785" s="99"/>
    </row>
    <row r="786" spans="21:31" ht="30" customHeight="1" x14ac:dyDescent="0.35">
      <c r="U786" s="100"/>
      <c r="V786" s="100"/>
      <c r="AE786" s="99"/>
    </row>
    <row r="787" spans="21:31" ht="30" customHeight="1" x14ac:dyDescent="0.35">
      <c r="U787" s="100"/>
      <c r="V787" s="100"/>
      <c r="AE787" s="99"/>
    </row>
    <row r="788" spans="21:31" ht="30" customHeight="1" x14ac:dyDescent="0.35">
      <c r="U788" s="100"/>
      <c r="V788" s="100"/>
      <c r="AE788" s="99"/>
    </row>
    <row r="789" spans="21:31" ht="30" customHeight="1" x14ac:dyDescent="0.35">
      <c r="U789" s="100"/>
      <c r="V789" s="100"/>
      <c r="AE789" s="99"/>
    </row>
    <row r="790" spans="21:31" ht="30" customHeight="1" x14ac:dyDescent="0.35">
      <c r="U790" s="100"/>
      <c r="V790" s="100"/>
      <c r="AE790" s="99"/>
    </row>
    <row r="791" spans="21:31" ht="30" customHeight="1" x14ac:dyDescent="0.35">
      <c r="U791" s="100"/>
      <c r="V791" s="100"/>
      <c r="AE791" s="99"/>
    </row>
    <row r="792" spans="21:31" ht="30" customHeight="1" x14ac:dyDescent="0.35">
      <c r="U792" s="100"/>
      <c r="V792" s="100"/>
      <c r="AE792" s="99"/>
    </row>
    <row r="793" spans="21:31" ht="30" customHeight="1" x14ac:dyDescent="0.35">
      <c r="U793" s="100"/>
      <c r="V793" s="100"/>
      <c r="AE793" s="99"/>
    </row>
    <row r="794" spans="21:31" ht="30" customHeight="1" x14ac:dyDescent="0.35">
      <c r="U794" s="100"/>
      <c r="V794" s="100"/>
      <c r="AE794" s="99"/>
    </row>
    <row r="795" spans="21:31" ht="30" customHeight="1" x14ac:dyDescent="0.35">
      <c r="U795" s="100"/>
      <c r="V795" s="100"/>
      <c r="AE795" s="99"/>
    </row>
    <row r="796" spans="21:31" ht="30" customHeight="1" x14ac:dyDescent="0.35">
      <c r="U796" s="100"/>
      <c r="V796" s="100"/>
      <c r="AE796" s="99"/>
    </row>
    <row r="797" spans="21:31" ht="30" customHeight="1" x14ac:dyDescent="0.35">
      <c r="U797" s="100"/>
      <c r="V797" s="100"/>
      <c r="AE797" s="99"/>
    </row>
    <row r="798" spans="21:31" ht="30" customHeight="1" x14ac:dyDescent="0.35">
      <c r="U798" s="100"/>
      <c r="V798" s="100"/>
      <c r="AE798" s="99"/>
    </row>
    <row r="799" spans="21:31" ht="30" customHeight="1" x14ac:dyDescent="0.35">
      <c r="U799" s="100"/>
      <c r="V799" s="100"/>
      <c r="AE799" s="99"/>
    </row>
    <row r="800" spans="21:31" ht="30" customHeight="1" x14ac:dyDescent="0.35">
      <c r="U800" s="100"/>
      <c r="V800" s="100"/>
      <c r="AE800" s="99"/>
    </row>
    <row r="801" spans="21:31" ht="30" customHeight="1" x14ac:dyDescent="0.35">
      <c r="U801" s="100"/>
      <c r="V801" s="100"/>
      <c r="AE801" s="99"/>
    </row>
    <row r="802" spans="21:31" ht="30" customHeight="1" x14ac:dyDescent="0.35">
      <c r="U802" s="100"/>
      <c r="V802" s="100"/>
      <c r="AE802" s="99"/>
    </row>
    <row r="803" spans="21:31" ht="30" customHeight="1" x14ac:dyDescent="0.35">
      <c r="U803" s="100"/>
      <c r="V803" s="100"/>
      <c r="AE803" s="99"/>
    </row>
    <row r="804" spans="21:31" ht="30" customHeight="1" x14ac:dyDescent="0.35">
      <c r="U804" s="100"/>
      <c r="V804" s="100"/>
      <c r="AE804" s="99"/>
    </row>
    <row r="805" spans="21:31" ht="30" customHeight="1" x14ac:dyDescent="0.35">
      <c r="U805" s="100"/>
      <c r="V805" s="100"/>
      <c r="AE805" s="99"/>
    </row>
    <row r="806" spans="21:31" ht="30" customHeight="1" x14ac:dyDescent="0.35">
      <c r="U806" s="100"/>
      <c r="V806" s="100"/>
      <c r="AE806" s="99"/>
    </row>
    <row r="807" spans="21:31" ht="30" customHeight="1" x14ac:dyDescent="0.35">
      <c r="U807" s="100"/>
      <c r="V807" s="100"/>
      <c r="AE807" s="99"/>
    </row>
    <row r="808" spans="21:31" ht="30" customHeight="1" x14ac:dyDescent="0.35">
      <c r="U808" s="100"/>
      <c r="V808" s="100"/>
      <c r="AE808" s="99"/>
    </row>
    <row r="809" spans="21:31" ht="30" customHeight="1" x14ac:dyDescent="0.35">
      <c r="U809" s="100"/>
      <c r="V809" s="100"/>
      <c r="AE809" s="99"/>
    </row>
    <row r="810" spans="21:31" ht="30" customHeight="1" x14ac:dyDescent="0.35">
      <c r="U810" s="100"/>
      <c r="V810" s="100"/>
      <c r="AE810" s="99"/>
    </row>
    <row r="811" spans="21:31" ht="30" customHeight="1" x14ac:dyDescent="0.35">
      <c r="U811" s="100"/>
      <c r="V811" s="100"/>
      <c r="AE811" s="99"/>
    </row>
    <row r="812" spans="21:31" ht="30" customHeight="1" x14ac:dyDescent="0.35">
      <c r="U812" s="100"/>
      <c r="V812" s="100"/>
      <c r="AE812" s="99"/>
    </row>
    <row r="813" spans="21:31" ht="30" customHeight="1" x14ac:dyDescent="0.35">
      <c r="U813" s="100"/>
      <c r="V813" s="100"/>
      <c r="AE813" s="99"/>
    </row>
    <row r="814" spans="21:31" ht="30" customHeight="1" x14ac:dyDescent="0.35">
      <c r="U814" s="100"/>
      <c r="V814" s="100"/>
      <c r="AE814" s="99"/>
    </row>
    <row r="815" spans="21:31" ht="30" customHeight="1" x14ac:dyDescent="0.35">
      <c r="U815" s="100"/>
      <c r="V815" s="100"/>
      <c r="AE815" s="99"/>
    </row>
    <row r="816" spans="21:31" ht="30" customHeight="1" x14ac:dyDescent="0.35">
      <c r="U816" s="100"/>
      <c r="V816" s="100"/>
      <c r="AE816" s="99"/>
    </row>
    <row r="817" spans="21:31" ht="30" customHeight="1" x14ac:dyDescent="0.35">
      <c r="U817" s="100"/>
      <c r="V817" s="100"/>
      <c r="AE817" s="99"/>
    </row>
    <row r="818" spans="21:31" ht="30" customHeight="1" x14ac:dyDescent="0.35">
      <c r="U818" s="100"/>
      <c r="V818" s="100"/>
      <c r="AE818" s="99"/>
    </row>
    <row r="819" spans="21:31" ht="30" customHeight="1" x14ac:dyDescent="0.35">
      <c r="U819" s="100"/>
      <c r="V819" s="100"/>
      <c r="AE819" s="99"/>
    </row>
    <row r="820" spans="21:31" ht="30" customHeight="1" x14ac:dyDescent="0.35">
      <c r="U820" s="100"/>
      <c r="V820" s="100"/>
      <c r="AE820" s="99"/>
    </row>
    <row r="821" spans="21:31" ht="30" customHeight="1" x14ac:dyDescent="0.35">
      <c r="U821" s="100"/>
      <c r="V821" s="100"/>
      <c r="AE821" s="99"/>
    </row>
    <row r="822" spans="21:31" ht="30" customHeight="1" x14ac:dyDescent="0.35">
      <c r="U822" s="100"/>
      <c r="V822" s="100"/>
      <c r="AE822" s="99"/>
    </row>
    <row r="823" spans="21:31" ht="30" customHeight="1" x14ac:dyDescent="0.35">
      <c r="U823" s="100"/>
      <c r="V823" s="100"/>
      <c r="AE823" s="99"/>
    </row>
    <row r="824" spans="21:31" ht="30" customHeight="1" x14ac:dyDescent="0.35">
      <c r="U824" s="100"/>
      <c r="V824" s="100"/>
      <c r="AE824" s="99"/>
    </row>
    <row r="825" spans="21:31" ht="30" customHeight="1" x14ac:dyDescent="0.35">
      <c r="U825" s="100"/>
      <c r="V825" s="100"/>
      <c r="AE825" s="99"/>
    </row>
    <row r="826" spans="21:31" ht="30" customHeight="1" x14ac:dyDescent="0.35">
      <c r="U826" s="100"/>
      <c r="V826" s="100"/>
      <c r="AE826" s="99"/>
    </row>
    <row r="827" spans="21:31" ht="30" customHeight="1" x14ac:dyDescent="0.35">
      <c r="U827" s="100"/>
      <c r="V827" s="100"/>
      <c r="AE827" s="99"/>
    </row>
    <row r="828" spans="21:31" ht="30" customHeight="1" x14ac:dyDescent="0.35">
      <c r="U828" s="100"/>
      <c r="V828" s="100"/>
      <c r="AE828" s="99"/>
    </row>
    <row r="829" spans="21:31" ht="30" customHeight="1" x14ac:dyDescent="0.35">
      <c r="U829" s="100"/>
      <c r="V829" s="100"/>
      <c r="AE829" s="99"/>
    </row>
    <row r="830" spans="21:31" ht="30" customHeight="1" x14ac:dyDescent="0.35">
      <c r="U830" s="100"/>
      <c r="V830" s="100"/>
      <c r="AE830" s="99"/>
    </row>
    <row r="831" spans="21:31" ht="30" customHeight="1" x14ac:dyDescent="0.35">
      <c r="U831" s="100"/>
      <c r="V831" s="100"/>
      <c r="AE831" s="99"/>
    </row>
    <row r="832" spans="21:31" ht="30" customHeight="1" x14ac:dyDescent="0.35">
      <c r="U832" s="100"/>
      <c r="V832" s="100"/>
      <c r="AE832" s="99"/>
    </row>
    <row r="833" spans="21:31" ht="30" customHeight="1" x14ac:dyDescent="0.35">
      <c r="U833" s="100"/>
      <c r="V833" s="100"/>
      <c r="AE833" s="99"/>
    </row>
    <row r="834" spans="21:31" ht="30" customHeight="1" x14ac:dyDescent="0.35">
      <c r="U834" s="100"/>
      <c r="V834" s="100"/>
      <c r="AE834" s="99"/>
    </row>
    <row r="835" spans="21:31" ht="30" customHeight="1" x14ac:dyDescent="0.35">
      <c r="U835" s="100"/>
      <c r="V835" s="100"/>
      <c r="AE835" s="99"/>
    </row>
    <row r="836" spans="21:31" ht="30" customHeight="1" x14ac:dyDescent="0.35">
      <c r="U836" s="100"/>
      <c r="V836" s="100"/>
      <c r="AE836" s="99"/>
    </row>
    <row r="837" spans="21:31" ht="30" customHeight="1" x14ac:dyDescent="0.35">
      <c r="U837" s="100"/>
      <c r="V837" s="100"/>
      <c r="AE837" s="99"/>
    </row>
    <row r="838" spans="21:31" ht="30" customHeight="1" x14ac:dyDescent="0.35">
      <c r="U838" s="100"/>
      <c r="V838" s="100"/>
      <c r="AE838" s="99"/>
    </row>
    <row r="839" spans="21:31" ht="30" customHeight="1" x14ac:dyDescent="0.35">
      <c r="U839" s="100"/>
      <c r="V839" s="100"/>
      <c r="AE839" s="99"/>
    </row>
    <row r="840" spans="21:31" ht="30" customHeight="1" x14ac:dyDescent="0.35">
      <c r="U840" s="100"/>
      <c r="V840" s="100"/>
      <c r="AE840" s="99"/>
    </row>
    <row r="841" spans="21:31" ht="30" customHeight="1" x14ac:dyDescent="0.35">
      <c r="U841" s="100"/>
      <c r="V841" s="100"/>
      <c r="AE841" s="99"/>
    </row>
    <row r="842" spans="21:31" ht="30" customHeight="1" x14ac:dyDescent="0.35">
      <c r="U842" s="100"/>
      <c r="V842" s="100"/>
      <c r="AE842" s="99"/>
    </row>
    <row r="843" spans="21:31" ht="30" customHeight="1" x14ac:dyDescent="0.35">
      <c r="U843" s="100"/>
      <c r="V843" s="100"/>
      <c r="AE843" s="99"/>
    </row>
    <row r="844" spans="21:31" ht="30" customHeight="1" x14ac:dyDescent="0.35">
      <c r="U844" s="100"/>
      <c r="V844" s="100"/>
      <c r="AE844" s="99"/>
    </row>
    <row r="845" spans="21:31" ht="30" customHeight="1" x14ac:dyDescent="0.35">
      <c r="U845" s="100"/>
      <c r="V845" s="100"/>
      <c r="AE845" s="99"/>
    </row>
    <row r="846" spans="21:31" ht="30" customHeight="1" x14ac:dyDescent="0.35">
      <c r="U846" s="100"/>
      <c r="V846" s="100"/>
      <c r="AE846" s="99"/>
    </row>
    <row r="847" spans="21:31" ht="30" customHeight="1" x14ac:dyDescent="0.35">
      <c r="U847" s="100"/>
      <c r="V847" s="100"/>
      <c r="AE847" s="99"/>
    </row>
    <row r="848" spans="21:31" ht="30" customHeight="1" x14ac:dyDescent="0.35">
      <c r="U848" s="100"/>
      <c r="V848" s="100"/>
      <c r="AE848" s="99"/>
    </row>
    <row r="849" spans="21:31" ht="30" customHeight="1" x14ac:dyDescent="0.35">
      <c r="U849" s="100"/>
      <c r="V849" s="100"/>
      <c r="AE849" s="99"/>
    </row>
    <row r="850" spans="21:31" ht="30" customHeight="1" x14ac:dyDescent="0.35">
      <c r="U850" s="100"/>
      <c r="V850" s="100"/>
      <c r="AE850" s="99"/>
    </row>
    <row r="851" spans="21:31" ht="30" customHeight="1" x14ac:dyDescent="0.35">
      <c r="U851" s="100"/>
      <c r="V851" s="100"/>
      <c r="AE851" s="99"/>
    </row>
    <row r="852" spans="21:31" ht="30" customHeight="1" x14ac:dyDescent="0.35">
      <c r="U852" s="100"/>
      <c r="V852" s="100"/>
      <c r="AE852" s="99"/>
    </row>
    <row r="853" spans="21:31" ht="30" customHeight="1" x14ac:dyDescent="0.35">
      <c r="U853" s="100"/>
      <c r="V853" s="100"/>
      <c r="AE853" s="99"/>
    </row>
    <row r="854" spans="21:31" ht="30" customHeight="1" x14ac:dyDescent="0.35">
      <c r="U854" s="100"/>
      <c r="V854" s="100"/>
      <c r="AE854" s="99"/>
    </row>
    <row r="855" spans="21:31" ht="30" customHeight="1" x14ac:dyDescent="0.35">
      <c r="U855" s="100"/>
      <c r="V855" s="100"/>
      <c r="AE855" s="99"/>
    </row>
    <row r="856" spans="21:31" ht="30" customHeight="1" x14ac:dyDescent="0.35">
      <c r="U856" s="100"/>
      <c r="V856" s="100"/>
      <c r="AE856" s="99"/>
    </row>
    <row r="857" spans="21:31" ht="30" customHeight="1" x14ac:dyDescent="0.35">
      <c r="U857" s="100"/>
      <c r="V857" s="100"/>
      <c r="AE857" s="99"/>
    </row>
    <row r="858" spans="21:31" ht="30" customHeight="1" x14ac:dyDescent="0.35">
      <c r="U858" s="100"/>
      <c r="V858" s="100"/>
      <c r="AE858" s="99"/>
    </row>
    <row r="859" spans="21:31" ht="30" customHeight="1" x14ac:dyDescent="0.35">
      <c r="U859" s="100"/>
      <c r="V859" s="100"/>
      <c r="AE859" s="99"/>
    </row>
    <row r="860" spans="21:31" ht="30" customHeight="1" x14ac:dyDescent="0.35">
      <c r="U860" s="100"/>
      <c r="V860" s="100"/>
      <c r="AE860" s="99"/>
    </row>
    <row r="861" spans="21:31" ht="30" customHeight="1" x14ac:dyDescent="0.35">
      <c r="U861" s="100"/>
      <c r="V861" s="100"/>
      <c r="AE861" s="99"/>
    </row>
    <row r="862" spans="21:31" ht="30" customHeight="1" x14ac:dyDescent="0.35">
      <c r="U862" s="100"/>
      <c r="V862" s="100"/>
      <c r="AE862" s="99"/>
    </row>
    <row r="863" spans="21:31" ht="30" customHeight="1" x14ac:dyDescent="0.35">
      <c r="U863" s="100"/>
      <c r="V863" s="100"/>
      <c r="AE863" s="99"/>
    </row>
    <row r="864" spans="21:31" ht="30" customHeight="1" x14ac:dyDescent="0.35">
      <c r="U864" s="100"/>
      <c r="V864" s="100"/>
      <c r="AE864" s="99"/>
    </row>
    <row r="865" spans="21:31" ht="30" customHeight="1" x14ac:dyDescent="0.35">
      <c r="U865" s="100"/>
      <c r="V865" s="100"/>
      <c r="AE865" s="99"/>
    </row>
    <row r="866" spans="21:31" ht="30" customHeight="1" x14ac:dyDescent="0.35">
      <c r="U866" s="100"/>
      <c r="V866" s="100"/>
      <c r="AE866" s="99"/>
    </row>
    <row r="867" spans="21:31" ht="30" customHeight="1" x14ac:dyDescent="0.35">
      <c r="U867" s="100"/>
      <c r="V867" s="100"/>
      <c r="AE867" s="99"/>
    </row>
    <row r="868" spans="21:31" ht="30" customHeight="1" x14ac:dyDescent="0.35">
      <c r="U868" s="100"/>
      <c r="V868" s="100"/>
      <c r="AE868" s="99"/>
    </row>
    <row r="869" spans="21:31" ht="30" customHeight="1" x14ac:dyDescent="0.35">
      <c r="U869" s="100"/>
      <c r="V869" s="100"/>
      <c r="AE869" s="99"/>
    </row>
    <row r="870" spans="21:31" ht="30" customHeight="1" x14ac:dyDescent="0.35">
      <c r="U870" s="100"/>
      <c r="V870" s="100"/>
      <c r="AE870" s="99"/>
    </row>
    <row r="871" spans="21:31" ht="30" customHeight="1" x14ac:dyDescent="0.35">
      <c r="U871" s="100"/>
      <c r="V871" s="100"/>
      <c r="AE871" s="99"/>
    </row>
    <row r="872" spans="21:31" ht="30" customHeight="1" x14ac:dyDescent="0.35">
      <c r="U872" s="100"/>
      <c r="V872" s="100"/>
      <c r="AE872" s="99"/>
    </row>
    <row r="873" spans="21:31" ht="30" customHeight="1" x14ac:dyDescent="0.35">
      <c r="U873" s="100"/>
      <c r="V873" s="100"/>
      <c r="AE873" s="99"/>
    </row>
    <row r="874" spans="21:31" ht="30" customHeight="1" x14ac:dyDescent="0.35">
      <c r="U874" s="100"/>
      <c r="V874" s="100"/>
      <c r="AE874" s="99"/>
    </row>
    <row r="875" spans="21:31" ht="30" customHeight="1" x14ac:dyDescent="0.35">
      <c r="U875" s="100"/>
      <c r="V875" s="100"/>
      <c r="AE875" s="99"/>
    </row>
    <row r="876" spans="21:31" ht="30" customHeight="1" x14ac:dyDescent="0.35">
      <c r="U876" s="100"/>
      <c r="V876" s="100"/>
      <c r="AE876" s="99"/>
    </row>
    <row r="877" spans="21:31" ht="30" customHeight="1" x14ac:dyDescent="0.35">
      <c r="U877" s="100"/>
      <c r="V877" s="100"/>
      <c r="AE877" s="99"/>
    </row>
    <row r="878" spans="21:31" ht="30" customHeight="1" x14ac:dyDescent="0.35">
      <c r="U878" s="100"/>
      <c r="V878" s="100"/>
      <c r="AE878" s="99"/>
    </row>
    <row r="879" spans="21:31" ht="30" customHeight="1" x14ac:dyDescent="0.35">
      <c r="U879" s="100"/>
      <c r="V879" s="100"/>
      <c r="AE879" s="99"/>
    </row>
    <row r="880" spans="21:31" ht="30" customHeight="1" x14ac:dyDescent="0.35">
      <c r="U880" s="100"/>
      <c r="V880" s="100"/>
      <c r="AE880" s="99"/>
    </row>
    <row r="881" spans="21:31" ht="30" customHeight="1" x14ac:dyDescent="0.35">
      <c r="U881" s="100"/>
      <c r="V881" s="100"/>
      <c r="AE881" s="99"/>
    </row>
    <row r="882" spans="21:31" ht="30" customHeight="1" x14ac:dyDescent="0.35">
      <c r="U882" s="100"/>
      <c r="V882" s="100"/>
      <c r="AE882" s="99"/>
    </row>
    <row r="883" spans="21:31" ht="30" customHeight="1" x14ac:dyDescent="0.35">
      <c r="U883" s="100"/>
      <c r="V883" s="100"/>
      <c r="AE883" s="99"/>
    </row>
    <row r="884" spans="21:31" ht="30" customHeight="1" x14ac:dyDescent="0.35">
      <c r="U884" s="100"/>
      <c r="V884" s="100"/>
      <c r="AE884" s="99"/>
    </row>
    <row r="885" spans="21:31" ht="30" customHeight="1" x14ac:dyDescent="0.35">
      <c r="U885" s="100"/>
      <c r="V885" s="100"/>
      <c r="AE885" s="99"/>
    </row>
    <row r="886" spans="21:31" ht="30" customHeight="1" x14ac:dyDescent="0.35">
      <c r="U886" s="100"/>
      <c r="V886" s="100"/>
      <c r="AE886" s="99"/>
    </row>
    <row r="887" spans="21:31" ht="30" customHeight="1" x14ac:dyDescent="0.35">
      <c r="U887" s="100"/>
      <c r="V887" s="100"/>
      <c r="AE887" s="99"/>
    </row>
    <row r="888" spans="21:31" ht="30" customHeight="1" x14ac:dyDescent="0.35">
      <c r="U888" s="100"/>
      <c r="V888" s="100"/>
      <c r="AE888" s="99"/>
    </row>
    <row r="889" spans="21:31" ht="30" customHeight="1" x14ac:dyDescent="0.35">
      <c r="U889" s="100"/>
      <c r="V889" s="100"/>
      <c r="AE889" s="99"/>
    </row>
    <row r="890" spans="21:31" ht="30" customHeight="1" x14ac:dyDescent="0.35">
      <c r="U890" s="100"/>
      <c r="V890" s="100"/>
      <c r="AE890" s="99"/>
    </row>
    <row r="891" spans="21:31" ht="30" customHeight="1" x14ac:dyDescent="0.35">
      <c r="U891" s="100"/>
      <c r="V891" s="100"/>
      <c r="AE891" s="99"/>
    </row>
    <row r="892" spans="21:31" ht="30" customHeight="1" x14ac:dyDescent="0.35">
      <c r="U892" s="100"/>
      <c r="V892" s="100"/>
      <c r="AE892" s="99"/>
    </row>
    <row r="893" spans="21:31" ht="30" customHeight="1" x14ac:dyDescent="0.35">
      <c r="U893" s="100"/>
      <c r="V893" s="100"/>
      <c r="AE893" s="99"/>
    </row>
    <row r="894" spans="21:31" ht="30" customHeight="1" x14ac:dyDescent="0.35">
      <c r="U894" s="100"/>
      <c r="V894" s="100"/>
      <c r="AE894" s="99"/>
    </row>
    <row r="895" spans="21:31" ht="30" customHeight="1" x14ac:dyDescent="0.35">
      <c r="U895" s="100"/>
      <c r="V895" s="100"/>
      <c r="AE895" s="99"/>
    </row>
    <row r="896" spans="21:31" ht="30" customHeight="1" x14ac:dyDescent="0.35">
      <c r="U896" s="100"/>
      <c r="V896" s="100"/>
      <c r="AE896" s="99"/>
    </row>
    <row r="897" spans="21:31" ht="30" customHeight="1" x14ac:dyDescent="0.35">
      <c r="U897" s="100"/>
      <c r="V897" s="100"/>
      <c r="AE897" s="99"/>
    </row>
    <row r="898" spans="21:31" ht="30" customHeight="1" x14ac:dyDescent="0.35">
      <c r="U898" s="100"/>
      <c r="V898" s="100"/>
      <c r="AE898" s="99"/>
    </row>
    <row r="899" spans="21:31" ht="30" customHeight="1" x14ac:dyDescent="0.35">
      <c r="U899" s="100"/>
      <c r="V899" s="100"/>
      <c r="AE899" s="99"/>
    </row>
    <row r="900" spans="21:31" ht="30" customHeight="1" x14ac:dyDescent="0.35">
      <c r="U900" s="100"/>
      <c r="V900" s="100"/>
      <c r="AE900" s="99"/>
    </row>
    <row r="901" spans="21:31" ht="30" customHeight="1" x14ac:dyDescent="0.35">
      <c r="U901" s="100"/>
      <c r="V901" s="100"/>
      <c r="AE901" s="99"/>
    </row>
    <row r="902" spans="21:31" ht="30" customHeight="1" x14ac:dyDescent="0.35">
      <c r="U902" s="100"/>
      <c r="V902" s="100"/>
      <c r="AE902" s="99"/>
    </row>
    <row r="903" spans="21:31" ht="30" customHeight="1" x14ac:dyDescent="0.35">
      <c r="U903" s="100"/>
      <c r="V903" s="100"/>
      <c r="AE903" s="99"/>
    </row>
    <row r="904" spans="21:31" ht="30" customHeight="1" x14ac:dyDescent="0.35">
      <c r="U904" s="100"/>
      <c r="V904" s="100"/>
      <c r="AE904" s="99"/>
    </row>
    <row r="905" spans="21:31" ht="30" customHeight="1" x14ac:dyDescent="0.35">
      <c r="U905" s="100"/>
      <c r="V905" s="100"/>
      <c r="AE905" s="99"/>
    </row>
    <row r="906" spans="21:31" ht="30" customHeight="1" x14ac:dyDescent="0.35">
      <c r="U906" s="100"/>
      <c r="V906" s="100"/>
      <c r="AE906" s="99"/>
    </row>
    <row r="907" spans="21:31" ht="30" customHeight="1" x14ac:dyDescent="0.35">
      <c r="U907" s="100"/>
      <c r="V907" s="100"/>
      <c r="AE907" s="99"/>
    </row>
    <row r="908" spans="21:31" ht="30" customHeight="1" x14ac:dyDescent="0.35">
      <c r="U908" s="100"/>
      <c r="V908" s="100"/>
      <c r="AE908" s="99"/>
    </row>
    <row r="909" spans="21:31" ht="30" customHeight="1" x14ac:dyDescent="0.35">
      <c r="U909" s="100"/>
      <c r="V909" s="100"/>
      <c r="AE909" s="99"/>
    </row>
    <row r="910" spans="21:31" ht="30" customHeight="1" x14ac:dyDescent="0.35">
      <c r="U910" s="100"/>
      <c r="V910" s="100"/>
      <c r="AE910" s="99"/>
    </row>
    <row r="911" spans="21:31" ht="30" customHeight="1" x14ac:dyDescent="0.35">
      <c r="U911" s="100"/>
      <c r="V911" s="100"/>
      <c r="AE911" s="99"/>
    </row>
    <row r="912" spans="21:31" ht="30" customHeight="1" x14ac:dyDescent="0.35">
      <c r="U912" s="100"/>
      <c r="V912" s="100"/>
      <c r="AE912" s="99"/>
    </row>
    <row r="913" spans="21:31" ht="30" customHeight="1" x14ac:dyDescent="0.35">
      <c r="U913" s="100"/>
      <c r="V913" s="100"/>
      <c r="AE913" s="99"/>
    </row>
    <row r="914" spans="21:31" ht="30" customHeight="1" x14ac:dyDescent="0.35">
      <c r="U914" s="100"/>
      <c r="V914" s="100"/>
      <c r="AE914" s="99"/>
    </row>
    <row r="915" spans="21:31" ht="30" customHeight="1" x14ac:dyDescent="0.35">
      <c r="U915" s="100"/>
      <c r="V915" s="100"/>
      <c r="AE915" s="99"/>
    </row>
    <row r="916" spans="21:31" ht="30" customHeight="1" x14ac:dyDescent="0.35">
      <c r="U916" s="100"/>
      <c r="V916" s="100"/>
      <c r="AE916" s="99"/>
    </row>
    <row r="917" spans="21:31" ht="30" customHeight="1" x14ac:dyDescent="0.35">
      <c r="U917" s="100"/>
      <c r="V917" s="100"/>
      <c r="AE917" s="99"/>
    </row>
    <row r="918" spans="21:31" ht="30" customHeight="1" x14ac:dyDescent="0.35">
      <c r="U918" s="100"/>
      <c r="V918" s="100"/>
      <c r="AE918" s="99"/>
    </row>
    <row r="919" spans="21:31" ht="30" customHeight="1" x14ac:dyDescent="0.35">
      <c r="U919" s="100"/>
      <c r="V919" s="100"/>
      <c r="AE919" s="99"/>
    </row>
    <row r="920" spans="21:31" ht="30" customHeight="1" x14ac:dyDescent="0.35">
      <c r="U920" s="100"/>
      <c r="V920" s="100"/>
      <c r="AE920" s="99"/>
    </row>
    <row r="921" spans="21:31" ht="30" customHeight="1" x14ac:dyDescent="0.35">
      <c r="U921" s="100"/>
      <c r="V921" s="100"/>
      <c r="AE921" s="99"/>
    </row>
    <row r="922" spans="21:31" ht="30" customHeight="1" x14ac:dyDescent="0.35">
      <c r="U922" s="100"/>
      <c r="V922" s="100"/>
      <c r="AE922" s="99"/>
    </row>
    <row r="923" spans="21:31" ht="30" customHeight="1" x14ac:dyDescent="0.35">
      <c r="U923" s="100"/>
      <c r="V923" s="100"/>
      <c r="AE923" s="99"/>
    </row>
    <row r="924" spans="21:31" ht="30" customHeight="1" x14ac:dyDescent="0.35">
      <c r="U924" s="100"/>
      <c r="V924" s="100"/>
      <c r="AE924" s="99"/>
    </row>
    <row r="925" spans="21:31" ht="30" customHeight="1" x14ac:dyDescent="0.35">
      <c r="U925" s="100"/>
      <c r="V925" s="100"/>
      <c r="AE925" s="99"/>
    </row>
    <row r="926" spans="21:31" ht="30" customHeight="1" x14ac:dyDescent="0.35">
      <c r="U926" s="100"/>
      <c r="V926" s="100"/>
      <c r="AE926" s="99"/>
    </row>
    <row r="927" spans="21:31" ht="30" customHeight="1" x14ac:dyDescent="0.35">
      <c r="U927" s="100"/>
      <c r="V927" s="100"/>
      <c r="AE927" s="99"/>
    </row>
    <row r="928" spans="21:31" ht="30" customHeight="1" x14ac:dyDescent="0.35">
      <c r="U928" s="100"/>
      <c r="V928" s="100"/>
      <c r="AE928" s="99"/>
    </row>
    <row r="929" spans="21:31" ht="30" customHeight="1" x14ac:dyDescent="0.35">
      <c r="U929" s="100"/>
      <c r="V929" s="100"/>
      <c r="AE929" s="99"/>
    </row>
    <row r="930" spans="21:31" ht="30" customHeight="1" x14ac:dyDescent="0.35">
      <c r="U930" s="100"/>
      <c r="V930" s="100"/>
      <c r="AE930" s="99"/>
    </row>
    <row r="931" spans="21:31" ht="30" customHeight="1" x14ac:dyDescent="0.35">
      <c r="U931" s="100"/>
      <c r="V931" s="100"/>
      <c r="AE931" s="99"/>
    </row>
    <row r="932" spans="21:31" ht="30" customHeight="1" x14ac:dyDescent="0.35">
      <c r="U932" s="100"/>
      <c r="V932" s="100"/>
      <c r="AE932" s="99"/>
    </row>
    <row r="933" spans="21:31" ht="30" customHeight="1" x14ac:dyDescent="0.35">
      <c r="U933" s="100"/>
      <c r="V933" s="100"/>
      <c r="AE933" s="99"/>
    </row>
    <row r="934" spans="21:31" ht="30" customHeight="1" x14ac:dyDescent="0.35">
      <c r="U934" s="100"/>
      <c r="V934" s="100"/>
      <c r="AE934" s="99"/>
    </row>
    <row r="935" spans="21:31" ht="30" customHeight="1" x14ac:dyDescent="0.35">
      <c r="U935" s="100"/>
      <c r="V935" s="100"/>
      <c r="AE935" s="99"/>
    </row>
    <row r="936" spans="21:31" ht="30" customHeight="1" x14ac:dyDescent="0.35">
      <c r="U936" s="100"/>
      <c r="V936" s="100"/>
      <c r="AE936" s="99"/>
    </row>
    <row r="937" spans="21:31" ht="30" customHeight="1" x14ac:dyDescent="0.35">
      <c r="U937" s="100"/>
      <c r="V937" s="100"/>
      <c r="AE937" s="99"/>
    </row>
    <row r="938" spans="21:31" ht="30" customHeight="1" x14ac:dyDescent="0.35">
      <c r="U938" s="100"/>
      <c r="V938" s="100"/>
      <c r="AE938" s="99"/>
    </row>
    <row r="939" spans="21:31" ht="30" customHeight="1" x14ac:dyDescent="0.35">
      <c r="U939" s="100"/>
      <c r="V939" s="100"/>
      <c r="AE939" s="99"/>
    </row>
    <row r="940" spans="21:31" ht="30" customHeight="1" x14ac:dyDescent="0.35">
      <c r="U940" s="100"/>
      <c r="V940" s="100"/>
      <c r="AE940" s="99"/>
    </row>
    <row r="941" spans="21:31" ht="30" customHeight="1" x14ac:dyDescent="0.35">
      <c r="U941" s="100"/>
      <c r="V941" s="100"/>
      <c r="AE941" s="99"/>
    </row>
    <row r="942" spans="21:31" ht="30" customHeight="1" x14ac:dyDescent="0.35">
      <c r="U942" s="100"/>
      <c r="V942" s="100"/>
      <c r="AE942" s="99"/>
    </row>
    <row r="943" spans="21:31" ht="30" customHeight="1" x14ac:dyDescent="0.35">
      <c r="U943" s="100"/>
      <c r="V943" s="100"/>
      <c r="AE943" s="99"/>
    </row>
    <row r="944" spans="21:31" ht="30" customHeight="1" x14ac:dyDescent="0.35">
      <c r="U944" s="100"/>
      <c r="V944" s="100"/>
      <c r="AE944" s="99"/>
    </row>
    <row r="945" spans="21:31" ht="30" customHeight="1" x14ac:dyDescent="0.35">
      <c r="U945" s="100"/>
      <c r="V945" s="100"/>
      <c r="AE945" s="99"/>
    </row>
    <row r="946" spans="21:31" ht="30" customHeight="1" x14ac:dyDescent="0.35">
      <c r="U946" s="100"/>
      <c r="V946" s="100"/>
      <c r="AE946" s="99"/>
    </row>
    <row r="947" spans="21:31" ht="30" customHeight="1" x14ac:dyDescent="0.35">
      <c r="U947" s="100"/>
      <c r="V947" s="100"/>
      <c r="AE947" s="99"/>
    </row>
    <row r="948" spans="21:31" ht="30" customHeight="1" x14ac:dyDescent="0.35">
      <c r="U948" s="100"/>
      <c r="V948" s="100"/>
      <c r="AE948" s="99"/>
    </row>
    <row r="949" spans="21:31" ht="30" customHeight="1" x14ac:dyDescent="0.35">
      <c r="U949" s="100"/>
      <c r="V949" s="100"/>
      <c r="AE949" s="99"/>
    </row>
    <row r="950" spans="21:31" ht="30" customHeight="1" x14ac:dyDescent="0.35">
      <c r="U950" s="100"/>
      <c r="V950" s="100"/>
      <c r="AE950" s="99"/>
    </row>
    <row r="951" spans="21:31" ht="30" customHeight="1" x14ac:dyDescent="0.35">
      <c r="U951" s="100"/>
      <c r="V951" s="100"/>
      <c r="AE951" s="99"/>
    </row>
    <row r="952" spans="21:31" ht="30" customHeight="1" x14ac:dyDescent="0.35">
      <c r="U952" s="100"/>
      <c r="V952" s="100"/>
      <c r="AE952" s="99"/>
    </row>
    <row r="953" spans="21:31" ht="30" customHeight="1" x14ac:dyDescent="0.35">
      <c r="U953" s="100"/>
      <c r="V953" s="100"/>
      <c r="AE953" s="99"/>
    </row>
    <row r="954" spans="21:31" ht="30" customHeight="1" x14ac:dyDescent="0.35">
      <c r="U954" s="100"/>
      <c r="V954" s="100"/>
      <c r="AE954" s="99"/>
    </row>
    <row r="955" spans="21:31" ht="30" customHeight="1" x14ac:dyDescent="0.35">
      <c r="U955" s="100"/>
      <c r="V955" s="100"/>
      <c r="AE955" s="99"/>
    </row>
    <row r="956" spans="21:31" ht="30" customHeight="1" x14ac:dyDescent="0.35">
      <c r="U956" s="100"/>
      <c r="V956" s="100"/>
      <c r="AE956" s="99"/>
    </row>
    <row r="957" spans="21:31" ht="30" customHeight="1" x14ac:dyDescent="0.35">
      <c r="U957" s="100"/>
      <c r="V957" s="100"/>
      <c r="AE957" s="99"/>
    </row>
    <row r="958" spans="21:31" ht="30" customHeight="1" x14ac:dyDescent="0.35">
      <c r="U958" s="100"/>
      <c r="V958" s="100"/>
      <c r="AE958" s="99"/>
    </row>
    <row r="959" spans="21:31" ht="30" customHeight="1" x14ac:dyDescent="0.35">
      <c r="U959" s="100"/>
      <c r="V959" s="100"/>
      <c r="AE959" s="99"/>
    </row>
    <row r="960" spans="21:31" ht="30" customHeight="1" x14ac:dyDescent="0.35">
      <c r="U960" s="100"/>
      <c r="V960" s="100"/>
      <c r="AE960" s="99"/>
    </row>
    <row r="961" spans="21:31" ht="30" customHeight="1" x14ac:dyDescent="0.35">
      <c r="U961" s="100"/>
      <c r="V961" s="100"/>
      <c r="AE961" s="99"/>
    </row>
    <row r="962" spans="21:31" ht="30" customHeight="1" x14ac:dyDescent="0.35">
      <c r="U962" s="100"/>
      <c r="V962" s="100"/>
      <c r="AE962" s="99"/>
    </row>
    <row r="963" spans="21:31" ht="30" customHeight="1" x14ac:dyDescent="0.35">
      <c r="U963" s="100"/>
      <c r="V963" s="100"/>
      <c r="AE963" s="99"/>
    </row>
    <row r="964" spans="21:31" ht="30" customHeight="1" x14ac:dyDescent="0.35">
      <c r="U964" s="100"/>
      <c r="V964" s="100"/>
      <c r="AE964" s="99"/>
    </row>
    <row r="965" spans="21:31" ht="30" customHeight="1" x14ac:dyDescent="0.35">
      <c r="U965" s="100"/>
      <c r="V965" s="100"/>
      <c r="AE965" s="99"/>
    </row>
    <row r="966" spans="21:31" ht="30" customHeight="1" x14ac:dyDescent="0.35">
      <c r="U966" s="100"/>
      <c r="V966" s="100"/>
      <c r="AE966" s="99"/>
    </row>
    <row r="967" spans="21:31" ht="30" customHeight="1" x14ac:dyDescent="0.35">
      <c r="U967" s="100"/>
      <c r="V967" s="100"/>
      <c r="AE967" s="99"/>
    </row>
    <row r="968" spans="21:31" ht="30" customHeight="1" x14ac:dyDescent="0.35">
      <c r="U968" s="100"/>
      <c r="V968" s="100"/>
      <c r="AE968" s="99"/>
    </row>
    <row r="969" spans="21:31" ht="30" customHeight="1" x14ac:dyDescent="0.35">
      <c r="U969" s="100"/>
      <c r="V969" s="100"/>
      <c r="AE969" s="99"/>
    </row>
    <row r="970" spans="21:31" ht="30" customHeight="1" x14ac:dyDescent="0.35">
      <c r="U970" s="100"/>
      <c r="V970" s="100"/>
      <c r="AE970" s="99"/>
    </row>
    <row r="971" spans="21:31" ht="30" customHeight="1" x14ac:dyDescent="0.35">
      <c r="U971" s="100"/>
      <c r="V971" s="100"/>
      <c r="AE971" s="99"/>
    </row>
    <row r="972" spans="21:31" ht="30" customHeight="1" x14ac:dyDescent="0.35">
      <c r="U972" s="100"/>
      <c r="V972" s="100"/>
      <c r="AE972" s="99"/>
    </row>
    <row r="973" spans="21:31" ht="30" customHeight="1" x14ac:dyDescent="0.35">
      <c r="U973" s="100"/>
      <c r="V973" s="100"/>
      <c r="AE973" s="99"/>
    </row>
    <row r="974" spans="21:31" ht="30" customHeight="1" x14ac:dyDescent="0.35">
      <c r="U974" s="100"/>
      <c r="V974" s="100"/>
      <c r="AE974" s="99"/>
    </row>
  </sheetData>
  <autoFilter ref="A3:AU3"/>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54" priority="1" operator="lessThan">
      <formula>0</formula>
    </cfRule>
  </conditionalFormatting>
  <conditionalFormatting sqref="W4:AD186 AF4:AT186">
    <cfRule type="cellIs" dxfId="53" priority="2" operator="greaterThan">
      <formula>0</formula>
    </cfRule>
  </conditionalFormatting>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8"/>
  <dimension ref="A1:AU974"/>
  <sheetViews>
    <sheetView topLeftCell="A51" zoomScale="70" zoomScaleNormal="70" workbookViewId="0">
      <selection activeCell="B56" sqref="A56:IV56"/>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33.1796875" style="92" customWidth="1"/>
    <col min="5" max="5" width="10" style="92" customWidth="1"/>
    <col min="6" max="6" width="9.7265625" style="92" customWidth="1"/>
    <col min="7" max="7" width="14.453125" style="92" customWidth="1"/>
    <col min="8" max="8" width="9.1796875" style="92" customWidth="1"/>
    <col min="9" max="9" width="17.1796875" style="92" customWidth="1"/>
    <col min="10" max="10" width="15.7265625" style="92" customWidth="1"/>
    <col min="11" max="14" width="16" style="94" customWidth="1"/>
    <col min="15" max="15" width="17.54296875" style="94" customWidth="1"/>
    <col min="16" max="18" width="16" style="94" customWidth="1"/>
    <col min="19" max="19" width="16" style="101" customWidth="1"/>
    <col min="20" max="20" width="11.1796875" style="96" customWidth="1"/>
    <col min="21" max="21" width="16.1796875" style="99" customWidth="1"/>
    <col min="22" max="22" width="15.1796875" style="99" customWidth="1"/>
    <col min="23" max="23" width="16" style="99" customWidth="1"/>
    <col min="24" max="25" width="16.1796875" style="99" customWidth="1"/>
    <col min="26" max="26" width="15.542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2" t="s">
        <v>19</v>
      </c>
      <c r="V1" s="298" t="s">
        <v>19</v>
      </c>
      <c r="W1" s="298" t="s">
        <v>19</v>
      </c>
      <c r="X1" s="298" t="s">
        <v>19</v>
      </c>
      <c r="Y1" s="298" t="s">
        <v>19</v>
      </c>
      <c r="Z1" s="298" t="s">
        <v>19</v>
      </c>
      <c r="AA1" s="298" t="s">
        <v>19</v>
      </c>
      <c r="AB1" s="298" t="s">
        <v>19</v>
      </c>
      <c r="AC1" s="298" t="s">
        <v>19</v>
      </c>
      <c r="AD1" s="298" t="s">
        <v>19</v>
      </c>
      <c r="AE1" s="298" t="s">
        <v>19</v>
      </c>
      <c r="AF1" s="298" t="s">
        <v>19</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CEFID</v>
      </c>
      <c r="E2" s="299"/>
      <c r="F2" s="300"/>
      <c r="G2" s="300"/>
      <c r="H2" s="300"/>
      <c r="I2" s="300"/>
      <c r="J2" s="300"/>
      <c r="K2" s="300"/>
      <c r="L2" s="300"/>
      <c r="M2" s="300"/>
      <c r="N2" s="300"/>
      <c r="O2" s="300"/>
      <c r="P2" s="300"/>
      <c r="Q2" s="300"/>
      <c r="R2" s="300"/>
      <c r="S2" s="300"/>
      <c r="T2" s="301"/>
      <c r="U2" s="30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67" t="s">
        <v>16</v>
      </c>
      <c r="V3" s="68" t="s">
        <v>16</v>
      </c>
      <c r="W3" s="68" t="s">
        <v>16</v>
      </c>
      <c r="X3" s="68" t="s">
        <v>16</v>
      </c>
      <c r="Y3" s="68" t="s">
        <v>16</v>
      </c>
      <c r="Z3" s="68" t="s">
        <v>16</v>
      </c>
      <c r="AA3" s="68" t="s">
        <v>16</v>
      </c>
      <c r="AB3" s="68" t="s">
        <v>16</v>
      </c>
      <c r="AC3" s="68" t="s">
        <v>16</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156">
        <f>30-30</f>
        <v>0</v>
      </c>
      <c r="L4" s="70">
        <f>IF(SUM(U4:AT4)&gt;K4+N4,K4+N4,SUM(U4:AT4))</f>
        <v>0</v>
      </c>
      <c r="M4" s="71">
        <f>(SUM(U4:AT4))</f>
        <v>0</v>
      </c>
      <c r="N4" s="72"/>
      <c r="O4" s="73">
        <f>ROUND(IF(K4*0.25-0.5&lt;0,0,K4*0.25-0.5),0)-R4-P4</f>
        <v>0</v>
      </c>
      <c r="P4" s="72"/>
      <c r="Q4" s="72"/>
      <c r="R4" s="72"/>
      <c r="S4" s="74">
        <f t="shared" ref="S4:S186" si="0">K4-(SUM(U4:AT4))+N4+P4+Q4-R4</f>
        <v>0</v>
      </c>
      <c r="T4" s="121" t="str">
        <f>IF(S4&lt;0,"ATENÇÃO","OK")</f>
        <v>OK</v>
      </c>
      <c r="U4" s="75"/>
      <c r="V4" s="76"/>
      <c r="W4" s="76"/>
      <c r="X4" s="76"/>
      <c r="Y4" s="76"/>
      <c r="Z4" s="76"/>
      <c r="AA4" s="76"/>
      <c r="AB4" s="77"/>
      <c r="AC4" s="78"/>
      <c r="AD4" s="77"/>
      <c r="AE4" s="77"/>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c r="L5" s="70">
        <f t="shared" ref="L5:L186" si="1">IF(SUM(U5:AT5)&gt;K5+N5,K5+N5,SUM(U5:AT5))</f>
        <v>0</v>
      </c>
      <c r="M5" s="71">
        <f t="shared" ref="M5:M186" si="2">(SUM(U5:AT5))</f>
        <v>0</v>
      </c>
      <c r="N5" s="72"/>
      <c r="O5" s="73">
        <f t="shared" ref="O5:O186" si="3">ROUND(IF(K5*0.25-0.5&lt;0,0,K5*0.25-0.5),0)-R5-P5</f>
        <v>0</v>
      </c>
      <c r="P5" s="72"/>
      <c r="Q5" s="72"/>
      <c r="R5" s="72"/>
      <c r="S5" s="74">
        <f t="shared" si="0"/>
        <v>0</v>
      </c>
      <c r="T5" s="121" t="str">
        <f t="shared" ref="T5:T186" si="4">IF(S5&lt;0,"ATENÇÃO","OK")</f>
        <v>OK</v>
      </c>
      <c r="U5" s="75"/>
      <c r="V5" s="76"/>
      <c r="W5" s="76"/>
      <c r="X5" s="76"/>
      <c r="Y5" s="76"/>
      <c r="Z5" s="76"/>
      <c r="AA5" s="76"/>
      <c r="AB5" s="77"/>
      <c r="AC5" s="78"/>
      <c r="AD5" s="80"/>
      <c r="AE5" s="80"/>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75"/>
      <c r="V6" s="76"/>
      <c r="W6" s="76"/>
      <c r="X6" s="76"/>
      <c r="Y6" s="76"/>
      <c r="Z6" s="76"/>
      <c r="AA6" s="76"/>
      <c r="AB6" s="80"/>
      <c r="AC6" s="78"/>
      <c r="AD6" s="80"/>
      <c r="AE6" s="80"/>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c r="L7" s="70">
        <f t="shared" si="1"/>
        <v>0</v>
      </c>
      <c r="M7" s="71">
        <f t="shared" si="2"/>
        <v>0</v>
      </c>
      <c r="N7" s="72"/>
      <c r="O7" s="73">
        <f t="shared" si="3"/>
        <v>0</v>
      </c>
      <c r="P7" s="72"/>
      <c r="Q7" s="72"/>
      <c r="R7" s="72"/>
      <c r="S7" s="74">
        <f t="shared" si="0"/>
        <v>0</v>
      </c>
      <c r="T7" s="121" t="str">
        <f t="shared" si="4"/>
        <v>OK</v>
      </c>
      <c r="U7" s="75"/>
      <c r="V7" s="76"/>
      <c r="W7" s="76"/>
      <c r="X7" s="76"/>
      <c r="Y7" s="76"/>
      <c r="Z7" s="76"/>
      <c r="AA7" s="76"/>
      <c r="AB7" s="77"/>
      <c r="AC7" s="78"/>
      <c r="AD7" s="77"/>
      <c r="AE7" s="77"/>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75"/>
      <c r="V8" s="76"/>
      <c r="W8" s="76"/>
      <c r="X8" s="76"/>
      <c r="Y8" s="76"/>
      <c r="Z8" s="76"/>
      <c r="AA8" s="76"/>
      <c r="AB8" s="77"/>
      <c r="AC8" s="78"/>
      <c r="AD8" s="80"/>
      <c r="AE8" s="82"/>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75"/>
      <c r="V9" s="76"/>
      <c r="W9" s="76"/>
      <c r="X9" s="76"/>
      <c r="Y9" s="76"/>
      <c r="Z9" s="76"/>
      <c r="AA9" s="76"/>
      <c r="AB9" s="80"/>
      <c r="AC9" s="78"/>
      <c r="AD9" s="77"/>
      <c r="AE9" s="80"/>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75"/>
      <c r="V10" s="76"/>
      <c r="W10" s="76"/>
      <c r="X10" s="76"/>
      <c r="Y10" s="76"/>
      <c r="Z10" s="76"/>
      <c r="AA10" s="76"/>
      <c r="AB10" s="77"/>
      <c r="AC10" s="78"/>
      <c r="AD10" s="77"/>
      <c r="AE10" s="80"/>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1"/>
        <v>0</v>
      </c>
      <c r="M11" s="71">
        <f t="shared" si="2"/>
        <v>0</v>
      </c>
      <c r="N11" s="72"/>
      <c r="O11" s="73">
        <f t="shared" si="3"/>
        <v>0</v>
      </c>
      <c r="P11" s="72"/>
      <c r="Q11" s="72"/>
      <c r="R11" s="72"/>
      <c r="S11" s="74">
        <f t="shared" si="0"/>
        <v>0</v>
      </c>
      <c r="T11" s="121" t="str">
        <f t="shared" si="4"/>
        <v>OK</v>
      </c>
      <c r="U11" s="75"/>
      <c r="V11" s="76"/>
      <c r="W11" s="76"/>
      <c r="X11" s="76"/>
      <c r="Y11" s="76"/>
      <c r="Z11" s="76"/>
      <c r="AA11" s="76"/>
      <c r="AB11" s="77"/>
      <c r="AC11" s="78"/>
      <c r="AD11" s="77"/>
      <c r="AE11" s="77"/>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75"/>
      <c r="V12" s="76"/>
      <c r="W12" s="76"/>
      <c r="X12" s="76"/>
      <c r="Y12" s="76"/>
      <c r="Z12" s="76"/>
      <c r="AA12" s="76"/>
      <c r="AB12" s="77"/>
      <c r="AC12" s="78"/>
      <c r="AD12" s="77"/>
      <c r="AE12" s="77"/>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1"/>
        <v>0</v>
      </c>
      <c r="M13" s="71">
        <f t="shared" si="2"/>
        <v>0</v>
      </c>
      <c r="N13" s="72"/>
      <c r="O13" s="73">
        <f t="shared" si="3"/>
        <v>0</v>
      </c>
      <c r="P13" s="72"/>
      <c r="Q13" s="72"/>
      <c r="R13" s="72"/>
      <c r="S13" s="74">
        <f t="shared" si="0"/>
        <v>0</v>
      </c>
      <c r="T13" s="121" t="str">
        <f t="shared" si="4"/>
        <v>OK</v>
      </c>
      <c r="U13" s="75"/>
      <c r="V13" s="83"/>
      <c r="W13" s="83"/>
      <c r="X13" s="76"/>
      <c r="Y13" s="83"/>
      <c r="Z13" s="76"/>
      <c r="AA13" s="83"/>
      <c r="AB13" s="84"/>
      <c r="AC13" s="78"/>
      <c r="AD13" s="77"/>
      <c r="AE13" s="77"/>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75"/>
      <c r="V14" s="76"/>
      <c r="W14" s="76"/>
      <c r="X14" s="76"/>
      <c r="Y14" s="76"/>
      <c r="Z14" s="76"/>
      <c r="AA14" s="76"/>
      <c r="AB14" s="77"/>
      <c r="AC14" s="78"/>
      <c r="AD14" s="77"/>
      <c r="AE14" s="77"/>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75"/>
      <c r="V15" s="83"/>
      <c r="W15" s="76"/>
      <c r="X15" s="76"/>
      <c r="Y15" s="83"/>
      <c r="Z15" s="76"/>
      <c r="AA15" s="83"/>
      <c r="AB15" s="84"/>
      <c r="AC15" s="78"/>
      <c r="AD15" s="77"/>
      <c r="AE15" s="77"/>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c r="L16" s="70">
        <f t="shared" si="1"/>
        <v>0</v>
      </c>
      <c r="M16" s="71">
        <f t="shared" si="2"/>
        <v>0</v>
      </c>
      <c r="N16" s="72"/>
      <c r="O16" s="73">
        <f t="shared" si="3"/>
        <v>0</v>
      </c>
      <c r="P16" s="72"/>
      <c r="Q16" s="72"/>
      <c r="R16" s="72"/>
      <c r="S16" s="74">
        <f t="shared" si="0"/>
        <v>0</v>
      </c>
      <c r="T16" s="121" t="str">
        <f t="shared" si="4"/>
        <v>OK</v>
      </c>
      <c r="U16" s="75"/>
      <c r="V16" s="76"/>
      <c r="W16" s="76"/>
      <c r="X16" s="76"/>
      <c r="Y16" s="76"/>
      <c r="Z16" s="76"/>
      <c r="AA16" s="76"/>
      <c r="AB16" s="77"/>
      <c r="AC16" s="78"/>
      <c r="AD16" s="77"/>
      <c r="AE16" s="77"/>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75"/>
      <c r="V17" s="76"/>
      <c r="W17" s="76"/>
      <c r="X17" s="76"/>
      <c r="Y17" s="76"/>
      <c r="Z17" s="76"/>
      <c r="AA17" s="76"/>
      <c r="AB17" s="77"/>
      <c r="AC17" s="78"/>
      <c r="AD17" s="77"/>
      <c r="AE17" s="77"/>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75"/>
      <c r="V18" s="76"/>
      <c r="W18" s="76"/>
      <c r="X18" s="76"/>
      <c r="Y18" s="76"/>
      <c r="Z18" s="76"/>
      <c r="AA18" s="76"/>
      <c r="AB18" s="77"/>
      <c r="AC18" s="78"/>
      <c r="AD18" s="77"/>
      <c r="AE18" s="77"/>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v>5</v>
      </c>
      <c r="L19" s="70">
        <f t="shared" si="1"/>
        <v>0</v>
      </c>
      <c r="M19" s="71">
        <f t="shared" si="2"/>
        <v>0</v>
      </c>
      <c r="N19" s="72"/>
      <c r="O19" s="73">
        <f t="shared" si="3"/>
        <v>1</v>
      </c>
      <c r="P19" s="72"/>
      <c r="Q19" s="72"/>
      <c r="R19" s="72"/>
      <c r="S19" s="74">
        <f t="shared" si="0"/>
        <v>5</v>
      </c>
      <c r="T19" s="121" t="str">
        <f t="shared" si="4"/>
        <v>OK</v>
      </c>
      <c r="U19" s="75"/>
      <c r="V19" s="76"/>
      <c r="W19" s="76"/>
      <c r="X19" s="76"/>
      <c r="Y19" s="76"/>
      <c r="Z19" s="76"/>
      <c r="AA19" s="76"/>
      <c r="AB19" s="80"/>
      <c r="AC19" s="78"/>
      <c r="AD19" s="77"/>
      <c r="AE19" s="77"/>
      <c r="AF19" s="76"/>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108" t="s">
        <v>84</v>
      </c>
      <c r="J20" s="109">
        <v>64</v>
      </c>
      <c r="K20" s="69">
        <v>5</v>
      </c>
      <c r="L20" s="70">
        <f t="shared" si="1"/>
        <v>0</v>
      </c>
      <c r="M20" s="71">
        <f t="shared" si="2"/>
        <v>0</v>
      </c>
      <c r="N20" s="72">
        <v>-5</v>
      </c>
      <c r="O20" s="73">
        <f t="shared" si="3"/>
        <v>1</v>
      </c>
      <c r="P20" s="72"/>
      <c r="Q20" s="72"/>
      <c r="R20" s="72"/>
      <c r="S20" s="74">
        <f t="shared" si="0"/>
        <v>0</v>
      </c>
      <c r="T20" s="121" t="str">
        <f t="shared" si="4"/>
        <v>OK</v>
      </c>
      <c r="U20" s="75"/>
      <c r="V20" s="83"/>
      <c r="W20" s="83"/>
      <c r="X20" s="76"/>
      <c r="Y20" s="83"/>
      <c r="Z20" s="76"/>
      <c r="AA20" s="76"/>
      <c r="AB20" s="86"/>
      <c r="AC20" s="78"/>
      <c r="AD20" s="77"/>
      <c r="AE20" s="77"/>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v>5</v>
      </c>
      <c r="L21" s="70">
        <f t="shared" si="1"/>
        <v>0</v>
      </c>
      <c r="M21" s="71">
        <f t="shared" si="2"/>
        <v>0</v>
      </c>
      <c r="N21" s="72"/>
      <c r="O21" s="73">
        <f t="shared" si="3"/>
        <v>1</v>
      </c>
      <c r="P21" s="72"/>
      <c r="Q21" s="72"/>
      <c r="R21" s="72"/>
      <c r="S21" s="74">
        <f t="shared" si="0"/>
        <v>5</v>
      </c>
      <c r="T21" s="121" t="str">
        <f t="shared" si="4"/>
        <v>OK</v>
      </c>
      <c r="U21" s="75"/>
      <c r="V21" s="76"/>
      <c r="W21" s="76"/>
      <c r="X21" s="76"/>
      <c r="Y21" s="76"/>
      <c r="Z21" s="76"/>
      <c r="AA21" s="76"/>
      <c r="AB21" s="80"/>
      <c r="AC21" s="78"/>
      <c r="AD21" s="80"/>
      <c r="AE21" s="77"/>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c r="L22" s="70">
        <f t="shared" si="1"/>
        <v>0</v>
      </c>
      <c r="M22" s="71">
        <f t="shared" si="2"/>
        <v>0</v>
      </c>
      <c r="N22" s="72"/>
      <c r="O22" s="73">
        <f t="shared" si="3"/>
        <v>0</v>
      </c>
      <c r="P22" s="72"/>
      <c r="Q22" s="72"/>
      <c r="R22" s="72"/>
      <c r="S22" s="74">
        <f t="shared" si="0"/>
        <v>0</v>
      </c>
      <c r="T22" s="121" t="str">
        <f t="shared" si="4"/>
        <v>OK</v>
      </c>
      <c r="U22" s="75"/>
      <c r="V22" s="76"/>
      <c r="W22" s="76"/>
      <c r="X22" s="76"/>
      <c r="Y22" s="76"/>
      <c r="Z22" s="76"/>
      <c r="AA22" s="76"/>
      <c r="AB22" s="80"/>
      <c r="AC22" s="78"/>
      <c r="AD22" s="80"/>
      <c r="AE22" s="77"/>
      <c r="AF22" s="76"/>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v>4</v>
      </c>
      <c r="L23" s="70">
        <f t="shared" si="1"/>
        <v>0</v>
      </c>
      <c r="M23" s="71">
        <f t="shared" si="2"/>
        <v>0</v>
      </c>
      <c r="N23" s="72"/>
      <c r="O23" s="73">
        <f t="shared" si="3"/>
        <v>1</v>
      </c>
      <c r="P23" s="72"/>
      <c r="Q23" s="72"/>
      <c r="R23" s="72"/>
      <c r="S23" s="74">
        <f t="shared" si="0"/>
        <v>4</v>
      </c>
      <c r="T23" s="121" t="str">
        <f t="shared" si="4"/>
        <v>OK</v>
      </c>
      <c r="U23" s="75"/>
      <c r="V23" s="76"/>
      <c r="W23" s="76"/>
      <c r="X23" s="76"/>
      <c r="Y23" s="76"/>
      <c r="Z23" s="76"/>
      <c r="AA23" s="76"/>
      <c r="AB23" s="77"/>
      <c r="AC23" s="78"/>
      <c r="AD23" s="77"/>
      <c r="AE23" s="77"/>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v>4</v>
      </c>
      <c r="L24" s="70">
        <f t="shared" si="1"/>
        <v>0</v>
      </c>
      <c r="M24" s="71">
        <f t="shared" si="2"/>
        <v>0</v>
      </c>
      <c r="N24" s="72"/>
      <c r="O24" s="73">
        <f t="shared" si="3"/>
        <v>1</v>
      </c>
      <c r="P24" s="72"/>
      <c r="Q24" s="72"/>
      <c r="R24" s="72"/>
      <c r="S24" s="74">
        <f t="shared" si="0"/>
        <v>4</v>
      </c>
      <c r="T24" s="121" t="str">
        <f t="shared" si="4"/>
        <v>OK</v>
      </c>
      <c r="U24" s="75"/>
      <c r="V24" s="88"/>
      <c r="W24" s="88"/>
      <c r="X24" s="76"/>
      <c r="Y24" s="88"/>
      <c r="Z24" s="76"/>
      <c r="AA24" s="76"/>
      <c r="AB24" s="77"/>
      <c r="AC24" s="78"/>
      <c r="AD24" s="80"/>
      <c r="AE24" s="77"/>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v>4</v>
      </c>
      <c r="L25" s="70">
        <f t="shared" si="1"/>
        <v>0</v>
      </c>
      <c r="M25" s="71">
        <f t="shared" si="2"/>
        <v>0</v>
      </c>
      <c r="N25" s="72"/>
      <c r="O25" s="73">
        <f t="shared" si="3"/>
        <v>1</v>
      </c>
      <c r="P25" s="72"/>
      <c r="Q25" s="72"/>
      <c r="R25" s="72"/>
      <c r="S25" s="74">
        <f t="shared" si="0"/>
        <v>4</v>
      </c>
      <c r="T25" s="121" t="str">
        <f t="shared" si="4"/>
        <v>OK</v>
      </c>
      <c r="U25" s="75"/>
      <c r="V25" s="89"/>
      <c r="W25" s="88"/>
      <c r="X25" s="76"/>
      <c r="Y25" s="89"/>
      <c r="Z25" s="76"/>
      <c r="AA25" s="83"/>
      <c r="AB25" s="80"/>
      <c r="AC25" s="78"/>
      <c r="AD25" s="80"/>
      <c r="AE25" s="77"/>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75"/>
      <c r="V26" s="88"/>
      <c r="W26" s="88"/>
      <c r="X26" s="76"/>
      <c r="Y26" s="88"/>
      <c r="Z26" s="76"/>
      <c r="AA26" s="76"/>
      <c r="AB26" s="80"/>
      <c r="AC26" s="78"/>
      <c r="AD26" s="77"/>
      <c r="AE26" s="77"/>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v>1</v>
      </c>
      <c r="L27" s="70">
        <f t="shared" si="1"/>
        <v>0</v>
      </c>
      <c r="M27" s="71">
        <f t="shared" si="2"/>
        <v>0</v>
      </c>
      <c r="N27" s="72"/>
      <c r="O27" s="73">
        <f t="shared" si="3"/>
        <v>0</v>
      </c>
      <c r="P27" s="72"/>
      <c r="Q27" s="72"/>
      <c r="R27" s="72"/>
      <c r="S27" s="74">
        <f t="shared" si="0"/>
        <v>1</v>
      </c>
      <c r="T27" s="121" t="str">
        <f t="shared" si="4"/>
        <v>OK</v>
      </c>
      <c r="U27" s="75"/>
      <c r="V27" s="88"/>
      <c r="W27" s="88"/>
      <c r="X27" s="76"/>
      <c r="Y27" s="88"/>
      <c r="Z27" s="76"/>
      <c r="AA27" s="76"/>
      <c r="AB27" s="80"/>
      <c r="AC27" s="78"/>
      <c r="AD27" s="77"/>
      <c r="AE27" s="77"/>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75"/>
      <c r="V28" s="89"/>
      <c r="W28" s="89"/>
      <c r="X28" s="76"/>
      <c r="Y28" s="89"/>
      <c r="Z28" s="76"/>
      <c r="AA28" s="76"/>
      <c r="AB28" s="84"/>
      <c r="AC28" s="78"/>
      <c r="AD28" s="77"/>
      <c r="AE28" s="77"/>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75"/>
      <c r="V29" s="89"/>
      <c r="W29" s="89"/>
      <c r="X29" s="76"/>
      <c r="Y29" s="89"/>
      <c r="Z29" s="76"/>
      <c r="AA29" s="83"/>
      <c r="AB29" s="84"/>
      <c r="AC29" s="78"/>
      <c r="AD29" s="77"/>
      <c r="AE29" s="77"/>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75"/>
      <c r="V30" s="89"/>
      <c r="W30" s="89"/>
      <c r="X30" s="76"/>
      <c r="Y30" s="89"/>
      <c r="Z30" s="76"/>
      <c r="AA30" s="83"/>
      <c r="AB30" s="84"/>
      <c r="AC30" s="78"/>
      <c r="AD30" s="77"/>
      <c r="AE30" s="77"/>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75"/>
      <c r="V31" s="89"/>
      <c r="W31" s="89"/>
      <c r="X31" s="76"/>
      <c r="Y31" s="89"/>
      <c r="Z31" s="76"/>
      <c r="AA31" s="83"/>
      <c r="AB31" s="84"/>
      <c r="AC31" s="78"/>
      <c r="AD31" s="77"/>
      <c r="AE31" s="77"/>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v>5</v>
      </c>
      <c r="L32" s="70">
        <f t="shared" si="1"/>
        <v>0</v>
      </c>
      <c r="M32" s="71">
        <f t="shared" si="2"/>
        <v>0</v>
      </c>
      <c r="N32" s="72"/>
      <c r="O32" s="73">
        <f t="shared" si="3"/>
        <v>1</v>
      </c>
      <c r="P32" s="72"/>
      <c r="Q32" s="72"/>
      <c r="R32" s="72"/>
      <c r="S32" s="74">
        <f t="shared" si="0"/>
        <v>5</v>
      </c>
      <c r="T32" s="121" t="str">
        <f t="shared" si="4"/>
        <v>OK</v>
      </c>
      <c r="U32" s="75"/>
      <c r="V32" s="89"/>
      <c r="W32" s="89"/>
      <c r="X32" s="76"/>
      <c r="Y32" s="89"/>
      <c r="Z32" s="76"/>
      <c r="AA32" s="83"/>
      <c r="AB32" s="84"/>
      <c r="AC32" s="78"/>
      <c r="AD32" s="77"/>
      <c r="AE32" s="77"/>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75"/>
      <c r="V33" s="89"/>
      <c r="W33" s="89"/>
      <c r="X33" s="76"/>
      <c r="Y33" s="89"/>
      <c r="Z33" s="76"/>
      <c r="AA33" s="83"/>
      <c r="AB33" s="84"/>
      <c r="AC33" s="78"/>
      <c r="AD33" s="77"/>
      <c r="AE33" s="77"/>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75"/>
      <c r="V34" s="89"/>
      <c r="W34" s="89"/>
      <c r="X34" s="76"/>
      <c r="Y34" s="89"/>
      <c r="Z34" s="76"/>
      <c r="AA34" s="83"/>
      <c r="AB34" s="84"/>
      <c r="AC34" s="78"/>
      <c r="AD34" s="77"/>
      <c r="AE34" s="77"/>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c r="L35" s="70">
        <f t="shared" si="1"/>
        <v>0</v>
      </c>
      <c r="M35" s="71">
        <f t="shared" si="2"/>
        <v>0</v>
      </c>
      <c r="N35" s="72"/>
      <c r="O35" s="73">
        <f t="shared" si="3"/>
        <v>0</v>
      </c>
      <c r="P35" s="72"/>
      <c r="Q35" s="72"/>
      <c r="R35" s="72"/>
      <c r="S35" s="74">
        <f t="shared" si="0"/>
        <v>0</v>
      </c>
      <c r="T35" s="121" t="str">
        <f t="shared" si="4"/>
        <v>OK</v>
      </c>
      <c r="U35" s="75"/>
      <c r="V35" s="89"/>
      <c r="W35" s="89"/>
      <c r="X35" s="76"/>
      <c r="Y35" s="89"/>
      <c r="Z35" s="76"/>
      <c r="AA35" s="83"/>
      <c r="AB35" s="84"/>
      <c r="AC35" s="78"/>
      <c r="AD35" s="77"/>
      <c r="AE35" s="77"/>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75"/>
      <c r="V36" s="89"/>
      <c r="W36" s="89"/>
      <c r="X36" s="76"/>
      <c r="Y36" s="89"/>
      <c r="Z36" s="76"/>
      <c r="AA36" s="83"/>
      <c r="AB36" s="84"/>
      <c r="AC36" s="78"/>
      <c r="AD36" s="77"/>
      <c r="AE36" s="77"/>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v>1</v>
      </c>
      <c r="L37" s="70">
        <f t="shared" si="1"/>
        <v>0</v>
      </c>
      <c r="M37" s="71">
        <f t="shared" si="2"/>
        <v>0</v>
      </c>
      <c r="N37" s="72"/>
      <c r="O37" s="73">
        <f t="shared" si="3"/>
        <v>0</v>
      </c>
      <c r="P37" s="72"/>
      <c r="Q37" s="72"/>
      <c r="R37" s="72"/>
      <c r="S37" s="74">
        <f t="shared" si="0"/>
        <v>1</v>
      </c>
      <c r="T37" s="121" t="str">
        <f t="shared" si="4"/>
        <v>OK</v>
      </c>
      <c r="U37" s="75"/>
      <c r="V37" s="89"/>
      <c r="W37" s="89"/>
      <c r="X37" s="76"/>
      <c r="Y37" s="89"/>
      <c r="Z37" s="76"/>
      <c r="AA37" s="83"/>
      <c r="AB37" s="84"/>
      <c r="AC37" s="78"/>
      <c r="AD37" s="77"/>
      <c r="AE37" s="77"/>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c r="L38" s="70">
        <f t="shared" si="1"/>
        <v>0</v>
      </c>
      <c r="M38" s="71">
        <f t="shared" si="2"/>
        <v>0</v>
      </c>
      <c r="N38" s="72"/>
      <c r="O38" s="73">
        <f t="shared" si="3"/>
        <v>0</v>
      </c>
      <c r="P38" s="72"/>
      <c r="Q38" s="72"/>
      <c r="R38" s="72"/>
      <c r="S38" s="74">
        <f t="shared" si="0"/>
        <v>0</v>
      </c>
      <c r="T38" s="121" t="str">
        <f t="shared" si="4"/>
        <v>OK</v>
      </c>
      <c r="U38" s="75"/>
      <c r="V38" s="89"/>
      <c r="W38" s="89"/>
      <c r="X38" s="76"/>
      <c r="Y38" s="89"/>
      <c r="Z38" s="76"/>
      <c r="AA38" s="83"/>
      <c r="AB38" s="84"/>
      <c r="AC38" s="78"/>
      <c r="AD38" s="77"/>
      <c r="AE38" s="77"/>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1"/>
        <v>0</v>
      </c>
      <c r="M39" s="71">
        <f t="shared" si="2"/>
        <v>0</v>
      </c>
      <c r="N39" s="72"/>
      <c r="O39" s="73">
        <f t="shared" si="3"/>
        <v>0</v>
      </c>
      <c r="P39" s="72"/>
      <c r="Q39" s="72"/>
      <c r="R39" s="72"/>
      <c r="S39" s="74">
        <f t="shared" si="0"/>
        <v>0</v>
      </c>
      <c r="T39" s="121" t="str">
        <f t="shared" si="4"/>
        <v>OK</v>
      </c>
      <c r="U39" s="75"/>
      <c r="V39" s="89"/>
      <c r="W39" s="89"/>
      <c r="X39" s="76"/>
      <c r="Y39" s="89"/>
      <c r="Z39" s="76"/>
      <c r="AA39" s="83"/>
      <c r="AB39" s="84"/>
      <c r="AC39" s="78"/>
      <c r="AD39" s="77"/>
      <c r="AE39" s="77"/>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c r="L40" s="70">
        <f t="shared" si="1"/>
        <v>0</v>
      </c>
      <c r="M40" s="71">
        <f t="shared" si="2"/>
        <v>0</v>
      </c>
      <c r="N40" s="72"/>
      <c r="O40" s="73">
        <f t="shared" si="3"/>
        <v>0</v>
      </c>
      <c r="P40" s="72"/>
      <c r="Q40" s="72"/>
      <c r="R40" s="72"/>
      <c r="S40" s="74">
        <f t="shared" si="0"/>
        <v>0</v>
      </c>
      <c r="T40" s="121" t="str">
        <f t="shared" si="4"/>
        <v>OK</v>
      </c>
      <c r="U40" s="75"/>
      <c r="V40" s="89"/>
      <c r="W40" s="89"/>
      <c r="X40" s="76"/>
      <c r="Y40" s="89"/>
      <c r="Z40" s="76"/>
      <c r="AA40" s="83"/>
      <c r="AB40" s="84"/>
      <c r="AC40" s="78"/>
      <c r="AD40" s="77"/>
      <c r="AE40" s="77"/>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c r="L41" s="70">
        <f t="shared" si="1"/>
        <v>0</v>
      </c>
      <c r="M41" s="71">
        <f t="shared" si="2"/>
        <v>0</v>
      </c>
      <c r="N41" s="72"/>
      <c r="O41" s="73">
        <f t="shared" si="3"/>
        <v>0</v>
      </c>
      <c r="P41" s="72"/>
      <c r="Q41" s="72"/>
      <c r="R41" s="72"/>
      <c r="S41" s="74">
        <f t="shared" si="0"/>
        <v>0</v>
      </c>
      <c r="T41" s="121" t="str">
        <f t="shared" si="4"/>
        <v>OK</v>
      </c>
      <c r="U41" s="75"/>
      <c r="V41" s="89"/>
      <c r="W41" s="89"/>
      <c r="X41" s="76"/>
      <c r="Y41" s="89"/>
      <c r="Z41" s="76"/>
      <c r="AA41" s="83"/>
      <c r="AB41" s="84"/>
      <c r="AC41" s="78"/>
      <c r="AD41" s="77"/>
      <c r="AE41" s="77"/>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1"/>
        <v>0</v>
      </c>
      <c r="M42" s="71">
        <f t="shared" si="2"/>
        <v>0</v>
      </c>
      <c r="N42" s="72"/>
      <c r="O42" s="73">
        <f t="shared" si="3"/>
        <v>0</v>
      </c>
      <c r="P42" s="72"/>
      <c r="Q42" s="72"/>
      <c r="R42" s="72"/>
      <c r="S42" s="74">
        <f t="shared" si="0"/>
        <v>0</v>
      </c>
      <c r="T42" s="121" t="str">
        <f t="shared" si="4"/>
        <v>OK</v>
      </c>
      <c r="U42" s="75"/>
      <c r="V42" s="89"/>
      <c r="W42" s="89"/>
      <c r="X42" s="76"/>
      <c r="Y42" s="89"/>
      <c r="Z42" s="76"/>
      <c r="AA42" s="83"/>
      <c r="AB42" s="84"/>
      <c r="AC42" s="78"/>
      <c r="AD42" s="77"/>
      <c r="AE42" s="77"/>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75"/>
      <c r="V43" s="89"/>
      <c r="W43" s="89"/>
      <c r="X43" s="76"/>
      <c r="Y43" s="89"/>
      <c r="Z43" s="76"/>
      <c r="AA43" s="83"/>
      <c r="AB43" s="84"/>
      <c r="AC43" s="78"/>
      <c r="AD43" s="77"/>
      <c r="AE43" s="77"/>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c r="L44" s="70">
        <f t="shared" si="1"/>
        <v>0</v>
      </c>
      <c r="M44" s="71">
        <f t="shared" si="2"/>
        <v>0</v>
      </c>
      <c r="N44" s="72"/>
      <c r="O44" s="73">
        <f t="shared" si="3"/>
        <v>0</v>
      </c>
      <c r="P44" s="72"/>
      <c r="Q44" s="72"/>
      <c r="R44" s="72"/>
      <c r="S44" s="74">
        <f t="shared" si="0"/>
        <v>0</v>
      </c>
      <c r="T44" s="121" t="str">
        <f t="shared" si="4"/>
        <v>OK</v>
      </c>
      <c r="U44" s="75"/>
      <c r="V44" s="89"/>
      <c r="W44" s="89"/>
      <c r="X44" s="76"/>
      <c r="Y44" s="89"/>
      <c r="Z44" s="76"/>
      <c r="AA44" s="83"/>
      <c r="AB44" s="84"/>
      <c r="AC44" s="78"/>
      <c r="AD44" s="77"/>
      <c r="AE44" s="77"/>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v>1</v>
      </c>
      <c r="L45" s="70">
        <f t="shared" si="1"/>
        <v>0</v>
      </c>
      <c r="M45" s="71">
        <f t="shared" si="2"/>
        <v>0</v>
      </c>
      <c r="N45" s="72"/>
      <c r="O45" s="73">
        <f t="shared" si="3"/>
        <v>0</v>
      </c>
      <c r="P45" s="72"/>
      <c r="Q45" s="72"/>
      <c r="R45" s="72"/>
      <c r="S45" s="74">
        <f t="shared" si="0"/>
        <v>1</v>
      </c>
      <c r="T45" s="121" t="str">
        <f t="shared" si="4"/>
        <v>OK</v>
      </c>
      <c r="U45" s="75"/>
      <c r="V45" s="89"/>
      <c r="W45" s="89"/>
      <c r="X45" s="76"/>
      <c r="Y45" s="89"/>
      <c r="Z45" s="76"/>
      <c r="AA45" s="83"/>
      <c r="AB45" s="84"/>
      <c r="AC45" s="78"/>
      <c r="AD45" s="77"/>
      <c r="AE45" s="77"/>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1"/>
        <v>0</v>
      </c>
      <c r="M46" s="71">
        <f t="shared" si="2"/>
        <v>0</v>
      </c>
      <c r="N46" s="72"/>
      <c r="O46" s="73">
        <f t="shared" si="3"/>
        <v>0</v>
      </c>
      <c r="P46" s="72"/>
      <c r="Q46" s="72"/>
      <c r="R46" s="72"/>
      <c r="S46" s="74">
        <f t="shared" si="0"/>
        <v>0</v>
      </c>
      <c r="T46" s="121" t="str">
        <f t="shared" si="4"/>
        <v>OK</v>
      </c>
      <c r="U46" s="75"/>
      <c r="V46" s="89"/>
      <c r="W46" s="89"/>
      <c r="X46" s="76"/>
      <c r="Y46" s="89"/>
      <c r="Z46" s="76"/>
      <c r="AA46" s="83"/>
      <c r="AB46" s="84"/>
      <c r="AC46" s="78"/>
      <c r="AD46" s="77"/>
      <c r="AE46" s="77"/>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75"/>
      <c r="V47" s="89"/>
      <c r="W47" s="89"/>
      <c r="X47" s="76"/>
      <c r="Y47" s="89"/>
      <c r="Z47" s="76"/>
      <c r="AA47" s="83"/>
      <c r="AB47" s="84"/>
      <c r="AC47" s="78"/>
      <c r="AD47" s="77"/>
      <c r="AE47" s="77"/>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75"/>
      <c r="V48" s="89"/>
      <c r="W48" s="89"/>
      <c r="X48" s="76"/>
      <c r="Y48" s="89"/>
      <c r="Z48" s="76"/>
      <c r="AA48" s="83"/>
      <c r="AB48" s="84"/>
      <c r="AC48" s="78"/>
      <c r="AD48" s="77"/>
      <c r="AE48" s="77"/>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v>8</v>
      </c>
      <c r="L49" s="70">
        <f t="shared" si="1"/>
        <v>0</v>
      </c>
      <c r="M49" s="71">
        <f t="shared" si="2"/>
        <v>0</v>
      </c>
      <c r="N49" s="72"/>
      <c r="O49" s="73">
        <f t="shared" si="3"/>
        <v>2</v>
      </c>
      <c r="P49" s="72"/>
      <c r="Q49" s="72"/>
      <c r="R49" s="72"/>
      <c r="S49" s="74">
        <f t="shared" si="0"/>
        <v>8</v>
      </c>
      <c r="T49" s="121" t="str">
        <f t="shared" si="4"/>
        <v>OK</v>
      </c>
      <c r="U49" s="75"/>
      <c r="V49" s="89"/>
      <c r="W49" s="89"/>
      <c r="X49" s="76"/>
      <c r="Y49" s="89"/>
      <c r="Z49" s="76"/>
      <c r="AA49" s="83"/>
      <c r="AB49" s="84"/>
      <c r="AC49" s="78"/>
      <c r="AD49" s="77"/>
      <c r="AE49" s="77"/>
      <c r="AF49" s="76"/>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v>10</v>
      </c>
      <c r="L50" s="70">
        <f t="shared" si="1"/>
        <v>0</v>
      </c>
      <c r="M50" s="71">
        <f t="shared" si="2"/>
        <v>0</v>
      </c>
      <c r="N50" s="72"/>
      <c r="O50" s="73">
        <f t="shared" si="3"/>
        <v>2</v>
      </c>
      <c r="P50" s="72"/>
      <c r="Q50" s="72"/>
      <c r="R50" s="72"/>
      <c r="S50" s="74">
        <f t="shared" si="0"/>
        <v>10</v>
      </c>
      <c r="T50" s="121" t="str">
        <f t="shared" si="4"/>
        <v>OK</v>
      </c>
      <c r="U50" s="75"/>
      <c r="V50" s="89"/>
      <c r="W50" s="89"/>
      <c r="X50" s="76"/>
      <c r="Y50" s="89"/>
      <c r="Z50" s="76"/>
      <c r="AA50" s="83"/>
      <c r="AB50" s="84"/>
      <c r="AC50" s="78"/>
      <c r="AD50" s="77"/>
      <c r="AE50" s="77"/>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v>5</v>
      </c>
      <c r="L51" s="70">
        <f t="shared" si="1"/>
        <v>0</v>
      </c>
      <c r="M51" s="71">
        <f t="shared" si="2"/>
        <v>0</v>
      </c>
      <c r="N51" s="72"/>
      <c r="O51" s="73">
        <f t="shared" si="3"/>
        <v>1</v>
      </c>
      <c r="P51" s="72"/>
      <c r="Q51" s="72"/>
      <c r="R51" s="72"/>
      <c r="S51" s="74">
        <f t="shared" si="0"/>
        <v>5</v>
      </c>
      <c r="T51" s="121" t="str">
        <f t="shared" si="4"/>
        <v>OK</v>
      </c>
      <c r="U51" s="75"/>
      <c r="V51" s="89"/>
      <c r="W51" s="89"/>
      <c r="X51" s="76"/>
      <c r="Y51" s="89"/>
      <c r="Z51" s="76"/>
      <c r="AA51" s="83"/>
      <c r="AB51" s="84"/>
      <c r="AC51" s="78"/>
      <c r="AD51" s="77"/>
      <c r="AE51" s="77"/>
      <c r="AF51" s="76"/>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v>3</v>
      </c>
      <c r="L52" s="70">
        <f t="shared" si="1"/>
        <v>0</v>
      </c>
      <c r="M52" s="71">
        <f t="shared" si="2"/>
        <v>0</v>
      </c>
      <c r="N52" s="72"/>
      <c r="O52" s="73">
        <f t="shared" si="3"/>
        <v>0</v>
      </c>
      <c r="P52" s="72"/>
      <c r="Q52" s="72"/>
      <c r="R52" s="72"/>
      <c r="S52" s="74">
        <f t="shared" si="0"/>
        <v>3</v>
      </c>
      <c r="T52" s="121" t="str">
        <f t="shared" si="4"/>
        <v>OK</v>
      </c>
      <c r="U52" s="75"/>
      <c r="V52" s="89"/>
      <c r="W52" s="89"/>
      <c r="X52" s="76"/>
      <c r="Y52" s="89"/>
      <c r="Z52" s="76"/>
      <c r="AA52" s="83"/>
      <c r="AB52" s="84"/>
      <c r="AC52" s="78"/>
      <c r="AD52" s="77"/>
      <c r="AE52" s="77"/>
      <c r="AF52" s="76"/>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c r="L53" s="70">
        <f t="shared" si="1"/>
        <v>0</v>
      </c>
      <c r="M53" s="71">
        <f t="shared" si="2"/>
        <v>0</v>
      </c>
      <c r="N53" s="72"/>
      <c r="O53" s="73">
        <f t="shared" si="3"/>
        <v>0</v>
      </c>
      <c r="P53" s="72"/>
      <c r="Q53" s="72"/>
      <c r="R53" s="72"/>
      <c r="S53" s="74">
        <f t="shared" si="0"/>
        <v>0</v>
      </c>
      <c r="T53" s="121" t="str">
        <f t="shared" si="4"/>
        <v>OK</v>
      </c>
      <c r="U53" s="75"/>
      <c r="V53" s="89"/>
      <c r="W53" s="89"/>
      <c r="X53" s="76"/>
      <c r="Y53" s="89"/>
      <c r="Z53" s="76"/>
      <c r="AA53" s="83"/>
      <c r="AB53" s="84"/>
      <c r="AC53" s="78"/>
      <c r="AD53" s="77"/>
      <c r="AE53" s="77"/>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c r="L54" s="70">
        <f t="shared" si="1"/>
        <v>0</v>
      </c>
      <c r="M54" s="71">
        <f t="shared" si="2"/>
        <v>0</v>
      </c>
      <c r="N54" s="72"/>
      <c r="O54" s="73">
        <f t="shared" si="3"/>
        <v>0</v>
      </c>
      <c r="P54" s="72"/>
      <c r="Q54" s="72"/>
      <c r="R54" s="72"/>
      <c r="S54" s="74">
        <f t="shared" si="0"/>
        <v>0</v>
      </c>
      <c r="T54" s="121" t="str">
        <f t="shared" si="4"/>
        <v>OK</v>
      </c>
      <c r="U54" s="75"/>
      <c r="V54" s="89"/>
      <c r="W54" s="89"/>
      <c r="X54" s="76"/>
      <c r="Y54" s="89"/>
      <c r="Z54" s="76"/>
      <c r="AA54" s="83"/>
      <c r="AB54" s="84"/>
      <c r="AC54" s="78"/>
      <c r="AD54" s="77"/>
      <c r="AE54" s="77"/>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75"/>
      <c r="V55" s="89"/>
      <c r="W55" s="89"/>
      <c r="X55" s="76"/>
      <c r="Y55" s="89"/>
      <c r="Z55" s="76"/>
      <c r="AA55" s="83"/>
      <c r="AB55" s="84"/>
      <c r="AC55" s="78"/>
      <c r="AD55" s="77"/>
      <c r="AE55" s="77"/>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c r="L56" s="70">
        <f t="shared" si="1"/>
        <v>0</v>
      </c>
      <c r="M56" s="71">
        <f t="shared" si="2"/>
        <v>0</v>
      </c>
      <c r="N56" s="72"/>
      <c r="O56" s="73">
        <f t="shared" si="3"/>
        <v>0</v>
      </c>
      <c r="P56" s="72"/>
      <c r="Q56" s="72"/>
      <c r="R56" s="72"/>
      <c r="S56" s="74">
        <f t="shared" si="0"/>
        <v>0</v>
      </c>
      <c r="T56" s="121" t="str">
        <f t="shared" si="4"/>
        <v>OK</v>
      </c>
      <c r="U56" s="75"/>
      <c r="V56" s="89"/>
      <c r="W56" s="89"/>
      <c r="X56" s="76"/>
      <c r="Y56" s="89"/>
      <c r="Z56" s="76"/>
      <c r="AA56" s="83"/>
      <c r="AB56" s="84"/>
      <c r="AC56" s="78"/>
      <c r="AD56" s="77"/>
      <c r="AE56" s="77"/>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v>1</v>
      </c>
      <c r="L57" s="70">
        <f t="shared" si="1"/>
        <v>0</v>
      </c>
      <c r="M57" s="71">
        <f t="shared" si="2"/>
        <v>0</v>
      </c>
      <c r="N57" s="72"/>
      <c r="O57" s="73">
        <f t="shared" si="3"/>
        <v>0</v>
      </c>
      <c r="P57" s="72"/>
      <c r="Q57" s="72"/>
      <c r="R57" s="72"/>
      <c r="S57" s="74">
        <f t="shared" si="0"/>
        <v>1</v>
      </c>
      <c r="T57" s="121" t="str">
        <f t="shared" si="4"/>
        <v>OK</v>
      </c>
      <c r="U57" s="75"/>
      <c r="V57" s="89"/>
      <c r="W57" s="89"/>
      <c r="X57" s="76"/>
      <c r="Y57" s="89"/>
      <c r="Z57" s="76"/>
      <c r="AA57" s="83"/>
      <c r="AB57" s="84"/>
      <c r="AC57" s="78"/>
      <c r="AD57" s="77"/>
      <c r="AE57" s="77"/>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75"/>
      <c r="V58" s="89"/>
      <c r="W58" s="89"/>
      <c r="X58" s="76"/>
      <c r="Y58" s="89"/>
      <c r="Z58" s="76"/>
      <c r="AA58" s="83"/>
      <c r="AB58" s="84"/>
      <c r="AC58" s="78"/>
      <c r="AD58" s="77"/>
      <c r="AE58" s="77"/>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75"/>
      <c r="V59" s="89"/>
      <c r="W59" s="89"/>
      <c r="X59" s="76"/>
      <c r="Y59" s="89"/>
      <c r="Z59" s="76"/>
      <c r="AA59" s="83"/>
      <c r="AB59" s="84"/>
      <c r="AC59" s="78"/>
      <c r="AD59" s="77"/>
      <c r="AE59" s="77"/>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75"/>
      <c r="V60" s="89"/>
      <c r="W60" s="89"/>
      <c r="X60" s="76"/>
      <c r="Y60" s="89"/>
      <c r="Z60" s="76"/>
      <c r="AA60" s="83"/>
      <c r="AB60" s="84"/>
      <c r="AC60" s="78"/>
      <c r="AD60" s="77"/>
      <c r="AE60" s="77"/>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75"/>
      <c r="V61" s="89"/>
      <c r="W61" s="89"/>
      <c r="X61" s="76"/>
      <c r="Y61" s="89"/>
      <c r="Z61" s="76"/>
      <c r="AA61" s="83"/>
      <c r="AB61" s="84"/>
      <c r="AC61" s="78"/>
      <c r="AD61" s="77"/>
      <c r="AE61" s="77"/>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75"/>
      <c r="V62" s="89"/>
      <c r="W62" s="89"/>
      <c r="X62" s="76"/>
      <c r="Y62" s="89"/>
      <c r="Z62" s="76"/>
      <c r="AA62" s="83"/>
      <c r="AB62" s="84"/>
      <c r="AC62" s="78"/>
      <c r="AD62" s="77"/>
      <c r="AE62" s="77"/>
      <c r="AF62" s="76"/>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c r="L63" s="70">
        <f t="shared" si="1"/>
        <v>0</v>
      </c>
      <c r="M63" s="71">
        <f t="shared" si="2"/>
        <v>0</v>
      </c>
      <c r="N63" s="72"/>
      <c r="O63" s="73">
        <f t="shared" si="3"/>
        <v>0</v>
      </c>
      <c r="P63" s="72"/>
      <c r="Q63" s="72"/>
      <c r="R63" s="72"/>
      <c r="S63" s="74">
        <f t="shared" si="0"/>
        <v>0</v>
      </c>
      <c r="T63" s="121" t="str">
        <f t="shared" si="4"/>
        <v>OK</v>
      </c>
      <c r="U63" s="75"/>
      <c r="V63" s="89"/>
      <c r="W63" s="89"/>
      <c r="X63" s="76"/>
      <c r="Y63" s="89"/>
      <c r="Z63" s="76"/>
      <c r="AA63" s="83"/>
      <c r="AB63" s="84"/>
      <c r="AC63" s="78"/>
      <c r="AD63" s="77"/>
      <c r="AE63" s="77"/>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1"/>
        <v>0</v>
      </c>
      <c r="M64" s="71">
        <f t="shared" si="2"/>
        <v>0</v>
      </c>
      <c r="N64" s="72"/>
      <c r="O64" s="73">
        <f t="shared" si="3"/>
        <v>0</v>
      </c>
      <c r="P64" s="72"/>
      <c r="Q64" s="72"/>
      <c r="R64" s="72"/>
      <c r="S64" s="74">
        <f t="shared" si="0"/>
        <v>0</v>
      </c>
      <c r="T64" s="121" t="str">
        <f t="shared" si="4"/>
        <v>OK</v>
      </c>
      <c r="U64" s="75"/>
      <c r="V64" s="89"/>
      <c r="W64" s="89"/>
      <c r="X64" s="76"/>
      <c r="Y64" s="89"/>
      <c r="Z64" s="76"/>
      <c r="AA64" s="83"/>
      <c r="AB64" s="84"/>
      <c r="AC64" s="78"/>
      <c r="AD64" s="77"/>
      <c r="AE64" s="77"/>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1"/>
        <v>0</v>
      </c>
      <c r="M65" s="71">
        <f t="shared" si="2"/>
        <v>0</v>
      </c>
      <c r="N65" s="72"/>
      <c r="O65" s="73">
        <f t="shared" si="3"/>
        <v>0</v>
      </c>
      <c r="P65" s="72"/>
      <c r="Q65" s="72"/>
      <c r="R65" s="72"/>
      <c r="S65" s="74">
        <f t="shared" si="0"/>
        <v>0</v>
      </c>
      <c r="T65" s="121" t="str">
        <f t="shared" si="4"/>
        <v>OK</v>
      </c>
      <c r="U65" s="75"/>
      <c r="V65" s="89"/>
      <c r="W65" s="89"/>
      <c r="X65" s="76"/>
      <c r="Y65" s="89"/>
      <c r="Z65" s="76"/>
      <c r="AA65" s="83"/>
      <c r="AB65" s="84"/>
      <c r="AC65" s="78"/>
      <c r="AD65" s="77"/>
      <c r="AE65" s="77"/>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c r="L66" s="70">
        <f t="shared" si="1"/>
        <v>0</v>
      </c>
      <c r="M66" s="71">
        <f t="shared" si="2"/>
        <v>0</v>
      </c>
      <c r="N66" s="72"/>
      <c r="O66" s="73">
        <f t="shared" si="3"/>
        <v>0</v>
      </c>
      <c r="P66" s="72"/>
      <c r="Q66" s="72"/>
      <c r="R66" s="72"/>
      <c r="S66" s="74">
        <f t="shared" si="0"/>
        <v>0</v>
      </c>
      <c r="T66" s="121" t="str">
        <f t="shared" si="4"/>
        <v>OK</v>
      </c>
      <c r="U66" s="75"/>
      <c r="V66" s="89"/>
      <c r="W66" s="89"/>
      <c r="X66" s="76"/>
      <c r="Y66" s="89"/>
      <c r="Z66" s="76"/>
      <c r="AA66" s="83"/>
      <c r="AB66" s="84"/>
      <c r="AC66" s="78"/>
      <c r="AD66" s="77"/>
      <c r="AE66" s="77"/>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1"/>
        <v>0</v>
      </c>
      <c r="M67" s="71">
        <f t="shared" si="2"/>
        <v>0</v>
      </c>
      <c r="N67" s="72"/>
      <c r="O67" s="73">
        <f t="shared" si="3"/>
        <v>0</v>
      </c>
      <c r="P67" s="72"/>
      <c r="Q67" s="72"/>
      <c r="R67" s="72"/>
      <c r="S67" s="74">
        <f t="shared" si="0"/>
        <v>0</v>
      </c>
      <c r="T67" s="121" t="str">
        <f t="shared" si="4"/>
        <v>OK</v>
      </c>
      <c r="U67" s="75"/>
      <c r="V67" s="89"/>
      <c r="W67" s="89"/>
      <c r="X67" s="76"/>
      <c r="Y67" s="89"/>
      <c r="Z67" s="76"/>
      <c r="AA67" s="83"/>
      <c r="AB67" s="84"/>
      <c r="AC67" s="78"/>
      <c r="AD67" s="77"/>
      <c r="AE67" s="77"/>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si="1"/>
        <v>0</v>
      </c>
      <c r="M68" s="71">
        <f t="shared" si="2"/>
        <v>0</v>
      </c>
      <c r="N68" s="72"/>
      <c r="O68" s="73">
        <f t="shared" si="3"/>
        <v>0</v>
      </c>
      <c r="P68" s="72"/>
      <c r="Q68" s="72"/>
      <c r="R68" s="72"/>
      <c r="S68" s="74">
        <f t="shared" si="0"/>
        <v>0</v>
      </c>
      <c r="T68" s="121" t="str">
        <f t="shared" si="4"/>
        <v>OK</v>
      </c>
      <c r="U68" s="75"/>
      <c r="V68" s="89"/>
      <c r="W68" s="89"/>
      <c r="X68" s="76"/>
      <c r="Y68" s="89"/>
      <c r="Z68" s="76"/>
      <c r="AA68" s="83"/>
      <c r="AB68" s="84"/>
      <c r="AC68" s="78"/>
      <c r="AD68" s="77"/>
      <c r="AE68" s="77"/>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75"/>
      <c r="V69" s="89"/>
      <c r="W69" s="89"/>
      <c r="X69" s="76"/>
      <c r="Y69" s="89"/>
      <c r="Z69" s="76"/>
      <c r="AA69" s="83"/>
      <c r="AB69" s="84"/>
      <c r="AC69" s="78"/>
      <c r="AD69" s="77"/>
      <c r="AE69" s="77"/>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v>1</v>
      </c>
      <c r="L70" s="70">
        <f t="shared" si="1"/>
        <v>0</v>
      </c>
      <c r="M70" s="71">
        <f t="shared" si="2"/>
        <v>0</v>
      </c>
      <c r="N70" s="72"/>
      <c r="O70" s="73">
        <f t="shared" si="3"/>
        <v>0</v>
      </c>
      <c r="P70" s="72"/>
      <c r="Q70" s="72"/>
      <c r="R70" s="72"/>
      <c r="S70" s="74">
        <f t="shared" si="0"/>
        <v>1</v>
      </c>
      <c r="T70" s="121" t="str">
        <f t="shared" si="4"/>
        <v>OK</v>
      </c>
      <c r="U70" s="75"/>
      <c r="V70" s="89"/>
      <c r="W70" s="89"/>
      <c r="X70" s="76"/>
      <c r="Y70" s="89"/>
      <c r="Z70" s="76"/>
      <c r="AA70" s="83"/>
      <c r="AB70" s="84"/>
      <c r="AC70" s="78"/>
      <c r="AD70" s="77"/>
      <c r="AE70" s="77"/>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v>1</v>
      </c>
      <c r="L71" s="70">
        <f t="shared" si="1"/>
        <v>0</v>
      </c>
      <c r="M71" s="71">
        <f t="shared" si="2"/>
        <v>0</v>
      </c>
      <c r="N71" s="72"/>
      <c r="O71" s="73">
        <f t="shared" si="3"/>
        <v>0</v>
      </c>
      <c r="P71" s="72"/>
      <c r="Q71" s="72"/>
      <c r="R71" s="72"/>
      <c r="S71" s="74">
        <f t="shared" si="0"/>
        <v>1</v>
      </c>
      <c r="T71" s="121" t="str">
        <f t="shared" si="4"/>
        <v>OK</v>
      </c>
      <c r="U71" s="75"/>
      <c r="V71" s="89"/>
      <c r="W71" s="89"/>
      <c r="X71" s="76"/>
      <c r="Y71" s="89"/>
      <c r="Z71" s="76"/>
      <c r="AA71" s="83"/>
      <c r="AB71" s="84"/>
      <c r="AC71" s="78"/>
      <c r="AD71" s="77"/>
      <c r="AE71" s="77"/>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75"/>
      <c r="V72" s="89"/>
      <c r="W72" s="89"/>
      <c r="X72" s="76"/>
      <c r="Y72" s="89"/>
      <c r="Z72" s="76"/>
      <c r="AA72" s="83"/>
      <c r="AB72" s="84"/>
      <c r="AC72" s="78"/>
      <c r="AD72" s="77"/>
      <c r="AE72" s="77"/>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1"/>
        <v>0</v>
      </c>
      <c r="M73" s="71">
        <f t="shared" si="2"/>
        <v>0</v>
      </c>
      <c r="N73" s="72"/>
      <c r="O73" s="73">
        <f t="shared" si="3"/>
        <v>0</v>
      </c>
      <c r="P73" s="72"/>
      <c r="Q73" s="72"/>
      <c r="R73" s="72"/>
      <c r="S73" s="74">
        <f t="shared" si="0"/>
        <v>0</v>
      </c>
      <c r="T73" s="121" t="str">
        <f t="shared" si="4"/>
        <v>OK</v>
      </c>
      <c r="U73" s="75"/>
      <c r="V73" s="89"/>
      <c r="W73" s="89"/>
      <c r="X73" s="76"/>
      <c r="Y73" s="89"/>
      <c r="Z73" s="76"/>
      <c r="AA73" s="83"/>
      <c r="AB73" s="84"/>
      <c r="AC73" s="78"/>
      <c r="AD73" s="77"/>
      <c r="AE73" s="77"/>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1"/>
        <v>0</v>
      </c>
      <c r="M74" s="71">
        <f t="shared" si="2"/>
        <v>0</v>
      </c>
      <c r="N74" s="72"/>
      <c r="O74" s="73">
        <f t="shared" si="3"/>
        <v>0</v>
      </c>
      <c r="P74" s="72"/>
      <c r="Q74" s="72"/>
      <c r="R74" s="72"/>
      <c r="S74" s="74">
        <f t="shared" si="0"/>
        <v>0</v>
      </c>
      <c r="T74" s="121" t="str">
        <f t="shared" si="4"/>
        <v>OK</v>
      </c>
      <c r="U74" s="75"/>
      <c r="V74" s="89"/>
      <c r="W74" s="89"/>
      <c r="X74" s="76"/>
      <c r="Y74" s="89"/>
      <c r="Z74" s="76"/>
      <c r="AA74" s="83"/>
      <c r="AB74" s="84"/>
      <c r="AC74" s="78"/>
      <c r="AD74" s="77"/>
      <c r="AE74" s="77"/>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v>1</v>
      </c>
      <c r="L75" s="70">
        <f t="shared" si="1"/>
        <v>0</v>
      </c>
      <c r="M75" s="71">
        <f t="shared" si="2"/>
        <v>0</v>
      </c>
      <c r="N75" s="72"/>
      <c r="O75" s="73">
        <f t="shared" si="3"/>
        <v>0</v>
      </c>
      <c r="P75" s="72"/>
      <c r="Q75" s="72"/>
      <c r="R75" s="72"/>
      <c r="S75" s="74">
        <f t="shared" si="0"/>
        <v>1</v>
      </c>
      <c r="T75" s="121" t="str">
        <f t="shared" si="4"/>
        <v>OK</v>
      </c>
      <c r="U75" s="75"/>
      <c r="V75" s="89"/>
      <c r="W75" s="89"/>
      <c r="X75" s="76"/>
      <c r="Y75" s="89"/>
      <c r="Z75" s="76"/>
      <c r="AA75" s="83"/>
      <c r="AB75" s="84"/>
      <c r="AC75" s="78"/>
      <c r="AD75" s="77"/>
      <c r="AE75" s="77"/>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v>1</v>
      </c>
      <c r="L76" s="70">
        <f t="shared" si="1"/>
        <v>0</v>
      </c>
      <c r="M76" s="71">
        <f t="shared" si="2"/>
        <v>0</v>
      </c>
      <c r="N76" s="72"/>
      <c r="O76" s="73">
        <f t="shared" si="3"/>
        <v>0</v>
      </c>
      <c r="P76" s="72"/>
      <c r="Q76" s="72"/>
      <c r="R76" s="72"/>
      <c r="S76" s="74">
        <f t="shared" si="0"/>
        <v>1</v>
      </c>
      <c r="T76" s="121" t="str">
        <f t="shared" si="4"/>
        <v>OK</v>
      </c>
      <c r="U76" s="75"/>
      <c r="V76" s="89"/>
      <c r="W76" s="89"/>
      <c r="X76" s="76"/>
      <c r="Y76" s="89"/>
      <c r="Z76" s="76"/>
      <c r="AA76" s="83"/>
      <c r="AB76" s="84"/>
      <c r="AC76" s="78"/>
      <c r="AD76" s="77"/>
      <c r="AE76" s="77"/>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1"/>
        <v>0</v>
      </c>
      <c r="M77" s="71">
        <f t="shared" si="2"/>
        <v>0</v>
      </c>
      <c r="N77" s="72"/>
      <c r="O77" s="73">
        <f t="shared" si="3"/>
        <v>0</v>
      </c>
      <c r="P77" s="72"/>
      <c r="Q77" s="72"/>
      <c r="R77" s="72"/>
      <c r="S77" s="74">
        <f t="shared" si="0"/>
        <v>0</v>
      </c>
      <c r="T77" s="121" t="str">
        <f t="shared" si="4"/>
        <v>OK</v>
      </c>
      <c r="U77" s="75"/>
      <c r="V77" s="89"/>
      <c r="W77" s="89"/>
      <c r="X77" s="76"/>
      <c r="Y77" s="89"/>
      <c r="Z77" s="76"/>
      <c r="AA77" s="83"/>
      <c r="AB77" s="84"/>
      <c r="AC77" s="78"/>
      <c r="AD77" s="77"/>
      <c r="AE77" s="77"/>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1"/>
        <v>0</v>
      </c>
      <c r="M78" s="71">
        <f t="shared" si="2"/>
        <v>0</v>
      </c>
      <c r="N78" s="72"/>
      <c r="O78" s="73">
        <f t="shared" si="3"/>
        <v>0</v>
      </c>
      <c r="P78" s="72"/>
      <c r="Q78" s="72"/>
      <c r="R78" s="72"/>
      <c r="S78" s="74">
        <f t="shared" si="0"/>
        <v>0</v>
      </c>
      <c r="T78" s="121" t="str">
        <f t="shared" si="4"/>
        <v>OK</v>
      </c>
      <c r="U78" s="75"/>
      <c r="V78" s="89"/>
      <c r="W78" s="89"/>
      <c r="X78" s="76"/>
      <c r="Y78" s="89"/>
      <c r="Z78" s="76"/>
      <c r="AA78" s="83"/>
      <c r="AB78" s="84"/>
      <c r="AC78" s="78"/>
      <c r="AD78" s="77"/>
      <c r="AE78" s="77"/>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v>2</v>
      </c>
      <c r="L79" s="70">
        <f t="shared" si="1"/>
        <v>0</v>
      </c>
      <c r="M79" s="71">
        <f t="shared" si="2"/>
        <v>0</v>
      </c>
      <c r="N79" s="72"/>
      <c r="O79" s="73">
        <f t="shared" si="3"/>
        <v>0</v>
      </c>
      <c r="P79" s="72"/>
      <c r="Q79" s="72"/>
      <c r="R79" s="72"/>
      <c r="S79" s="74">
        <f t="shared" si="0"/>
        <v>2</v>
      </c>
      <c r="T79" s="121" t="str">
        <f t="shared" si="4"/>
        <v>OK</v>
      </c>
      <c r="U79" s="75"/>
      <c r="V79" s="89"/>
      <c r="W79" s="89"/>
      <c r="X79" s="76"/>
      <c r="Y79" s="89"/>
      <c r="Z79" s="76"/>
      <c r="AA79" s="83"/>
      <c r="AB79" s="84"/>
      <c r="AC79" s="78"/>
      <c r="AD79" s="77"/>
      <c r="AE79" s="77"/>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75"/>
      <c r="V80" s="89"/>
      <c r="W80" s="89"/>
      <c r="X80" s="76"/>
      <c r="Y80" s="89"/>
      <c r="Z80" s="76"/>
      <c r="AA80" s="83"/>
      <c r="AB80" s="84"/>
      <c r="AC80" s="78"/>
      <c r="AD80" s="77"/>
      <c r="AE80" s="77"/>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c r="L81" s="70">
        <f t="shared" si="1"/>
        <v>0</v>
      </c>
      <c r="M81" s="71">
        <f t="shared" si="2"/>
        <v>0</v>
      </c>
      <c r="N81" s="72"/>
      <c r="O81" s="73">
        <f t="shared" si="3"/>
        <v>0</v>
      </c>
      <c r="P81" s="72"/>
      <c r="Q81" s="72"/>
      <c r="R81" s="72"/>
      <c r="S81" s="74">
        <f t="shared" si="0"/>
        <v>0</v>
      </c>
      <c r="T81" s="121" t="str">
        <f t="shared" si="4"/>
        <v>OK</v>
      </c>
      <c r="U81" s="75"/>
      <c r="V81" s="89"/>
      <c r="W81" s="89"/>
      <c r="X81" s="76"/>
      <c r="Y81" s="89"/>
      <c r="Z81" s="76"/>
      <c r="AA81" s="83"/>
      <c r="AB81" s="84"/>
      <c r="AC81" s="78"/>
      <c r="AD81" s="77"/>
      <c r="AE81" s="77"/>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1"/>
        <v>0</v>
      </c>
      <c r="M82" s="71">
        <f t="shared" si="2"/>
        <v>0</v>
      </c>
      <c r="N82" s="72"/>
      <c r="O82" s="73">
        <f t="shared" si="3"/>
        <v>0</v>
      </c>
      <c r="P82" s="72"/>
      <c r="Q82" s="72"/>
      <c r="R82" s="72"/>
      <c r="S82" s="74">
        <f t="shared" si="0"/>
        <v>0</v>
      </c>
      <c r="T82" s="121" t="str">
        <f t="shared" si="4"/>
        <v>OK</v>
      </c>
      <c r="U82" s="75"/>
      <c r="V82" s="89"/>
      <c r="W82" s="89"/>
      <c r="X82" s="76"/>
      <c r="Y82" s="89"/>
      <c r="Z82" s="76"/>
      <c r="AA82" s="83"/>
      <c r="AB82" s="84"/>
      <c r="AC82" s="78"/>
      <c r="AD82" s="77"/>
      <c r="AE82" s="77"/>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c r="L83" s="70">
        <f t="shared" si="1"/>
        <v>0</v>
      </c>
      <c r="M83" s="71">
        <f t="shared" si="2"/>
        <v>0</v>
      </c>
      <c r="N83" s="72"/>
      <c r="O83" s="73">
        <f t="shared" si="3"/>
        <v>0</v>
      </c>
      <c r="P83" s="72"/>
      <c r="Q83" s="72"/>
      <c r="R83" s="72"/>
      <c r="S83" s="74">
        <f t="shared" si="0"/>
        <v>0</v>
      </c>
      <c r="T83" s="121" t="str">
        <f t="shared" si="4"/>
        <v>OK</v>
      </c>
      <c r="U83" s="75"/>
      <c r="V83" s="89"/>
      <c r="W83" s="89"/>
      <c r="X83" s="76"/>
      <c r="Y83" s="89"/>
      <c r="Z83" s="76"/>
      <c r="AA83" s="83"/>
      <c r="AB83" s="84"/>
      <c r="AC83" s="78"/>
      <c r="AD83" s="77"/>
      <c r="AE83" s="77"/>
      <c r="AF83" s="76"/>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75"/>
      <c r="V84" s="89"/>
      <c r="W84" s="89"/>
      <c r="X84" s="76"/>
      <c r="Y84" s="89"/>
      <c r="Z84" s="76"/>
      <c r="AA84" s="83"/>
      <c r="AB84" s="84"/>
      <c r="AC84" s="78"/>
      <c r="AD84" s="77"/>
      <c r="AE84" s="77"/>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75"/>
      <c r="V85" s="89"/>
      <c r="W85" s="89"/>
      <c r="X85" s="76"/>
      <c r="Y85" s="89"/>
      <c r="Z85" s="76"/>
      <c r="AA85" s="83"/>
      <c r="AB85" s="84"/>
      <c r="AC85" s="78"/>
      <c r="AD85" s="77"/>
      <c r="AE85" s="77"/>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75"/>
      <c r="V86" s="89"/>
      <c r="W86" s="89"/>
      <c r="X86" s="76"/>
      <c r="Y86" s="89"/>
      <c r="Z86" s="76"/>
      <c r="AA86" s="83"/>
      <c r="AB86" s="84"/>
      <c r="AC86" s="78"/>
      <c r="AD86" s="77"/>
      <c r="AE86" s="77"/>
      <c r="AF86" s="76"/>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v>6</v>
      </c>
      <c r="L87" s="70">
        <f t="shared" si="1"/>
        <v>0</v>
      </c>
      <c r="M87" s="71">
        <f t="shared" si="2"/>
        <v>0</v>
      </c>
      <c r="N87" s="72"/>
      <c r="O87" s="73">
        <f t="shared" si="3"/>
        <v>1</v>
      </c>
      <c r="P87" s="72"/>
      <c r="Q87" s="72"/>
      <c r="R87" s="72"/>
      <c r="S87" s="74">
        <f t="shared" si="0"/>
        <v>6</v>
      </c>
      <c r="T87" s="121" t="str">
        <f t="shared" si="4"/>
        <v>OK</v>
      </c>
      <c r="U87" s="75"/>
      <c r="V87" s="89"/>
      <c r="W87" s="89"/>
      <c r="X87" s="76"/>
      <c r="Y87" s="89"/>
      <c r="Z87" s="76"/>
      <c r="AA87" s="83"/>
      <c r="AB87" s="84"/>
      <c r="AC87" s="78"/>
      <c r="AD87" s="77"/>
      <c r="AE87" s="77"/>
      <c r="AF87" s="76"/>
      <c r="AG87" s="78"/>
      <c r="AH87" s="78"/>
      <c r="AI87" s="7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v>4</v>
      </c>
      <c r="L88" s="70">
        <f t="shared" si="1"/>
        <v>0</v>
      </c>
      <c r="M88" s="71">
        <f t="shared" si="2"/>
        <v>0</v>
      </c>
      <c r="N88" s="72"/>
      <c r="O88" s="73">
        <f t="shared" si="3"/>
        <v>1</v>
      </c>
      <c r="P88" s="72"/>
      <c r="Q88" s="72"/>
      <c r="R88" s="72"/>
      <c r="S88" s="74">
        <f t="shared" si="0"/>
        <v>4</v>
      </c>
      <c r="T88" s="121" t="str">
        <f t="shared" si="4"/>
        <v>OK</v>
      </c>
      <c r="U88" s="75"/>
      <c r="V88" s="89"/>
      <c r="W88" s="89"/>
      <c r="X88" s="76"/>
      <c r="Y88" s="89"/>
      <c r="Z88" s="76"/>
      <c r="AA88" s="83"/>
      <c r="AB88" s="84"/>
      <c r="AC88" s="78"/>
      <c r="AD88" s="77"/>
      <c r="AE88" s="77"/>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75"/>
      <c r="V89" s="89"/>
      <c r="W89" s="89"/>
      <c r="X89" s="76"/>
      <c r="Y89" s="89"/>
      <c r="Z89" s="76"/>
      <c r="AA89" s="83"/>
      <c r="AB89" s="84"/>
      <c r="AC89" s="78"/>
      <c r="AD89" s="77"/>
      <c r="AE89" s="77"/>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75"/>
      <c r="V90" s="89"/>
      <c r="W90" s="89"/>
      <c r="X90" s="76"/>
      <c r="Y90" s="89"/>
      <c r="Z90" s="76"/>
      <c r="AA90" s="83"/>
      <c r="AB90" s="84"/>
      <c r="AC90" s="78"/>
      <c r="AD90" s="77"/>
      <c r="AE90" s="77"/>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v>1</v>
      </c>
      <c r="L91" s="70">
        <f t="shared" si="1"/>
        <v>0</v>
      </c>
      <c r="M91" s="71">
        <f t="shared" si="2"/>
        <v>0</v>
      </c>
      <c r="N91" s="72"/>
      <c r="O91" s="73">
        <f t="shared" si="3"/>
        <v>0</v>
      </c>
      <c r="P91" s="72"/>
      <c r="Q91" s="72"/>
      <c r="R91" s="72"/>
      <c r="S91" s="74">
        <f t="shared" si="0"/>
        <v>1</v>
      </c>
      <c r="T91" s="121" t="str">
        <f t="shared" si="4"/>
        <v>OK</v>
      </c>
      <c r="U91" s="75"/>
      <c r="V91" s="89"/>
      <c r="W91" s="89"/>
      <c r="X91" s="76"/>
      <c r="Y91" s="89"/>
      <c r="Z91" s="76"/>
      <c r="AA91" s="83"/>
      <c r="AB91" s="84"/>
      <c r="AC91" s="78"/>
      <c r="AD91" s="77"/>
      <c r="AE91" s="77"/>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75"/>
      <c r="V92" s="89"/>
      <c r="W92" s="89"/>
      <c r="X92" s="76"/>
      <c r="Y92" s="89"/>
      <c r="Z92" s="76"/>
      <c r="AA92" s="83"/>
      <c r="AB92" s="84"/>
      <c r="AC92" s="78"/>
      <c r="AD92" s="77"/>
      <c r="AE92" s="77"/>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v>3</v>
      </c>
      <c r="L93" s="70">
        <f t="shared" si="1"/>
        <v>0</v>
      </c>
      <c r="M93" s="71">
        <f t="shared" si="2"/>
        <v>0</v>
      </c>
      <c r="N93" s="72"/>
      <c r="O93" s="73">
        <f t="shared" si="3"/>
        <v>0</v>
      </c>
      <c r="P93" s="72"/>
      <c r="Q93" s="72"/>
      <c r="R93" s="72"/>
      <c r="S93" s="74">
        <f t="shared" si="0"/>
        <v>3</v>
      </c>
      <c r="T93" s="121" t="str">
        <f t="shared" si="4"/>
        <v>OK</v>
      </c>
      <c r="U93" s="75"/>
      <c r="V93" s="89"/>
      <c r="W93" s="89"/>
      <c r="X93" s="76"/>
      <c r="Y93" s="89"/>
      <c r="Z93" s="76"/>
      <c r="AA93" s="83"/>
      <c r="AB93" s="84"/>
      <c r="AC93" s="78"/>
      <c r="AD93" s="77"/>
      <c r="AE93" s="77"/>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75"/>
      <c r="V94" s="89"/>
      <c r="W94" s="89"/>
      <c r="X94" s="76"/>
      <c r="Y94" s="89"/>
      <c r="Z94" s="76"/>
      <c r="AA94" s="83"/>
      <c r="AB94" s="84"/>
      <c r="AC94" s="78"/>
      <c r="AD94" s="77"/>
      <c r="AE94" s="77"/>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75"/>
      <c r="V95" s="89"/>
      <c r="W95" s="89"/>
      <c r="X95" s="76"/>
      <c r="Y95" s="89"/>
      <c r="Z95" s="76"/>
      <c r="AA95" s="83"/>
      <c r="AB95" s="84"/>
      <c r="AC95" s="78"/>
      <c r="AD95" s="77"/>
      <c r="AE95" s="77"/>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75"/>
      <c r="V96" s="89"/>
      <c r="W96" s="89"/>
      <c r="X96" s="76"/>
      <c r="Y96" s="89"/>
      <c r="Z96" s="76"/>
      <c r="AA96" s="83"/>
      <c r="AB96" s="84"/>
      <c r="AC96" s="78"/>
      <c r="AD96" s="77"/>
      <c r="AE96" s="77"/>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75"/>
      <c r="V97" s="89"/>
      <c r="W97" s="89"/>
      <c r="X97" s="76"/>
      <c r="Y97" s="89"/>
      <c r="Z97" s="76"/>
      <c r="AA97" s="83"/>
      <c r="AB97" s="84"/>
      <c r="AC97" s="78"/>
      <c r="AD97" s="77"/>
      <c r="AE97" s="77"/>
      <c r="AF97" s="76"/>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c r="L98" s="70">
        <f t="shared" si="1"/>
        <v>0</v>
      </c>
      <c r="M98" s="71">
        <f t="shared" si="2"/>
        <v>0</v>
      </c>
      <c r="N98" s="72"/>
      <c r="O98" s="73">
        <f t="shared" si="3"/>
        <v>0</v>
      </c>
      <c r="P98" s="72"/>
      <c r="Q98" s="72"/>
      <c r="R98" s="72"/>
      <c r="S98" s="74">
        <f t="shared" si="0"/>
        <v>0</v>
      </c>
      <c r="T98" s="121" t="str">
        <f t="shared" si="4"/>
        <v>OK</v>
      </c>
      <c r="U98" s="75"/>
      <c r="V98" s="89"/>
      <c r="W98" s="89"/>
      <c r="X98" s="76"/>
      <c r="Y98" s="89"/>
      <c r="Z98" s="76"/>
      <c r="AA98" s="83"/>
      <c r="AB98" s="84"/>
      <c r="AC98" s="78"/>
      <c r="AD98" s="77"/>
      <c r="AE98" s="77"/>
      <c r="AF98" s="76"/>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c r="L99" s="70">
        <f t="shared" si="1"/>
        <v>0</v>
      </c>
      <c r="M99" s="71">
        <f t="shared" si="2"/>
        <v>0</v>
      </c>
      <c r="N99" s="72"/>
      <c r="O99" s="73">
        <f t="shared" si="3"/>
        <v>0</v>
      </c>
      <c r="P99" s="72"/>
      <c r="Q99" s="72"/>
      <c r="R99" s="72"/>
      <c r="S99" s="74">
        <f t="shared" si="0"/>
        <v>0</v>
      </c>
      <c r="T99" s="121" t="str">
        <f t="shared" si="4"/>
        <v>OK</v>
      </c>
      <c r="U99" s="75"/>
      <c r="V99" s="89"/>
      <c r="W99" s="89"/>
      <c r="X99" s="76"/>
      <c r="Y99" s="89"/>
      <c r="Z99" s="76"/>
      <c r="AA99" s="83"/>
      <c r="AB99" s="84"/>
      <c r="AC99" s="78"/>
      <c r="AD99" s="77"/>
      <c r="AE99" s="77"/>
      <c r="AF99" s="76"/>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c r="L100" s="70">
        <f t="shared" si="1"/>
        <v>0</v>
      </c>
      <c r="M100" s="71">
        <f t="shared" si="2"/>
        <v>0</v>
      </c>
      <c r="N100" s="72"/>
      <c r="O100" s="73">
        <f t="shared" si="3"/>
        <v>0</v>
      </c>
      <c r="P100" s="72"/>
      <c r="Q100" s="72"/>
      <c r="R100" s="72"/>
      <c r="S100" s="74">
        <f t="shared" si="0"/>
        <v>0</v>
      </c>
      <c r="T100" s="121" t="str">
        <f t="shared" si="4"/>
        <v>OK</v>
      </c>
      <c r="U100" s="75"/>
      <c r="V100" s="89"/>
      <c r="W100" s="89"/>
      <c r="X100" s="76"/>
      <c r="Y100" s="89"/>
      <c r="Z100" s="76"/>
      <c r="AA100" s="83"/>
      <c r="AB100" s="84"/>
      <c r="AC100" s="78"/>
      <c r="AD100" s="77"/>
      <c r="AE100" s="77"/>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75"/>
      <c r="V101" s="89"/>
      <c r="W101" s="89"/>
      <c r="X101" s="76"/>
      <c r="Y101" s="89"/>
      <c r="Z101" s="76"/>
      <c r="AA101" s="83"/>
      <c r="AB101" s="84"/>
      <c r="AC101" s="78"/>
      <c r="AD101" s="77"/>
      <c r="AE101" s="77"/>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75"/>
      <c r="V102" s="89"/>
      <c r="W102" s="89"/>
      <c r="X102" s="76"/>
      <c r="Y102" s="89"/>
      <c r="Z102" s="76"/>
      <c r="AA102" s="83"/>
      <c r="AB102" s="84"/>
      <c r="AC102" s="78"/>
      <c r="AD102" s="77"/>
      <c r="AE102" s="77"/>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75"/>
      <c r="V103" s="89"/>
      <c r="W103" s="89"/>
      <c r="X103" s="76"/>
      <c r="Y103" s="89"/>
      <c r="Z103" s="76"/>
      <c r="AA103" s="83"/>
      <c r="AB103" s="84"/>
      <c r="AC103" s="78"/>
      <c r="AD103" s="77"/>
      <c r="AE103" s="77"/>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75"/>
      <c r="V104" s="89"/>
      <c r="W104" s="89"/>
      <c r="X104" s="76"/>
      <c r="Y104" s="89"/>
      <c r="Z104" s="76"/>
      <c r="AA104" s="83"/>
      <c r="AB104" s="84"/>
      <c r="AC104" s="78"/>
      <c r="AD104" s="77"/>
      <c r="AE104" s="77"/>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75"/>
      <c r="V105" s="89"/>
      <c r="W105" s="89"/>
      <c r="X105" s="76"/>
      <c r="Y105" s="89"/>
      <c r="Z105" s="76"/>
      <c r="AA105" s="83"/>
      <c r="AB105" s="84"/>
      <c r="AC105" s="78"/>
      <c r="AD105" s="77"/>
      <c r="AE105" s="77"/>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75"/>
      <c r="V106" s="89"/>
      <c r="W106" s="89"/>
      <c r="X106" s="76"/>
      <c r="Y106" s="89"/>
      <c r="Z106" s="76"/>
      <c r="AA106" s="83"/>
      <c r="AB106" s="84"/>
      <c r="AC106" s="78"/>
      <c r="AD106" s="77"/>
      <c r="AE106" s="77"/>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v>5</v>
      </c>
      <c r="L107" s="70">
        <f t="shared" si="1"/>
        <v>0</v>
      </c>
      <c r="M107" s="71">
        <f t="shared" si="2"/>
        <v>0</v>
      </c>
      <c r="N107" s="72"/>
      <c r="O107" s="73">
        <f t="shared" si="3"/>
        <v>1</v>
      </c>
      <c r="P107" s="72"/>
      <c r="Q107" s="72"/>
      <c r="R107" s="72"/>
      <c r="S107" s="74">
        <f t="shared" si="0"/>
        <v>5</v>
      </c>
      <c r="T107" s="121" t="str">
        <f t="shared" si="4"/>
        <v>OK</v>
      </c>
      <c r="U107" s="75"/>
      <c r="V107" s="89"/>
      <c r="W107" s="89"/>
      <c r="X107" s="76"/>
      <c r="Y107" s="89"/>
      <c r="Z107" s="76"/>
      <c r="AA107" s="83"/>
      <c r="AB107" s="84"/>
      <c r="AC107" s="78"/>
      <c r="AD107" s="77"/>
      <c r="AE107" s="77"/>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v>6</v>
      </c>
      <c r="L108" s="70">
        <f t="shared" si="1"/>
        <v>0</v>
      </c>
      <c r="M108" s="71">
        <f t="shared" si="2"/>
        <v>0</v>
      </c>
      <c r="N108" s="72">
        <v>-2</v>
      </c>
      <c r="O108" s="73">
        <f t="shared" si="3"/>
        <v>1</v>
      </c>
      <c r="P108" s="72"/>
      <c r="Q108" s="72"/>
      <c r="R108" s="72"/>
      <c r="S108" s="74">
        <f t="shared" si="0"/>
        <v>4</v>
      </c>
      <c r="T108" s="121" t="str">
        <f t="shared" si="4"/>
        <v>OK</v>
      </c>
      <c r="U108" s="75"/>
      <c r="V108" s="89"/>
      <c r="W108" s="89"/>
      <c r="X108" s="76"/>
      <c r="Y108" s="89"/>
      <c r="Z108" s="76"/>
      <c r="AA108" s="83"/>
      <c r="AB108" s="84"/>
      <c r="AC108" s="78"/>
      <c r="AD108" s="77"/>
      <c r="AE108" s="77"/>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75"/>
      <c r="V109" s="89"/>
      <c r="W109" s="89"/>
      <c r="X109" s="76"/>
      <c r="Y109" s="89"/>
      <c r="Z109" s="76"/>
      <c r="AA109" s="83"/>
      <c r="AB109" s="84"/>
      <c r="AC109" s="78"/>
      <c r="AD109" s="77"/>
      <c r="AE109" s="77"/>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
        <v>0</v>
      </c>
      <c r="M110" s="71">
        <f t="shared" si="2"/>
        <v>0</v>
      </c>
      <c r="N110" s="72"/>
      <c r="O110" s="73">
        <f t="shared" si="3"/>
        <v>0</v>
      </c>
      <c r="P110" s="72"/>
      <c r="Q110" s="72"/>
      <c r="R110" s="72"/>
      <c r="S110" s="74">
        <f t="shared" si="0"/>
        <v>0</v>
      </c>
      <c r="T110" s="121" t="str">
        <f t="shared" si="4"/>
        <v>OK</v>
      </c>
      <c r="U110" s="75"/>
      <c r="V110" s="89"/>
      <c r="W110" s="89"/>
      <c r="X110" s="76"/>
      <c r="Y110" s="89"/>
      <c r="Z110" s="76"/>
      <c r="AA110" s="83"/>
      <c r="AB110" s="84"/>
      <c r="AC110" s="78"/>
      <c r="AD110" s="77"/>
      <c r="AE110" s="77"/>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75"/>
      <c r="V111" s="89"/>
      <c r="W111" s="89"/>
      <c r="X111" s="76"/>
      <c r="Y111" s="89"/>
      <c r="Z111" s="76"/>
      <c r="AA111" s="83"/>
      <c r="AB111" s="84"/>
      <c r="AC111" s="78"/>
      <c r="AD111" s="77"/>
      <c r="AE111" s="77"/>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v>5</v>
      </c>
      <c r="L112" s="70">
        <f t="shared" si="1"/>
        <v>0</v>
      </c>
      <c r="M112" s="71">
        <f t="shared" si="2"/>
        <v>0</v>
      </c>
      <c r="N112" s="72"/>
      <c r="O112" s="73">
        <f t="shared" si="3"/>
        <v>1</v>
      </c>
      <c r="P112" s="72"/>
      <c r="Q112" s="72"/>
      <c r="R112" s="72"/>
      <c r="S112" s="74">
        <f t="shared" si="0"/>
        <v>5</v>
      </c>
      <c r="T112" s="121" t="str">
        <f t="shared" si="4"/>
        <v>OK</v>
      </c>
      <c r="U112" s="75"/>
      <c r="V112" s="89"/>
      <c r="W112" s="89"/>
      <c r="X112" s="76"/>
      <c r="Y112" s="89"/>
      <c r="Z112" s="76"/>
      <c r="AA112" s="83"/>
      <c r="AB112" s="84"/>
      <c r="AC112" s="78"/>
      <c r="AD112" s="77"/>
      <c r="AE112" s="77"/>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v>5</v>
      </c>
      <c r="L113" s="70">
        <f t="shared" si="1"/>
        <v>0</v>
      </c>
      <c r="M113" s="71">
        <f t="shared" si="2"/>
        <v>0</v>
      </c>
      <c r="N113" s="72">
        <v>-1</v>
      </c>
      <c r="O113" s="73">
        <f t="shared" si="3"/>
        <v>1</v>
      </c>
      <c r="P113" s="72"/>
      <c r="Q113" s="72"/>
      <c r="R113" s="72"/>
      <c r="S113" s="74">
        <f t="shared" si="0"/>
        <v>4</v>
      </c>
      <c r="T113" s="121" t="str">
        <f t="shared" si="4"/>
        <v>OK</v>
      </c>
      <c r="U113" s="75"/>
      <c r="V113" s="89"/>
      <c r="W113" s="89"/>
      <c r="X113" s="76"/>
      <c r="Y113" s="89"/>
      <c r="Z113" s="76"/>
      <c r="AA113" s="83"/>
      <c r="AB113" s="84"/>
      <c r="AC113" s="78"/>
      <c r="AD113" s="77"/>
      <c r="AE113" s="77"/>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75"/>
      <c r="V114" s="89"/>
      <c r="W114" s="89"/>
      <c r="X114" s="76"/>
      <c r="Y114" s="89"/>
      <c r="Z114" s="76"/>
      <c r="AA114" s="83"/>
      <c r="AB114" s="84"/>
      <c r="AC114" s="78"/>
      <c r="AD114" s="77"/>
      <c r="AE114" s="77"/>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75"/>
      <c r="V115" s="89"/>
      <c r="W115" s="89"/>
      <c r="X115" s="76"/>
      <c r="Y115" s="89"/>
      <c r="Z115" s="76"/>
      <c r="AA115" s="83"/>
      <c r="AB115" s="84"/>
      <c r="AC115" s="78"/>
      <c r="AD115" s="77"/>
      <c r="AE115" s="77"/>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75"/>
      <c r="V116" s="89"/>
      <c r="W116" s="89"/>
      <c r="X116" s="76"/>
      <c r="Y116" s="89"/>
      <c r="Z116" s="76"/>
      <c r="AA116" s="83"/>
      <c r="AB116" s="84"/>
      <c r="AC116" s="78"/>
      <c r="AD116" s="77"/>
      <c r="AE116" s="77"/>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155">
        <f>6-6</f>
        <v>0</v>
      </c>
      <c r="L117" s="70">
        <f t="shared" si="1"/>
        <v>0</v>
      </c>
      <c r="M117" s="71">
        <f t="shared" si="2"/>
        <v>0</v>
      </c>
      <c r="N117" s="72"/>
      <c r="O117" s="73">
        <f t="shared" si="3"/>
        <v>0</v>
      </c>
      <c r="P117" s="72"/>
      <c r="Q117" s="72"/>
      <c r="R117" s="72"/>
      <c r="S117" s="74">
        <f t="shared" si="0"/>
        <v>0</v>
      </c>
      <c r="T117" s="121" t="str">
        <f t="shared" si="4"/>
        <v>OK</v>
      </c>
      <c r="U117" s="75"/>
      <c r="V117" s="89"/>
      <c r="W117" s="89"/>
      <c r="X117" s="76"/>
      <c r="Y117" s="89"/>
      <c r="Z117" s="76"/>
      <c r="AA117" s="83"/>
      <c r="AB117" s="84"/>
      <c r="AC117" s="78"/>
      <c r="AD117" s="77"/>
      <c r="AE117" s="77"/>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75"/>
      <c r="V118" s="89"/>
      <c r="W118" s="89"/>
      <c r="X118" s="76"/>
      <c r="Y118" s="89"/>
      <c r="Z118" s="76"/>
      <c r="AA118" s="83"/>
      <c r="AB118" s="84"/>
      <c r="AC118" s="78"/>
      <c r="AD118" s="77"/>
      <c r="AE118" s="77"/>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75"/>
      <c r="V119" s="89"/>
      <c r="W119" s="89"/>
      <c r="X119" s="76"/>
      <c r="Y119" s="89"/>
      <c r="Z119" s="76"/>
      <c r="AA119" s="83"/>
      <c r="AB119" s="84"/>
      <c r="AC119" s="78"/>
      <c r="AD119" s="77"/>
      <c r="AE119" s="77"/>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75"/>
      <c r="V120" s="89"/>
      <c r="W120" s="89"/>
      <c r="X120" s="76"/>
      <c r="Y120" s="89"/>
      <c r="Z120" s="76"/>
      <c r="AA120" s="83"/>
      <c r="AB120" s="84"/>
      <c r="AC120" s="78"/>
      <c r="AD120" s="77"/>
      <c r="AE120" s="77"/>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75"/>
      <c r="V121" s="89"/>
      <c r="W121" s="89"/>
      <c r="X121" s="76"/>
      <c r="Y121" s="89"/>
      <c r="Z121" s="76"/>
      <c r="AA121" s="83"/>
      <c r="AB121" s="84"/>
      <c r="AC121" s="78"/>
      <c r="AD121" s="77"/>
      <c r="AE121" s="77"/>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75"/>
      <c r="V122" s="89"/>
      <c r="W122" s="89"/>
      <c r="X122" s="76"/>
      <c r="Y122" s="89"/>
      <c r="Z122" s="76"/>
      <c r="AA122" s="83"/>
      <c r="AB122" s="84"/>
      <c r="AC122" s="78"/>
      <c r="AD122" s="77"/>
      <c r="AE122" s="77"/>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75"/>
      <c r="V123" s="89"/>
      <c r="W123" s="89"/>
      <c r="X123" s="76"/>
      <c r="Y123" s="89"/>
      <c r="Z123" s="76"/>
      <c r="AA123" s="83"/>
      <c r="AB123" s="84"/>
      <c r="AC123" s="78"/>
      <c r="AD123" s="77"/>
      <c r="AE123" s="77"/>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
        <v>0</v>
      </c>
      <c r="M124" s="71">
        <f t="shared" si="2"/>
        <v>0</v>
      </c>
      <c r="N124" s="72"/>
      <c r="O124" s="73">
        <f t="shared" si="3"/>
        <v>0</v>
      </c>
      <c r="P124" s="72"/>
      <c r="Q124" s="72"/>
      <c r="R124" s="72"/>
      <c r="S124" s="74">
        <f t="shared" si="0"/>
        <v>0</v>
      </c>
      <c r="T124" s="121" t="str">
        <f t="shared" si="4"/>
        <v>OK</v>
      </c>
      <c r="U124" s="75"/>
      <c r="V124" s="89"/>
      <c r="W124" s="89"/>
      <c r="X124" s="76"/>
      <c r="Y124" s="89"/>
      <c r="Z124" s="76"/>
      <c r="AA124" s="83"/>
      <c r="AB124" s="84"/>
      <c r="AC124" s="78"/>
      <c r="AD124" s="77"/>
      <c r="AE124" s="77"/>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v>1</v>
      </c>
      <c r="L125" s="70">
        <f t="shared" si="1"/>
        <v>0</v>
      </c>
      <c r="M125" s="71">
        <f t="shared" si="2"/>
        <v>0</v>
      </c>
      <c r="N125" s="72"/>
      <c r="O125" s="73">
        <f t="shared" si="3"/>
        <v>0</v>
      </c>
      <c r="P125" s="72"/>
      <c r="Q125" s="72"/>
      <c r="R125" s="72"/>
      <c r="S125" s="74">
        <f t="shared" si="0"/>
        <v>1</v>
      </c>
      <c r="T125" s="121" t="str">
        <f t="shared" si="4"/>
        <v>OK</v>
      </c>
      <c r="U125" s="75"/>
      <c r="V125" s="89"/>
      <c r="W125" s="89"/>
      <c r="X125" s="76"/>
      <c r="Y125" s="89"/>
      <c r="Z125" s="76"/>
      <c r="AA125" s="83"/>
      <c r="AB125" s="84"/>
      <c r="AC125" s="78"/>
      <c r="AD125" s="77"/>
      <c r="AE125" s="77"/>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75"/>
      <c r="V126" s="89"/>
      <c r="W126" s="89"/>
      <c r="X126" s="76"/>
      <c r="Y126" s="89"/>
      <c r="Z126" s="76"/>
      <c r="AA126" s="83"/>
      <c r="AB126" s="84"/>
      <c r="AC126" s="78"/>
      <c r="AD126" s="77"/>
      <c r="AE126" s="77"/>
      <c r="AF126" s="76"/>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75"/>
      <c r="V127" s="89"/>
      <c r="W127" s="89"/>
      <c r="X127" s="76"/>
      <c r="Y127" s="89"/>
      <c r="Z127" s="76"/>
      <c r="AA127" s="83"/>
      <c r="AB127" s="84"/>
      <c r="AC127" s="78"/>
      <c r="AD127" s="77"/>
      <c r="AE127" s="77"/>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
        <v>0</v>
      </c>
      <c r="M128" s="71">
        <f t="shared" si="2"/>
        <v>0</v>
      </c>
      <c r="N128" s="72"/>
      <c r="O128" s="73">
        <f t="shared" si="3"/>
        <v>0</v>
      </c>
      <c r="P128" s="72"/>
      <c r="Q128" s="72"/>
      <c r="R128" s="72"/>
      <c r="S128" s="74">
        <f t="shared" si="0"/>
        <v>0</v>
      </c>
      <c r="T128" s="121" t="str">
        <f t="shared" si="4"/>
        <v>OK</v>
      </c>
      <c r="U128" s="75"/>
      <c r="V128" s="89"/>
      <c r="W128" s="89"/>
      <c r="X128" s="76"/>
      <c r="Y128" s="89"/>
      <c r="Z128" s="76"/>
      <c r="AA128" s="83"/>
      <c r="AB128" s="84"/>
      <c r="AC128" s="78"/>
      <c r="AD128" s="77"/>
      <c r="AE128" s="77"/>
      <c r="AF128" s="76"/>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75"/>
      <c r="V129" s="89"/>
      <c r="W129" s="89"/>
      <c r="X129" s="76"/>
      <c r="Y129" s="89"/>
      <c r="Z129" s="76"/>
      <c r="AA129" s="83"/>
      <c r="AB129" s="84"/>
      <c r="AC129" s="78"/>
      <c r="AD129" s="77"/>
      <c r="AE129" s="77"/>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75"/>
      <c r="V130" s="89"/>
      <c r="W130" s="89"/>
      <c r="X130" s="76"/>
      <c r="Y130" s="89"/>
      <c r="Z130" s="76"/>
      <c r="AA130" s="83"/>
      <c r="AB130" s="84"/>
      <c r="AC130" s="78"/>
      <c r="AD130" s="77"/>
      <c r="AE130" s="77"/>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
        <v>0</v>
      </c>
      <c r="M131" s="71">
        <f t="shared" si="2"/>
        <v>0</v>
      </c>
      <c r="N131" s="72"/>
      <c r="O131" s="73">
        <f t="shared" si="3"/>
        <v>0</v>
      </c>
      <c r="P131" s="72"/>
      <c r="Q131" s="72"/>
      <c r="R131" s="72"/>
      <c r="S131" s="74">
        <f t="shared" si="0"/>
        <v>0</v>
      </c>
      <c r="T131" s="121" t="str">
        <f t="shared" si="4"/>
        <v>OK</v>
      </c>
      <c r="U131" s="75"/>
      <c r="V131" s="89"/>
      <c r="W131" s="89"/>
      <c r="X131" s="76"/>
      <c r="Y131" s="89"/>
      <c r="Z131" s="76"/>
      <c r="AA131" s="83"/>
      <c r="AB131" s="84"/>
      <c r="AC131" s="78"/>
      <c r="AD131" s="77"/>
      <c r="AE131" s="77"/>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si="1"/>
        <v>0</v>
      </c>
      <c r="M132" s="71">
        <f t="shared" si="2"/>
        <v>0</v>
      </c>
      <c r="N132" s="72"/>
      <c r="O132" s="73">
        <f t="shared" si="3"/>
        <v>0</v>
      </c>
      <c r="P132" s="72"/>
      <c r="Q132" s="72"/>
      <c r="R132" s="72"/>
      <c r="S132" s="74">
        <f t="shared" si="0"/>
        <v>0</v>
      </c>
      <c r="T132" s="121" t="str">
        <f t="shared" si="4"/>
        <v>OK</v>
      </c>
      <c r="U132" s="75"/>
      <c r="V132" s="89"/>
      <c r="W132" s="89"/>
      <c r="X132" s="76"/>
      <c r="Y132" s="89"/>
      <c r="Z132" s="76"/>
      <c r="AA132" s="83"/>
      <c r="AB132" s="84"/>
      <c r="AC132" s="78"/>
      <c r="AD132" s="77"/>
      <c r="AE132" s="77"/>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75"/>
      <c r="V133" s="89"/>
      <c r="W133" s="89"/>
      <c r="X133" s="76"/>
      <c r="Y133" s="89"/>
      <c r="Z133" s="76"/>
      <c r="AA133" s="83"/>
      <c r="AB133" s="84"/>
      <c r="AC133" s="78"/>
      <c r="AD133" s="77"/>
      <c r="AE133" s="77"/>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v>4</v>
      </c>
      <c r="L134" s="70">
        <f t="shared" si="1"/>
        <v>0</v>
      </c>
      <c r="M134" s="71">
        <f t="shared" si="2"/>
        <v>0</v>
      </c>
      <c r="N134" s="72"/>
      <c r="O134" s="73">
        <f t="shared" si="3"/>
        <v>1</v>
      </c>
      <c r="P134" s="72"/>
      <c r="Q134" s="72"/>
      <c r="R134" s="72"/>
      <c r="S134" s="74">
        <f t="shared" si="0"/>
        <v>4</v>
      </c>
      <c r="T134" s="121" t="str">
        <f t="shared" si="4"/>
        <v>OK</v>
      </c>
      <c r="U134" s="75"/>
      <c r="V134" s="89"/>
      <c r="W134" s="89"/>
      <c r="X134" s="76"/>
      <c r="Y134" s="89"/>
      <c r="Z134" s="76"/>
      <c r="AA134" s="83"/>
      <c r="AB134" s="84"/>
      <c r="AC134" s="78"/>
      <c r="AD134" s="77"/>
      <c r="AE134" s="77"/>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75"/>
      <c r="V135" s="89"/>
      <c r="W135" s="89"/>
      <c r="X135" s="76"/>
      <c r="Y135" s="89"/>
      <c r="Z135" s="76"/>
      <c r="AA135" s="83"/>
      <c r="AB135" s="84"/>
      <c r="AC135" s="78"/>
      <c r="AD135" s="77"/>
      <c r="AE135" s="77"/>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
        <v>0</v>
      </c>
      <c r="M136" s="71">
        <f t="shared" si="2"/>
        <v>0</v>
      </c>
      <c r="N136" s="72"/>
      <c r="O136" s="73">
        <f t="shared" si="3"/>
        <v>0</v>
      </c>
      <c r="P136" s="72"/>
      <c r="Q136" s="72"/>
      <c r="R136" s="72"/>
      <c r="S136" s="74">
        <f t="shared" si="0"/>
        <v>0</v>
      </c>
      <c r="T136" s="121" t="str">
        <f t="shared" si="4"/>
        <v>OK</v>
      </c>
      <c r="U136" s="75"/>
      <c r="V136" s="89"/>
      <c r="W136" s="89"/>
      <c r="X136" s="76"/>
      <c r="Y136" s="89"/>
      <c r="Z136" s="76"/>
      <c r="AA136" s="83"/>
      <c r="AB136" s="84"/>
      <c r="AC136" s="78"/>
      <c r="AD136" s="77"/>
      <c r="AE136" s="77"/>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v>4</v>
      </c>
      <c r="L137" s="70">
        <f t="shared" si="1"/>
        <v>0</v>
      </c>
      <c r="M137" s="71">
        <f t="shared" si="2"/>
        <v>0</v>
      </c>
      <c r="N137" s="72"/>
      <c r="O137" s="73">
        <f t="shared" si="3"/>
        <v>1</v>
      </c>
      <c r="P137" s="72"/>
      <c r="Q137" s="72"/>
      <c r="R137" s="72"/>
      <c r="S137" s="74">
        <f t="shared" si="0"/>
        <v>4</v>
      </c>
      <c r="T137" s="121" t="str">
        <f t="shared" si="4"/>
        <v>OK</v>
      </c>
      <c r="U137" s="75"/>
      <c r="V137" s="89"/>
      <c r="W137" s="89"/>
      <c r="X137" s="76"/>
      <c r="Y137" s="89"/>
      <c r="Z137" s="76"/>
      <c r="AA137" s="83"/>
      <c r="AB137" s="84"/>
      <c r="AC137" s="78"/>
      <c r="AD137" s="77"/>
      <c r="AE137" s="77"/>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v>20</v>
      </c>
      <c r="L138" s="70">
        <f t="shared" si="1"/>
        <v>0</v>
      </c>
      <c r="M138" s="71">
        <f t="shared" si="2"/>
        <v>0</v>
      </c>
      <c r="N138" s="72"/>
      <c r="O138" s="73">
        <f t="shared" si="3"/>
        <v>5</v>
      </c>
      <c r="P138" s="72"/>
      <c r="Q138" s="72"/>
      <c r="R138" s="72"/>
      <c r="S138" s="74">
        <f t="shared" si="0"/>
        <v>20</v>
      </c>
      <c r="T138" s="121" t="str">
        <f t="shared" si="4"/>
        <v>OK</v>
      </c>
      <c r="U138" s="75"/>
      <c r="V138" s="89"/>
      <c r="W138" s="89"/>
      <c r="X138" s="76"/>
      <c r="Y138" s="89"/>
      <c r="Z138" s="76"/>
      <c r="AA138" s="83"/>
      <c r="AB138" s="84"/>
      <c r="AC138" s="78"/>
      <c r="AD138" s="77"/>
      <c r="AE138" s="77"/>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75"/>
      <c r="V139" s="89"/>
      <c r="W139" s="89"/>
      <c r="X139" s="76"/>
      <c r="Y139" s="89"/>
      <c r="Z139" s="76"/>
      <c r="AA139" s="83"/>
      <c r="AB139" s="84"/>
      <c r="AC139" s="78"/>
      <c r="AD139" s="77"/>
      <c r="AE139" s="77"/>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75"/>
      <c r="V140" s="89"/>
      <c r="W140" s="89"/>
      <c r="X140" s="76"/>
      <c r="Y140" s="89"/>
      <c r="Z140" s="76"/>
      <c r="AA140" s="83"/>
      <c r="AB140" s="84"/>
      <c r="AC140" s="78"/>
      <c r="AD140" s="77"/>
      <c r="AE140" s="77"/>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75"/>
      <c r="V141" s="89"/>
      <c r="W141" s="89"/>
      <c r="X141" s="76"/>
      <c r="Y141" s="89"/>
      <c r="Z141" s="76"/>
      <c r="AA141" s="83"/>
      <c r="AB141" s="84"/>
      <c r="AC141" s="78"/>
      <c r="AD141" s="77"/>
      <c r="AE141" s="77"/>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75"/>
      <c r="V142" s="89"/>
      <c r="W142" s="89"/>
      <c r="X142" s="76"/>
      <c r="Y142" s="89"/>
      <c r="Z142" s="76"/>
      <c r="AA142" s="83"/>
      <c r="AB142" s="84"/>
      <c r="AC142" s="78"/>
      <c r="AD142" s="77"/>
      <c r="AE142" s="77"/>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75"/>
      <c r="V143" s="89"/>
      <c r="W143" s="89"/>
      <c r="X143" s="76"/>
      <c r="Y143" s="89"/>
      <c r="Z143" s="76"/>
      <c r="AA143" s="83"/>
      <c r="AB143" s="84"/>
      <c r="AC143" s="78"/>
      <c r="AD143" s="77"/>
      <c r="AE143" s="77"/>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75"/>
      <c r="V144" s="89"/>
      <c r="W144" s="89"/>
      <c r="X144" s="76"/>
      <c r="Y144" s="89"/>
      <c r="Z144" s="76"/>
      <c r="AA144" s="83"/>
      <c r="AB144" s="84"/>
      <c r="AC144" s="78"/>
      <c r="AD144" s="77"/>
      <c r="AE144" s="77"/>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75"/>
      <c r="V145" s="89"/>
      <c r="W145" s="89"/>
      <c r="X145" s="76"/>
      <c r="Y145" s="89"/>
      <c r="Z145" s="76"/>
      <c r="AA145" s="83"/>
      <c r="AB145" s="84"/>
      <c r="AC145" s="78"/>
      <c r="AD145" s="77"/>
      <c r="AE145" s="77"/>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
        <v>0</v>
      </c>
      <c r="M146" s="71">
        <f t="shared" si="2"/>
        <v>0</v>
      </c>
      <c r="N146" s="72"/>
      <c r="O146" s="73">
        <f t="shared" si="3"/>
        <v>0</v>
      </c>
      <c r="P146" s="72"/>
      <c r="Q146" s="72"/>
      <c r="R146" s="72"/>
      <c r="S146" s="74">
        <f t="shared" si="0"/>
        <v>0</v>
      </c>
      <c r="T146" s="121" t="str">
        <f t="shared" si="4"/>
        <v>OK</v>
      </c>
      <c r="U146" s="75"/>
      <c r="V146" s="89"/>
      <c r="W146" s="89"/>
      <c r="X146" s="76"/>
      <c r="Y146" s="89"/>
      <c r="Z146" s="76"/>
      <c r="AA146" s="83"/>
      <c r="AB146" s="84"/>
      <c r="AC146" s="78"/>
      <c r="AD146" s="77"/>
      <c r="AE146" s="77"/>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75"/>
      <c r="V147" s="89"/>
      <c r="W147" s="89"/>
      <c r="X147" s="76"/>
      <c r="Y147" s="89"/>
      <c r="Z147" s="76"/>
      <c r="AA147" s="83"/>
      <c r="AB147" s="84"/>
      <c r="AC147" s="78"/>
      <c r="AD147" s="77"/>
      <c r="AE147" s="77"/>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75"/>
      <c r="V148" s="89"/>
      <c r="W148" s="89"/>
      <c r="X148" s="76"/>
      <c r="Y148" s="89"/>
      <c r="Z148" s="76"/>
      <c r="AA148" s="83"/>
      <c r="AB148" s="84"/>
      <c r="AC148" s="78"/>
      <c r="AD148" s="77"/>
      <c r="AE148" s="77"/>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v>6</v>
      </c>
      <c r="L149" s="70">
        <f t="shared" si="1"/>
        <v>0</v>
      </c>
      <c r="M149" s="71">
        <f t="shared" si="2"/>
        <v>0</v>
      </c>
      <c r="N149" s="72"/>
      <c r="O149" s="73">
        <f t="shared" si="3"/>
        <v>1</v>
      </c>
      <c r="P149" s="72"/>
      <c r="Q149" s="72"/>
      <c r="R149" s="72"/>
      <c r="S149" s="74">
        <f t="shared" si="0"/>
        <v>6</v>
      </c>
      <c r="T149" s="121" t="str">
        <f t="shared" si="4"/>
        <v>OK</v>
      </c>
      <c r="U149" s="75"/>
      <c r="V149" s="89"/>
      <c r="W149" s="89"/>
      <c r="X149" s="76"/>
      <c r="Y149" s="89"/>
      <c r="Z149" s="76"/>
      <c r="AA149" s="83"/>
      <c r="AB149" s="84"/>
      <c r="AC149" s="78"/>
      <c r="AD149" s="77"/>
      <c r="AE149" s="77"/>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75"/>
      <c r="V150" s="89"/>
      <c r="W150" s="89"/>
      <c r="X150" s="76"/>
      <c r="Y150" s="89"/>
      <c r="Z150" s="76"/>
      <c r="AA150" s="83"/>
      <c r="AB150" s="84"/>
      <c r="AC150" s="78"/>
      <c r="AD150" s="77"/>
      <c r="AE150" s="77"/>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
        <v>0</v>
      </c>
      <c r="M151" s="71">
        <f t="shared" si="2"/>
        <v>0</v>
      </c>
      <c r="N151" s="72"/>
      <c r="O151" s="73">
        <f t="shared" si="3"/>
        <v>0</v>
      </c>
      <c r="P151" s="72"/>
      <c r="Q151" s="72"/>
      <c r="R151" s="72"/>
      <c r="S151" s="74">
        <f t="shared" si="0"/>
        <v>0</v>
      </c>
      <c r="T151" s="121" t="str">
        <f t="shared" si="4"/>
        <v>OK</v>
      </c>
      <c r="U151" s="75"/>
      <c r="V151" s="89"/>
      <c r="W151" s="89"/>
      <c r="X151" s="76"/>
      <c r="Y151" s="89"/>
      <c r="Z151" s="76"/>
      <c r="AA151" s="83"/>
      <c r="AB151" s="84"/>
      <c r="AC151" s="78"/>
      <c r="AD151" s="77"/>
      <c r="AE151" s="77"/>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75"/>
      <c r="V152" s="89"/>
      <c r="W152" s="89"/>
      <c r="X152" s="76"/>
      <c r="Y152" s="89"/>
      <c r="Z152" s="76"/>
      <c r="AA152" s="83"/>
      <c r="AB152" s="84"/>
      <c r="AC152" s="78"/>
      <c r="AD152" s="77"/>
      <c r="AE152" s="77"/>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75"/>
      <c r="V153" s="89"/>
      <c r="W153" s="89"/>
      <c r="X153" s="76"/>
      <c r="Y153" s="89"/>
      <c r="Z153" s="76"/>
      <c r="AA153" s="83"/>
      <c r="AB153" s="84"/>
      <c r="AC153" s="78"/>
      <c r="AD153" s="77"/>
      <c r="AE153" s="77"/>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75"/>
      <c r="V154" s="89"/>
      <c r="W154" s="89"/>
      <c r="X154" s="76"/>
      <c r="Y154" s="89"/>
      <c r="Z154" s="76"/>
      <c r="AA154" s="83"/>
      <c r="AB154" s="84"/>
      <c r="AC154" s="78"/>
      <c r="AD154" s="77"/>
      <c r="AE154" s="77"/>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75"/>
      <c r="V155" s="89"/>
      <c r="W155" s="89"/>
      <c r="X155" s="76"/>
      <c r="Y155" s="89"/>
      <c r="Z155" s="76"/>
      <c r="AA155" s="83"/>
      <c r="AB155" s="84"/>
      <c r="AC155" s="78"/>
      <c r="AD155" s="77"/>
      <c r="AE155" s="77"/>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
        <v>0</v>
      </c>
      <c r="M156" s="71">
        <f t="shared" si="2"/>
        <v>0</v>
      </c>
      <c r="N156" s="72"/>
      <c r="O156" s="73">
        <f t="shared" si="3"/>
        <v>0</v>
      </c>
      <c r="P156" s="72"/>
      <c r="Q156" s="72"/>
      <c r="R156" s="72"/>
      <c r="S156" s="74">
        <f t="shared" si="0"/>
        <v>0</v>
      </c>
      <c r="T156" s="121" t="str">
        <f t="shared" si="4"/>
        <v>OK</v>
      </c>
      <c r="U156" s="75"/>
      <c r="V156" s="89"/>
      <c r="W156" s="89"/>
      <c r="X156" s="76"/>
      <c r="Y156" s="89"/>
      <c r="Z156" s="76"/>
      <c r="AA156" s="83"/>
      <c r="AB156" s="84"/>
      <c r="AC156" s="78"/>
      <c r="AD156" s="77"/>
      <c r="AE156" s="77"/>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75"/>
      <c r="V157" s="89"/>
      <c r="W157" s="89"/>
      <c r="X157" s="76"/>
      <c r="Y157" s="89"/>
      <c r="Z157" s="76"/>
      <c r="AA157" s="83"/>
      <c r="AB157" s="84"/>
      <c r="AC157" s="78"/>
      <c r="AD157" s="77"/>
      <c r="AE157" s="77"/>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75"/>
      <c r="V158" s="89"/>
      <c r="W158" s="89"/>
      <c r="X158" s="76"/>
      <c r="Y158" s="89"/>
      <c r="Z158" s="76"/>
      <c r="AA158" s="83"/>
      <c r="AB158" s="84"/>
      <c r="AC158" s="78"/>
      <c r="AD158" s="77"/>
      <c r="AE158" s="77"/>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v>8</v>
      </c>
      <c r="L159" s="70">
        <f t="shared" si="1"/>
        <v>0</v>
      </c>
      <c r="M159" s="71">
        <f t="shared" si="2"/>
        <v>0</v>
      </c>
      <c r="N159" s="72"/>
      <c r="O159" s="73">
        <f t="shared" si="3"/>
        <v>2</v>
      </c>
      <c r="P159" s="72"/>
      <c r="Q159" s="72"/>
      <c r="R159" s="72"/>
      <c r="S159" s="74">
        <f t="shared" si="0"/>
        <v>8</v>
      </c>
      <c r="T159" s="121" t="str">
        <f t="shared" si="4"/>
        <v>OK</v>
      </c>
      <c r="U159" s="75"/>
      <c r="V159" s="89"/>
      <c r="W159" s="89"/>
      <c r="X159" s="76"/>
      <c r="Y159" s="89"/>
      <c r="Z159" s="76"/>
      <c r="AA159" s="83"/>
      <c r="AB159" s="84"/>
      <c r="AC159" s="78"/>
      <c r="AD159" s="77"/>
      <c r="AE159" s="77"/>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v>12</v>
      </c>
      <c r="L160" s="70">
        <f t="shared" si="1"/>
        <v>0</v>
      </c>
      <c r="M160" s="71">
        <f t="shared" si="2"/>
        <v>0</v>
      </c>
      <c r="N160" s="72"/>
      <c r="O160" s="73">
        <f t="shared" si="3"/>
        <v>3</v>
      </c>
      <c r="P160" s="72"/>
      <c r="Q160" s="72"/>
      <c r="R160" s="72"/>
      <c r="S160" s="74">
        <f t="shared" si="0"/>
        <v>12</v>
      </c>
      <c r="T160" s="121" t="str">
        <f t="shared" si="4"/>
        <v>OK</v>
      </c>
      <c r="U160" s="75"/>
      <c r="V160" s="89"/>
      <c r="W160" s="89"/>
      <c r="X160" s="76"/>
      <c r="Y160" s="89"/>
      <c r="Z160" s="76"/>
      <c r="AA160" s="83"/>
      <c r="AB160" s="84"/>
      <c r="AC160" s="78"/>
      <c r="AD160" s="77"/>
      <c r="AE160" s="77"/>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v>15</v>
      </c>
      <c r="L161" s="70">
        <f t="shared" si="1"/>
        <v>0</v>
      </c>
      <c r="M161" s="71">
        <f t="shared" si="2"/>
        <v>0</v>
      </c>
      <c r="N161" s="72"/>
      <c r="O161" s="73">
        <f t="shared" si="3"/>
        <v>3</v>
      </c>
      <c r="P161" s="72"/>
      <c r="Q161" s="72"/>
      <c r="R161" s="72"/>
      <c r="S161" s="74">
        <f t="shared" si="0"/>
        <v>15</v>
      </c>
      <c r="T161" s="121" t="str">
        <f t="shared" si="4"/>
        <v>OK</v>
      </c>
      <c r="U161" s="75"/>
      <c r="V161" s="89"/>
      <c r="W161" s="89"/>
      <c r="X161" s="76"/>
      <c r="Y161" s="89"/>
      <c r="Z161" s="76"/>
      <c r="AA161" s="83"/>
      <c r="AB161" s="84"/>
      <c r="AC161" s="78"/>
      <c r="AD161" s="77"/>
      <c r="AE161" s="77"/>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75"/>
      <c r="V162" s="89"/>
      <c r="W162" s="89"/>
      <c r="X162" s="76"/>
      <c r="Y162" s="89"/>
      <c r="Z162" s="76"/>
      <c r="AA162" s="83"/>
      <c r="AB162" s="84"/>
      <c r="AC162" s="78"/>
      <c r="AD162" s="77"/>
      <c r="AE162" s="77"/>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v>6</v>
      </c>
      <c r="L163" s="70">
        <f t="shared" si="1"/>
        <v>0</v>
      </c>
      <c r="M163" s="71">
        <f t="shared" si="2"/>
        <v>0</v>
      </c>
      <c r="N163" s="72"/>
      <c r="O163" s="73">
        <f t="shared" si="3"/>
        <v>1</v>
      </c>
      <c r="P163" s="72"/>
      <c r="Q163" s="72"/>
      <c r="R163" s="72"/>
      <c r="S163" s="74">
        <f t="shared" si="0"/>
        <v>6</v>
      </c>
      <c r="T163" s="121" t="str">
        <f t="shared" si="4"/>
        <v>OK</v>
      </c>
      <c r="U163" s="75"/>
      <c r="V163" s="89"/>
      <c r="W163" s="89"/>
      <c r="X163" s="76"/>
      <c r="Y163" s="89"/>
      <c r="Z163" s="76"/>
      <c r="AA163" s="83"/>
      <c r="AB163" s="84"/>
      <c r="AC163" s="78"/>
      <c r="AD163" s="77"/>
      <c r="AE163" s="77"/>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v>5</v>
      </c>
      <c r="L164" s="70">
        <f t="shared" si="1"/>
        <v>0</v>
      </c>
      <c r="M164" s="71">
        <f t="shared" si="2"/>
        <v>0</v>
      </c>
      <c r="N164" s="72"/>
      <c r="O164" s="73">
        <f t="shared" si="3"/>
        <v>1</v>
      </c>
      <c r="P164" s="72"/>
      <c r="Q164" s="72"/>
      <c r="R164" s="72"/>
      <c r="S164" s="74">
        <f t="shared" si="0"/>
        <v>5</v>
      </c>
      <c r="T164" s="121" t="str">
        <f t="shared" si="4"/>
        <v>OK</v>
      </c>
      <c r="U164" s="75"/>
      <c r="V164" s="89"/>
      <c r="W164" s="89"/>
      <c r="X164" s="76"/>
      <c r="Y164" s="89"/>
      <c r="Z164" s="76"/>
      <c r="AA164" s="83"/>
      <c r="AB164" s="84"/>
      <c r="AC164" s="78"/>
      <c r="AD164" s="77"/>
      <c r="AE164" s="77"/>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c r="L165" s="70">
        <f t="shared" si="1"/>
        <v>0</v>
      </c>
      <c r="M165" s="71">
        <f t="shared" si="2"/>
        <v>0</v>
      </c>
      <c r="N165" s="72"/>
      <c r="O165" s="73">
        <f t="shared" si="3"/>
        <v>0</v>
      </c>
      <c r="P165" s="72"/>
      <c r="Q165" s="72"/>
      <c r="R165" s="72"/>
      <c r="S165" s="74">
        <f t="shared" si="0"/>
        <v>0</v>
      </c>
      <c r="T165" s="121" t="str">
        <f t="shared" si="4"/>
        <v>OK</v>
      </c>
      <c r="U165" s="75"/>
      <c r="V165" s="89"/>
      <c r="W165" s="89"/>
      <c r="X165" s="76"/>
      <c r="Y165" s="89"/>
      <c r="Z165" s="76"/>
      <c r="AA165" s="83"/>
      <c r="AB165" s="84"/>
      <c r="AC165" s="78"/>
      <c r="AD165" s="77"/>
      <c r="AE165" s="77"/>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75"/>
      <c r="V166" s="89"/>
      <c r="W166" s="89"/>
      <c r="X166" s="76"/>
      <c r="Y166" s="89"/>
      <c r="Z166" s="76"/>
      <c r="AA166" s="83"/>
      <c r="AB166" s="84"/>
      <c r="AC166" s="78"/>
      <c r="AD166" s="77"/>
      <c r="AE166" s="77"/>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v>2</v>
      </c>
      <c r="O167" s="73">
        <f t="shared" si="3"/>
        <v>0</v>
      </c>
      <c r="P167" s="72"/>
      <c r="Q167" s="72"/>
      <c r="R167" s="72"/>
      <c r="S167" s="74">
        <f t="shared" si="0"/>
        <v>2</v>
      </c>
      <c r="T167" s="121" t="str">
        <f t="shared" si="4"/>
        <v>OK</v>
      </c>
      <c r="U167" s="75"/>
      <c r="V167" s="89"/>
      <c r="W167" s="89"/>
      <c r="X167" s="76"/>
      <c r="Y167" s="89"/>
      <c r="Z167" s="76"/>
      <c r="AA167" s="83"/>
      <c r="AB167" s="84"/>
      <c r="AC167" s="78"/>
      <c r="AD167" s="77"/>
      <c r="AE167" s="77"/>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75"/>
      <c r="V168" s="89"/>
      <c r="W168" s="89"/>
      <c r="X168" s="76"/>
      <c r="Y168" s="89"/>
      <c r="Z168" s="76"/>
      <c r="AA168" s="83"/>
      <c r="AB168" s="84"/>
      <c r="AC168" s="78"/>
      <c r="AD168" s="77"/>
      <c r="AE168" s="77"/>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v>4</v>
      </c>
      <c r="L169" s="70">
        <f t="shared" si="1"/>
        <v>0</v>
      </c>
      <c r="M169" s="71">
        <f t="shared" si="2"/>
        <v>0</v>
      </c>
      <c r="N169" s="72"/>
      <c r="O169" s="73">
        <f t="shared" si="3"/>
        <v>1</v>
      </c>
      <c r="P169" s="72"/>
      <c r="Q169" s="72"/>
      <c r="R169" s="72"/>
      <c r="S169" s="74">
        <f t="shared" si="0"/>
        <v>4</v>
      </c>
      <c r="T169" s="121" t="str">
        <f t="shared" si="4"/>
        <v>OK</v>
      </c>
      <c r="U169" s="75"/>
      <c r="V169" s="89"/>
      <c r="W169" s="89"/>
      <c r="X169" s="76"/>
      <c r="Y169" s="89"/>
      <c r="Z169" s="76"/>
      <c r="AA169" s="83"/>
      <c r="AB169" s="84"/>
      <c r="AC169" s="78"/>
      <c r="AD169" s="77"/>
      <c r="AE169" s="77"/>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75"/>
      <c r="V170" s="89"/>
      <c r="W170" s="89"/>
      <c r="X170" s="76"/>
      <c r="Y170" s="89"/>
      <c r="Z170" s="76"/>
      <c r="AA170" s="83"/>
      <c r="AB170" s="84"/>
      <c r="AC170" s="78"/>
      <c r="AD170" s="77"/>
      <c r="AE170" s="77"/>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75"/>
      <c r="V171" s="89"/>
      <c r="W171" s="89"/>
      <c r="X171" s="76"/>
      <c r="Y171" s="89"/>
      <c r="Z171" s="76"/>
      <c r="AA171" s="83"/>
      <c r="AB171" s="84"/>
      <c r="AC171" s="78"/>
      <c r="AD171" s="77"/>
      <c r="AE171" s="77"/>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v>5</v>
      </c>
      <c r="L172" s="70">
        <f t="shared" si="1"/>
        <v>0</v>
      </c>
      <c r="M172" s="71">
        <f t="shared" si="2"/>
        <v>0</v>
      </c>
      <c r="N172" s="72"/>
      <c r="O172" s="73">
        <f t="shared" si="3"/>
        <v>1</v>
      </c>
      <c r="P172" s="72"/>
      <c r="Q172" s="72"/>
      <c r="R172" s="72"/>
      <c r="S172" s="74">
        <f t="shared" si="0"/>
        <v>5</v>
      </c>
      <c r="T172" s="121" t="str">
        <f t="shared" si="4"/>
        <v>OK</v>
      </c>
      <c r="U172" s="75"/>
      <c r="V172" s="89"/>
      <c r="W172" s="89"/>
      <c r="X172" s="76"/>
      <c r="Y172" s="89"/>
      <c r="Z172" s="76"/>
      <c r="AA172" s="83"/>
      <c r="AB172" s="84"/>
      <c r="AC172" s="78"/>
      <c r="AD172" s="77"/>
      <c r="AE172" s="77"/>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v>8</v>
      </c>
      <c r="L173" s="70">
        <f t="shared" si="1"/>
        <v>0</v>
      </c>
      <c r="M173" s="71">
        <f t="shared" si="2"/>
        <v>0</v>
      </c>
      <c r="N173" s="72"/>
      <c r="O173" s="73">
        <f t="shared" si="3"/>
        <v>2</v>
      </c>
      <c r="P173" s="72"/>
      <c r="Q173" s="72"/>
      <c r="R173" s="72"/>
      <c r="S173" s="74">
        <f t="shared" si="0"/>
        <v>8</v>
      </c>
      <c r="T173" s="121" t="str">
        <f t="shared" si="4"/>
        <v>OK</v>
      </c>
      <c r="U173" s="75"/>
      <c r="V173" s="89"/>
      <c r="W173" s="89"/>
      <c r="X173" s="76"/>
      <c r="Y173" s="89"/>
      <c r="Z173" s="76"/>
      <c r="AA173" s="83"/>
      <c r="AB173" s="84"/>
      <c r="AC173" s="78"/>
      <c r="AD173" s="77"/>
      <c r="AE173" s="77"/>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v>30</v>
      </c>
      <c r="L174" s="70">
        <f t="shared" si="1"/>
        <v>0</v>
      </c>
      <c r="M174" s="71">
        <f t="shared" si="2"/>
        <v>0</v>
      </c>
      <c r="N174" s="72"/>
      <c r="O174" s="73">
        <f t="shared" si="3"/>
        <v>7</v>
      </c>
      <c r="P174" s="72"/>
      <c r="Q174" s="72"/>
      <c r="R174" s="72"/>
      <c r="S174" s="74">
        <f t="shared" si="0"/>
        <v>30</v>
      </c>
      <c r="T174" s="121" t="str">
        <f t="shared" si="4"/>
        <v>OK</v>
      </c>
      <c r="U174" s="75"/>
      <c r="V174" s="89"/>
      <c r="W174" s="89"/>
      <c r="X174" s="76"/>
      <c r="Y174" s="89"/>
      <c r="Z174" s="76"/>
      <c r="AA174" s="83"/>
      <c r="AB174" s="84"/>
      <c r="AC174" s="78"/>
      <c r="AD174" s="77"/>
      <c r="AE174" s="77"/>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75"/>
      <c r="V175" s="89"/>
      <c r="W175" s="89"/>
      <c r="X175" s="76"/>
      <c r="Y175" s="89"/>
      <c r="Z175" s="76"/>
      <c r="AA175" s="83"/>
      <c r="AB175" s="84"/>
      <c r="AC175" s="78"/>
      <c r="AD175" s="77"/>
      <c r="AE175" s="77"/>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75"/>
      <c r="V176" s="89"/>
      <c r="W176" s="89"/>
      <c r="X176" s="76"/>
      <c r="Y176" s="89"/>
      <c r="Z176" s="76"/>
      <c r="AA176" s="83"/>
      <c r="AB176" s="84"/>
      <c r="AC176" s="78"/>
      <c r="AD176" s="77"/>
      <c r="AE176" s="77"/>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75"/>
      <c r="V177" s="89"/>
      <c r="W177" s="89"/>
      <c r="X177" s="76"/>
      <c r="Y177" s="89"/>
      <c r="Z177" s="76"/>
      <c r="AA177" s="83"/>
      <c r="AB177" s="84"/>
      <c r="AC177" s="78"/>
      <c r="AD177" s="77"/>
      <c r="AE177" s="77"/>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
        <v>0</v>
      </c>
      <c r="M178" s="71">
        <f t="shared" si="2"/>
        <v>0</v>
      </c>
      <c r="N178" s="72"/>
      <c r="O178" s="73">
        <f t="shared" si="3"/>
        <v>0</v>
      </c>
      <c r="P178" s="72"/>
      <c r="Q178" s="72"/>
      <c r="R178" s="72"/>
      <c r="S178" s="74">
        <f t="shared" si="0"/>
        <v>0</v>
      </c>
      <c r="T178" s="121" t="str">
        <f t="shared" si="4"/>
        <v>OK</v>
      </c>
      <c r="U178" s="75"/>
      <c r="V178" s="89"/>
      <c r="W178" s="89"/>
      <c r="X178" s="76"/>
      <c r="Y178" s="89"/>
      <c r="Z178" s="76"/>
      <c r="AA178" s="83"/>
      <c r="AB178" s="84"/>
      <c r="AC178" s="78"/>
      <c r="AD178" s="77"/>
      <c r="AE178" s="77"/>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v>2</v>
      </c>
      <c r="L179" s="70">
        <f t="shared" si="1"/>
        <v>0</v>
      </c>
      <c r="M179" s="71">
        <f t="shared" si="2"/>
        <v>0</v>
      </c>
      <c r="N179" s="72"/>
      <c r="O179" s="73">
        <f t="shared" si="3"/>
        <v>0</v>
      </c>
      <c r="P179" s="72"/>
      <c r="Q179" s="72"/>
      <c r="R179" s="72"/>
      <c r="S179" s="74">
        <f t="shared" si="0"/>
        <v>2</v>
      </c>
      <c r="T179" s="121" t="str">
        <f t="shared" si="4"/>
        <v>OK</v>
      </c>
      <c r="U179" s="75"/>
      <c r="V179" s="89"/>
      <c r="W179" s="89"/>
      <c r="X179" s="76"/>
      <c r="Y179" s="89"/>
      <c r="Z179" s="76"/>
      <c r="AA179" s="83"/>
      <c r="AB179" s="84"/>
      <c r="AC179" s="78"/>
      <c r="AD179" s="77"/>
      <c r="AE179" s="77"/>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v>4</v>
      </c>
      <c r="L180" s="70">
        <f t="shared" si="1"/>
        <v>0</v>
      </c>
      <c r="M180" s="71">
        <f t="shared" si="2"/>
        <v>0</v>
      </c>
      <c r="N180" s="72"/>
      <c r="O180" s="73">
        <f t="shared" si="3"/>
        <v>1</v>
      </c>
      <c r="P180" s="72"/>
      <c r="Q180" s="72"/>
      <c r="R180" s="72"/>
      <c r="S180" s="74">
        <f t="shared" si="0"/>
        <v>4</v>
      </c>
      <c r="T180" s="121" t="str">
        <f t="shared" si="4"/>
        <v>OK</v>
      </c>
      <c r="U180" s="75"/>
      <c r="V180" s="89"/>
      <c r="W180" s="89"/>
      <c r="X180" s="76"/>
      <c r="Y180" s="89"/>
      <c r="Z180" s="76"/>
      <c r="AA180" s="83"/>
      <c r="AB180" s="84"/>
      <c r="AC180" s="78"/>
      <c r="AD180" s="77"/>
      <c r="AE180" s="77"/>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75"/>
      <c r="V181" s="89"/>
      <c r="W181" s="89"/>
      <c r="X181" s="76"/>
      <c r="Y181" s="89"/>
      <c r="Z181" s="76"/>
      <c r="AA181" s="83"/>
      <c r="AB181" s="84"/>
      <c r="AC181" s="78"/>
      <c r="AD181" s="77"/>
      <c r="AE181" s="77"/>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c r="L182" s="70">
        <f t="shared" si="1"/>
        <v>0</v>
      </c>
      <c r="M182" s="71">
        <f t="shared" si="2"/>
        <v>0</v>
      </c>
      <c r="N182" s="72"/>
      <c r="O182" s="73">
        <f t="shared" si="3"/>
        <v>0</v>
      </c>
      <c r="P182" s="72"/>
      <c r="Q182" s="72"/>
      <c r="R182" s="72"/>
      <c r="S182" s="74">
        <f t="shared" si="0"/>
        <v>0</v>
      </c>
      <c r="T182" s="121" t="str">
        <f t="shared" si="4"/>
        <v>OK</v>
      </c>
      <c r="U182" s="75"/>
      <c r="V182" s="89"/>
      <c r="W182" s="89"/>
      <c r="X182" s="76"/>
      <c r="Y182" s="89"/>
      <c r="Z182" s="76"/>
      <c r="AA182" s="83"/>
      <c r="AB182" s="84"/>
      <c r="AC182" s="78"/>
      <c r="AD182" s="77"/>
      <c r="AE182" s="77"/>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75"/>
      <c r="V183" s="89"/>
      <c r="W183" s="89"/>
      <c r="X183" s="76"/>
      <c r="Y183" s="89"/>
      <c r="Z183" s="76"/>
      <c r="AA183" s="83"/>
      <c r="AB183" s="84"/>
      <c r="AC183" s="78"/>
      <c r="AD183" s="77"/>
      <c r="AE183" s="77"/>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75"/>
      <c r="V184" s="89"/>
      <c r="W184" s="89"/>
      <c r="X184" s="76"/>
      <c r="Y184" s="89"/>
      <c r="Z184" s="76"/>
      <c r="AA184" s="83"/>
      <c r="AB184" s="84"/>
      <c r="AC184" s="78"/>
      <c r="AD184" s="77"/>
      <c r="AE184" s="77"/>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75"/>
      <c r="V185" s="89"/>
      <c r="W185" s="89"/>
      <c r="X185" s="76"/>
      <c r="Y185" s="89"/>
      <c r="Z185" s="76"/>
      <c r="AA185" s="83"/>
      <c r="AB185" s="84"/>
      <c r="AC185" s="78"/>
      <c r="AD185" s="77"/>
      <c r="AE185" s="77"/>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75"/>
      <c r="V186" s="88"/>
      <c r="W186" s="88"/>
      <c r="X186" s="76"/>
      <c r="Y186" s="88"/>
      <c r="Z186" s="76"/>
      <c r="AA186" s="76"/>
      <c r="AB186" s="80"/>
      <c r="AC186" s="78"/>
      <c r="AD186" s="80"/>
      <c r="AE186" s="77"/>
      <c r="AF186" s="76"/>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237</v>
      </c>
      <c r="N187" s="95"/>
      <c r="O187" s="95"/>
      <c r="P187" s="95"/>
      <c r="Q187" s="95"/>
      <c r="R187" s="95"/>
      <c r="S187" s="95">
        <f>SUM(S4:S186)</f>
        <v>231</v>
      </c>
      <c r="U187" s="97">
        <f t="shared" ref="U187:AT187" si="5">SUMPRODUCT($J$4:$J$186,U4:U186)</f>
        <v>0</v>
      </c>
      <c r="V187" s="97">
        <f t="shared" si="5"/>
        <v>0</v>
      </c>
      <c r="W187" s="97">
        <f t="shared" si="5"/>
        <v>0</v>
      </c>
      <c r="X187" s="97">
        <f t="shared" si="5"/>
        <v>0</v>
      </c>
      <c r="Y187" s="97">
        <f t="shared" si="5"/>
        <v>0</v>
      </c>
      <c r="Z187" s="97">
        <f t="shared" si="5"/>
        <v>0</v>
      </c>
      <c r="AA187" s="97">
        <f t="shared" si="5"/>
        <v>0</v>
      </c>
      <c r="AB187" s="97">
        <f t="shared" si="5"/>
        <v>0</v>
      </c>
      <c r="AC187" s="97">
        <f t="shared" si="5"/>
        <v>0</v>
      </c>
      <c r="AD187" s="97">
        <f t="shared" si="5"/>
        <v>0</v>
      </c>
      <c r="AE187" s="97">
        <f t="shared" si="5"/>
        <v>0</v>
      </c>
      <c r="AF187" s="97">
        <f t="shared" si="5"/>
        <v>0</v>
      </c>
      <c r="AG187" s="97">
        <f t="shared" si="5"/>
        <v>0</v>
      </c>
      <c r="AH187" s="97">
        <f t="shared" si="5"/>
        <v>0</v>
      </c>
      <c r="AI187" s="97">
        <f t="shared" si="5"/>
        <v>0</v>
      </c>
      <c r="AJ187" s="97">
        <f t="shared" si="5"/>
        <v>0</v>
      </c>
      <c r="AK187" s="97">
        <f t="shared" si="5"/>
        <v>0</v>
      </c>
      <c r="AL187" s="97">
        <f t="shared" si="5"/>
        <v>0</v>
      </c>
      <c r="AM187" s="97">
        <f t="shared" si="5"/>
        <v>0</v>
      </c>
      <c r="AN187" s="97">
        <f t="shared" si="5"/>
        <v>0</v>
      </c>
      <c r="AO187" s="97">
        <f t="shared" si="5"/>
        <v>0</v>
      </c>
      <c r="AP187" s="97">
        <f t="shared" si="5"/>
        <v>0</v>
      </c>
      <c r="AQ187" s="97">
        <f t="shared" si="5"/>
        <v>0</v>
      </c>
      <c r="AR187" s="97">
        <f t="shared" si="5"/>
        <v>0</v>
      </c>
      <c r="AS187" s="97">
        <f t="shared" si="5"/>
        <v>0</v>
      </c>
      <c r="AT187" s="97">
        <f t="shared" si="5"/>
        <v>0</v>
      </c>
      <c r="AU187" s="79"/>
    </row>
    <row r="188" spans="1:47" ht="30" customHeight="1" x14ac:dyDescent="0.35">
      <c r="D188" s="87" t="s">
        <v>613</v>
      </c>
      <c r="K188" s="98">
        <f t="shared" ref="K188:S188" si="6">SUMPRODUCT($J$4:$J$186,K4:K186)</f>
        <v>352989.10000000003</v>
      </c>
      <c r="L188" s="98">
        <f t="shared" si="6"/>
        <v>0</v>
      </c>
      <c r="M188" s="98">
        <f t="shared" si="6"/>
        <v>0</v>
      </c>
      <c r="N188" s="98">
        <f t="shared" si="6"/>
        <v>-5238.0900000000011</v>
      </c>
      <c r="O188" s="98">
        <f t="shared" si="6"/>
        <v>64591.22</v>
      </c>
      <c r="P188" s="98">
        <f t="shared" si="6"/>
        <v>0</v>
      </c>
      <c r="Q188" s="98">
        <f t="shared" si="6"/>
        <v>0</v>
      </c>
      <c r="R188" s="98">
        <f t="shared" si="6"/>
        <v>0</v>
      </c>
      <c r="S188" s="98">
        <f t="shared" si="6"/>
        <v>347751.01000000007</v>
      </c>
      <c r="AB188" s="100"/>
      <c r="AD188" s="100"/>
      <c r="AE188" s="82"/>
    </row>
    <row r="189" spans="1:47" ht="30" customHeight="1" x14ac:dyDescent="0.35">
      <c r="AE189" s="99"/>
    </row>
    <row r="190" spans="1:47" ht="30" customHeight="1" x14ac:dyDescent="0.35">
      <c r="AE190" s="99"/>
      <c r="AL190" s="102"/>
      <c r="AN190" s="102"/>
    </row>
    <row r="191" spans="1:47" ht="30" customHeight="1" x14ac:dyDescent="0.35">
      <c r="AE191" s="99"/>
      <c r="AL191" s="102"/>
      <c r="AN191" s="102"/>
    </row>
    <row r="192" spans="1:47" ht="30" customHeight="1" x14ac:dyDescent="0.35">
      <c r="AE192" s="99"/>
      <c r="AL192" s="102"/>
      <c r="AN192" s="102"/>
    </row>
    <row r="193" spans="31:40" ht="30" customHeight="1" x14ac:dyDescent="0.35">
      <c r="AE193" s="99"/>
      <c r="AL193" s="102"/>
      <c r="AN193" s="102"/>
    </row>
    <row r="194" spans="31:40" ht="30" customHeight="1" x14ac:dyDescent="0.35">
      <c r="AE194" s="99"/>
      <c r="AL194" s="102"/>
      <c r="AN194" s="102"/>
    </row>
    <row r="195" spans="31:40" ht="30" customHeight="1" x14ac:dyDescent="0.35">
      <c r="AE195" s="99"/>
      <c r="AL195" s="102"/>
      <c r="AN195" s="102"/>
    </row>
    <row r="196" spans="31:40" ht="30" customHeight="1" x14ac:dyDescent="0.35">
      <c r="AE196" s="99"/>
      <c r="AN196" s="102"/>
    </row>
    <row r="197" spans="31:40" ht="30" customHeight="1" x14ac:dyDescent="0.35">
      <c r="AE197" s="99"/>
      <c r="AN197" s="102"/>
    </row>
    <row r="198" spans="31:40" ht="30" customHeight="1" x14ac:dyDescent="0.35">
      <c r="AE198" s="99"/>
      <c r="AN198" s="102"/>
    </row>
    <row r="199" spans="31:40" ht="30" customHeight="1" x14ac:dyDescent="0.35">
      <c r="AE199" s="99"/>
    </row>
    <row r="200" spans="31:40" ht="30" customHeight="1" x14ac:dyDescent="0.35">
      <c r="AE200" s="99"/>
    </row>
    <row r="201" spans="31:40" ht="30" customHeight="1" x14ac:dyDescent="0.35">
      <c r="AE201" s="99"/>
    </row>
    <row r="202" spans="31:40" ht="30" customHeight="1" x14ac:dyDescent="0.35">
      <c r="AE202" s="99"/>
    </row>
    <row r="203" spans="31:40" ht="30" customHeight="1" x14ac:dyDescent="0.35">
      <c r="AE203" s="99"/>
    </row>
    <row r="204" spans="31:40" ht="30" customHeight="1" x14ac:dyDescent="0.35">
      <c r="AE204" s="99"/>
    </row>
    <row r="205" spans="31:40" ht="30" customHeight="1" x14ac:dyDescent="0.35">
      <c r="AE205" s="99"/>
    </row>
    <row r="206" spans="31:40" ht="30" customHeight="1" x14ac:dyDescent="0.35">
      <c r="AE206" s="99"/>
    </row>
    <row r="207" spans="31:40" ht="30" customHeight="1" x14ac:dyDescent="0.35">
      <c r="AE207" s="99"/>
    </row>
    <row r="208" spans="31:40" ht="30" customHeight="1" x14ac:dyDescent="0.35">
      <c r="AE208" s="99"/>
    </row>
    <row r="209" spans="31:31" ht="30" customHeight="1" x14ac:dyDescent="0.35">
      <c r="AE209" s="99"/>
    </row>
    <row r="210" spans="31:31" ht="30" customHeight="1" x14ac:dyDescent="0.35">
      <c r="AE210" s="99"/>
    </row>
    <row r="211" spans="31:31" ht="30" customHeight="1" x14ac:dyDescent="0.35">
      <c r="AE211" s="99"/>
    </row>
    <row r="212" spans="31:31" ht="30" customHeight="1" x14ac:dyDescent="0.35">
      <c r="AE212" s="99"/>
    </row>
    <row r="213" spans="31:31" ht="30" customHeight="1" x14ac:dyDescent="0.35">
      <c r="AE213" s="99"/>
    </row>
    <row r="214" spans="31:31" ht="30" customHeight="1" x14ac:dyDescent="0.35">
      <c r="AE214" s="99"/>
    </row>
    <row r="215" spans="31:31" ht="30" customHeight="1" x14ac:dyDescent="0.35">
      <c r="AE215" s="99"/>
    </row>
    <row r="216" spans="31:31" ht="30" customHeight="1" x14ac:dyDescent="0.35">
      <c r="AE216" s="99"/>
    </row>
    <row r="217" spans="31:31" ht="30" customHeight="1" x14ac:dyDescent="0.35">
      <c r="AE217" s="99"/>
    </row>
    <row r="218" spans="31:31" ht="30" customHeight="1" x14ac:dyDescent="0.35">
      <c r="AE218" s="99"/>
    </row>
    <row r="219" spans="31:31" ht="30" customHeight="1" x14ac:dyDescent="0.35">
      <c r="AE219" s="99"/>
    </row>
    <row r="220" spans="31:31" ht="30" customHeight="1" x14ac:dyDescent="0.35">
      <c r="AE220" s="99"/>
    </row>
    <row r="221" spans="31:31" ht="30" customHeight="1" x14ac:dyDescent="0.35">
      <c r="AE221" s="99"/>
    </row>
    <row r="222" spans="31:31" ht="30" customHeight="1" x14ac:dyDescent="0.35">
      <c r="AE222" s="99"/>
    </row>
    <row r="223" spans="31:31" ht="30" customHeight="1" x14ac:dyDescent="0.35">
      <c r="AE223" s="99"/>
    </row>
    <row r="224" spans="31:31" ht="30" customHeight="1" x14ac:dyDescent="0.35">
      <c r="AE224" s="99"/>
    </row>
    <row r="225" spans="31:31" ht="30" customHeight="1" x14ac:dyDescent="0.35">
      <c r="AE225" s="99"/>
    </row>
    <row r="226" spans="31:31" ht="30" customHeight="1" x14ac:dyDescent="0.35">
      <c r="AE226" s="99"/>
    </row>
    <row r="227" spans="31:31" ht="30" customHeight="1" x14ac:dyDescent="0.35">
      <c r="AE227" s="99"/>
    </row>
    <row r="228" spans="31:31" ht="30" customHeight="1" x14ac:dyDescent="0.35">
      <c r="AE228" s="99"/>
    </row>
    <row r="229" spans="31:31" ht="30" customHeight="1" x14ac:dyDescent="0.35">
      <c r="AE229" s="99"/>
    </row>
    <row r="230" spans="31:31" ht="30" customHeight="1" x14ac:dyDescent="0.35">
      <c r="AE230" s="99"/>
    </row>
    <row r="231" spans="31:31" ht="30" customHeight="1" x14ac:dyDescent="0.35">
      <c r="AE231" s="99"/>
    </row>
    <row r="232" spans="31:31" ht="30" customHeight="1" x14ac:dyDescent="0.35">
      <c r="AE232" s="99"/>
    </row>
    <row r="233" spans="31:31" ht="30" customHeight="1" x14ac:dyDescent="0.35">
      <c r="AE233" s="99"/>
    </row>
    <row r="234" spans="31:31" ht="30" customHeight="1" x14ac:dyDescent="0.35">
      <c r="AE234" s="99"/>
    </row>
    <row r="235" spans="31:31" ht="30" customHeight="1" x14ac:dyDescent="0.35">
      <c r="AE235" s="99"/>
    </row>
    <row r="236" spans="31:31" ht="30" customHeight="1" x14ac:dyDescent="0.35">
      <c r="AE236" s="99"/>
    </row>
    <row r="237" spans="31:31" ht="30" customHeight="1" x14ac:dyDescent="0.35">
      <c r="AE237" s="99"/>
    </row>
    <row r="238" spans="31:31" ht="30" customHeight="1" x14ac:dyDescent="0.35">
      <c r="AE238" s="99"/>
    </row>
    <row r="239" spans="31:31" ht="30" customHeight="1" x14ac:dyDescent="0.35">
      <c r="AE239" s="99"/>
    </row>
    <row r="240" spans="31:31" ht="30" customHeight="1" x14ac:dyDescent="0.35">
      <c r="AE240" s="99"/>
    </row>
    <row r="241" spans="31:31" ht="30" customHeight="1" x14ac:dyDescent="0.35">
      <c r="AE241" s="99"/>
    </row>
    <row r="242" spans="31:31" ht="30" customHeight="1" x14ac:dyDescent="0.35">
      <c r="AE242" s="99"/>
    </row>
    <row r="243" spans="31:31" ht="30" customHeight="1" x14ac:dyDescent="0.35">
      <c r="AE243" s="99"/>
    </row>
    <row r="244" spans="31:31" ht="30" customHeight="1" x14ac:dyDescent="0.35">
      <c r="AE244" s="99"/>
    </row>
    <row r="245" spans="31:31" ht="30" customHeight="1" x14ac:dyDescent="0.35">
      <c r="AE245" s="99"/>
    </row>
    <row r="246" spans="31:31" ht="30" customHeight="1" x14ac:dyDescent="0.35">
      <c r="AE246" s="99"/>
    </row>
    <row r="247" spans="31:31" ht="30" customHeight="1" x14ac:dyDescent="0.35">
      <c r="AE247" s="99"/>
    </row>
    <row r="248" spans="31:31" ht="30" customHeight="1" x14ac:dyDescent="0.35">
      <c r="AE248" s="99"/>
    </row>
    <row r="249" spans="31:31" ht="30" customHeight="1" x14ac:dyDescent="0.35">
      <c r="AE249" s="99"/>
    </row>
    <row r="250" spans="31:31" ht="30" customHeight="1" x14ac:dyDescent="0.35">
      <c r="AE250" s="99"/>
    </row>
    <row r="251" spans="31:31" ht="30" customHeight="1" x14ac:dyDescent="0.35">
      <c r="AE251" s="99"/>
    </row>
    <row r="252" spans="31:31" ht="30" customHeight="1" x14ac:dyDescent="0.35">
      <c r="AE252" s="99"/>
    </row>
    <row r="253" spans="31:31" ht="30" customHeight="1" x14ac:dyDescent="0.35">
      <c r="AE253" s="99"/>
    </row>
    <row r="254" spans="31:31" ht="30" customHeight="1" x14ac:dyDescent="0.35">
      <c r="AE254" s="99"/>
    </row>
    <row r="255" spans="31:31" ht="30" customHeight="1" x14ac:dyDescent="0.35">
      <c r="AE255" s="99"/>
    </row>
    <row r="256" spans="31:31" ht="30" customHeight="1" x14ac:dyDescent="0.35">
      <c r="AE256" s="99"/>
    </row>
    <row r="257" spans="31:31" ht="30" customHeight="1" x14ac:dyDescent="0.35">
      <c r="AE257" s="99"/>
    </row>
    <row r="258" spans="31:31" ht="30" customHeight="1" x14ac:dyDescent="0.35">
      <c r="AE258" s="99"/>
    </row>
    <row r="259" spans="31:31" ht="30" customHeight="1" x14ac:dyDescent="0.35">
      <c r="AE259" s="99"/>
    </row>
    <row r="260" spans="31:31" ht="30" customHeight="1" x14ac:dyDescent="0.35">
      <c r="AE260" s="99"/>
    </row>
    <row r="261" spans="31:31" ht="30" customHeight="1" x14ac:dyDescent="0.35">
      <c r="AE261" s="99"/>
    </row>
    <row r="262" spans="31:31" ht="30" customHeight="1" x14ac:dyDescent="0.35">
      <c r="AE262" s="99"/>
    </row>
    <row r="263" spans="31:31" ht="30" customHeight="1" x14ac:dyDescent="0.35">
      <c r="AE263" s="99"/>
    </row>
    <row r="264" spans="31:31" ht="30" customHeight="1" x14ac:dyDescent="0.35">
      <c r="AE264" s="99"/>
    </row>
    <row r="265" spans="31:31" ht="30" customHeight="1" x14ac:dyDescent="0.35">
      <c r="AE265" s="99"/>
    </row>
    <row r="266" spans="31:31" ht="30" customHeight="1" x14ac:dyDescent="0.35">
      <c r="AE266" s="99"/>
    </row>
    <row r="267" spans="31:31" ht="30" customHeight="1" x14ac:dyDescent="0.35">
      <c r="AE267" s="99"/>
    </row>
    <row r="268" spans="31:31" ht="30" customHeight="1" x14ac:dyDescent="0.35">
      <c r="AE268" s="99"/>
    </row>
    <row r="269" spans="31:31" ht="30" customHeight="1" x14ac:dyDescent="0.35">
      <c r="AE269" s="99"/>
    </row>
    <row r="270" spans="31:31" ht="30" customHeight="1" x14ac:dyDescent="0.35">
      <c r="AE270" s="99"/>
    </row>
    <row r="271" spans="31:31" ht="30" customHeight="1" x14ac:dyDescent="0.35">
      <c r="AE271" s="99"/>
    </row>
    <row r="272" spans="31:31" ht="30" customHeight="1" x14ac:dyDescent="0.35">
      <c r="AE272" s="99"/>
    </row>
    <row r="273" spans="31:31" ht="30" customHeight="1" x14ac:dyDescent="0.35">
      <c r="AE273" s="99"/>
    </row>
    <row r="274" spans="31:31" ht="30" customHeight="1" x14ac:dyDescent="0.35">
      <c r="AE274" s="99"/>
    </row>
    <row r="275" spans="31:31" ht="30" customHeight="1" x14ac:dyDescent="0.35">
      <c r="AE275" s="99"/>
    </row>
    <row r="276" spans="31:31" ht="30" customHeight="1" x14ac:dyDescent="0.35">
      <c r="AE276" s="99"/>
    </row>
    <row r="277" spans="31:31" ht="30" customHeight="1" x14ac:dyDescent="0.35">
      <c r="AE277" s="99"/>
    </row>
    <row r="278" spans="31:31" ht="30" customHeight="1" x14ac:dyDescent="0.35">
      <c r="AE278" s="99"/>
    </row>
    <row r="279" spans="31:31" ht="30" customHeight="1" x14ac:dyDescent="0.35">
      <c r="AE279" s="99"/>
    </row>
    <row r="280" spans="31:31" ht="30" customHeight="1" x14ac:dyDescent="0.35">
      <c r="AE280" s="99"/>
    </row>
    <row r="281" spans="31:31" ht="30" customHeight="1" x14ac:dyDescent="0.35">
      <c r="AE281" s="99"/>
    </row>
    <row r="282" spans="31:31" ht="30" customHeight="1" x14ac:dyDescent="0.35">
      <c r="AE282" s="99"/>
    </row>
    <row r="283" spans="31:31" ht="30" customHeight="1" x14ac:dyDescent="0.35">
      <c r="AE283" s="99"/>
    </row>
    <row r="284" spans="31:31" ht="30" customHeight="1" x14ac:dyDescent="0.35">
      <c r="AE284" s="99"/>
    </row>
    <row r="285" spans="31:31" ht="30" customHeight="1" x14ac:dyDescent="0.35">
      <c r="AE285" s="99"/>
    </row>
    <row r="286" spans="31:31" ht="30" customHeight="1" x14ac:dyDescent="0.35">
      <c r="AE286" s="99"/>
    </row>
    <row r="287" spans="31:31" ht="30" customHeight="1" x14ac:dyDescent="0.35">
      <c r="AE287" s="99"/>
    </row>
    <row r="288" spans="31:31" ht="30" customHeight="1" x14ac:dyDescent="0.35">
      <c r="AE288" s="99"/>
    </row>
    <row r="289" spans="31:31" ht="30" customHeight="1" x14ac:dyDescent="0.35">
      <c r="AE289" s="99"/>
    </row>
    <row r="290" spans="31:31" ht="30" customHeight="1" x14ac:dyDescent="0.35">
      <c r="AE290" s="99"/>
    </row>
    <row r="291" spans="31:31" ht="30" customHeight="1" x14ac:dyDescent="0.35">
      <c r="AE291" s="99"/>
    </row>
    <row r="292" spans="31:31" ht="30" customHeight="1" x14ac:dyDescent="0.35">
      <c r="AE292" s="99"/>
    </row>
    <row r="293" spans="31:31" ht="30" customHeight="1" x14ac:dyDescent="0.35">
      <c r="AE293" s="99"/>
    </row>
    <row r="294" spans="31:31" ht="30" customHeight="1" x14ac:dyDescent="0.35">
      <c r="AE294" s="99"/>
    </row>
    <row r="295" spans="31:31" ht="30" customHeight="1" x14ac:dyDescent="0.35">
      <c r="AE295" s="99"/>
    </row>
    <row r="296" spans="31:31" ht="30" customHeight="1" x14ac:dyDescent="0.35">
      <c r="AE296" s="99"/>
    </row>
    <row r="297" spans="31:31" ht="30" customHeight="1" x14ac:dyDescent="0.35">
      <c r="AE297" s="99"/>
    </row>
    <row r="298" spans="31:31" ht="30" customHeight="1" x14ac:dyDescent="0.35">
      <c r="AE298" s="99"/>
    </row>
    <row r="299" spans="31:31" ht="30" customHeight="1" x14ac:dyDescent="0.35">
      <c r="AE299" s="99"/>
    </row>
    <row r="300" spans="31:31" ht="30" customHeight="1" x14ac:dyDescent="0.35">
      <c r="AE300" s="99"/>
    </row>
    <row r="301" spans="31:31" ht="30" customHeight="1" x14ac:dyDescent="0.35">
      <c r="AE301" s="99"/>
    </row>
    <row r="302" spans="31:31" ht="30" customHeight="1" x14ac:dyDescent="0.35">
      <c r="AE302" s="99"/>
    </row>
    <row r="303" spans="31:31" ht="30" customHeight="1" x14ac:dyDescent="0.35">
      <c r="AE303" s="99"/>
    </row>
    <row r="304" spans="31:31" ht="30" customHeight="1" x14ac:dyDescent="0.35">
      <c r="AE304" s="99"/>
    </row>
    <row r="305" spans="31:31" ht="30" customHeight="1" x14ac:dyDescent="0.35">
      <c r="AE305" s="99"/>
    </row>
    <row r="306" spans="31:31" ht="30" customHeight="1" x14ac:dyDescent="0.35">
      <c r="AE306" s="99"/>
    </row>
    <row r="307" spans="31:31" ht="30" customHeight="1" x14ac:dyDescent="0.35">
      <c r="AE307" s="99"/>
    </row>
    <row r="308" spans="31:31" ht="30" customHeight="1" x14ac:dyDescent="0.35">
      <c r="AE308" s="99"/>
    </row>
    <row r="309" spans="31:31" ht="30" customHeight="1" x14ac:dyDescent="0.35">
      <c r="AE309" s="99"/>
    </row>
    <row r="310" spans="31:31" ht="30" customHeight="1" x14ac:dyDescent="0.35">
      <c r="AE310" s="99"/>
    </row>
    <row r="311" spans="31:31" ht="30" customHeight="1" x14ac:dyDescent="0.35">
      <c r="AE311" s="99"/>
    </row>
    <row r="312" spans="31:31" ht="30" customHeight="1" x14ac:dyDescent="0.35">
      <c r="AE312" s="99"/>
    </row>
    <row r="313" spans="31:31" ht="30" customHeight="1" x14ac:dyDescent="0.35">
      <c r="AE313" s="99"/>
    </row>
    <row r="314" spans="31:31" ht="30" customHeight="1" x14ac:dyDescent="0.35">
      <c r="AE314" s="99"/>
    </row>
    <row r="315" spans="31:31" ht="30" customHeight="1" x14ac:dyDescent="0.35">
      <c r="AE315" s="99"/>
    </row>
    <row r="316" spans="31:31" ht="30" customHeight="1" x14ac:dyDescent="0.35">
      <c r="AE316" s="99"/>
    </row>
    <row r="317" spans="31:31" ht="30" customHeight="1" x14ac:dyDescent="0.35">
      <c r="AE317" s="99"/>
    </row>
    <row r="318" spans="31:31" ht="30" customHeight="1" x14ac:dyDescent="0.35">
      <c r="AE318" s="99"/>
    </row>
    <row r="319" spans="31:31" ht="30" customHeight="1" x14ac:dyDescent="0.35">
      <c r="AE319" s="99"/>
    </row>
    <row r="320" spans="31:31" ht="30" customHeight="1" x14ac:dyDescent="0.35">
      <c r="AE320" s="99"/>
    </row>
    <row r="321" spans="31:31" ht="30" customHeight="1" x14ac:dyDescent="0.35">
      <c r="AE321" s="99"/>
    </row>
    <row r="322" spans="31:31" ht="30" customHeight="1" x14ac:dyDescent="0.35">
      <c r="AE322" s="99"/>
    </row>
    <row r="323" spans="31:31" ht="30" customHeight="1" x14ac:dyDescent="0.35">
      <c r="AE323" s="99"/>
    </row>
    <row r="324" spans="31:31" ht="30" customHeight="1" x14ac:dyDescent="0.35">
      <c r="AE324" s="99"/>
    </row>
    <row r="325" spans="31:31" ht="30" customHeight="1" x14ac:dyDescent="0.35">
      <c r="AE325" s="99"/>
    </row>
    <row r="326" spans="31:31" ht="30" customHeight="1" x14ac:dyDescent="0.35">
      <c r="AE326" s="99"/>
    </row>
    <row r="327" spans="31:31" ht="30" customHeight="1" x14ac:dyDescent="0.35">
      <c r="AE327" s="99"/>
    </row>
    <row r="328" spans="31:31" ht="30" customHeight="1" x14ac:dyDescent="0.35">
      <c r="AE328" s="99"/>
    </row>
    <row r="329" spans="31:31" ht="30" customHeight="1" x14ac:dyDescent="0.35">
      <c r="AE329" s="99"/>
    </row>
    <row r="330" spans="31:31" ht="30" customHeight="1" x14ac:dyDescent="0.35">
      <c r="AE330" s="99"/>
    </row>
    <row r="331" spans="31:31" ht="30" customHeight="1" x14ac:dyDescent="0.35">
      <c r="AE331" s="99"/>
    </row>
    <row r="332" spans="31:31" ht="30" customHeight="1" x14ac:dyDescent="0.35">
      <c r="AE332" s="99"/>
    </row>
    <row r="333" spans="31:31" ht="30" customHeight="1" x14ac:dyDescent="0.35">
      <c r="AE333" s="99"/>
    </row>
    <row r="334" spans="31:31" ht="30" customHeight="1" x14ac:dyDescent="0.35">
      <c r="AE334" s="99"/>
    </row>
    <row r="335" spans="31:31" ht="30" customHeight="1" x14ac:dyDescent="0.35">
      <c r="AE335" s="99"/>
    </row>
    <row r="336" spans="31:31" ht="30" customHeight="1" x14ac:dyDescent="0.35">
      <c r="AE336" s="99"/>
    </row>
    <row r="337" spans="31:31" ht="30" customHeight="1" x14ac:dyDescent="0.35">
      <c r="AE337" s="99"/>
    </row>
    <row r="338" spans="31:31" ht="30" customHeight="1" x14ac:dyDescent="0.35">
      <c r="AE338" s="99"/>
    </row>
    <row r="339" spans="31:31" ht="30" customHeight="1" x14ac:dyDescent="0.35">
      <c r="AE339" s="99"/>
    </row>
    <row r="340" spans="31:31" ht="30" customHeight="1" x14ac:dyDescent="0.35">
      <c r="AE340" s="99"/>
    </row>
    <row r="341" spans="31:31" ht="30" customHeight="1" x14ac:dyDescent="0.35">
      <c r="AE341" s="99"/>
    </row>
    <row r="342" spans="31:31" ht="30" customHeight="1" x14ac:dyDescent="0.35">
      <c r="AE342" s="99"/>
    </row>
    <row r="343" spans="31:31" ht="30" customHeight="1" x14ac:dyDescent="0.35">
      <c r="AE343" s="99"/>
    </row>
    <row r="344" spans="31:31" ht="30" customHeight="1" x14ac:dyDescent="0.35">
      <c r="AE344" s="99"/>
    </row>
    <row r="345" spans="31:31" ht="30" customHeight="1" x14ac:dyDescent="0.35">
      <c r="AE345" s="99"/>
    </row>
    <row r="346" spans="31:31" ht="30" customHeight="1" x14ac:dyDescent="0.35">
      <c r="AE346" s="99"/>
    </row>
    <row r="347" spans="31:31" ht="30" customHeight="1" x14ac:dyDescent="0.35">
      <c r="AE347" s="99"/>
    </row>
    <row r="348" spans="31:31" ht="30" customHeight="1" x14ac:dyDescent="0.35">
      <c r="AE348" s="99"/>
    </row>
    <row r="349" spans="31:31" ht="30" customHeight="1" x14ac:dyDescent="0.35">
      <c r="AE349" s="99"/>
    </row>
    <row r="350" spans="31:31" ht="30" customHeight="1" x14ac:dyDescent="0.35">
      <c r="AE350" s="99"/>
    </row>
    <row r="351" spans="31:31" ht="30" customHeight="1" x14ac:dyDescent="0.35">
      <c r="AE351" s="99"/>
    </row>
    <row r="352" spans="31:31" ht="30" customHeight="1" x14ac:dyDescent="0.35">
      <c r="AE352" s="99"/>
    </row>
    <row r="353" spans="31:31" ht="30" customHeight="1" x14ac:dyDescent="0.35">
      <c r="AE353" s="99"/>
    </row>
    <row r="354" spans="31:31" ht="30" customHeight="1" x14ac:dyDescent="0.35">
      <c r="AE354" s="99"/>
    </row>
    <row r="355" spans="31:31" ht="30" customHeight="1" x14ac:dyDescent="0.35">
      <c r="AE355" s="99"/>
    </row>
    <row r="356" spans="31:31" ht="30" customHeight="1" x14ac:dyDescent="0.35">
      <c r="AE356" s="99"/>
    </row>
    <row r="357" spans="31:31" ht="30" customHeight="1" x14ac:dyDescent="0.35">
      <c r="AE357" s="99"/>
    </row>
    <row r="358" spans="31:31" ht="30" customHeight="1" x14ac:dyDescent="0.35">
      <c r="AE358" s="99"/>
    </row>
    <row r="359" spans="31:31" ht="30" customHeight="1" x14ac:dyDescent="0.35">
      <c r="AE359" s="99"/>
    </row>
    <row r="360" spans="31:31" ht="30" customHeight="1" x14ac:dyDescent="0.35">
      <c r="AE360" s="99"/>
    </row>
    <row r="361" spans="31:31" ht="30" customHeight="1" x14ac:dyDescent="0.35">
      <c r="AE361" s="99"/>
    </row>
    <row r="362" spans="31:31" ht="30" customHeight="1" x14ac:dyDescent="0.35">
      <c r="AE362" s="99"/>
    </row>
    <row r="363" spans="31:31" ht="30" customHeight="1" x14ac:dyDescent="0.35">
      <c r="AE363" s="99"/>
    </row>
    <row r="364" spans="31:31" ht="30" customHeight="1" x14ac:dyDescent="0.35">
      <c r="AE364" s="99"/>
    </row>
    <row r="365" spans="31:31" ht="30" customHeight="1" x14ac:dyDescent="0.35">
      <c r="AE365" s="99"/>
    </row>
    <row r="366" spans="31:31" ht="30" customHeight="1" x14ac:dyDescent="0.35">
      <c r="AE366" s="99"/>
    </row>
    <row r="367" spans="31:31" ht="30" customHeight="1" x14ac:dyDescent="0.35">
      <c r="AE367" s="99"/>
    </row>
    <row r="368" spans="31:31" ht="30" customHeight="1" x14ac:dyDescent="0.35">
      <c r="AE368" s="99"/>
    </row>
    <row r="369" spans="31:31" ht="30" customHeight="1" x14ac:dyDescent="0.35">
      <c r="AE369" s="99"/>
    </row>
    <row r="370" spans="31:31" ht="30" customHeight="1" x14ac:dyDescent="0.35">
      <c r="AE370" s="99"/>
    </row>
    <row r="371" spans="31:31" ht="30" customHeight="1" x14ac:dyDescent="0.35">
      <c r="AE371" s="99"/>
    </row>
    <row r="372" spans="31:31" ht="30" customHeight="1" x14ac:dyDescent="0.35">
      <c r="AE372" s="99"/>
    </row>
    <row r="373" spans="31:31" ht="30" customHeight="1" x14ac:dyDescent="0.35">
      <c r="AE373" s="99"/>
    </row>
    <row r="374" spans="31:31" ht="30" customHeight="1" x14ac:dyDescent="0.35">
      <c r="AE374" s="99"/>
    </row>
    <row r="375" spans="31:31" ht="30" customHeight="1" x14ac:dyDescent="0.35">
      <c r="AE375" s="99"/>
    </row>
    <row r="376" spans="31:31" ht="30" customHeight="1" x14ac:dyDescent="0.35">
      <c r="AE376" s="99"/>
    </row>
    <row r="377" spans="31:31" ht="30" customHeight="1" x14ac:dyDescent="0.35">
      <c r="AE377" s="99"/>
    </row>
    <row r="378" spans="31:31" ht="30" customHeight="1" x14ac:dyDescent="0.35">
      <c r="AE378" s="99"/>
    </row>
    <row r="379" spans="31:31" ht="30" customHeight="1" x14ac:dyDescent="0.35">
      <c r="AE379" s="99"/>
    </row>
    <row r="380" spans="31:31" ht="30" customHeight="1" x14ac:dyDescent="0.35">
      <c r="AE380" s="99"/>
    </row>
    <row r="381" spans="31:31" ht="30" customHeight="1" x14ac:dyDescent="0.35">
      <c r="AE381" s="99"/>
    </row>
    <row r="382" spans="31:31" ht="30" customHeight="1" x14ac:dyDescent="0.35">
      <c r="AE382" s="99"/>
    </row>
    <row r="383" spans="31:31" ht="30" customHeight="1" x14ac:dyDescent="0.35">
      <c r="AE383" s="99"/>
    </row>
    <row r="384" spans="31:31" ht="30" customHeight="1" x14ac:dyDescent="0.35">
      <c r="AE384" s="99"/>
    </row>
    <row r="385" spans="31:31" ht="30" customHeight="1" x14ac:dyDescent="0.35">
      <c r="AE385" s="99"/>
    </row>
    <row r="386" spans="31:31" ht="30" customHeight="1" x14ac:dyDescent="0.35">
      <c r="AE386" s="99"/>
    </row>
    <row r="387" spans="31:31" ht="30" customHeight="1" x14ac:dyDescent="0.35">
      <c r="AE387" s="99"/>
    </row>
    <row r="388" spans="31:31" ht="30" customHeight="1" x14ac:dyDescent="0.35">
      <c r="AE388" s="99"/>
    </row>
    <row r="389" spans="31:31" ht="30" customHeight="1" x14ac:dyDescent="0.35">
      <c r="AE389" s="99"/>
    </row>
    <row r="390" spans="31:31" ht="30" customHeight="1" x14ac:dyDescent="0.35">
      <c r="AE390" s="99"/>
    </row>
    <row r="391" spans="31:31" ht="30" customHeight="1" x14ac:dyDescent="0.35">
      <c r="AE391" s="99"/>
    </row>
    <row r="392" spans="31:31" ht="30" customHeight="1" x14ac:dyDescent="0.35">
      <c r="AE392" s="99"/>
    </row>
    <row r="393" spans="31:31" ht="30" customHeight="1" x14ac:dyDescent="0.35">
      <c r="AE393" s="99"/>
    </row>
    <row r="394" spans="31:31" ht="30" customHeight="1" x14ac:dyDescent="0.35">
      <c r="AE394" s="99"/>
    </row>
    <row r="395" spans="31:31" ht="30" customHeight="1" x14ac:dyDescent="0.35">
      <c r="AE395" s="99"/>
    </row>
    <row r="396" spans="31:31" ht="30" customHeight="1" x14ac:dyDescent="0.35">
      <c r="AE396" s="99"/>
    </row>
    <row r="397" spans="31:31" ht="30" customHeight="1" x14ac:dyDescent="0.35">
      <c r="AE397" s="99"/>
    </row>
    <row r="398" spans="31:31" ht="30" customHeight="1" x14ac:dyDescent="0.35">
      <c r="AE398" s="99"/>
    </row>
    <row r="399" spans="31:31" ht="30" customHeight="1" x14ac:dyDescent="0.35">
      <c r="AE399" s="99"/>
    </row>
    <row r="400" spans="31:31" ht="30" customHeight="1" x14ac:dyDescent="0.35">
      <c r="AE400" s="99"/>
    </row>
    <row r="401" spans="31:31" ht="30" customHeight="1" x14ac:dyDescent="0.35">
      <c r="AE401" s="99"/>
    </row>
    <row r="402" spans="31:31" ht="30" customHeight="1" x14ac:dyDescent="0.35">
      <c r="AE402" s="99"/>
    </row>
    <row r="403" spans="31:31" ht="30" customHeight="1" x14ac:dyDescent="0.35">
      <c r="AE403" s="99"/>
    </row>
    <row r="404" spans="31:31" ht="30" customHeight="1" x14ac:dyDescent="0.35">
      <c r="AE404" s="99"/>
    </row>
    <row r="405" spans="31:31" ht="30" customHeight="1" x14ac:dyDescent="0.35">
      <c r="AE405" s="99"/>
    </row>
    <row r="406" spans="31:31" ht="30" customHeight="1" x14ac:dyDescent="0.35">
      <c r="AE406" s="99"/>
    </row>
    <row r="407" spans="31:31" ht="30" customHeight="1" x14ac:dyDescent="0.35">
      <c r="AE407" s="99"/>
    </row>
    <row r="408" spans="31:31" ht="30" customHeight="1" x14ac:dyDescent="0.35">
      <c r="AE408" s="99"/>
    </row>
    <row r="409" spans="31:31" ht="30" customHeight="1" x14ac:dyDescent="0.35">
      <c r="AE409" s="99"/>
    </row>
    <row r="410" spans="31:31" ht="30" customHeight="1" x14ac:dyDescent="0.35">
      <c r="AE410" s="99"/>
    </row>
    <row r="411" spans="31:31" ht="30" customHeight="1" x14ac:dyDescent="0.35">
      <c r="AE411" s="99"/>
    </row>
    <row r="412" spans="31:31" ht="30" customHeight="1" x14ac:dyDescent="0.35">
      <c r="AE412" s="99"/>
    </row>
    <row r="413" spans="31:31" ht="30" customHeight="1" x14ac:dyDescent="0.35">
      <c r="AE413" s="99"/>
    </row>
    <row r="414" spans="31:31" ht="30" customHeight="1" x14ac:dyDescent="0.35">
      <c r="AE414" s="99"/>
    </row>
    <row r="415" spans="31:31" ht="30" customHeight="1" x14ac:dyDescent="0.35">
      <c r="AE415" s="99"/>
    </row>
    <row r="416" spans="31:31" ht="30" customHeight="1" x14ac:dyDescent="0.35">
      <c r="AE416" s="99"/>
    </row>
    <row r="417" spans="31:31" ht="30" customHeight="1" x14ac:dyDescent="0.35">
      <c r="AE417" s="99"/>
    </row>
    <row r="418" spans="31:31" ht="30" customHeight="1" x14ac:dyDescent="0.35">
      <c r="AE418" s="99"/>
    </row>
    <row r="419" spans="31:31" ht="30" customHeight="1" x14ac:dyDescent="0.35">
      <c r="AE419" s="99"/>
    </row>
    <row r="420" spans="31:31" ht="30" customHeight="1" x14ac:dyDescent="0.35">
      <c r="AE420" s="99"/>
    </row>
    <row r="421" spans="31:31" ht="30" customHeight="1" x14ac:dyDescent="0.35">
      <c r="AE421" s="99"/>
    </row>
    <row r="422" spans="31:31" ht="30" customHeight="1" x14ac:dyDescent="0.35">
      <c r="AE422" s="99"/>
    </row>
    <row r="423" spans="31:31" ht="30" customHeight="1" x14ac:dyDescent="0.35">
      <c r="AE423" s="99"/>
    </row>
    <row r="424" spans="31:31" ht="30" customHeight="1" x14ac:dyDescent="0.35">
      <c r="AE424" s="99"/>
    </row>
    <row r="425" spans="31:31" ht="30" customHeight="1" x14ac:dyDescent="0.35">
      <c r="AE425" s="99"/>
    </row>
    <row r="426" spans="31:31" ht="30" customHeight="1" x14ac:dyDescent="0.35">
      <c r="AE426" s="99"/>
    </row>
    <row r="427" spans="31:31" ht="30" customHeight="1" x14ac:dyDescent="0.35">
      <c r="AE427" s="99"/>
    </row>
    <row r="428" spans="31:31" ht="30" customHeight="1" x14ac:dyDescent="0.35">
      <c r="AE428" s="99"/>
    </row>
    <row r="429" spans="31:31" ht="30" customHeight="1" x14ac:dyDescent="0.35">
      <c r="AE429" s="99"/>
    </row>
    <row r="430" spans="31:31" ht="30" customHeight="1" x14ac:dyDescent="0.35">
      <c r="AE430" s="99"/>
    </row>
    <row r="431" spans="31:31" ht="30" customHeight="1" x14ac:dyDescent="0.35">
      <c r="AE431" s="99"/>
    </row>
    <row r="432" spans="31:31" ht="30" customHeight="1" x14ac:dyDescent="0.35">
      <c r="AE432" s="99"/>
    </row>
    <row r="433" spans="31:31" ht="30" customHeight="1" x14ac:dyDescent="0.35">
      <c r="AE433" s="99"/>
    </row>
    <row r="434" spans="31:31" ht="30" customHeight="1" x14ac:dyDescent="0.35">
      <c r="AE434" s="99"/>
    </row>
    <row r="435" spans="31:31" ht="30" customHeight="1" x14ac:dyDescent="0.35">
      <c r="AE435" s="99"/>
    </row>
    <row r="436" spans="31:31" ht="30" customHeight="1" x14ac:dyDescent="0.35">
      <c r="AE436" s="99"/>
    </row>
    <row r="437" spans="31:31" ht="30" customHeight="1" x14ac:dyDescent="0.35">
      <c r="AE437" s="99"/>
    </row>
    <row r="438" spans="31:31" ht="30" customHeight="1" x14ac:dyDescent="0.35">
      <c r="AE438" s="99"/>
    </row>
    <row r="439" spans="31:31" ht="30" customHeight="1" x14ac:dyDescent="0.35">
      <c r="AE439" s="99"/>
    </row>
    <row r="440" spans="31:31" ht="30" customHeight="1" x14ac:dyDescent="0.35">
      <c r="AE440" s="99"/>
    </row>
    <row r="441" spans="31:31" ht="30" customHeight="1" x14ac:dyDescent="0.35">
      <c r="AE441" s="99"/>
    </row>
    <row r="442" spans="31:31" ht="30" customHeight="1" x14ac:dyDescent="0.35">
      <c r="AE442" s="99"/>
    </row>
    <row r="443" spans="31:31" ht="30" customHeight="1" x14ac:dyDescent="0.35">
      <c r="AE443" s="99"/>
    </row>
    <row r="444" spans="31:31" ht="30" customHeight="1" x14ac:dyDescent="0.35">
      <c r="AE444" s="99"/>
    </row>
    <row r="445" spans="31:31" ht="30" customHeight="1" x14ac:dyDescent="0.35">
      <c r="AE445" s="99"/>
    </row>
    <row r="446" spans="31:31" ht="30" customHeight="1" x14ac:dyDescent="0.35">
      <c r="AE446" s="99"/>
    </row>
    <row r="447" spans="31:31" ht="30" customHeight="1" x14ac:dyDescent="0.35">
      <c r="AE447" s="99"/>
    </row>
    <row r="448" spans="31:31" ht="30" customHeight="1" x14ac:dyDescent="0.35">
      <c r="AE448" s="99"/>
    </row>
    <row r="449" spans="31:31" ht="30" customHeight="1" x14ac:dyDescent="0.35">
      <c r="AE449" s="99"/>
    </row>
    <row r="450" spans="31:31" ht="30" customHeight="1" x14ac:dyDescent="0.35">
      <c r="AE450" s="99"/>
    </row>
    <row r="451" spans="31:31" ht="30" customHeight="1" x14ac:dyDescent="0.35">
      <c r="AE451" s="99"/>
    </row>
    <row r="452" spans="31:31" ht="30" customHeight="1" x14ac:dyDescent="0.35">
      <c r="AE452" s="99"/>
    </row>
    <row r="453" spans="31:31" ht="30" customHeight="1" x14ac:dyDescent="0.35">
      <c r="AE453" s="99"/>
    </row>
    <row r="454" spans="31:31" ht="30" customHeight="1" x14ac:dyDescent="0.35">
      <c r="AE454" s="99"/>
    </row>
    <row r="455" spans="31:31" ht="30" customHeight="1" x14ac:dyDescent="0.35">
      <c r="AE455" s="99"/>
    </row>
    <row r="456" spans="31:31" ht="30" customHeight="1" x14ac:dyDescent="0.35">
      <c r="AE456" s="99"/>
    </row>
    <row r="457" spans="31:31" ht="30" customHeight="1" x14ac:dyDescent="0.35">
      <c r="AE457" s="99"/>
    </row>
    <row r="458" spans="31:31" ht="30" customHeight="1" x14ac:dyDescent="0.35">
      <c r="AE458" s="99"/>
    </row>
    <row r="459" spans="31:31" ht="30" customHeight="1" x14ac:dyDescent="0.35">
      <c r="AE459" s="99"/>
    </row>
    <row r="460" spans="31:31" ht="30" customHeight="1" x14ac:dyDescent="0.35">
      <c r="AE460" s="99"/>
    </row>
    <row r="461" spans="31:31" ht="30" customHeight="1" x14ac:dyDescent="0.35">
      <c r="AE461" s="99"/>
    </row>
    <row r="462" spans="31:31" ht="30" customHeight="1" x14ac:dyDescent="0.35">
      <c r="AE462" s="99"/>
    </row>
    <row r="463" spans="31:31" ht="30" customHeight="1" x14ac:dyDescent="0.35">
      <c r="AE463" s="99"/>
    </row>
    <row r="464" spans="31:31" ht="30" customHeight="1" x14ac:dyDescent="0.35">
      <c r="AE464" s="99"/>
    </row>
    <row r="465" spans="31:31" ht="30" customHeight="1" x14ac:dyDescent="0.35">
      <c r="AE465" s="99"/>
    </row>
    <row r="466" spans="31:31" ht="30" customHeight="1" x14ac:dyDescent="0.35">
      <c r="AE466" s="99"/>
    </row>
    <row r="467" spans="31:31" ht="30" customHeight="1" x14ac:dyDescent="0.35">
      <c r="AE467" s="99"/>
    </row>
    <row r="468" spans="31:31" ht="30" customHeight="1" x14ac:dyDescent="0.35">
      <c r="AE468" s="99"/>
    </row>
    <row r="469" spans="31:31" ht="30" customHeight="1" x14ac:dyDescent="0.35">
      <c r="AE469" s="99"/>
    </row>
    <row r="470" spans="31:31" ht="30" customHeight="1" x14ac:dyDescent="0.35">
      <c r="AE470" s="99"/>
    </row>
    <row r="471" spans="31:31" ht="30" customHeight="1" x14ac:dyDescent="0.35">
      <c r="AE471" s="99"/>
    </row>
    <row r="472" spans="31:31" ht="30" customHeight="1" x14ac:dyDescent="0.35">
      <c r="AE472" s="99"/>
    </row>
    <row r="473" spans="31:31" ht="30" customHeight="1" x14ac:dyDescent="0.35">
      <c r="AE473" s="99"/>
    </row>
    <row r="474" spans="31:31" ht="30" customHeight="1" x14ac:dyDescent="0.35">
      <c r="AE474" s="99"/>
    </row>
    <row r="475" spans="31:31" ht="30" customHeight="1" x14ac:dyDescent="0.35">
      <c r="AE475" s="99"/>
    </row>
    <row r="476" spans="31:31" ht="30" customHeight="1" x14ac:dyDescent="0.35">
      <c r="AE476" s="99"/>
    </row>
    <row r="477" spans="31:31" ht="30" customHeight="1" x14ac:dyDescent="0.35">
      <c r="AE477" s="99"/>
    </row>
    <row r="478" spans="31:31" ht="30" customHeight="1" x14ac:dyDescent="0.35">
      <c r="AE478" s="99"/>
    </row>
    <row r="479" spans="31:31" ht="30" customHeight="1" x14ac:dyDescent="0.35">
      <c r="AE479" s="99"/>
    </row>
    <row r="480" spans="31:31" ht="30" customHeight="1" x14ac:dyDescent="0.35">
      <c r="AE480" s="99"/>
    </row>
    <row r="481" spans="31:31" ht="30" customHeight="1" x14ac:dyDescent="0.35">
      <c r="AE481" s="99"/>
    </row>
    <row r="482" spans="31:31" ht="30" customHeight="1" x14ac:dyDescent="0.35">
      <c r="AE482" s="99"/>
    </row>
    <row r="483" spans="31:31" ht="30" customHeight="1" x14ac:dyDescent="0.35">
      <c r="AE483" s="99"/>
    </row>
    <row r="484" spans="31:31" ht="30" customHeight="1" x14ac:dyDescent="0.35">
      <c r="AE484" s="99"/>
    </row>
    <row r="485" spans="31:31" ht="30" customHeight="1" x14ac:dyDescent="0.35">
      <c r="AE485" s="99"/>
    </row>
    <row r="486" spans="31:31" ht="30" customHeight="1" x14ac:dyDescent="0.35">
      <c r="AE486" s="99"/>
    </row>
    <row r="487" spans="31:31" ht="30" customHeight="1" x14ac:dyDescent="0.35">
      <c r="AE487" s="99"/>
    </row>
    <row r="488" spans="31:31" ht="30" customHeight="1" x14ac:dyDescent="0.35">
      <c r="AE488" s="99"/>
    </row>
    <row r="489" spans="31:31" ht="30" customHeight="1" x14ac:dyDescent="0.35">
      <c r="AE489" s="99"/>
    </row>
    <row r="490" spans="31:31" ht="30" customHeight="1" x14ac:dyDescent="0.35">
      <c r="AE490" s="99"/>
    </row>
    <row r="491" spans="31:31" ht="30" customHeight="1" x14ac:dyDescent="0.35">
      <c r="AE491" s="99"/>
    </row>
    <row r="492" spans="31:31" ht="30" customHeight="1" x14ac:dyDescent="0.35">
      <c r="AE492" s="99"/>
    </row>
    <row r="493" spans="31:31" ht="30" customHeight="1" x14ac:dyDescent="0.35">
      <c r="AE493" s="99"/>
    </row>
    <row r="494" spans="31:31" ht="30" customHeight="1" x14ac:dyDescent="0.35">
      <c r="AE494" s="99"/>
    </row>
    <row r="495" spans="31:31" ht="30" customHeight="1" x14ac:dyDescent="0.35">
      <c r="AE495" s="99"/>
    </row>
    <row r="496" spans="31:31" ht="30" customHeight="1" x14ac:dyDescent="0.35">
      <c r="AE496" s="99"/>
    </row>
    <row r="497" spans="31:31" ht="30" customHeight="1" x14ac:dyDescent="0.35">
      <c r="AE497" s="99"/>
    </row>
    <row r="498" spans="31:31" ht="30" customHeight="1" x14ac:dyDescent="0.35">
      <c r="AE498" s="99"/>
    </row>
    <row r="499" spans="31:31" ht="30" customHeight="1" x14ac:dyDescent="0.35">
      <c r="AE499" s="99"/>
    </row>
    <row r="500" spans="31:31" ht="30" customHeight="1" x14ac:dyDescent="0.35">
      <c r="AE500" s="99"/>
    </row>
    <row r="501" spans="31:31" ht="30" customHeight="1" x14ac:dyDescent="0.35">
      <c r="AE501" s="99"/>
    </row>
    <row r="502" spans="31:31" ht="30" customHeight="1" x14ac:dyDescent="0.35">
      <c r="AE502" s="99"/>
    </row>
    <row r="503" spans="31:31" ht="30" customHeight="1" x14ac:dyDescent="0.35">
      <c r="AE503" s="99"/>
    </row>
    <row r="504" spans="31:31" ht="30" customHeight="1" x14ac:dyDescent="0.35">
      <c r="AE504" s="99"/>
    </row>
    <row r="505" spans="31:31" ht="30" customHeight="1" x14ac:dyDescent="0.35">
      <c r="AE505" s="99"/>
    </row>
    <row r="506" spans="31:31" ht="30" customHeight="1" x14ac:dyDescent="0.35">
      <c r="AE506" s="99"/>
    </row>
    <row r="507" spans="31:31" ht="30" customHeight="1" x14ac:dyDescent="0.35">
      <c r="AE507" s="99"/>
    </row>
    <row r="508" spans="31:31" ht="30" customHeight="1" x14ac:dyDescent="0.35">
      <c r="AE508" s="99"/>
    </row>
    <row r="509" spans="31:31" ht="30" customHeight="1" x14ac:dyDescent="0.35">
      <c r="AE509" s="99"/>
    </row>
    <row r="510" spans="31:31" ht="30" customHeight="1" x14ac:dyDescent="0.35">
      <c r="AE510" s="99"/>
    </row>
    <row r="511" spans="31:31" ht="30" customHeight="1" x14ac:dyDescent="0.35">
      <c r="AE511" s="99"/>
    </row>
    <row r="512" spans="31:31" ht="30" customHeight="1" x14ac:dyDescent="0.35">
      <c r="AE512" s="99"/>
    </row>
    <row r="513" spans="31:31" ht="30" customHeight="1" x14ac:dyDescent="0.35">
      <c r="AE513" s="99"/>
    </row>
    <row r="514" spans="31:31" ht="30" customHeight="1" x14ac:dyDescent="0.35">
      <c r="AE514" s="99"/>
    </row>
    <row r="515" spans="31:31" ht="30" customHeight="1" x14ac:dyDescent="0.35">
      <c r="AE515" s="99"/>
    </row>
    <row r="516" spans="31:31" ht="30" customHeight="1" x14ac:dyDescent="0.35">
      <c r="AE516" s="99"/>
    </row>
    <row r="517" spans="31:31" ht="30" customHeight="1" x14ac:dyDescent="0.35">
      <c r="AE517" s="99"/>
    </row>
    <row r="518" spans="31:31" ht="30" customHeight="1" x14ac:dyDescent="0.35">
      <c r="AE518" s="99"/>
    </row>
    <row r="519" spans="31:31" ht="30" customHeight="1" x14ac:dyDescent="0.35">
      <c r="AE519" s="99"/>
    </row>
    <row r="520" spans="31:31" ht="30" customHeight="1" x14ac:dyDescent="0.35">
      <c r="AE520" s="99"/>
    </row>
    <row r="521" spans="31:31" ht="30" customHeight="1" x14ac:dyDescent="0.35">
      <c r="AE521" s="99"/>
    </row>
    <row r="522" spans="31:31" ht="30" customHeight="1" x14ac:dyDescent="0.35">
      <c r="AE522" s="99"/>
    </row>
    <row r="523" spans="31:31" ht="30" customHeight="1" x14ac:dyDescent="0.35">
      <c r="AE523" s="99"/>
    </row>
    <row r="524" spans="31:31" ht="30" customHeight="1" x14ac:dyDescent="0.35">
      <c r="AE524" s="99"/>
    </row>
    <row r="525" spans="31:31" ht="30" customHeight="1" x14ac:dyDescent="0.35">
      <c r="AE525" s="99"/>
    </row>
    <row r="526" spans="31:31" ht="30" customHeight="1" x14ac:dyDescent="0.35">
      <c r="AE526" s="99"/>
    </row>
    <row r="527" spans="31:31" ht="30" customHeight="1" x14ac:dyDescent="0.35">
      <c r="AE527" s="99"/>
    </row>
    <row r="528" spans="31:31" ht="30" customHeight="1" x14ac:dyDescent="0.35">
      <c r="AE528" s="99"/>
    </row>
    <row r="529" spans="31:31" ht="30" customHeight="1" x14ac:dyDescent="0.35">
      <c r="AE529" s="99"/>
    </row>
    <row r="530" spans="31:31" ht="30" customHeight="1" x14ac:dyDescent="0.35">
      <c r="AE530" s="99"/>
    </row>
    <row r="531" spans="31:31" ht="30" customHeight="1" x14ac:dyDescent="0.35">
      <c r="AE531" s="99"/>
    </row>
    <row r="532" spans="31:31" ht="30" customHeight="1" x14ac:dyDescent="0.35">
      <c r="AE532" s="99"/>
    </row>
    <row r="533" spans="31:31" ht="30" customHeight="1" x14ac:dyDescent="0.35">
      <c r="AE533" s="99"/>
    </row>
    <row r="534" spans="31:31" ht="30" customHeight="1" x14ac:dyDescent="0.35">
      <c r="AE534" s="99"/>
    </row>
    <row r="535" spans="31:31" ht="30" customHeight="1" x14ac:dyDescent="0.35">
      <c r="AE535" s="99"/>
    </row>
    <row r="536" spans="31:31" ht="30" customHeight="1" x14ac:dyDescent="0.35">
      <c r="AE536" s="99"/>
    </row>
    <row r="537" spans="31:31" ht="30" customHeight="1" x14ac:dyDescent="0.35">
      <c r="AE537" s="99"/>
    </row>
    <row r="538" spans="31:31" ht="30" customHeight="1" x14ac:dyDescent="0.35">
      <c r="AE538" s="99"/>
    </row>
    <row r="539" spans="31:31" ht="30" customHeight="1" x14ac:dyDescent="0.35">
      <c r="AE539" s="99"/>
    </row>
    <row r="540" spans="31:31" ht="30" customHeight="1" x14ac:dyDescent="0.35">
      <c r="AE540" s="99"/>
    </row>
    <row r="541" spans="31:31" ht="30" customHeight="1" x14ac:dyDescent="0.35">
      <c r="AE541" s="99"/>
    </row>
    <row r="542" spans="31:31" ht="30" customHeight="1" x14ac:dyDescent="0.35">
      <c r="AE542" s="99"/>
    </row>
    <row r="543" spans="31:31" ht="30" customHeight="1" x14ac:dyDescent="0.35">
      <c r="AE543" s="99"/>
    </row>
    <row r="544" spans="31:31" ht="30" customHeight="1" x14ac:dyDescent="0.35">
      <c r="AE544" s="99"/>
    </row>
    <row r="545" spans="31:31" ht="30" customHeight="1" x14ac:dyDescent="0.35">
      <c r="AE545" s="99"/>
    </row>
    <row r="546" spans="31:31" ht="30" customHeight="1" x14ac:dyDescent="0.35">
      <c r="AE546" s="99"/>
    </row>
    <row r="547" spans="31:31" ht="30" customHeight="1" x14ac:dyDescent="0.35">
      <c r="AE547" s="99"/>
    </row>
    <row r="548" spans="31:31" ht="30" customHeight="1" x14ac:dyDescent="0.35">
      <c r="AE548" s="99"/>
    </row>
    <row r="549" spans="31:31" ht="30" customHeight="1" x14ac:dyDescent="0.35">
      <c r="AE549" s="99"/>
    </row>
    <row r="550" spans="31:31" ht="30" customHeight="1" x14ac:dyDescent="0.35">
      <c r="AE550" s="99"/>
    </row>
    <row r="551" spans="31:31" ht="30" customHeight="1" x14ac:dyDescent="0.35">
      <c r="AE551" s="99"/>
    </row>
    <row r="552" spans="31:31" ht="30" customHeight="1" x14ac:dyDescent="0.35">
      <c r="AE552" s="99"/>
    </row>
    <row r="553" spans="31:31" ht="30" customHeight="1" x14ac:dyDescent="0.35">
      <c r="AE553" s="99"/>
    </row>
    <row r="554" spans="31:31" ht="30" customHeight="1" x14ac:dyDescent="0.35">
      <c r="AE554" s="99"/>
    </row>
    <row r="555" spans="31:31" ht="30" customHeight="1" x14ac:dyDescent="0.35">
      <c r="AE555" s="99"/>
    </row>
    <row r="556" spans="31:31" ht="30" customHeight="1" x14ac:dyDescent="0.35">
      <c r="AE556" s="99"/>
    </row>
    <row r="557" spans="31:31" ht="30" customHeight="1" x14ac:dyDescent="0.35">
      <c r="AE557" s="99"/>
    </row>
    <row r="558" spans="31:31" ht="30" customHeight="1" x14ac:dyDescent="0.35">
      <c r="AE558" s="99"/>
    </row>
    <row r="559" spans="31:31" ht="30" customHeight="1" x14ac:dyDescent="0.35">
      <c r="AE559" s="99"/>
    </row>
    <row r="560" spans="31:31" ht="30" customHeight="1" x14ac:dyDescent="0.35">
      <c r="AE560" s="99"/>
    </row>
    <row r="561" spans="31:31" ht="30" customHeight="1" x14ac:dyDescent="0.35">
      <c r="AE561" s="99"/>
    </row>
    <row r="562" spans="31:31" ht="30" customHeight="1" x14ac:dyDescent="0.35">
      <c r="AE562" s="99"/>
    </row>
    <row r="563" spans="31:31" ht="30" customHeight="1" x14ac:dyDescent="0.35">
      <c r="AE563" s="99"/>
    </row>
    <row r="564" spans="31:31" ht="30" customHeight="1" x14ac:dyDescent="0.35">
      <c r="AE564" s="99"/>
    </row>
    <row r="565" spans="31:31" ht="30" customHeight="1" x14ac:dyDescent="0.35">
      <c r="AE565" s="99"/>
    </row>
    <row r="566" spans="31:31" ht="30" customHeight="1" x14ac:dyDescent="0.35">
      <c r="AE566" s="99"/>
    </row>
    <row r="567" spans="31:31" ht="30" customHeight="1" x14ac:dyDescent="0.35">
      <c r="AE567" s="99"/>
    </row>
    <row r="568" spans="31:31" ht="30" customHeight="1" x14ac:dyDescent="0.35">
      <c r="AE568" s="99"/>
    </row>
    <row r="569" spans="31:31" ht="30" customHeight="1" x14ac:dyDescent="0.35">
      <c r="AE569" s="99"/>
    </row>
    <row r="570" spans="31:31" ht="30" customHeight="1" x14ac:dyDescent="0.35">
      <c r="AE570" s="99"/>
    </row>
    <row r="571" spans="31:31" ht="30" customHeight="1" x14ac:dyDescent="0.35">
      <c r="AE571" s="99"/>
    </row>
    <row r="572" spans="31:31" ht="30" customHeight="1" x14ac:dyDescent="0.35">
      <c r="AE572" s="99"/>
    </row>
    <row r="573" spans="31:31" ht="30" customHeight="1" x14ac:dyDescent="0.35">
      <c r="AE573" s="99"/>
    </row>
    <row r="574" spans="31:31" ht="30" customHeight="1" x14ac:dyDescent="0.35">
      <c r="AE574" s="99"/>
    </row>
    <row r="575" spans="31:31" ht="30" customHeight="1" x14ac:dyDescent="0.35">
      <c r="AE575" s="99"/>
    </row>
    <row r="576" spans="31:31" ht="30" customHeight="1" x14ac:dyDescent="0.35">
      <c r="AE576" s="99"/>
    </row>
    <row r="577" spans="31:31" ht="30" customHeight="1" x14ac:dyDescent="0.35">
      <c r="AE577" s="99"/>
    </row>
    <row r="578" spans="31:31" ht="30" customHeight="1" x14ac:dyDescent="0.35">
      <c r="AE578" s="99"/>
    </row>
    <row r="579" spans="31:31" ht="30" customHeight="1" x14ac:dyDescent="0.35">
      <c r="AE579" s="99"/>
    </row>
    <row r="580" spans="31:31" ht="30" customHeight="1" x14ac:dyDescent="0.35">
      <c r="AE580" s="99"/>
    </row>
    <row r="581" spans="31:31" ht="30" customHeight="1" x14ac:dyDescent="0.35">
      <c r="AE581" s="99"/>
    </row>
    <row r="582" spans="31:31" ht="30" customHeight="1" x14ac:dyDescent="0.35">
      <c r="AE582" s="99"/>
    </row>
    <row r="583" spans="31:31" ht="30" customHeight="1" x14ac:dyDescent="0.35">
      <c r="AE583" s="99"/>
    </row>
    <row r="584" spans="31:31" ht="30" customHeight="1" x14ac:dyDescent="0.35">
      <c r="AE584" s="99"/>
    </row>
    <row r="585" spans="31:31" ht="30" customHeight="1" x14ac:dyDescent="0.35">
      <c r="AE585" s="99"/>
    </row>
    <row r="586" spans="31:31" ht="30" customHeight="1" x14ac:dyDescent="0.35">
      <c r="AE586" s="99"/>
    </row>
    <row r="587" spans="31:31" ht="30" customHeight="1" x14ac:dyDescent="0.35">
      <c r="AE587" s="99"/>
    </row>
    <row r="588" spans="31:31" ht="30" customHeight="1" x14ac:dyDescent="0.35">
      <c r="AE588" s="99"/>
    </row>
    <row r="589" spans="31:31" ht="30" customHeight="1" x14ac:dyDescent="0.35">
      <c r="AE589" s="99"/>
    </row>
    <row r="590" spans="31:31" ht="30" customHeight="1" x14ac:dyDescent="0.35">
      <c r="AE590" s="99"/>
    </row>
    <row r="591" spans="31:31" ht="30" customHeight="1" x14ac:dyDescent="0.35">
      <c r="AE591" s="99"/>
    </row>
    <row r="592" spans="31:31" ht="30" customHeight="1" x14ac:dyDescent="0.35">
      <c r="AE592" s="99"/>
    </row>
    <row r="593" spans="31:31" ht="30" customHeight="1" x14ac:dyDescent="0.35">
      <c r="AE593" s="99"/>
    </row>
    <row r="594" spans="31:31" ht="30" customHeight="1" x14ac:dyDescent="0.35">
      <c r="AE594" s="99"/>
    </row>
    <row r="595" spans="31:31" ht="30" customHeight="1" x14ac:dyDescent="0.35">
      <c r="AE595" s="99"/>
    </row>
    <row r="596" spans="31:31" ht="30" customHeight="1" x14ac:dyDescent="0.35">
      <c r="AE596" s="99"/>
    </row>
    <row r="597" spans="31:31" ht="30" customHeight="1" x14ac:dyDescent="0.35">
      <c r="AE597" s="99"/>
    </row>
    <row r="598" spans="31:31" ht="30" customHeight="1" x14ac:dyDescent="0.35">
      <c r="AE598" s="99"/>
    </row>
    <row r="599" spans="31:31" ht="30" customHeight="1" x14ac:dyDescent="0.35">
      <c r="AE599" s="99"/>
    </row>
    <row r="600" spans="31:31" ht="30" customHeight="1" x14ac:dyDescent="0.35">
      <c r="AE600" s="99"/>
    </row>
    <row r="601" spans="31:31" ht="30" customHeight="1" x14ac:dyDescent="0.35">
      <c r="AE601" s="99"/>
    </row>
    <row r="602" spans="31:31" ht="30" customHeight="1" x14ac:dyDescent="0.35">
      <c r="AE602" s="99"/>
    </row>
    <row r="603" spans="31:31" ht="30" customHeight="1" x14ac:dyDescent="0.35">
      <c r="AE603" s="99"/>
    </row>
    <row r="604" spans="31:31" ht="30" customHeight="1" x14ac:dyDescent="0.35">
      <c r="AE604" s="99"/>
    </row>
    <row r="605" spans="31:31" ht="30" customHeight="1" x14ac:dyDescent="0.35">
      <c r="AE605" s="99"/>
    </row>
    <row r="606" spans="31:31" ht="30" customHeight="1" x14ac:dyDescent="0.35">
      <c r="AE606" s="99"/>
    </row>
    <row r="607" spans="31:31" ht="30" customHeight="1" x14ac:dyDescent="0.35">
      <c r="AE607" s="99"/>
    </row>
    <row r="608" spans="31:31" ht="30" customHeight="1" x14ac:dyDescent="0.35">
      <c r="AE608" s="99"/>
    </row>
    <row r="609" spans="31:31" ht="30" customHeight="1" x14ac:dyDescent="0.35">
      <c r="AE609" s="99"/>
    </row>
    <row r="610" spans="31:31" ht="30" customHeight="1" x14ac:dyDescent="0.35">
      <c r="AE610" s="99"/>
    </row>
    <row r="611" spans="31:31" ht="30" customHeight="1" x14ac:dyDescent="0.35">
      <c r="AE611" s="99"/>
    </row>
    <row r="612" spans="31:31" ht="30" customHeight="1" x14ac:dyDescent="0.35">
      <c r="AE612" s="99"/>
    </row>
    <row r="613" spans="31:31" ht="30" customHeight="1" x14ac:dyDescent="0.35">
      <c r="AE613" s="99"/>
    </row>
    <row r="614" spans="31:31" ht="30" customHeight="1" x14ac:dyDescent="0.35">
      <c r="AE614" s="99"/>
    </row>
    <row r="615" spans="31:31" ht="30" customHeight="1" x14ac:dyDescent="0.35">
      <c r="AE615" s="99"/>
    </row>
    <row r="616" spans="31:31" ht="30" customHeight="1" x14ac:dyDescent="0.35">
      <c r="AE616" s="99"/>
    </row>
    <row r="617" spans="31:31" ht="30" customHeight="1" x14ac:dyDescent="0.35">
      <c r="AE617" s="99"/>
    </row>
    <row r="618" spans="31:31" ht="30" customHeight="1" x14ac:dyDescent="0.35">
      <c r="AE618" s="99"/>
    </row>
    <row r="619" spans="31:31" ht="30" customHeight="1" x14ac:dyDescent="0.35">
      <c r="AE619" s="99"/>
    </row>
    <row r="620" spans="31:31" ht="30" customHeight="1" x14ac:dyDescent="0.35">
      <c r="AE620" s="99"/>
    </row>
    <row r="621" spans="31:31" ht="30" customHeight="1" x14ac:dyDescent="0.35">
      <c r="AE621" s="99"/>
    </row>
    <row r="622" spans="31:31" ht="30" customHeight="1" x14ac:dyDescent="0.35">
      <c r="AE622" s="99"/>
    </row>
    <row r="623" spans="31:31" ht="30" customHeight="1" x14ac:dyDescent="0.35">
      <c r="AE623" s="99"/>
    </row>
    <row r="624" spans="31:31" ht="30" customHeight="1" x14ac:dyDescent="0.35">
      <c r="AE624" s="99"/>
    </row>
    <row r="625" spans="31:31" ht="30" customHeight="1" x14ac:dyDescent="0.35">
      <c r="AE625" s="99"/>
    </row>
    <row r="626" spans="31:31" ht="30" customHeight="1" x14ac:dyDescent="0.35">
      <c r="AE626" s="99"/>
    </row>
    <row r="627" spans="31:31" ht="30" customHeight="1" x14ac:dyDescent="0.35">
      <c r="AE627" s="99"/>
    </row>
    <row r="628" spans="31:31" ht="30" customHeight="1" x14ac:dyDescent="0.35">
      <c r="AE628" s="99"/>
    </row>
    <row r="629" spans="31:31" ht="30" customHeight="1" x14ac:dyDescent="0.35">
      <c r="AE629" s="99"/>
    </row>
    <row r="630" spans="31:31" ht="30" customHeight="1" x14ac:dyDescent="0.35">
      <c r="AE630" s="99"/>
    </row>
    <row r="631" spans="31:31" ht="30" customHeight="1" x14ac:dyDescent="0.35">
      <c r="AE631" s="99"/>
    </row>
    <row r="632" spans="31:31" ht="30" customHeight="1" x14ac:dyDescent="0.35">
      <c r="AE632" s="99"/>
    </row>
    <row r="633" spans="31:31" ht="30" customHeight="1" x14ac:dyDescent="0.35">
      <c r="AE633" s="99"/>
    </row>
    <row r="634" spans="31:31" ht="30" customHeight="1" x14ac:dyDescent="0.35">
      <c r="AE634" s="99"/>
    </row>
    <row r="635" spans="31:31" ht="30" customHeight="1" x14ac:dyDescent="0.35">
      <c r="AE635" s="99"/>
    </row>
    <row r="636" spans="31:31" ht="30" customHeight="1" x14ac:dyDescent="0.35">
      <c r="AE636" s="99"/>
    </row>
    <row r="637" spans="31:31" ht="30" customHeight="1" x14ac:dyDescent="0.35">
      <c r="AE637" s="99"/>
    </row>
    <row r="638" spans="31:31" ht="30" customHeight="1" x14ac:dyDescent="0.35">
      <c r="AE638" s="99"/>
    </row>
    <row r="639" spans="31:31" ht="30" customHeight="1" x14ac:dyDescent="0.35">
      <c r="AE639" s="99"/>
    </row>
    <row r="640" spans="31:31" ht="30" customHeight="1" x14ac:dyDescent="0.35">
      <c r="AE640" s="99"/>
    </row>
    <row r="641" spans="31:31" ht="30" customHeight="1" x14ac:dyDescent="0.35">
      <c r="AE641" s="99"/>
    </row>
    <row r="642" spans="31:31" ht="30" customHeight="1" x14ac:dyDescent="0.35">
      <c r="AE642" s="99"/>
    </row>
    <row r="643" spans="31:31" ht="30" customHeight="1" x14ac:dyDescent="0.35">
      <c r="AE643" s="99"/>
    </row>
    <row r="644" spans="31:31" ht="30" customHeight="1" x14ac:dyDescent="0.35">
      <c r="AE644" s="99"/>
    </row>
    <row r="645" spans="31:31" ht="30" customHeight="1" x14ac:dyDescent="0.35">
      <c r="AE645" s="99"/>
    </row>
    <row r="646" spans="31:31" ht="30" customHeight="1" x14ac:dyDescent="0.35">
      <c r="AE646" s="99"/>
    </row>
    <row r="647" spans="31:31" ht="30" customHeight="1" x14ac:dyDescent="0.35">
      <c r="AE647" s="99"/>
    </row>
    <row r="648" spans="31:31" ht="30" customHeight="1" x14ac:dyDescent="0.35">
      <c r="AE648" s="99"/>
    </row>
    <row r="649" spans="31:31" ht="30" customHeight="1" x14ac:dyDescent="0.35">
      <c r="AE649" s="99"/>
    </row>
    <row r="650" spans="31:31" ht="30" customHeight="1" x14ac:dyDescent="0.35">
      <c r="AE650" s="99"/>
    </row>
    <row r="651" spans="31:31" ht="30" customHeight="1" x14ac:dyDescent="0.35">
      <c r="AE651" s="99"/>
    </row>
    <row r="652" spans="31:31" ht="30" customHeight="1" x14ac:dyDescent="0.35">
      <c r="AE652" s="99"/>
    </row>
    <row r="653" spans="31:31" ht="30" customHeight="1" x14ac:dyDescent="0.35">
      <c r="AE653" s="99"/>
    </row>
    <row r="654" spans="31:31" ht="30" customHeight="1" x14ac:dyDescent="0.35">
      <c r="AE654" s="99"/>
    </row>
    <row r="655" spans="31:31" ht="30" customHeight="1" x14ac:dyDescent="0.35">
      <c r="AE655" s="99"/>
    </row>
    <row r="656" spans="31:31" ht="30" customHeight="1" x14ac:dyDescent="0.35">
      <c r="AE656" s="99"/>
    </row>
    <row r="657" spans="31:31" ht="30" customHeight="1" x14ac:dyDescent="0.35">
      <c r="AE657" s="99"/>
    </row>
    <row r="658" spans="31:31" ht="30" customHeight="1" x14ac:dyDescent="0.35">
      <c r="AE658" s="99"/>
    </row>
    <row r="659" spans="31:31" ht="30" customHeight="1" x14ac:dyDescent="0.35">
      <c r="AE659" s="99"/>
    </row>
    <row r="660" spans="31:31" ht="30" customHeight="1" x14ac:dyDescent="0.35">
      <c r="AE660" s="99"/>
    </row>
    <row r="661" spans="31:31" ht="30" customHeight="1" x14ac:dyDescent="0.35">
      <c r="AE661" s="99"/>
    </row>
    <row r="662" spans="31:31" ht="30" customHeight="1" x14ac:dyDescent="0.35">
      <c r="AE662" s="99"/>
    </row>
    <row r="663" spans="31:31" ht="30" customHeight="1" x14ac:dyDescent="0.35">
      <c r="AE663" s="99"/>
    </row>
    <row r="664" spans="31:31" ht="30" customHeight="1" x14ac:dyDescent="0.35">
      <c r="AE664" s="99"/>
    </row>
    <row r="665" spans="31:31" ht="30" customHeight="1" x14ac:dyDescent="0.35">
      <c r="AE665" s="99"/>
    </row>
    <row r="666" spans="31:31" ht="30" customHeight="1" x14ac:dyDescent="0.35">
      <c r="AE666" s="99"/>
    </row>
    <row r="667" spans="31:31" ht="30" customHeight="1" x14ac:dyDescent="0.35">
      <c r="AE667" s="99"/>
    </row>
    <row r="668" spans="31:31" ht="30" customHeight="1" x14ac:dyDescent="0.35">
      <c r="AE668" s="99"/>
    </row>
    <row r="669" spans="31:31" ht="30" customHeight="1" x14ac:dyDescent="0.35">
      <c r="AE669" s="99"/>
    </row>
    <row r="670" spans="31:31" ht="30" customHeight="1" x14ac:dyDescent="0.35">
      <c r="AE670" s="99"/>
    </row>
    <row r="671" spans="31:31" ht="30" customHeight="1" x14ac:dyDescent="0.35">
      <c r="AE671" s="99"/>
    </row>
    <row r="672" spans="31:31" ht="30" customHeight="1" x14ac:dyDescent="0.35">
      <c r="AE672" s="99"/>
    </row>
    <row r="673" spans="31:31" ht="30" customHeight="1" x14ac:dyDescent="0.35">
      <c r="AE673" s="99"/>
    </row>
    <row r="674" spans="31:31" ht="30" customHeight="1" x14ac:dyDescent="0.35">
      <c r="AE674" s="99"/>
    </row>
    <row r="675" spans="31:31" ht="30" customHeight="1" x14ac:dyDescent="0.35">
      <c r="AE675" s="99"/>
    </row>
    <row r="676" spans="31:31" ht="30" customHeight="1" x14ac:dyDescent="0.35">
      <c r="AE676" s="99"/>
    </row>
    <row r="677" spans="31:31" ht="30" customHeight="1" x14ac:dyDescent="0.35">
      <c r="AE677" s="99"/>
    </row>
    <row r="678" spans="31:31" ht="30" customHeight="1" x14ac:dyDescent="0.35">
      <c r="AE678" s="99"/>
    </row>
    <row r="679" spans="31:31" ht="30" customHeight="1" x14ac:dyDescent="0.35">
      <c r="AE679" s="99"/>
    </row>
    <row r="680" spans="31:31" ht="30" customHeight="1" x14ac:dyDescent="0.35">
      <c r="AE680" s="99"/>
    </row>
    <row r="681" spans="31:31" ht="30" customHeight="1" x14ac:dyDescent="0.35">
      <c r="AE681" s="99"/>
    </row>
    <row r="682" spans="31:31" ht="30" customHeight="1" x14ac:dyDescent="0.35">
      <c r="AE682" s="99"/>
    </row>
    <row r="683" spans="31:31" ht="30" customHeight="1" x14ac:dyDescent="0.35">
      <c r="AE683" s="99"/>
    </row>
    <row r="684" spans="31:31" ht="30" customHeight="1" x14ac:dyDescent="0.35">
      <c r="AE684" s="99"/>
    </row>
    <row r="685" spans="31:31" ht="30" customHeight="1" x14ac:dyDescent="0.35">
      <c r="AE685" s="99"/>
    </row>
    <row r="686" spans="31:31" ht="30" customHeight="1" x14ac:dyDescent="0.35">
      <c r="AE686" s="99"/>
    </row>
    <row r="687" spans="31:31" ht="30" customHeight="1" x14ac:dyDescent="0.35">
      <c r="AE687" s="99"/>
    </row>
    <row r="688" spans="31:31" ht="30" customHeight="1" x14ac:dyDescent="0.35">
      <c r="AE688" s="99"/>
    </row>
    <row r="689" spans="31:31" ht="30" customHeight="1" x14ac:dyDescent="0.35">
      <c r="AE689" s="99"/>
    </row>
    <row r="690" spans="31:31" ht="30" customHeight="1" x14ac:dyDescent="0.35">
      <c r="AE690" s="99"/>
    </row>
    <row r="691" spans="31:31" ht="30" customHeight="1" x14ac:dyDescent="0.35">
      <c r="AE691" s="99"/>
    </row>
    <row r="692" spans="31:31" ht="30" customHeight="1" x14ac:dyDescent="0.35">
      <c r="AE692" s="99"/>
    </row>
    <row r="693" spans="31:31" ht="30" customHeight="1" x14ac:dyDescent="0.35">
      <c r="AE693" s="99"/>
    </row>
    <row r="694" spans="31:31" ht="30" customHeight="1" x14ac:dyDescent="0.35">
      <c r="AE694" s="99"/>
    </row>
    <row r="695" spans="31:31" ht="30" customHeight="1" x14ac:dyDescent="0.35">
      <c r="AE695" s="99"/>
    </row>
    <row r="696" spans="31:31" ht="30" customHeight="1" x14ac:dyDescent="0.35">
      <c r="AE696" s="99"/>
    </row>
    <row r="697" spans="31:31" ht="30" customHeight="1" x14ac:dyDescent="0.35">
      <c r="AE697" s="99"/>
    </row>
    <row r="698" spans="31:31" ht="30" customHeight="1" x14ac:dyDescent="0.35">
      <c r="AE698" s="99"/>
    </row>
    <row r="699" spans="31:31" ht="30" customHeight="1" x14ac:dyDescent="0.35">
      <c r="AE699" s="99"/>
    </row>
    <row r="700" spans="31:31" ht="30" customHeight="1" x14ac:dyDescent="0.35">
      <c r="AE700" s="99"/>
    </row>
    <row r="701" spans="31:31" ht="30" customHeight="1" x14ac:dyDescent="0.35">
      <c r="AE701" s="99"/>
    </row>
    <row r="702" spans="31:31" ht="30" customHeight="1" x14ac:dyDescent="0.35">
      <c r="AE702" s="99"/>
    </row>
    <row r="703" spans="31:31" ht="30" customHeight="1" x14ac:dyDescent="0.35">
      <c r="AE703" s="99"/>
    </row>
    <row r="704" spans="31:31" ht="30" customHeight="1" x14ac:dyDescent="0.35">
      <c r="AE704" s="99"/>
    </row>
    <row r="705" spans="31:31" ht="30" customHeight="1" x14ac:dyDescent="0.35">
      <c r="AE705" s="99"/>
    </row>
    <row r="706" spans="31:31" ht="30" customHeight="1" x14ac:dyDescent="0.35">
      <c r="AE706" s="99"/>
    </row>
    <row r="707" spans="31:31" ht="30" customHeight="1" x14ac:dyDescent="0.35">
      <c r="AE707" s="99"/>
    </row>
    <row r="708" spans="31:31" ht="30" customHeight="1" x14ac:dyDescent="0.35">
      <c r="AE708" s="99"/>
    </row>
    <row r="709" spans="31:31" ht="30" customHeight="1" x14ac:dyDescent="0.35">
      <c r="AE709" s="99"/>
    </row>
    <row r="710" spans="31:31" ht="30" customHeight="1" x14ac:dyDescent="0.35">
      <c r="AE710" s="99"/>
    </row>
    <row r="711" spans="31:31" ht="30" customHeight="1" x14ac:dyDescent="0.35">
      <c r="AE711" s="99"/>
    </row>
    <row r="712" spans="31:31" ht="30" customHeight="1" x14ac:dyDescent="0.35">
      <c r="AE712" s="99"/>
    </row>
    <row r="713" spans="31:31" ht="30" customHeight="1" x14ac:dyDescent="0.35">
      <c r="AE713" s="99"/>
    </row>
    <row r="714" spans="31:31" ht="30" customHeight="1" x14ac:dyDescent="0.35">
      <c r="AE714" s="99"/>
    </row>
    <row r="715" spans="31:31" ht="30" customHeight="1" x14ac:dyDescent="0.35">
      <c r="AE715" s="99"/>
    </row>
    <row r="716" spans="31:31" ht="30" customHeight="1" x14ac:dyDescent="0.35">
      <c r="AE716" s="99"/>
    </row>
    <row r="717" spans="31:31" ht="30" customHeight="1" x14ac:dyDescent="0.35">
      <c r="AE717" s="99"/>
    </row>
    <row r="718" spans="31:31" ht="30" customHeight="1" x14ac:dyDescent="0.35">
      <c r="AE718" s="99"/>
    </row>
    <row r="719" spans="31:31" ht="30" customHeight="1" x14ac:dyDescent="0.35">
      <c r="AE719" s="99"/>
    </row>
    <row r="720" spans="31:31" ht="30" customHeight="1" x14ac:dyDescent="0.35">
      <c r="AE720" s="99"/>
    </row>
    <row r="721" spans="31:31" ht="30" customHeight="1" x14ac:dyDescent="0.35">
      <c r="AE721" s="99"/>
    </row>
    <row r="722" spans="31:31" ht="30" customHeight="1" x14ac:dyDescent="0.35">
      <c r="AE722" s="99"/>
    </row>
    <row r="723" spans="31:31" ht="30" customHeight="1" x14ac:dyDescent="0.35">
      <c r="AE723" s="99"/>
    </row>
    <row r="724" spans="31:31" ht="30" customHeight="1" x14ac:dyDescent="0.35">
      <c r="AE724" s="99"/>
    </row>
    <row r="725" spans="31:31" ht="30" customHeight="1" x14ac:dyDescent="0.35">
      <c r="AE725" s="99"/>
    </row>
    <row r="726" spans="31:31" ht="30" customHeight="1" x14ac:dyDescent="0.35">
      <c r="AE726" s="99"/>
    </row>
    <row r="727" spans="31:31" ht="30" customHeight="1" x14ac:dyDescent="0.35">
      <c r="AE727" s="99"/>
    </row>
    <row r="728" spans="31:31" ht="30" customHeight="1" x14ac:dyDescent="0.35">
      <c r="AE728" s="99"/>
    </row>
    <row r="729" spans="31:31" ht="30" customHeight="1" x14ac:dyDescent="0.35">
      <c r="AE729" s="99"/>
    </row>
    <row r="730" spans="31:31" ht="30" customHeight="1" x14ac:dyDescent="0.35">
      <c r="AE730" s="99"/>
    </row>
    <row r="731" spans="31:31" ht="30" customHeight="1" x14ac:dyDescent="0.35">
      <c r="AE731" s="99"/>
    </row>
    <row r="732" spans="31:31" ht="30" customHeight="1" x14ac:dyDescent="0.35">
      <c r="AE732" s="99"/>
    </row>
    <row r="733" spans="31:31" ht="30" customHeight="1" x14ac:dyDescent="0.35">
      <c r="AE733" s="99"/>
    </row>
    <row r="734" spans="31:31" ht="30" customHeight="1" x14ac:dyDescent="0.35">
      <c r="AE734" s="99"/>
    </row>
    <row r="735" spans="31:31" ht="30" customHeight="1" x14ac:dyDescent="0.35">
      <c r="AE735" s="99"/>
    </row>
    <row r="736" spans="31:31" ht="30" customHeight="1" x14ac:dyDescent="0.35">
      <c r="AE736" s="99"/>
    </row>
    <row r="737" spans="31:31" ht="30" customHeight="1" x14ac:dyDescent="0.35">
      <c r="AE737" s="99"/>
    </row>
    <row r="738" spans="31:31" ht="30" customHeight="1" x14ac:dyDescent="0.35">
      <c r="AE738" s="99"/>
    </row>
    <row r="739" spans="31:31" ht="30" customHeight="1" x14ac:dyDescent="0.35">
      <c r="AE739" s="99"/>
    </row>
    <row r="740" spans="31:31" ht="30" customHeight="1" x14ac:dyDescent="0.35">
      <c r="AE740" s="99"/>
    </row>
    <row r="741" spans="31:31" ht="30" customHeight="1" x14ac:dyDescent="0.35">
      <c r="AE741" s="99"/>
    </row>
    <row r="742" spans="31:31" ht="30" customHeight="1" x14ac:dyDescent="0.35">
      <c r="AE742" s="99"/>
    </row>
    <row r="743" spans="31:31" ht="30" customHeight="1" x14ac:dyDescent="0.35">
      <c r="AE743" s="99"/>
    </row>
    <row r="744" spans="31:31" ht="30" customHeight="1" x14ac:dyDescent="0.35">
      <c r="AE744" s="99"/>
    </row>
    <row r="745" spans="31:31" ht="30" customHeight="1" x14ac:dyDescent="0.35">
      <c r="AE745" s="99"/>
    </row>
    <row r="746" spans="31:31" ht="30" customHeight="1" x14ac:dyDescent="0.35">
      <c r="AE746" s="99"/>
    </row>
    <row r="747" spans="31:31" ht="30" customHeight="1" x14ac:dyDescent="0.35">
      <c r="AE747" s="99"/>
    </row>
    <row r="748" spans="31:31" ht="30" customHeight="1" x14ac:dyDescent="0.35">
      <c r="AE748" s="99"/>
    </row>
    <row r="749" spans="31:31" ht="30" customHeight="1" x14ac:dyDescent="0.35">
      <c r="AE749" s="99"/>
    </row>
    <row r="750" spans="31:31" ht="30" customHeight="1" x14ac:dyDescent="0.35">
      <c r="AE750" s="99"/>
    </row>
    <row r="751" spans="31:31" ht="30" customHeight="1" x14ac:dyDescent="0.35">
      <c r="AE751" s="99"/>
    </row>
    <row r="752" spans="31:31" ht="30" customHeight="1" x14ac:dyDescent="0.35">
      <c r="AE752" s="99"/>
    </row>
    <row r="753" spans="31:31" ht="30" customHeight="1" x14ac:dyDescent="0.35">
      <c r="AE753" s="99"/>
    </row>
    <row r="754" spans="31:31" ht="30" customHeight="1" x14ac:dyDescent="0.35">
      <c r="AE754" s="99"/>
    </row>
    <row r="755" spans="31:31" ht="30" customHeight="1" x14ac:dyDescent="0.35">
      <c r="AE755" s="99"/>
    </row>
    <row r="756" spans="31:31" ht="30" customHeight="1" x14ac:dyDescent="0.35">
      <c r="AE756" s="99"/>
    </row>
    <row r="757" spans="31:31" ht="30" customHeight="1" x14ac:dyDescent="0.35">
      <c r="AE757" s="99"/>
    </row>
    <row r="758" spans="31:31" ht="30" customHeight="1" x14ac:dyDescent="0.35">
      <c r="AE758" s="99"/>
    </row>
    <row r="759" spans="31:31" ht="30" customHeight="1" x14ac:dyDescent="0.35">
      <c r="AE759" s="99"/>
    </row>
    <row r="760" spans="31:31" ht="30" customHeight="1" x14ac:dyDescent="0.35">
      <c r="AE760" s="99"/>
    </row>
    <row r="761" spans="31:31" ht="30" customHeight="1" x14ac:dyDescent="0.35">
      <c r="AE761" s="99"/>
    </row>
    <row r="762" spans="31:31" ht="30" customHeight="1" x14ac:dyDescent="0.35">
      <c r="AE762" s="99"/>
    </row>
    <row r="763" spans="31:31" ht="30" customHeight="1" x14ac:dyDescent="0.35">
      <c r="AE763" s="99"/>
    </row>
    <row r="764" spans="31:31" ht="30" customHeight="1" x14ac:dyDescent="0.35">
      <c r="AE764" s="99"/>
    </row>
    <row r="765" spans="31:31" ht="30" customHeight="1" x14ac:dyDescent="0.35">
      <c r="AE765" s="99"/>
    </row>
    <row r="766" spans="31:31" ht="30" customHeight="1" x14ac:dyDescent="0.35">
      <c r="AE766" s="99"/>
    </row>
    <row r="767" spans="31:31" ht="30" customHeight="1" x14ac:dyDescent="0.35">
      <c r="AE767" s="99"/>
    </row>
    <row r="768" spans="31:31" ht="30" customHeight="1" x14ac:dyDescent="0.35">
      <c r="AE768" s="99"/>
    </row>
    <row r="769" spans="31:31" ht="30" customHeight="1" x14ac:dyDescent="0.35">
      <c r="AE769" s="99"/>
    </row>
    <row r="770" spans="31:31" ht="30" customHeight="1" x14ac:dyDescent="0.35">
      <c r="AE770" s="99"/>
    </row>
    <row r="771" spans="31:31" ht="30" customHeight="1" x14ac:dyDescent="0.35">
      <c r="AE771" s="99"/>
    </row>
    <row r="772" spans="31:31" ht="30" customHeight="1" x14ac:dyDescent="0.35">
      <c r="AE772" s="99"/>
    </row>
    <row r="773" spans="31:31" ht="30" customHeight="1" x14ac:dyDescent="0.35">
      <c r="AE773" s="99"/>
    </row>
    <row r="774" spans="31:31" ht="30" customHeight="1" x14ac:dyDescent="0.35">
      <c r="AE774" s="99"/>
    </row>
    <row r="775" spans="31:31" ht="30" customHeight="1" x14ac:dyDescent="0.35">
      <c r="AE775" s="99"/>
    </row>
    <row r="776" spans="31:31" ht="30" customHeight="1" x14ac:dyDescent="0.35">
      <c r="AE776" s="99"/>
    </row>
    <row r="777" spans="31:31" ht="30" customHeight="1" x14ac:dyDescent="0.35">
      <c r="AE777" s="99"/>
    </row>
    <row r="778" spans="31:31" ht="30" customHeight="1" x14ac:dyDescent="0.35">
      <c r="AE778" s="99"/>
    </row>
    <row r="779" spans="31:31" ht="30" customHeight="1" x14ac:dyDescent="0.35">
      <c r="AE779" s="99"/>
    </row>
    <row r="780" spans="31:31" ht="30" customHeight="1" x14ac:dyDescent="0.35">
      <c r="AE780" s="99"/>
    </row>
    <row r="781" spans="31:31" ht="30" customHeight="1" x14ac:dyDescent="0.35">
      <c r="AE781" s="99"/>
    </row>
    <row r="782" spans="31:31" ht="30" customHeight="1" x14ac:dyDescent="0.35">
      <c r="AE782" s="99"/>
    </row>
    <row r="783" spans="31:31" ht="30" customHeight="1" x14ac:dyDescent="0.35">
      <c r="AE783" s="99"/>
    </row>
    <row r="784" spans="31:31" ht="30" customHeight="1" x14ac:dyDescent="0.35">
      <c r="AE784" s="99"/>
    </row>
    <row r="785" spans="31:31" ht="30" customHeight="1" x14ac:dyDescent="0.35">
      <c r="AE785" s="99"/>
    </row>
    <row r="786" spans="31:31" ht="30" customHeight="1" x14ac:dyDescent="0.35">
      <c r="AE786" s="99"/>
    </row>
    <row r="787" spans="31:31" ht="30" customHeight="1" x14ac:dyDescent="0.35">
      <c r="AE787" s="99"/>
    </row>
    <row r="788" spans="31:31" ht="30" customHeight="1" x14ac:dyDescent="0.35">
      <c r="AE788" s="99"/>
    </row>
    <row r="789" spans="31:31" ht="30" customHeight="1" x14ac:dyDescent="0.35">
      <c r="AE789" s="99"/>
    </row>
    <row r="790" spans="31:31" ht="30" customHeight="1" x14ac:dyDescent="0.35">
      <c r="AE790" s="99"/>
    </row>
    <row r="791" spans="31:31" ht="30" customHeight="1" x14ac:dyDescent="0.35">
      <c r="AE791" s="99"/>
    </row>
    <row r="792" spans="31:31" ht="30" customHeight="1" x14ac:dyDescent="0.35">
      <c r="AE792" s="99"/>
    </row>
    <row r="793" spans="31:31" ht="30" customHeight="1" x14ac:dyDescent="0.35">
      <c r="AE793" s="99"/>
    </row>
    <row r="794" spans="31:31" ht="30" customHeight="1" x14ac:dyDescent="0.35">
      <c r="AE794" s="99"/>
    </row>
    <row r="795" spans="31:31" ht="30" customHeight="1" x14ac:dyDescent="0.35">
      <c r="AE795" s="99"/>
    </row>
    <row r="796" spans="31:31" ht="30" customHeight="1" x14ac:dyDescent="0.35">
      <c r="AE796" s="99"/>
    </row>
    <row r="797" spans="31:31" ht="30" customHeight="1" x14ac:dyDescent="0.35">
      <c r="AE797" s="99"/>
    </row>
    <row r="798" spans="31:31" ht="30" customHeight="1" x14ac:dyDescent="0.35">
      <c r="AE798" s="99"/>
    </row>
    <row r="799" spans="31:31" ht="30" customHeight="1" x14ac:dyDescent="0.35">
      <c r="AE799" s="99"/>
    </row>
    <row r="800" spans="31:31" ht="30" customHeight="1" x14ac:dyDescent="0.35">
      <c r="AE800" s="99"/>
    </row>
    <row r="801" spans="31:31" ht="30" customHeight="1" x14ac:dyDescent="0.35">
      <c r="AE801" s="99"/>
    </row>
    <row r="802" spans="31:31" ht="30" customHeight="1" x14ac:dyDescent="0.35">
      <c r="AE802" s="99"/>
    </row>
    <row r="803" spans="31:31" ht="30" customHeight="1" x14ac:dyDescent="0.35">
      <c r="AE803" s="99"/>
    </row>
    <row r="804" spans="31:31" ht="30" customHeight="1" x14ac:dyDescent="0.35">
      <c r="AE804" s="99"/>
    </row>
    <row r="805" spans="31:31" ht="30" customHeight="1" x14ac:dyDescent="0.35">
      <c r="AE805" s="99"/>
    </row>
    <row r="806" spans="31:31" ht="30" customHeight="1" x14ac:dyDescent="0.35">
      <c r="AE806" s="99"/>
    </row>
    <row r="807" spans="31:31" ht="30" customHeight="1" x14ac:dyDescent="0.35">
      <c r="AE807" s="99"/>
    </row>
    <row r="808" spans="31:31" ht="30" customHeight="1" x14ac:dyDescent="0.35">
      <c r="AE808" s="99"/>
    </row>
    <row r="809" spans="31:31" ht="30" customHeight="1" x14ac:dyDescent="0.35">
      <c r="AE809" s="99"/>
    </row>
    <row r="810" spans="31:31" ht="30" customHeight="1" x14ac:dyDescent="0.35">
      <c r="AE810" s="99"/>
    </row>
    <row r="811" spans="31:31" ht="30" customHeight="1" x14ac:dyDescent="0.35">
      <c r="AE811" s="99"/>
    </row>
    <row r="812" spans="31:31" ht="30" customHeight="1" x14ac:dyDescent="0.35">
      <c r="AE812" s="99"/>
    </row>
    <row r="813" spans="31:31" ht="30" customHeight="1" x14ac:dyDescent="0.35">
      <c r="AE813" s="99"/>
    </row>
    <row r="814" spans="31:31" ht="30" customHeight="1" x14ac:dyDescent="0.35">
      <c r="AE814" s="99"/>
    </row>
    <row r="815" spans="31:31" ht="30" customHeight="1" x14ac:dyDescent="0.35">
      <c r="AE815" s="99"/>
    </row>
    <row r="816" spans="31:31" ht="30" customHeight="1" x14ac:dyDescent="0.35">
      <c r="AE816" s="99"/>
    </row>
    <row r="817" spans="31:31" ht="30" customHeight="1" x14ac:dyDescent="0.35">
      <c r="AE817" s="99"/>
    </row>
    <row r="818" spans="31:31" ht="30" customHeight="1" x14ac:dyDescent="0.35">
      <c r="AE818" s="99"/>
    </row>
    <row r="819" spans="31:31" ht="30" customHeight="1" x14ac:dyDescent="0.35">
      <c r="AE819" s="99"/>
    </row>
    <row r="820" spans="31:31" ht="30" customHeight="1" x14ac:dyDescent="0.35">
      <c r="AE820" s="99"/>
    </row>
    <row r="821" spans="31:31" ht="30" customHeight="1" x14ac:dyDescent="0.35">
      <c r="AE821" s="99"/>
    </row>
    <row r="822" spans="31:31" ht="30" customHeight="1" x14ac:dyDescent="0.35">
      <c r="AE822" s="99"/>
    </row>
    <row r="823" spans="31:31" ht="30" customHeight="1" x14ac:dyDescent="0.35">
      <c r="AE823" s="99"/>
    </row>
    <row r="824" spans="31:31" ht="30" customHeight="1" x14ac:dyDescent="0.35">
      <c r="AE824" s="99"/>
    </row>
    <row r="825" spans="31:31" ht="30" customHeight="1" x14ac:dyDescent="0.35">
      <c r="AE825" s="99"/>
    </row>
    <row r="826" spans="31:31" ht="30" customHeight="1" x14ac:dyDescent="0.35">
      <c r="AE826" s="99"/>
    </row>
    <row r="827" spans="31:31" ht="30" customHeight="1" x14ac:dyDescent="0.35">
      <c r="AE827" s="99"/>
    </row>
    <row r="828" spans="31:31" ht="30" customHeight="1" x14ac:dyDescent="0.35">
      <c r="AE828" s="99"/>
    </row>
    <row r="829" spans="31:31" ht="30" customHeight="1" x14ac:dyDescent="0.35">
      <c r="AE829" s="99"/>
    </row>
    <row r="830" spans="31:31" ht="30" customHeight="1" x14ac:dyDescent="0.35">
      <c r="AE830" s="99"/>
    </row>
    <row r="831" spans="31:31" ht="30" customHeight="1" x14ac:dyDescent="0.35">
      <c r="AE831" s="99"/>
    </row>
    <row r="832" spans="31:31" ht="30" customHeight="1" x14ac:dyDescent="0.35">
      <c r="AE832" s="99"/>
    </row>
    <row r="833" spans="31:31" ht="30" customHeight="1" x14ac:dyDescent="0.35">
      <c r="AE833" s="99"/>
    </row>
    <row r="834" spans="31:31" ht="30" customHeight="1" x14ac:dyDescent="0.35">
      <c r="AE834" s="99"/>
    </row>
    <row r="835" spans="31:31" ht="30" customHeight="1" x14ac:dyDescent="0.35">
      <c r="AE835" s="99"/>
    </row>
    <row r="836" spans="31:31" ht="30" customHeight="1" x14ac:dyDescent="0.35">
      <c r="AE836" s="99"/>
    </row>
    <row r="837" spans="31:31" ht="30" customHeight="1" x14ac:dyDescent="0.35">
      <c r="AE837" s="99"/>
    </row>
    <row r="838" spans="31:31" ht="30" customHeight="1" x14ac:dyDescent="0.35">
      <c r="AE838" s="99"/>
    </row>
    <row r="839" spans="31:31" ht="30" customHeight="1" x14ac:dyDescent="0.35">
      <c r="AE839" s="99"/>
    </row>
    <row r="840" spans="31:31" ht="30" customHeight="1" x14ac:dyDescent="0.35">
      <c r="AE840" s="99"/>
    </row>
    <row r="841" spans="31:31" ht="30" customHeight="1" x14ac:dyDescent="0.35">
      <c r="AE841" s="99"/>
    </row>
    <row r="842" spans="31:31" ht="30" customHeight="1" x14ac:dyDescent="0.35">
      <c r="AE842" s="99"/>
    </row>
    <row r="843" spans="31:31" ht="30" customHeight="1" x14ac:dyDescent="0.35">
      <c r="AE843" s="99"/>
    </row>
    <row r="844" spans="31:31" ht="30" customHeight="1" x14ac:dyDescent="0.35">
      <c r="AE844" s="99"/>
    </row>
    <row r="845" spans="31:31" ht="30" customHeight="1" x14ac:dyDescent="0.35">
      <c r="AE845" s="99"/>
    </row>
    <row r="846" spans="31:31" ht="30" customHeight="1" x14ac:dyDescent="0.35">
      <c r="AE846" s="99"/>
    </row>
    <row r="847" spans="31:31" ht="30" customHeight="1" x14ac:dyDescent="0.35">
      <c r="AE847" s="99"/>
    </row>
    <row r="848" spans="31:31" ht="30" customHeight="1" x14ac:dyDescent="0.35">
      <c r="AE848" s="99"/>
    </row>
    <row r="849" spans="31:31" ht="30" customHeight="1" x14ac:dyDescent="0.35">
      <c r="AE849" s="99"/>
    </row>
    <row r="850" spans="31:31" ht="30" customHeight="1" x14ac:dyDescent="0.35">
      <c r="AE850" s="99"/>
    </row>
    <row r="851" spans="31:31" ht="30" customHeight="1" x14ac:dyDescent="0.35">
      <c r="AE851" s="99"/>
    </row>
    <row r="852" spans="31:31" ht="30" customHeight="1" x14ac:dyDescent="0.35">
      <c r="AE852" s="99"/>
    </row>
    <row r="853" spans="31:31" ht="30" customHeight="1" x14ac:dyDescent="0.35">
      <c r="AE853" s="99"/>
    </row>
    <row r="854" spans="31:31" ht="30" customHeight="1" x14ac:dyDescent="0.35">
      <c r="AE854" s="99"/>
    </row>
    <row r="855" spans="31:31" ht="30" customHeight="1" x14ac:dyDescent="0.35">
      <c r="AE855" s="99"/>
    </row>
    <row r="856" spans="31:31" ht="30" customHeight="1" x14ac:dyDescent="0.35">
      <c r="AE856" s="99"/>
    </row>
    <row r="857" spans="31:31" ht="30" customHeight="1" x14ac:dyDescent="0.35">
      <c r="AE857" s="99"/>
    </row>
    <row r="858" spans="31:31" ht="30" customHeight="1" x14ac:dyDescent="0.35">
      <c r="AE858" s="99"/>
    </row>
    <row r="859" spans="31:31" ht="30" customHeight="1" x14ac:dyDescent="0.35">
      <c r="AE859" s="99"/>
    </row>
    <row r="860" spans="31:31" ht="30" customHeight="1" x14ac:dyDescent="0.35">
      <c r="AE860" s="99"/>
    </row>
    <row r="861" spans="31:31" ht="30" customHeight="1" x14ac:dyDescent="0.35">
      <c r="AE861" s="99"/>
    </row>
    <row r="862" spans="31:31" ht="30" customHeight="1" x14ac:dyDescent="0.35">
      <c r="AE862" s="99"/>
    </row>
    <row r="863" spans="31:31" ht="30" customHeight="1" x14ac:dyDescent="0.35">
      <c r="AE863" s="99"/>
    </row>
    <row r="864" spans="31:31" ht="30" customHeight="1" x14ac:dyDescent="0.35">
      <c r="AE864" s="99"/>
    </row>
    <row r="865" spans="31:31" ht="30" customHeight="1" x14ac:dyDescent="0.35">
      <c r="AE865" s="99"/>
    </row>
    <row r="866" spans="31:31" ht="30" customHeight="1" x14ac:dyDescent="0.35">
      <c r="AE866" s="99"/>
    </row>
    <row r="867" spans="31:31" ht="30" customHeight="1" x14ac:dyDescent="0.35">
      <c r="AE867" s="99"/>
    </row>
    <row r="868" spans="31:31" ht="30" customHeight="1" x14ac:dyDescent="0.35">
      <c r="AE868" s="99"/>
    </row>
    <row r="869" spans="31:31" ht="30" customHeight="1" x14ac:dyDescent="0.35">
      <c r="AE869" s="99"/>
    </row>
    <row r="870" spans="31:31" ht="30" customHeight="1" x14ac:dyDescent="0.35">
      <c r="AE870" s="99"/>
    </row>
    <row r="871" spans="31:31" ht="30" customHeight="1" x14ac:dyDescent="0.35">
      <c r="AE871" s="99"/>
    </row>
    <row r="872" spans="31:31" ht="30" customHeight="1" x14ac:dyDescent="0.35">
      <c r="AE872" s="99"/>
    </row>
    <row r="873" spans="31:31" ht="30" customHeight="1" x14ac:dyDescent="0.35">
      <c r="AE873" s="99"/>
    </row>
    <row r="874" spans="31:31" ht="30" customHeight="1" x14ac:dyDescent="0.35">
      <c r="AE874" s="99"/>
    </row>
    <row r="875" spans="31:31" ht="30" customHeight="1" x14ac:dyDescent="0.35">
      <c r="AE875" s="99"/>
    </row>
    <row r="876" spans="31:31" ht="30" customHeight="1" x14ac:dyDescent="0.35">
      <c r="AE876" s="99"/>
    </row>
    <row r="877" spans="31:31" ht="30" customHeight="1" x14ac:dyDescent="0.35">
      <c r="AE877" s="99"/>
    </row>
    <row r="878" spans="31:31" ht="30" customHeight="1" x14ac:dyDescent="0.35">
      <c r="AE878" s="99"/>
    </row>
    <row r="879" spans="31:31" ht="30" customHeight="1" x14ac:dyDescent="0.35">
      <c r="AE879" s="99"/>
    </row>
    <row r="880" spans="31:31" ht="30" customHeight="1" x14ac:dyDescent="0.35">
      <c r="AE880" s="99"/>
    </row>
    <row r="881" spans="31:31" ht="30" customHeight="1" x14ac:dyDescent="0.35">
      <c r="AE881" s="99"/>
    </row>
    <row r="882" spans="31:31" ht="30" customHeight="1" x14ac:dyDescent="0.35">
      <c r="AE882" s="99"/>
    </row>
    <row r="883" spans="31:31" ht="30" customHeight="1" x14ac:dyDescent="0.35">
      <c r="AE883" s="99"/>
    </row>
    <row r="884" spans="31:31" ht="30" customHeight="1" x14ac:dyDescent="0.35">
      <c r="AE884" s="99"/>
    </row>
    <row r="885" spans="31:31" ht="30" customHeight="1" x14ac:dyDescent="0.35">
      <c r="AE885" s="99"/>
    </row>
    <row r="886" spans="31:31" ht="30" customHeight="1" x14ac:dyDescent="0.35">
      <c r="AE886" s="99"/>
    </row>
    <row r="887" spans="31:31" ht="30" customHeight="1" x14ac:dyDescent="0.35">
      <c r="AE887" s="99"/>
    </row>
    <row r="888" spans="31:31" ht="30" customHeight="1" x14ac:dyDescent="0.35">
      <c r="AE888" s="99"/>
    </row>
    <row r="889" spans="31:31" ht="30" customHeight="1" x14ac:dyDescent="0.35">
      <c r="AE889" s="99"/>
    </row>
    <row r="890" spans="31:31" ht="30" customHeight="1" x14ac:dyDescent="0.35">
      <c r="AE890" s="99"/>
    </row>
    <row r="891" spans="31:31" ht="30" customHeight="1" x14ac:dyDescent="0.35">
      <c r="AE891" s="99"/>
    </row>
    <row r="892" spans="31:31" ht="30" customHeight="1" x14ac:dyDescent="0.35">
      <c r="AE892" s="99"/>
    </row>
    <row r="893" spans="31:31" ht="30" customHeight="1" x14ac:dyDescent="0.35">
      <c r="AE893" s="99"/>
    </row>
    <row r="894" spans="31:31" ht="30" customHeight="1" x14ac:dyDescent="0.35">
      <c r="AE894" s="99"/>
    </row>
    <row r="895" spans="31:31" ht="30" customHeight="1" x14ac:dyDescent="0.35">
      <c r="AE895" s="99"/>
    </row>
    <row r="896" spans="31:31" ht="30" customHeight="1" x14ac:dyDescent="0.35">
      <c r="AE896" s="99"/>
    </row>
    <row r="897" spans="31:31" ht="30" customHeight="1" x14ac:dyDescent="0.35">
      <c r="AE897" s="99"/>
    </row>
    <row r="898" spans="31:31" ht="30" customHeight="1" x14ac:dyDescent="0.35">
      <c r="AE898" s="99"/>
    </row>
    <row r="899" spans="31:31" ht="30" customHeight="1" x14ac:dyDescent="0.35">
      <c r="AE899" s="99"/>
    </row>
    <row r="900" spans="31:31" ht="30" customHeight="1" x14ac:dyDescent="0.35">
      <c r="AE900" s="99"/>
    </row>
    <row r="901" spans="31:31" ht="30" customHeight="1" x14ac:dyDescent="0.35">
      <c r="AE901" s="99"/>
    </row>
    <row r="902" spans="31:31" ht="30" customHeight="1" x14ac:dyDescent="0.35">
      <c r="AE902" s="99"/>
    </row>
    <row r="903" spans="31:31" ht="30" customHeight="1" x14ac:dyDescent="0.35">
      <c r="AE903" s="99"/>
    </row>
    <row r="904" spans="31:31" ht="30" customHeight="1" x14ac:dyDescent="0.35">
      <c r="AE904" s="99"/>
    </row>
    <row r="905" spans="31:31" ht="30" customHeight="1" x14ac:dyDescent="0.35">
      <c r="AE905" s="99"/>
    </row>
    <row r="906" spans="31:31" ht="30" customHeight="1" x14ac:dyDescent="0.35">
      <c r="AE906" s="99"/>
    </row>
    <row r="907" spans="31:31" ht="30" customHeight="1" x14ac:dyDescent="0.35">
      <c r="AE907" s="99"/>
    </row>
    <row r="908" spans="31:31" ht="30" customHeight="1" x14ac:dyDescent="0.35">
      <c r="AE908" s="99"/>
    </row>
    <row r="909" spans="31:31" ht="30" customHeight="1" x14ac:dyDescent="0.35">
      <c r="AE909" s="99"/>
    </row>
    <row r="910" spans="31:31" ht="30" customHeight="1" x14ac:dyDescent="0.35">
      <c r="AE910" s="99"/>
    </row>
    <row r="911" spans="31:31" ht="30" customHeight="1" x14ac:dyDescent="0.35">
      <c r="AE911" s="99"/>
    </row>
    <row r="912" spans="31:31" ht="30" customHeight="1" x14ac:dyDescent="0.35">
      <c r="AE912" s="99"/>
    </row>
    <row r="913" spans="31:31" ht="30" customHeight="1" x14ac:dyDescent="0.35">
      <c r="AE913" s="99"/>
    </row>
    <row r="914" spans="31:31" ht="30" customHeight="1" x14ac:dyDescent="0.35">
      <c r="AE914" s="99"/>
    </row>
    <row r="915" spans="31:31" ht="30" customHeight="1" x14ac:dyDescent="0.35">
      <c r="AE915" s="99"/>
    </row>
    <row r="916" spans="31:31" ht="30" customHeight="1" x14ac:dyDescent="0.35">
      <c r="AE916" s="99"/>
    </row>
    <row r="917" spans="31:31" ht="30" customHeight="1" x14ac:dyDescent="0.35">
      <c r="AE917" s="99"/>
    </row>
    <row r="918" spans="31:31" ht="30" customHeight="1" x14ac:dyDescent="0.35">
      <c r="AE918" s="99"/>
    </row>
    <row r="919" spans="31:31" ht="30" customHeight="1" x14ac:dyDescent="0.35">
      <c r="AE919" s="99"/>
    </row>
    <row r="920" spans="31:31" ht="30" customHeight="1" x14ac:dyDescent="0.35">
      <c r="AE920" s="99"/>
    </row>
    <row r="921" spans="31:31" ht="30" customHeight="1" x14ac:dyDescent="0.35">
      <c r="AE921" s="99"/>
    </row>
    <row r="922" spans="31:31" ht="30" customHeight="1" x14ac:dyDescent="0.35">
      <c r="AE922" s="99"/>
    </row>
    <row r="923" spans="31:31" ht="30" customHeight="1" x14ac:dyDescent="0.35">
      <c r="AE923" s="99"/>
    </row>
    <row r="924" spans="31:31" ht="30" customHeight="1" x14ac:dyDescent="0.35">
      <c r="AE924" s="99"/>
    </row>
    <row r="925" spans="31:31" ht="30" customHeight="1" x14ac:dyDescent="0.35">
      <c r="AE925" s="99"/>
    </row>
    <row r="926" spans="31:31" ht="30" customHeight="1" x14ac:dyDescent="0.35">
      <c r="AE926" s="99"/>
    </row>
    <row r="927" spans="31:31" ht="30" customHeight="1" x14ac:dyDescent="0.35">
      <c r="AE927" s="99"/>
    </row>
    <row r="928" spans="31:31" ht="30" customHeight="1" x14ac:dyDescent="0.35">
      <c r="AE928" s="99"/>
    </row>
    <row r="929" spans="31:31" ht="30" customHeight="1" x14ac:dyDescent="0.35">
      <c r="AE929" s="99"/>
    </row>
    <row r="930" spans="31:31" ht="30" customHeight="1" x14ac:dyDescent="0.35">
      <c r="AE930" s="99"/>
    </row>
    <row r="931" spans="31:31" ht="30" customHeight="1" x14ac:dyDescent="0.35">
      <c r="AE931" s="99"/>
    </row>
    <row r="932" spans="31:31" ht="30" customHeight="1" x14ac:dyDescent="0.35">
      <c r="AE932" s="99"/>
    </row>
    <row r="933" spans="31:31" ht="30" customHeight="1" x14ac:dyDescent="0.35">
      <c r="AE933" s="99"/>
    </row>
    <row r="934" spans="31:31" ht="30" customHeight="1" x14ac:dyDescent="0.35">
      <c r="AE934" s="99"/>
    </row>
    <row r="935" spans="31:31" ht="30" customHeight="1" x14ac:dyDescent="0.35">
      <c r="AE935" s="99"/>
    </row>
    <row r="936" spans="31:31" ht="30" customHeight="1" x14ac:dyDescent="0.35">
      <c r="AE936" s="99"/>
    </row>
    <row r="937" spans="31:31" ht="30" customHeight="1" x14ac:dyDescent="0.35">
      <c r="AE937" s="99"/>
    </row>
    <row r="938" spans="31:31" ht="30" customHeight="1" x14ac:dyDescent="0.35">
      <c r="AE938" s="99"/>
    </row>
    <row r="939" spans="31:31" ht="30" customHeight="1" x14ac:dyDescent="0.35">
      <c r="AE939" s="99"/>
    </row>
    <row r="940" spans="31:31" ht="30" customHeight="1" x14ac:dyDescent="0.35">
      <c r="AE940" s="99"/>
    </row>
    <row r="941" spans="31:31" ht="30" customHeight="1" x14ac:dyDescent="0.35">
      <c r="AE941" s="99"/>
    </row>
    <row r="942" spans="31:31" ht="30" customHeight="1" x14ac:dyDescent="0.35">
      <c r="AE942" s="99"/>
    </row>
    <row r="943" spans="31:31" ht="30" customHeight="1" x14ac:dyDescent="0.35">
      <c r="AE943" s="99"/>
    </row>
    <row r="944" spans="31:31" ht="30" customHeight="1" x14ac:dyDescent="0.35">
      <c r="AE944" s="99"/>
    </row>
    <row r="945" spans="31:31" ht="30" customHeight="1" x14ac:dyDescent="0.35">
      <c r="AE945" s="99"/>
    </row>
    <row r="946" spans="31:31" ht="30" customHeight="1" x14ac:dyDescent="0.35">
      <c r="AE946" s="99"/>
    </row>
    <row r="947" spans="31:31" ht="30" customHeight="1" x14ac:dyDescent="0.35">
      <c r="AE947" s="99"/>
    </row>
    <row r="948" spans="31:31" ht="30" customHeight="1" x14ac:dyDescent="0.35">
      <c r="AE948" s="99"/>
    </row>
    <row r="949" spans="31:31" ht="30" customHeight="1" x14ac:dyDescent="0.35">
      <c r="AE949" s="99"/>
    </row>
    <row r="950" spans="31:31" ht="30" customHeight="1" x14ac:dyDescent="0.35">
      <c r="AE950" s="99"/>
    </row>
    <row r="951" spans="31:31" ht="30" customHeight="1" x14ac:dyDescent="0.35">
      <c r="AE951" s="99"/>
    </row>
    <row r="952" spans="31:31" ht="30" customHeight="1" x14ac:dyDescent="0.35">
      <c r="AE952" s="99"/>
    </row>
    <row r="953" spans="31:31" ht="30" customHeight="1" x14ac:dyDescent="0.35">
      <c r="AE953" s="99"/>
    </row>
    <row r="954" spans="31:31" ht="30" customHeight="1" x14ac:dyDescent="0.35">
      <c r="AE954" s="99"/>
    </row>
    <row r="955" spans="31:31" ht="30" customHeight="1" x14ac:dyDescent="0.35">
      <c r="AE955" s="99"/>
    </row>
    <row r="956" spans="31:31" ht="30" customHeight="1" x14ac:dyDescent="0.35">
      <c r="AE956" s="99"/>
    </row>
    <row r="957" spans="31:31" ht="30" customHeight="1" x14ac:dyDescent="0.35">
      <c r="AE957" s="99"/>
    </row>
    <row r="958" spans="31:31" ht="30" customHeight="1" x14ac:dyDescent="0.35">
      <c r="AE958" s="99"/>
    </row>
    <row r="959" spans="31:31" ht="30" customHeight="1" x14ac:dyDescent="0.35">
      <c r="AE959" s="99"/>
    </row>
    <row r="960" spans="31:31" ht="30" customHeight="1" x14ac:dyDescent="0.35">
      <c r="AE960" s="99"/>
    </row>
    <row r="961" spans="31:31" ht="30" customHeight="1" x14ac:dyDescent="0.35">
      <c r="AE961" s="99"/>
    </row>
    <row r="962" spans="31:31" ht="30" customHeight="1" x14ac:dyDescent="0.35">
      <c r="AE962" s="99"/>
    </row>
    <row r="963" spans="31:31" ht="30" customHeight="1" x14ac:dyDescent="0.35">
      <c r="AE963" s="99"/>
    </row>
    <row r="964" spans="31:31" ht="30" customHeight="1" x14ac:dyDescent="0.35">
      <c r="AE964" s="99"/>
    </row>
    <row r="965" spans="31:31" ht="30" customHeight="1" x14ac:dyDescent="0.35">
      <c r="AE965" s="99"/>
    </row>
    <row r="966" spans="31:31" ht="30" customHeight="1" x14ac:dyDescent="0.35">
      <c r="AE966" s="99"/>
    </row>
    <row r="967" spans="31:31" ht="30" customHeight="1" x14ac:dyDescent="0.35">
      <c r="AE967" s="99"/>
    </row>
    <row r="968" spans="31:31" ht="30" customHeight="1" x14ac:dyDescent="0.35">
      <c r="AE968" s="99"/>
    </row>
    <row r="969" spans="31:31" ht="30" customHeight="1" x14ac:dyDescent="0.35">
      <c r="AE969" s="99"/>
    </row>
    <row r="970" spans="31:31" ht="30" customHeight="1" x14ac:dyDescent="0.35">
      <c r="AE970" s="99"/>
    </row>
    <row r="971" spans="31:31" ht="30" customHeight="1" x14ac:dyDescent="0.35">
      <c r="AE971" s="99"/>
    </row>
    <row r="972" spans="31:31" ht="30" customHeight="1" x14ac:dyDescent="0.35">
      <c r="AE972" s="99"/>
    </row>
    <row r="973" spans="31:31" ht="30" customHeight="1" x14ac:dyDescent="0.35">
      <c r="AE973" s="99"/>
    </row>
    <row r="974" spans="31:31" ht="30" customHeight="1" x14ac:dyDescent="0.35">
      <c r="AE974" s="99"/>
    </row>
  </sheetData>
  <autoFilter ref="A3:AU3"/>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52" priority="1" operator="lessThan">
      <formula>0</formula>
    </cfRule>
  </conditionalFormatting>
  <conditionalFormatting sqref="U4:AD186 AF4:AT186">
    <cfRule type="cellIs" dxfId="51" priority="2" operator="greaterThan">
      <formula>0</formula>
    </cfRule>
  </conditionalFormatting>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9">
    <tabColor rgb="FF92D050"/>
  </sheetPr>
  <dimension ref="A1:AU974"/>
  <sheetViews>
    <sheetView topLeftCell="O175" zoomScale="70" zoomScaleNormal="70" workbookViewId="0">
      <selection activeCell="Y202" sqref="Y202"/>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33.1796875" style="92" customWidth="1"/>
    <col min="5" max="5" width="10" style="92" customWidth="1"/>
    <col min="6" max="6" width="9.7265625" style="92" customWidth="1"/>
    <col min="7" max="7" width="14.453125" style="92" customWidth="1"/>
    <col min="8" max="8" width="9.1796875" style="92" customWidth="1"/>
    <col min="9" max="9" width="17.1796875" style="92" customWidth="1"/>
    <col min="10" max="10" width="20.26953125" style="92" customWidth="1"/>
    <col min="11" max="14" width="16" style="94" customWidth="1"/>
    <col min="15" max="15" width="17.54296875" style="94" customWidth="1"/>
    <col min="16" max="18" width="16" style="94" customWidth="1"/>
    <col min="19" max="19" width="16" style="101" customWidth="1"/>
    <col min="20" max="20" width="14.453125" style="96" customWidth="1"/>
    <col min="21" max="21" width="20.453125" style="99" customWidth="1"/>
    <col min="22" max="22" width="19" style="99" customWidth="1"/>
    <col min="23" max="24" width="17.1796875" style="99" customWidth="1"/>
    <col min="25" max="25" width="18.54296875" style="99" customWidth="1"/>
    <col min="26" max="26" width="18.81640625" style="99" customWidth="1"/>
    <col min="27" max="27" width="17.54296875" style="99" customWidth="1"/>
    <col min="28" max="28" width="17.45312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3" t="s">
        <v>943</v>
      </c>
      <c r="V1" s="303" t="s">
        <v>944</v>
      </c>
      <c r="W1" s="303" t="s">
        <v>945</v>
      </c>
      <c r="X1" s="303" t="s">
        <v>946</v>
      </c>
      <c r="Y1" s="303" t="s">
        <v>947</v>
      </c>
      <c r="Z1" s="303" t="s">
        <v>948</v>
      </c>
      <c r="AA1" s="303" t="s">
        <v>949</v>
      </c>
      <c r="AB1" s="303" t="s">
        <v>950</v>
      </c>
      <c r="AC1" s="303" t="s">
        <v>951</v>
      </c>
      <c r="AD1" s="303" t="s">
        <v>952</v>
      </c>
      <c r="AE1" s="303" t="s">
        <v>953</v>
      </c>
      <c r="AF1" s="298" t="s">
        <v>19</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CAV PROJETO 1</v>
      </c>
      <c r="E2" s="299"/>
      <c r="F2" s="300"/>
      <c r="G2" s="300"/>
      <c r="H2" s="300"/>
      <c r="I2" s="300"/>
      <c r="J2" s="300"/>
      <c r="K2" s="300"/>
      <c r="L2" s="300"/>
      <c r="M2" s="300"/>
      <c r="N2" s="300"/>
      <c r="O2" s="300"/>
      <c r="P2" s="300"/>
      <c r="Q2" s="300"/>
      <c r="R2" s="300"/>
      <c r="S2" s="300"/>
      <c r="T2" s="301"/>
      <c r="U2" s="304"/>
      <c r="V2" s="304"/>
      <c r="W2" s="304"/>
      <c r="X2" s="304"/>
      <c r="Y2" s="304"/>
      <c r="Z2" s="304"/>
      <c r="AA2" s="304"/>
      <c r="AB2" s="304"/>
      <c r="AC2" s="304"/>
      <c r="AD2" s="304"/>
      <c r="AE2" s="304"/>
      <c r="AF2" s="298"/>
      <c r="AG2" s="298"/>
      <c r="AH2" s="298"/>
      <c r="AI2" s="298"/>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245">
        <v>45349</v>
      </c>
      <c r="V3" s="246">
        <v>46073</v>
      </c>
      <c r="W3" s="246">
        <v>46073</v>
      </c>
      <c r="X3" s="246">
        <v>46073</v>
      </c>
      <c r="Y3" s="246">
        <v>46073</v>
      </c>
      <c r="Z3" s="246">
        <v>46073</v>
      </c>
      <c r="AA3" s="246">
        <v>46073</v>
      </c>
      <c r="AB3" s="246">
        <v>46073</v>
      </c>
      <c r="AC3" s="246">
        <v>46119</v>
      </c>
      <c r="AD3" s="246">
        <v>46139</v>
      </c>
      <c r="AE3" s="246">
        <v>46139</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IF(SUM(U4:AT4)&gt;K4+N4,K4+N4,SUM(U4:AT4))</f>
        <v>0</v>
      </c>
      <c r="M4" s="71">
        <f>(SUM(U4:AT4))</f>
        <v>0</v>
      </c>
      <c r="N4" s="72"/>
      <c r="O4" s="73">
        <f>ROUND(IF(K4*0.25-0.5&lt;0,0,K4*0.25-0.5),0)-R4-P4</f>
        <v>0</v>
      </c>
      <c r="P4" s="72"/>
      <c r="Q4" s="72"/>
      <c r="R4" s="72"/>
      <c r="S4" s="74">
        <f t="shared" ref="S4:S186" si="0">K4-(SUM(U4:AT4))+N4+P4+Q4-R4</f>
        <v>0</v>
      </c>
      <c r="T4" s="121" t="str">
        <f>IF(S4&lt;0,"ATENÇÃO","OK")</f>
        <v>OK</v>
      </c>
      <c r="U4" s="247"/>
      <c r="V4" s="248"/>
      <c r="W4" s="248"/>
      <c r="X4" s="248"/>
      <c r="Y4" s="248"/>
      <c r="Z4" s="248"/>
      <c r="AA4" s="248"/>
      <c r="AB4" s="248"/>
      <c r="AC4" s="248"/>
      <c r="AD4" s="248"/>
      <c r="AE4" s="248"/>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v>2</v>
      </c>
      <c r="L5" s="70">
        <f t="shared" ref="L5:L186" si="1">IF(SUM(U5:AT5)&gt;K5+N5,K5+N5,SUM(U5:AT5))</f>
        <v>2</v>
      </c>
      <c r="M5" s="71">
        <f t="shared" ref="M5:M186" si="2">(SUM(U5:AT5))</f>
        <v>2</v>
      </c>
      <c r="N5" s="72"/>
      <c r="O5" s="73">
        <f t="shared" ref="O5:O186" si="3">ROUND(IF(K5*0.25-0.5&lt;0,0,K5*0.25-0.5),0)-R5-P5</f>
        <v>0</v>
      </c>
      <c r="P5" s="72"/>
      <c r="Q5" s="72"/>
      <c r="R5" s="72"/>
      <c r="S5" s="74">
        <f t="shared" si="0"/>
        <v>0</v>
      </c>
      <c r="T5" s="121" t="str">
        <f t="shared" ref="T5:T186" si="4">IF(S5&lt;0,"ATENÇÃO","OK")</f>
        <v>OK</v>
      </c>
      <c r="U5" s="250">
        <v>2</v>
      </c>
      <c r="V5" s="248"/>
      <c r="W5" s="248"/>
      <c r="X5" s="248"/>
      <c r="Y5" s="248"/>
      <c r="Z5" s="248"/>
      <c r="AA5" s="248"/>
      <c r="AB5" s="248"/>
      <c r="AC5" s="248"/>
      <c r="AD5" s="248"/>
      <c r="AE5" s="248"/>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247"/>
      <c r="V6" s="248"/>
      <c r="W6" s="248"/>
      <c r="X6" s="248"/>
      <c r="Y6" s="248"/>
      <c r="Z6" s="248"/>
      <c r="AA6" s="248"/>
      <c r="AB6" s="248"/>
      <c r="AC6" s="248"/>
      <c r="AD6" s="248"/>
      <c r="AE6" s="248"/>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v>1</v>
      </c>
      <c r="L7" s="70">
        <f t="shared" si="1"/>
        <v>1</v>
      </c>
      <c r="M7" s="71">
        <f t="shared" si="2"/>
        <v>1</v>
      </c>
      <c r="N7" s="72"/>
      <c r="O7" s="73">
        <f t="shared" si="3"/>
        <v>0</v>
      </c>
      <c r="P7" s="72"/>
      <c r="Q7" s="72"/>
      <c r="R7" s="72"/>
      <c r="S7" s="74">
        <f t="shared" si="0"/>
        <v>0</v>
      </c>
      <c r="T7" s="121" t="str">
        <f t="shared" si="4"/>
        <v>OK</v>
      </c>
      <c r="U7" s="247"/>
      <c r="V7" s="251">
        <v>1</v>
      </c>
      <c r="W7" s="248"/>
      <c r="X7" s="248"/>
      <c r="Y7" s="248"/>
      <c r="Z7" s="248"/>
      <c r="AA7" s="248"/>
      <c r="AB7" s="248"/>
      <c r="AC7" s="248"/>
      <c r="AD7" s="248"/>
      <c r="AE7" s="248"/>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247"/>
      <c r="V8" s="248"/>
      <c r="W8" s="248"/>
      <c r="X8" s="248"/>
      <c r="Y8" s="248"/>
      <c r="Z8" s="248"/>
      <c r="AA8" s="248"/>
      <c r="AB8" s="248"/>
      <c r="AC8" s="248"/>
      <c r="AD8" s="248"/>
      <c r="AE8" s="277"/>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v>1</v>
      </c>
      <c r="L9" s="70">
        <f t="shared" si="1"/>
        <v>1</v>
      </c>
      <c r="M9" s="71">
        <f t="shared" si="2"/>
        <v>1</v>
      </c>
      <c r="N9" s="72"/>
      <c r="O9" s="73">
        <f t="shared" si="3"/>
        <v>0</v>
      </c>
      <c r="P9" s="72"/>
      <c r="Q9" s="72"/>
      <c r="R9" s="72"/>
      <c r="S9" s="74">
        <f t="shared" si="0"/>
        <v>0</v>
      </c>
      <c r="T9" s="121" t="str">
        <f t="shared" si="4"/>
        <v>OK</v>
      </c>
      <c r="U9" s="247"/>
      <c r="V9" s="251">
        <v>1</v>
      </c>
      <c r="W9" s="248"/>
      <c r="X9" s="248"/>
      <c r="Y9" s="248"/>
      <c r="Z9" s="248"/>
      <c r="AA9" s="248"/>
      <c r="AB9" s="248"/>
      <c r="AC9" s="248"/>
      <c r="AD9" s="248"/>
      <c r="AE9" s="248"/>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v>1</v>
      </c>
      <c r="L10" s="70">
        <f t="shared" si="1"/>
        <v>1</v>
      </c>
      <c r="M10" s="71">
        <f t="shared" si="2"/>
        <v>1</v>
      </c>
      <c r="N10" s="72"/>
      <c r="O10" s="73">
        <f t="shared" si="3"/>
        <v>0</v>
      </c>
      <c r="P10" s="72"/>
      <c r="Q10" s="72"/>
      <c r="R10" s="72"/>
      <c r="S10" s="74">
        <f t="shared" si="0"/>
        <v>0</v>
      </c>
      <c r="T10" s="121" t="str">
        <f t="shared" si="4"/>
        <v>OK</v>
      </c>
      <c r="U10" s="247"/>
      <c r="V10" s="251">
        <v>1</v>
      </c>
      <c r="W10" s="248"/>
      <c r="X10" s="248"/>
      <c r="Y10" s="248"/>
      <c r="Z10" s="248"/>
      <c r="AA10" s="248"/>
      <c r="AB10" s="248"/>
      <c r="AC10" s="248"/>
      <c r="AD10" s="248"/>
      <c r="AE10" s="248"/>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1"/>
        <v>0</v>
      </c>
      <c r="M11" s="71">
        <f t="shared" si="2"/>
        <v>0</v>
      </c>
      <c r="N11" s="72"/>
      <c r="O11" s="73">
        <f t="shared" si="3"/>
        <v>0</v>
      </c>
      <c r="P11" s="72"/>
      <c r="Q11" s="72"/>
      <c r="R11" s="72"/>
      <c r="S11" s="74">
        <f t="shared" si="0"/>
        <v>0</v>
      </c>
      <c r="T11" s="121" t="str">
        <f t="shared" si="4"/>
        <v>OK</v>
      </c>
      <c r="U11" s="247"/>
      <c r="V11" s="248"/>
      <c r="W11" s="248"/>
      <c r="X11" s="248"/>
      <c r="Y11" s="248"/>
      <c r="Z11" s="248"/>
      <c r="AA11" s="248"/>
      <c r="AB11" s="248"/>
      <c r="AC11" s="248"/>
      <c r="AD11" s="248"/>
      <c r="AE11" s="248"/>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247"/>
      <c r="V12" s="248"/>
      <c r="W12" s="248"/>
      <c r="X12" s="248"/>
      <c r="Y12" s="248"/>
      <c r="Z12" s="248"/>
      <c r="AA12" s="248"/>
      <c r="AB12" s="248"/>
      <c r="AC12" s="248"/>
      <c r="AD12" s="248"/>
      <c r="AE12" s="248"/>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1"/>
        <v>0</v>
      </c>
      <c r="M13" s="71">
        <f t="shared" si="2"/>
        <v>0</v>
      </c>
      <c r="N13" s="72"/>
      <c r="O13" s="73">
        <f t="shared" si="3"/>
        <v>0</v>
      </c>
      <c r="P13" s="72"/>
      <c r="Q13" s="72"/>
      <c r="R13" s="72"/>
      <c r="S13" s="74">
        <f t="shared" si="0"/>
        <v>0</v>
      </c>
      <c r="T13" s="121" t="str">
        <f t="shared" si="4"/>
        <v>OK</v>
      </c>
      <c r="U13" s="247"/>
      <c r="V13" s="249"/>
      <c r="W13" s="249"/>
      <c r="X13" s="248"/>
      <c r="Y13" s="249"/>
      <c r="Z13" s="248"/>
      <c r="AA13" s="249"/>
      <c r="AB13" s="249"/>
      <c r="AC13" s="248"/>
      <c r="AD13" s="248"/>
      <c r="AE13" s="248"/>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247"/>
      <c r="V14" s="248"/>
      <c r="W14" s="248"/>
      <c r="X14" s="248"/>
      <c r="Y14" s="248"/>
      <c r="Z14" s="248"/>
      <c r="AA14" s="248"/>
      <c r="AB14" s="248"/>
      <c r="AC14" s="248"/>
      <c r="AD14" s="248"/>
      <c r="AE14" s="248"/>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247"/>
      <c r="V15" s="249"/>
      <c r="W15" s="248"/>
      <c r="X15" s="248"/>
      <c r="Y15" s="249"/>
      <c r="Z15" s="248"/>
      <c r="AA15" s="249"/>
      <c r="AB15" s="249"/>
      <c r="AC15" s="248"/>
      <c r="AD15" s="248"/>
      <c r="AE15" s="248"/>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c r="L16" s="70">
        <f t="shared" si="1"/>
        <v>0</v>
      </c>
      <c r="M16" s="71">
        <f t="shared" si="2"/>
        <v>0</v>
      </c>
      <c r="N16" s="72"/>
      <c r="O16" s="73">
        <f t="shared" si="3"/>
        <v>0</v>
      </c>
      <c r="P16" s="72"/>
      <c r="Q16" s="72"/>
      <c r="R16" s="72"/>
      <c r="S16" s="74">
        <f t="shared" si="0"/>
        <v>0</v>
      </c>
      <c r="T16" s="121" t="str">
        <f t="shared" si="4"/>
        <v>OK</v>
      </c>
      <c r="U16" s="247"/>
      <c r="V16" s="248"/>
      <c r="W16" s="248"/>
      <c r="X16" s="248"/>
      <c r="Y16" s="248"/>
      <c r="Z16" s="248"/>
      <c r="AA16" s="248"/>
      <c r="AB16" s="248"/>
      <c r="AC16" s="248"/>
      <c r="AD16" s="248"/>
      <c r="AE16" s="248"/>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247"/>
      <c r="V17" s="248"/>
      <c r="W17" s="248"/>
      <c r="X17" s="248"/>
      <c r="Y17" s="248"/>
      <c r="Z17" s="248"/>
      <c r="AA17" s="248"/>
      <c r="AB17" s="248"/>
      <c r="AC17" s="248"/>
      <c r="AD17" s="248"/>
      <c r="AE17" s="248"/>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247"/>
      <c r="V18" s="248"/>
      <c r="W18" s="248"/>
      <c r="X18" s="248"/>
      <c r="Y18" s="248"/>
      <c r="Z18" s="248"/>
      <c r="AA18" s="248"/>
      <c r="AB18" s="248"/>
      <c r="AC18" s="248"/>
      <c r="AD18" s="248"/>
      <c r="AE18" s="248"/>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v>2</v>
      </c>
      <c r="L19" s="70">
        <f t="shared" si="1"/>
        <v>2</v>
      </c>
      <c r="M19" s="71">
        <f t="shared" si="2"/>
        <v>2</v>
      </c>
      <c r="N19" s="72"/>
      <c r="O19" s="73">
        <f t="shared" si="3"/>
        <v>0</v>
      </c>
      <c r="P19" s="72"/>
      <c r="Q19" s="72"/>
      <c r="R19" s="72"/>
      <c r="S19" s="74">
        <f t="shared" si="0"/>
        <v>0</v>
      </c>
      <c r="T19" s="121" t="str">
        <f t="shared" si="4"/>
        <v>OK</v>
      </c>
      <c r="U19" s="247"/>
      <c r="V19" s="248"/>
      <c r="W19" s="251">
        <v>2</v>
      </c>
      <c r="X19" s="248"/>
      <c r="Y19" s="248"/>
      <c r="Z19" s="248"/>
      <c r="AA19" s="248"/>
      <c r="AB19" s="248"/>
      <c r="AC19" s="248"/>
      <c r="AD19" s="248"/>
      <c r="AE19" s="248"/>
      <c r="AF19" s="76"/>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108" t="s">
        <v>84</v>
      </c>
      <c r="J20" s="109">
        <v>64</v>
      </c>
      <c r="K20" s="69">
        <v>2</v>
      </c>
      <c r="L20" s="70">
        <f t="shared" si="1"/>
        <v>2</v>
      </c>
      <c r="M20" s="71">
        <f t="shared" si="2"/>
        <v>2</v>
      </c>
      <c r="N20" s="72"/>
      <c r="O20" s="73">
        <f t="shared" si="3"/>
        <v>0</v>
      </c>
      <c r="P20" s="72"/>
      <c r="Q20" s="72"/>
      <c r="R20" s="72"/>
      <c r="S20" s="74">
        <f t="shared" si="0"/>
        <v>0</v>
      </c>
      <c r="T20" s="121" t="str">
        <f t="shared" si="4"/>
        <v>OK</v>
      </c>
      <c r="U20" s="247"/>
      <c r="V20" s="249"/>
      <c r="W20" s="252">
        <v>2</v>
      </c>
      <c r="X20" s="248"/>
      <c r="Y20" s="249"/>
      <c r="Z20" s="248"/>
      <c r="AA20" s="248"/>
      <c r="AB20" s="249"/>
      <c r="AC20" s="248"/>
      <c r="AD20" s="248"/>
      <c r="AE20" s="248"/>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v>1</v>
      </c>
      <c r="L21" s="70">
        <f t="shared" si="1"/>
        <v>1</v>
      </c>
      <c r="M21" s="71">
        <f t="shared" si="2"/>
        <v>1</v>
      </c>
      <c r="N21" s="72"/>
      <c r="O21" s="73">
        <f t="shared" si="3"/>
        <v>0</v>
      </c>
      <c r="P21" s="72"/>
      <c r="Q21" s="72"/>
      <c r="R21" s="72"/>
      <c r="S21" s="74">
        <f t="shared" si="0"/>
        <v>0</v>
      </c>
      <c r="T21" s="121" t="str">
        <f t="shared" si="4"/>
        <v>OK</v>
      </c>
      <c r="U21" s="247"/>
      <c r="V21" s="248"/>
      <c r="W21" s="251">
        <v>1</v>
      </c>
      <c r="X21" s="248"/>
      <c r="Y21" s="248"/>
      <c r="Z21" s="248"/>
      <c r="AA21" s="248"/>
      <c r="AB21" s="248"/>
      <c r="AC21" s="248"/>
      <c r="AD21" s="248"/>
      <c r="AE21" s="248"/>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c r="L22" s="70">
        <f t="shared" si="1"/>
        <v>0</v>
      </c>
      <c r="M22" s="71">
        <f t="shared" si="2"/>
        <v>0</v>
      </c>
      <c r="N22" s="72"/>
      <c r="O22" s="73">
        <f t="shared" si="3"/>
        <v>0</v>
      </c>
      <c r="P22" s="72"/>
      <c r="Q22" s="72"/>
      <c r="R22" s="72"/>
      <c r="S22" s="74">
        <f t="shared" si="0"/>
        <v>0</v>
      </c>
      <c r="T22" s="121" t="str">
        <f t="shared" si="4"/>
        <v>OK</v>
      </c>
      <c r="U22" s="247"/>
      <c r="V22" s="248"/>
      <c r="W22" s="248"/>
      <c r="X22" s="248"/>
      <c r="Y22" s="248"/>
      <c r="Z22" s="248"/>
      <c r="AA22" s="248"/>
      <c r="AB22" s="248"/>
      <c r="AC22" s="248"/>
      <c r="AD22" s="248"/>
      <c r="AE22" s="248"/>
      <c r="AF22" s="76"/>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v>4</v>
      </c>
      <c r="L23" s="70">
        <f t="shared" si="1"/>
        <v>4</v>
      </c>
      <c r="M23" s="71">
        <f t="shared" si="2"/>
        <v>4</v>
      </c>
      <c r="N23" s="72"/>
      <c r="O23" s="73">
        <f t="shared" si="3"/>
        <v>1</v>
      </c>
      <c r="P23" s="72"/>
      <c r="Q23" s="72"/>
      <c r="R23" s="72"/>
      <c r="S23" s="74">
        <f t="shared" si="0"/>
        <v>0</v>
      </c>
      <c r="T23" s="121" t="str">
        <f t="shared" si="4"/>
        <v>OK</v>
      </c>
      <c r="U23" s="247"/>
      <c r="V23" s="248"/>
      <c r="W23" s="251">
        <v>4</v>
      </c>
      <c r="X23" s="248"/>
      <c r="Y23" s="248"/>
      <c r="Z23" s="248"/>
      <c r="AA23" s="248"/>
      <c r="AB23" s="248"/>
      <c r="AC23" s="248"/>
      <c r="AD23" s="248"/>
      <c r="AE23" s="248"/>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247"/>
      <c r="V24" s="248"/>
      <c r="W24" s="248"/>
      <c r="X24" s="248"/>
      <c r="Y24" s="248"/>
      <c r="Z24" s="248"/>
      <c r="AA24" s="248"/>
      <c r="AB24" s="248"/>
      <c r="AC24" s="248"/>
      <c r="AD24" s="248"/>
      <c r="AE24" s="248"/>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v>2</v>
      </c>
      <c r="L25" s="70">
        <f t="shared" si="1"/>
        <v>2</v>
      </c>
      <c r="M25" s="71">
        <f t="shared" si="2"/>
        <v>2</v>
      </c>
      <c r="N25" s="72"/>
      <c r="O25" s="73">
        <f t="shared" si="3"/>
        <v>0</v>
      </c>
      <c r="P25" s="72"/>
      <c r="Q25" s="72"/>
      <c r="R25" s="72"/>
      <c r="S25" s="74">
        <f t="shared" si="0"/>
        <v>0</v>
      </c>
      <c r="T25" s="121" t="str">
        <f t="shared" si="4"/>
        <v>OK</v>
      </c>
      <c r="U25" s="247"/>
      <c r="V25" s="249"/>
      <c r="W25" s="248"/>
      <c r="X25" s="251">
        <v>2</v>
      </c>
      <c r="Y25" s="249"/>
      <c r="Z25" s="248"/>
      <c r="AA25" s="249"/>
      <c r="AB25" s="248"/>
      <c r="AC25" s="248"/>
      <c r="AD25" s="248"/>
      <c r="AE25" s="248"/>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247"/>
      <c r="V26" s="248"/>
      <c r="W26" s="248"/>
      <c r="X26" s="248"/>
      <c r="Y26" s="248"/>
      <c r="Z26" s="248"/>
      <c r="AA26" s="248"/>
      <c r="AB26" s="248"/>
      <c r="AC26" s="248"/>
      <c r="AD26" s="248"/>
      <c r="AE26" s="248"/>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c r="L27" s="70">
        <f t="shared" si="1"/>
        <v>0</v>
      </c>
      <c r="M27" s="71">
        <f t="shared" si="2"/>
        <v>0</v>
      </c>
      <c r="N27" s="72"/>
      <c r="O27" s="73">
        <f t="shared" si="3"/>
        <v>0</v>
      </c>
      <c r="P27" s="72"/>
      <c r="Q27" s="72"/>
      <c r="R27" s="72"/>
      <c r="S27" s="74">
        <f t="shared" si="0"/>
        <v>0</v>
      </c>
      <c r="T27" s="121" t="str">
        <f t="shared" si="4"/>
        <v>OK</v>
      </c>
      <c r="U27" s="247"/>
      <c r="V27" s="248"/>
      <c r="W27" s="248"/>
      <c r="X27" s="248"/>
      <c r="Y27" s="248"/>
      <c r="Z27" s="248"/>
      <c r="AA27" s="248"/>
      <c r="AB27" s="248"/>
      <c r="AC27" s="248"/>
      <c r="AD27" s="248"/>
      <c r="AE27" s="248"/>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247"/>
      <c r="V28" s="249"/>
      <c r="W28" s="249"/>
      <c r="X28" s="248"/>
      <c r="Y28" s="249"/>
      <c r="Z28" s="248"/>
      <c r="AA28" s="248"/>
      <c r="AB28" s="249"/>
      <c r="AC28" s="248"/>
      <c r="AD28" s="248"/>
      <c r="AE28" s="248"/>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247"/>
      <c r="V29" s="249"/>
      <c r="W29" s="249"/>
      <c r="X29" s="248"/>
      <c r="Y29" s="249"/>
      <c r="Z29" s="248"/>
      <c r="AA29" s="249"/>
      <c r="AB29" s="249"/>
      <c r="AC29" s="248"/>
      <c r="AD29" s="248"/>
      <c r="AE29" s="248"/>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v>6</v>
      </c>
      <c r="L30" s="70">
        <f t="shared" si="1"/>
        <v>6</v>
      </c>
      <c r="M30" s="71">
        <f t="shared" si="2"/>
        <v>6</v>
      </c>
      <c r="N30" s="72"/>
      <c r="O30" s="73">
        <f t="shared" si="3"/>
        <v>1</v>
      </c>
      <c r="P30" s="72"/>
      <c r="Q30" s="72"/>
      <c r="R30" s="72"/>
      <c r="S30" s="74">
        <f t="shared" si="0"/>
        <v>0</v>
      </c>
      <c r="T30" s="121" t="str">
        <f t="shared" si="4"/>
        <v>OK</v>
      </c>
      <c r="U30" s="247"/>
      <c r="V30" s="249"/>
      <c r="W30" s="249"/>
      <c r="X30" s="251">
        <v>6</v>
      </c>
      <c r="Y30" s="249"/>
      <c r="Z30" s="248"/>
      <c r="AA30" s="249"/>
      <c r="AB30" s="249"/>
      <c r="AC30" s="248"/>
      <c r="AD30" s="248"/>
      <c r="AE30" s="248"/>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247"/>
      <c r="V31" s="249"/>
      <c r="W31" s="249"/>
      <c r="X31" s="248"/>
      <c r="Y31" s="249"/>
      <c r="Z31" s="248"/>
      <c r="AA31" s="249"/>
      <c r="AB31" s="249"/>
      <c r="AC31" s="248"/>
      <c r="AD31" s="248"/>
      <c r="AE31" s="248"/>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v>1</v>
      </c>
      <c r="L32" s="70">
        <f t="shared" si="1"/>
        <v>1</v>
      </c>
      <c r="M32" s="71">
        <f t="shared" si="2"/>
        <v>1</v>
      </c>
      <c r="N32" s="72"/>
      <c r="O32" s="73">
        <f t="shared" si="3"/>
        <v>0</v>
      </c>
      <c r="P32" s="72"/>
      <c r="Q32" s="72"/>
      <c r="R32" s="72"/>
      <c r="S32" s="74">
        <f t="shared" si="0"/>
        <v>0</v>
      </c>
      <c r="T32" s="121" t="str">
        <f t="shared" si="4"/>
        <v>OK</v>
      </c>
      <c r="U32" s="247"/>
      <c r="V32" s="249"/>
      <c r="W32" s="249"/>
      <c r="X32" s="251">
        <v>1</v>
      </c>
      <c r="Y32" s="249"/>
      <c r="Z32" s="248"/>
      <c r="AA32" s="249"/>
      <c r="AB32" s="249"/>
      <c r="AC32" s="248"/>
      <c r="AD32" s="248"/>
      <c r="AE32" s="248"/>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247"/>
      <c r="V33" s="249"/>
      <c r="W33" s="249"/>
      <c r="X33" s="248"/>
      <c r="Y33" s="249"/>
      <c r="Z33" s="248"/>
      <c r="AA33" s="249"/>
      <c r="AB33" s="249"/>
      <c r="AC33" s="248"/>
      <c r="AD33" s="248"/>
      <c r="AE33" s="248"/>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247"/>
      <c r="V34" s="249"/>
      <c r="W34" s="249"/>
      <c r="X34" s="248"/>
      <c r="Y34" s="249"/>
      <c r="Z34" s="248"/>
      <c r="AA34" s="249"/>
      <c r="AB34" s="249"/>
      <c r="AC34" s="248"/>
      <c r="AD34" s="248"/>
      <c r="AE34" s="248"/>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v>1</v>
      </c>
      <c r="L35" s="70">
        <f t="shared" si="1"/>
        <v>1</v>
      </c>
      <c r="M35" s="71">
        <f t="shared" si="2"/>
        <v>1</v>
      </c>
      <c r="N35" s="72"/>
      <c r="O35" s="73">
        <f t="shared" si="3"/>
        <v>0</v>
      </c>
      <c r="P35" s="72"/>
      <c r="Q35" s="72"/>
      <c r="R35" s="72"/>
      <c r="S35" s="74">
        <f t="shared" si="0"/>
        <v>0</v>
      </c>
      <c r="T35" s="121" t="str">
        <f t="shared" si="4"/>
        <v>OK</v>
      </c>
      <c r="U35" s="247"/>
      <c r="V35" s="249"/>
      <c r="W35" s="249"/>
      <c r="X35" s="251">
        <v>1</v>
      </c>
      <c r="Y35" s="249"/>
      <c r="Z35" s="248"/>
      <c r="AA35" s="249"/>
      <c r="AB35" s="249"/>
      <c r="AC35" s="248"/>
      <c r="AD35" s="248"/>
      <c r="AE35" s="248"/>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247"/>
      <c r="V36" s="249"/>
      <c r="W36" s="249"/>
      <c r="X36" s="248"/>
      <c r="Y36" s="249"/>
      <c r="Z36" s="248"/>
      <c r="AA36" s="249"/>
      <c r="AB36" s="249"/>
      <c r="AC36" s="248"/>
      <c r="AD36" s="248"/>
      <c r="AE36" s="248"/>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v>1</v>
      </c>
      <c r="L37" s="70">
        <f t="shared" si="1"/>
        <v>1</v>
      </c>
      <c r="M37" s="71">
        <f t="shared" si="2"/>
        <v>1</v>
      </c>
      <c r="N37" s="72"/>
      <c r="O37" s="73">
        <f t="shared" si="3"/>
        <v>0</v>
      </c>
      <c r="P37" s="72"/>
      <c r="Q37" s="72"/>
      <c r="R37" s="72"/>
      <c r="S37" s="74">
        <f t="shared" si="0"/>
        <v>0</v>
      </c>
      <c r="T37" s="121" t="str">
        <f t="shared" si="4"/>
        <v>OK</v>
      </c>
      <c r="U37" s="247"/>
      <c r="V37" s="249"/>
      <c r="W37" s="249"/>
      <c r="X37" s="248"/>
      <c r="Y37" s="252">
        <v>1</v>
      </c>
      <c r="Z37" s="248"/>
      <c r="AA37" s="249"/>
      <c r="AB37" s="249"/>
      <c r="AC37" s="248"/>
      <c r="AD37" s="248"/>
      <c r="AE37" s="248"/>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c r="L38" s="70">
        <f t="shared" si="1"/>
        <v>0</v>
      </c>
      <c r="M38" s="71">
        <f t="shared" si="2"/>
        <v>0</v>
      </c>
      <c r="N38" s="72"/>
      <c r="O38" s="73">
        <f t="shared" si="3"/>
        <v>0</v>
      </c>
      <c r="P38" s="72"/>
      <c r="Q38" s="72"/>
      <c r="R38" s="72"/>
      <c r="S38" s="74">
        <f t="shared" si="0"/>
        <v>0</v>
      </c>
      <c r="T38" s="121" t="str">
        <f t="shared" si="4"/>
        <v>OK</v>
      </c>
      <c r="U38" s="247"/>
      <c r="V38" s="249"/>
      <c r="W38" s="249"/>
      <c r="X38" s="248"/>
      <c r="Y38" s="249"/>
      <c r="Z38" s="248"/>
      <c r="AA38" s="249"/>
      <c r="AB38" s="249"/>
      <c r="AC38" s="248"/>
      <c r="AD38" s="248"/>
      <c r="AE38" s="248"/>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1"/>
        <v>0</v>
      </c>
      <c r="M39" s="71">
        <f t="shared" si="2"/>
        <v>0</v>
      </c>
      <c r="N39" s="72"/>
      <c r="O39" s="73">
        <f t="shared" si="3"/>
        <v>0</v>
      </c>
      <c r="P39" s="72"/>
      <c r="Q39" s="72"/>
      <c r="R39" s="72"/>
      <c r="S39" s="74">
        <f t="shared" si="0"/>
        <v>0</v>
      </c>
      <c r="T39" s="121" t="str">
        <f t="shared" si="4"/>
        <v>OK</v>
      </c>
      <c r="U39" s="247"/>
      <c r="V39" s="249"/>
      <c r="W39" s="249"/>
      <c r="X39" s="248"/>
      <c r="Y39" s="249"/>
      <c r="Z39" s="248"/>
      <c r="AA39" s="249"/>
      <c r="AB39" s="249"/>
      <c r="AC39" s="248"/>
      <c r="AD39" s="248"/>
      <c r="AE39" s="248"/>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c r="L40" s="70">
        <f t="shared" si="1"/>
        <v>0</v>
      </c>
      <c r="M40" s="71">
        <f t="shared" si="2"/>
        <v>0</v>
      </c>
      <c r="N40" s="72"/>
      <c r="O40" s="73">
        <f t="shared" si="3"/>
        <v>0</v>
      </c>
      <c r="P40" s="72"/>
      <c r="Q40" s="72"/>
      <c r="R40" s="72"/>
      <c r="S40" s="74">
        <f t="shared" si="0"/>
        <v>0</v>
      </c>
      <c r="T40" s="121" t="str">
        <f t="shared" si="4"/>
        <v>OK</v>
      </c>
      <c r="U40" s="247"/>
      <c r="V40" s="249"/>
      <c r="W40" s="249"/>
      <c r="X40" s="248"/>
      <c r="Y40" s="249"/>
      <c r="Z40" s="248"/>
      <c r="AA40" s="249"/>
      <c r="AB40" s="249"/>
      <c r="AC40" s="248"/>
      <c r="AD40" s="248"/>
      <c r="AE40" s="248"/>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c r="L41" s="70">
        <f t="shared" si="1"/>
        <v>0</v>
      </c>
      <c r="M41" s="71">
        <f t="shared" si="2"/>
        <v>0</v>
      </c>
      <c r="N41" s="72"/>
      <c r="O41" s="73">
        <f t="shared" si="3"/>
        <v>0</v>
      </c>
      <c r="P41" s="72"/>
      <c r="Q41" s="72"/>
      <c r="R41" s="72"/>
      <c r="S41" s="74">
        <f t="shared" si="0"/>
        <v>0</v>
      </c>
      <c r="T41" s="121" t="str">
        <f t="shared" si="4"/>
        <v>OK</v>
      </c>
      <c r="U41" s="247"/>
      <c r="V41" s="249"/>
      <c r="W41" s="249"/>
      <c r="X41" s="248"/>
      <c r="Y41" s="249"/>
      <c r="Z41" s="248"/>
      <c r="AA41" s="249"/>
      <c r="AB41" s="249"/>
      <c r="AC41" s="248"/>
      <c r="AD41" s="248"/>
      <c r="AE41" s="248"/>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1"/>
        <v>0</v>
      </c>
      <c r="M42" s="71">
        <f t="shared" si="2"/>
        <v>0</v>
      </c>
      <c r="N42" s="72"/>
      <c r="O42" s="73">
        <f t="shared" si="3"/>
        <v>0</v>
      </c>
      <c r="P42" s="72"/>
      <c r="Q42" s="72"/>
      <c r="R42" s="72"/>
      <c r="S42" s="74">
        <f t="shared" si="0"/>
        <v>0</v>
      </c>
      <c r="T42" s="121" t="str">
        <f t="shared" si="4"/>
        <v>OK</v>
      </c>
      <c r="U42" s="247"/>
      <c r="V42" s="249"/>
      <c r="W42" s="249"/>
      <c r="X42" s="248"/>
      <c r="Y42" s="249"/>
      <c r="Z42" s="248"/>
      <c r="AA42" s="249"/>
      <c r="AB42" s="249"/>
      <c r="AC42" s="248"/>
      <c r="AD42" s="248"/>
      <c r="AE42" s="248"/>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247"/>
      <c r="V43" s="249"/>
      <c r="W43" s="249"/>
      <c r="X43" s="248"/>
      <c r="Y43" s="249"/>
      <c r="Z43" s="248"/>
      <c r="AA43" s="249"/>
      <c r="AB43" s="249"/>
      <c r="AC43" s="248"/>
      <c r="AD43" s="248"/>
      <c r="AE43" s="248"/>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c r="L44" s="70">
        <f t="shared" si="1"/>
        <v>0</v>
      </c>
      <c r="M44" s="71">
        <f t="shared" si="2"/>
        <v>0</v>
      </c>
      <c r="N44" s="72"/>
      <c r="O44" s="73">
        <f t="shared" si="3"/>
        <v>0</v>
      </c>
      <c r="P44" s="72"/>
      <c r="Q44" s="72"/>
      <c r="R44" s="72"/>
      <c r="S44" s="74">
        <f t="shared" si="0"/>
        <v>0</v>
      </c>
      <c r="T44" s="121" t="str">
        <f t="shared" si="4"/>
        <v>OK</v>
      </c>
      <c r="U44" s="247"/>
      <c r="V44" s="249"/>
      <c r="W44" s="249"/>
      <c r="X44" s="248"/>
      <c r="Y44" s="249"/>
      <c r="Z44" s="248"/>
      <c r="AA44" s="249"/>
      <c r="AB44" s="249"/>
      <c r="AC44" s="248"/>
      <c r="AD44" s="248"/>
      <c r="AE44" s="248"/>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1"/>
        <v>0</v>
      </c>
      <c r="M45" s="71">
        <f t="shared" si="2"/>
        <v>0</v>
      </c>
      <c r="N45" s="72"/>
      <c r="O45" s="73">
        <f t="shared" si="3"/>
        <v>0</v>
      </c>
      <c r="P45" s="72"/>
      <c r="Q45" s="72"/>
      <c r="R45" s="72"/>
      <c r="S45" s="74">
        <f t="shared" si="0"/>
        <v>0</v>
      </c>
      <c r="T45" s="121" t="str">
        <f t="shared" si="4"/>
        <v>OK</v>
      </c>
      <c r="U45" s="247"/>
      <c r="V45" s="249"/>
      <c r="W45" s="249"/>
      <c r="X45" s="248"/>
      <c r="Y45" s="249"/>
      <c r="Z45" s="248"/>
      <c r="AA45" s="249"/>
      <c r="AB45" s="249"/>
      <c r="AC45" s="248"/>
      <c r="AD45" s="248"/>
      <c r="AE45" s="248"/>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1"/>
        <v>0</v>
      </c>
      <c r="M46" s="71">
        <f t="shared" si="2"/>
        <v>0</v>
      </c>
      <c r="N46" s="72"/>
      <c r="O46" s="73">
        <f t="shared" si="3"/>
        <v>0</v>
      </c>
      <c r="P46" s="72"/>
      <c r="Q46" s="72"/>
      <c r="R46" s="72"/>
      <c r="S46" s="74">
        <f t="shared" si="0"/>
        <v>0</v>
      </c>
      <c r="T46" s="121" t="str">
        <f t="shared" si="4"/>
        <v>OK</v>
      </c>
      <c r="U46" s="247"/>
      <c r="V46" s="249"/>
      <c r="W46" s="249"/>
      <c r="X46" s="248"/>
      <c r="Y46" s="249"/>
      <c r="Z46" s="248"/>
      <c r="AA46" s="249"/>
      <c r="AB46" s="249"/>
      <c r="AC46" s="248"/>
      <c r="AD46" s="248"/>
      <c r="AE46" s="248"/>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247"/>
      <c r="V47" s="249"/>
      <c r="W47" s="249"/>
      <c r="X47" s="248"/>
      <c r="Y47" s="249"/>
      <c r="Z47" s="248"/>
      <c r="AA47" s="249"/>
      <c r="AB47" s="249"/>
      <c r="AC47" s="248"/>
      <c r="AD47" s="248"/>
      <c r="AE47" s="248"/>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247"/>
      <c r="V48" s="249"/>
      <c r="W48" s="249"/>
      <c r="X48" s="248"/>
      <c r="Y48" s="249"/>
      <c r="Z48" s="248"/>
      <c r="AA48" s="249"/>
      <c r="AB48" s="249"/>
      <c r="AC48" s="248"/>
      <c r="AD48" s="248"/>
      <c r="AE48" s="248"/>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v>1</v>
      </c>
      <c r="L49" s="70">
        <f t="shared" si="1"/>
        <v>1</v>
      </c>
      <c r="M49" s="71">
        <f t="shared" si="2"/>
        <v>1</v>
      </c>
      <c r="N49" s="72"/>
      <c r="O49" s="73">
        <f t="shared" si="3"/>
        <v>0</v>
      </c>
      <c r="P49" s="72"/>
      <c r="Q49" s="72"/>
      <c r="R49" s="72"/>
      <c r="S49" s="74">
        <f t="shared" si="0"/>
        <v>0</v>
      </c>
      <c r="T49" s="121" t="str">
        <f t="shared" si="4"/>
        <v>OK</v>
      </c>
      <c r="U49" s="247"/>
      <c r="V49" s="249"/>
      <c r="W49" s="249"/>
      <c r="X49" s="248"/>
      <c r="Y49" s="249"/>
      <c r="Z49" s="251">
        <v>1</v>
      </c>
      <c r="AA49" s="249"/>
      <c r="AB49" s="249"/>
      <c r="AC49" s="248"/>
      <c r="AD49" s="248"/>
      <c r="AE49" s="248"/>
      <c r="AF49" s="76"/>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v>1</v>
      </c>
      <c r="L50" s="70">
        <f t="shared" si="1"/>
        <v>1</v>
      </c>
      <c r="M50" s="71">
        <f t="shared" si="2"/>
        <v>1</v>
      </c>
      <c r="N50" s="72"/>
      <c r="O50" s="73">
        <f t="shared" si="3"/>
        <v>0</v>
      </c>
      <c r="P50" s="72"/>
      <c r="Q50" s="72"/>
      <c r="R50" s="72"/>
      <c r="S50" s="74">
        <f t="shared" si="0"/>
        <v>0</v>
      </c>
      <c r="T50" s="121" t="str">
        <f t="shared" si="4"/>
        <v>OK</v>
      </c>
      <c r="U50" s="247"/>
      <c r="V50" s="249"/>
      <c r="W50" s="249"/>
      <c r="X50" s="248"/>
      <c r="Y50" s="249"/>
      <c r="Z50" s="251">
        <v>1</v>
      </c>
      <c r="AA50" s="249"/>
      <c r="AB50" s="249"/>
      <c r="AC50" s="248"/>
      <c r="AD50" s="248"/>
      <c r="AE50" s="248"/>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c r="L51" s="70">
        <f t="shared" si="1"/>
        <v>0</v>
      </c>
      <c r="M51" s="71">
        <f t="shared" si="2"/>
        <v>0</v>
      </c>
      <c r="N51" s="72"/>
      <c r="O51" s="73">
        <f t="shared" si="3"/>
        <v>0</v>
      </c>
      <c r="P51" s="72"/>
      <c r="Q51" s="72"/>
      <c r="R51" s="72"/>
      <c r="S51" s="74">
        <f t="shared" si="0"/>
        <v>0</v>
      </c>
      <c r="T51" s="121" t="str">
        <f t="shared" si="4"/>
        <v>OK</v>
      </c>
      <c r="U51" s="247"/>
      <c r="V51" s="249"/>
      <c r="W51" s="249"/>
      <c r="X51" s="248"/>
      <c r="Y51" s="249"/>
      <c r="Z51" s="248"/>
      <c r="AA51" s="249"/>
      <c r="AB51" s="249"/>
      <c r="AC51" s="248"/>
      <c r="AD51" s="248"/>
      <c r="AE51" s="248"/>
      <c r="AF51" s="76"/>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c r="L52" s="70">
        <f t="shared" si="1"/>
        <v>0</v>
      </c>
      <c r="M52" s="71">
        <f t="shared" si="2"/>
        <v>0</v>
      </c>
      <c r="N52" s="72"/>
      <c r="O52" s="73">
        <f t="shared" si="3"/>
        <v>0</v>
      </c>
      <c r="P52" s="72"/>
      <c r="Q52" s="72"/>
      <c r="R52" s="72"/>
      <c r="S52" s="74">
        <f t="shared" si="0"/>
        <v>0</v>
      </c>
      <c r="T52" s="121" t="str">
        <f t="shared" si="4"/>
        <v>OK</v>
      </c>
      <c r="U52" s="247"/>
      <c r="V52" s="249"/>
      <c r="W52" s="249"/>
      <c r="X52" s="248"/>
      <c r="Y52" s="249"/>
      <c r="Z52" s="248"/>
      <c r="AA52" s="249"/>
      <c r="AB52" s="249"/>
      <c r="AC52" s="248"/>
      <c r="AD52" s="248"/>
      <c r="AE52" s="248"/>
      <c r="AF52" s="76"/>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c r="L53" s="70">
        <f t="shared" si="1"/>
        <v>0</v>
      </c>
      <c r="M53" s="71">
        <f t="shared" si="2"/>
        <v>0</v>
      </c>
      <c r="N53" s="72"/>
      <c r="O53" s="73">
        <f t="shared" si="3"/>
        <v>0</v>
      </c>
      <c r="P53" s="72"/>
      <c r="Q53" s="72"/>
      <c r="R53" s="72"/>
      <c r="S53" s="74">
        <f t="shared" si="0"/>
        <v>0</v>
      </c>
      <c r="T53" s="121" t="str">
        <f t="shared" si="4"/>
        <v>OK</v>
      </c>
      <c r="U53" s="247"/>
      <c r="V53" s="249"/>
      <c r="W53" s="249"/>
      <c r="X53" s="248"/>
      <c r="Y53" s="249"/>
      <c r="Z53" s="248"/>
      <c r="AA53" s="249"/>
      <c r="AB53" s="249"/>
      <c r="AC53" s="248"/>
      <c r="AD53" s="248"/>
      <c r="AE53" s="248"/>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c r="L54" s="70">
        <f t="shared" si="1"/>
        <v>0</v>
      </c>
      <c r="M54" s="71">
        <f t="shared" si="2"/>
        <v>0</v>
      </c>
      <c r="N54" s="72"/>
      <c r="O54" s="73">
        <f t="shared" si="3"/>
        <v>0</v>
      </c>
      <c r="P54" s="72"/>
      <c r="Q54" s="72"/>
      <c r="R54" s="72"/>
      <c r="S54" s="74">
        <f t="shared" si="0"/>
        <v>0</v>
      </c>
      <c r="T54" s="121" t="str">
        <f t="shared" si="4"/>
        <v>OK</v>
      </c>
      <c r="U54" s="247"/>
      <c r="V54" s="249"/>
      <c r="W54" s="249"/>
      <c r="X54" s="248"/>
      <c r="Y54" s="249"/>
      <c r="Z54" s="248"/>
      <c r="AA54" s="249"/>
      <c r="AB54" s="249"/>
      <c r="AC54" s="248"/>
      <c r="AD54" s="248"/>
      <c r="AE54" s="248"/>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247"/>
      <c r="V55" s="249"/>
      <c r="W55" s="249"/>
      <c r="X55" s="248"/>
      <c r="Y55" s="249"/>
      <c r="Z55" s="248"/>
      <c r="AA55" s="249"/>
      <c r="AB55" s="249"/>
      <c r="AC55" s="248"/>
      <c r="AD55" s="248"/>
      <c r="AE55" s="248"/>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230" t="s">
        <v>227</v>
      </c>
      <c r="E56" s="258" t="s">
        <v>202</v>
      </c>
      <c r="F56" s="259" t="s">
        <v>228</v>
      </c>
      <c r="G56" s="258" t="s">
        <v>229</v>
      </c>
      <c r="H56" s="226" t="s">
        <v>188</v>
      </c>
      <c r="I56" s="226" t="s">
        <v>94</v>
      </c>
      <c r="J56" s="260">
        <v>23000</v>
      </c>
      <c r="K56" s="87">
        <v>1</v>
      </c>
      <c r="L56" s="70">
        <f t="shared" si="1"/>
        <v>1</v>
      </c>
      <c r="M56" s="71">
        <f t="shared" si="2"/>
        <v>1</v>
      </c>
      <c r="N56" s="72"/>
      <c r="O56" s="73">
        <f t="shared" si="3"/>
        <v>0</v>
      </c>
      <c r="P56" s="261"/>
      <c r="Q56" s="261"/>
      <c r="R56" s="72"/>
      <c r="S56" s="74">
        <f t="shared" si="0"/>
        <v>0</v>
      </c>
      <c r="T56" s="121" t="str">
        <f t="shared" si="4"/>
        <v>OK</v>
      </c>
      <c r="U56" s="247"/>
      <c r="V56" s="249"/>
      <c r="W56" s="249"/>
      <c r="X56" s="248"/>
      <c r="Y56" s="249"/>
      <c r="Z56" s="251">
        <v>1</v>
      </c>
      <c r="AA56" s="249"/>
      <c r="AB56" s="249"/>
      <c r="AC56" s="248"/>
      <c r="AD56" s="248"/>
      <c r="AE56" s="248"/>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c r="L57" s="70">
        <f t="shared" si="1"/>
        <v>0</v>
      </c>
      <c r="M57" s="71">
        <f t="shared" si="2"/>
        <v>0</v>
      </c>
      <c r="N57" s="72"/>
      <c r="O57" s="73">
        <f t="shared" si="3"/>
        <v>0</v>
      </c>
      <c r="P57" s="72"/>
      <c r="Q57" s="72"/>
      <c r="R57" s="72"/>
      <c r="S57" s="74">
        <f t="shared" si="0"/>
        <v>0</v>
      </c>
      <c r="T57" s="121" t="str">
        <f t="shared" si="4"/>
        <v>OK</v>
      </c>
      <c r="U57" s="247"/>
      <c r="V57" s="249"/>
      <c r="W57" s="249"/>
      <c r="X57" s="248"/>
      <c r="Y57" s="249"/>
      <c r="Z57" s="248"/>
      <c r="AA57" s="249"/>
      <c r="AB57" s="249"/>
      <c r="AC57" s="248"/>
      <c r="AD57" s="248"/>
      <c r="AE57" s="248"/>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247"/>
      <c r="V58" s="249"/>
      <c r="W58" s="249"/>
      <c r="X58" s="248"/>
      <c r="Y58" s="249"/>
      <c r="Z58" s="248"/>
      <c r="AA58" s="249"/>
      <c r="AB58" s="249"/>
      <c r="AC58" s="248"/>
      <c r="AD58" s="248"/>
      <c r="AE58" s="248"/>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247"/>
      <c r="V59" s="249"/>
      <c r="W59" s="249"/>
      <c r="X59" s="248"/>
      <c r="Y59" s="249"/>
      <c r="Z59" s="248"/>
      <c r="AA59" s="249"/>
      <c r="AB59" s="249"/>
      <c r="AC59" s="248"/>
      <c r="AD59" s="248"/>
      <c r="AE59" s="248"/>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247"/>
      <c r="V60" s="249"/>
      <c r="W60" s="249"/>
      <c r="X60" s="248"/>
      <c r="Y60" s="249"/>
      <c r="Z60" s="248"/>
      <c r="AA60" s="249"/>
      <c r="AB60" s="249"/>
      <c r="AC60" s="248"/>
      <c r="AD60" s="248"/>
      <c r="AE60" s="248"/>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247"/>
      <c r="V61" s="249"/>
      <c r="W61" s="249"/>
      <c r="X61" s="248"/>
      <c r="Y61" s="249"/>
      <c r="Z61" s="248"/>
      <c r="AA61" s="249"/>
      <c r="AB61" s="249"/>
      <c r="AC61" s="248"/>
      <c r="AD61" s="248"/>
      <c r="AE61" s="248"/>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247"/>
      <c r="V62" s="249"/>
      <c r="W62" s="249"/>
      <c r="X62" s="248"/>
      <c r="Y62" s="249"/>
      <c r="Z62" s="248"/>
      <c r="AA62" s="249"/>
      <c r="AB62" s="249"/>
      <c r="AC62" s="248"/>
      <c r="AD62" s="248"/>
      <c r="AE62" s="248"/>
      <c r="AF62" s="76"/>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c r="L63" s="70">
        <f t="shared" si="1"/>
        <v>0</v>
      </c>
      <c r="M63" s="71">
        <f t="shared" si="2"/>
        <v>0</v>
      </c>
      <c r="N63" s="72"/>
      <c r="O63" s="73">
        <f t="shared" si="3"/>
        <v>0</v>
      </c>
      <c r="P63" s="72"/>
      <c r="Q63" s="72"/>
      <c r="R63" s="72"/>
      <c r="S63" s="74">
        <f t="shared" si="0"/>
        <v>0</v>
      </c>
      <c r="T63" s="121" t="str">
        <f t="shared" si="4"/>
        <v>OK</v>
      </c>
      <c r="U63" s="247"/>
      <c r="V63" s="249"/>
      <c r="W63" s="249"/>
      <c r="X63" s="248"/>
      <c r="Y63" s="249"/>
      <c r="Z63" s="248"/>
      <c r="AA63" s="249"/>
      <c r="AB63" s="249"/>
      <c r="AC63" s="248"/>
      <c r="AD63" s="248"/>
      <c r="AE63" s="248"/>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1"/>
        <v>0</v>
      </c>
      <c r="M64" s="71">
        <f t="shared" si="2"/>
        <v>0</v>
      </c>
      <c r="N64" s="72"/>
      <c r="O64" s="73">
        <f t="shared" si="3"/>
        <v>0</v>
      </c>
      <c r="P64" s="72"/>
      <c r="Q64" s="72"/>
      <c r="R64" s="72"/>
      <c r="S64" s="74">
        <f t="shared" si="0"/>
        <v>0</v>
      </c>
      <c r="T64" s="121" t="str">
        <f t="shared" si="4"/>
        <v>OK</v>
      </c>
      <c r="U64" s="247"/>
      <c r="V64" s="249"/>
      <c r="W64" s="249"/>
      <c r="X64" s="248"/>
      <c r="Y64" s="249"/>
      <c r="Z64" s="248"/>
      <c r="AA64" s="249"/>
      <c r="AB64" s="249"/>
      <c r="AC64" s="248"/>
      <c r="AD64" s="248"/>
      <c r="AE64" s="248"/>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1"/>
        <v>0</v>
      </c>
      <c r="M65" s="71">
        <f t="shared" si="2"/>
        <v>0</v>
      </c>
      <c r="N65" s="72"/>
      <c r="O65" s="73">
        <f t="shared" si="3"/>
        <v>0</v>
      </c>
      <c r="P65" s="72"/>
      <c r="Q65" s="72"/>
      <c r="R65" s="72"/>
      <c r="S65" s="74">
        <f t="shared" si="0"/>
        <v>0</v>
      </c>
      <c r="T65" s="121" t="str">
        <f t="shared" si="4"/>
        <v>OK</v>
      </c>
      <c r="U65" s="247"/>
      <c r="V65" s="249"/>
      <c r="W65" s="249"/>
      <c r="X65" s="248"/>
      <c r="Y65" s="249"/>
      <c r="Z65" s="248"/>
      <c r="AA65" s="249"/>
      <c r="AB65" s="249"/>
      <c r="AC65" s="248"/>
      <c r="AD65" s="248"/>
      <c r="AE65" s="248"/>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c r="L66" s="70">
        <f t="shared" si="1"/>
        <v>0</v>
      </c>
      <c r="M66" s="71">
        <f t="shared" si="2"/>
        <v>0</v>
      </c>
      <c r="N66" s="72"/>
      <c r="O66" s="73">
        <f t="shared" si="3"/>
        <v>0</v>
      </c>
      <c r="P66" s="72"/>
      <c r="Q66" s="72"/>
      <c r="R66" s="72"/>
      <c r="S66" s="74">
        <f t="shared" si="0"/>
        <v>0</v>
      </c>
      <c r="T66" s="121" t="str">
        <f t="shared" si="4"/>
        <v>OK</v>
      </c>
      <c r="U66" s="247"/>
      <c r="V66" s="249"/>
      <c r="W66" s="249"/>
      <c r="X66" s="248"/>
      <c r="Y66" s="249"/>
      <c r="Z66" s="248"/>
      <c r="AA66" s="249"/>
      <c r="AB66" s="249"/>
      <c r="AC66" s="248"/>
      <c r="AD66" s="248"/>
      <c r="AE66" s="248"/>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1"/>
        <v>0</v>
      </c>
      <c r="M67" s="71">
        <f t="shared" si="2"/>
        <v>0</v>
      </c>
      <c r="N67" s="72"/>
      <c r="O67" s="73">
        <f t="shared" si="3"/>
        <v>0</v>
      </c>
      <c r="P67" s="72"/>
      <c r="Q67" s="72"/>
      <c r="R67" s="72"/>
      <c r="S67" s="74">
        <f t="shared" si="0"/>
        <v>0</v>
      </c>
      <c r="T67" s="121" t="str">
        <f t="shared" si="4"/>
        <v>OK</v>
      </c>
      <c r="U67" s="247"/>
      <c r="V67" s="249"/>
      <c r="W67" s="249"/>
      <c r="X67" s="248"/>
      <c r="Y67" s="249"/>
      <c r="Z67" s="248"/>
      <c r="AA67" s="249"/>
      <c r="AB67" s="249"/>
      <c r="AC67" s="248"/>
      <c r="AD67" s="248"/>
      <c r="AE67" s="248"/>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si="1"/>
        <v>0</v>
      </c>
      <c r="M68" s="71">
        <f t="shared" si="2"/>
        <v>0</v>
      </c>
      <c r="N68" s="72"/>
      <c r="O68" s="73">
        <f t="shared" si="3"/>
        <v>0</v>
      </c>
      <c r="P68" s="72"/>
      <c r="Q68" s="72"/>
      <c r="R68" s="72"/>
      <c r="S68" s="74">
        <f t="shared" si="0"/>
        <v>0</v>
      </c>
      <c r="T68" s="121" t="str">
        <f t="shared" si="4"/>
        <v>OK</v>
      </c>
      <c r="U68" s="247"/>
      <c r="V68" s="249"/>
      <c r="W68" s="249"/>
      <c r="X68" s="248"/>
      <c r="Y68" s="249"/>
      <c r="Z68" s="248"/>
      <c r="AA68" s="249"/>
      <c r="AB68" s="249"/>
      <c r="AC68" s="248"/>
      <c r="AD68" s="248"/>
      <c r="AE68" s="248"/>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247"/>
      <c r="V69" s="249"/>
      <c r="W69" s="249"/>
      <c r="X69" s="248"/>
      <c r="Y69" s="249"/>
      <c r="Z69" s="248"/>
      <c r="AA69" s="249"/>
      <c r="AB69" s="249"/>
      <c r="AC69" s="248"/>
      <c r="AD69" s="248"/>
      <c r="AE69" s="248"/>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c r="L70" s="70">
        <f t="shared" si="1"/>
        <v>0</v>
      </c>
      <c r="M70" s="71">
        <f t="shared" si="2"/>
        <v>0</v>
      </c>
      <c r="N70" s="72"/>
      <c r="O70" s="73">
        <f t="shared" si="3"/>
        <v>0</v>
      </c>
      <c r="P70" s="72"/>
      <c r="Q70" s="72"/>
      <c r="R70" s="72"/>
      <c r="S70" s="74">
        <f t="shared" si="0"/>
        <v>0</v>
      </c>
      <c r="T70" s="121" t="str">
        <f t="shared" si="4"/>
        <v>OK</v>
      </c>
      <c r="U70" s="247"/>
      <c r="V70" s="249"/>
      <c r="W70" s="249"/>
      <c r="X70" s="248"/>
      <c r="Y70" s="249"/>
      <c r="Z70" s="248"/>
      <c r="AA70" s="249"/>
      <c r="AB70" s="249"/>
      <c r="AC70" s="248"/>
      <c r="AD70" s="248"/>
      <c r="AE70" s="248"/>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c r="L71" s="70">
        <f t="shared" si="1"/>
        <v>0</v>
      </c>
      <c r="M71" s="71">
        <f t="shared" si="2"/>
        <v>0</v>
      </c>
      <c r="N71" s="72"/>
      <c r="O71" s="73">
        <f t="shared" si="3"/>
        <v>0</v>
      </c>
      <c r="P71" s="72"/>
      <c r="Q71" s="72"/>
      <c r="R71" s="72"/>
      <c r="S71" s="74">
        <f t="shared" si="0"/>
        <v>0</v>
      </c>
      <c r="T71" s="121" t="str">
        <f t="shared" si="4"/>
        <v>OK</v>
      </c>
      <c r="U71" s="247"/>
      <c r="V71" s="249"/>
      <c r="W71" s="249"/>
      <c r="X71" s="248"/>
      <c r="Y71" s="249"/>
      <c r="Z71" s="248"/>
      <c r="AA71" s="249"/>
      <c r="AB71" s="249"/>
      <c r="AC71" s="248"/>
      <c r="AD71" s="248"/>
      <c r="AE71" s="248"/>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247"/>
      <c r="V72" s="249"/>
      <c r="W72" s="249"/>
      <c r="X72" s="248"/>
      <c r="Y72" s="249"/>
      <c r="Z72" s="248"/>
      <c r="AA72" s="249"/>
      <c r="AB72" s="249"/>
      <c r="AC72" s="248"/>
      <c r="AD72" s="248"/>
      <c r="AE72" s="248"/>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1"/>
        <v>0</v>
      </c>
      <c r="M73" s="71">
        <f t="shared" si="2"/>
        <v>0</v>
      </c>
      <c r="N73" s="72"/>
      <c r="O73" s="73">
        <f t="shared" si="3"/>
        <v>0</v>
      </c>
      <c r="P73" s="72"/>
      <c r="Q73" s="72"/>
      <c r="R73" s="72"/>
      <c r="S73" s="74">
        <f t="shared" si="0"/>
        <v>0</v>
      </c>
      <c r="T73" s="121" t="str">
        <f t="shared" si="4"/>
        <v>OK</v>
      </c>
      <c r="U73" s="247"/>
      <c r="V73" s="249"/>
      <c r="W73" s="249"/>
      <c r="X73" s="248"/>
      <c r="Y73" s="249"/>
      <c r="Z73" s="248"/>
      <c r="AA73" s="249"/>
      <c r="AB73" s="249"/>
      <c r="AC73" s="248"/>
      <c r="AD73" s="248"/>
      <c r="AE73" s="248"/>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1"/>
        <v>0</v>
      </c>
      <c r="M74" s="71">
        <f t="shared" si="2"/>
        <v>0</v>
      </c>
      <c r="N74" s="72"/>
      <c r="O74" s="73">
        <f t="shared" si="3"/>
        <v>0</v>
      </c>
      <c r="P74" s="72"/>
      <c r="Q74" s="72"/>
      <c r="R74" s="72"/>
      <c r="S74" s="74">
        <f t="shared" si="0"/>
        <v>0</v>
      </c>
      <c r="T74" s="121" t="str">
        <f t="shared" si="4"/>
        <v>OK</v>
      </c>
      <c r="U74" s="247"/>
      <c r="V74" s="249"/>
      <c r="W74" s="249"/>
      <c r="X74" s="248"/>
      <c r="Y74" s="249"/>
      <c r="Z74" s="248"/>
      <c r="AA74" s="249"/>
      <c r="AB74" s="249"/>
      <c r="AC74" s="248"/>
      <c r="AD74" s="248"/>
      <c r="AE74" s="248"/>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v>1</v>
      </c>
      <c r="L75" s="70">
        <f t="shared" si="1"/>
        <v>1</v>
      </c>
      <c r="M75" s="71">
        <f t="shared" si="2"/>
        <v>1</v>
      </c>
      <c r="N75" s="72"/>
      <c r="O75" s="73">
        <f t="shared" si="3"/>
        <v>0</v>
      </c>
      <c r="P75" s="72"/>
      <c r="Q75" s="72"/>
      <c r="R75" s="72"/>
      <c r="S75" s="74">
        <f t="shared" si="0"/>
        <v>0</v>
      </c>
      <c r="T75" s="121" t="str">
        <f t="shared" si="4"/>
        <v>OK</v>
      </c>
      <c r="U75" s="247"/>
      <c r="V75" s="252">
        <v>1</v>
      </c>
      <c r="W75" s="249"/>
      <c r="X75" s="248"/>
      <c r="Y75" s="249"/>
      <c r="Z75" s="248"/>
      <c r="AA75" s="249"/>
      <c r="AB75" s="249"/>
      <c r="AC75" s="248"/>
      <c r="AD75" s="248"/>
      <c r="AE75" s="248"/>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c r="L76" s="70">
        <f t="shared" si="1"/>
        <v>0</v>
      </c>
      <c r="M76" s="71">
        <f t="shared" si="2"/>
        <v>0</v>
      </c>
      <c r="N76" s="72"/>
      <c r="O76" s="73">
        <f t="shared" si="3"/>
        <v>0</v>
      </c>
      <c r="P76" s="72"/>
      <c r="Q76" s="72"/>
      <c r="R76" s="72"/>
      <c r="S76" s="74">
        <f t="shared" si="0"/>
        <v>0</v>
      </c>
      <c r="T76" s="121" t="str">
        <f t="shared" si="4"/>
        <v>OK</v>
      </c>
      <c r="U76" s="247"/>
      <c r="V76" s="249"/>
      <c r="W76" s="249"/>
      <c r="X76" s="248"/>
      <c r="Y76" s="249"/>
      <c r="Z76" s="248"/>
      <c r="AA76" s="249"/>
      <c r="AB76" s="249"/>
      <c r="AC76" s="248"/>
      <c r="AD76" s="248"/>
      <c r="AE76" s="248"/>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1"/>
        <v>0</v>
      </c>
      <c r="M77" s="71">
        <f t="shared" si="2"/>
        <v>0</v>
      </c>
      <c r="N77" s="72"/>
      <c r="O77" s="73">
        <f t="shared" si="3"/>
        <v>0</v>
      </c>
      <c r="P77" s="72"/>
      <c r="Q77" s="72"/>
      <c r="R77" s="72"/>
      <c r="S77" s="74">
        <f t="shared" si="0"/>
        <v>0</v>
      </c>
      <c r="T77" s="121" t="str">
        <f t="shared" si="4"/>
        <v>OK</v>
      </c>
      <c r="U77" s="247"/>
      <c r="V77" s="249"/>
      <c r="W77" s="249"/>
      <c r="X77" s="248"/>
      <c r="Y77" s="249"/>
      <c r="Z77" s="248"/>
      <c r="AA77" s="249"/>
      <c r="AB77" s="249"/>
      <c r="AC77" s="248"/>
      <c r="AD77" s="248"/>
      <c r="AE77" s="248"/>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1"/>
        <v>0</v>
      </c>
      <c r="M78" s="71">
        <f t="shared" si="2"/>
        <v>0</v>
      </c>
      <c r="N78" s="72"/>
      <c r="O78" s="73">
        <f t="shared" si="3"/>
        <v>0</v>
      </c>
      <c r="P78" s="72"/>
      <c r="Q78" s="72"/>
      <c r="R78" s="72"/>
      <c r="S78" s="74">
        <f t="shared" si="0"/>
        <v>0</v>
      </c>
      <c r="T78" s="121" t="str">
        <f t="shared" si="4"/>
        <v>OK</v>
      </c>
      <c r="U78" s="247"/>
      <c r="V78" s="249"/>
      <c r="W78" s="249"/>
      <c r="X78" s="248"/>
      <c r="Y78" s="249"/>
      <c r="Z78" s="248"/>
      <c r="AA78" s="249"/>
      <c r="AB78" s="249"/>
      <c r="AC78" s="248"/>
      <c r="AD78" s="248"/>
      <c r="AE78" s="248"/>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c r="L79" s="70">
        <f t="shared" si="1"/>
        <v>0</v>
      </c>
      <c r="M79" s="71">
        <f t="shared" si="2"/>
        <v>0</v>
      </c>
      <c r="N79" s="72"/>
      <c r="O79" s="73">
        <f t="shared" si="3"/>
        <v>0</v>
      </c>
      <c r="P79" s="72"/>
      <c r="Q79" s="72"/>
      <c r="R79" s="72"/>
      <c r="S79" s="74">
        <f t="shared" si="0"/>
        <v>0</v>
      </c>
      <c r="T79" s="121" t="str">
        <f t="shared" si="4"/>
        <v>OK</v>
      </c>
      <c r="U79" s="247"/>
      <c r="V79" s="249"/>
      <c r="W79" s="249"/>
      <c r="X79" s="248"/>
      <c r="Y79" s="249"/>
      <c r="Z79" s="248"/>
      <c r="AA79" s="249"/>
      <c r="AB79" s="249"/>
      <c r="AC79" s="248"/>
      <c r="AD79" s="248"/>
      <c r="AE79" s="248"/>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247"/>
      <c r="V80" s="249"/>
      <c r="W80" s="249"/>
      <c r="X80" s="248"/>
      <c r="Y80" s="249"/>
      <c r="Z80" s="248"/>
      <c r="AA80" s="249"/>
      <c r="AB80" s="249"/>
      <c r="AC80" s="248"/>
      <c r="AD80" s="248"/>
      <c r="AE80" s="248"/>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v>1</v>
      </c>
      <c r="L81" s="70">
        <f t="shared" si="1"/>
        <v>1</v>
      </c>
      <c r="M81" s="71">
        <f t="shared" si="2"/>
        <v>1</v>
      </c>
      <c r="N81" s="72"/>
      <c r="O81" s="73">
        <f t="shared" si="3"/>
        <v>0</v>
      </c>
      <c r="P81" s="72"/>
      <c r="Q81" s="72"/>
      <c r="R81" s="72"/>
      <c r="S81" s="74">
        <f t="shared" si="0"/>
        <v>0</v>
      </c>
      <c r="T81" s="121" t="str">
        <f t="shared" si="4"/>
        <v>OK</v>
      </c>
      <c r="U81" s="247"/>
      <c r="V81" s="249"/>
      <c r="W81" s="249"/>
      <c r="X81" s="248"/>
      <c r="Y81" s="249"/>
      <c r="Z81" s="248"/>
      <c r="AA81" s="252">
        <v>1</v>
      </c>
      <c r="AB81" s="249"/>
      <c r="AC81" s="248"/>
      <c r="AD81" s="248"/>
      <c r="AE81" s="248"/>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1"/>
        <v>0</v>
      </c>
      <c r="M82" s="71">
        <f t="shared" si="2"/>
        <v>0</v>
      </c>
      <c r="N82" s="72"/>
      <c r="O82" s="73">
        <f t="shared" si="3"/>
        <v>0</v>
      </c>
      <c r="P82" s="72"/>
      <c r="Q82" s="72"/>
      <c r="R82" s="72"/>
      <c r="S82" s="74">
        <f t="shared" si="0"/>
        <v>0</v>
      </c>
      <c r="T82" s="121" t="str">
        <f t="shared" si="4"/>
        <v>OK</v>
      </c>
      <c r="U82" s="247"/>
      <c r="V82" s="249"/>
      <c r="W82" s="249"/>
      <c r="X82" s="248"/>
      <c r="Y82" s="249"/>
      <c r="Z82" s="248"/>
      <c r="AA82" s="249"/>
      <c r="AB82" s="249"/>
      <c r="AC82" s="248"/>
      <c r="AD82" s="248"/>
      <c r="AE82" s="248"/>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c r="L83" s="70">
        <f t="shared" si="1"/>
        <v>0</v>
      </c>
      <c r="M83" s="71">
        <f t="shared" si="2"/>
        <v>0</v>
      </c>
      <c r="N83" s="72"/>
      <c r="O83" s="73">
        <f t="shared" si="3"/>
        <v>0</v>
      </c>
      <c r="P83" s="72"/>
      <c r="Q83" s="72"/>
      <c r="R83" s="72"/>
      <c r="S83" s="74">
        <f t="shared" si="0"/>
        <v>0</v>
      </c>
      <c r="T83" s="121" t="str">
        <f t="shared" si="4"/>
        <v>OK</v>
      </c>
      <c r="U83" s="247"/>
      <c r="V83" s="249"/>
      <c r="W83" s="249"/>
      <c r="X83" s="248"/>
      <c r="Y83" s="249"/>
      <c r="Z83" s="248"/>
      <c r="AA83" s="249"/>
      <c r="AB83" s="249"/>
      <c r="AC83" s="248"/>
      <c r="AD83" s="248"/>
      <c r="AE83" s="248"/>
      <c r="AF83" s="76"/>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247"/>
      <c r="V84" s="249"/>
      <c r="W84" s="249"/>
      <c r="X84" s="248"/>
      <c r="Y84" s="249"/>
      <c r="Z84" s="248"/>
      <c r="AA84" s="249"/>
      <c r="AB84" s="249"/>
      <c r="AC84" s="248"/>
      <c r="AD84" s="248"/>
      <c r="AE84" s="248"/>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247"/>
      <c r="V85" s="249"/>
      <c r="W85" s="249"/>
      <c r="X85" s="248"/>
      <c r="Y85" s="249"/>
      <c r="Z85" s="248"/>
      <c r="AA85" s="249"/>
      <c r="AB85" s="249"/>
      <c r="AC85" s="248"/>
      <c r="AD85" s="248"/>
      <c r="AE85" s="248"/>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247"/>
      <c r="V86" s="249"/>
      <c r="W86" s="249"/>
      <c r="X86" s="248"/>
      <c r="Y86" s="249"/>
      <c r="Z86" s="248"/>
      <c r="AA86" s="249"/>
      <c r="AB86" s="249"/>
      <c r="AC86" s="248"/>
      <c r="AD86" s="248"/>
      <c r="AE86" s="248"/>
      <c r="AF86" s="76"/>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v>1</v>
      </c>
      <c r="L87" s="70">
        <f t="shared" si="1"/>
        <v>1</v>
      </c>
      <c r="M87" s="71">
        <f t="shared" si="2"/>
        <v>1</v>
      </c>
      <c r="N87" s="72"/>
      <c r="O87" s="73">
        <f t="shared" si="3"/>
        <v>0</v>
      </c>
      <c r="P87" s="72"/>
      <c r="Q87" s="72"/>
      <c r="R87" s="72"/>
      <c r="S87" s="74">
        <f t="shared" si="0"/>
        <v>0</v>
      </c>
      <c r="T87" s="121" t="str">
        <f t="shared" si="4"/>
        <v>OK</v>
      </c>
      <c r="U87" s="247"/>
      <c r="V87" s="249"/>
      <c r="W87" s="249"/>
      <c r="X87" s="248"/>
      <c r="Y87" s="249"/>
      <c r="Z87" s="251">
        <v>1</v>
      </c>
      <c r="AA87" s="249"/>
      <c r="AB87" s="249"/>
      <c r="AC87" s="248"/>
      <c r="AD87" s="248"/>
      <c r="AE87" s="248"/>
      <c r="AF87" s="76"/>
      <c r="AG87" s="78"/>
      <c r="AH87" s="78"/>
      <c r="AI87" s="7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1"/>
        <v>0</v>
      </c>
      <c r="M88" s="71">
        <f t="shared" si="2"/>
        <v>0</v>
      </c>
      <c r="N88" s="72"/>
      <c r="O88" s="73">
        <f t="shared" si="3"/>
        <v>0</v>
      </c>
      <c r="P88" s="72"/>
      <c r="Q88" s="72"/>
      <c r="R88" s="72"/>
      <c r="S88" s="74">
        <f t="shared" si="0"/>
        <v>0</v>
      </c>
      <c r="T88" s="121" t="str">
        <f t="shared" si="4"/>
        <v>OK</v>
      </c>
      <c r="U88" s="247"/>
      <c r="V88" s="249"/>
      <c r="W88" s="249"/>
      <c r="X88" s="248"/>
      <c r="Y88" s="249"/>
      <c r="Z88" s="248"/>
      <c r="AA88" s="249"/>
      <c r="AB88" s="249"/>
      <c r="AC88" s="248"/>
      <c r="AD88" s="248"/>
      <c r="AE88" s="248"/>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247"/>
      <c r="V89" s="249"/>
      <c r="W89" s="249"/>
      <c r="X89" s="248"/>
      <c r="Y89" s="249"/>
      <c r="Z89" s="248"/>
      <c r="AA89" s="249"/>
      <c r="AB89" s="249"/>
      <c r="AC89" s="248"/>
      <c r="AD89" s="248"/>
      <c r="AE89" s="248"/>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247"/>
      <c r="V90" s="249"/>
      <c r="W90" s="249"/>
      <c r="X90" s="248"/>
      <c r="Y90" s="249"/>
      <c r="Z90" s="248"/>
      <c r="AA90" s="249"/>
      <c r="AB90" s="249"/>
      <c r="AC90" s="248"/>
      <c r="AD90" s="248"/>
      <c r="AE90" s="248"/>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1"/>
        <v>0</v>
      </c>
      <c r="M91" s="71">
        <f t="shared" si="2"/>
        <v>0</v>
      </c>
      <c r="N91" s="72"/>
      <c r="O91" s="73">
        <f t="shared" si="3"/>
        <v>0</v>
      </c>
      <c r="P91" s="72"/>
      <c r="Q91" s="72"/>
      <c r="R91" s="72"/>
      <c r="S91" s="74">
        <f t="shared" si="0"/>
        <v>0</v>
      </c>
      <c r="T91" s="121" t="str">
        <f t="shared" si="4"/>
        <v>OK</v>
      </c>
      <c r="U91" s="247"/>
      <c r="V91" s="249"/>
      <c r="W91" s="249"/>
      <c r="X91" s="248"/>
      <c r="Y91" s="249"/>
      <c r="Z91" s="248"/>
      <c r="AA91" s="249"/>
      <c r="AB91" s="249"/>
      <c r="AC91" s="248"/>
      <c r="AD91" s="248"/>
      <c r="AE91" s="248"/>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247"/>
      <c r="V92" s="249"/>
      <c r="W92" s="249"/>
      <c r="X92" s="248"/>
      <c r="Y92" s="249"/>
      <c r="Z92" s="248"/>
      <c r="AA92" s="249"/>
      <c r="AB92" s="249"/>
      <c r="AC92" s="248"/>
      <c r="AD92" s="248"/>
      <c r="AE92" s="248"/>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c r="L93" s="70">
        <f t="shared" si="1"/>
        <v>0</v>
      </c>
      <c r="M93" s="71">
        <f t="shared" si="2"/>
        <v>0</v>
      </c>
      <c r="N93" s="72"/>
      <c r="O93" s="73">
        <f t="shared" si="3"/>
        <v>0</v>
      </c>
      <c r="P93" s="72"/>
      <c r="Q93" s="72"/>
      <c r="R93" s="72"/>
      <c r="S93" s="74">
        <f t="shared" si="0"/>
        <v>0</v>
      </c>
      <c r="T93" s="121" t="str">
        <f t="shared" si="4"/>
        <v>OK</v>
      </c>
      <c r="U93" s="247"/>
      <c r="V93" s="249"/>
      <c r="W93" s="249"/>
      <c r="X93" s="248"/>
      <c r="Y93" s="249"/>
      <c r="Z93" s="248"/>
      <c r="AA93" s="249"/>
      <c r="AB93" s="249"/>
      <c r="AC93" s="248"/>
      <c r="AD93" s="248"/>
      <c r="AE93" s="248"/>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247"/>
      <c r="V94" s="249"/>
      <c r="W94" s="249"/>
      <c r="X94" s="248"/>
      <c r="Y94" s="249"/>
      <c r="Z94" s="248"/>
      <c r="AA94" s="249"/>
      <c r="AB94" s="249"/>
      <c r="AC94" s="248"/>
      <c r="AD94" s="248"/>
      <c r="AE94" s="248"/>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247"/>
      <c r="V95" s="249"/>
      <c r="W95" s="249"/>
      <c r="X95" s="248"/>
      <c r="Y95" s="249"/>
      <c r="Z95" s="248"/>
      <c r="AA95" s="249"/>
      <c r="AB95" s="249"/>
      <c r="AC95" s="248"/>
      <c r="AD95" s="248"/>
      <c r="AE95" s="248"/>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247"/>
      <c r="V96" s="249"/>
      <c r="W96" s="249"/>
      <c r="X96" s="248"/>
      <c r="Y96" s="249"/>
      <c r="Z96" s="248"/>
      <c r="AA96" s="249"/>
      <c r="AB96" s="249"/>
      <c r="AC96" s="248"/>
      <c r="AD96" s="248"/>
      <c r="AE96" s="248"/>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247"/>
      <c r="V97" s="249"/>
      <c r="W97" s="249"/>
      <c r="X97" s="248"/>
      <c r="Y97" s="249"/>
      <c r="Z97" s="248"/>
      <c r="AA97" s="249"/>
      <c r="AB97" s="249"/>
      <c r="AC97" s="248"/>
      <c r="AD97" s="248"/>
      <c r="AE97" s="248"/>
      <c r="AF97" s="76"/>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c r="L98" s="70">
        <f t="shared" si="1"/>
        <v>0</v>
      </c>
      <c r="M98" s="71">
        <f t="shared" si="2"/>
        <v>0</v>
      </c>
      <c r="N98" s="72"/>
      <c r="O98" s="73">
        <f t="shared" si="3"/>
        <v>0</v>
      </c>
      <c r="P98" s="72"/>
      <c r="Q98" s="72"/>
      <c r="R98" s="72"/>
      <c r="S98" s="74">
        <f t="shared" si="0"/>
        <v>0</v>
      </c>
      <c r="T98" s="121" t="str">
        <f t="shared" si="4"/>
        <v>OK</v>
      </c>
      <c r="U98" s="247"/>
      <c r="V98" s="249"/>
      <c r="W98" s="249"/>
      <c r="X98" s="248"/>
      <c r="Y98" s="249"/>
      <c r="Z98" s="248"/>
      <c r="AA98" s="249"/>
      <c r="AB98" s="249"/>
      <c r="AC98" s="248"/>
      <c r="AD98" s="248"/>
      <c r="AE98" s="248"/>
      <c r="AF98" s="76"/>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v>1</v>
      </c>
      <c r="L99" s="70">
        <f t="shared" si="1"/>
        <v>1</v>
      </c>
      <c r="M99" s="71">
        <f t="shared" si="2"/>
        <v>1</v>
      </c>
      <c r="N99" s="72"/>
      <c r="O99" s="73">
        <f t="shared" si="3"/>
        <v>0</v>
      </c>
      <c r="P99" s="72"/>
      <c r="Q99" s="72"/>
      <c r="R99" s="72"/>
      <c r="S99" s="74">
        <f t="shared" si="0"/>
        <v>0</v>
      </c>
      <c r="T99" s="121" t="str">
        <f t="shared" si="4"/>
        <v>OK</v>
      </c>
      <c r="U99" s="250">
        <v>1</v>
      </c>
      <c r="V99" s="249"/>
      <c r="W99" s="249"/>
      <c r="X99" s="248"/>
      <c r="Y99" s="249"/>
      <c r="Z99" s="248"/>
      <c r="AA99" s="249"/>
      <c r="AB99" s="249"/>
      <c r="AC99" s="248"/>
      <c r="AD99" s="248"/>
      <c r="AE99" s="248"/>
      <c r="AF99" s="76"/>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v>1</v>
      </c>
      <c r="L100" s="70">
        <f t="shared" si="1"/>
        <v>1</v>
      </c>
      <c r="M100" s="71">
        <f t="shared" si="2"/>
        <v>1</v>
      </c>
      <c r="N100" s="72"/>
      <c r="O100" s="73">
        <f t="shared" si="3"/>
        <v>0</v>
      </c>
      <c r="P100" s="72"/>
      <c r="Q100" s="72"/>
      <c r="R100" s="72"/>
      <c r="S100" s="74">
        <f t="shared" si="0"/>
        <v>0</v>
      </c>
      <c r="T100" s="121" t="str">
        <f t="shared" si="4"/>
        <v>OK</v>
      </c>
      <c r="U100" s="250">
        <v>1</v>
      </c>
      <c r="V100" s="249"/>
      <c r="W100" s="249"/>
      <c r="X100" s="248"/>
      <c r="Y100" s="249"/>
      <c r="Z100" s="248"/>
      <c r="AA100" s="249"/>
      <c r="AB100" s="249"/>
      <c r="AC100" s="248"/>
      <c r="AD100" s="248"/>
      <c r="AE100" s="248"/>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247"/>
      <c r="V101" s="249"/>
      <c r="W101" s="249"/>
      <c r="X101" s="248"/>
      <c r="Y101" s="249"/>
      <c r="Z101" s="248"/>
      <c r="AA101" s="249"/>
      <c r="AB101" s="249"/>
      <c r="AC101" s="248"/>
      <c r="AD101" s="248"/>
      <c r="AE101" s="248"/>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247"/>
      <c r="V102" s="249"/>
      <c r="W102" s="249"/>
      <c r="X102" s="248"/>
      <c r="Y102" s="249"/>
      <c r="Z102" s="248"/>
      <c r="AA102" s="249"/>
      <c r="AB102" s="249"/>
      <c r="AC102" s="248"/>
      <c r="AD102" s="248"/>
      <c r="AE102" s="248"/>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247"/>
      <c r="V103" s="249"/>
      <c r="W103" s="249"/>
      <c r="X103" s="248"/>
      <c r="Y103" s="249"/>
      <c r="Z103" s="248"/>
      <c r="AA103" s="249"/>
      <c r="AB103" s="249"/>
      <c r="AC103" s="248"/>
      <c r="AD103" s="248"/>
      <c r="AE103" s="248"/>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247"/>
      <c r="V104" s="249"/>
      <c r="W104" s="249"/>
      <c r="X104" s="248"/>
      <c r="Y104" s="249"/>
      <c r="Z104" s="248"/>
      <c r="AA104" s="249"/>
      <c r="AB104" s="249"/>
      <c r="AC104" s="248"/>
      <c r="AD104" s="248"/>
      <c r="AE104" s="248"/>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247"/>
      <c r="V105" s="249"/>
      <c r="W105" s="249"/>
      <c r="X105" s="248"/>
      <c r="Y105" s="249"/>
      <c r="Z105" s="248"/>
      <c r="AA105" s="249"/>
      <c r="AB105" s="249"/>
      <c r="AC105" s="248"/>
      <c r="AD105" s="248"/>
      <c r="AE105" s="248"/>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247"/>
      <c r="V106" s="249"/>
      <c r="W106" s="249"/>
      <c r="X106" s="248"/>
      <c r="Y106" s="249"/>
      <c r="Z106" s="248"/>
      <c r="AA106" s="249"/>
      <c r="AB106" s="249"/>
      <c r="AC106" s="248"/>
      <c r="AD106" s="248"/>
      <c r="AE106" s="248"/>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282">
        <v>104</v>
      </c>
      <c r="C107" s="290"/>
      <c r="D107" s="105" t="s">
        <v>376</v>
      </c>
      <c r="E107" s="106" t="s">
        <v>377</v>
      </c>
      <c r="F107" s="107" t="s">
        <v>377</v>
      </c>
      <c r="G107" s="106" t="s">
        <v>371</v>
      </c>
      <c r="H107" s="108" t="s">
        <v>79</v>
      </c>
      <c r="I107" s="108" t="s">
        <v>84</v>
      </c>
      <c r="J107" s="109">
        <v>1572.77</v>
      </c>
      <c r="K107" s="87">
        <v>8</v>
      </c>
      <c r="L107" s="70">
        <f t="shared" si="1"/>
        <v>8</v>
      </c>
      <c r="M107" s="71">
        <f t="shared" si="2"/>
        <v>8</v>
      </c>
      <c r="N107" s="72">
        <v>2</v>
      </c>
      <c r="O107" s="73">
        <f t="shared" si="3"/>
        <v>2</v>
      </c>
      <c r="P107" s="72"/>
      <c r="Q107" s="72"/>
      <c r="R107" s="72"/>
      <c r="S107" s="74">
        <f t="shared" si="0"/>
        <v>2</v>
      </c>
      <c r="T107" s="121" t="str">
        <f t="shared" si="4"/>
        <v>OK</v>
      </c>
      <c r="U107" s="247"/>
      <c r="V107" s="252">
        <v>8</v>
      </c>
      <c r="W107" s="249"/>
      <c r="X107" s="248"/>
      <c r="Y107" s="249"/>
      <c r="Z107" s="248"/>
      <c r="AA107" s="249"/>
      <c r="AB107" s="249"/>
      <c r="AC107" s="248"/>
      <c r="AD107" s="248"/>
      <c r="AE107" s="248"/>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v>1</v>
      </c>
      <c r="L108" s="70">
        <f t="shared" si="1"/>
        <v>1</v>
      </c>
      <c r="M108" s="71">
        <f t="shared" si="2"/>
        <v>1</v>
      </c>
      <c r="N108" s="72"/>
      <c r="O108" s="73">
        <f t="shared" si="3"/>
        <v>0</v>
      </c>
      <c r="P108" s="72"/>
      <c r="Q108" s="72"/>
      <c r="R108" s="72"/>
      <c r="S108" s="74">
        <f t="shared" si="0"/>
        <v>0</v>
      </c>
      <c r="T108" s="121" t="str">
        <f t="shared" si="4"/>
        <v>OK</v>
      </c>
      <c r="U108" s="247"/>
      <c r="V108" s="252">
        <v>1</v>
      </c>
      <c r="W108" s="249"/>
      <c r="X108" s="248"/>
      <c r="Y108" s="249"/>
      <c r="Z108" s="248"/>
      <c r="AA108" s="249"/>
      <c r="AB108" s="249"/>
      <c r="AC108" s="248"/>
      <c r="AD108" s="248"/>
      <c r="AE108" s="248"/>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247"/>
      <c r="V109" s="249"/>
      <c r="W109" s="249"/>
      <c r="X109" s="248"/>
      <c r="Y109" s="249"/>
      <c r="Z109" s="248"/>
      <c r="AA109" s="249"/>
      <c r="AB109" s="249"/>
      <c r="AC109" s="248"/>
      <c r="AD109" s="248"/>
      <c r="AE109" s="248"/>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
        <v>0</v>
      </c>
      <c r="M110" s="71">
        <f t="shared" si="2"/>
        <v>0</v>
      </c>
      <c r="N110" s="72"/>
      <c r="O110" s="73">
        <f t="shared" si="3"/>
        <v>0</v>
      </c>
      <c r="P110" s="72"/>
      <c r="Q110" s="72"/>
      <c r="R110" s="72"/>
      <c r="S110" s="74">
        <f t="shared" si="0"/>
        <v>0</v>
      </c>
      <c r="T110" s="121" t="str">
        <f t="shared" si="4"/>
        <v>OK</v>
      </c>
      <c r="U110" s="247"/>
      <c r="V110" s="249"/>
      <c r="W110" s="249"/>
      <c r="X110" s="248"/>
      <c r="Y110" s="249"/>
      <c r="Z110" s="248"/>
      <c r="AA110" s="249"/>
      <c r="AB110" s="249"/>
      <c r="AC110" s="248"/>
      <c r="AD110" s="248"/>
      <c r="AE110" s="248"/>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247"/>
      <c r="V111" s="249"/>
      <c r="W111" s="249"/>
      <c r="X111" s="248"/>
      <c r="Y111" s="249"/>
      <c r="Z111" s="248"/>
      <c r="AA111" s="249"/>
      <c r="AB111" s="249"/>
      <c r="AC111" s="248"/>
      <c r="AD111" s="248"/>
      <c r="AE111" s="248"/>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247"/>
      <c r="V112" s="249"/>
      <c r="W112" s="249"/>
      <c r="X112" s="248"/>
      <c r="Y112" s="249"/>
      <c r="Z112" s="248"/>
      <c r="AA112" s="249"/>
      <c r="AB112" s="249"/>
      <c r="AC112" s="248"/>
      <c r="AD112" s="248"/>
      <c r="AE112" s="248"/>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c r="L113" s="70">
        <f t="shared" si="1"/>
        <v>0</v>
      </c>
      <c r="M113" s="71">
        <f t="shared" si="2"/>
        <v>0</v>
      </c>
      <c r="N113" s="72"/>
      <c r="O113" s="73">
        <f t="shared" si="3"/>
        <v>0</v>
      </c>
      <c r="P113" s="72"/>
      <c r="Q113" s="72"/>
      <c r="R113" s="72"/>
      <c r="S113" s="74">
        <f t="shared" si="0"/>
        <v>0</v>
      </c>
      <c r="T113" s="121" t="str">
        <f t="shared" si="4"/>
        <v>OK</v>
      </c>
      <c r="U113" s="247"/>
      <c r="V113" s="249"/>
      <c r="W113" s="249"/>
      <c r="X113" s="248"/>
      <c r="Y113" s="249"/>
      <c r="Z113" s="248"/>
      <c r="AA113" s="249"/>
      <c r="AB113" s="249"/>
      <c r="AC113" s="248"/>
      <c r="AD113" s="248"/>
      <c r="AE113" s="248"/>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247"/>
      <c r="V114" s="249"/>
      <c r="W114" s="249"/>
      <c r="X114" s="248"/>
      <c r="Y114" s="249"/>
      <c r="Z114" s="248"/>
      <c r="AA114" s="249"/>
      <c r="AB114" s="249"/>
      <c r="AC114" s="248"/>
      <c r="AD114" s="248"/>
      <c r="AE114" s="248"/>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247"/>
      <c r="V115" s="249"/>
      <c r="W115" s="249"/>
      <c r="X115" s="248"/>
      <c r="Y115" s="249"/>
      <c r="Z115" s="248"/>
      <c r="AA115" s="249"/>
      <c r="AB115" s="249"/>
      <c r="AC115" s="248"/>
      <c r="AD115" s="248"/>
      <c r="AE115" s="248"/>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247"/>
      <c r="V116" s="249"/>
      <c r="W116" s="249"/>
      <c r="X116" s="248"/>
      <c r="Y116" s="249"/>
      <c r="Z116" s="248"/>
      <c r="AA116" s="249"/>
      <c r="AB116" s="249"/>
      <c r="AC116" s="248"/>
      <c r="AD116" s="248"/>
      <c r="AE116" s="248"/>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247"/>
      <c r="V117" s="249"/>
      <c r="W117" s="249"/>
      <c r="X117" s="248"/>
      <c r="Y117" s="249"/>
      <c r="Z117" s="248"/>
      <c r="AA117" s="249"/>
      <c r="AB117" s="249"/>
      <c r="AC117" s="248"/>
      <c r="AD117" s="248"/>
      <c r="AE117" s="248"/>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247"/>
      <c r="V118" s="249"/>
      <c r="W118" s="249"/>
      <c r="X118" s="248"/>
      <c r="Y118" s="249"/>
      <c r="Z118" s="248"/>
      <c r="AA118" s="249"/>
      <c r="AB118" s="249"/>
      <c r="AC118" s="248"/>
      <c r="AD118" s="248"/>
      <c r="AE118" s="248"/>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v>2</v>
      </c>
      <c r="L119" s="70">
        <f t="shared" si="1"/>
        <v>2</v>
      </c>
      <c r="M119" s="71">
        <f t="shared" si="2"/>
        <v>2</v>
      </c>
      <c r="N119" s="72"/>
      <c r="O119" s="73">
        <f t="shared" si="3"/>
        <v>0</v>
      </c>
      <c r="P119" s="72"/>
      <c r="Q119" s="72"/>
      <c r="R119" s="72"/>
      <c r="S119" s="74">
        <f t="shared" si="0"/>
        <v>0</v>
      </c>
      <c r="T119" s="121" t="str">
        <f t="shared" si="4"/>
        <v>OK</v>
      </c>
      <c r="U119" s="247"/>
      <c r="V119" s="252">
        <v>2</v>
      </c>
      <c r="W119" s="249"/>
      <c r="X119" s="248"/>
      <c r="Y119" s="249"/>
      <c r="Z119" s="248"/>
      <c r="AA119" s="249"/>
      <c r="AB119" s="249"/>
      <c r="AC119" s="248"/>
      <c r="AD119" s="248"/>
      <c r="AE119" s="248"/>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247"/>
      <c r="V120" s="249"/>
      <c r="W120" s="249"/>
      <c r="X120" s="248"/>
      <c r="Y120" s="249"/>
      <c r="Z120" s="248"/>
      <c r="AA120" s="249"/>
      <c r="AB120" s="249"/>
      <c r="AC120" s="248"/>
      <c r="AD120" s="248"/>
      <c r="AE120" s="248"/>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247"/>
      <c r="V121" s="249"/>
      <c r="W121" s="249"/>
      <c r="X121" s="248"/>
      <c r="Y121" s="249"/>
      <c r="Z121" s="248"/>
      <c r="AA121" s="249"/>
      <c r="AB121" s="249"/>
      <c r="AC121" s="248"/>
      <c r="AD121" s="248"/>
      <c r="AE121" s="248"/>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247"/>
      <c r="V122" s="249"/>
      <c r="W122" s="249"/>
      <c r="X122" s="248"/>
      <c r="Y122" s="249"/>
      <c r="Z122" s="248"/>
      <c r="AA122" s="249"/>
      <c r="AB122" s="249"/>
      <c r="AC122" s="248"/>
      <c r="AD122" s="248"/>
      <c r="AE122" s="248"/>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247"/>
      <c r="V123" s="249"/>
      <c r="W123" s="249"/>
      <c r="X123" s="248"/>
      <c r="Y123" s="249"/>
      <c r="Z123" s="248"/>
      <c r="AA123" s="249"/>
      <c r="AB123" s="249"/>
      <c r="AC123" s="248"/>
      <c r="AD123" s="248"/>
      <c r="AE123" s="248"/>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
        <v>0</v>
      </c>
      <c r="M124" s="71">
        <f t="shared" si="2"/>
        <v>0</v>
      </c>
      <c r="N124" s="72"/>
      <c r="O124" s="73">
        <f t="shared" si="3"/>
        <v>0</v>
      </c>
      <c r="P124" s="72"/>
      <c r="Q124" s="72"/>
      <c r="R124" s="72"/>
      <c r="S124" s="74">
        <f t="shared" si="0"/>
        <v>0</v>
      </c>
      <c r="T124" s="121" t="str">
        <f t="shared" si="4"/>
        <v>OK</v>
      </c>
      <c r="U124" s="247"/>
      <c r="V124" s="249"/>
      <c r="W124" s="249"/>
      <c r="X124" s="248"/>
      <c r="Y124" s="249"/>
      <c r="Z124" s="248"/>
      <c r="AA124" s="249"/>
      <c r="AB124" s="249"/>
      <c r="AC124" s="248"/>
      <c r="AD124" s="248"/>
      <c r="AE124" s="248"/>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247"/>
      <c r="V125" s="249"/>
      <c r="W125" s="249"/>
      <c r="X125" s="248"/>
      <c r="Y125" s="249"/>
      <c r="Z125" s="248"/>
      <c r="AA125" s="249"/>
      <c r="AB125" s="249"/>
      <c r="AC125" s="248"/>
      <c r="AD125" s="248"/>
      <c r="AE125" s="248"/>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247"/>
      <c r="V126" s="249"/>
      <c r="W126" s="249"/>
      <c r="X126" s="248"/>
      <c r="Y126" s="249"/>
      <c r="Z126" s="248"/>
      <c r="AA126" s="249"/>
      <c r="AB126" s="249"/>
      <c r="AC126" s="248"/>
      <c r="AD126" s="248"/>
      <c r="AE126" s="248"/>
      <c r="AF126" s="76"/>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247"/>
      <c r="V127" s="249"/>
      <c r="W127" s="249"/>
      <c r="X127" s="248"/>
      <c r="Y127" s="249"/>
      <c r="Z127" s="248"/>
      <c r="AA127" s="249"/>
      <c r="AB127" s="249"/>
      <c r="AC127" s="248"/>
      <c r="AD127" s="248"/>
      <c r="AE127" s="248"/>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
        <v>0</v>
      </c>
      <c r="M128" s="71">
        <f t="shared" si="2"/>
        <v>0</v>
      </c>
      <c r="N128" s="72"/>
      <c r="O128" s="73">
        <f t="shared" si="3"/>
        <v>0</v>
      </c>
      <c r="P128" s="72"/>
      <c r="Q128" s="72"/>
      <c r="R128" s="72"/>
      <c r="S128" s="74">
        <f t="shared" si="0"/>
        <v>0</v>
      </c>
      <c r="T128" s="121" t="str">
        <f t="shared" si="4"/>
        <v>OK</v>
      </c>
      <c r="U128" s="247"/>
      <c r="V128" s="249"/>
      <c r="W128" s="249"/>
      <c r="X128" s="248"/>
      <c r="Y128" s="249"/>
      <c r="Z128" s="248"/>
      <c r="AA128" s="249"/>
      <c r="AB128" s="249"/>
      <c r="AC128" s="248"/>
      <c r="AD128" s="248"/>
      <c r="AE128" s="248"/>
      <c r="AF128" s="76"/>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247"/>
      <c r="V129" s="249"/>
      <c r="W129" s="249"/>
      <c r="X129" s="248"/>
      <c r="Y129" s="249"/>
      <c r="Z129" s="248"/>
      <c r="AA129" s="249"/>
      <c r="AB129" s="249"/>
      <c r="AC129" s="248"/>
      <c r="AD129" s="248"/>
      <c r="AE129" s="248"/>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247"/>
      <c r="V130" s="249"/>
      <c r="W130" s="249"/>
      <c r="X130" s="248"/>
      <c r="Y130" s="249"/>
      <c r="Z130" s="248"/>
      <c r="AA130" s="249"/>
      <c r="AB130" s="249"/>
      <c r="AC130" s="248"/>
      <c r="AD130" s="248"/>
      <c r="AE130" s="248"/>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
        <v>0</v>
      </c>
      <c r="M131" s="71">
        <f t="shared" si="2"/>
        <v>0</v>
      </c>
      <c r="N131" s="72"/>
      <c r="O131" s="73">
        <f t="shared" si="3"/>
        <v>0</v>
      </c>
      <c r="P131" s="72"/>
      <c r="Q131" s="72"/>
      <c r="R131" s="72"/>
      <c r="S131" s="74">
        <f t="shared" si="0"/>
        <v>0</v>
      </c>
      <c r="T131" s="121" t="str">
        <f t="shared" si="4"/>
        <v>OK</v>
      </c>
      <c r="U131" s="247"/>
      <c r="V131" s="249"/>
      <c r="W131" s="249"/>
      <c r="X131" s="248"/>
      <c r="Y131" s="249"/>
      <c r="Z131" s="248"/>
      <c r="AA131" s="249"/>
      <c r="AB131" s="249"/>
      <c r="AC131" s="248"/>
      <c r="AD131" s="248"/>
      <c r="AE131" s="248"/>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282">
        <v>129</v>
      </c>
      <c r="C132" s="290" t="s">
        <v>131</v>
      </c>
      <c r="D132" s="105" t="s">
        <v>442</v>
      </c>
      <c r="E132" s="106" t="s">
        <v>443</v>
      </c>
      <c r="F132" s="107" t="s">
        <v>444</v>
      </c>
      <c r="G132" s="106" t="s">
        <v>445</v>
      </c>
      <c r="H132" s="108" t="s">
        <v>79</v>
      </c>
      <c r="I132" s="108" t="s">
        <v>94</v>
      </c>
      <c r="J132" s="109">
        <v>3605</v>
      </c>
      <c r="K132" s="87"/>
      <c r="L132" s="70">
        <f t="shared" si="1"/>
        <v>1</v>
      </c>
      <c r="M132" s="71">
        <f t="shared" si="2"/>
        <v>1</v>
      </c>
      <c r="N132" s="72">
        <v>1</v>
      </c>
      <c r="O132" s="73">
        <f t="shared" si="3"/>
        <v>0</v>
      </c>
      <c r="P132" s="72"/>
      <c r="Q132" s="72"/>
      <c r="R132" s="72"/>
      <c r="S132" s="74">
        <f t="shared" si="0"/>
        <v>0</v>
      </c>
      <c r="T132" s="121" t="str">
        <f t="shared" si="4"/>
        <v>OK</v>
      </c>
      <c r="U132" s="247"/>
      <c r="V132" s="249"/>
      <c r="W132" s="249"/>
      <c r="X132" s="248"/>
      <c r="Y132" s="249"/>
      <c r="Z132" s="248"/>
      <c r="AA132" s="249"/>
      <c r="AB132" s="249"/>
      <c r="AC132" s="251">
        <v>1</v>
      </c>
      <c r="AD132" s="248"/>
      <c r="AE132" s="248"/>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247"/>
      <c r="V133" s="249"/>
      <c r="W133" s="249"/>
      <c r="X133" s="248"/>
      <c r="Y133" s="249"/>
      <c r="Z133" s="248"/>
      <c r="AA133" s="249"/>
      <c r="AB133" s="249"/>
      <c r="AC133" s="248"/>
      <c r="AD133" s="248"/>
      <c r="AE133" s="248"/>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247"/>
      <c r="V134" s="249"/>
      <c r="W134" s="249"/>
      <c r="X134" s="248"/>
      <c r="Y134" s="249"/>
      <c r="Z134" s="248"/>
      <c r="AA134" s="249"/>
      <c r="AB134" s="249"/>
      <c r="AC134" s="248"/>
      <c r="AD134" s="248"/>
      <c r="AE134" s="248"/>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247"/>
      <c r="V135" s="249"/>
      <c r="W135" s="249"/>
      <c r="X135" s="248"/>
      <c r="Y135" s="249"/>
      <c r="Z135" s="248"/>
      <c r="AA135" s="249"/>
      <c r="AB135" s="249"/>
      <c r="AC135" s="248"/>
      <c r="AD135" s="248"/>
      <c r="AE135" s="248"/>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
        <v>0</v>
      </c>
      <c r="M136" s="71">
        <f t="shared" si="2"/>
        <v>0</v>
      </c>
      <c r="N136" s="72"/>
      <c r="O136" s="73">
        <f t="shared" si="3"/>
        <v>0</v>
      </c>
      <c r="P136" s="72"/>
      <c r="Q136" s="72"/>
      <c r="R136" s="72"/>
      <c r="S136" s="74">
        <f t="shared" si="0"/>
        <v>0</v>
      </c>
      <c r="T136" s="121" t="str">
        <f t="shared" si="4"/>
        <v>OK</v>
      </c>
      <c r="U136" s="247"/>
      <c r="V136" s="249"/>
      <c r="W136" s="249"/>
      <c r="X136" s="248"/>
      <c r="Y136" s="249"/>
      <c r="Z136" s="248"/>
      <c r="AA136" s="249"/>
      <c r="AB136" s="249"/>
      <c r="AC136" s="248"/>
      <c r="AD136" s="248"/>
      <c r="AE136" s="248"/>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247"/>
      <c r="V137" s="249"/>
      <c r="W137" s="249"/>
      <c r="X137" s="248"/>
      <c r="Y137" s="249"/>
      <c r="Z137" s="248"/>
      <c r="AA137" s="249"/>
      <c r="AB137" s="249"/>
      <c r="AC137" s="248"/>
      <c r="AD137" s="248"/>
      <c r="AE137" s="248"/>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247"/>
      <c r="V138" s="249"/>
      <c r="W138" s="249"/>
      <c r="X138" s="248"/>
      <c r="Y138" s="249"/>
      <c r="Z138" s="248"/>
      <c r="AA138" s="249"/>
      <c r="AB138" s="249"/>
      <c r="AC138" s="248"/>
      <c r="AD138" s="248"/>
      <c r="AE138" s="248"/>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247"/>
      <c r="V139" s="249"/>
      <c r="W139" s="249"/>
      <c r="X139" s="248"/>
      <c r="Y139" s="249"/>
      <c r="Z139" s="248"/>
      <c r="AA139" s="249"/>
      <c r="AB139" s="249"/>
      <c r="AC139" s="248"/>
      <c r="AD139" s="248"/>
      <c r="AE139" s="248"/>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247"/>
      <c r="V140" s="249"/>
      <c r="W140" s="249"/>
      <c r="X140" s="248"/>
      <c r="Y140" s="249"/>
      <c r="Z140" s="248"/>
      <c r="AA140" s="249"/>
      <c r="AB140" s="249"/>
      <c r="AC140" s="248"/>
      <c r="AD140" s="248"/>
      <c r="AE140" s="248"/>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247"/>
      <c r="V141" s="249"/>
      <c r="W141" s="249"/>
      <c r="X141" s="248"/>
      <c r="Y141" s="249"/>
      <c r="Z141" s="248"/>
      <c r="AA141" s="249"/>
      <c r="AB141" s="249"/>
      <c r="AC141" s="248"/>
      <c r="AD141" s="248"/>
      <c r="AE141" s="248"/>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247"/>
      <c r="V142" s="249"/>
      <c r="W142" s="249"/>
      <c r="X142" s="248"/>
      <c r="Y142" s="249"/>
      <c r="Z142" s="248"/>
      <c r="AA142" s="249"/>
      <c r="AB142" s="249"/>
      <c r="AC142" s="248"/>
      <c r="AD142" s="248"/>
      <c r="AE142" s="248"/>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247"/>
      <c r="V143" s="249"/>
      <c r="W143" s="249"/>
      <c r="X143" s="248"/>
      <c r="Y143" s="249"/>
      <c r="Z143" s="248"/>
      <c r="AA143" s="249"/>
      <c r="AB143" s="249"/>
      <c r="AC143" s="248"/>
      <c r="AD143" s="248"/>
      <c r="AE143" s="248"/>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247"/>
      <c r="V144" s="249"/>
      <c r="W144" s="249"/>
      <c r="X144" s="248"/>
      <c r="Y144" s="249"/>
      <c r="Z144" s="248"/>
      <c r="AA144" s="249"/>
      <c r="AB144" s="249"/>
      <c r="AC144" s="248"/>
      <c r="AD144" s="248"/>
      <c r="AE144" s="248"/>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247"/>
      <c r="V145" s="249"/>
      <c r="W145" s="249"/>
      <c r="X145" s="248"/>
      <c r="Y145" s="249"/>
      <c r="Z145" s="248"/>
      <c r="AA145" s="249"/>
      <c r="AB145" s="249"/>
      <c r="AC145" s="248"/>
      <c r="AD145" s="248"/>
      <c r="AE145" s="248"/>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
        <v>0</v>
      </c>
      <c r="M146" s="71">
        <f t="shared" si="2"/>
        <v>0</v>
      </c>
      <c r="N146" s="72"/>
      <c r="O146" s="73">
        <f t="shared" si="3"/>
        <v>0</v>
      </c>
      <c r="P146" s="72"/>
      <c r="Q146" s="72"/>
      <c r="R146" s="72"/>
      <c r="S146" s="74">
        <f t="shared" si="0"/>
        <v>0</v>
      </c>
      <c r="T146" s="121" t="str">
        <f t="shared" si="4"/>
        <v>OK</v>
      </c>
      <c r="U146" s="247"/>
      <c r="V146" s="249"/>
      <c r="W146" s="249"/>
      <c r="X146" s="248"/>
      <c r="Y146" s="249"/>
      <c r="Z146" s="248"/>
      <c r="AA146" s="249"/>
      <c r="AB146" s="249"/>
      <c r="AC146" s="248"/>
      <c r="AD146" s="248"/>
      <c r="AE146" s="248"/>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247"/>
      <c r="V147" s="249"/>
      <c r="W147" s="249"/>
      <c r="X147" s="248"/>
      <c r="Y147" s="249"/>
      <c r="Z147" s="248"/>
      <c r="AA147" s="249"/>
      <c r="AB147" s="249"/>
      <c r="AC147" s="248"/>
      <c r="AD147" s="248"/>
      <c r="AE147" s="248"/>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247"/>
      <c r="V148" s="249"/>
      <c r="W148" s="249"/>
      <c r="X148" s="248"/>
      <c r="Y148" s="249"/>
      <c r="Z148" s="248"/>
      <c r="AA148" s="249"/>
      <c r="AB148" s="249"/>
      <c r="AC148" s="248"/>
      <c r="AD148" s="248"/>
      <c r="AE148" s="248"/>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v>2</v>
      </c>
      <c r="L149" s="70">
        <f t="shared" si="1"/>
        <v>2</v>
      </c>
      <c r="M149" s="71">
        <f t="shared" si="2"/>
        <v>2</v>
      </c>
      <c r="N149" s="72"/>
      <c r="O149" s="73">
        <f t="shared" si="3"/>
        <v>0</v>
      </c>
      <c r="P149" s="72"/>
      <c r="Q149" s="72"/>
      <c r="R149" s="72"/>
      <c r="S149" s="74">
        <f t="shared" si="0"/>
        <v>0</v>
      </c>
      <c r="T149" s="121" t="str">
        <f t="shared" si="4"/>
        <v>OK</v>
      </c>
      <c r="U149" s="247"/>
      <c r="V149" s="249"/>
      <c r="W149" s="252">
        <v>2</v>
      </c>
      <c r="X149" s="248"/>
      <c r="Y149" s="249"/>
      <c r="Z149" s="248"/>
      <c r="AA149" s="249"/>
      <c r="AB149" s="249"/>
      <c r="AC149" s="248"/>
      <c r="AD149" s="248"/>
      <c r="AE149" s="248"/>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247"/>
      <c r="V150" s="249"/>
      <c r="W150" s="249"/>
      <c r="X150" s="248"/>
      <c r="Y150" s="249"/>
      <c r="Z150" s="248"/>
      <c r="AA150" s="249"/>
      <c r="AB150" s="249"/>
      <c r="AC150" s="248"/>
      <c r="AD150" s="248"/>
      <c r="AE150" s="248"/>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
        <v>0</v>
      </c>
      <c r="M151" s="71">
        <f t="shared" si="2"/>
        <v>0</v>
      </c>
      <c r="N151" s="72"/>
      <c r="O151" s="73">
        <f t="shared" si="3"/>
        <v>0</v>
      </c>
      <c r="P151" s="72"/>
      <c r="Q151" s="72"/>
      <c r="R151" s="72"/>
      <c r="S151" s="74">
        <f t="shared" si="0"/>
        <v>0</v>
      </c>
      <c r="T151" s="121" t="str">
        <f t="shared" si="4"/>
        <v>OK</v>
      </c>
      <c r="U151" s="247"/>
      <c r="V151" s="249"/>
      <c r="W151" s="249"/>
      <c r="X151" s="248"/>
      <c r="Y151" s="249"/>
      <c r="Z151" s="248"/>
      <c r="AA151" s="249"/>
      <c r="AB151" s="249"/>
      <c r="AC151" s="248"/>
      <c r="AD151" s="248"/>
      <c r="AE151" s="248"/>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247"/>
      <c r="V152" s="249"/>
      <c r="W152" s="249"/>
      <c r="X152" s="248"/>
      <c r="Y152" s="249"/>
      <c r="Z152" s="248"/>
      <c r="AA152" s="249"/>
      <c r="AB152" s="249"/>
      <c r="AC152" s="248"/>
      <c r="AD152" s="248"/>
      <c r="AE152" s="248"/>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247"/>
      <c r="V153" s="249"/>
      <c r="W153" s="249"/>
      <c r="X153" s="248"/>
      <c r="Y153" s="249"/>
      <c r="Z153" s="248"/>
      <c r="AA153" s="249"/>
      <c r="AB153" s="249"/>
      <c r="AC153" s="248"/>
      <c r="AD153" s="248"/>
      <c r="AE153" s="248"/>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247"/>
      <c r="V154" s="249"/>
      <c r="W154" s="249"/>
      <c r="X154" s="248"/>
      <c r="Y154" s="249"/>
      <c r="Z154" s="248"/>
      <c r="AA154" s="249"/>
      <c r="AB154" s="249"/>
      <c r="AC154" s="248"/>
      <c r="AD154" s="248"/>
      <c r="AE154" s="248"/>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247"/>
      <c r="V155" s="249"/>
      <c r="W155" s="249"/>
      <c r="X155" s="248"/>
      <c r="Y155" s="249"/>
      <c r="Z155" s="248"/>
      <c r="AA155" s="249"/>
      <c r="AB155" s="249"/>
      <c r="AC155" s="248"/>
      <c r="AD155" s="248"/>
      <c r="AE155" s="248"/>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
        <v>0</v>
      </c>
      <c r="M156" s="71">
        <f t="shared" si="2"/>
        <v>0</v>
      </c>
      <c r="N156" s="72"/>
      <c r="O156" s="73">
        <f t="shared" si="3"/>
        <v>0</v>
      </c>
      <c r="P156" s="72"/>
      <c r="Q156" s="72"/>
      <c r="R156" s="72"/>
      <c r="S156" s="74">
        <f t="shared" si="0"/>
        <v>0</v>
      </c>
      <c r="T156" s="121" t="str">
        <f t="shared" si="4"/>
        <v>OK</v>
      </c>
      <c r="U156" s="247"/>
      <c r="V156" s="249"/>
      <c r="W156" s="249"/>
      <c r="X156" s="248"/>
      <c r="Y156" s="249"/>
      <c r="Z156" s="248"/>
      <c r="AA156" s="249"/>
      <c r="AB156" s="249"/>
      <c r="AC156" s="248"/>
      <c r="AD156" s="248"/>
      <c r="AE156" s="248"/>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247"/>
      <c r="V157" s="249"/>
      <c r="W157" s="249"/>
      <c r="X157" s="248"/>
      <c r="Y157" s="249"/>
      <c r="Z157" s="248"/>
      <c r="AA157" s="249"/>
      <c r="AB157" s="249"/>
      <c r="AC157" s="248"/>
      <c r="AD157" s="248"/>
      <c r="AE157" s="248"/>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247"/>
      <c r="V158" s="249"/>
      <c r="W158" s="249"/>
      <c r="X158" s="248"/>
      <c r="Y158" s="249"/>
      <c r="Z158" s="248"/>
      <c r="AA158" s="249"/>
      <c r="AB158" s="249"/>
      <c r="AC158" s="248"/>
      <c r="AD158" s="248"/>
      <c r="AE158" s="248"/>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
        <v>0</v>
      </c>
      <c r="M159" s="71">
        <f t="shared" si="2"/>
        <v>0</v>
      </c>
      <c r="N159" s="72"/>
      <c r="O159" s="73">
        <f t="shared" si="3"/>
        <v>0</v>
      </c>
      <c r="P159" s="72"/>
      <c r="Q159" s="72"/>
      <c r="R159" s="72"/>
      <c r="S159" s="74">
        <f t="shared" si="0"/>
        <v>0</v>
      </c>
      <c r="T159" s="121" t="str">
        <f t="shared" si="4"/>
        <v>OK</v>
      </c>
      <c r="U159" s="247"/>
      <c r="V159" s="249"/>
      <c r="W159" s="249"/>
      <c r="X159" s="248"/>
      <c r="Y159" s="249"/>
      <c r="Z159" s="248"/>
      <c r="AA159" s="249"/>
      <c r="AB159" s="249"/>
      <c r="AC159" s="248"/>
      <c r="AD159" s="248"/>
      <c r="AE159" s="248"/>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282">
        <v>157</v>
      </c>
      <c r="C160" s="290"/>
      <c r="D160" s="105" t="s">
        <v>524</v>
      </c>
      <c r="E160" s="106" t="s">
        <v>525</v>
      </c>
      <c r="F160" s="107" t="s">
        <v>526</v>
      </c>
      <c r="G160" s="106" t="s">
        <v>527</v>
      </c>
      <c r="H160" s="108" t="s">
        <v>79</v>
      </c>
      <c r="I160" s="108" t="s">
        <v>94</v>
      </c>
      <c r="J160" s="109">
        <v>4340</v>
      </c>
      <c r="K160" s="87">
        <v>2</v>
      </c>
      <c r="L160" s="70">
        <f t="shared" si="1"/>
        <v>2</v>
      </c>
      <c r="M160" s="71">
        <f t="shared" si="2"/>
        <v>2</v>
      </c>
      <c r="N160" s="72">
        <v>1</v>
      </c>
      <c r="O160" s="73">
        <f t="shared" si="3"/>
        <v>0</v>
      </c>
      <c r="P160" s="72"/>
      <c r="Q160" s="72"/>
      <c r="R160" s="72"/>
      <c r="S160" s="74">
        <f t="shared" si="0"/>
        <v>1</v>
      </c>
      <c r="T160" s="121" t="str">
        <f t="shared" si="4"/>
        <v>OK</v>
      </c>
      <c r="U160" s="247"/>
      <c r="V160" s="249"/>
      <c r="W160" s="249"/>
      <c r="X160" s="248"/>
      <c r="Y160" s="249"/>
      <c r="Z160" s="248"/>
      <c r="AA160" s="249"/>
      <c r="AB160" s="252">
        <v>2</v>
      </c>
      <c r="AC160" s="248"/>
      <c r="AD160" s="248"/>
      <c r="AE160" s="248"/>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282">
        <v>158</v>
      </c>
      <c r="C161" s="290"/>
      <c r="D161" s="105" t="s">
        <v>528</v>
      </c>
      <c r="E161" s="106" t="s">
        <v>525</v>
      </c>
      <c r="F161" s="107" t="s">
        <v>529</v>
      </c>
      <c r="G161" s="106" t="s">
        <v>527</v>
      </c>
      <c r="H161" s="108" t="s">
        <v>79</v>
      </c>
      <c r="I161" s="108" t="s">
        <v>396</v>
      </c>
      <c r="J161" s="109">
        <v>6600</v>
      </c>
      <c r="K161" s="87"/>
      <c r="L161" s="70">
        <f t="shared" si="1"/>
        <v>1</v>
      </c>
      <c r="M161" s="71">
        <f t="shared" si="2"/>
        <v>1</v>
      </c>
      <c r="N161" s="72">
        <v>1</v>
      </c>
      <c r="O161" s="73">
        <f t="shared" si="3"/>
        <v>0</v>
      </c>
      <c r="P161" s="72"/>
      <c r="Q161" s="72"/>
      <c r="R161" s="72"/>
      <c r="S161" s="74">
        <f t="shared" si="0"/>
        <v>0</v>
      </c>
      <c r="T161" s="121" t="str">
        <f t="shared" si="4"/>
        <v>OK</v>
      </c>
      <c r="U161" s="247"/>
      <c r="V161" s="249"/>
      <c r="W161" s="249"/>
      <c r="X161" s="248"/>
      <c r="Y161" s="249"/>
      <c r="Z161" s="248"/>
      <c r="AA161" s="249"/>
      <c r="AB161" s="249"/>
      <c r="AC161" s="248"/>
      <c r="AD161" s="251">
        <v>1</v>
      </c>
      <c r="AE161" s="248"/>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247"/>
      <c r="V162" s="249"/>
      <c r="W162" s="249"/>
      <c r="X162" s="248"/>
      <c r="Y162" s="249"/>
      <c r="Z162" s="248"/>
      <c r="AA162" s="249"/>
      <c r="AB162" s="249"/>
      <c r="AC162" s="248"/>
      <c r="AD162" s="248"/>
      <c r="AE162" s="248"/>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247"/>
      <c r="V163" s="249"/>
      <c r="W163" s="249"/>
      <c r="X163" s="248"/>
      <c r="Y163" s="249"/>
      <c r="Z163" s="248"/>
      <c r="AA163" s="249"/>
      <c r="AB163" s="249"/>
      <c r="AC163" s="248"/>
      <c r="AD163" s="248"/>
      <c r="AE163" s="248"/>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247"/>
      <c r="V164" s="249"/>
      <c r="W164" s="249"/>
      <c r="X164" s="248"/>
      <c r="Y164" s="249"/>
      <c r="Z164" s="248"/>
      <c r="AA164" s="249"/>
      <c r="AB164" s="249"/>
      <c r="AC164" s="248"/>
      <c r="AD164" s="248"/>
      <c r="AE164" s="248"/>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v>1</v>
      </c>
      <c r="L165" s="70">
        <f t="shared" si="1"/>
        <v>0</v>
      </c>
      <c r="M165" s="71">
        <f t="shared" si="2"/>
        <v>0</v>
      </c>
      <c r="N165" s="72"/>
      <c r="O165" s="73">
        <f t="shared" si="3"/>
        <v>0</v>
      </c>
      <c r="P165" s="72"/>
      <c r="Q165" s="72"/>
      <c r="R165" s="72"/>
      <c r="S165" s="74">
        <f t="shared" si="0"/>
        <v>1</v>
      </c>
      <c r="T165" s="121" t="str">
        <f t="shared" si="4"/>
        <v>OK</v>
      </c>
      <c r="U165" s="247"/>
      <c r="V165" s="249"/>
      <c r="W165" s="249"/>
      <c r="X165" s="248"/>
      <c r="Y165" s="249"/>
      <c r="Z165" s="248"/>
      <c r="AA165" s="249"/>
      <c r="AB165" s="249"/>
      <c r="AC165" s="248"/>
      <c r="AD165" s="248"/>
      <c r="AE165" s="248"/>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247"/>
      <c r="V166" s="249"/>
      <c r="W166" s="249"/>
      <c r="X166" s="248"/>
      <c r="Y166" s="249"/>
      <c r="Z166" s="248"/>
      <c r="AA166" s="249"/>
      <c r="AB166" s="249"/>
      <c r="AC166" s="248"/>
      <c r="AD166" s="248"/>
      <c r="AE166" s="248"/>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c r="O167" s="73">
        <f t="shared" si="3"/>
        <v>0</v>
      </c>
      <c r="P167" s="72"/>
      <c r="Q167" s="72"/>
      <c r="R167" s="72"/>
      <c r="S167" s="74">
        <f t="shared" si="0"/>
        <v>0</v>
      </c>
      <c r="T167" s="121" t="str">
        <f t="shared" si="4"/>
        <v>OK</v>
      </c>
      <c r="U167" s="247"/>
      <c r="V167" s="249"/>
      <c r="W167" s="249"/>
      <c r="X167" s="248"/>
      <c r="Y167" s="249"/>
      <c r="Z167" s="248"/>
      <c r="AA167" s="249"/>
      <c r="AB167" s="249"/>
      <c r="AC167" s="248"/>
      <c r="AD167" s="248"/>
      <c r="AE167" s="248"/>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247"/>
      <c r="V168" s="249"/>
      <c r="W168" s="249"/>
      <c r="X168" s="248"/>
      <c r="Y168" s="249"/>
      <c r="Z168" s="248"/>
      <c r="AA168" s="249"/>
      <c r="AB168" s="249"/>
      <c r="AC168" s="248"/>
      <c r="AD168" s="248"/>
      <c r="AE168" s="248"/>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247"/>
      <c r="V169" s="249"/>
      <c r="W169" s="249"/>
      <c r="X169" s="248"/>
      <c r="Y169" s="249"/>
      <c r="Z169" s="248"/>
      <c r="AA169" s="249"/>
      <c r="AB169" s="249"/>
      <c r="AC169" s="248"/>
      <c r="AD169" s="248"/>
      <c r="AE169" s="248"/>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247"/>
      <c r="V170" s="249"/>
      <c r="W170" s="249"/>
      <c r="X170" s="248"/>
      <c r="Y170" s="249"/>
      <c r="Z170" s="248"/>
      <c r="AA170" s="249"/>
      <c r="AB170" s="249"/>
      <c r="AC170" s="248"/>
      <c r="AD170" s="248"/>
      <c r="AE170" s="248"/>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247"/>
      <c r="V171" s="249"/>
      <c r="W171" s="249"/>
      <c r="X171" s="248"/>
      <c r="Y171" s="249"/>
      <c r="Z171" s="248"/>
      <c r="AA171" s="249"/>
      <c r="AB171" s="249"/>
      <c r="AC171" s="248"/>
      <c r="AD171" s="248"/>
      <c r="AE171" s="248"/>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247"/>
      <c r="V172" s="249"/>
      <c r="W172" s="249"/>
      <c r="X172" s="248"/>
      <c r="Y172" s="249"/>
      <c r="Z172" s="248"/>
      <c r="AA172" s="249"/>
      <c r="AB172" s="249"/>
      <c r="AC172" s="248"/>
      <c r="AD172" s="248"/>
      <c r="AE172" s="248"/>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247"/>
      <c r="V173" s="249"/>
      <c r="W173" s="249"/>
      <c r="X173" s="248"/>
      <c r="Y173" s="249"/>
      <c r="Z173" s="248"/>
      <c r="AA173" s="249"/>
      <c r="AB173" s="249"/>
      <c r="AC173" s="248"/>
      <c r="AD173" s="248"/>
      <c r="AE173" s="248"/>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v>1</v>
      </c>
      <c r="L174" s="70">
        <f t="shared" si="1"/>
        <v>1</v>
      </c>
      <c r="M174" s="71">
        <f t="shared" si="2"/>
        <v>1</v>
      </c>
      <c r="N174" s="72"/>
      <c r="O174" s="73">
        <f t="shared" si="3"/>
        <v>0</v>
      </c>
      <c r="P174" s="72"/>
      <c r="Q174" s="72"/>
      <c r="R174" s="72"/>
      <c r="S174" s="74">
        <f t="shared" si="0"/>
        <v>0</v>
      </c>
      <c r="T174" s="121" t="str">
        <f t="shared" si="4"/>
        <v>OK</v>
      </c>
      <c r="U174" s="247"/>
      <c r="V174" s="249"/>
      <c r="W174" s="249"/>
      <c r="X174" s="248"/>
      <c r="Y174" s="249"/>
      <c r="Z174" s="248"/>
      <c r="AA174" s="252">
        <v>1</v>
      </c>
      <c r="AB174" s="249"/>
      <c r="AC174" s="248"/>
      <c r="AD174" s="248"/>
      <c r="AE174" s="248"/>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247"/>
      <c r="V175" s="249"/>
      <c r="W175" s="249"/>
      <c r="X175" s="248"/>
      <c r="Y175" s="249"/>
      <c r="Z175" s="248"/>
      <c r="AA175" s="249"/>
      <c r="AB175" s="249"/>
      <c r="AC175" s="248"/>
      <c r="AD175" s="248"/>
      <c r="AE175" s="248"/>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247"/>
      <c r="V176" s="249"/>
      <c r="W176" s="249"/>
      <c r="X176" s="248"/>
      <c r="Y176" s="249"/>
      <c r="Z176" s="248"/>
      <c r="AA176" s="249"/>
      <c r="AB176" s="249"/>
      <c r="AC176" s="248"/>
      <c r="AD176" s="248"/>
      <c r="AE176" s="248"/>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247"/>
      <c r="V177" s="249"/>
      <c r="W177" s="249"/>
      <c r="X177" s="248"/>
      <c r="Y177" s="249"/>
      <c r="Z177" s="248"/>
      <c r="AA177" s="249"/>
      <c r="AB177" s="249"/>
      <c r="AC177" s="248"/>
      <c r="AD177" s="248"/>
      <c r="AE177" s="248"/>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v>1</v>
      </c>
      <c r="L178" s="70">
        <f t="shared" si="1"/>
        <v>2</v>
      </c>
      <c r="M178" s="71">
        <f t="shared" si="2"/>
        <v>2</v>
      </c>
      <c r="N178" s="72">
        <v>1</v>
      </c>
      <c r="O178" s="73">
        <f t="shared" si="3"/>
        <v>0</v>
      </c>
      <c r="P178" s="72"/>
      <c r="Q178" s="72"/>
      <c r="R178" s="72"/>
      <c r="S178" s="74">
        <f t="shared" si="0"/>
        <v>0</v>
      </c>
      <c r="T178" s="121" t="str">
        <f t="shared" si="4"/>
        <v>OK</v>
      </c>
      <c r="U178" s="247"/>
      <c r="V178" s="249"/>
      <c r="W178" s="249"/>
      <c r="X178" s="248"/>
      <c r="Y178" s="249"/>
      <c r="Z178" s="248"/>
      <c r="AA178" s="252">
        <v>1</v>
      </c>
      <c r="AB178" s="249"/>
      <c r="AC178" s="248"/>
      <c r="AD178" s="248"/>
      <c r="AE178" s="286">
        <v>1</v>
      </c>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v>1</v>
      </c>
      <c r="L179" s="70">
        <f t="shared" si="1"/>
        <v>1</v>
      </c>
      <c r="M179" s="71">
        <f t="shared" si="2"/>
        <v>1</v>
      </c>
      <c r="N179" s="72"/>
      <c r="O179" s="73">
        <f t="shared" si="3"/>
        <v>0</v>
      </c>
      <c r="P179" s="72"/>
      <c r="Q179" s="72"/>
      <c r="R179" s="72"/>
      <c r="S179" s="74">
        <f t="shared" si="0"/>
        <v>0</v>
      </c>
      <c r="T179" s="121" t="str">
        <f t="shared" si="4"/>
        <v>OK</v>
      </c>
      <c r="U179" s="247"/>
      <c r="V179" s="249"/>
      <c r="W179" s="249"/>
      <c r="X179" s="248"/>
      <c r="Y179" s="249"/>
      <c r="Z179" s="248"/>
      <c r="AA179" s="252">
        <v>1</v>
      </c>
      <c r="AB179" s="249"/>
      <c r="AC179" s="248"/>
      <c r="AD179" s="248"/>
      <c r="AE179" s="248"/>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c r="L180" s="70">
        <f t="shared" si="1"/>
        <v>0</v>
      </c>
      <c r="M180" s="71">
        <f t="shared" si="2"/>
        <v>0</v>
      </c>
      <c r="N180" s="72"/>
      <c r="O180" s="73">
        <f t="shared" si="3"/>
        <v>0</v>
      </c>
      <c r="P180" s="72"/>
      <c r="Q180" s="72"/>
      <c r="R180" s="72"/>
      <c r="S180" s="74">
        <f t="shared" si="0"/>
        <v>0</v>
      </c>
      <c r="T180" s="121" t="str">
        <f t="shared" si="4"/>
        <v>OK</v>
      </c>
      <c r="U180" s="247"/>
      <c r="V180" s="249"/>
      <c r="W180" s="249"/>
      <c r="X180" s="248"/>
      <c r="Y180" s="249"/>
      <c r="Z180" s="248"/>
      <c r="AA180" s="249"/>
      <c r="AB180" s="249"/>
      <c r="AC180" s="248"/>
      <c r="AD180" s="248"/>
      <c r="AE180" s="248"/>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247"/>
      <c r="V181" s="249"/>
      <c r="W181" s="249"/>
      <c r="X181" s="248"/>
      <c r="Y181" s="249"/>
      <c r="Z181" s="248"/>
      <c r="AA181" s="249"/>
      <c r="AB181" s="249"/>
      <c r="AC181" s="248"/>
      <c r="AD181" s="248"/>
      <c r="AE181" s="248"/>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c r="L182" s="70">
        <f t="shared" si="1"/>
        <v>0</v>
      </c>
      <c r="M182" s="71">
        <f t="shared" si="2"/>
        <v>0</v>
      </c>
      <c r="N182" s="72"/>
      <c r="O182" s="73">
        <f t="shared" si="3"/>
        <v>0</v>
      </c>
      <c r="P182" s="72"/>
      <c r="Q182" s="72"/>
      <c r="R182" s="72"/>
      <c r="S182" s="74">
        <f t="shared" si="0"/>
        <v>0</v>
      </c>
      <c r="T182" s="121" t="str">
        <f t="shared" si="4"/>
        <v>OK</v>
      </c>
      <c r="U182" s="247"/>
      <c r="V182" s="249"/>
      <c r="W182" s="249"/>
      <c r="X182" s="248"/>
      <c r="Y182" s="249"/>
      <c r="Z182" s="248"/>
      <c r="AA182" s="249"/>
      <c r="AB182" s="249"/>
      <c r="AC182" s="248"/>
      <c r="AD182" s="248"/>
      <c r="AE182" s="248"/>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247"/>
      <c r="V183" s="249"/>
      <c r="W183" s="249"/>
      <c r="X183" s="248"/>
      <c r="Y183" s="249"/>
      <c r="Z183" s="248"/>
      <c r="AA183" s="249"/>
      <c r="AB183" s="249"/>
      <c r="AC183" s="248"/>
      <c r="AD183" s="248"/>
      <c r="AE183" s="248"/>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247"/>
      <c r="V184" s="249"/>
      <c r="W184" s="249"/>
      <c r="X184" s="248"/>
      <c r="Y184" s="249"/>
      <c r="Z184" s="248"/>
      <c r="AA184" s="249"/>
      <c r="AB184" s="249"/>
      <c r="AC184" s="248"/>
      <c r="AD184" s="248"/>
      <c r="AE184" s="248"/>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247"/>
      <c r="V185" s="249"/>
      <c r="W185" s="249"/>
      <c r="X185" s="248"/>
      <c r="Y185" s="249"/>
      <c r="Z185" s="248"/>
      <c r="AA185" s="249"/>
      <c r="AB185" s="249"/>
      <c r="AC185" s="248"/>
      <c r="AD185" s="248"/>
      <c r="AE185" s="248"/>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247"/>
      <c r="V186" s="248"/>
      <c r="W186" s="248"/>
      <c r="X186" s="248"/>
      <c r="Y186" s="248"/>
      <c r="Z186" s="248"/>
      <c r="AA186" s="248"/>
      <c r="AB186" s="248"/>
      <c r="AC186" s="248"/>
      <c r="AD186" s="248"/>
      <c r="AE186" s="248"/>
      <c r="AF186" s="76"/>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52</v>
      </c>
      <c r="L187" s="94">
        <f t="shared" ref="L187:R187" si="5">SUM(L4:L186)</f>
        <v>54</v>
      </c>
      <c r="M187" s="94">
        <f t="shared" si="5"/>
        <v>54</v>
      </c>
      <c r="N187" s="287">
        <f t="shared" si="5"/>
        <v>6</v>
      </c>
      <c r="O187" s="94">
        <f t="shared" si="5"/>
        <v>4</v>
      </c>
      <c r="P187" s="94">
        <f t="shared" si="5"/>
        <v>0</v>
      </c>
      <c r="Q187" s="94">
        <f t="shared" si="5"/>
        <v>0</v>
      </c>
      <c r="R187" s="94">
        <f t="shared" si="5"/>
        <v>0</v>
      </c>
      <c r="S187" s="94">
        <f>SUM(S4:S186)</f>
        <v>4</v>
      </c>
      <c r="U187" s="253">
        <f>SUMPRODUCT($J$4:$J$186,U4:U186)</f>
        <v>187.92</v>
      </c>
      <c r="V187" s="253">
        <f t="shared" ref="V187:AF187" si="6">SUMPRODUCT($J$4:$J$186,V4:V186)</f>
        <v>23139.719999999998</v>
      </c>
      <c r="W187" s="253">
        <f t="shared" si="6"/>
        <v>2166</v>
      </c>
      <c r="X187" s="253">
        <f t="shared" si="6"/>
        <v>22327.63</v>
      </c>
      <c r="Y187" s="253">
        <f t="shared" si="6"/>
        <v>1945</v>
      </c>
      <c r="Z187" s="253">
        <f t="shared" si="6"/>
        <v>25763.14</v>
      </c>
      <c r="AA187" s="253">
        <f t="shared" si="6"/>
        <v>2545.3900000000003</v>
      </c>
      <c r="AB187" s="253">
        <f t="shared" si="6"/>
        <v>8680</v>
      </c>
      <c r="AC187" s="253">
        <f t="shared" si="6"/>
        <v>3605</v>
      </c>
      <c r="AD187" s="253">
        <f t="shared" si="6"/>
        <v>6600</v>
      </c>
      <c r="AE187" s="253">
        <f t="shared" si="6"/>
        <v>699.11</v>
      </c>
      <c r="AF187" s="253">
        <f t="shared" si="6"/>
        <v>0</v>
      </c>
      <c r="AG187" s="97">
        <f t="shared" ref="AG187:AT187" si="7">SUMPRODUCT($J$4:$J$186,AG4:AG186)</f>
        <v>0</v>
      </c>
      <c r="AH187" s="97">
        <f t="shared" si="7"/>
        <v>0</v>
      </c>
      <c r="AI187" s="97">
        <f t="shared" si="7"/>
        <v>0</v>
      </c>
      <c r="AJ187" s="97">
        <f t="shared" si="7"/>
        <v>0</v>
      </c>
      <c r="AK187" s="97">
        <f t="shared" si="7"/>
        <v>0</v>
      </c>
      <c r="AL187" s="97">
        <f t="shared" si="7"/>
        <v>0</v>
      </c>
      <c r="AM187" s="97">
        <f t="shared" si="7"/>
        <v>0</v>
      </c>
      <c r="AN187" s="97">
        <f t="shared" si="7"/>
        <v>0</v>
      </c>
      <c r="AO187" s="97">
        <f t="shared" si="7"/>
        <v>0</v>
      </c>
      <c r="AP187" s="97">
        <f t="shared" si="7"/>
        <v>0</v>
      </c>
      <c r="AQ187" s="97">
        <f t="shared" si="7"/>
        <v>0</v>
      </c>
      <c r="AR187" s="97">
        <f t="shared" si="7"/>
        <v>0</v>
      </c>
      <c r="AS187" s="97">
        <f t="shared" si="7"/>
        <v>0</v>
      </c>
      <c r="AT187" s="97">
        <f t="shared" si="7"/>
        <v>0</v>
      </c>
      <c r="AU187" s="79"/>
    </row>
    <row r="188" spans="1:47" ht="30" customHeight="1" x14ac:dyDescent="0.35">
      <c r="D188" s="87" t="s">
        <v>613</v>
      </c>
      <c r="K188" s="98">
        <f t="shared" ref="K188:S188" si="8">SUMPRODUCT($J$4:$J$186,K4:K186)</f>
        <v>88894.8</v>
      </c>
      <c r="L188" s="98">
        <f t="shared" si="8"/>
        <v>97658.91</v>
      </c>
      <c r="M188" s="98">
        <f t="shared" si="8"/>
        <v>97658.91</v>
      </c>
      <c r="N188" s="98">
        <f t="shared" si="8"/>
        <v>18389.650000000001</v>
      </c>
      <c r="O188" s="98">
        <f t="shared" si="8"/>
        <v>5336.54</v>
      </c>
      <c r="P188" s="98">
        <f t="shared" si="8"/>
        <v>0</v>
      </c>
      <c r="Q188" s="98">
        <f t="shared" si="8"/>
        <v>0</v>
      </c>
      <c r="R188" s="98">
        <f t="shared" si="8"/>
        <v>0</v>
      </c>
      <c r="S188" s="98">
        <f t="shared" si="8"/>
        <v>9625.5400000000009</v>
      </c>
      <c r="U188" s="100"/>
      <c r="V188" s="100"/>
      <c r="W188" s="100"/>
      <c r="X188" s="100"/>
      <c r="Y188" s="100"/>
      <c r="Z188" s="100"/>
      <c r="AA188" s="100"/>
      <c r="AB188" s="100"/>
      <c r="AC188" s="100"/>
      <c r="AD188" s="100"/>
      <c r="AE188" s="277"/>
    </row>
    <row r="189" spans="1:47" ht="30" customHeight="1" x14ac:dyDescent="0.35">
      <c r="U189" s="100"/>
      <c r="V189" s="100"/>
      <c r="W189" s="100"/>
      <c r="X189" s="100"/>
      <c r="Y189" s="100"/>
      <c r="Z189" s="100"/>
      <c r="AA189" s="100"/>
      <c r="AB189" s="100"/>
      <c r="AC189" s="100"/>
      <c r="AD189" s="100"/>
      <c r="AE189" s="100"/>
    </row>
    <row r="190" spans="1:47" ht="30" customHeight="1" x14ac:dyDescent="0.35">
      <c r="U190" s="100"/>
      <c r="V190" s="100"/>
      <c r="W190" s="100"/>
      <c r="X190" s="100"/>
      <c r="Y190" s="100"/>
      <c r="Z190" s="100"/>
      <c r="AA190" s="100"/>
      <c r="AB190" s="100"/>
      <c r="AC190" s="100"/>
      <c r="AD190" s="100"/>
      <c r="AE190" s="100"/>
      <c r="AL190" s="102"/>
      <c r="AN190" s="102"/>
    </row>
    <row r="191" spans="1:47" ht="30" customHeight="1" x14ac:dyDescent="0.35">
      <c r="U191" s="100"/>
      <c r="V191" s="100"/>
      <c r="W191" s="100"/>
      <c r="X191" s="100"/>
      <c r="Y191" s="100"/>
      <c r="Z191" s="100"/>
      <c r="AA191" s="100"/>
      <c r="AB191" s="100"/>
      <c r="AC191" s="100"/>
      <c r="AD191" s="100"/>
      <c r="AE191" s="100"/>
      <c r="AL191" s="102"/>
      <c r="AN191" s="102"/>
    </row>
    <row r="192" spans="1:47" ht="30" customHeight="1" x14ac:dyDescent="0.35">
      <c r="U192" s="100"/>
      <c r="V192" s="100"/>
      <c r="W192" s="100"/>
      <c r="X192" s="100"/>
      <c r="Y192" s="100"/>
      <c r="Z192" s="100"/>
      <c r="AA192" s="100"/>
      <c r="AB192" s="100"/>
      <c r="AC192" s="100"/>
      <c r="AD192" s="100"/>
      <c r="AE192" s="100"/>
      <c r="AL192" s="102"/>
      <c r="AN192" s="102"/>
    </row>
    <row r="193" spans="21:40" ht="30" customHeight="1" x14ac:dyDescent="0.35">
      <c r="U193" s="100"/>
      <c r="V193" s="100"/>
      <c r="W193" s="100"/>
      <c r="X193" s="100"/>
      <c r="Y193" s="100"/>
      <c r="Z193" s="100"/>
      <c r="AA193" s="100"/>
      <c r="AB193" s="100"/>
      <c r="AC193" s="100"/>
      <c r="AD193" s="100"/>
      <c r="AE193" s="100"/>
      <c r="AL193" s="102"/>
      <c r="AN193" s="102"/>
    </row>
    <row r="194" spans="21:40" ht="30" customHeight="1" x14ac:dyDescent="0.35">
      <c r="U194" s="100"/>
      <c r="V194" s="100"/>
      <c r="W194" s="100"/>
      <c r="X194" s="100"/>
      <c r="Y194" s="100"/>
      <c r="Z194" s="100"/>
      <c r="AA194" s="100"/>
      <c r="AB194" s="100"/>
      <c r="AC194" s="100"/>
      <c r="AD194" s="100"/>
      <c r="AE194" s="100"/>
      <c r="AL194" s="102"/>
      <c r="AN194" s="102"/>
    </row>
    <row r="195" spans="21:40" ht="30" customHeight="1" x14ac:dyDescent="0.35">
      <c r="U195" s="100"/>
      <c r="V195" s="100"/>
      <c r="W195" s="100"/>
      <c r="X195" s="100"/>
      <c r="Y195" s="100"/>
      <c r="Z195" s="100"/>
      <c r="AA195" s="100"/>
      <c r="AB195" s="100"/>
      <c r="AC195" s="100"/>
      <c r="AD195" s="100"/>
      <c r="AE195" s="100"/>
      <c r="AL195" s="102"/>
      <c r="AN195" s="102"/>
    </row>
    <row r="196" spans="21:40" ht="30" customHeight="1" x14ac:dyDescent="0.35">
      <c r="U196" s="100"/>
      <c r="V196" s="100"/>
      <c r="W196" s="100"/>
      <c r="X196" s="100"/>
      <c r="Y196" s="100"/>
      <c r="Z196" s="100"/>
      <c r="AA196" s="100"/>
      <c r="AB196" s="100"/>
      <c r="AC196" s="100"/>
      <c r="AD196" s="100"/>
      <c r="AE196" s="100"/>
      <c r="AN196" s="102"/>
    </row>
    <row r="197" spans="21:40" ht="30" customHeight="1" x14ac:dyDescent="0.35">
      <c r="U197" s="100"/>
      <c r="V197" s="100"/>
      <c r="W197" s="100"/>
      <c r="X197" s="100"/>
      <c r="Y197" s="100"/>
      <c r="Z197" s="100"/>
      <c r="AA197" s="100"/>
      <c r="AB197" s="100"/>
      <c r="AC197" s="100"/>
      <c r="AD197" s="100"/>
      <c r="AE197" s="100"/>
      <c r="AN197" s="102"/>
    </row>
    <row r="198" spans="21:40" ht="30" customHeight="1" x14ac:dyDescent="0.35">
      <c r="U198" s="100"/>
      <c r="V198" s="100"/>
      <c r="W198" s="100"/>
      <c r="X198" s="100"/>
      <c r="Y198" s="100"/>
      <c r="Z198" s="100"/>
      <c r="AA198" s="100"/>
      <c r="AB198" s="100"/>
      <c r="AC198" s="100"/>
      <c r="AD198" s="100"/>
      <c r="AE198" s="100"/>
      <c r="AN198" s="102"/>
    </row>
    <row r="199" spans="21:40" ht="30" customHeight="1" x14ac:dyDescent="0.35">
      <c r="U199" s="100"/>
      <c r="V199" s="100"/>
      <c r="W199" s="100"/>
      <c r="X199" s="100"/>
      <c r="Y199" s="100"/>
      <c r="Z199" s="100"/>
      <c r="AA199" s="100"/>
      <c r="AB199" s="100"/>
      <c r="AC199" s="100"/>
      <c r="AD199" s="100"/>
      <c r="AE199" s="100"/>
    </row>
    <row r="200" spans="21:40" ht="30" customHeight="1" x14ac:dyDescent="0.35">
      <c r="U200" s="100"/>
      <c r="V200" s="100"/>
      <c r="W200" s="100"/>
      <c r="X200" s="100"/>
      <c r="Y200" s="100"/>
      <c r="Z200" s="100"/>
      <c r="AA200" s="100"/>
      <c r="AB200" s="100"/>
      <c r="AC200" s="100"/>
      <c r="AD200" s="100"/>
      <c r="AE200" s="100"/>
    </row>
    <row r="201" spans="21:40" ht="30" customHeight="1" x14ac:dyDescent="0.35">
      <c r="U201" s="100"/>
      <c r="V201" s="100"/>
      <c r="W201" s="100"/>
      <c r="X201" s="100"/>
      <c r="Y201" s="100"/>
      <c r="Z201" s="100"/>
      <c r="AA201" s="100"/>
      <c r="AB201" s="100"/>
      <c r="AC201" s="100"/>
      <c r="AD201" s="100"/>
      <c r="AE201" s="100"/>
    </row>
    <row r="202" spans="21:40" ht="30" customHeight="1" x14ac:dyDescent="0.35">
      <c r="U202" s="100"/>
      <c r="V202" s="100"/>
      <c r="W202" s="100"/>
      <c r="X202" s="100"/>
      <c r="Y202" s="100"/>
      <c r="Z202" s="100"/>
      <c r="AA202" s="100"/>
      <c r="AB202" s="100"/>
      <c r="AC202" s="100"/>
      <c r="AD202" s="100"/>
      <c r="AE202" s="100"/>
    </row>
    <row r="203" spans="21:40" ht="30" customHeight="1" x14ac:dyDescent="0.35">
      <c r="U203" s="100"/>
      <c r="V203" s="100"/>
      <c r="W203" s="100"/>
      <c r="X203" s="100"/>
      <c r="Y203" s="100"/>
      <c r="Z203" s="100"/>
      <c r="AA203" s="100"/>
      <c r="AB203" s="100"/>
      <c r="AC203" s="100"/>
      <c r="AD203" s="100"/>
      <c r="AE203" s="100"/>
    </row>
    <row r="204" spans="21:40" ht="30" customHeight="1" x14ac:dyDescent="0.35">
      <c r="U204" s="100"/>
      <c r="V204" s="100"/>
      <c r="W204" s="100"/>
      <c r="X204" s="100"/>
      <c r="Y204" s="100"/>
      <c r="Z204" s="100"/>
      <c r="AA204" s="100"/>
      <c r="AB204" s="100"/>
      <c r="AC204" s="100"/>
      <c r="AD204" s="100"/>
      <c r="AE204" s="100"/>
    </row>
    <row r="205" spans="21:40" ht="30" customHeight="1" x14ac:dyDescent="0.35">
      <c r="U205" s="100"/>
      <c r="V205" s="100"/>
      <c r="W205" s="100"/>
      <c r="X205" s="100"/>
      <c r="Y205" s="100"/>
      <c r="Z205" s="100"/>
      <c r="AA205" s="100"/>
      <c r="AB205" s="100"/>
      <c r="AC205" s="100"/>
      <c r="AD205" s="100"/>
      <c r="AE205" s="100"/>
    </row>
    <row r="206" spans="21:40" ht="30" customHeight="1" x14ac:dyDescent="0.35">
      <c r="U206" s="100"/>
      <c r="V206" s="100"/>
      <c r="W206" s="100"/>
      <c r="X206" s="100"/>
      <c r="Y206" s="100"/>
      <c r="Z206" s="100"/>
      <c r="AA206" s="100"/>
      <c r="AB206" s="100"/>
      <c r="AC206" s="100"/>
      <c r="AD206" s="100"/>
      <c r="AE206" s="100"/>
    </row>
    <row r="207" spans="21:40" ht="30" customHeight="1" x14ac:dyDescent="0.35">
      <c r="U207" s="100"/>
      <c r="V207" s="100"/>
      <c r="W207" s="100"/>
      <c r="X207" s="100"/>
      <c r="Y207" s="100"/>
      <c r="Z207" s="100"/>
      <c r="AA207" s="100"/>
      <c r="AB207" s="100"/>
      <c r="AC207" s="100"/>
      <c r="AD207" s="100"/>
      <c r="AE207" s="100"/>
    </row>
    <row r="208" spans="21:40" ht="30" customHeight="1" x14ac:dyDescent="0.35">
      <c r="U208" s="100"/>
      <c r="V208" s="100"/>
      <c r="W208" s="100"/>
      <c r="X208" s="100"/>
      <c r="Y208" s="100"/>
      <c r="Z208" s="100"/>
      <c r="AA208" s="100"/>
      <c r="AB208" s="100"/>
      <c r="AC208" s="100"/>
      <c r="AD208" s="100"/>
      <c r="AE208" s="100"/>
    </row>
    <row r="209" spans="21:31" ht="30" customHeight="1" x14ac:dyDescent="0.35">
      <c r="U209" s="100"/>
      <c r="V209" s="100"/>
      <c r="W209" s="100"/>
      <c r="X209" s="100"/>
      <c r="Y209" s="100"/>
      <c r="Z209" s="100"/>
      <c r="AA209" s="100"/>
      <c r="AB209" s="100"/>
      <c r="AC209" s="100"/>
      <c r="AD209" s="100"/>
      <c r="AE209" s="100"/>
    </row>
    <row r="210" spans="21:31" ht="30" customHeight="1" x14ac:dyDescent="0.35">
      <c r="U210" s="100"/>
      <c r="V210" s="100"/>
      <c r="W210" s="100"/>
      <c r="X210" s="100"/>
      <c r="Y210" s="100"/>
      <c r="Z210" s="100"/>
      <c r="AA210" s="100"/>
      <c r="AB210" s="100"/>
      <c r="AC210" s="100"/>
      <c r="AD210" s="100"/>
      <c r="AE210" s="100"/>
    </row>
    <row r="211" spans="21:31" ht="30" customHeight="1" x14ac:dyDescent="0.35">
      <c r="U211" s="100"/>
      <c r="V211" s="100"/>
      <c r="W211" s="100"/>
      <c r="X211" s="100"/>
      <c r="Y211" s="100"/>
      <c r="Z211" s="100"/>
      <c r="AA211" s="100"/>
      <c r="AB211" s="100"/>
      <c r="AC211" s="100"/>
      <c r="AD211" s="100"/>
      <c r="AE211" s="100"/>
    </row>
    <row r="212" spans="21:31" ht="30" customHeight="1" x14ac:dyDescent="0.35">
      <c r="U212" s="100"/>
      <c r="V212" s="100"/>
      <c r="W212" s="100"/>
      <c r="X212" s="100"/>
      <c r="Y212" s="100"/>
      <c r="Z212" s="100"/>
      <c r="AA212" s="100"/>
      <c r="AB212" s="100"/>
      <c r="AC212" s="100"/>
      <c r="AD212" s="100"/>
      <c r="AE212" s="100"/>
    </row>
    <row r="213" spans="21:31" ht="30" customHeight="1" x14ac:dyDescent="0.35">
      <c r="U213" s="100"/>
      <c r="V213" s="100"/>
      <c r="W213" s="100"/>
      <c r="X213" s="100"/>
      <c r="Y213" s="100"/>
      <c r="Z213" s="100"/>
      <c r="AA213" s="100"/>
      <c r="AB213" s="100"/>
      <c r="AC213" s="100"/>
      <c r="AD213" s="100"/>
      <c r="AE213" s="100"/>
    </row>
    <row r="214" spans="21:31" ht="30" customHeight="1" x14ac:dyDescent="0.35">
      <c r="U214" s="100"/>
      <c r="V214" s="100"/>
      <c r="W214" s="100"/>
      <c r="X214" s="100"/>
      <c r="Y214" s="100"/>
      <c r="Z214" s="100"/>
      <c r="AA214" s="100"/>
      <c r="AB214" s="100"/>
      <c r="AC214" s="100"/>
      <c r="AD214" s="100"/>
      <c r="AE214" s="100"/>
    </row>
    <row r="215" spans="21:31" ht="30" customHeight="1" x14ac:dyDescent="0.35">
      <c r="U215" s="100"/>
      <c r="V215" s="100"/>
      <c r="W215" s="100"/>
      <c r="X215" s="100"/>
      <c r="Y215" s="100"/>
      <c r="Z215" s="100"/>
      <c r="AA215" s="100"/>
      <c r="AB215" s="100"/>
      <c r="AC215" s="100"/>
      <c r="AD215" s="100"/>
      <c r="AE215" s="100"/>
    </row>
    <row r="216" spans="21:31" ht="30" customHeight="1" x14ac:dyDescent="0.35">
      <c r="U216" s="100"/>
      <c r="V216" s="100"/>
      <c r="W216" s="100"/>
      <c r="X216" s="100"/>
      <c r="Y216" s="100"/>
      <c r="Z216" s="100"/>
      <c r="AA216" s="100"/>
      <c r="AB216" s="100"/>
      <c r="AC216" s="100"/>
      <c r="AD216" s="100"/>
      <c r="AE216" s="100"/>
    </row>
    <row r="217" spans="21:31" ht="30" customHeight="1" x14ac:dyDescent="0.35">
      <c r="U217" s="100"/>
      <c r="V217" s="100"/>
      <c r="W217" s="100"/>
      <c r="X217" s="100"/>
      <c r="Y217" s="100"/>
      <c r="Z217" s="100"/>
      <c r="AA217" s="100"/>
      <c r="AB217" s="100"/>
      <c r="AC217" s="100"/>
      <c r="AD217" s="100"/>
      <c r="AE217" s="100"/>
    </row>
    <row r="218" spans="21:31" ht="30" customHeight="1" x14ac:dyDescent="0.35">
      <c r="U218" s="100"/>
      <c r="V218" s="100"/>
      <c r="W218" s="100"/>
      <c r="X218" s="100"/>
      <c r="Y218" s="100"/>
      <c r="Z218" s="100"/>
      <c r="AA218" s="100"/>
      <c r="AB218" s="100"/>
      <c r="AC218" s="100"/>
      <c r="AD218" s="100"/>
      <c r="AE218" s="100"/>
    </row>
    <row r="219" spans="21:31" ht="30" customHeight="1" x14ac:dyDescent="0.35">
      <c r="U219" s="100"/>
      <c r="V219" s="100"/>
      <c r="W219" s="100"/>
      <c r="X219" s="100"/>
      <c r="Y219" s="100"/>
      <c r="Z219" s="100"/>
      <c r="AA219" s="100"/>
      <c r="AB219" s="100"/>
      <c r="AC219" s="100"/>
      <c r="AD219" s="100"/>
      <c r="AE219" s="100"/>
    </row>
    <row r="220" spans="21:31" ht="30" customHeight="1" x14ac:dyDescent="0.35">
      <c r="U220" s="100"/>
      <c r="V220" s="100"/>
      <c r="W220" s="100"/>
      <c r="X220" s="100"/>
      <c r="Y220" s="100"/>
      <c r="Z220" s="100"/>
      <c r="AA220" s="100"/>
      <c r="AB220" s="100"/>
      <c r="AC220" s="100"/>
      <c r="AD220" s="100"/>
      <c r="AE220" s="100"/>
    </row>
    <row r="221" spans="21:31" ht="30" customHeight="1" x14ac:dyDescent="0.35">
      <c r="U221" s="100"/>
      <c r="V221" s="100"/>
      <c r="W221" s="100"/>
      <c r="X221" s="100"/>
      <c r="Y221" s="100"/>
      <c r="Z221" s="100"/>
      <c r="AA221" s="100"/>
      <c r="AB221" s="100"/>
      <c r="AC221" s="100"/>
      <c r="AD221" s="100"/>
      <c r="AE221" s="100"/>
    </row>
    <row r="222" spans="21:31" ht="30" customHeight="1" x14ac:dyDescent="0.35">
      <c r="U222" s="100"/>
      <c r="V222" s="100"/>
      <c r="W222" s="100"/>
      <c r="X222" s="100"/>
      <c r="Y222" s="100"/>
      <c r="Z222" s="100"/>
      <c r="AA222" s="100"/>
      <c r="AB222" s="100"/>
      <c r="AC222" s="100"/>
      <c r="AD222" s="100"/>
      <c r="AE222" s="100"/>
    </row>
    <row r="223" spans="21:31" ht="30" customHeight="1" x14ac:dyDescent="0.35">
      <c r="U223" s="100"/>
      <c r="V223" s="100"/>
      <c r="W223" s="100"/>
      <c r="X223" s="100"/>
      <c r="Y223" s="100"/>
      <c r="Z223" s="100"/>
      <c r="AA223" s="100"/>
      <c r="AB223" s="100"/>
      <c r="AC223" s="100"/>
      <c r="AD223" s="100"/>
      <c r="AE223" s="100"/>
    </row>
    <row r="224" spans="21:31" ht="30" customHeight="1" x14ac:dyDescent="0.35">
      <c r="U224" s="100"/>
      <c r="V224" s="100"/>
      <c r="W224" s="100"/>
      <c r="X224" s="100"/>
      <c r="Y224" s="100"/>
      <c r="Z224" s="100"/>
      <c r="AA224" s="100"/>
      <c r="AB224" s="100"/>
      <c r="AC224" s="100"/>
      <c r="AD224" s="100"/>
      <c r="AE224" s="100"/>
    </row>
    <row r="225" spans="21:31" ht="30" customHeight="1" x14ac:dyDescent="0.35">
      <c r="U225" s="100"/>
      <c r="V225" s="100"/>
      <c r="W225" s="100"/>
      <c r="X225" s="100"/>
      <c r="Y225" s="100"/>
      <c r="Z225" s="100"/>
      <c r="AA225" s="100"/>
      <c r="AB225" s="100"/>
      <c r="AC225" s="100"/>
      <c r="AD225" s="100"/>
      <c r="AE225" s="100"/>
    </row>
    <row r="226" spans="21:31" ht="30" customHeight="1" x14ac:dyDescent="0.35">
      <c r="U226" s="100"/>
      <c r="V226" s="100"/>
      <c r="W226" s="100"/>
      <c r="X226" s="100"/>
      <c r="Y226" s="100"/>
      <c r="Z226" s="100"/>
      <c r="AA226" s="100"/>
      <c r="AB226" s="100"/>
      <c r="AC226" s="100"/>
      <c r="AD226" s="100"/>
      <c r="AE226" s="100"/>
    </row>
    <row r="227" spans="21:31" ht="30" customHeight="1" x14ac:dyDescent="0.35">
      <c r="U227" s="100"/>
      <c r="V227" s="100"/>
      <c r="W227" s="100"/>
      <c r="X227" s="100"/>
      <c r="Y227" s="100"/>
      <c r="Z227" s="100"/>
      <c r="AA227" s="100"/>
      <c r="AB227" s="100"/>
      <c r="AC227" s="100"/>
      <c r="AD227" s="100"/>
      <c r="AE227" s="100"/>
    </row>
    <row r="228" spans="21:31" ht="30" customHeight="1" x14ac:dyDescent="0.35">
      <c r="U228" s="100"/>
      <c r="V228" s="100"/>
      <c r="W228" s="100"/>
      <c r="X228" s="100"/>
      <c r="Y228" s="100"/>
      <c r="Z228" s="100"/>
      <c r="AA228" s="100"/>
      <c r="AB228" s="100"/>
      <c r="AC228" s="100"/>
      <c r="AD228" s="100"/>
      <c r="AE228" s="100"/>
    </row>
    <row r="229" spans="21:31" ht="30" customHeight="1" x14ac:dyDescent="0.35">
      <c r="U229" s="100"/>
      <c r="V229" s="100"/>
      <c r="W229" s="100"/>
      <c r="X229" s="100"/>
      <c r="Y229" s="100"/>
      <c r="Z229" s="100"/>
      <c r="AA229" s="100"/>
      <c r="AB229" s="100"/>
      <c r="AC229" s="100"/>
      <c r="AD229" s="100"/>
      <c r="AE229" s="100"/>
    </row>
    <row r="230" spans="21:31" ht="30" customHeight="1" x14ac:dyDescent="0.35">
      <c r="U230" s="100"/>
      <c r="V230" s="100"/>
      <c r="W230" s="100"/>
      <c r="X230" s="100"/>
      <c r="Y230" s="100"/>
      <c r="Z230" s="100"/>
      <c r="AA230" s="100"/>
      <c r="AB230" s="100"/>
      <c r="AC230" s="100"/>
      <c r="AD230" s="100"/>
      <c r="AE230" s="100"/>
    </row>
    <row r="231" spans="21:31" ht="30" customHeight="1" x14ac:dyDescent="0.35">
      <c r="U231" s="100"/>
      <c r="V231" s="100"/>
      <c r="W231" s="100"/>
      <c r="X231" s="100"/>
      <c r="Y231" s="100"/>
      <c r="Z231" s="100"/>
      <c r="AA231" s="100"/>
      <c r="AB231" s="100"/>
      <c r="AC231" s="100"/>
      <c r="AD231" s="100"/>
      <c r="AE231" s="100"/>
    </row>
    <row r="232" spans="21:31" ht="30" customHeight="1" x14ac:dyDescent="0.35">
      <c r="U232" s="100"/>
      <c r="V232" s="100"/>
      <c r="W232" s="100"/>
      <c r="X232" s="100"/>
      <c r="Y232" s="100"/>
      <c r="Z232" s="100"/>
      <c r="AA232" s="100"/>
      <c r="AB232" s="100"/>
      <c r="AC232" s="100"/>
      <c r="AD232" s="100"/>
      <c r="AE232" s="100"/>
    </row>
    <row r="233" spans="21:31" ht="30" customHeight="1" x14ac:dyDescent="0.35">
      <c r="U233" s="100"/>
      <c r="V233" s="100"/>
      <c r="W233" s="100"/>
      <c r="X233" s="100"/>
      <c r="Y233" s="100"/>
      <c r="Z233" s="100"/>
      <c r="AA233" s="100"/>
      <c r="AB233" s="100"/>
      <c r="AC233" s="100"/>
      <c r="AD233" s="100"/>
      <c r="AE233" s="100"/>
    </row>
    <row r="234" spans="21:31" ht="30" customHeight="1" x14ac:dyDescent="0.35">
      <c r="U234" s="100"/>
      <c r="V234" s="100"/>
      <c r="W234" s="100"/>
      <c r="X234" s="100"/>
      <c r="Y234" s="100"/>
      <c r="Z234" s="100"/>
      <c r="AA234" s="100"/>
      <c r="AB234" s="100"/>
      <c r="AC234" s="100"/>
      <c r="AD234" s="100"/>
      <c r="AE234" s="100"/>
    </row>
    <row r="235" spans="21:31" ht="30" customHeight="1" x14ac:dyDescent="0.35">
      <c r="U235" s="100"/>
      <c r="V235" s="100"/>
      <c r="W235" s="100"/>
      <c r="X235" s="100"/>
      <c r="Y235" s="100"/>
      <c r="Z235" s="100"/>
      <c r="AA235" s="100"/>
      <c r="AB235" s="100"/>
      <c r="AC235" s="100"/>
      <c r="AD235" s="100"/>
      <c r="AE235" s="100"/>
    </row>
    <row r="236" spans="21:31" ht="30" customHeight="1" x14ac:dyDescent="0.35">
      <c r="U236" s="100"/>
      <c r="V236" s="100"/>
      <c r="W236" s="100"/>
      <c r="X236" s="100"/>
      <c r="Y236" s="100"/>
      <c r="Z236" s="100"/>
      <c r="AA236" s="100"/>
      <c r="AB236" s="100"/>
      <c r="AC236" s="100"/>
      <c r="AD236" s="100"/>
      <c r="AE236" s="100"/>
    </row>
    <row r="237" spans="21:31" ht="30" customHeight="1" x14ac:dyDescent="0.35">
      <c r="U237" s="100"/>
      <c r="V237" s="100"/>
      <c r="W237" s="100"/>
      <c r="X237" s="100"/>
      <c r="Y237" s="100"/>
      <c r="Z237" s="100"/>
      <c r="AA237" s="100"/>
      <c r="AB237" s="100"/>
      <c r="AC237" s="100"/>
      <c r="AD237" s="100"/>
      <c r="AE237" s="100"/>
    </row>
    <row r="238" spans="21:31" ht="30" customHeight="1" x14ac:dyDescent="0.35">
      <c r="U238" s="100"/>
      <c r="V238" s="100"/>
      <c r="W238" s="100"/>
      <c r="X238" s="100"/>
      <c r="Y238" s="100"/>
      <c r="Z238" s="100"/>
      <c r="AA238" s="100"/>
      <c r="AB238" s="100"/>
      <c r="AC238" s="100"/>
      <c r="AD238" s="100"/>
      <c r="AE238" s="100"/>
    </row>
    <row r="239" spans="21:31" ht="30" customHeight="1" x14ac:dyDescent="0.35">
      <c r="U239" s="100"/>
      <c r="V239" s="100"/>
      <c r="W239" s="100"/>
      <c r="X239" s="100"/>
      <c r="Y239" s="100"/>
      <c r="Z239" s="100"/>
      <c r="AA239" s="100"/>
      <c r="AB239" s="100"/>
      <c r="AC239" s="100"/>
      <c r="AD239" s="100"/>
      <c r="AE239" s="100"/>
    </row>
    <row r="240" spans="21:31" ht="30" customHeight="1" x14ac:dyDescent="0.35">
      <c r="U240" s="100"/>
      <c r="V240" s="100"/>
      <c r="W240" s="100"/>
      <c r="X240" s="100"/>
      <c r="Y240" s="100"/>
      <c r="Z240" s="100"/>
      <c r="AA240" s="100"/>
      <c r="AB240" s="100"/>
      <c r="AC240" s="100"/>
      <c r="AD240" s="100"/>
      <c r="AE240" s="100"/>
    </row>
    <row r="241" spans="21:31" ht="30" customHeight="1" x14ac:dyDescent="0.35">
      <c r="U241" s="100"/>
      <c r="V241" s="100"/>
      <c r="W241" s="100"/>
      <c r="X241" s="100"/>
      <c r="Y241" s="100"/>
      <c r="Z241" s="100"/>
      <c r="AA241" s="100"/>
      <c r="AB241" s="100"/>
      <c r="AC241" s="100"/>
      <c r="AD241" s="100"/>
      <c r="AE241" s="100"/>
    </row>
    <row r="242" spans="21:31" ht="30" customHeight="1" x14ac:dyDescent="0.35">
      <c r="U242" s="100"/>
      <c r="V242" s="100"/>
      <c r="W242" s="100"/>
      <c r="X242" s="100"/>
      <c r="Y242" s="100"/>
      <c r="Z242" s="100"/>
      <c r="AA242" s="100"/>
      <c r="AB242" s="100"/>
      <c r="AC242" s="100"/>
      <c r="AD242" s="100"/>
      <c r="AE242" s="100"/>
    </row>
    <row r="243" spans="21:31" ht="30" customHeight="1" x14ac:dyDescent="0.35">
      <c r="U243" s="100"/>
      <c r="V243" s="100"/>
      <c r="W243" s="100"/>
      <c r="X243" s="100"/>
      <c r="Y243" s="100"/>
      <c r="Z243" s="100"/>
      <c r="AA243" s="100"/>
      <c r="AB243" s="100"/>
      <c r="AC243" s="100"/>
      <c r="AD243" s="100"/>
      <c r="AE243" s="100"/>
    </row>
    <row r="244" spans="21:31" ht="30" customHeight="1" x14ac:dyDescent="0.35">
      <c r="U244" s="100"/>
      <c r="V244" s="100"/>
      <c r="W244" s="100"/>
      <c r="X244" s="100"/>
      <c r="Y244" s="100"/>
      <c r="Z244" s="100"/>
      <c r="AA244" s="100"/>
      <c r="AB244" s="100"/>
      <c r="AC244" s="100"/>
      <c r="AD244" s="100"/>
      <c r="AE244" s="100"/>
    </row>
    <row r="245" spans="21:31" ht="30" customHeight="1" x14ac:dyDescent="0.35">
      <c r="U245" s="100"/>
      <c r="V245" s="100"/>
      <c r="W245" s="100"/>
      <c r="X245" s="100"/>
      <c r="Y245" s="100"/>
      <c r="Z245" s="100"/>
      <c r="AA245" s="100"/>
      <c r="AB245" s="100"/>
      <c r="AC245" s="100"/>
      <c r="AD245" s="100"/>
      <c r="AE245" s="100"/>
    </row>
    <row r="246" spans="21:31" ht="30" customHeight="1" x14ac:dyDescent="0.35">
      <c r="U246" s="100"/>
      <c r="V246" s="100"/>
      <c r="W246" s="100"/>
      <c r="X246" s="100"/>
      <c r="Y246" s="100"/>
      <c r="Z246" s="100"/>
      <c r="AA246" s="100"/>
      <c r="AB246" s="100"/>
      <c r="AC246" s="100"/>
      <c r="AD246" s="100"/>
      <c r="AE246" s="100"/>
    </row>
    <row r="247" spans="21:31" ht="30" customHeight="1" x14ac:dyDescent="0.35">
      <c r="U247" s="100"/>
      <c r="V247" s="100"/>
      <c r="W247" s="100"/>
      <c r="X247" s="100"/>
      <c r="Y247" s="100"/>
      <c r="Z247" s="100"/>
      <c r="AA247" s="100"/>
      <c r="AB247" s="100"/>
      <c r="AC247" s="100"/>
      <c r="AD247" s="100"/>
      <c r="AE247" s="100"/>
    </row>
    <row r="248" spans="21:31" ht="30" customHeight="1" x14ac:dyDescent="0.35">
      <c r="U248" s="100"/>
      <c r="V248" s="100"/>
      <c r="W248" s="100"/>
      <c r="X248" s="100"/>
      <c r="Y248" s="100"/>
      <c r="Z248" s="100"/>
      <c r="AA248" s="100"/>
      <c r="AB248" s="100"/>
      <c r="AC248" s="100"/>
      <c r="AD248" s="100"/>
      <c r="AE248" s="100"/>
    </row>
    <row r="249" spans="21:31" ht="30" customHeight="1" x14ac:dyDescent="0.35">
      <c r="U249" s="100"/>
      <c r="V249" s="100"/>
      <c r="W249" s="100"/>
      <c r="X249" s="100"/>
      <c r="Y249" s="100"/>
      <c r="Z249" s="100"/>
      <c r="AA249" s="100"/>
      <c r="AB249" s="100"/>
      <c r="AC249" s="100"/>
      <c r="AD249" s="100"/>
      <c r="AE249" s="100"/>
    </row>
    <row r="250" spans="21:31" ht="30" customHeight="1" x14ac:dyDescent="0.35">
      <c r="U250" s="100"/>
      <c r="V250" s="100"/>
      <c r="W250" s="100"/>
      <c r="X250" s="100"/>
      <c r="Y250" s="100"/>
      <c r="Z250" s="100"/>
      <c r="AA250" s="100"/>
      <c r="AB250" s="100"/>
      <c r="AC250" s="100"/>
      <c r="AD250" s="100"/>
      <c r="AE250" s="100"/>
    </row>
    <row r="251" spans="21:31" ht="30" customHeight="1" x14ac:dyDescent="0.35">
      <c r="U251" s="100"/>
      <c r="V251" s="100"/>
      <c r="W251" s="100"/>
      <c r="X251" s="100"/>
      <c r="Y251" s="100"/>
      <c r="Z251" s="100"/>
      <c r="AA251" s="100"/>
      <c r="AB251" s="100"/>
      <c r="AC251" s="100"/>
      <c r="AD251" s="100"/>
      <c r="AE251" s="100"/>
    </row>
    <row r="252" spans="21:31" ht="30" customHeight="1" x14ac:dyDescent="0.35">
      <c r="U252" s="100"/>
      <c r="V252" s="100"/>
      <c r="W252" s="100"/>
      <c r="X252" s="100"/>
      <c r="Y252" s="100"/>
      <c r="Z252" s="100"/>
      <c r="AA252" s="100"/>
      <c r="AB252" s="100"/>
      <c r="AC252" s="100"/>
      <c r="AD252" s="100"/>
      <c r="AE252" s="100"/>
    </row>
    <row r="253" spans="21:31" ht="30" customHeight="1" x14ac:dyDescent="0.35">
      <c r="U253" s="100"/>
      <c r="V253" s="100"/>
      <c r="W253" s="100"/>
      <c r="X253" s="100"/>
      <c r="Y253" s="100"/>
      <c r="Z253" s="100"/>
      <c r="AA253" s="100"/>
      <c r="AB253" s="100"/>
      <c r="AC253" s="100"/>
      <c r="AD253" s="100"/>
      <c r="AE253" s="100"/>
    </row>
    <row r="254" spans="21:31" ht="30" customHeight="1" x14ac:dyDescent="0.35">
      <c r="U254" s="100"/>
      <c r="V254" s="100"/>
      <c r="W254" s="100"/>
      <c r="X254" s="100"/>
      <c r="Y254" s="100"/>
      <c r="Z254" s="100"/>
      <c r="AA254" s="100"/>
      <c r="AB254" s="100"/>
      <c r="AC254" s="100"/>
      <c r="AD254" s="100"/>
      <c r="AE254" s="100"/>
    </row>
    <row r="255" spans="21:31" ht="30" customHeight="1" x14ac:dyDescent="0.35">
      <c r="U255" s="100"/>
      <c r="V255" s="100"/>
      <c r="W255" s="100"/>
      <c r="X255" s="100"/>
      <c r="Y255" s="100"/>
      <c r="Z255" s="100"/>
      <c r="AA255" s="100"/>
      <c r="AB255" s="100"/>
      <c r="AC255" s="100"/>
      <c r="AD255" s="100"/>
      <c r="AE255" s="100"/>
    </row>
    <row r="256" spans="21:31" ht="30" customHeight="1" x14ac:dyDescent="0.35">
      <c r="U256" s="100"/>
      <c r="V256" s="100"/>
      <c r="W256" s="100"/>
      <c r="X256" s="100"/>
      <c r="Y256" s="100"/>
      <c r="Z256" s="100"/>
      <c r="AA256" s="100"/>
      <c r="AB256" s="100"/>
      <c r="AC256" s="100"/>
      <c r="AD256" s="100"/>
      <c r="AE256" s="100"/>
    </row>
    <row r="257" spans="21:31" ht="30" customHeight="1" x14ac:dyDescent="0.35">
      <c r="U257" s="100"/>
      <c r="V257" s="100"/>
      <c r="W257" s="100"/>
      <c r="X257" s="100"/>
      <c r="Y257" s="100"/>
      <c r="Z257" s="100"/>
      <c r="AA257" s="100"/>
      <c r="AB257" s="100"/>
      <c r="AC257" s="100"/>
      <c r="AD257" s="100"/>
      <c r="AE257" s="100"/>
    </row>
    <row r="258" spans="21:31" ht="30" customHeight="1" x14ac:dyDescent="0.35">
      <c r="U258" s="100"/>
      <c r="V258" s="100"/>
      <c r="W258" s="100"/>
      <c r="X258" s="100"/>
      <c r="Y258" s="100"/>
      <c r="Z258" s="100"/>
      <c r="AA258" s="100"/>
      <c r="AB258" s="100"/>
      <c r="AC258" s="100"/>
      <c r="AD258" s="100"/>
      <c r="AE258" s="100"/>
    </row>
    <row r="259" spans="21:31" ht="30" customHeight="1" x14ac:dyDescent="0.35">
      <c r="U259" s="100"/>
      <c r="V259" s="100"/>
      <c r="W259" s="100"/>
      <c r="X259" s="100"/>
      <c r="Y259" s="100"/>
      <c r="Z259" s="100"/>
      <c r="AA259" s="100"/>
      <c r="AB259" s="100"/>
      <c r="AC259" s="100"/>
      <c r="AD259" s="100"/>
      <c r="AE259" s="100"/>
    </row>
    <row r="260" spans="21:31" ht="30" customHeight="1" x14ac:dyDescent="0.35">
      <c r="U260" s="100"/>
      <c r="V260" s="100"/>
      <c r="W260" s="100"/>
      <c r="X260" s="100"/>
      <c r="Y260" s="100"/>
      <c r="Z260" s="100"/>
      <c r="AA260" s="100"/>
      <c r="AB260" s="100"/>
      <c r="AC260" s="100"/>
      <c r="AD260" s="100"/>
      <c r="AE260" s="100"/>
    </row>
    <row r="261" spans="21:31" ht="30" customHeight="1" x14ac:dyDescent="0.35">
      <c r="U261" s="100"/>
      <c r="V261" s="100"/>
      <c r="W261" s="100"/>
      <c r="X261" s="100"/>
      <c r="Y261" s="100"/>
      <c r="Z261" s="100"/>
      <c r="AA261" s="100"/>
      <c r="AB261" s="100"/>
      <c r="AC261" s="100"/>
      <c r="AD261" s="100"/>
      <c r="AE261" s="100"/>
    </row>
    <row r="262" spans="21:31" ht="30" customHeight="1" x14ac:dyDescent="0.35">
      <c r="U262" s="100"/>
      <c r="V262" s="100"/>
      <c r="W262" s="100"/>
      <c r="X262" s="100"/>
      <c r="Y262" s="100"/>
      <c r="Z262" s="100"/>
      <c r="AA262" s="100"/>
      <c r="AB262" s="100"/>
      <c r="AC262" s="100"/>
      <c r="AD262" s="100"/>
      <c r="AE262" s="100"/>
    </row>
    <row r="263" spans="21:31" ht="30" customHeight="1" x14ac:dyDescent="0.35">
      <c r="U263" s="100"/>
      <c r="V263" s="100"/>
      <c r="W263" s="100"/>
      <c r="X263" s="100"/>
      <c r="Y263" s="100"/>
      <c r="Z263" s="100"/>
      <c r="AA263" s="100"/>
      <c r="AB263" s="100"/>
      <c r="AC263" s="100"/>
      <c r="AD263" s="100"/>
      <c r="AE263" s="100"/>
    </row>
    <row r="264" spans="21:31" ht="30" customHeight="1" x14ac:dyDescent="0.35">
      <c r="U264" s="100"/>
      <c r="V264" s="100"/>
      <c r="W264" s="100"/>
      <c r="X264" s="100"/>
      <c r="Y264" s="100"/>
      <c r="Z264" s="100"/>
      <c r="AA264" s="100"/>
      <c r="AB264" s="100"/>
      <c r="AC264" s="100"/>
      <c r="AD264" s="100"/>
      <c r="AE264" s="100"/>
    </row>
    <row r="265" spans="21:31" ht="30" customHeight="1" x14ac:dyDescent="0.35">
      <c r="U265" s="100"/>
      <c r="V265" s="100"/>
      <c r="W265" s="100"/>
      <c r="X265" s="100"/>
      <c r="Y265" s="100"/>
      <c r="Z265" s="100"/>
      <c r="AA265" s="100"/>
      <c r="AB265" s="100"/>
      <c r="AC265" s="100"/>
      <c r="AD265" s="100"/>
      <c r="AE265" s="100"/>
    </row>
    <row r="266" spans="21:31" ht="30" customHeight="1" x14ac:dyDescent="0.35">
      <c r="U266" s="100"/>
      <c r="V266" s="100"/>
      <c r="W266" s="100"/>
      <c r="X266" s="100"/>
      <c r="Y266" s="100"/>
      <c r="Z266" s="100"/>
      <c r="AA266" s="100"/>
      <c r="AB266" s="100"/>
      <c r="AC266" s="100"/>
      <c r="AD266" s="100"/>
      <c r="AE266" s="100"/>
    </row>
    <row r="267" spans="21:31" ht="30" customHeight="1" x14ac:dyDescent="0.35">
      <c r="U267" s="100"/>
      <c r="V267" s="100"/>
      <c r="W267" s="100"/>
      <c r="X267" s="100"/>
      <c r="Y267" s="100"/>
      <c r="Z267" s="100"/>
      <c r="AA267" s="100"/>
      <c r="AB267" s="100"/>
      <c r="AC267" s="100"/>
      <c r="AD267" s="100"/>
      <c r="AE267" s="100"/>
    </row>
    <row r="268" spans="21:31" ht="30" customHeight="1" x14ac:dyDescent="0.35">
      <c r="U268" s="100"/>
      <c r="V268" s="100"/>
      <c r="W268" s="100"/>
      <c r="X268" s="100"/>
      <c r="Y268" s="100"/>
      <c r="Z268" s="100"/>
      <c r="AA268" s="100"/>
      <c r="AB268" s="100"/>
      <c r="AC268" s="100"/>
      <c r="AD268" s="100"/>
      <c r="AE268" s="100"/>
    </row>
    <row r="269" spans="21:31" ht="30" customHeight="1" x14ac:dyDescent="0.35">
      <c r="U269" s="100"/>
      <c r="V269" s="100"/>
      <c r="W269" s="100"/>
      <c r="X269" s="100"/>
      <c r="Y269" s="100"/>
      <c r="Z269" s="100"/>
      <c r="AA269" s="100"/>
      <c r="AB269" s="100"/>
      <c r="AC269" s="100"/>
      <c r="AD269" s="100"/>
      <c r="AE269" s="100"/>
    </row>
    <row r="270" spans="21:31" ht="30" customHeight="1" x14ac:dyDescent="0.35">
      <c r="U270" s="100"/>
      <c r="V270" s="100"/>
      <c r="W270" s="100"/>
      <c r="X270" s="100"/>
      <c r="Y270" s="100"/>
      <c r="Z270" s="100"/>
      <c r="AA270" s="100"/>
      <c r="AB270" s="100"/>
      <c r="AC270" s="100"/>
      <c r="AD270" s="100"/>
      <c r="AE270" s="100"/>
    </row>
    <row r="271" spans="21:31" ht="30" customHeight="1" x14ac:dyDescent="0.35">
      <c r="U271" s="100"/>
      <c r="V271" s="100"/>
      <c r="W271" s="100"/>
      <c r="X271" s="100"/>
      <c r="Y271" s="100"/>
      <c r="Z271" s="100"/>
      <c r="AA271" s="100"/>
      <c r="AB271" s="100"/>
      <c r="AC271" s="100"/>
      <c r="AD271" s="100"/>
      <c r="AE271" s="100"/>
    </row>
    <row r="272" spans="21:31" ht="30" customHeight="1" x14ac:dyDescent="0.35">
      <c r="U272" s="100"/>
      <c r="V272" s="100"/>
      <c r="W272" s="100"/>
      <c r="X272" s="100"/>
      <c r="Y272" s="100"/>
      <c r="Z272" s="100"/>
      <c r="AA272" s="100"/>
      <c r="AB272" s="100"/>
      <c r="AC272" s="100"/>
      <c r="AD272" s="100"/>
      <c r="AE272" s="100"/>
    </row>
    <row r="273" spans="21:31" ht="30" customHeight="1" x14ac:dyDescent="0.35">
      <c r="U273" s="100"/>
      <c r="V273" s="100"/>
      <c r="W273" s="100"/>
      <c r="X273" s="100"/>
      <c r="Y273" s="100"/>
      <c r="Z273" s="100"/>
      <c r="AA273" s="100"/>
      <c r="AB273" s="100"/>
      <c r="AC273" s="100"/>
      <c r="AD273" s="100"/>
      <c r="AE273" s="100"/>
    </row>
    <row r="274" spans="21:31" ht="30" customHeight="1" x14ac:dyDescent="0.35">
      <c r="U274" s="100"/>
      <c r="V274" s="100"/>
      <c r="W274" s="100"/>
      <c r="X274" s="100"/>
      <c r="Y274" s="100"/>
      <c r="Z274" s="100"/>
      <c r="AA274" s="100"/>
      <c r="AB274" s="100"/>
      <c r="AC274" s="100"/>
      <c r="AD274" s="100"/>
      <c r="AE274" s="100"/>
    </row>
    <row r="275" spans="21:31" ht="30" customHeight="1" x14ac:dyDescent="0.35">
      <c r="U275" s="100"/>
      <c r="V275" s="100"/>
      <c r="W275" s="100"/>
      <c r="X275" s="100"/>
      <c r="Y275" s="100"/>
      <c r="Z275" s="100"/>
      <c r="AA275" s="100"/>
      <c r="AB275" s="100"/>
      <c r="AC275" s="100"/>
      <c r="AD275" s="100"/>
      <c r="AE275" s="100"/>
    </row>
    <row r="276" spans="21:31" ht="30" customHeight="1" x14ac:dyDescent="0.35">
      <c r="U276" s="100"/>
      <c r="V276" s="100"/>
      <c r="W276" s="100"/>
      <c r="X276" s="100"/>
      <c r="Y276" s="100"/>
      <c r="Z276" s="100"/>
      <c r="AA276" s="100"/>
      <c r="AB276" s="100"/>
      <c r="AC276" s="100"/>
      <c r="AD276" s="100"/>
      <c r="AE276" s="100"/>
    </row>
    <row r="277" spans="21:31" ht="30" customHeight="1" x14ac:dyDescent="0.35">
      <c r="U277" s="100"/>
      <c r="V277" s="100"/>
      <c r="W277" s="100"/>
      <c r="X277" s="100"/>
      <c r="Y277" s="100"/>
      <c r="Z277" s="100"/>
      <c r="AA277" s="100"/>
      <c r="AB277" s="100"/>
      <c r="AC277" s="100"/>
      <c r="AD277" s="100"/>
      <c r="AE277" s="100"/>
    </row>
    <row r="278" spans="21:31" ht="30" customHeight="1" x14ac:dyDescent="0.35">
      <c r="U278" s="100"/>
      <c r="V278" s="100"/>
      <c r="W278" s="100"/>
      <c r="X278" s="100"/>
      <c r="Y278" s="100"/>
      <c r="Z278" s="100"/>
      <c r="AA278" s="100"/>
      <c r="AB278" s="100"/>
      <c r="AC278" s="100"/>
      <c r="AD278" s="100"/>
      <c r="AE278" s="100"/>
    </row>
    <row r="279" spans="21:31" ht="30" customHeight="1" x14ac:dyDescent="0.35">
      <c r="U279" s="100"/>
      <c r="V279" s="100"/>
      <c r="W279" s="100"/>
      <c r="X279" s="100"/>
      <c r="Y279" s="100"/>
      <c r="Z279" s="100"/>
      <c r="AA279" s="100"/>
      <c r="AB279" s="100"/>
      <c r="AC279" s="100"/>
      <c r="AD279" s="100"/>
      <c r="AE279" s="100"/>
    </row>
    <row r="280" spans="21:31" ht="30" customHeight="1" x14ac:dyDescent="0.35">
      <c r="U280" s="100"/>
      <c r="V280" s="100"/>
      <c r="W280" s="100"/>
      <c r="X280" s="100"/>
      <c r="Y280" s="100"/>
      <c r="Z280" s="100"/>
      <c r="AA280" s="100"/>
      <c r="AB280" s="100"/>
      <c r="AC280" s="100"/>
      <c r="AD280" s="100"/>
      <c r="AE280" s="100"/>
    </row>
    <row r="281" spans="21:31" ht="30" customHeight="1" x14ac:dyDescent="0.35">
      <c r="U281" s="100"/>
      <c r="V281" s="100"/>
      <c r="W281" s="100"/>
      <c r="X281" s="100"/>
      <c r="Y281" s="100"/>
      <c r="Z281" s="100"/>
      <c r="AA281" s="100"/>
      <c r="AB281" s="100"/>
      <c r="AC281" s="100"/>
      <c r="AD281" s="100"/>
      <c r="AE281" s="100"/>
    </row>
    <row r="282" spans="21:31" ht="30" customHeight="1" x14ac:dyDescent="0.35">
      <c r="U282" s="100"/>
      <c r="V282" s="100"/>
      <c r="W282" s="100"/>
      <c r="X282" s="100"/>
      <c r="Y282" s="100"/>
      <c r="Z282" s="100"/>
      <c r="AA282" s="100"/>
      <c r="AB282" s="100"/>
      <c r="AC282" s="100"/>
      <c r="AD282" s="100"/>
      <c r="AE282" s="100"/>
    </row>
    <row r="283" spans="21:31" ht="30" customHeight="1" x14ac:dyDescent="0.35">
      <c r="U283" s="100"/>
      <c r="V283" s="100"/>
      <c r="W283" s="100"/>
      <c r="X283" s="100"/>
      <c r="Y283" s="100"/>
      <c r="Z283" s="100"/>
      <c r="AA283" s="100"/>
      <c r="AB283" s="100"/>
      <c r="AC283" s="100"/>
      <c r="AD283" s="100"/>
      <c r="AE283" s="100"/>
    </row>
    <row r="284" spans="21:31" ht="30" customHeight="1" x14ac:dyDescent="0.35">
      <c r="U284" s="100"/>
      <c r="V284" s="100"/>
      <c r="W284" s="100"/>
      <c r="X284" s="100"/>
      <c r="Y284" s="100"/>
      <c r="Z284" s="100"/>
      <c r="AA284" s="100"/>
      <c r="AB284" s="100"/>
      <c r="AC284" s="100"/>
      <c r="AD284" s="100"/>
      <c r="AE284" s="100"/>
    </row>
    <row r="285" spans="21:31" ht="30" customHeight="1" x14ac:dyDescent="0.35">
      <c r="U285" s="100"/>
      <c r="V285" s="100"/>
      <c r="W285" s="100"/>
      <c r="X285" s="100"/>
      <c r="Y285" s="100"/>
      <c r="Z285" s="100"/>
      <c r="AA285" s="100"/>
      <c r="AB285" s="100"/>
      <c r="AC285" s="100"/>
      <c r="AD285" s="100"/>
      <c r="AE285" s="100"/>
    </row>
    <row r="286" spans="21:31" ht="30" customHeight="1" x14ac:dyDescent="0.35">
      <c r="U286" s="100"/>
      <c r="V286" s="100"/>
      <c r="W286" s="100"/>
      <c r="X286" s="100"/>
      <c r="Y286" s="100"/>
      <c r="Z286" s="100"/>
      <c r="AA286" s="100"/>
      <c r="AB286" s="100"/>
      <c r="AC286" s="100"/>
      <c r="AD286" s="100"/>
      <c r="AE286" s="100"/>
    </row>
    <row r="287" spans="21:31" ht="30" customHeight="1" x14ac:dyDescent="0.35">
      <c r="U287" s="100"/>
      <c r="V287" s="100"/>
      <c r="W287" s="100"/>
      <c r="X287" s="100"/>
      <c r="Y287" s="100"/>
      <c r="Z287" s="100"/>
      <c r="AA287" s="100"/>
      <c r="AB287" s="100"/>
      <c r="AC287" s="100"/>
      <c r="AD287" s="100"/>
      <c r="AE287" s="100"/>
    </row>
    <row r="288" spans="21:31" ht="30" customHeight="1" x14ac:dyDescent="0.35">
      <c r="U288" s="100"/>
      <c r="V288" s="100"/>
      <c r="W288" s="100"/>
      <c r="X288" s="100"/>
      <c r="Y288" s="100"/>
      <c r="Z288" s="100"/>
      <c r="AA288" s="100"/>
      <c r="AB288" s="100"/>
      <c r="AC288" s="100"/>
      <c r="AD288" s="100"/>
      <c r="AE288" s="100"/>
    </row>
    <row r="289" spans="21:31" ht="30" customHeight="1" x14ac:dyDescent="0.35">
      <c r="U289" s="100"/>
      <c r="V289" s="100"/>
      <c r="W289" s="100"/>
      <c r="X289" s="100"/>
      <c r="Y289" s="100"/>
      <c r="Z289" s="100"/>
      <c r="AA289" s="100"/>
      <c r="AB289" s="100"/>
      <c r="AC289" s="100"/>
      <c r="AD289" s="100"/>
      <c r="AE289" s="100"/>
    </row>
    <row r="290" spans="21:31" ht="30" customHeight="1" x14ac:dyDescent="0.35">
      <c r="U290" s="100"/>
      <c r="V290" s="100"/>
      <c r="W290" s="100"/>
      <c r="X290" s="100"/>
      <c r="Y290" s="100"/>
      <c r="Z290" s="100"/>
      <c r="AA290" s="100"/>
      <c r="AB290" s="100"/>
      <c r="AC290" s="100"/>
      <c r="AD290" s="100"/>
      <c r="AE290" s="100"/>
    </row>
    <row r="291" spans="21:31" ht="30" customHeight="1" x14ac:dyDescent="0.35">
      <c r="U291" s="100"/>
      <c r="V291" s="100"/>
      <c r="W291" s="100"/>
      <c r="X291" s="100"/>
      <c r="Y291" s="100"/>
      <c r="Z291" s="100"/>
      <c r="AA291" s="100"/>
      <c r="AB291" s="100"/>
      <c r="AC291" s="100"/>
      <c r="AD291" s="100"/>
      <c r="AE291" s="100"/>
    </row>
    <row r="292" spans="21:31" ht="30" customHeight="1" x14ac:dyDescent="0.35">
      <c r="U292" s="100"/>
      <c r="V292" s="100"/>
      <c r="W292" s="100"/>
      <c r="X292" s="100"/>
      <c r="Y292" s="100"/>
      <c r="Z292" s="100"/>
      <c r="AA292" s="100"/>
      <c r="AB292" s="100"/>
      <c r="AC292" s="100"/>
      <c r="AD292" s="100"/>
      <c r="AE292" s="100"/>
    </row>
    <row r="293" spans="21:31" ht="30" customHeight="1" x14ac:dyDescent="0.35">
      <c r="U293" s="100"/>
      <c r="V293" s="100"/>
      <c r="W293" s="100"/>
      <c r="X293" s="100"/>
      <c r="Y293" s="100"/>
      <c r="Z293" s="100"/>
      <c r="AA293" s="100"/>
      <c r="AB293" s="100"/>
      <c r="AC293" s="100"/>
      <c r="AD293" s="100"/>
      <c r="AE293" s="100"/>
    </row>
    <row r="294" spans="21:31" ht="30" customHeight="1" x14ac:dyDescent="0.35">
      <c r="U294" s="100"/>
      <c r="V294" s="100"/>
      <c r="W294" s="100"/>
      <c r="X294" s="100"/>
      <c r="Y294" s="100"/>
      <c r="Z294" s="100"/>
      <c r="AA294" s="100"/>
      <c r="AB294" s="100"/>
      <c r="AC294" s="100"/>
      <c r="AD294" s="100"/>
      <c r="AE294" s="100"/>
    </row>
    <row r="295" spans="21:31" ht="30" customHeight="1" x14ac:dyDescent="0.35">
      <c r="U295" s="100"/>
      <c r="V295" s="100"/>
      <c r="W295" s="100"/>
      <c r="X295" s="100"/>
      <c r="Y295" s="100"/>
      <c r="Z295" s="100"/>
      <c r="AA295" s="100"/>
      <c r="AB295" s="100"/>
      <c r="AC295" s="100"/>
      <c r="AD295" s="100"/>
      <c r="AE295" s="100"/>
    </row>
    <row r="296" spans="21:31" ht="30" customHeight="1" x14ac:dyDescent="0.35">
      <c r="U296" s="100"/>
      <c r="V296" s="100"/>
      <c r="W296" s="100"/>
      <c r="X296" s="100"/>
      <c r="Y296" s="100"/>
      <c r="Z296" s="100"/>
      <c r="AA296" s="100"/>
      <c r="AB296" s="100"/>
      <c r="AC296" s="100"/>
      <c r="AD296" s="100"/>
      <c r="AE296" s="100"/>
    </row>
    <row r="297" spans="21:31" ht="30" customHeight="1" x14ac:dyDescent="0.35">
      <c r="U297" s="100"/>
      <c r="V297" s="100"/>
      <c r="W297" s="100"/>
      <c r="X297" s="100"/>
      <c r="Y297" s="100"/>
      <c r="Z297" s="100"/>
      <c r="AA297" s="100"/>
      <c r="AB297" s="100"/>
      <c r="AC297" s="100"/>
      <c r="AD297" s="100"/>
      <c r="AE297" s="100"/>
    </row>
    <row r="298" spans="21:31" ht="30" customHeight="1" x14ac:dyDescent="0.35">
      <c r="U298" s="100"/>
      <c r="V298" s="100"/>
      <c r="W298" s="100"/>
      <c r="X298" s="100"/>
      <c r="Y298" s="100"/>
      <c r="Z298" s="100"/>
      <c r="AA298" s="100"/>
      <c r="AB298" s="100"/>
      <c r="AC298" s="100"/>
      <c r="AD298" s="100"/>
      <c r="AE298" s="100"/>
    </row>
    <row r="299" spans="21:31" ht="30" customHeight="1" x14ac:dyDescent="0.35">
      <c r="U299" s="100"/>
      <c r="V299" s="100"/>
      <c r="W299" s="100"/>
      <c r="X299" s="100"/>
      <c r="Y299" s="100"/>
      <c r="Z299" s="100"/>
      <c r="AA299" s="100"/>
      <c r="AB299" s="100"/>
      <c r="AC299" s="100"/>
      <c r="AD299" s="100"/>
      <c r="AE299" s="100"/>
    </row>
    <row r="300" spans="21:31" ht="30" customHeight="1" x14ac:dyDescent="0.35">
      <c r="U300" s="100"/>
      <c r="V300" s="100"/>
      <c r="W300" s="100"/>
      <c r="X300" s="100"/>
      <c r="Y300" s="100"/>
      <c r="Z300" s="100"/>
      <c r="AA300" s="100"/>
      <c r="AB300" s="100"/>
      <c r="AC300" s="100"/>
      <c r="AD300" s="100"/>
      <c r="AE300" s="100"/>
    </row>
    <row r="301" spans="21:31" ht="30" customHeight="1" x14ac:dyDescent="0.35">
      <c r="U301" s="100"/>
      <c r="V301" s="100"/>
      <c r="W301" s="100"/>
      <c r="X301" s="100"/>
      <c r="Y301" s="100"/>
      <c r="Z301" s="100"/>
      <c r="AA301" s="100"/>
      <c r="AB301" s="100"/>
      <c r="AC301" s="100"/>
      <c r="AD301" s="100"/>
      <c r="AE301" s="100"/>
    </row>
    <row r="302" spans="21:31" ht="30" customHeight="1" x14ac:dyDescent="0.35">
      <c r="U302" s="100"/>
      <c r="V302" s="100"/>
      <c r="W302" s="100"/>
      <c r="X302" s="100"/>
      <c r="Y302" s="100"/>
      <c r="Z302" s="100"/>
      <c r="AA302" s="100"/>
      <c r="AB302" s="100"/>
      <c r="AC302" s="100"/>
      <c r="AD302" s="100"/>
      <c r="AE302" s="100"/>
    </row>
    <row r="303" spans="21:31" ht="30" customHeight="1" x14ac:dyDescent="0.35">
      <c r="U303" s="100"/>
      <c r="V303" s="100"/>
      <c r="W303" s="100"/>
      <c r="X303" s="100"/>
      <c r="Y303" s="100"/>
      <c r="Z303" s="100"/>
      <c r="AA303" s="100"/>
      <c r="AB303" s="100"/>
      <c r="AC303" s="100"/>
      <c r="AD303" s="100"/>
      <c r="AE303" s="100"/>
    </row>
    <row r="304" spans="21:31" ht="30" customHeight="1" x14ac:dyDescent="0.35">
      <c r="U304" s="100"/>
      <c r="V304" s="100"/>
      <c r="W304" s="100"/>
      <c r="X304" s="100"/>
      <c r="Y304" s="100"/>
      <c r="Z304" s="100"/>
      <c r="AA304" s="100"/>
      <c r="AB304" s="100"/>
      <c r="AC304" s="100"/>
      <c r="AD304" s="100"/>
      <c r="AE304" s="100"/>
    </row>
    <row r="305" spans="21:31" ht="30" customHeight="1" x14ac:dyDescent="0.35">
      <c r="U305" s="100"/>
      <c r="V305" s="100"/>
      <c r="W305" s="100"/>
      <c r="X305" s="100"/>
      <c r="Y305" s="100"/>
      <c r="Z305" s="100"/>
      <c r="AA305" s="100"/>
      <c r="AB305" s="100"/>
      <c r="AC305" s="100"/>
      <c r="AD305" s="100"/>
      <c r="AE305" s="100"/>
    </row>
    <row r="306" spans="21:31" ht="30" customHeight="1" x14ac:dyDescent="0.35">
      <c r="U306" s="100"/>
      <c r="V306" s="100"/>
      <c r="W306" s="100"/>
      <c r="X306" s="100"/>
      <c r="Y306" s="100"/>
      <c r="Z306" s="100"/>
      <c r="AA306" s="100"/>
      <c r="AB306" s="100"/>
      <c r="AC306" s="100"/>
      <c r="AD306" s="100"/>
      <c r="AE306" s="100"/>
    </row>
    <row r="307" spans="21:31" ht="30" customHeight="1" x14ac:dyDescent="0.35">
      <c r="U307" s="100"/>
      <c r="V307" s="100"/>
      <c r="W307" s="100"/>
      <c r="X307" s="100"/>
      <c r="Y307" s="100"/>
      <c r="Z307" s="100"/>
      <c r="AA307" s="100"/>
      <c r="AB307" s="100"/>
      <c r="AC307" s="100"/>
      <c r="AD307" s="100"/>
      <c r="AE307" s="100"/>
    </row>
    <row r="308" spans="21:31" ht="30" customHeight="1" x14ac:dyDescent="0.35">
      <c r="U308" s="100"/>
      <c r="V308" s="100"/>
      <c r="W308" s="100"/>
      <c r="X308" s="100"/>
      <c r="Y308" s="100"/>
      <c r="Z308" s="100"/>
      <c r="AA308" s="100"/>
      <c r="AB308" s="100"/>
      <c r="AC308" s="100"/>
      <c r="AD308" s="100"/>
      <c r="AE308" s="100"/>
    </row>
    <row r="309" spans="21:31" ht="30" customHeight="1" x14ac:dyDescent="0.35">
      <c r="U309" s="100"/>
      <c r="V309" s="100"/>
      <c r="W309" s="100"/>
      <c r="X309" s="100"/>
      <c r="Y309" s="100"/>
      <c r="Z309" s="100"/>
      <c r="AA309" s="100"/>
      <c r="AB309" s="100"/>
      <c r="AC309" s="100"/>
      <c r="AD309" s="100"/>
      <c r="AE309" s="100"/>
    </row>
    <row r="310" spans="21:31" ht="30" customHeight="1" x14ac:dyDescent="0.35">
      <c r="U310" s="100"/>
      <c r="V310" s="100"/>
      <c r="W310" s="100"/>
      <c r="X310" s="100"/>
      <c r="Y310" s="100"/>
      <c r="Z310" s="100"/>
      <c r="AA310" s="100"/>
      <c r="AB310" s="100"/>
      <c r="AC310" s="100"/>
      <c r="AD310" s="100"/>
      <c r="AE310" s="100"/>
    </row>
    <row r="311" spans="21:31" ht="30" customHeight="1" x14ac:dyDescent="0.35">
      <c r="U311" s="100"/>
      <c r="V311" s="100"/>
      <c r="W311" s="100"/>
      <c r="X311" s="100"/>
      <c r="Y311" s="100"/>
      <c r="Z311" s="100"/>
      <c r="AA311" s="100"/>
      <c r="AB311" s="100"/>
      <c r="AC311" s="100"/>
      <c r="AD311" s="100"/>
      <c r="AE311" s="100"/>
    </row>
    <row r="312" spans="21:31" ht="30" customHeight="1" x14ac:dyDescent="0.35">
      <c r="U312" s="100"/>
      <c r="V312" s="100"/>
      <c r="W312" s="100"/>
      <c r="X312" s="100"/>
      <c r="Y312" s="100"/>
      <c r="Z312" s="100"/>
      <c r="AA312" s="100"/>
      <c r="AB312" s="100"/>
      <c r="AC312" s="100"/>
      <c r="AD312" s="100"/>
      <c r="AE312" s="100"/>
    </row>
    <row r="313" spans="21:31" ht="30" customHeight="1" x14ac:dyDescent="0.35">
      <c r="U313" s="100"/>
      <c r="V313" s="100"/>
      <c r="W313" s="100"/>
      <c r="X313" s="100"/>
      <c r="Y313" s="100"/>
      <c r="Z313" s="100"/>
      <c r="AA313" s="100"/>
      <c r="AB313" s="100"/>
      <c r="AC313" s="100"/>
      <c r="AD313" s="100"/>
      <c r="AE313" s="100"/>
    </row>
    <row r="314" spans="21:31" ht="30" customHeight="1" x14ac:dyDescent="0.35">
      <c r="U314" s="100"/>
      <c r="V314" s="100"/>
      <c r="W314" s="100"/>
      <c r="X314" s="100"/>
      <c r="Y314" s="100"/>
      <c r="Z314" s="100"/>
      <c r="AA314" s="100"/>
      <c r="AB314" s="100"/>
      <c r="AC314" s="100"/>
      <c r="AD314" s="100"/>
      <c r="AE314" s="100"/>
    </row>
    <row r="315" spans="21:31" ht="30" customHeight="1" x14ac:dyDescent="0.35">
      <c r="U315" s="100"/>
      <c r="V315" s="100"/>
      <c r="W315" s="100"/>
      <c r="X315" s="100"/>
      <c r="Y315" s="100"/>
      <c r="Z315" s="100"/>
      <c r="AA315" s="100"/>
      <c r="AB315" s="100"/>
      <c r="AC315" s="100"/>
      <c r="AD315" s="100"/>
      <c r="AE315" s="100"/>
    </row>
    <row r="316" spans="21:31" ht="30" customHeight="1" x14ac:dyDescent="0.35">
      <c r="U316" s="100"/>
      <c r="V316" s="100"/>
      <c r="W316" s="100"/>
      <c r="X316" s="100"/>
      <c r="Y316" s="100"/>
      <c r="Z316" s="100"/>
      <c r="AA316" s="100"/>
      <c r="AB316" s="100"/>
      <c r="AC316" s="100"/>
      <c r="AD316" s="100"/>
      <c r="AE316" s="100"/>
    </row>
    <row r="317" spans="21:31" ht="30" customHeight="1" x14ac:dyDescent="0.35">
      <c r="U317" s="100"/>
      <c r="V317" s="100"/>
      <c r="W317" s="100"/>
      <c r="X317" s="100"/>
      <c r="Y317" s="100"/>
      <c r="Z317" s="100"/>
      <c r="AA317" s="100"/>
      <c r="AB317" s="100"/>
      <c r="AC317" s="100"/>
      <c r="AD317" s="100"/>
      <c r="AE317" s="100"/>
    </row>
    <row r="318" spans="21:31" ht="30" customHeight="1" x14ac:dyDescent="0.35">
      <c r="U318" s="100"/>
      <c r="V318" s="100"/>
      <c r="W318" s="100"/>
      <c r="X318" s="100"/>
      <c r="Y318" s="100"/>
      <c r="Z318" s="100"/>
      <c r="AA318" s="100"/>
      <c r="AB318" s="100"/>
      <c r="AC318" s="100"/>
      <c r="AD318" s="100"/>
      <c r="AE318" s="100"/>
    </row>
    <row r="319" spans="21:31" ht="30" customHeight="1" x14ac:dyDescent="0.35">
      <c r="U319" s="100"/>
      <c r="V319" s="100"/>
      <c r="W319" s="100"/>
      <c r="X319" s="100"/>
      <c r="Y319" s="100"/>
      <c r="Z319" s="100"/>
      <c r="AA319" s="100"/>
      <c r="AB319" s="100"/>
      <c r="AC319" s="100"/>
      <c r="AD319" s="100"/>
      <c r="AE319" s="100"/>
    </row>
    <row r="320" spans="21:31" ht="30" customHeight="1" x14ac:dyDescent="0.35">
      <c r="U320" s="100"/>
      <c r="V320" s="100"/>
      <c r="W320" s="100"/>
      <c r="X320" s="100"/>
      <c r="Y320" s="100"/>
      <c r="Z320" s="100"/>
      <c r="AA320" s="100"/>
      <c r="AB320" s="100"/>
      <c r="AC320" s="100"/>
      <c r="AD320" s="100"/>
      <c r="AE320" s="100"/>
    </row>
    <row r="321" spans="21:31" ht="30" customHeight="1" x14ac:dyDescent="0.35">
      <c r="U321" s="100"/>
      <c r="V321" s="100"/>
      <c r="W321" s="100"/>
      <c r="X321" s="100"/>
      <c r="Y321" s="100"/>
      <c r="Z321" s="100"/>
      <c r="AA321" s="100"/>
      <c r="AB321" s="100"/>
      <c r="AC321" s="100"/>
      <c r="AD321" s="100"/>
      <c r="AE321" s="100"/>
    </row>
    <row r="322" spans="21:31" ht="30" customHeight="1" x14ac:dyDescent="0.35">
      <c r="U322" s="100"/>
      <c r="V322" s="100"/>
      <c r="W322" s="100"/>
      <c r="X322" s="100"/>
      <c r="Y322" s="100"/>
      <c r="Z322" s="100"/>
      <c r="AA322" s="100"/>
      <c r="AB322" s="100"/>
      <c r="AC322" s="100"/>
      <c r="AD322" s="100"/>
      <c r="AE322" s="100"/>
    </row>
    <row r="323" spans="21:31" ht="30" customHeight="1" x14ac:dyDescent="0.35">
      <c r="U323" s="100"/>
      <c r="V323" s="100"/>
      <c r="W323" s="100"/>
      <c r="X323" s="100"/>
      <c r="Y323" s="100"/>
      <c r="Z323" s="100"/>
      <c r="AA323" s="100"/>
      <c r="AB323" s="100"/>
      <c r="AC323" s="100"/>
      <c r="AD323" s="100"/>
      <c r="AE323" s="100"/>
    </row>
    <row r="324" spans="21:31" ht="30" customHeight="1" x14ac:dyDescent="0.35">
      <c r="U324" s="100"/>
      <c r="V324" s="100"/>
      <c r="W324" s="100"/>
      <c r="X324" s="100"/>
      <c r="Y324" s="100"/>
      <c r="Z324" s="100"/>
      <c r="AA324" s="100"/>
      <c r="AB324" s="100"/>
      <c r="AC324" s="100"/>
      <c r="AD324" s="100"/>
      <c r="AE324" s="100"/>
    </row>
    <row r="325" spans="21:31" ht="30" customHeight="1" x14ac:dyDescent="0.35">
      <c r="U325" s="100"/>
      <c r="V325" s="100"/>
      <c r="W325" s="100"/>
      <c r="X325" s="100"/>
      <c r="Y325" s="100"/>
      <c r="Z325" s="100"/>
      <c r="AA325" s="100"/>
      <c r="AB325" s="100"/>
      <c r="AC325" s="100"/>
      <c r="AD325" s="100"/>
      <c r="AE325" s="100"/>
    </row>
    <row r="326" spans="21:31" ht="30" customHeight="1" x14ac:dyDescent="0.35">
      <c r="U326" s="100"/>
      <c r="V326" s="100"/>
      <c r="W326" s="100"/>
      <c r="X326" s="100"/>
      <c r="Y326" s="100"/>
      <c r="Z326" s="100"/>
      <c r="AA326" s="100"/>
      <c r="AB326" s="100"/>
      <c r="AC326" s="100"/>
      <c r="AD326" s="100"/>
      <c r="AE326" s="100"/>
    </row>
    <row r="327" spans="21:31" ht="30" customHeight="1" x14ac:dyDescent="0.35">
      <c r="U327" s="100"/>
      <c r="V327" s="100"/>
      <c r="W327" s="100"/>
      <c r="X327" s="100"/>
      <c r="Y327" s="100"/>
      <c r="Z327" s="100"/>
      <c r="AA327" s="100"/>
      <c r="AB327" s="100"/>
      <c r="AC327" s="100"/>
      <c r="AD327" s="100"/>
      <c r="AE327" s="100"/>
    </row>
    <row r="328" spans="21:31" ht="30" customHeight="1" x14ac:dyDescent="0.35">
      <c r="U328" s="100"/>
      <c r="V328" s="100"/>
      <c r="W328" s="100"/>
      <c r="X328" s="100"/>
      <c r="Y328" s="100"/>
      <c r="Z328" s="100"/>
      <c r="AA328" s="100"/>
      <c r="AB328" s="100"/>
      <c r="AC328" s="100"/>
      <c r="AD328" s="100"/>
      <c r="AE328" s="100"/>
    </row>
    <row r="329" spans="21:31" ht="30" customHeight="1" x14ac:dyDescent="0.35">
      <c r="U329" s="100"/>
      <c r="V329" s="100"/>
      <c r="W329" s="100"/>
      <c r="X329" s="100"/>
      <c r="Y329" s="100"/>
      <c r="Z329" s="100"/>
      <c r="AA329" s="100"/>
      <c r="AB329" s="100"/>
      <c r="AC329" s="100"/>
      <c r="AD329" s="100"/>
      <c r="AE329" s="100"/>
    </row>
    <row r="330" spans="21:31" ht="30" customHeight="1" x14ac:dyDescent="0.35">
      <c r="U330" s="100"/>
      <c r="V330" s="100"/>
      <c r="W330" s="100"/>
      <c r="X330" s="100"/>
      <c r="Y330" s="100"/>
      <c r="Z330" s="100"/>
      <c r="AA330" s="100"/>
      <c r="AB330" s="100"/>
      <c r="AC330" s="100"/>
      <c r="AD330" s="100"/>
      <c r="AE330" s="100"/>
    </row>
    <row r="331" spans="21:31" ht="30" customHeight="1" x14ac:dyDescent="0.35">
      <c r="U331" s="100"/>
      <c r="V331" s="100"/>
      <c r="W331" s="100"/>
      <c r="X331" s="100"/>
      <c r="Y331" s="100"/>
      <c r="Z331" s="100"/>
      <c r="AA331" s="100"/>
      <c r="AB331" s="100"/>
      <c r="AC331" s="100"/>
      <c r="AD331" s="100"/>
      <c r="AE331" s="100"/>
    </row>
    <row r="332" spans="21:31" ht="30" customHeight="1" x14ac:dyDescent="0.35">
      <c r="U332" s="100"/>
      <c r="V332" s="100"/>
      <c r="W332" s="100"/>
      <c r="X332" s="100"/>
      <c r="Y332" s="100"/>
      <c r="Z332" s="100"/>
      <c r="AA332" s="100"/>
      <c r="AB332" s="100"/>
      <c r="AC332" s="100"/>
      <c r="AD332" s="100"/>
      <c r="AE332" s="100"/>
    </row>
    <row r="333" spans="21:31" ht="30" customHeight="1" x14ac:dyDescent="0.35">
      <c r="U333" s="100"/>
      <c r="V333" s="100"/>
      <c r="W333" s="100"/>
      <c r="X333" s="100"/>
      <c r="Y333" s="100"/>
      <c r="Z333" s="100"/>
      <c r="AA333" s="100"/>
      <c r="AB333" s="100"/>
      <c r="AC333" s="100"/>
      <c r="AD333" s="100"/>
      <c r="AE333" s="100"/>
    </row>
    <row r="334" spans="21:31" ht="30" customHeight="1" x14ac:dyDescent="0.35">
      <c r="U334" s="100"/>
      <c r="V334" s="100"/>
      <c r="W334" s="100"/>
      <c r="X334" s="100"/>
      <c r="Y334" s="100"/>
      <c r="Z334" s="100"/>
      <c r="AA334" s="100"/>
      <c r="AB334" s="100"/>
      <c r="AC334" s="100"/>
      <c r="AD334" s="100"/>
      <c r="AE334" s="100"/>
    </row>
    <row r="335" spans="21:31" ht="30" customHeight="1" x14ac:dyDescent="0.35">
      <c r="U335" s="100"/>
      <c r="V335" s="100"/>
      <c r="W335" s="100"/>
      <c r="X335" s="100"/>
      <c r="Y335" s="100"/>
      <c r="Z335" s="100"/>
      <c r="AA335" s="100"/>
      <c r="AB335" s="100"/>
      <c r="AC335" s="100"/>
      <c r="AD335" s="100"/>
      <c r="AE335" s="100"/>
    </row>
    <row r="336" spans="21:31" ht="30" customHeight="1" x14ac:dyDescent="0.35">
      <c r="U336" s="100"/>
      <c r="V336" s="100"/>
      <c r="W336" s="100"/>
      <c r="X336" s="100"/>
      <c r="Y336" s="100"/>
      <c r="Z336" s="100"/>
      <c r="AA336" s="100"/>
      <c r="AB336" s="100"/>
      <c r="AC336" s="100"/>
      <c r="AD336" s="100"/>
      <c r="AE336" s="100"/>
    </row>
    <row r="337" spans="21:31" ht="30" customHeight="1" x14ac:dyDescent="0.35">
      <c r="U337" s="100"/>
      <c r="V337" s="100"/>
      <c r="W337" s="100"/>
      <c r="X337" s="100"/>
      <c r="Y337" s="100"/>
      <c r="Z337" s="100"/>
      <c r="AA337" s="100"/>
      <c r="AB337" s="100"/>
      <c r="AC337" s="100"/>
      <c r="AD337" s="100"/>
      <c r="AE337" s="100"/>
    </row>
    <row r="338" spans="21:31" ht="30" customHeight="1" x14ac:dyDescent="0.35">
      <c r="U338" s="100"/>
      <c r="V338" s="100"/>
      <c r="W338" s="100"/>
      <c r="X338" s="100"/>
      <c r="Y338" s="100"/>
      <c r="Z338" s="100"/>
      <c r="AA338" s="100"/>
      <c r="AB338" s="100"/>
      <c r="AC338" s="100"/>
      <c r="AD338" s="100"/>
      <c r="AE338" s="100"/>
    </row>
    <row r="339" spans="21:31" ht="30" customHeight="1" x14ac:dyDescent="0.35">
      <c r="U339" s="100"/>
      <c r="V339" s="100"/>
      <c r="W339" s="100"/>
      <c r="X339" s="100"/>
      <c r="Y339" s="100"/>
      <c r="Z339" s="100"/>
      <c r="AA339" s="100"/>
      <c r="AB339" s="100"/>
      <c r="AC339" s="100"/>
      <c r="AD339" s="100"/>
      <c r="AE339" s="100"/>
    </row>
    <row r="340" spans="21:31" ht="30" customHeight="1" x14ac:dyDescent="0.35">
      <c r="U340" s="100"/>
      <c r="V340" s="100"/>
      <c r="W340" s="100"/>
      <c r="X340" s="100"/>
      <c r="Y340" s="100"/>
      <c r="Z340" s="100"/>
      <c r="AA340" s="100"/>
      <c r="AB340" s="100"/>
      <c r="AC340" s="100"/>
      <c r="AD340" s="100"/>
      <c r="AE340" s="100"/>
    </row>
    <row r="341" spans="21:31" ht="30" customHeight="1" x14ac:dyDescent="0.35">
      <c r="U341" s="100"/>
      <c r="V341" s="100"/>
      <c r="W341" s="100"/>
      <c r="X341" s="100"/>
      <c r="Y341" s="100"/>
      <c r="Z341" s="100"/>
      <c r="AA341" s="100"/>
      <c r="AB341" s="100"/>
      <c r="AC341" s="100"/>
      <c r="AD341" s="100"/>
      <c r="AE341" s="100"/>
    </row>
    <row r="342" spans="21:31" ht="30" customHeight="1" x14ac:dyDescent="0.35">
      <c r="U342" s="100"/>
      <c r="V342" s="100"/>
      <c r="W342" s="100"/>
      <c r="X342" s="100"/>
      <c r="Y342" s="100"/>
      <c r="Z342" s="100"/>
      <c r="AA342" s="100"/>
      <c r="AB342" s="100"/>
      <c r="AC342" s="100"/>
      <c r="AD342" s="100"/>
      <c r="AE342" s="100"/>
    </row>
    <row r="343" spans="21:31" ht="30" customHeight="1" x14ac:dyDescent="0.35">
      <c r="U343" s="100"/>
      <c r="V343" s="100"/>
      <c r="W343" s="100"/>
      <c r="X343" s="100"/>
      <c r="Y343" s="100"/>
      <c r="Z343" s="100"/>
      <c r="AA343" s="100"/>
      <c r="AB343" s="100"/>
      <c r="AC343" s="100"/>
      <c r="AD343" s="100"/>
      <c r="AE343" s="100"/>
    </row>
    <row r="344" spans="21:31" ht="30" customHeight="1" x14ac:dyDescent="0.35">
      <c r="U344" s="100"/>
      <c r="V344" s="100"/>
      <c r="W344" s="100"/>
      <c r="X344" s="100"/>
      <c r="Y344" s="100"/>
      <c r="Z344" s="100"/>
      <c r="AA344" s="100"/>
      <c r="AB344" s="100"/>
      <c r="AC344" s="100"/>
      <c r="AD344" s="100"/>
      <c r="AE344" s="100"/>
    </row>
    <row r="345" spans="21:31" ht="30" customHeight="1" x14ac:dyDescent="0.35">
      <c r="U345" s="100"/>
      <c r="V345" s="100"/>
      <c r="W345" s="100"/>
      <c r="X345" s="100"/>
      <c r="Y345" s="100"/>
      <c r="Z345" s="100"/>
      <c r="AA345" s="100"/>
      <c r="AB345" s="100"/>
      <c r="AC345" s="100"/>
      <c r="AD345" s="100"/>
      <c r="AE345" s="100"/>
    </row>
    <row r="346" spans="21:31" ht="30" customHeight="1" x14ac:dyDescent="0.35">
      <c r="U346" s="100"/>
      <c r="V346" s="100"/>
      <c r="W346" s="100"/>
      <c r="X346" s="100"/>
      <c r="Y346" s="100"/>
      <c r="Z346" s="100"/>
      <c r="AA346" s="100"/>
      <c r="AB346" s="100"/>
      <c r="AC346" s="100"/>
      <c r="AD346" s="100"/>
      <c r="AE346" s="100"/>
    </row>
    <row r="347" spans="21:31" ht="30" customHeight="1" x14ac:dyDescent="0.35">
      <c r="U347" s="100"/>
      <c r="V347" s="100"/>
      <c r="W347" s="100"/>
      <c r="X347" s="100"/>
      <c r="Y347" s="100"/>
      <c r="Z347" s="100"/>
      <c r="AA347" s="100"/>
      <c r="AB347" s="100"/>
      <c r="AC347" s="100"/>
      <c r="AD347" s="100"/>
      <c r="AE347" s="100"/>
    </row>
    <row r="348" spans="21:31" ht="30" customHeight="1" x14ac:dyDescent="0.35">
      <c r="U348" s="100"/>
      <c r="V348" s="100"/>
      <c r="W348" s="100"/>
      <c r="X348" s="100"/>
      <c r="Y348" s="100"/>
      <c r="Z348" s="100"/>
      <c r="AA348" s="100"/>
      <c r="AB348" s="100"/>
      <c r="AC348" s="100"/>
      <c r="AD348" s="100"/>
      <c r="AE348" s="100"/>
    </row>
    <row r="349" spans="21:31" ht="30" customHeight="1" x14ac:dyDescent="0.35">
      <c r="U349" s="100"/>
      <c r="V349" s="100"/>
      <c r="W349" s="100"/>
      <c r="X349" s="100"/>
      <c r="Y349" s="100"/>
      <c r="Z349" s="100"/>
      <c r="AA349" s="100"/>
      <c r="AB349" s="100"/>
      <c r="AC349" s="100"/>
      <c r="AD349" s="100"/>
      <c r="AE349" s="100"/>
    </row>
    <row r="350" spans="21:31" ht="30" customHeight="1" x14ac:dyDescent="0.35">
      <c r="U350" s="100"/>
      <c r="V350" s="100"/>
      <c r="W350" s="100"/>
      <c r="X350" s="100"/>
      <c r="Y350" s="100"/>
      <c r="Z350" s="100"/>
      <c r="AA350" s="100"/>
      <c r="AB350" s="100"/>
      <c r="AC350" s="100"/>
      <c r="AD350" s="100"/>
      <c r="AE350" s="100"/>
    </row>
    <row r="351" spans="21:31" ht="30" customHeight="1" x14ac:dyDescent="0.35">
      <c r="U351" s="100"/>
      <c r="V351" s="100"/>
      <c r="W351" s="100"/>
      <c r="X351" s="100"/>
      <c r="Y351" s="100"/>
      <c r="Z351" s="100"/>
      <c r="AA351" s="100"/>
      <c r="AB351" s="100"/>
      <c r="AC351" s="100"/>
      <c r="AD351" s="100"/>
      <c r="AE351" s="100"/>
    </row>
    <row r="352" spans="21:31" ht="30" customHeight="1" x14ac:dyDescent="0.35">
      <c r="U352" s="100"/>
      <c r="V352" s="100"/>
      <c r="W352" s="100"/>
      <c r="X352" s="100"/>
      <c r="Y352" s="100"/>
      <c r="Z352" s="100"/>
      <c r="AA352" s="100"/>
      <c r="AB352" s="100"/>
      <c r="AC352" s="100"/>
      <c r="AD352" s="100"/>
      <c r="AE352" s="100"/>
    </row>
    <row r="353" spans="21:31" ht="30" customHeight="1" x14ac:dyDescent="0.35">
      <c r="U353" s="100"/>
      <c r="V353" s="100"/>
      <c r="W353" s="100"/>
      <c r="X353" s="100"/>
      <c r="Y353" s="100"/>
      <c r="Z353" s="100"/>
      <c r="AA353" s="100"/>
      <c r="AB353" s="100"/>
      <c r="AC353" s="100"/>
      <c r="AD353" s="100"/>
      <c r="AE353" s="100"/>
    </row>
    <row r="354" spans="21:31" ht="30" customHeight="1" x14ac:dyDescent="0.35">
      <c r="U354" s="100"/>
      <c r="V354" s="100"/>
      <c r="W354" s="100"/>
      <c r="X354" s="100"/>
      <c r="Y354" s="100"/>
      <c r="Z354" s="100"/>
      <c r="AA354" s="100"/>
      <c r="AB354" s="100"/>
      <c r="AC354" s="100"/>
      <c r="AD354" s="100"/>
      <c r="AE354" s="100"/>
    </row>
    <row r="355" spans="21:31" ht="30" customHeight="1" x14ac:dyDescent="0.35">
      <c r="U355" s="100"/>
      <c r="V355" s="100"/>
      <c r="W355" s="100"/>
      <c r="X355" s="100"/>
      <c r="Y355" s="100"/>
      <c r="Z355" s="100"/>
      <c r="AA355" s="100"/>
      <c r="AB355" s="100"/>
      <c r="AC355" s="100"/>
      <c r="AD355" s="100"/>
      <c r="AE355" s="100"/>
    </row>
    <row r="356" spans="21:31" ht="30" customHeight="1" x14ac:dyDescent="0.35">
      <c r="U356" s="100"/>
      <c r="V356" s="100"/>
      <c r="W356" s="100"/>
      <c r="X356" s="100"/>
      <c r="Y356" s="100"/>
      <c r="Z356" s="100"/>
      <c r="AA356" s="100"/>
      <c r="AB356" s="100"/>
      <c r="AC356" s="100"/>
      <c r="AD356" s="100"/>
      <c r="AE356" s="100"/>
    </row>
    <row r="357" spans="21:31" ht="30" customHeight="1" x14ac:dyDescent="0.35">
      <c r="U357" s="100"/>
      <c r="V357" s="100"/>
      <c r="W357" s="100"/>
      <c r="X357" s="100"/>
      <c r="Y357" s="100"/>
      <c r="Z357" s="100"/>
      <c r="AA357" s="100"/>
      <c r="AB357" s="100"/>
      <c r="AC357" s="100"/>
      <c r="AD357" s="100"/>
      <c r="AE357" s="100"/>
    </row>
    <row r="358" spans="21:31" ht="30" customHeight="1" x14ac:dyDescent="0.35">
      <c r="U358" s="100"/>
      <c r="V358" s="100"/>
      <c r="W358" s="100"/>
      <c r="X358" s="100"/>
      <c r="Y358" s="100"/>
      <c r="Z358" s="100"/>
      <c r="AA358" s="100"/>
      <c r="AB358" s="100"/>
      <c r="AC358" s="100"/>
      <c r="AD358" s="100"/>
      <c r="AE358" s="100"/>
    </row>
    <row r="359" spans="21:31" ht="30" customHeight="1" x14ac:dyDescent="0.35">
      <c r="U359" s="100"/>
      <c r="V359" s="100"/>
      <c r="W359" s="100"/>
      <c r="X359" s="100"/>
      <c r="Y359" s="100"/>
      <c r="Z359" s="100"/>
      <c r="AA359" s="100"/>
      <c r="AB359" s="100"/>
      <c r="AC359" s="100"/>
      <c r="AD359" s="100"/>
      <c r="AE359" s="100"/>
    </row>
    <row r="360" spans="21:31" ht="30" customHeight="1" x14ac:dyDescent="0.35">
      <c r="U360" s="100"/>
      <c r="V360" s="100"/>
      <c r="W360" s="100"/>
      <c r="X360" s="100"/>
      <c r="Y360" s="100"/>
      <c r="Z360" s="100"/>
      <c r="AA360" s="100"/>
      <c r="AB360" s="100"/>
      <c r="AC360" s="100"/>
      <c r="AD360" s="100"/>
      <c r="AE360" s="100"/>
    </row>
    <row r="361" spans="21:31" ht="30" customHeight="1" x14ac:dyDescent="0.35">
      <c r="U361" s="100"/>
      <c r="V361" s="100"/>
      <c r="W361" s="100"/>
      <c r="X361" s="100"/>
      <c r="Y361" s="100"/>
      <c r="Z361" s="100"/>
      <c r="AA361" s="100"/>
      <c r="AB361" s="100"/>
      <c r="AC361" s="100"/>
      <c r="AD361" s="100"/>
      <c r="AE361" s="100"/>
    </row>
    <row r="362" spans="21:31" ht="30" customHeight="1" x14ac:dyDescent="0.35">
      <c r="U362" s="100"/>
      <c r="V362" s="100"/>
      <c r="W362" s="100"/>
      <c r="X362" s="100"/>
      <c r="Y362" s="100"/>
      <c r="Z362" s="100"/>
      <c r="AA362" s="100"/>
      <c r="AB362" s="100"/>
      <c r="AC362" s="100"/>
      <c r="AD362" s="100"/>
      <c r="AE362" s="100"/>
    </row>
    <row r="363" spans="21:31" ht="30" customHeight="1" x14ac:dyDescent="0.35">
      <c r="U363" s="100"/>
      <c r="V363" s="100"/>
      <c r="W363" s="100"/>
      <c r="X363" s="100"/>
      <c r="Y363" s="100"/>
      <c r="Z363" s="100"/>
      <c r="AA363" s="100"/>
      <c r="AB363" s="100"/>
      <c r="AC363" s="100"/>
      <c r="AD363" s="100"/>
      <c r="AE363" s="100"/>
    </row>
    <row r="364" spans="21:31" ht="30" customHeight="1" x14ac:dyDescent="0.35">
      <c r="U364" s="100"/>
      <c r="V364" s="100"/>
      <c r="W364" s="100"/>
      <c r="X364" s="100"/>
      <c r="Y364" s="100"/>
      <c r="Z364" s="100"/>
      <c r="AA364" s="100"/>
      <c r="AB364" s="100"/>
      <c r="AC364" s="100"/>
      <c r="AD364" s="100"/>
      <c r="AE364" s="100"/>
    </row>
    <row r="365" spans="21:31" ht="30" customHeight="1" x14ac:dyDescent="0.35">
      <c r="U365" s="100"/>
      <c r="V365" s="100"/>
      <c r="W365" s="100"/>
      <c r="X365" s="100"/>
      <c r="Y365" s="100"/>
      <c r="Z365" s="100"/>
      <c r="AA365" s="100"/>
      <c r="AB365" s="100"/>
      <c r="AC365" s="100"/>
      <c r="AD365" s="100"/>
      <c r="AE365" s="100"/>
    </row>
    <row r="366" spans="21:31" ht="30" customHeight="1" x14ac:dyDescent="0.35">
      <c r="U366" s="100"/>
      <c r="V366" s="100"/>
      <c r="W366" s="100"/>
      <c r="X366" s="100"/>
      <c r="Y366" s="100"/>
      <c r="Z366" s="100"/>
      <c r="AA366" s="100"/>
      <c r="AB366" s="100"/>
      <c r="AC366" s="100"/>
      <c r="AD366" s="100"/>
      <c r="AE366" s="100"/>
    </row>
    <row r="367" spans="21:31" ht="30" customHeight="1" x14ac:dyDescent="0.35">
      <c r="U367" s="100"/>
      <c r="V367" s="100"/>
      <c r="W367" s="100"/>
      <c r="X367" s="100"/>
      <c r="Y367" s="100"/>
      <c r="Z367" s="100"/>
      <c r="AA367" s="100"/>
      <c r="AB367" s="100"/>
      <c r="AC367" s="100"/>
      <c r="AD367" s="100"/>
      <c r="AE367" s="100"/>
    </row>
    <row r="368" spans="21:31" ht="30" customHeight="1" x14ac:dyDescent="0.35">
      <c r="U368" s="100"/>
      <c r="V368" s="100"/>
      <c r="W368" s="100"/>
      <c r="X368" s="100"/>
      <c r="Y368" s="100"/>
      <c r="Z368" s="100"/>
      <c r="AA368" s="100"/>
      <c r="AB368" s="100"/>
      <c r="AC368" s="100"/>
      <c r="AD368" s="100"/>
      <c r="AE368" s="100"/>
    </row>
    <row r="369" spans="21:31" ht="30" customHeight="1" x14ac:dyDescent="0.35">
      <c r="U369" s="100"/>
      <c r="V369" s="100"/>
      <c r="W369" s="100"/>
      <c r="X369" s="100"/>
      <c r="Y369" s="100"/>
      <c r="Z369" s="100"/>
      <c r="AA369" s="100"/>
      <c r="AB369" s="100"/>
      <c r="AC369" s="100"/>
      <c r="AD369" s="100"/>
      <c r="AE369" s="100"/>
    </row>
    <row r="370" spans="21:31" ht="30" customHeight="1" x14ac:dyDescent="0.35">
      <c r="U370" s="100"/>
      <c r="V370" s="100"/>
      <c r="W370" s="100"/>
      <c r="X370" s="100"/>
      <c r="Y370" s="100"/>
      <c r="Z370" s="100"/>
      <c r="AA370" s="100"/>
      <c r="AB370" s="100"/>
      <c r="AC370" s="100"/>
      <c r="AD370" s="100"/>
      <c r="AE370" s="100"/>
    </row>
    <row r="371" spans="21:31" ht="30" customHeight="1" x14ac:dyDescent="0.35">
      <c r="U371" s="100"/>
      <c r="V371" s="100"/>
      <c r="W371" s="100"/>
      <c r="X371" s="100"/>
      <c r="Y371" s="100"/>
      <c r="Z371" s="100"/>
      <c r="AA371" s="100"/>
      <c r="AB371" s="100"/>
      <c r="AC371" s="100"/>
      <c r="AD371" s="100"/>
      <c r="AE371" s="100"/>
    </row>
    <row r="372" spans="21:31" ht="30" customHeight="1" x14ac:dyDescent="0.35">
      <c r="U372" s="100"/>
      <c r="V372" s="100"/>
      <c r="W372" s="100"/>
      <c r="X372" s="100"/>
      <c r="Y372" s="100"/>
      <c r="Z372" s="100"/>
      <c r="AA372" s="100"/>
      <c r="AB372" s="100"/>
      <c r="AC372" s="100"/>
      <c r="AD372" s="100"/>
      <c r="AE372" s="100"/>
    </row>
    <row r="373" spans="21:31" ht="30" customHeight="1" x14ac:dyDescent="0.35">
      <c r="U373" s="100"/>
      <c r="V373" s="100"/>
      <c r="W373" s="100"/>
      <c r="X373" s="100"/>
      <c r="Y373" s="100"/>
      <c r="Z373" s="100"/>
      <c r="AA373" s="100"/>
      <c r="AB373" s="100"/>
      <c r="AC373" s="100"/>
      <c r="AD373" s="100"/>
      <c r="AE373" s="100"/>
    </row>
    <row r="374" spans="21:31" ht="30" customHeight="1" x14ac:dyDescent="0.35">
      <c r="U374" s="100"/>
      <c r="V374" s="100"/>
      <c r="W374" s="100"/>
      <c r="X374" s="100"/>
      <c r="Y374" s="100"/>
      <c r="Z374" s="100"/>
      <c r="AA374" s="100"/>
      <c r="AB374" s="100"/>
      <c r="AC374" s="100"/>
      <c r="AD374" s="100"/>
      <c r="AE374" s="100"/>
    </row>
    <row r="375" spans="21:31" ht="30" customHeight="1" x14ac:dyDescent="0.35">
      <c r="U375" s="100"/>
      <c r="V375" s="100"/>
      <c r="W375" s="100"/>
      <c r="X375" s="100"/>
      <c r="Y375" s="100"/>
      <c r="Z375" s="100"/>
      <c r="AA375" s="100"/>
      <c r="AB375" s="100"/>
      <c r="AC375" s="100"/>
      <c r="AD375" s="100"/>
      <c r="AE375" s="100"/>
    </row>
    <row r="376" spans="21:31" ht="30" customHeight="1" x14ac:dyDescent="0.35">
      <c r="U376" s="100"/>
      <c r="V376" s="100"/>
      <c r="W376" s="100"/>
      <c r="X376" s="100"/>
      <c r="Y376" s="100"/>
      <c r="Z376" s="100"/>
      <c r="AA376" s="100"/>
      <c r="AB376" s="100"/>
      <c r="AC376" s="100"/>
      <c r="AD376" s="100"/>
      <c r="AE376" s="100"/>
    </row>
    <row r="377" spans="21:31" ht="30" customHeight="1" x14ac:dyDescent="0.35">
      <c r="U377" s="100"/>
      <c r="V377" s="100"/>
      <c r="W377" s="100"/>
      <c r="X377" s="100"/>
      <c r="Y377" s="100"/>
      <c r="Z377" s="100"/>
      <c r="AA377" s="100"/>
      <c r="AB377" s="100"/>
      <c r="AC377" s="100"/>
      <c r="AD377" s="100"/>
      <c r="AE377" s="100"/>
    </row>
    <row r="378" spans="21:31" ht="30" customHeight="1" x14ac:dyDescent="0.35">
      <c r="U378" s="100"/>
      <c r="V378" s="100"/>
      <c r="W378" s="100"/>
      <c r="X378" s="100"/>
      <c r="Y378" s="100"/>
      <c r="Z378" s="100"/>
      <c r="AA378" s="100"/>
      <c r="AB378" s="100"/>
      <c r="AC378" s="100"/>
      <c r="AD378" s="100"/>
      <c r="AE378" s="100"/>
    </row>
    <row r="379" spans="21:31" ht="30" customHeight="1" x14ac:dyDescent="0.35">
      <c r="U379" s="100"/>
      <c r="V379" s="100"/>
      <c r="W379" s="100"/>
      <c r="X379" s="100"/>
      <c r="Y379" s="100"/>
      <c r="Z379" s="100"/>
      <c r="AA379" s="100"/>
      <c r="AB379" s="100"/>
      <c r="AC379" s="100"/>
      <c r="AD379" s="100"/>
      <c r="AE379" s="100"/>
    </row>
    <row r="380" spans="21:31" ht="30" customHeight="1" x14ac:dyDescent="0.35">
      <c r="U380" s="100"/>
      <c r="V380" s="100"/>
      <c r="W380" s="100"/>
      <c r="X380" s="100"/>
      <c r="Y380" s="100"/>
      <c r="Z380" s="100"/>
      <c r="AA380" s="100"/>
      <c r="AB380" s="100"/>
      <c r="AC380" s="100"/>
      <c r="AD380" s="100"/>
      <c r="AE380" s="100"/>
    </row>
    <row r="381" spans="21:31" ht="30" customHeight="1" x14ac:dyDescent="0.35">
      <c r="U381" s="100"/>
      <c r="V381" s="100"/>
      <c r="W381" s="100"/>
      <c r="X381" s="100"/>
      <c r="Y381" s="100"/>
      <c r="Z381" s="100"/>
      <c r="AA381" s="100"/>
      <c r="AB381" s="100"/>
      <c r="AC381" s="100"/>
      <c r="AD381" s="100"/>
      <c r="AE381" s="100"/>
    </row>
    <row r="382" spans="21:31" ht="30" customHeight="1" x14ac:dyDescent="0.35">
      <c r="U382" s="100"/>
      <c r="V382" s="100"/>
      <c r="W382" s="100"/>
      <c r="X382" s="100"/>
      <c r="Y382" s="100"/>
      <c r="Z382" s="100"/>
      <c r="AA382" s="100"/>
      <c r="AB382" s="100"/>
      <c r="AC382" s="100"/>
      <c r="AD382" s="100"/>
      <c r="AE382" s="100"/>
    </row>
    <row r="383" spans="21:31" ht="30" customHeight="1" x14ac:dyDescent="0.35">
      <c r="U383" s="100"/>
      <c r="V383" s="100"/>
      <c r="W383" s="100"/>
      <c r="X383" s="100"/>
      <c r="Y383" s="100"/>
      <c r="Z383" s="100"/>
      <c r="AA383" s="100"/>
      <c r="AB383" s="100"/>
      <c r="AC383" s="100"/>
      <c r="AD383" s="100"/>
      <c r="AE383" s="100"/>
    </row>
    <row r="384" spans="21:31" ht="30" customHeight="1" x14ac:dyDescent="0.35">
      <c r="U384" s="100"/>
      <c r="V384" s="100"/>
      <c r="W384" s="100"/>
      <c r="X384" s="100"/>
      <c r="Y384" s="100"/>
      <c r="Z384" s="100"/>
      <c r="AA384" s="100"/>
      <c r="AB384" s="100"/>
      <c r="AC384" s="100"/>
      <c r="AD384" s="100"/>
      <c r="AE384" s="100"/>
    </row>
    <row r="385" spans="21:31" ht="30" customHeight="1" x14ac:dyDescent="0.35">
      <c r="U385" s="100"/>
      <c r="V385" s="100"/>
      <c r="W385" s="100"/>
      <c r="X385" s="100"/>
      <c r="Y385" s="100"/>
      <c r="Z385" s="100"/>
      <c r="AA385" s="100"/>
      <c r="AB385" s="100"/>
      <c r="AC385" s="100"/>
      <c r="AD385" s="100"/>
      <c r="AE385" s="100"/>
    </row>
    <row r="386" spans="21:31" ht="30" customHeight="1" x14ac:dyDescent="0.35">
      <c r="U386" s="100"/>
      <c r="V386" s="100"/>
      <c r="W386" s="100"/>
      <c r="X386" s="100"/>
      <c r="Y386" s="100"/>
      <c r="Z386" s="100"/>
      <c r="AA386" s="100"/>
      <c r="AB386" s="100"/>
      <c r="AC386" s="100"/>
      <c r="AD386" s="100"/>
      <c r="AE386" s="100"/>
    </row>
    <row r="387" spans="21:31" ht="30" customHeight="1" x14ac:dyDescent="0.35">
      <c r="U387" s="100"/>
      <c r="V387" s="100"/>
      <c r="W387" s="100"/>
      <c r="X387" s="100"/>
      <c r="Y387" s="100"/>
      <c r="Z387" s="100"/>
      <c r="AA387" s="100"/>
      <c r="AB387" s="100"/>
      <c r="AC387" s="100"/>
      <c r="AD387" s="100"/>
      <c r="AE387" s="100"/>
    </row>
    <row r="388" spans="21:31" ht="30" customHeight="1" x14ac:dyDescent="0.35">
      <c r="U388" s="100"/>
      <c r="V388" s="100"/>
      <c r="W388" s="100"/>
      <c r="X388" s="100"/>
      <c r="Y388" s="100"/>
      <c r="Z388" s="100"/>
      <c r="AA388" s="100"/>
      <c r="AB388" s="100"/>
      <c r="AC388" s="100"/>
      <c r="AD388" s="100"/>
      <c r="AE388" s="100"/>
    </row>
    <row r="389" spans="21:31" ht="30" customHeight="1" x14ac:dyDescent="0.35">
      <c r="U389" s="100"/>
      <c r="V389" s="100"/>
      <c r="W389" s="100"/>
      <c r="X389" s="100"/>
      <c r="Y389" s="100"/>
      <c r="Z389" s="100"/>
      <c r="AA389" s="100"/>
      <c r="AB389" s="100"/>
      <c r="AC389" s="100"/>
      <c r="AD389" s="100"/>
      <c r="AE389" s="100"/>
    </row>
    <row r="390" spans="21:31" ht="30" customHeight="1" x14ac:dyDescent="0.35">
      <c r="U390" s="100"/>
      <c r="V390" s="100"/>
      <c r="W390" s="100"/>
      <c r="X390" s="100"/>
      <c r="Y390" s="100"/>
      <c r="Z390" s="100"/>
      <c r="AA390" s="100"/>
      <c r="AB390" s="100"/>
      <c r="AC390" s="100"/>
      <c r="AD390" s="100"/>
      <c r="AE390" s="100"/>
    </row>
    <row r="391" spans="21:31" ht="30" customHeight="1" x14ac:dyDescent="0.35">
      <c r="U391" s="100"/>
      <c r="V391" s="100"/>
      <c r="W391" s="100"/>
      <c r="X391" s="100"/>
      <c r="Y391" s="100"/>
      <c r="Z391" s="100"/>
      <c r="AA391" s="100"/>
      <c r="AB391" s="100"/>
      <c r="AC391" s="100"/>
      <c r="AD391" s="100"/>
      <c r="AE391" s="100"/>
    </row>
    <row r="392" spans="21:31" ht="30" customHeight="1" x14ac:dyDescent="0.35">
      <c r="U392" s="100"/>
      <c r="V392" s="100"/>
      <c r="W392" s="100"/>
      <c r="X392" s="100"/>
      <c r="Y392" s="100"/>
      <c r="Z392" s="100"/>
      <c r="AA392" s="100"/>
      <c r="AB392" s="100"/>
      <c r="AC392" s="100"/>
      <c r="AD392" s="100"/>
      <c r="AE392" s="100"/>
    </row>
    <row r="393" spans="21:31" ht="30" customHeight="1" x14ac:dyDescent="0.35">
      <c r="U393" s="100"/>
      <c r="V393" s="100"/>
      <c r="W393" s="100"/>
      <c r="X393" s="100"/>
      <c r="Y393" s="100"/>
      <c r="Z393" s="100"/>
      <c r="AA393" s="100"/>
      <c r="AB393" s="100"/>
      <c r="AC393" s="100"/>
      <c r="AD393" s="100"/>
      <c r="AE393" s="100"/>
    </row>
    <row r="394" spans="21:31" ht="30" customHeight="1" x14ac:dyDescent="0.35">
      <c r="U394" s="100"/>
      <c r="V394" s="100"/>
      <c r="W394" s="100"/>
      <c r="X394" s="100"/>
      <c r="Y394" s="100"/>
      <c r="Z394" s="100"/>
      <c r="AA394" s="100"/>
      <c r="AB394" s="100"/>
      <c r="AC394" s="100"/>
      <c r="AD394" s="100"/>
      <c r="AE394" s="100"/>
    </row>
    <row r="395" spans="21:31" ht="30" customHeight="1" x14ac:dyDescent="0.35">
      <c r="U395" s="100"/>
      <c r="V395" s="100"/>
      <c r="W395" s="100"/>
      <c r="X395" s="100"/>
      <c r="Y395" s="100"/>
      <c r="Z395" s="100"/>
      <c r="AA395" s="100"/>
      <c r="AB395" s="100"/>
      <c r="AC395" s="100"/>
      <c r="AD395" s="100"/>
      <c r="AE395" s="100"/>
    </row>
    <row r="396" spans="21:31" ht="30" customHeight="1" x14ac:dyDescent="0.35">
      <c r="U396" s="100"/>
      <c r="V396" s="100"/>
      <c r="W396" s="100"/>
      <c r="X396" s="100"/>
      <c r="Y396" s="100"/>
      <c r="Z396" s="100"/>
      <c r="AA396" s="100"/>
      <c r="AB396" s="100"/>
      <c r="AC396" s="100"/>
      <c r="AD396" s="100"/>
      <c r="AE396" s="100"/>
    </row>
    <row r="397" spans="21:31" ht="30" customHeight="1" x14ac:dyDescent="0.35">
      <c r="U397" s="100"/>
      <c r="V397" s="100"/>
      <c r="W397" s="100"/>
      <c r="X397" s="100"/>
      <c r="Y397" s="100"/>
      <c r="Z397" s="100"/>
      <c r="AA397" s="100"/>
      <c r="AB397" s="100"/>
      <c r="AC397" s="100"/>
      <c r="AD397" s="100"/>
      <c r="AE397" s="100"/>
    </row>
    <row r="398" spans="21:31" ht="30" customHeight="1" x14ac:dyDescent="0.35">
      <c r="U398" s="100"/>
      <c r="V398" s="100"/>
      <c r="W398" s="100"/>
      <c r="X398" s="100"/>
      <c r="Y398" s="100"/>
      <c r="Z398" s="100"/>
      <c r="AA398" s="100"/>
      <c r="AB398" s="100"/>
      <c r="AC398" s="100"/>
      <c r="AD398" s="100"/>
      <c r="AE398" s="100"/>
    </row>
    <row r="399" spans="21:31" ht="30" customHeight="1" x14ac:dyDescent="0.35">
      <c r="U399" s="100"/>
      <c r="V399" s="100"/>
      <c r="W399" s="100"/>
      <c r="X399" s="100"/>
      <c r="Y399" s="100"/>
      <c r="Z399" s="100"/>
      <c r="AA399" s="100"/>
      <c r="AB399" s="100"/>
      <c r="AC399" s="100"/>
      <c r="AD399" s="100"/>
      <c r="AE399" s="100"/>
    </row>
    <row r="400" spans="21:31" ht="30" customHeight="1" x14ac:dyDescent="0.35">
      <c r="U400" s="100"/>
      <c r="V400" s="100"/>
      <c r="W400" s="100"/>
      <c r="X400" s="100"/>
      <c r="Y400" s="100"/>
      <c r="Z400" s="100"/>
      <c r="AA400" s="100"/>
      <c r="AB400" s="100"/>
      <c r="AC400" s="100"/>
      <c r="AD400" s="100"/>
      <c r="AE400" s="100"/>
    </row>
    <row r="401" spans="21:31" ht="30" customHeight="1" x14ac:dyDescent="0.35">
      <c r="U401" s="100"/>
      <c r="V401" s="100"/>
      <c r="W401" s="100"/>
      <c r="X401" s="100"/>
      <c r="Y401" s="100"/>
      <c r="Z401" s="100"/>
      <c r="AA401" s="100"/>
      <c r="AB401" s="100"/>
      <c r="AC401" s="100"/>
      <c r="AD401" s="100"/>
      <c r="AE401" s="100"/>
    </row>
    <row r="402" spans="21:31" ht="30" customHeight="1" x14ac:dyDescent="0.35">
      <c r="U402" s="100"/>
      <c r="V402" s="100"/>
      <c r="W402" s="100"/>
      <c r="X402" s="100"/>
      <c r="Y402" s="100"/>
      <c r="Z402" s="100"/>
      <c r="AA402" s="100"/>
      <c r="AB402" s="100"/>
      <c r="AC402" s="100"/>
      <c r="AD402" s="100"/>
      <c r="AE402" s="100"/>
    </row>
    <row r="403" spans="21:31" ht="30" customHeight="1" x14ac:dyDescent="0.35">
      <c r="U403" s="100"/>
      <c r="V403" s="100"/>
      <c r="W403" s="100"/>
      <c r="X403" s="100"/>
      <c r="Y403" s="100"/>
      <c r="Z403" s="100"/>
      <c r="AA403" s="100"/>
      <c r="AB403" s="100"/>
      <c r="AC403" s="100"/>
      <c r="AD403" s="100"/>
      <c r="AE403" s="100"/>
    </row>
    <row r="404" spans="21:31" ht="30" customHeight="1" x14ac:dyDescent="0.35">
      <c r="U404" s="100"/>
      <c r="V404" s="100"/>
      <c r="W404" s="100"/>
      <c r="X404" s="100"/>
      <c r="Y404" s="100"/>
      <c r="Z404" s="100"/>
      <c r="AA404" s="100"/>
      <c r="AB404" s="100"/>
      <c r="AC404" s="100"/>
      <c r="AD404" s="100"/>
      <c r="AE404" s="100"/>
    </row>
    <row r="405" spans="21:31" ht="30" customHeight="1" x14ac:dyDescent="0.35">
      <c r="U405" s="100"/>
      <c r="V405" s="100"/>
      <c r="W405" s="100"/>
      <c r="X405" s="100"/>
      <c r="Y405" s="100"/>
      <c r="Z405" s="100"/>
      <c r="AA405" s="100"/>
      <c r="AB405" s="100"/>
      <c r="AC405" s="100"/>
      <c r="AD405" s="100"/>
      <c r="AE405" s="100"/>
    </row>
    <row r="406" spans="21:31" ht="30" customHeight="1" x14ac:dyDescent="0.35">
      <c r="U406" s="100"/>
      <c r="V406" s="100"/>
      <c r="W406" s="100"/>
      <c r="X406" s="100"/>
      <c r="Y406" s="100"/>
      <c r="Z406" s="100"/>
      <c r="AA406" s="100"/>
      <c r="AB406" s="100"/>
      <c r="AC406" s="100"/>
      <c r="AD406" s="100"/>
      <c r="AE406" s="100"/>
    </row>
    <row r="407" spans="21:31" ht="30" customHeight="1" x14ac:dyDescent="0.35">
      <c r="U407" s="100"/>
      <c r="V407" s="100"/>
      <c r="W407" s="100"/>
      <c r="X407" s="100"/>
      <c r="Y407" s="100"/>
      <c r="Z407" s="100"/>
      <c r="AA407" s="100"/>
      <c r="AB407" s="100"/>
      <c r="AC407" s="100"/>
      <c r="AD407" s="100"/>
      <c r="AE407" s="100"/>
    </row>
    <row r="408" spans="21:31" ht="30" customHeight="1" x14ac:dyDescent="0.35">
      <c r="U408" s="100"/>
      <c r="V408" s="100"/>
      <c r="W408" s="100"/>
      <c r="X408" s="100"/>
      <c r="Y408" s="100"/>
      <c r="Z408" s="100"/>
      <c r="AA408" s="100"/>
      <c r="AB408" s="100"/>
      <c r="AC408" s="100"/>
      <c r="AD408" s="100"/>
      <c r="AE408" s="100"/>
    </row>
    <row r="409" spans="21:31" ht="30" customHeight="1" x14ac:dyDescent="0.35">
      <c r="U409" s="100"/>
      <c r="V409" s="100"/>
      <c r="W409" s="100"/>
      <c r="X409" s="100"/>
      <c r="Y409" s="100"/>
      <c r="Z409" s="100"/>
      <c r="AA409" s="100"/>
      <c r="AB409" s="100"/>
      <c r="AC409" s="100"/>
      <c r="AD409" s="100"/>
      <c r="AE409" s="100"/>
    </row>
    <row r="410" spans="21:31" ht="30" customHeight="1" x14ac:dyDescent="0.35">
      <c r="U410" s="100"/>
      <c r="V410" s="100"/>
      <c r="W410" s="100"/>
      <c r="X410" s="100"/>
      <c r="Y410" s="100"/>
      <c r="Z410" s="100"/>
      <c r="AA410" s="100"/>
      <c r="AB410" s="100"/>
      <c r="AC410" s="100"/>
      <c r="AD410" s="100"/>
      <c r="AE410" s="100"/>
    </row>
    <row r="411" spans="21:31" ht="30" customHeight="1" x14ac:dyDescent="0.35">
      <c r="U411" s="100"/>
      <c r="V411" s="100"/>
      <c r="W411" s="100"/>
      <c r="X411" s="100"/>
      <c r="Y411" s="100"/>
      <c r="Z411" s="100"/>
      <c r="AA411" s="100"/>
      <c r="AB411" s="100"/>
      <c r="AC411" s="100"/>
      <c r="AD411" s="100"/>
      <c r="AE411" s="100"/>
    </row>
    <row r="412" spans="21:31" ht="30" customHeight="1" x14ac:dyDescent="0.35">
      <c r="U412" s="100"/>
      <c r="V412" s="100"/>
      <c r="W412" s="100"/>
      <c r="X412" s="100"/>
      <c r="Y412" s="100"/>
      <c r="Z412" s="100"/>
      <c r="AA412" s="100"/>
      <c r="AB412" s="100"/>
      <c r="AC412" s="100"/>
      <c r="AD412" s="100"/>
      <c r="AE412" s="100"/>
    </row>
    <row r="413" spans="21:31" ht="30" customHeight="1" x14ac:dyDescent="0.35">
      <c r="U413" s="100"/>
      <c r="V413" s="100"/>
      <c r="W413" s="100"/>
      <c r="X413" s="100"/>
      <c r="Y413" s="100"/>
      <c r="Z413" s="100"/>
      <c r="AA413" s="100"/>
      <c r="AB413" s="100"/>
      <c r="AC413" s="100"/>
      <c r="AD413" s="100"/>
      <c r="AE413" s="100"/>
    </row>
    <row r="414" spans="21:31" ht="30" customHeight="1" x14ac:dyDescent="0.35">
      <c r="U414" s="100"/>
      <c r="V414" s="100"/>
      <c r="W414" s="100"/>
      <c r="X414" s="100"/>
      <c r="Y414" s="100"/>
      <c r="Z414" s="100"/>
      <c r="AA414" s="100"/>
      <c r="AB414" s="100"/>
      <c r="AC414" s="100"/>
      <c r="AD414" s="100"/>
      <c r="AE414" s="100"/>
    </row>
    <row r="415" spans="21:31" ht="30" customHeight="1" x14ac:dyDescent="0.35">
      <c r="U415" s="100"/>
      <c r="V415" s="100"/>
      <c r="W415" s="100"/>
      <c r="X415" s="100"/>
      <c r="Y415" s="100"/>
      <c r="Z415" s="100"/>
      <c r="AA415" s="100"/>
      <c r="AB415" s="100"/>
      <c r="AC415" s="100"/>
      <c r="AD415" s="100"/>
      <c r="AE415" s="100"/>
    </row>
    <row r="416" spans="21:31" ht="30" customHeight="1" x14ac:dyDescent="0.35">
      <c r="U416" s="100"/>
      <c r="V416" s="100"/>
      <c r="W416" s="100"/>
      <c r="X416" s="100"/>
      <c r="Y416" s="100"/>
      <c r="Z416" s="100"/>
      <c r="AA416" s="100"/>
      <c r="AB416" s="100"/>
      <c r="AC416" s="100"/>
      <c r="AD416" s="100"/>
      <c r="AE416" s="100"/>
    </row>
    <row r="417" spans="21:31" ht="30" customHeight="1" x14ac:dyDescent="0.35">
      <c r="U417" s="100"/>
      <c r="V417" s="100"/>
      <c r="W417" s="100"/>
      <c r="X417" s="100"/>
      <c r="Y417" s="100"/>
      <c r="Z417" s="100"/>
      <c r="AA417" s="100"/>
      <c r="AB417" s="100"/>
      <c r="AC417" s="100"/>
      <c r="AD417" s="100"/>
      <c r="AE417" s="100"/>
    </row>
    <row r="418" spans="21:31" ht="30" customHeight="1" x14ac:dyDescent="0.35">
      <c r="U418" s="100"/>
      <c r="V418" s="100"/>
      <c r="W418" s="100"/>
      <c r="X418" s="100"/>
      <c r="Y418" s="100"/>
      <c r="Z418" s="100"/>
      <c r="AA418" s="100"/>
      <c r="AB418" s="100"/>
      <c r="AC418" s="100"/>
      <c r="AD418" s="100"/>
      <c r="AE418" s="100"/>
    </row>
    <row r="419" spans="21:31" ht="30" customHeight="1" x14ac:dyDescent="0.35">
      <c r="U419" s="100"/>
      <c r="V419" s="100"/>
      <c r="W419" s="100"/>
      <c r="X419" s="100"/>
      <c r="Y419" s="100"/>
      <c r="Z419" s="100"/>
      <c r="AA419" s="100"/>
      <c r="AB419" s="100"/>
      <c r="AC419" s="100"/>
      <c r="AD419" s="100"/>
      <c r="AE419" s="100"/>
    </row>
    <row r="420" spans="21:31" ht="30" customHeight="1" x14ac:dyDescent="0.35">
      <c r="U420" s="100"/>
      <c r="V420" s="100"/>
      <c r="W420" s="100"/>
      <c r="X420" s="100"/>
      <c r="Y420" s="100"/>
      <c r="Z420" s="100"/>
      <c r="AA420" s="100"/>
      <c r="AB420" s="100"/>
      <c r="AC420" s="100"/>
      <c r="AD420" s="100"/>
      <c r="AE420" s="100"/>
    </row>
    <row r="421" spans="21:31" ht="30" customHeight="1" x14ac:dyDescent="0.35">
      <c r="U421" s="100"/>
      <c r="V421" s="100"/>
      <c r="W421" s="100"/>
      <c r="X421" s="100"/>
      <c r="Y421" s="100"/>
      <c r="Z421" s="100"/>
      <c r="AA421" s="100"/>
      <c r="AB421" s="100"/>
      <c r="AC421" s="100"/>
      <c r="AD421" s="100"/>
      <c r="AE421" s="100"/>
    </row>
    <row r="422" spans="21:31" ht="30" customHeight="1" x14ac:dyDescent="0.35">
      <c r="U422" s="100"/>
      <c r="V422" s="100"/>
      <c r="W422" s="100"/>
      <c r="X422" s="100"/>
      <c r="Y422" s="100"/>
      <c r="Z422" s="100"/>
      <c r="AA422" s="100"/>
      <c r="AB422" s="100"/>
      <c r="AC422" s="100"/>
      <c r="AD422" s="100"/>
      <c r="AE422" s="100"/>
    </row>
    <row r="423" spans="21:31" ht="30" customHeight="1" x14ac:dyDescent="0.35">
      <c r="U423" s="100"/>
      <c r="V423" s="100"/>
      <c r="W423" s="100"/>
      <c r="X423" s="100"/>
      <c r="Y423" s="100"/>
      <c r="Z423" s="100"/>
      <c r="AA423" s="100"/>
      <c r="AB423" s="100"/>
      <c r="AC423" s="100"/>
      <c r="AD423" s="100"/>
      <c r="AE423" s="100"/>
    </row>
    <row r="424" spans="21:31" ht="30" customHeight="1" x14ac:dyDescent="0.35">
      <c r="U424" s="100"/>
      <c r="V424" s="100"/>
      <c r="W424" s="100"/>
      <c r="X424" s="100"/>
      <c r="Y424" s="100"/>
      <c r="Z424" s="100"/>
      <c r="AA424" s="100"/>
      <c r="AB424" s="100"/>
      <c r="AC424" s="100"/>
      <c r="AD424" s="100"/>
      <c r="AE424" s="100"/>
    </row>
    <row r="425" spans="21:31" ht="30" customHeight="1" x14ac:dyDescent="0.35">
      <c r="U425" s="100"/>
      <c r="V425" s="100"/>
      <c r="W425" s="100"/>
      <c r="X425" s="100"/>
      <c r="Y425" s="100"/>
      <c r="Z425" s="100"/>
      <c r="AA425" s="100"/>
      <c r="AB425" s="100"/>
      <c r="AC425" s="100"/>
      <c r="AD425" s="100"/>
      <c r="AE425" s="100"/>
    </row>
    <row r="426" spans="21:31" ht="30" customHeight="1" x14ac:dyDescent="0.35">
      <c r="U426" s="100"/>
      <c r="V426" s="100"/>
      <c r="W426" s="100"/>
      <c r="X426" s="100"/>
      <c r="Y426" s="100"/>
      <c r="Z426" s="100"/>
      <c r="AA426" s="100"/>
      <c r="AB426" s="100"/>
      <c r="AC426" s="100"/>
      <c r="AD426" s="100"/>
      <c r="AE426" s="100"/>
    </row>
    <row r="427" spans="21:31" ht="30" customHeight="1" x14ac:dyDescent="0.35">
      <c r="U427" s="100"/>
      <c r="V427" s="100"/>
      <c r="W427" s="100"/>
      <c r="X427" s="100"/>
      <c r="Y427" s="100"/>
      <c r="Z427" s="100"/>
      <c r="AA427" s="100"/>
      <c r="AB427" s="100"/>
      <c r="AC427" s="100"/>
      <c r="AD427" s="100"/>
      <c r="AE427" s="100"/>
    </row>
    <row r="428" spans="21:31" ht="30" customHeight="1" x14ac:dyDescent="0.35">
      <c r="U428" s="100"/>
      <c r="V428" s="100"/>
      <c r="W428" s="100"/>
      <c r="X428" s="100"/>
      <c r="Y428" s="100"/>
      <c r="Z428" s="100"/>
      <c r="AA428" s="100"/>
      <c r="AB428" s="100"/>
      <c r="AC428" s="100"/>
      <c r="AD428" s="100"/>
      <c r="AE428" s="100"/>
    </row>
    <row r="429" spans="21:31" ht="30" customHeight="1" x14ac:dyDescent="0.35">
      <c r="U429" s="100"/>
      <c r="V429" s="100"/>
      <c r="W429" s="100"/>
      <c r="X429" s="100"/>
      <c r="Y429" s="100"/>
      <c r="Z429" s="100"/>
      <c r="AA429" s="100"/>
      <c r="AB429" s="100"/>
      <c r="AC429" s="100"/>
      <c r="AD429" s="100"/>
      <c r="AE429" s="100"/>
    </row>
    <row r="430" spans="21:31" ht="30" customHeight="1" x14ac:dyDescent="0.35">
      <c r="U430" s="100"/>
      <c r="V430" s="100"/>
      <c r="W430" s="100"/>
      <c r="X430" s="100"/>
      <c r="Y430" s="100"/>
      <c r="Z430" s="100"/>
      <c r="AA430" s="100"/>
      <c r="AB430" s="100"/>
      <c r="AC430" s="100"/>
      <c r="AD430" s="100"/>
      <c r="AE430" s="100"/>
    </row>
    <row r="431" spans="21:31" ht="30" customHeight="1" x14ac:dyDescent="0.35">
      <c r="U431" s="100"/>
      <c r="V431" s="100"/>
      <c r="W431" s="100"/>
      <c r="X431" s="100"/>
      <c r="Y431" s="100"/>
      <c r="Z431" s="100"/>
      <c r="AA431" s="100"/>
      <c r="AB431" s="100"/>
      <c r="AC431" s="100"/>
      <c r="AD431" s="100"/>
      <c r="AE431" s="100"/>
    </row>
    <row r="432" spans="21:31" ht="30" customHeight="1" x14ac:dyDescent="0.35">
      <c r="U432" s="100"/>
      <c r="V432" s="100"/>
      <c r="W432" s="100"/>
      <c r="X432" s="100"/>
      <c r="Y432" s="100"/>
      <c r="Z432" s="100"/>
      <c r="AA432" s="100"/>
      <c r="AB432" s="100"/>
      <c r="AC432" s="100"/>
      <c r="AD432" s="100"/>
      <c r="AE432" s="100"/>
    </row>
    <row r="433" spans="21:31" ht="30" customHeight="1" x14ac:dyDescent="0.35">
      <c r="U433" s="100"/>
      <c r="V433" s="100"/>
      <c r="W433" s="100"/>
      <c r="X433" s="100"/>
      <c r="Y433" s="100"/>
      <c r="Z433" s="100"/>
      <c r="AA433" s="100"/>
      <c r="AB433" s="100"/>
      <c r="AC433" s="100"/>
      <c r="AD433" s="100"/>
      <c r="AE433" s="100"/>
    </row>
    <row r="434" spans="21:31" ht="30" customHeight="1" x14ac:dyDescent="0.35">
      <c r="U434" s="100"/>
      <c r="V434" s="100"/>
      <c r="W434" s="100"/>
      <c r="X434" s="100"/>
      <c r="Y434" s="100"/>
      <c r="Z434" s="100"/>
      <c r="AA434" s="100"/>
      <c r="AB434" s="100"/>
      <c r="AC434" s="100"/>
      <c r="AD434" s="100"/>
      <c r="AE434" s="100"/>
    </row>
    <row r="435" spans="21:31" ht="30" customHeight="1" x14ac:dyDescent="0.35">
      <c r="U435" s="100"/>
      <c r="V435" s="100"/>
      <c r="W435" s="100"/>
      <c r="X435" s="100"/>
      <c r="Y435" s="100"/>
      <c r="Z435" s="100"/>
      <c r="AA435" s="100"/>
      <c r="AB435" s="100"/>
      <c r="AC435" s="100"/>
      <c r="AD435" s="100"/>
      <c r="AE435" s="100"/>
    </row>
    <row r="436" spans="21:31" ht="30" customHeight="1" x14ac:dyDescent="0.35">
      <c r="U436" s="100"/>
      <c r="V436" s="100"/>
      <c r="W436" s="100"/>
      <c r="X436" s="100"/>
      <c r="Y436" s="100"/>
      <c r="Z436" s="100"/>
      <c r="AA436" s="100"/>
      <c r="AB436" s="100"/>
      <c r="AC436" s="100"/>
      <c r="AD436" s="100"/>
      <c r="AE436" s="100"/>
    </row>
    <row r="437" spans="21:31" ht="30" customHeight="1" x14ac:dyDescent="0.35">
      <c r="U437" s="100"/>
      <c r="V437" s="100"/>
      <c r="W437" s="100"/>
      <c r="X437" s="100"/>
      <c r="Y437" s="100"/>
      <c r="Z437" s="100"/>
      <c r="AA437" s="100"/>
      <c r="AB437" s="100"/>
      <c r="AC437" s="100"/>
      <c r="AD437" s="100"/>
      <c r="AE437" s="100"/>
    </row>
    <row r="438" spans="21:31" ht="30" customHeight="1" x14ac:dyDescent="0.35">
      <c r="U438" s="100"/>
      <c r="V438" s="100"/>
      <c r="W438" s="100"/>
      <c r="X438" s="100"/>
      <c r="Y438" s="100"/>
      <c r="Z438" s="100"/>
      <c r="AA438" s="100"/>
      <c r="AB438" s="100"/>
      <c r="AC438" s="100"/>
      <c r="AD438" s="100"/>
      <c r="AE438" s="100"/>
    </row>
    <row r="439" spans="21:31" ht="30" customHeight="1" x14ac:dyDescent="0.35">
      <c r="U439" s="100"/>
      <c r="V439" s="100"/>
      <c r="W439" s="100"/>
      <c r="X439" s="100"/>
      <c r="Y439" s="100"/>
      <c r="Z439" s="100"/>
      <c r="AA439" s="100"/>
      <c r="AB439" s="100"/>
      <c r="AC439" s="100"/>
      <c r="AD439" s="100"/>
      <c r="AE439" s="100"/>
    </row>
    <row r="440" spans="21:31" ht="30" customHeight="1" x14ac:dyDescent="0.35">
      <c r="U440" s="100"/>
      <c r="V440" s="100"/>
      <c r="W440" s="100"/>
      <c r="X440" s="100"/>
      <c r="Y440" s="100"/>
      <c r="Z440" s="100"/>
      <c r="AA440" s="100"/>
      <c r="AB440" s="100"/>
      <c r="AC440" s="100"/>
      <c r="AD440" s="100"/>
      <c r="AE440" s="100"/>
    </row>
    <row r="441" spans="21:31" ht="30" customHeight="1" x14ac:dyDescent="0.35">
      <c r="U441" s="100"/>
      <c r="V441" s="100"/>
      <c r="W441" s="100"/>
      <c r="X441" s="100"/>
      <c r="Y441" s="100"/>
      <c r="Z441" s="100"/>
      <c r="AA441" s="100"/>
      <c r="AB441" s="100"/>
      <c r="AC441" s="100"/>
      <c r="AD441" s="100"/>
      <c r="AE441" s="100"/>
    </row>
    <row r="442" spans="21:31" ht="30" customHeight="1" x14ac:dyDescent="0.35">
      <c r="U442" s="100"/>
      <c r="V442" s="100"/>
      <c r="W442" s="100"/>
      <c r="X442" s="100"/>
      <c r="Y442" s="100"/>
      <c r="Z442" s="100"/>
      <c r="AA442" s="100"/>
      <c r="AB442" s="100"/>
      <c r="AC442" s="100"/>
      <c r="AD442" s="100"/>
      <c r="AE442" s="100"/>
    </row>
    <row r="443" spans="21:31" ht="30" customHeight="1" x14ac:dyDescent="0.35">
      <c r="U443" s="100"/>
      <c r="V443" s="100"/>
      <c r="W443" s="100"/>
      <c r="X443" s="100"/>
      <c r="Y443" s="100"/>
      <c r="Z443" s="100"/>
      <c r="AA443" s="100"/>
      <c r="AB443" s="100"/>
      <c r="AC443" s="100"/>
      <c r="AD443" s="100"/>
      <c r="AE443" s="100"/>
    </row>
    <row r="444" spans="21:31" ht="30" customHeight="1" x14ac:dyDescent="0.35">
      <c r="U444" s="100"/>
      <c r="V444" s="100"/>
      <c r="W444" s="100"/>
      <c r="X444" s="100"/>
      <c r="Y444" s="100"/>
      <c r="Z444" s="100"/>
      <c r="AA444" s="100"/>
      <c r="AB444" s="100"/>
      <c r="AC444" s="100"/>
      <c r="AD444" s="100"/>
      <c r="AE444" s="100"/>
    </row>
    <row r="445" spans="21:31" ht="30" customHeight="1" x14ac:dyDescent="0.35">
      <c r="U445" s="100"/>
      <c r="V445" s="100"/>
      <c r="W445" s="100"/>
      <c r="X445" s="100"/>
      <c r="Y445" s="100"/>
      <c r="Z445" s="100"/>
      <c r="AA445" s="100"/>
      <c r="AB445" s="100"/>
      <c r="AC445" s="100"/>
      <c r="AD445" s="100"/>
      <c r="AE445" s="100"/>
    </row>
    <row r="446" spans="21:31" ht="30" customHeight="1" x14ac:dyDescent="0.35">
      <c r="U446" s="100"/>
      <c r="V446" s="100"/>
      <c r="W446" s="100"/>
      <c r="X446" s="100"/>
      <c r="Y446" s="100"/>
      <c r="Z446" s="100"/>
      <c r="AA446" s="100"/>
      <c r="AB446" s="100"/>
      <c r="AC446" s="100"/>
      <c r="AD446" s="100"/>
      <c r="AE446" s="100"/>
    </row>
    <row r="447" spans="21:31" ht="30" customHeight="1" x14ac:dyDescent="0.35">
      <c r="U447" s="100"/>
      <c r="V447" s="100"/>
      <c r="W447" s="100"/>
      <c r="X447" s="100"/>
      <c r="Y447" s="100"/>
      <c r="Z447" s="100"/>
      <c r="AA447" s="100"/>
      <c r="AB447" s="100"/>
      <c r="AC447" s="100"/>
      <c r="AD447" s="100"/>
      <c r="AE447" s="100"/>
    </row>
    <row r="448" spans="21:31" ht="30" customHeight="1" x14ac:dyDescent="0.35">
      <c r="U448" s="100"/>
      <c r="V448" s="100"/>
      <c r="W448" s="100"/>
      <c r="X448" s="100"/>
      <c r="Y448" s="100"/>
      <c r="Z448" s="100"/>
      <c r="AA448" s="100"/>
      <c r="AB448" s="100"/>
      <c r="AC448" s="100"/>
      <c r="AD448" s="100"/>
      <c r="AE448" s="100"/>
    </row>
    <row r="449" spans="21:31" ht="30" customHeight="1" x14ac:dyDescent="0.35">
      <c r="U449" s="100"/>
      <c r="V449" s="100"/>
      <c r="W449" s="100"/>
      <c r="X449" s="100"/>
      <c r="Y449" s="100"/>
      <c r="Z449" s="100"/>
      <c r="AA449" s="100"/>
      <c r="AB449" s="100"/>
      <c r="AC449" s="100"/>
      <c r="AD449" s="100"/>
      <c r="AE449" s="100"/>
    </row>
    <row r="450" spans="21:31" ht="30" customHeight="1" x14ac:dyDescent="0.35">
      <c r="U450" s="100"/>
      <c r="V450" s="100"/>
      <c r="W450" s="100"/>
      <c r="X450" s="100"/>
      <c r="Y450" s="100"/>
      <c r="Z450" s="100"/>
      <c r="AA450" s="100"/>
      <c r="AB450" s="100"/>
      <c r="AC450" s="100"/>
      <c r="AD450" s="100"/>
      <c r="AE450" s="100"/>
    </row>
    <row r="451" spans="21:31" ht="30" customHeight="1" x14ac:dyDescent="0.35">
      <c r="U451" s="100"/>
      <c r="V451" s="100"/>
      <c r="W451" s="100"/>
      <c r="X451" s="100"/>
      <c r="Y451" s="100"/>
      <c r="Z451" s="100"/>
      <c r="AA451" s="100"/>
      <c r="AB451" s="100"/>
      <c r="AC451" s="100"/>
      <c r="AD451" s="100"/>
      <c r="AE451" s="100"/>
    </row>
    <row r="452" spans="21:31" ht="30" customHeight="1" x14ac:dyDescent="0.35">
      <c r="U452" s="100"/>
      <c r="V452" s="100"/>
      <c r="W452" s="100"/>
      <c r="X452" s="100"/>
      <c r="Y452" s="100"/>
      <c r="Z452" s="100"/>
      <c r="AA452" s="100"/>
      <c r="AB452" s="100"/>
      <c r="AC452" s="100"/>
      <c r="AD452" s="100"/>
      <c r="AE452" s="100"/>
    </row>
    <row r="453" spans="21:31" ht="30" customHeight="1" x14ac:dyDescent="0.35">
      <c r="U453" s="100"/>
      <c r="V453" s="100"/>
      <c r="W453" s="100"/>
      <c r="X453" s="100"/>
      <c r="Y453" s="100"/>
      <c r="Z453" s="100"/>
      <c r="AA453" s="100"/>
      <c r="AB453" s="100"/>
      <c r="AC453" s="100"/>
      <c r="AD453" s="100"/>
      <c r="AE453" s="100"/>
    </row>
    <row r="454" spans="21:31" ht="30" customHeight="1" x14ac:dyDescent="0.35">
      <c r="U454" s="100"/>
      <c r="V454" s="100"/>
      <c r="W454" s="100"/>
      <c r="X454" s="100"/>
      <c r="Y454" s="100"/>
      <c r="Z454" s="100"/>
      <c r="AA454" s="100"/>
      <c r="AB454" s="100"/>
      <c r="AC454" s="100"/>
      <c r="AD454" s="100"/>
      <c r="AE454" s="100"/>
    </row>
    <row r="455" spans="21:31" ht="30" customHeight="1" x14ac:dyDescent="0.35">
      <c r="U455" s="100"/>
      <c r="V455" s="100"/>
      <c r="W455" s="100"/>
      <c r="X455" s="100"/>
      <c r="Y455" s="100"/>
      <c r="Z455" s="100"/>
      <c r="AA455" s="100"/>
      <c r="AB455" s="100"/>
      <c r="AC455" s="100"/>
      <c r="AD455" s="100"/>
      <c r="AE455" s="100"/>
    </row>
    <row r="456" spans="21:31" ht="30" customHeight="1" x14ac:dyDescent="0.35">
      <c r="U456" s="100"/>
      <c r="V456" s="100"/>
      <c r="W456" s="100"/>
      <c r="X456" s="100"/>
      <c r="Y456" s="100"/>
      <c r="Z456" s="100"/>
      <c r="AA456" s="100"/>
      <c r="AB456" s="100"/>
      <c r="AC456" s="100"/>
      <c r="AD456" s="100"/>
      <c r="AE456" s="100"/>
    </row>
    <row r="457" spans="21:31" ht="30" customHeight="1" x14ac:dyDescent="0.35">
      <c r="U457" s="100"/>
      <c r="V457" s="100"/>
      <c r="W457" s="100"/>
      <c r="X457" s="100"/>
      <c r="Y457" s="100"/>
      <c r="Z457" s="100"/>
      <c r="AA457" s="100"/>
      <c r="AB457" s="100"/>
      <c r="AC457" s="100"/>
      <c r="AD457" s="100"/>
      <c r="AE457" s="100"/>
    </row>
    <row r="458" spans="21:31" ht="30" customHeight="1" x14ac:dyDescent="0.35">
      <c r="U458" s="100"/>
      <c r="V458" s="100"/>
      <c r="W458" s="100"/>
      <c r="X458" s="100"/>
      <c r="Y458" s="100"/>
      <c r="Z458" s="100"/>
      <c r="AA458" s="100"/>
      <c r="AB458" s="100"/>
      <c r="AC458" s="100"/>
      <c r="AD458" s="100"/>
      <c r="AE458" s="100"/>
    </row>
    <row r="459" spans="21:31" ht="30" customHeight="1" x14ac:dyDescent="0.35">
      <c r="U459" s="100"/>
      <c r="V459" s="100"/>
      <c r="W459" s="100"/>
      <c r="X459" s="100"/>
      <c r="Y459" s="100"/>
      <c r="Z459" s="100"/>
      <c r="AA459" s="100"/>
      <c r="AB459" s="100"/>
      <c r="AC459" s="100"/>
      <c r="AD459" s="100"/>
      <c r="AE459" s="100"/>
    </row>
    <row r="460" spans="21:31" ht="30" customHeight="1" x14ac:dyDescent="0.35">
      <c r="U460" s="100"/>
      <c r="V460" s="100"/>
      <c r="W460" s="100"/>
      <c r="X460" s="100"/>
      <c r="Y460" s="100"/>
      <c r="Z460" s="100"/>
      <c r="AA460" s="100"/>
      <c r="AB460" s="100"/>
      <c r="AC460" s="100"/>
      <c r="AD460" s="100"/>
      <c r="AE460" s="100"/>
    </row>
    <row r="461" spans="21:31" ht="30" customHeight="1" x14ac:dyDescent="0.35">
      <c r="U461" s="100"/>
      <c r="V461" s="100"/>
      <c r="W461" s="100"/>
      <c r="X461" s="100"/>
      <c r="Y461" s="100"/>
      <c r="Z461" s="100"/>
      <c r="AA461" s="100"/>
      <c r="AB461" s="100"/>
      <c r="AC461" s="100"/>
      <c r="AD461" s="100"/>
      <c r="AE461" s="100"/>
    </row>
    <row r="462" spans="21:31" ht="30" customHeight="1" x14ac:dyDescent="0.35">
      <c r="U462" s="100"/>
      <c r="V462" s="100"/>
      <c r="W462" s="100"/>
      <c r="X462" s="100"/>
      <c r="Y462" s="100"/>
      <c r="Z462" s="100"/>
      <c r="AA462" s="100"/>
      <c r="AB462" s="100"/>
      <c r="AC462" s="100"/>
      <c r="AD462" s="100"/>
      <c r="AE462" s="100"/>
    </row>
    <row r="463" spans="21:31" ht="30" customHeight="1" x14ac:dyDescent="0.35">
      <c r="U463" s="100"/>
      <c r="V463" s="100"/>
      <c r="W463" s="100"/>
      <c r="X463" s="100"/>
      <c r="Y463" s="100"/>
      <c r="Z463" s="100"/>
      <c r="AA463" s="100"/>
      <c r="AB463" s="100"/>
      <c r="AC463" s="100"/>
      <c r="AD463" s="100"/>
      <c r="AE463" s="100"/>
    </row>
    <row r="464" spans="21:31" ht="30" customHeight="1" x14ac:dyDescent="0.35">
      <c r="U464" s="100"/>
      <c r="V464" s="100"/>
      <c r="W464" s="100"/>
      <c r="X464" s="100"/>
      <c r="Y464" s="100"/>
      <c r="Z464" s="100"/>
      <c r="AA464" s="100"/>
      <c r="AB464" s="100"/>
      <c r="AC464" s="100"/>
      <c r="AD464" s="100"/>
      <c r="AE464" s="100"/>
    </row>
    <row r="465" spans="21:31" ht="30" customHeight="1" x14ac:dyDescent="0.35">
      <c r="U465" s="100"/>
      <c r="V465" s="100"/>
      <c r="W465" s="100"/>
      <c r="X465" s="100"/>
      <c r="Y465" s="100"/>
      <c r="Z465" s="100"/>
      <c r="AA465" s="100"/>
      <c r="AB465" s="100"/>
      <c r="AC465" s="100"/>
      <c r="AD465" s="100"/>
      <c r="AE465" s="100"/>
    </row>
    <row r="466" spans="21:31" ht="30" customHeight="1" x14ac:dyDescent="0.35">
      <c r="U466" s="100"/>
      <c r="V466" s="100"/>
      <c r="W466" s="100"/>
      <c r="X466" s="100"/>
      <c r="Y466" s="100"/>
      <c r="Z466" s="100"/>
      <c r="AA466" s="100"/>
      <c r="AB466" s="100"/>
      <c r="AC466" s="100"/>
      <c r="AD466" s="100"/>
      <c r="AE466" s="100"/>
    </row>
    <row r="467" spans="21:31" ht="30" customHeight="1" x14ac:dyDescent="0.35">
      <c r="U467" s="100"/>
      <c r="V467" s="100"/>
      <c r="W467" s="100"/>
      <c r="X467" s="100"/>
      <c r="Y467" s="100"/>
      <c r="Z467" s="100"/>
      <c r="AA467" s="100"/>
      <c r="AB467" s="100"/>
      <c r="AC467" s="100"/>
      <c r="AD467" s="100"/>
      <c r="AE467" s="100"/>
    </row>
    <row r="468" spans="21:31" ht="30" customHeight="1" x14ac:dyDescent="0.35">
      <c r="U468" s="100"/>
      <c r="V468" s="100"/>
      <c r="W468" s="100"/>
      <c r="X468" s="100"/>
      <c r="Y468" s="100"/>
      <c r="Z468" s="100"/>
      <c r="AA468" s="100"/>
      <c r="AB468" s="100"/>
      <c r="AC468" s="100"/>
      <c r="AD468" s="100"/>
      <c r="AE468" s="100"/>
    </row>
    <row r="469" spans="21:31" ht="30" customHeight="1" x14ac:dyDescent="0.35">
      <c r="U469" s="100"/>
      <c r="V469" s="100"/>
      <c r="W469" s="100"/>
      <c r="X469" s="100"/>
      <c r="Y469" s="100"/>
      <c r="Z469" s="100"/>
      <c r="AA469" s="100"/>
      <c r="AB469" s="100"/>
      <c r="AC469" s="100"/>
      <c r="AD469" s="100"/>
      <c r="AE469" s="100"/>
    </row>
    <row r="470" spans="21:31" ht="30" customHeight="1" x14ac:dyDescent="0.35">
      <c r="U470" s="100"/>
      <c r="V470" s="100"/>
      <c r="W470" s="100"/>
      <c r="X470" s="100"/>
      <c r="Y470" s="100"/>
      <c r="Z470" s="100"/>
      <c r="AA470" s="100"/>
      <c r="AB470" s="100"/>
      <c r="AC470" s="100"/>
      <c r="AD470" s="100"/>
      <c r="AE470" s="100"/>
    </row>
    <row r="471" spans="21:31" ht="30" customHeight="1" x14ac:dyDescent="0.35">
      <c r="U471" s="100"/>
      <c r="V471" s="100"/>
      <c r="W471" s="100"/>
      <c r="X471" s="100"/>
      <c r="Y471" s="100"/>
      <c r="Z471" s="100"/>
      <c r="AA471" s="100"/>
      <c r="AB471" s="100"/>
      <c r="AC471" s="100"/>
      <c r="AD471" s="100"/>
      <c r="AE471" s="100"/>
    </row>
    <row r="472" spans="21:31" ht="30" customHeight="1" x14ac:dyDescent="0.35">
      <c r="U472" s="100"/>
      <c r="V472" s="100"/>
      <c r="W472" s="100"/>
      <c r="X472" s="100"/>
      <c r="Y472" s="100"/>
      <c r="Z472" s="100"/>
      <c r="AA472" s="100"/>
      <c r="AB472" s="100"/>
      <c r="AC472" s="100"/>
      <c r="AD472" s="100"/>
      <c r="AE472" s="100"/>
    </row>
    <row r="473" spans="21:31" ht="30" customHeight="1" x14ac:dyDescent="0.35">
      <c r="U473" s="100"/>
      <c r="V473" s="100"/>
      <c r="W473" s="100"/>
      <c r="X473" s="100"/>
      <c r="Y473" s="100"/>
      <c r="Z473" s="100"/>
      <c r="AA473" s="100"/>
      <c r="AB473" s="100"/>
      <c r="AC473" s="100"/>
      <c r="AD473" s="100"/>
      <c r="AE473" s="100"/>
    </row>
    <row r="474" spans="21:31" ht="30" customHeight="1" x14ac:dyDescent="0.35">
      <c r="U474" s="100"/>
      <c r="V474" s="100"/>
      <c r="W474" s="100"/>
      <c r="X474" s="100"/>
      <c r="Y474" s="100"/>
      <c r="Z474" s="100"/>
      <c r="AA474" s="100"/>
      <c r="AB474" s="100"/>
      <c r="AC474" s="100"/>
      <c r="AD474" s="100"/>
      <c r="AE474" s="100"/>
    </row>
    <row r="475" spans="21:31" ht="30" customHeight="1" x14ac:dyDescent="0.35">
      <c r="U475" s="100"/>
      <c r="V475" s="100"/>
      <c r="W475" s="100"/>
      <c r="X475" s="100"/>
      <c r="Y475" s="100"/>
      <c r="Z475" s="100"/>
      <c r="AA475" s="100"/>
      <c r="AB475" s="100"/>
      <c r="AC475" s="100"/>
      <c r="AD475" s="100"/>
      <c r="AE475" s="100"/>
    </row>
    <row r="476" spans="21:31" ht="30" customHeight="1" x14ac:dyDescent="0.35">
      <c r="U476" s="100"/>
      <c r="V476" s="100"/>
      <c r="W476" s="100"/>
      <c r="X476" s="100"/>
      <c r="Y476" s="100"/>
      <c r="Z476" s="100"/>
      <c r="AA476" s="100"/>
      <c r="AB476" s="100"/>
      <c r="AC476" s="100"/>
      <c r="AD476" s="100"/>
      <c r="AE476" s="100"/>
    </row>
    <row r="477" spans="21:31" ht="30" customHeight="1" x14ac:dyDescent="0.35">
      <c r="U477" s="100"/>
      <c r="V477" s="100"/>
      <c r="W477" s="100"/>
      <c r="X477" s="100"/>
      <c r="Y477" s="100"/>
      <c r="Z477" s="100"/>
      <c r="AA477" s="100"/>
      <c r="AB477" s="100"/>
      <c r="AC477" s="100"/>
      <c r="AD477" s="100"/>
      <c r="AE477" s="100"/>
    </row>
    <row r="478" spans="21:31" ht="30" customHeight="1" x14ac:dyDescent="0.35">
      <c r="U478" s="100"/>
      <c r="V478" s="100"/>
      <c r="W478" s="100"/>
      <c r="X478" s="100"/>
      <c r="Y478" s="100"/>
      <c r="Z478" s="100"/>
      <c r="AA478" s="100"/>
      <c r="AB478" s="100"/>
      <c r="AC478" s="100"/>
      <c r="AD478" s="100"/>
      <c r="AE478" s="100"/>
    </row>
    <row r="479" spans="21:31" ht="30" customHeight="1" x14ac:dyDescent="0.35">
      <c r="U479" s="100"/>
      <c r="V479" s="100"/>
      <c r="W479" s="100"/>
      <c r="X479" s="100"/>
      <c r="Y479" s="100"/>
      <c r="Z479" s="100"/>
      <c r="AA479" s="100"/>
      <c r="AB479" s="100"/>
      <c r="AC479" s="100"/>
      <c r="AD479" s="100"/>
      <c r="AE479" s="100"/>
    </row>
    <row r="480" spans="21:31" ht="30" customHeight="1" x14ac:dyDescent="0.35">
      <c r="U480" s="100"/>
      <c r="V480" s="100"/>
      <c r="W480" s="100"/>
      <c r="X480" s="100"/>
      <c r="Y480" s="100"/>
      <c r="Z480" s="100"/>
      <c r="AA480" s="100"/>
      <c r="AB480" s="100"/>
      <c r="AC480" s="100"/>
      <c r="AD480" s="100"/>
      <c r="AE480" s="100"/>
    </row>
    <row r="481" spans="21:31" ht="30" customHeight="1" x14ac:dyDescent="0.35">
      <c r="U481" s="100"/>
      <c r="V481" s="100"/>
      <c r="W481" s="100"/>
      <c r="X481" s="100"/>
      <c r="Y481" s="100"/>
      <c r="Z481" s="100"/>
      <c r="AA481" s="100"/>
      <c r="AB481" s="100"/>
      <c r="AC481" s="100"/>
      <c r="AD481" s="100"/>
      <c r="AE481" s="100"/>
    </row>
    <row r="482" spans="21:31" ht="30" customHeight="1" x14ac:dyDescent="0.35">
      <c r="U482" s="100"/>
      <c r="V482" s="100"/>
      <c r="W482" s="100"/>
      <c r="X482" s="100"/>
      <c r="Y482" s="100"/>
      <c r="Z482" s="100"/>
      <c r="AA482" s="100"/>
      <c r="AB482" s="100"/>
      <c r="AC482" s="100"/>
      <c r="AD482" s="100"/>
      <c r="AE482" s="100"/>
    </row>
    <row r="483" spans="21:31" ht="30" customHeight="1" x14ac:dyDescent="0.35">
      <c r="U483" s="100"/>
      <c r="V483" s="100"/>
      <c r="W483" s="100"/>
      <c r="X483" s="100"/>
      <c r="Y483" s="100"/>
      <c r="Z483" s="100"/>
      <c r="AA483" s="100"/>
      <c r="AB483" s="100"/>
      <c r="AC483" s="100"/>
      <c r="AD483" s="100"/>
      <c r="AE483" s="100"/>
    </row>
    <row r="484" spans="21:31" ht="30" customHeight="1" x14ac:dyDescent="0.35">
      <c r="U484" s="100"/>
      <c r="V484" s="100"/>
      <c r="W484" s="100"/>
      <c r="X484" s="100"/>
      <c r="Y484" s="100"/>
      <c r="Z484" s="100"/>
      <c r="AA484" s="100"/>
      <c r="AB484" s="100"/>
      <c r="AC484" s="100"/>
      <c r="AD484" s="100"/>
      <c r="AE484" s="100"/>
    </row>
    <row r="485" spans="21:31" ht="30" customHeight="1" x14ac:dyDescent="0.35">
      <c r="U485" s="100"/>
      <c r="V485" s="100"/>
      <c r="W485" s="100"/>
      <c r="X485" s="100"/>
      <c r="Y485" s="100"/>
      <c r="Z485" s="100"/>
      <c r="AA485" s="100"/>
      <c r="AB485" s="100"/>
      <c r="AC485" s="100"/>
      <c r="AD485" s="100"/>
      <c r="AE485" s="100"/>
    </row>
    <row r="486" spans="21:31" ht="30" customHeight="1" x14ac:dyDescent="0.35">
      <c r="U486" s="100"/>
      <c r="V486" s="100"/>
      <c r="W486" s="100"/>
      <c r="X486" s="100"/>
      <c r="Y486" s="100"/>
      <c r="Z486" s="100"/>
      <c r="AA486" s="100"/>
      <c r="AB486" s="100"/>
      <c r="AC486" s="100"/>
      <c r="AD486" s="100"/>
      <c r="AE486" s="100"/>
    </row>
    <row r="487" spans="21:31" ht="30" customHeight="1" x14ac:dyDescent="0.35">
      <c r="U487" s="100"/>
      <c r="V487" s="100"/>
      <c r="W487" s="100"/>
      <c r="X487" s="100"/>
      <c r="Y487" s="100"/>
      <c r="Z487" s="100"/>
      <c r="AA487" s="100"/>
      <c r="AB487" s="100"/>
      <c r="AC487" s="100"/>
      <c r="AD487" s="100"/>
      <c r="AE487" s="100"/>
    </row>
    <row r="488" spans="21:31" ht="30" customHeight="1" x14ac:dyDescent="0.35">
      <c r="U488" s="100"/>
      <c r="V488" s="100"/>
      <c r="W488" s="100"/>
      <c r="X488" s="100"/>
      <c r="Y488" s="100"/>
      <c r="Z488" s="100"/>
      <c r="AA488" s="100"/>
      <c r="AB488" s="100"/>
      <c r="AC488" s="100"/>
      <c r="AD488" s="100"/>
      <c r="AE488" s="100"/>
    </row>
    <row r="489" spans="21:31" ht="30" customHeight="1" x14ac:dyDescent="0.35">
      <c r="U489" s="100"/>
      <c r="V489" s="100"/>
      <c r="W489" s="100"/>
      <c r="X489" s="100"/>
      <c r="Y489" s="100"/>
      <c r="Z489" s="100"/>
      <c r="AA489" s="100"/>
      <c r="AB489" s="100"/>
      <c r="AC489" s="100"/>
      <c r="AD489" s="100"/>
      <c r="AE489" s="100"/>
    </row>
    <row r="490" spans="21:31" ht="30" customHeight="1" x14ac:dyDescent="0.35">
      <c r="U490" s="100"/>
      <c r="V490" s="100"/>
      <c r="W490" s="100"/>
      <c r="X490" s="100"/>
      <c r="Y490" s="100"/>
      <c r="Z490" s="100"/>
      <c r="AA490" s="100"/>
      <c r="AB490" s="100"/>
      <c r="AC490" s="100"/>
      <c r="AD490" s="100"/>
      <c r="AE490" s="100"/>
    </row>
    <row r="491" spans="21:31" ht="30" customHeight="1" x14ac:dyDescent="0.35">
      <c r="U491" s="100"/>
      <c r="V491" s="100"/>
      <c r="W491" s="100"/>
      <c r="X491" s="100"/>
      <c r="Y491" s="100"/>
      <c r="Z491" s="100"/>
      <c r="AA491" s="100"/>
      <c r="AB491" s="100"/>
      <c r="AC491" s="100"/>
      <c r="AD491" s="100"/>
      <c r="AE491" s="100"/>
    </row>
    <row r="492" spans="21:31" ht="30" customHeight="1" x14ac:dyDescent="0.35">
      <c r="U492" s="100"/>
      <c r="V492" s="100"/>
      <c r="W492" s="100"/>
      <c r="X492" s="100"/>
      <c r="Y492" s="100"/>
      <c r="Z492" s="100"/>
      <c r="AA492" s="100"/>
      <c r="AB492" s="100"/>
      <c r="AC492" s="100"/>
      <c r="AD492" s="100"/>
      <c r="AE492" s="100"/>
    </row>
    <row r="493" spans="21:31" ht="30" customHeight="1" x14ac:dyDescent="0.35">
      <c r="U493" s="100"/>
      <c r="V493" s="100"/>
      <c r="W493" s="100"/>
      <c r="X493" s="100"/>
      <c r="Y493" s="100"/>
      <c r="Z493" s="100"/>
      <c r="AA493" s="100"/>
      <c r="AB493" s="100"/>
      <c r="AC493" s="100"/>
      <c r="AD493" s="100"/>
      <c r="AE493" s="100"/>
    </row>
    <row r="494" spans="21:31" ht="30" customHeight="1" x14ac:dyDescent="0.35">
      <c r="U494" s="100"/>
      <c r="V494" s="100"/>
      <c r="W494" s="100"/>
      <c r="X494" s="100"/>
      <c r="Y494" s="100"/>
      <c r="Z494" s="100"/>
      <c r="AA494" s="100"/>
      <c r="AB494" s="100"/>
      <c r="AC494" s="100"/>
      <c r="AD494" s="100"/>
      <c r="AE494" s="100"/>
    </row>
    <row r="495" spans="21:31" ht="30" customHeight="1" x14ac:dyDescent="0.35">
      <c r="U495" s="100"/>
      <c r="V495" s="100"/>
      <c r="W495" s="100"/>
      <c r="X495" s="100"/>
      <c r="Y495" s="100"/>
      <c r="Z495" s="100"/>
      <c r="AA495" s="100"/>
      <c r="AB495" s="100"/>
      <c r="AC495" s="100"/>
      <c r="AD495" s="100"/>
      <c r="AE495" s="100"/>
    </row>
    <row r="496" spans="21:31" ht="30" customHeight="1" x14ac:dyDescent="0.35">
      <c r="U496" s="100"/>
      <c r="V496" s="100"/>
      <c r="W496" s="100"/>
      <c r="X496" s="100"/>
      <c r="Y496" s="100"/>
      <c r="Z496" s="100"/>
      <c r="AA496" s="100"/>
      <c r="AB496" s="100"/>
      <c r="AC496" s="100"/>
      <c r="AD496" s="100"/>
      <c r="AE496" s="100"/>
    </row>
    <row r="497" spans="21:31" ht="30" customHeight="1" x14ac:dyDescent="0.35">
      <c r="U497" s="100"/>
      <c r="V497" s="100"/>
      <c r="W497" s="100"/>
      <c r="X497" s="100"/>
      <c r="Y497" s="100"/>
      <c r="Z497" s="100"/>
      <c r="AA497" s="100"/>
      <c r="AB497" s="100"/>
      <c r="AC497" s="100"/>
      <c r="AD497" s="100"/>
      <c r="AE497" s="100"/>
    </row>
    <row r="498" spans="21:31" ht="30" customHeight="1" x14ac:dyDescent="0.35">
      <c r="U498" s="100"/>
      <c r="V498" s="100"/>
      <c r="W498" s="100"/>
      <c r="X498" s="100"/>
      <c r="Y498" s="100"/>
      <c r="Z498" s="100"/>
      <c r="AA498" s="100"/>
      <c r="AB498" s="100"/>
      <c r="AC498" s="100"/>
      <c r="AD498" s="100"/>
      <c r="AE498" s="100"/>
    </row>
    <row r="499" spans="21:31" ht="30" customHeight="1" x14ac:dyDescent="0.35">
      <c r="U499" s="100"/>
      <c r="V499" s="100"/>
      <c r="W499" s="100"/>
      <c r="X499" s="100"/>
      <c r="Y499" s="100"/>
      <c r="Z499" s="100"/>
      <c r="AA499" s="100"/>
      <c r="AB499" s="100"/>
      <c r="AC499" s="100"/>
      <c r="AD499" s="100"/>
      <c r="AE499" s="100"/>
    </row>
    <row r="500" spans="21:31" ht="30" customHeight="1" x14ac:dyDescent="0.35">
      <c r="U500" s="100"/>
      <c r="V500" s="100"/>
      <c r="W500" s="100"/>
      <c r="X500" s="100"/>
      <c r="Y500" s="100"/>
      <c r="Z500" s="100"/>
      <c r="AA500" s="100"/>
      <c r="AB500" s="100"/>
      <c r="AC500" s="100"/>
      <c r="AD500" s="100"/>
      <c r="AE500" s="100"/>
    </row>
    <row r="501" spans="21:31" ht="30" customHeight="1" x14ac:dyDescent="0.35">
      <c r="U501" s="100"/>
      <c r="V501" s="100"/>
      <c r="W501" s="100"/>
      <c r="X501" s="100"/>
      <c r="Y501" s="100"/>
      <c r="Z501" s="100"/>
      <c r="AA501" s="100"/>
      <c r="AB501" s="100"/>
      <c r="AC501" s="100"/>
      <c r="AD501" s="100"/>
      <c r="AE501" s="100"/>
    </row>
    <row r="502" spans="21:31" ht="30" customHeight="1" x14ac:dyDescent="0.35">
      <c r="U502" s="100"/>
      <c r="V502" s="100"/>
      <c r="W502" s="100"/>
      <c r="X502" s="100"/>
      <c r="Y502" s="100"/>
      <c r="Z502" s="100"/>
      <c r="AA502" s="100"/>
      <c r="AB502" s="100"/>
      <c r="AC502" s="100"/>
      <c r="AD502" s="100"/>
      <c r="AE502" s="100"/>
    </row>
    <row r="503" spans="21:31" ht="30" customHeight="1" x14ac:dyDescent="0.35">
      <c r="U503" s="100"/>
      <c r="V503" s="100"/>
      <c r="W503" s="100"/>
      <c r="X503" s="100"/>
      <c r="Y503" s="100"/>
      <c r="Z503" s="100"/>
      <c r="AA503" s="100"/>
      <c r="AB503" s="100"/>
      <c r="AC503" s="100"/>
      <c r="AD503" s="100"/>
      <c r="AE503" s="100"/>
    </row>
    <row r="504" spans="21:31" ht="30" customHeight="1" x14ac:dyDescent="0.35">
      <c r="U504" s="100"/>
      <c r="V504" s="100"/>
      <c r="W504" s="100"/>
      <c r="X504" s="100"/>
      <c r="Y504" s="100"/>
      <c r="Z504" s="100"/>
      <c r="AA504" s="100"/>
      <c r="AB504" s="100"/>
      <c r="AC504" s="100"/>
      <c r="AD504" s="100"/>
      <c r="AE504" s="100"/>
    </row>
    <row r="505" spans="21:31" ht="30" customHeight="1" x14ac:dyDescent="0.35">
      <c r="U505" s="100"/>
      <c r="V505" s="100"/>
      <c r="W505" s="100"/>
      <c r="X505" s="100"/>
      <c r="Y505" s="100"/>
      <c r="Z505" s="100"/>
      <c r="AA505" s="100"/>
      <c r="AB505" s="100"/>
      <c r="AC505" s="100"/>
      <c r="AD505" s="100"/>
      <c r="AE505" s="100"/>
    </row>
    <row r="506" spans="21:31" ht="30" customHeight="1" x14ac:dyDescent="0.35">
      <c r="U506" s="100"/>
      <c r="V506" s="100"/>
      <c r="W506" s="100"/>
      <c r="X506" s="100"/>
      <c r="Y506" s="100"/>
      <c r="Z506" s="100"/>
      <c r="AA506" s="100"/>
      <c r="AB506" s="100"/>
      <c r="AC506" s="100"/>
      <c r="AD506" s="100"/>
      <c r="AE506" s="100"/>
    </row>
    <row r="507" spans="21:31" ht="30" customHeight="1" x14ac:dyDescent="0.35">
      <c r="U507" s="100"/>
      <c r="V507" s="100"/>
      <c r="W507" s="100"/>
      <c r="X507" s="100"/>
      <c r="Y507" s="100"/>
      <c r="Z507" s="100"/>
      <c r="AA507" s="100"/>
      <c r="AB507" s="100"/>
      <c r="AC507" s="100"/>
      <c r="AD507" s="100"/>
      <c r="AE507" s="100"/>
    </row>
    <row r="508" spans="21:31" ht="30" customHeight="1" x14ac:dyDescent="0.35">
      <c r="U508" s="100"/>
      <c r="V508" s="100"/>
      <c r="W508" s="100"/>
      <c r="X508" s="100"/>
      <c r="Y508" s="100"/>
      <c r="Z508" s="100"/>
      <c r="AA508" s="100"/>
      <c r="AB508" s="100"/>
      <c r="AC508" s="100"/>
      <c r="AD508" s="100"/>
      <c r="AE508" s="100"/>
    </row>
    <row r="509" spans="21:31" ht="30" customHeight="1" x14ac:dyDescent="0.35">
      <c r="U509" s="100"/>
      <c r="V509" s="100"/>
      <c r="W509" s="100"/>
      <c r="X509" s="100"/>
      <c r="Y509" s="100"/>
      <c r="Z509" s="100"/>
      <c r="AA509" s="100"/>
      <c r="AB509" s="100"/>
      <c r="AC509" s="100"/>
      <c r="AD509" s="100"/>
      <c r="AE509" s="100"/>
    </row>
    <row r="510" spans="21:31" ht="30" customHeight="1" x14ac:dyDescent="0.35">
      <c r="U510" s="100"/>
      <c r="V510" s="100"/>
      <c r="W510" s="100"/>
      <c r="X510" s="100"/>
      <c r="Y510" s="100"/>
      <c r="Z510" s="100"/>
      <c r="AA510" s="100"/>
      <c r="AB510" s="100"/>
      <c r="AC510" s="100"/>
      <c r="AD510" s="100"/>
      <c r="AE510" s="100"/>
    </row>
    <row r="511" spans="21:31" ht="30" customHeight="1" x14ac:dyDescent="0.35">
      <c r="U511" s="100"/>
      <c r="V511" s="100"/>
      <c r="W511" s="100"/>
      <c r="X511" s="100"/>
      <c r="Y511" s="100"/>
      <c r="Z511" s="100"/>
      <c r="AA511" s="100"/>
      <c r="AB511" s="100"/>
      <c r="AC511" s="100"/>
      <c r="AD511" s="100"/>
      <c r="AE511" s="100"/>
    </row>
    <row r="512" spans="21:31" ht="30" customHeight="1" x14ac:dyDescent="0.35">
      <c r="U512" s="100"/>
      <c r="V512" s="100"/>
      <c r="W512" s="100"/>
      <c r="X512" s="100"/>
      <c r="Y512" s="100"/>
      <c r="Z512" s="100"/>
      <c r="AA512" s="100"/>
      <c r="AB512" s="100"/>
      <c r="AC512" s="100"/>
      <c r="AD512" s="100"/>
      <c r="AE512" s="100"/>
    </row>
    <row r="513" spans="21:31" ht="30" customHeight="1" x14ac:dyDescent="0.35">
      <c r="U513" s="100"/>
      <c r="V513" s="100"/>
      <c r="W513" s="100"/>
      <c r="X513" s="100"/>
      <c r="Y513" s="100"/>
      <c r="Z513" s="100"/>
      <c r="AA513" s="100"/>
      <c r="AB513" s="100"/>
      <c r="AC513" s="100"/>
      <c r="AD513" s="100"/>
      <c r="AE513" s="100"/>
    </row>
    <row r="514" spans="21:31" ht="30" customHeight="1" x14ac:dyDescent="0.35">
      <c r="U514" s="100"/>
      <c r="V514" s="100"/>
      <c r="W514" s="100"/>
      <c r="X514" s="100"/>
      <c r="Y514" s="100"/>
      <c r="Z514" s="100"/>
      <c r="AA514" s="100"/>
      <c r="AB514" s="100"/>
      <c r="AC514" s="100"/>
      <c r="AD514" s="100"/>
      <c r="AE514" s="100"/>
    </row>
    <row r="515" spans="21:31" ht="30" customHeight="1" x14ac:dyDescent="0.35">
      <c r="U515" s="100"/>
      <c r="V515" s="100"/>
      <c r="W515" s="100"/>
      <c r="X515" s="100"/>
      <c r="Y515" s="100"/>
      <c r="Z515" s="100"/>
      <c r="AA515" s="100"/>
      <c r="AB515" s="100"/>
      <c r="AC515" s="100"/>
      <c r="AD515" s="100"/>
      <c r="AE515" s="100"/>
    </row>
    <row r="516" spans="21:31" ht="30" customHeight="1" x14ac:dyDescent="0.35">
      <c r="U516" s="100"/>
      <c r="V516" s="100"/>
      <c r="W516" s="100"/>
      <c r="X516" s="100"/>
      <c r="Y516" s="100"/>
      <c r="Z516" s="100"/>
      <c r="AA516" s="100"/>
      <c r="AB516" s="100"/>
      <c r="AC516" s="100"/>
      <c r="AD516" s="100"/>
      <c r="AE516" s="100"/>
    </row>
    <row r="517" spans="21:31" ht="30" customHeight="1" x14ac:dyDescent="0.35">
      <c r="U517" s="100"/>
      <c r="V517" s="100"/>
      <c r="W517" s="100"/>
      <c r="X517" s="100"/>
      <c r="Y517" s="100"/>
      <c r="Z517" s="100"/>
      <c r="AA517" s="100"/>
      <c r="AB517" s="100"/>
      <c r="AC517" s="100"/>
      <c r="AD517" s="100"/>
      <c r="AE517" s="100"/>
    </row>
    <row r="518" spans="21:31" ht="30" customHeight="1" x14ac:dyDescent="0.35">
      <c r="U518" s="100"/>
      <c r="V518" s="100"/>
      <c r="W518" s="100"/>
      <c r="X518" s="100"/>
      <c r="Y518" s="100"/>
      <c r="Z518" s="100"/>
      <c r="AA518" s="100"/>
      <c r="AB518" s="100"/>
      <c r="AC518" s="100"/>
      <c r="AD518" s="100"/>
      <c r="AE518" s="100"/>
    </row>
    <row r="519" spans="21:31" ht="30" customHeight="1" x14ac:dyDescent="0.35">
      <c r="U519" s="100"/>
      <c r="V519" s="100"/>
      <c r="W519" s="100"/>
      <c r="X519" s="100"/>
      <c r="Y519" s="100"/>
      <c r="Z519" s="100"/>
      <c r="AA519" s="100"/>
      <c r="AB519" s="100"/>
      <c r="AC519" s="100"/>
      <c r="AD519" s="100"/>
      <c r="AE519" s="100"/>
    </row>
    <row r="520" spans="21:31" ht="30" customHeight="1" x14ac:dyDescent="0.35">
      <c r="U520" s="100"/>
      <c r="V520" s="100"/>
      <c r="W520" s="100"/>
      <c r="X520" s="100"/>
      <c r="Y520" s="100"/>
      <c r="Z520" s="100"/>
      <c r="AA520" s="100"/>
      <c r="AB520" s="100"/>
      <c r="AC520" s="100"/>
      <c r="AD520" s="100"/>
      <c r="AE520" s="100"/>
    </row>
    <row r="521" spans="21:31" ht="30" customHeight="1" x14ac:dyDescent="0.35">
      <c r="U521" s="100"/>
      <c r="V521" s="100"/>
      <c r="W521" s="100"/>
      <c r="X521" s="100"/>
      <c r="Y521" s="100"/>
      <c r="Z521" s="100"/>
      <c r="AA521" s="100"/>
      <c r="AB521" s="100"/>
      <c r="AC521" s="100"/>
      <c r="AD521" s="100"/>
      <c r="AE521" s="100"/>
    </row>
    <row r="522" spans="21:31" ht="30" customHeight="1" x14ac:dyDescent="0.35">
      <c r="U522" s="100"/>
      <c r="V522" s="100"/>
      <c r="W522" s="100"/>
      <c r="X522" s="100"/>
      <c r="Y522" s="100"/>
      <c r="Z522" s="100"/>
      <c r="AA522" s="100"/>
      <c r="AB522" s="100"/>
      <c r="AC522" s="100"/>
      <c r="AD522" s="100"/>
      <c r="AE522" s="100"/>
    </row>
    <row r="523" spans="21:31" ht="30" customHeight="1" x14ac:dyDescent="0.35">
      <c r="U523" s="100"/>
      <c r="V523" s="100"/>
      <c r="W523" s="100"/>
      <c r="X523" s="100"/>
      <c r="Y523" s="100"/>
      <c r="Z523" s="100"/>
      <c r="AA523" s="100"/>
      <c r="AB523" s="100"/>
      <c r="AC523" s="100"/>
      <c r="AD523" s="100"/>
      <c r="AE523" s="100"/>
    </row>
    <row r="524" spans="21:31" ht="30" customHeight="1" x14ac:dyDescent="0.35">
      <c r="U524" s="100"/>
      <c r="V524" s="100"/>
      <c r="W524" s="100"/>
      <c r="X524" s="100"/>
      <c r="Y524" s="100"/>
      <c r="Z524" s="100"/>
      <c r="AA524" s="100"/>
      <c r="AB524" s="100"/>
      <c r="AC524" s="100"/>
      <c r="AD524" s="100"/>
      <c r="AE524" s="100"/>
    </row>
    <row r="525" spans="21:31" ht="30" customHeight="1" x14ac:dyDescent="0.35">
      <c r="U525" s="100"/>
      <c r="V525" s="100"/>
      <c r="W525" s="100"/>
      <c r="X525" s="100"/>
      <c r="Y525" s="100"/>
      <c r="Z525" s="100"/>
      <c r="AA525" s="100"/>
      <c r="AB525" s="100"/>
      <c r="AC525" s="100"/>
      <c r="AD525" s="100"/>
      <c r="AE525" s="100"/>
    </row>
    <row r="526" spans="21:31" ht="30" customHeight="1" x14ac:dyDescent="0.35">
      <c r="U526" s="100"/>
      <c r="V526" s="100"/>
      <c r="W526" s="100"/>
      <c r="X526" s="100"/>
      <c r="Y526" s="100"/>
      <c r="Z526" s="100"/>
      <c r="AA526" s="100"/>
      <c r="AB526" s="100"/>
      <c r="AC526" s="100"/>
      <c r="AD526" s="100"/>
      <c r="AE526" s="100"/>
    </row>
    <row r="527" spans="21:31" ht="30" customHeight="1" x14ac:dyDescent="0.35">
      <c r="U527" s="100"/>
      <c r="V527" s="100"/>
      <c r="W527" s="100"/>
      <c r="X527" s="100"/>
      <c r="Y527" s="100"/>
      <c r="Z527" s="100"/>
      <c r="AA527" s="100"/>
      <c r="AB527" s="100"/>
      <c r="AC527" s="100"/>
      <c r="AD527" s="100"/>
      <c r="AE527" s="100"/>
    </row>
    <row r="528" spans="21:31" ht="30" customHeight="1" x14ac:dyDescent="0.35">
      <c r="U528" s="100"/>
      <c r="V528" s="100"/>
      <c r="W528" s="100"/>
      <c r="X528" s="100"/>
      <c r="Y528" s="100"/>
      <c r="Z528" s="100"/>
      <c r="AA528" s="100"/>
      <c r="AB528" s="100"/>
      <c r="AC528" s="100"/>
      <c r="AD528" s="100"/>
      <c r="AE528" s="100"/>
    </row>
    <row r="529" spans="21:31" ht="30" customHeight="1" x14ac:dyDescent="0.35">
      <c r="U529" s="100"/>
      <c r="V529" s="100"/>
      <c r="W529" s="100"/>
      <c r="X529" s="100"/>
      <c r="Y529" s="100"/>
      <c r="Z529" s="100"/>
      <c r="AA529" s="100"/>
      <c r="AB529" s="100"/>
      <c r="AC529" s="100"/>
      <c r="AD529" s="100"/>
      <c r="AE529" s="100"/>
    </row>
    <row r="530" spans="21:31" ht="30" customHeight="1" x14ac:dyDescent="0.35">
      <c r="U530" s="100"/>
      <c r="V530" s="100"/>
      <c r="W530" s="100"/>
      <c r="X530" s="100"/>
      <c r="Y530" s="100"/>
      <c r="Z530" s="100"/>
      <c r="AA530" s="100"/>
      <c r="AB530" s="100"/>
      <c r="AC530" s="100"/>
      <c r="AD530" s="100"/>
      <c r="AE530" s="100"/>
    </row>
    <row r="531" spans="21:31" ht="30" customHeight="1" x14ac:dyDescent="0.35">
      <c r="U531" s="100"/>
      <c r="V531" s="100"/>
      <c r="W531" s="100"/>
      <c r="X531" s="100"/>
      <c r="Y531" s="100"/>
      <c r="Z531" s="100"/>
      <c r="AA531" s="100"/>
      <c r="AB531" s="100"/>
      <c r="AC531" s="100"/>
      <c r="AD531" s="100"/>
      <c r="AE531" s="100"/>
    </row>
    <row r="532" spans="21:31" ht="30" customHeight="1" x14ac:dyDescent="0.35">
      <c r="U532" s="100"/>
      <c r="V532" s="100"/>
      <c r="W532" s="100"/>
      <c r="X532" s="100"/>
      <c r="Y532" s="100"/>
      <c r="Z532" s="100"/>
      <c r="AA532" s="100"/>
      <c r="AB532" s="100"/>
      <c r="AC532" s="100"/>
      <c r="AD532" s="100"/>
      <c r="AE532" s="100"/>
    </row>
    <row r="533" spans="21:31" ht="30" customHeight="1" x14ac:dyDescent="0.35">
      <c r="U533" s="100"/>
      <c r="V533" s="100"/>
      <c r="W533" s="100"/>
      <c r="X533" s="100"/>
      <c r="Y533" s="100"/>
      <c r="Z533" s="100"/>
      <c r="AA533" s="100"/>
      <c r="AB533" s="100"/>
      <c r="AC533" s="100"/>
      <c r="AD533" s="100"/>
      <c r="AE533" s="100"/>
    </row>
    <row r="534" spans="21:31" ht="30" customHeight="1" x14ac:dyDescent="0.35">
      <c r="U534" s="100"/>
      <c r="V534" s="100"/>
      <c r="W534" s="100"/>
      <c r="X534" s="100"/>
      <c r="Y534" s="100"/>
      <c r="Z534" s="100"/>
      <c r="AA534" s="100"/>
      <c r="AB534" s="100"/>
      <c r="AC534" s="100"/>
      <c r="AD534" s="100"/>
      <c r="AE534" s="100"/>
    </row>
    <row r="535" spans="21:31" ht="30" customHeight="1" x14ac:dyDescent="0.35">
      <c r="U535" s="100"/>
      <c r="V535" s="100"/>
      <c r="W535" s="100"/>
      <c r="X535" s="100"/>
      <c r="Y535" s="100"/>
      <c r="Z535" s="100"/>
      <c r="AA535" s="100"/>
      <c r="AB535" s="100"/>
      <c r="AC535" s="100"/>
      <c r="AD535" s="100"/>
      <c r="AE535" s="100"/>
    </row>
    <row r="536" spans="21:31" ht="30" customHeight="1" x14ac:dyDescent="0.35">
      <c r="U536" s="100"/>
      <c r="V536" s="100"/>
      <c r="W536" s="100"/>
      <c r="X536" s="100"/>
      <c r="Y536" s="100"/>
      <c r="Z536" s="100"/>
      <c r="AA536" s="100"/>
      <c r="AB536" s="100"/>
      <c r="AC536" s="100"/>
      <c r="AD536" s="100"/>
      <c r="AE536" s="100"/>
    </row>
    <row r="537" spans="21:31" ht="30" customHeight="1" x14ac:dyDescent="0.35">
      <c r="U537" s="100"/>
      <c r="V537" s="100"/>
      <c r="W537" s="100"/>
      <c r="X537" s="100"/>
      <c r="Y537" s="100"/>
      <c r="Z537" s="100"/>
      <c r="AA537" s="100"/>
      <c r="AB537" s="100"/>
      <c r="AC537" s="100"/>
      <c r="AD537" s="100"/>
      <c r="AE537" s="100"/>
    </row>
    <row r="538" spans="21:31" ht="30" customHeight="1" x14ac:dyDescent="0.35">
      <c r="U538" s="100"/>
      <c r="V538" s="100"/>
      <c r="W538" s="100"/>
      <c r="X538" s="100"/>
      <c r="Y538" s="100"/>
      <c r="Z538" s="100"/>
      <c r="AA538" s="100"/>
      <c r="AB538" s="100"/>
      <c r="AC538" s="100"/>
      <c r="AD538" s="100"/>
      <c r="AE538" s="100"/>
    </row>
    <row r="539" spans="21:31" ht="30" customHeight="1" x14ac:dyDescent="0.35">
      <c r="U539" s="100"/>
      <c r="V539" s="100"/>
      <c r="W539" s="100"/>
      <c r="X539" s="100"/>
      <c r="Y539" s="100"/>
      <c r="Z539" s="100"/>
      <c r="AA539" s="100"/>
      <c r="AB539" s="100"/>
      <c r="AC539" s="100"/>
      <c r="AD539" s="100"/>
      <c r="AE539" s="100"/>
    </row>
    <row r="540" spans="21:31" ht="30" customHeight="1" x14ac:dyDescent="0.35">
      <c r="U540" s="100"/>
      <c r="V540" s="100"/>
      <c r="W540" s="100"/>
      <c r="X540" s="100"/>
      <c r="Y540" s="100"/>
      <c r="Z540" s="100"/>
      <c r="AA540" s="100"/>
      <c r="AB540" s="100"/>
      <c r="AC540" s="100"/>
      <c r="AD540" s="100"/>
      <c r="AE540" s="100"/>
    </row>
    <row r="541" spans="21:31" ht="30" customHeight="1" x14ac:dyDescent="0.35">
      <c r="U541" s="100"/>
      <c r="V541" s="100"/>
      <c r="W541" s="100"/>
      <c r="X541" s="100"/>
      <c r="Y541" s="100"/>
      <c r="Z541" s="100"/>
      <c r="AA541" s="100"/>
      <c r="AB541" s="100"/>
      <c r="AC541" s="100"/>
      <c r="AD541" s="100"/>
      <c r="AE541" s="100"/>
    </row>
    <row r="542" spans="21:31" ht="30" customHeight="1" x14ac:dyDescent="0.35">
      <c r="U542" s="100"/>
      <c r="V542" s="100"/>
      <c r="W542" s="100"/>
      <c r="X542" s="100"/>
      <c r="Y542" s="100"/>
      <c r="Z542" s="100"/>
      <c r="AA542" s="100"/>
      <c r="AB542" s="100"/>
      <c r="AC542" s="100"/>
      <c r="AD542" s="100"/>
      <c r="AE542" s="100"/>
    </row>
    <row r="543" spans="21:31" ht="30" customHeight="1" x14ac:dyDescent="0.35">
      <c r="U543" s="100"/>
      <c r="V543" s="100"/>
      <c r="W543" s="100"/>
      <c r="X543" s="100"/>
      <c r="Y543" s="100"/>
      <c r="Z543" s="100"/>
      <c r="AA543" s="100"/>
      <c r="AB543" s="100"/>
      <c r="AC543" s="100"/>
      <c r="AD543" s="100"/>
      <c r="AE543" s="100"/>
    </row>
    <row r="544" spans="21:31" ht="30" customHeight="1" x14ac:dyDescent="0.35">
      <c r="U544" s="100"/>
      <c r="V544" s="100"/>
      <c r="W544" s="100"/>
      <c r="X544" s="100"/>
      <c r="Y544" s="100"/>
      <c r="Z544" s="100"/>
      <c r="AA544" s="100"/>
      <c r="AB544" s="100"/>
      <c r="AC544" s="100"/>
      <c r="AD544" s="100"/>
      <c r="AE544" s="100"/>
    </row>
    <row r="545" spans="21:31" ht="30" customHeight="1" x14ac:dyDescent="0.35">
      <c r="U545" s="100"/>
      <c r="V545" s="100"/>
      <c r="W545" s="100"/>
      <c r="X545" s="100"/>
      <c r="Y545" s="100"/>
      <c r="Z545" s="100"/>
      <c r="AA545" s="100"/>
      <c r="AB545" s="100"/>
      <c r="AC545" s="100"/>
      <c r="AD545" s="100"/>
      <c r="AE545" s="100"/>
    </row>
    <row r="546" spans="21:31" ht="30" customHeight="1" x14ac:dyDescent="0.35">
      <c r="U546" s="100"/>
      <c r="V546" s="100"/>
      <c r="W546" s="100"/>
      <c r="X546" s="100"/>
      <c r="Y546" s="100"/>
      <c r="Z546" s="100"/>
      <c r="AA546" s="100"/>
      <c r="AB546" s="100"/>
      <c r="AC546" s="100"/>
      <c r="AD546" s="100"/>
      <c r="AE546" s="100"/>
    </row>
    <row r="547" spans="21:31" ht="30" customHeight="1" x14ac:dyDescent="0.35">
      <c r="U547" s="100"/>
      <c r="V547" s="100"/>
      <c r="W547" s="100"/>
      <c r="X547" s="100"/>
      <c r="Y547" s="100"/>
      <c r="Z547" s="100"/>
      <c r="AA547" s="100"/>
      <c r="AB547" s="100"/>
      <c r="AC547" s="100"/>
      <c r="AD547" s="100"/>
      <c r="AE547" s="100"/>
    </row>
    <row r="548" spans="21:31" ht="30" customHeight="1" x14ac:dyDescent="0.35">
      <c r="U548" s="100"/>
      <c r="V548" s="100"/>
      <c r="W548" s="100"/>
      <c r="X548" s="100"/>
      <c r="Y548" s="100"/>
      <c r="Z548" s="100"/>
      <c r="AA548" s="100"/>
      <c r="AB548" s="100"/>
      <c r="AC548" s="100"/>
      <c r="AD548" s="100"/>
      <c r="AE548" s="100"/>
    </row>
    <row r="549" spans="21:31" ht="30" customHeight="1" x14ac:dyDescent="0.35">
      <c r="U549" s="100"/>
      <c r="V549" s="100"/>
      <c r="W549" s="100"/>
      <c r="X549" s="100"/>
      <c r="Y549" s="100"/>
      <c r="Z549" s="100"/>
      <c r="AA549" s="100"/>
      <c r="AB549" s="100"/>
      <c r="AC549" s="100"/>
      <c r="AD549" s="100"/>
      <c r="AE549" s="100"/>
    </row>
    <row r="550" spans="21:31" ht="30" customHeight="1" x14ac:dyDescent="0.35">
      <c r="U550" s="100"/>
      <c r="V550" s="100"/>
      <c r="W550" s="100"/>
      <c r="X550" s="100"/>
      <c r="Y550" s="100"/>
      <c r="Z550" s="100"/>
      <c r="AA550" s="100"/>
      <c r="AB550" s="100"/>
      <c r="AC550" s="100"/>
      <c r="AD550" s="100"/>
      <c r="AE550" s="100"/>
    </row>
    <row r="551" spans="21:31" ht="30" customHeight="1" x14ac:dyDescent="0.35">
      <c r="U551" s="100"/>
      <c r="V551" s="100"/>
      <c r="W551" s="100"/>
      <c r="X551" s="100"/>
      <c r="Y551" s="100"/>
      <c r="Z551" s="100"/>
      <c r="AA551" s="100"/>
      <c r="AB551" s="100"/>
      <c r="AC551" s="100"/>
      <c r="AD551" s="100"/>
      <c r="AE551" s="100"/>
    </row>
    <row r="552" spans="21:31" ht="30" customHeight="1" x14ac:dyDescent="0.35">
      <c r="U552" s="100"/>
      <c r="V552" s="100"/>
      <c r="W552" s="100"/>
      <c r="X552" s="100"/>
      <c r="Y552" s="100"/>
      <c r="Z552" s="100"/>
      <c r="AA552" s="100"/>
      <c r="AB552" s="100"/>
      <c r="AC552" s="100"/>
      <c r="AD552" s="100"/>
      <c r="AE552" s="100"/>
    </row>
    <row r="553" spans="21:31" ht="30" customHeight="1" x14ac:dyDescent="0.35">
      <c r="U553" s="100"/>
      <c r="V553" s="100"/>
      <c r="W553" s="100"/>
      <c r="X553" s="100"/>
      <c r="Y553" s="100"/>
      <c r="Z553" s="100"/>
      <c r="AA553" s="100"/>
      <c r="AB553" s="100"/>
      <c r="AC553" s="100"/>
      <c r="AD553" s="100"/>
      <c r="AE553" s="100"/>
    </row>
    <row r="554" spans="21:31" ht="30" customHeight="1" x14ac:dyDescent="0.35">
      <c r="U554" s="100"/>
      <c r="V554" s="100"/>
      <c r="W554" s="100"/>
      <c r="X554" s="100"/>
      <c r="Y554" s="100"/>
      <c r="Z554" s="100"/>
      <c r="AA554" s="100"/>
      <c r="AB554" s="100"/>
      <c r="AC554" s="100"/>
      <c r="AD554" s="100"/>
      <c r="AE554" s="100"/>
    </row>
    <row r="555" spans="21:31" ht="30" customHeight="1" x14ac:dyDescent="0.35">
      <c r="U555" s="100"/>
      <c r="V555" s="100"/>
      <c r="W555" s="100"/>
      <c r="X555" s="100"/>
      <c r="Y555" s="100"/>
      <c r="Z555" s="100"/>
      <c r="AA555" s="100"/>
      <c r="AB555" s="100"/>
      <c r="AC555" s="100"/>
      <c r="AD555" s="100"/>
      <c r="AE555" s="100"/>
    </row>
    <row r="556" spans="21:31" ht="30" customHeight="1" x14ac:dyDescent="0.35">
      <c r="U556" s="100"/>
      <c r="V556" s="100"/>
      <c r="W556" s="100"/>
      <c r="X556" s="100"/>
      <c r="Y556" s="100"/>
      <c r="Z556" s="100"/>
      <c r="AA556" s="100"/>
      <c r="AB556" s="100"/>
      <c r="AC556" s="100"/>
      <c r="AD556" s="100"/>
      <c r="AE556" s="100"/>
    </row>
    <row r="557" spans="21:31" ht="30" customHeight="1" x14ac:dyDescent="0.35">
      <c r="U557" s="100"/>
      <c r="V557" s="100"/>
      <c r="W557" s="100"/>
      <c r="X557" s="100"/>
      <c r="Y557" s="100"/>
      <c r="Z557" s="100"/>
      <c r="AA557" s="100"/>
      <c r="AB557" s="100"/>
      <c r="AC557" s="100"/>
      <c r="AD557" s="100"/>
      <c r="AE557" s="100"/>
    </row>
    <row r="558" spans="21:31" ht="30" customHeight="1" x14ac:dyDescent="0.35">
      <c r="U558" s="100"/>
      <c r="V558" s="100"/>
      <c r="W558" s="100"/>
      <c r="X558" s="100"/>
      <c r="Y558" s="100"/>
      <c r="Z558" s="100"/>
      <c r="AA558" s="100"/>
      <c r="AB558" s="100"/>
      <c r="AC558" s="100"/>
      <c r="AD558" s="100"/>
      <c r="AE558" s="100"/>
    </row>
    <row r="559" spans="21:31" ht="30" customHeight="1" x14ac:dyDescent="0.35">
      <c r="U559" s="100"/>
      <c r="V559" s="100"/>
      <c r="W559" s="100"/>
      <c r="X559" s="100"/>
      <c r="Y559" s="100"/>
      <c r="Z559" s="100"/>
      <c r="AA559" s="100"/>
      <c r="AB559" s="100"/>
      <c r="AC559" s="100"/>
      <c r="AD559" s="100"/>
      <c r="AE559" s="100"/>
    </row>
    <row r="560" spans="21:31" ht="30" customHeight="1" x14ac:dyDescent="0.35">
      <c r="U560" s="100"/>
      <c r="V560" s="100"/>
      <c r="W560" s="100"/>
      <c r="X560" s="100"/>
      <c r="Y560" s="100"/>
      <c r="Z560" s="100"/>
      <c r="AA560" s="100"/>
      <c r="AB560" s="100"/>
      <c r="AC560" s="100"/>
      <c r="AD560" s="100"/>
      <c r="AE560" s="100"/>
    </row>
    <row r="561" spans="21:31" ht="30" customHeight="1" x14ac:dyDescent="0.35">
      <c r="U561" s="100"/>
      <c r="V561" s="100"/>
      <c r="W561" s="100"/>
      <c r="X561" s="100"/>
      <c r="Y561" s="100"/>
      <c r="Z561" s="100"/>
      <c r="AA561" s="100"/>
      <c r="AB561" s="100"/>
      <c r="AC561" s="100"/>
      <c r="AD561" s="100"/>
      <c r="AE561" s="100"/>
    </row>
    <row r="562" spans="21:31" ht="30" customHeight="1" x14ac:dyDescent="0.35">
      <c r="U562" s="100"/>
      <c r="V562" s="100"/>
      <c r="W562" s="100"/>
      <c r="X562" s="100"/>
      <c r="Y562" s="100"/>
      <c r="Z562" s="100"/>
      <c r="AA562" s="100"/>
      <c r="AB562" s="100"/>
      <c r="AC562" s="100"/>
      <c r="AD562" s="100"/>
      <c r="AE562" s="100"/>
    </row>
    <row r="563" spans="21:31" ht="30" customHeight="1" x14ac:dyDescent="0.35">
      <c r="U563" s="100"/>
      <c r="V563" s="100"/>
      <c r="W563" s="100"/>
      <c r="X563" s="100"/>
      <c r="Y563" s="100"/>
      <c r="Z563" s="100"/>
      <c r="AA563" s="100"/>
      <c r="AB563" s="100"/>
      <c r="AC563" s="100"/>
      <c r="AD563" s="100"/>
      <c r="AE563" s="100"/>
    </row>
    <row r="564" spans="21:31" ht="30" customHeight="1" x14ac:dyDescent="0.35">
      <c r="U564" s="100"/>
      <c r="V564" s="100"/>
      <c r="W564" s="100"/>
      <c r="X564" s="100"/>
      <c r="Y564" s="100"/>
      <c r="Z564" s="100"/>
      <c r="AA564" s="100"/>
      <c r="AB564" s="100"/>
      <c r="AC564" s="100"/>
      <c r="AD564" s="100"/>
      <c r="AE564" s="100"/>
    </row>
    <row r="565" spans="21:31" ht="30" customHeight="1" x14ac:dyDescent="0.35">
      <c r="U565" s="100"/>
      <c r="V565" s="100"/>
      <c r="W565" s="100"/>
      <c r="X565" s="100"/>
      <c r="Y565" s="100"/>
      <c r="Z565" s="100"/>
      <c r="AA565" s="100"/>
      <c r="AB565" s="100"/>
      <c r="AC565" s="100"/>
      <c r="AD565" s="100"/>
      <c r="AE565" s="100"/>
    </row>
    <row r="566" spans="21:31" ht="30" customHeight="1" x14ac:dyDescent="0.35">
      <c r="U566" s="100"/>
      <c r="V566" s="100"/>
      <c r="W566" s="100"/>
      <c r="X566" s="100"/>
      <c r="Y566" s="100"/>
      <c r="Z566" s="100"/>
      <c r="AA566" s="100"/>
      <c r="AB566" s="100"/>
      <c r="AC566" s="100"/>
      <c r="AD566" s="100"/>
      <c r="AE566" s="100"/>
    </row>
    <row r="567" spans="21:31" ht="30" customHeight="1" x14ac:dyDescent="0.35">
      <c r="U567" s="100"/>
      <c r="V567" s="100"/>
      <c r="W567" s="100"/>
      <c r="X567" s="100"/>
      <c r="Y567" s="100"/>
      <c r="Z567" s="100"/>
      <c r="AA567" s="100"/>
      <c r="AB567" s="100"/>
      <c r="AC567" s="100"/>
      <c r="AD567" s="100"/>
      <c r="AE567" s="100"/>
    </row>
    <row r="568" spans="21:31" ht="30" customHeight="1" x14ac:dyDescent="0.35">
      <c r="U568" s="100"/>
      <c r="V568" s="100"/>
      <c r="W568" s="100"/>
      <c r="X568" s="100"/>
      <c r="Y568" s="100"/>
      <c r="Z568" s="100"/>
      <c r="AA568" s="100"/>
      <c r="AB568" s="100"/>
      <c r="AC568" s="100"/>
      <c r="AD568" s="100"/>
      <c r="AE568" s="100"/>
    </row>
    <row r="569" spans="21:31" ht="30" customHeight="1" x14ac:dyDescent="0.35">
      <c r="U569" s="100"/>
      <c r="V569" s="100"/>
      <c r="W569" s="100"/>
      <c r="X569" s="100"/>
      <c r="Y569" s="100"/>
      <c r="Z569" s="100"/>
      <c r="AA569" s="100"/>
      <c r="AB569" s="100"/>
      <c r="AC569" s="100"/>
      <c r="AD569" s="100"/>
      <c r="AE569" s="100"/>
    </row>
    <row r="570" spans="21:31" ht="30" customHeight="1" x14ac:dyDescent="0.35">
      <c r="U570" s="100"/>
      <c r="V570" s="100"/>
      <c r="W570" s="100"/>
      <c r="X570" s="100"/>
      <c r="Y570" s="100"/>
      <c r="Z570" s="100"/>
      <c r="AA570" s="100"/>
      <c r="AB570" s="100"/>
      <c r="AC570" s="100"/>
      <c r="AD570" s="100"/>
      <c r="AE570" s="100"/>
    </row>
    <row r="571" spans="21:31" ht="30" customHeight="1" x14ac:dyDescent="0.35">
      <c r="U571" s="100"/>
      <c r="V571" s="100"/>
      <c r="W571" s="100"/>
      <c r="X571" s="100"/>
      <c r="Y571" s="100"/>
      <c r="Z571" s="100"/>
      <c r="AA571" s="100"/>
      <c r="AB571" s="100"/>
      <c r="AC571" s="100"/>
      <c r="AD571" s="100"/>
      <c r="AE571" s="100"/>
    </row>
    <row r="572" spans="21:31" ht="30" customHeight="1" x14ac:dyDescent="0.35">
      <c r="U572" s="100"/>
      <c r="V572" s="100"/>
      <c r="W572" s="100"/>
      <c r="X572" s="100"/>
      <c r="Y572" s="100"/>
      <c r="Z572" s="100"/>
      <c r="AA572" s="100"/>
      <c r="AB572" s="100"/>
      <c r="AC572" s="100"/>
      <c r="AD572" s="100"/>
      <c r="AE572" s="100"/>
    </row>
    <row r="573" spans="21:31" ht="30" customHeight="1" x14ac:dyDescent="0.35">
      <c r="U573" s="100"/>
      <c r="V573" s="100"/>
      <c r="W573" s="100"/>
      <c r="X573" s="100"/>
      <c r="Y573" s="100"/>
      <c r="Z573" s="100"/>
      <c r="AA573" s="100"/>
      <c r="AB573" s="100"/>
      <c r="AC573" s="100"/>
      <c r="AD573" s="100"/>
      <c r="AE573" s="100"/>
    </row>
    <row r="574" spans="21:31" ht="30" customHeight="1" x14ac:dyDescent="0.35">
      <c r="U574" s="100"/>
      <c r="V574" s="100"/>
      <c r="W574" s="100"/>
      <c r="X574" s="100"/>
      <c r="Y574" s="100"/>
      <c r="Z574" s="100"/>
      <c r="AA574" s="100"/>
      <c r="AB574" s="100"/>
      <c r="AC574" s="100"/>
      <c r="AD574" s="100"/>
      <c r="AE574" s="100"/>
    </row>
    <row r="575" spans="21:31" ht="30" customHeight="1" x14ac:dyDescent="0.35">
      <c r="U575" s="100"/>
      <c r="V575" s="100"/>
      <c r="W575" s="100"/>
      <c r="X575" s="100"/>
      <c r="Y575" s="100"/>
      <c r="Z575" s="100"/>
      <c r="AA575" s="100"/>
      <c r="AB575" s="100"/>
      <c r="AC575" s="100"/>
      <c r="AD575" s="100"/>
      <c r="AE575" s="100"/>
    </row>
    <row r="576" spans="21:31" ht="30" customHeight="1" x14ac:dyDescent="0.35">
      <c r="U576" s="100"/>
      <c r="V576" s="100"/>
      <c r="W576" s="100"/>
      <c r="X576" s="100"/>
      <c r="Y576" s="100"/>
      <c r="Z576" s="100"/>
      <c r="AA576" s="100"/>
      <c r="AB576" s="100"/>
      <c r="AC576" s="100"/>
      <c r="AD576" s="100"/>
      <c r="AE576" s="100"/>
    </row>
    <row r="577" spans="21:31" ht="30" customHeight="1" x14ac:dyDescent="0.35">
      <c r="U577" s="100"/>
      <c r="V577" s="100"/>
      <c r="W577" s="100"/>
      <c r="X577" s="100"/>
      <c r="Y577" s="100"/>
      <c r="Z577" s="100"/>
      <c r="AA577" s="100"/>
      <c r="AB577" s="100"/>
      <c r="AC577" s="100"/>
      <c r="AD577" s="100"/>
      <c r="AE577" s="100"/>
    </row>
    <row r="578" spans="21:31" ht="30" customHeight="1" x14ac:dyDescent="0.35">
      <c r="U578" s="100"/>
      <c r="V578" s="100"/>
      <c r="W578" s="100"/>
      <c r="X578" s="100"/>
      <c r="Y578" s="100"/>
      <c r="Z578" s="100"/>
      <c r="AA578" s="100"/>
      <c r="AB578" s="100"/>
      <c r="AC578" s="100"/>
      <c r="AD578" s="100"/>
      <c r="AE578" s="100"/>
    </row>
    <row r="579" spans="21:31" ht="30" customHeight="1" x14ac:dyDescent="0.35">
      <c r="U579" s="100"/>
      <c r="V579" s="100"/>
      <c r="W579" s="100"/>
      <c r="X579" s="100"/>
      <c r="Y579" s="100"/>
      <c r="Z579" s="100"/>
      <c r="AA579" s="100"/>
      <c r="AB579" s="100"/>
      <c r="AC579" s="100"/>
      <c r="AD579" s="100"/>
      <c r="AE579" s="100"/>
    </row>
    <row r="580" spans="21:31" ht="30" customHeight="1" x14ac:dyDescent="0.35">
      <c r="U580" s="100"/>
      <c r="V580" s="100"/>
      <c r="W580" s="100"/>
      <c r="X580" s="100"/>
      <c r="Y580" s="100"/>
      <c r="Z580" s="100"/>
      <c r="AA580" s="100"/>
      <c r="AB580" s="100"/>
      <c r="AC580" s="100"/>
      <c r="AD580" s="100"/>
      <c r="AE580" s="100"/>
    </row>
    <row r="581" spans="21:31" ht="30" customHeight="1" x14ac:dyDescent="0.35">
      <c r="U581" s="100"/>
      <c r="V581" s="100"/>
      <c r="W581" s="100"/>
      <c r="X581" s="100"/>
      <c r="Y581" s="100"/>
      <c r="Z581" s="100"/>
      <c r="AA581" s="100"/>
      <c r="AB581" s="100"/>
      <c r="AC581" s="100"/>
      <c r="AD581" s="100"/>
      <c r="AE581" s="100"/>
    </row>
    <row r="582" spans="21:31" ht="30" customHeight="1" x14ac:dyDescent="0.35">
      <c r="U582" s="100"/>
      <c r="V582" s="100"/>
      <c r="W582" s="100"/>
      <c r="X582" s="100"/>
      <c r="Y582" s="100"/>
      <c r="Z582" s="100"/>
      <c r="AA582" s="100"/>
      <c r="AB582" s="100"/>
      <c r="AC582" s="100"/>
      <c r="AD582" s="100"/>
      <c r="AE582" s="100"/>
    </row>
    <row r="583" spans="21:31" ht="30" customHeight="1" x14ac:dyDescent="0.35">
      <c r="U583" s="100"/>
      <c r="V583" s="100"/>
      <c r="W583" s="100"/>
      <c r="X583" s="100"/>
      <c r="Y583" s="100"/>
      <c r="Z583" s="100"/>
      <c r="AA583" s="100"/>
      <c r="AB583" s="100"/>
      <c r="AC583" s="100"/>
      <c r="AD583" s="100"/>
      <c r="AE583" s="100"/>
    </row>
    <row r="584" spans="21:31" ht="30" customHeight="1" x14ac:dyDescent="0.35">
      <c r="U584" s="100"/>
      <c r="V584" s="100"/>
      <c r="W584" s="100"/>
      <c r="X584" s="100"/>
      <c r="Y584" s="100"/>
      <c r="Z584" s="100"/>
      <c r="AA584" s="100"/>
      <c r="AB584" s="100"/>
      <c r="AC584" s="100"/>
      <c r="AD584" s="100"/>
      <c r="AE584" s="100"/>
    </row>
    <row r="585" spans="21:31" ht="30" customHeight="1" x14ac:dyDescent="0.35">
      <c r="U585" s="100"/>
      <c r="V585" s="100"/>
      <c r="W585" s="100"/>
      <c r="X585" s="100"/>
      <c r="Y585" s="100"/>
      <c r="Z585" s="100"/>
      <c r="AA585" s="100"/>
      <c r="AB585" s="100"/>
      <c r="AC585" s="100"/>
      <c r="AD585" s="100"/>
      <c r="AE585" s="100"/>
    </row>
    <row r="586" spans="21:31" ht="30" customHeight="1" x14ac:dyDescent="0.35">
      <c r="U586" s="100"/>
      <c r="V586" s="100"/>
      <c r="W586" s="100"/>
      <c r="X586" s="100"/>
      <c r="Y586" s="100"/>
      <c r="Z586" s="100"/>
      <c r="AA586" s="100"/>
      <c r="AB586" s="100"/>
      <c r="AC586" s="100"/>
      <c r="AD586" s="100"/>
      <c r="AE586" s="100"/>
    </row>
    <row r="587" spans="21:31" ht="30" customHeight="1" x14ac:dyDescent="0.35">
      <c r="U587" s="100"/>
      <c r="V587" s="100"/>
      <c r="W587" s="100"/>
      <c r="X587" s="100"/>
      <c r="Y587" s="100"/>
      <c r="Z587" s="100"/>
      <c r="AA587" s="100"/>
      <c r="AB587" s="100"/>
      <c r="AC587" s="100"/>
      <c r="AD587" s="100"/>
      <c r="AE587" s="100"/>
    </row>
    <row r="588" spans="21:31" ht="30" customHeight="1" x14ac:dyDescent="0.35">
      <c r="U588" s="100"/>
      <c r="V588" s="100"/>
      <c r="W588" s="100"/>
      <c r="X588" s="100"/>
      <c r="Y588" s="100"/>
      <c r="Z588" s="100"/>
      <c r="AA588" s="100"/>
      <c r="AB588" s="100"/>
      <c r="AC588" s="100"/>
      <c r="AD588" s="100"/>
      <c r="AE588" s="100"/>
    </row>
    <row r="589" spans="21:31" ht="30" customHeight="1" x14ac:dyDescent="0.35">
      <c r="U589" s="100"/>
      <c r="V589" s="100"/>
      <c r="W589" s="100"/>
      <c r="X589" s="100"/>
      <c r="Y589" s="100"/>
      <c r="Z589" s="100"/>
      <c r="AA589" s="100"/>
      <c r="AB589" s="100"/>
      <c r="AC589" s="100"/>
      <c r="AD589" s="100"/>
      <c r="AE589" s="100"/>
    </row>
    <row r="590" spans="21:31" ht="30" customHeight="1" x14ac:dyDescent="0.35">
      <c r="U590" s="100"/>
      <c r="V590" s="100"/>
      <c r="W590" s="100"/>
      <c r="X590" s="100"/>
      <c r="Y590" s="100"/>
      <c r="Z590" s="100"/>
      <c r="AA590" s="100"/>
      <c r="AB590" s="100"/>
      <c r="AC590" s="100"/>
      <c r="AD590" s="100"/>
      <c r="AE590" s="100"/>
    </row>
    <row r="591" spans="21:31" ht="30" customHeight="1" x14ac:dyDescent="0.35">
      <c r="U591" s="100"/>
      <c r="V591" s="100"/>
      <c r="W591" s="100"/>
      <c r="X591" s="100"/>
      <c r="Y591" s="100"/>
      <c r="Z591" s="100"/>
      <c r="AA591" s="100"/>
      <c r="AB591" s="100"/>
      <c r="AC591" s="100"/>
      <c r="AD591" s="100"/>
      <c r="AE591" s="100"/>
    </row>
    <row r="592" spans="21:31" ht="30" customHeight="1" x14ac:dyDescent="0.35">
      <c r="U592" s="100"/>
      <c r="V592" s="100"/>
      <c r="W592" s="100"/>
      <c r="X592" s="100"/>
      <c r="Y592" s="100"/>
      <c r="Z592" s="100"/>
      <c r="AA592" s="100"/>
      <c r="AB592" s="100"/>
      <c r="AC592" s="100"/>
      <c r="AD592" s="100"/>
      <c r="AE592" s="100"/>
    </row>
    <row r="593" spans="21:31" ht="30" customHeight="1" x14ac:dyDescent="0.35">
      <c r="U593" s="100"/>
      <c r="V593" s="100"/>
      <c r="W593" s="100"/>
      <c r="X593" s="100"/>
      <c r="Y593" s="100"/>
      <c r="Z593" s="100"/>
      <c r="AA593" s="100"/>
      <c r="AB593" s="100"/>
      <c r="AC593" s="100"/>
      <c r="AD593" s="100"/>
      <c r="AE593" s="100"/>
    </row>
    <row r="594" spans="21:31" ht="30" customHeight="1" x14ac:dyDescent="0.35">
      <c r="U594" s="100"/>
      <c r="V594" s="100"/>
      <c r="W594" s="100"/>
      <c r="X594" s="100"/>
      <c r="Y594" s="100"/>
      <c r="Z594" s="100"/>
      <c r="AA594" s="100"/>
      <c r="AB594" s="100"/>
      <c r="AC594" s="100"/>
      <c r="AD594" s="100"/>
      <c r="AE594" s="100"/>
    </row>
    <row r="595" spans="21:31" ht="30" customHeight="1" x14ac:dyDescent="0.35">
      <c r="U595" s="100"/>
      <c r="V595" s="100"/>
      <c r="W595" s="100"/>
      <c r="X595" s="100"/>
      <c r="Y595" s="100"/>
      <c r="Z595" s="100"/>
      <c r="AA595" s="100"/>
      <c r="AB595" s="100"/>
      <c r="AC595" s="100"/>
      <c r="AD595" s="100"/>
      <c r="AE595" s="100"/>
    </row>
    <row r="596" spans="21:31" ht="30" customHeight="1" x14ac:dyDescent="0.35">
      <c r="U596" s="100"/>
      <c r="V596" s="100"/>
      <c r="W596" s="100"/>
      <c r="X596" s="100"/>
      <c r="Y596" s="100"/>
      <c r="Z596" s="100"/>
      <c r="AA596" s="100"/>
      <c r="AB596" s="100"/>
      <c r="AC596" s="100"/>
      <c r="AD596" s="100"/>
      <c r="AE596" s="100"/>
    </row>
    <row r="597" spans="21:31" ht="30" customHeight="1" x14ac:dyDescent="0.35">
      <c r="U597" s="100"/>
      <c r="V597" s="100"/>
      <c r="W597" s="100"/>
      <c r="X597" s="100"/>
      <c r="Y597" s="100"/>
      <c r="Z597" s="100"/>
      <c r="AA597" s="100"/>
      <c r="AB597" s="100"/>
      <c r="AC597" s="100"/>
      <c r="AD597" s="100"/>
      <c r="AE597" s="100"/>
    </row>
    <row r="598" spans="21:31" ht="30" customHeight="1" x14ac:dyDescent="0.35">
      <c r="U598" s="100"/>
      <c r="V598" s="100"/>
      <c r="W598" s="100"/>
      <c r="X598" s="100"/>
      <c r="Y598" s="100"/>
      <c r="Z598" s="100"/>
      <c r="AA598" s="100"/>
      <c r="AB598" s="100"/>
      <c r="AC598" s="100"/>
      <c r="AD598" s="100"/>
      <c r="AE598" s="100"/>
    </row>
    <row r="599" spans="21:31" ht="30" customHeight="1" x14ac:dyDescent="0.35">
      <c r="U599" s="100"/>
      <c r="V599" s="100"/>
      <c r="W599" s="100"/>
      <c r="X599" s="100"/>
      <c r="Y599" s="100"/>
      <c r="Z599" s="100"/>
      <c r="AA599" s="100"/>
      <c r="AB599" s="100"/>
      <c r="AC599" s="100"/>
      <c r="AD599" s="100"/>
      <c r="AE599" s="100"/>
    </row>
    <row r="600" spans="21:31" ht="30" customHeight="1" x14ac:dyDescent="0.35">
      <c r="U600" s="100"/>
      <c r="V600" s="100"/>
      <c r="W600" s="100"/>
      <c r="X600" s="100"/>
      <c r="Y600" s="100"/>
      <c r="Z600" s="100"/>
      <c r="AA600" s="100"/>
      <c r="AB600" s="100"/>
      <c r="AC600" s="100"/>
      <c r="AD600" s="100"/>
      <c r="AE600" s="100"/>
    </row>
    <row r="601" spans="21:31" ht="30" customHeight="1" x14ac:dyDescent="0.35">
      <c r="U601" s="100"/>
      <c r="V601" s="100"/>
      <c r="W601" s="100"/>
      <c r="X601" s="100"/>
      <c r="Y601" s="100"/>
      <c r="Z601" s="100"/>
      <c r="AA601" s="100"/>
      <c r="AB601" s="100"/>
      <c r="AC601" s="100"/>
      <c r="AD601" s="100"/>
      <c r="AE601" s="100"/>
    </row>
    <row r="602" spans="21:31" ht="30" customHeight="1" x14ac:dyDescent="0.35">
      <c r="U602" s="100"/>
      <c r="V602" s="100"/>
      <c r="W602" s="100"/>
      <c r="X602" s="100"/>
      <c r="Y602" s="100"/>
      <c r="Z602" s="100"/>
      <c r="AA602" s="100"/>
      <c r="AB602" s="100"/>
      <c r="AC602" s="100"/>
      <c r="AD602" s="100"/>
      <c r="AE602" s="100"/>
    </row>
    <row r="603" spans="21:31" ht="30" customHeight="1" x14ac:dyDescent="0.35">
      <c r="U603" s="100"/>
      <c r="V603" s="100"/>
      <c r="W603" s="100"/>
      <c r="X603" s="100"/>
      <c r="Y603" s="100"/>
      <c r="Z603" s="100"/>
      <c r="AA603" s="100"/>
      <c r="AB603" s="100"/>
      <c r="AC603" s="100"/>
      <c r="AD603" s="100"/>
      <c r="AE603" s="100"/>
    </row>
    <row r="604" spans="21:31" ht="30" customHeight="1" x14ac:dyDescent="0.35">
      <c r="U604" s="100"/>
      <c r="V604" s="100"/>
      <c r="W604" s="100"/>
      <c r="X604" s="100"/>
      <c r="Y604" s="100"/>
      <c r="Z604" s="100"/>
      <c r="AA604" s="100"/>
      <c r="AB604" s="100"/>
      <c r="AC604" s="100"/>
      <c r="AD604" s="100"/>
      <c r="AE604" s="100"/>
    </row>
    <row r="605" spans="21:31" ht="30" customHeight="1" x14ac:dyDescent="0.35">
      <c r="U605" s="100"/>
      <c r="V605" s="100"/>
      <c r="W605" s="100"/>
      <c r="X605" s="100"/>
      <c r="Y605" s="100"/>
      <c r="Z605" s="100"/>
      <c r="AA605" s="100"/>
      <c r="AB605" s="100"/>
      <c r="AC605" s="100"/>
      <c r="AD605" s="100"/>
      <c r="AE605" s="100"/>
    </row>
    <row r="606" spans="21:31" ht="30" customHeight="1" x14ac:dyDescent="0.35">
      <c r="U606" s="100"/>
      <c r="V606" s="100"/>
      <c r="W606" s="100"/>
      <c r="X606" s="100"/>
      <c r="Y606" s="100"/>
      <c r="Z606" s="100"/>
      <c r="AA606" s="100"/>
      <c r="AB606" s="100"/>
      <c r="AC606" s="100"/>
      <c r="AD606" s="100"/>
      <c r="AE606" s="100"/>
    </row>
    <row r="607" spans="21:31" ht="30" customHeight="1" x14ac:dyDescent="0.35">
      <c r="U607" s="100"/>
      <c r="V607" s="100"/>
      <c r="W607" s="100"/>
      <c r="X607" s="100"/>
      <c r="Y607" s="100"/>
      <c r="Z607" s="100"/>
      <c r="AA607" s="100"/>
      <c r="AB607" s="100"/>
      <c r="AC607" s="100"/>
      <c r="AD607" s="100"/>
      <c r="AE607" s="100"/>
    </row>
    <row r="608" spans="21:31" ht="30" customHeight="1" x14ac:dyDescent="0.35">
      <c r="U608" s="100"/>
      <c r="V608" s="100"/>
      <c r="W608" s="100"/>
      <c r="X608" s="100"/>
      <c r="Y608" s="100"/>
      <c r="Z608" s="100"/>
      <c r="AA608" s="100"/>
      <c r="AB608" s="100"/>
      <c r="AC608" s="100"/>
      <c r="AD608" s="100"/>
      <c r="AE608" s="100"/>
    </row>
    <row r="609" spans="21:31" ht="30" customHeight="1" x14ac:dyDescent="0.35">
      <c r="U609" s="100"/>
      <c r="V609" s="100"/>
      <c r="W609" s="100"/>
      <c r="X609" s="100"/>
      <c r="Y609" s="100"/>
      <c r="Z609" s="100"/>
      <c r="AA609" s="100"/>
      <c r="AB609" s="100"/>
      <c r="AC609" s="100"/>
      <c r="AD609" s="100"/>
      <c r="AE609" s="100"/>
    </row>
    <row r="610" spans="21:31" ht="30" customHeight="1" x14ac:dyDescent="0.35">
      <c r="U610" s="100"/>
      <c r="V610" s="100"/>
      <c r="W610" s="100"/>
      <c r="X610" s="100"/>
      <c r="Y610" s="100"/>
      <c r="Z610" s="100"/>
      <c r="AA610" s="100"/>
      <c r="AB610" s="100"/>
      <c r="AC610" s="100"/>
      <c r="AD610" s="100"/>
      <c r="AE610" s="100"/>
    </row>
    <row r="611" spans="21:31" ht="30" customHeight="1" x14ac:dyDescent="0.35">
      <c r="U611" s="100"/>
      <c r="V611" s="100"/>
      <c r="W611" s="100"/>
      <c r="X611" s="100"/>
      <c r="Y611" s="100"/>
      <c r="Z611" s="100"/>
      <c r="AA611" s="100"/>
      <c r="AB611" s="100"/>
      <c r="AC611" s="100"/>
      <c r="AD611" s="100"/>
      <c r="AE611" s="100"/>
    </row>
    <row r="612" spans="21:31" ht="30" customHeight="1" x14ac:dyDescent="0.35">
      <c r="U612" s="100"/>
      <c r="V612" s="100"/>
      <c r="W612" s="100"/>
      <c r="X612" s="100"/>
      <c r="Y612" s="100"/>
      <c r="Z612" s="100"/>
      <c r="AA612" s="100"/>
      <c r="AB612" s="100"/>
      <c r="AC612" s="100"/>
      <c r="AD612" s="100"/>
      <c r="AE612" s="100"/>
    </row>
    <row r="613" spans="21:31" ht="30" customHeight="1" x14ac:dyDescent="0.35">
      <c r="U613" s="100"/>
      <c r="V613" s="100"/>
      <c r="W613" s="100"/>
      <c r="X613" s="100"/>
      <c r="Y613" s="100"/>
      <c r="Z613" s="100"/>
      <c r="AA613" s="100"/>
      <c r="AB613" s="100"/>
      <c r="AC613" s="100"/>
      <c r="AD613" s="100"/>
      <c r="AE613" s="100"/>
    </row>
    <row r="614" spans="21:31" ht="30" customHeight="1" x14ac:dyDescent="0.35">
      <c r="U614" s="100"/>
      <c r="V614" s="100"/>
      <c r="W614" s="100"/>
      <c r="X614" s="100"/>
      <c r="Y614" s="100"/>
      <c r="Z614" s="100"/>
      <c r="AA614" s="100"/>
      <c r="AB614" s="100"/>
      <c r="AC614" s="100"/>
      <c r="AD614" s="100"/>
      <c r="AE614" s="100"/>
    </row>
    <row r="615" spans="21:31" ht="30" customHeight="1" x14ac:dyDescent="0.35">
      <c r="U615" s="100"/>
      <c r="V615" s="100"/>
      <c r="W615" s="100"/>
      <c r="X615" s="100"/>
      <c r="Y615" s="100"/>
      <c r="Z615" s="100"/>
      <c r="AA615" s="100"/>
      <c r="AB615" s="100"/>
      <c r="AC615" s="100"/>
      <c r="AD615" s="100"/>
      <c r="AE615" s="100"/>
    </row>
    <row r="616" spans="21:31" ht="30" customHeight="1" x14ac:dyDescent="0.35">
      <c r="U616" s="100"/>
      <c r="V616" s="100"/>
      <c r="W616" s="100"/>
      <c r="X616" s="100"/>
      <c r="Y616" s="100"/>
      <c r="Z616" s="100"/>
      <c r="AA616" s="100"/>
      <c r="AB616" s="100"/>
      <c r="AC616" s="100"/>
      <c r="AD616" s="100"/>
      <c r="AE616" s="100"/>
    </row>
    <row r="617" spans="21:31" ht="30" customHeight="1" x14ac:dyDescent="0.35">
      <c r="U617" s="100"/>
      <c r="V617" s="100"/>
      <c r="W617" s="100"/>
      <c r="X617" s="100"/>
      <c r="Y617" s="100"/>
      <c r="Z617" s="100"/>
      <c r="AA617" s="100"/>
      <c r="AB617" s="100"/>
      <c r="AC617" s="100"/>
      <c r="AD617" s="100"/>
      <c r="AE617" s="100"/>
    </row>
    <row r="618" spans="21:31" ht="30" customHeight="1" x14ac:dyDescent="0.35">
      <c r="U618" s="100"/>
      <c r="V618" s="100"/>
      <c r="W618" s="100"/>
      <c r="X618" s="100"/>
      <c r="Y618" s="100"/>
      <c r="Z618" s="100"/>
      <c r="AA618" s="100"/>
      <c r="AB618" s="100"/>
      <c r="AC618" s="100"/>
      <c r="AD618" s="100"/>
      <c r="AE618" s="100"/>
    </row>
    <row r="619" spans="21:31" ht="30" customHeight="1" x14ac:dyDescent="0.35">
      <c r="U619" s="100"/>
      <c r="V619" s="100"/>
      <c r="W619" s="100"/>
      <c r="X619" s="100"/>
      <c r="Y619" s="100"/>
      <c r="Z619" s="100"/>
      <c r="AA619" s="100"/>
      <c r="AB619" s="100"/>
      <c r="AC619" s="100"/>
      <c r="AD619" s="100"/>
      <c r="AE619" s="100"/>
    </row>
    <row r="620" spans="21:31" ht="30" customHeight="1" x14ac:dyDescent="0.35">
      <c r="U620" s="100"/>
      <c r="V620" s="100"/>
      <c r="W620" s="100"/>
      <c r="X620" s="100"/>
      <c r="Y620" s="100"/>
      <c r="Z620" s="100"/>
      <c r="AA620" s="100"/>
      <c r="AB620" s="100"/>
      <c r="AC620" s="100"/>
      <c r="AD620" s="100"/>
      <c r="AE620" s="100"/>
    </row>
    <row r="621" spans="21:31" ht="30" customHeight="1" x14ac:dyDescent="0.35">
      <c r="U621" s="100"/>
      <c r="V621" s="100"/>
      <c r="W621" s="100"/>
      <c r="X621" s="100"/>
      <c r="Y621" s="100"/>
      <c r="Z621" s="100"/>
      <c r="AA621" s="100"/>
      <c r="AB621" s="100"/>
      <c r="AC621" s="100"/>
      <c r="AD621" s="100"/>
      <c r="AE621" s="100"/>
    </row>
    <row r="622" spans="21:31" ht="30" customHeight="1" x14ac:dyDescent="0.35">
      <c r="U622" s="100"/>
      <c r="V622" s="100"/>
      <c r="W622" s="100"/>
      <c r="X622" s="100"/>
      <c r="Y622" s="100"/>
      <c r="Z622" s="100"/>
      <c r="AA622" s="100"/>
      <c r="AB622" s="100"/>
      <c r="AC622" s="100"/>
      <c r="AD622" s="100"/>
      <c r="AE622" s="100"/>
    </row>
    <row r="623" spans="21:31" ht="30" customHeight="1" x14ac:dyDescent="0.35">
      <c r="U623" s="100"/>
      <c r="V623" s="100"/>
      <c r="W623" s="100"/>
      <c r="X623" s="100"/>
      <c r="Y623" s="100"/>
      <c r="Z623" s="100"/>
      <c r="AA623" s="100"/>
      <c r="AB623" s="100"/>
      <c r="AC623" s="100"/>
      <c r="AD623" s="100"/>
      <c r="AE623" s="100"/>
    </row>
    <row r="624" spans="21:31" ht="30" customHeight="1" x14ac:dyDescent="0.35">
      <c r="U624" s="100"/>
      <c r="V624" s="100"/>
      <c r="W624" s="100"/>
      <c r="X624" s="100"/>
      <c r="Y624" s="100"/>
      <c r="Z624" s="100"/>
      <c r="AA624" s="100"/>
      <c r="AB624" s="100"/>
      <c r="AC624" s="100"/>
      <c r="AD624" s="100"/>
      <c r="AE624" s="100"/>
    </row>
    <row r="625" spans="21:31" ht="30" customHeight="1" x14ac:dyDescent="0.35">
      <c r="U625" s="100"/>
      <c r="V625" s="100"/>
      <c r="W625" s="100"/>
      <c r="X625" s="100"/>
      <c r="Y625" s="100"/>
      <c r="Z625" s="100"/>
      <c r="AA625" s="100"/>
      <c r="AB625" s="100"/>
      <c r="AC625" s="100"/>
      <c r="AD625" s="100"/>
      <c r="AE625" s="100"/>
    </row>
    <row r="626" spans="21:31" ht="30" customHeight="1" x14ac:dyDescent="0.35">
      <c r="U626" s="100"/>
      <c r="V626" s="100"/>
      <c r="W626" s="100"/>
      <c r="X626" s="100"/>
      <c r="Y626" s="100"/>
      <c r="Z626" s="100"/>
      <c r="AA626" s="100"/>
      <c r="AB626" s="100"/>
      <c r="AC626" s="100"/>
      <c r="AD626" s="100"/>
      <c r="AE626" s="100"/>
    </row>
    <row r="627" spans="21:31" ht="30" customHeight="1" x14ac:dyDescent="0.35">
      <c r="U627" s="100"/>
      <c r="V627" s="100"/>
      <c r="W627" s="100"/>
      <c r="X627" s="100"/>
      <c r="Y627" s="100"/>
      <c r="Z627" s="100"/>
      <c r="AA627" s="100"/>
      <c r="AB627" s="100"/>
      <c r="AC627" s="100"/>
      <c r="AD627" s="100"/>
      <c r="AE627" s="100"/>
    </row>
    <row r="628" spans="21:31" ht="30" customHeight="1" x14ac:dyDescent="0.35">
      <c r="U628" s="100"/>
      <c r="V628" s="100"/>
      <c r="W628" s="100"/>
      <c r="X628" s="100"/>
      <c r="Y628" s="100"/>
      <c r="Z628" s="100"/>
      <c r="AA628" s="100"/>
      <c r="AB628" s="100"/>
      <c r="AC628" s="100"/>
      <c r="AD628" s="100"/>
      <c r="AE628" s="100"/>
    </row>
    <row r="629" spans="21:31" ht="30" customHeight="1" x14ac:dyDescent="0.35">
      <c r="U629" s="100"/>
      <c r="V629" s="100"/>
      <c r="W629" s="100"/>
      <c r="X629" s="100"/>
      <c r="Y629" s="100"/>
      <c r="Z629" s="100"/>
      <c r="AA629" s="100"/>
      <c r="AB629" s="100"/>
      <c r="AC629" s="100"/>
      <c r="AD629" s="100"/>
      <c r="AE629" s="100"/>
    </row>
    <row r="630" spans="21:31" ht="30" customHeight="1" x14ac:dyDescent="0.35">
      <c r="U630" s="100"/>
      <c r="V630" s="100"/>
      <c r="W630" s="100"/>
      <c r="X630" s="100"/>
      <c r="Y630" s="100"/>
      <c r="Z630" s="100"/>
      <c r="AA630" s="100"/>
      <c r="AB630" s="100"/>
      <c r="AC630" s="100"/>
      <c r="AD630" s="100"/>
      <c r="AE630" s="100"/>
    </row>
    <row r="631" spans="21:31" ht="30" customHeight="1" x14ac:dyDescent="0.35">
      <c r="U631" s="100"/>
      <c r="V631" s="100"/>
      <c r="W631" s="100"/>
      <c r="X631" s="100"/>
      <c r="Y631" s="100"/>
      <c r="Z631" s="100"/>
      <c r="AA631" s="100"/>
      <c r="AB631" s="100"/>
      <c r="AC631" s="100"/>
      <c r="AD631" s="100"/>
      <c r="AE631" s="100"/>
    </row>
    <row r="632" spans="21:31" ht="30" customHeight="1" x14ac:dyDescent="0.35">
      <c r="U632" s="100"/>
      <c r="V632" s="100"/>
      <c r="W632" s="100"/>
      <c r="X632" s="100"/>
      <c r="Y632" s="100"/>
      <c r="Z632" s="100"/>
      <c r="AA632" s="100"/>
      <c r="AB632" s="100"/>
      <c r="AC632" s="100"/>
      <c r="AD632" s="100"/>
      <c r="AE632" s="100"/>
    </row>
    <row r="633" spans="21:31" ht="30" customHeight="1" x14ac:dyDescent="0.35">
      <c r="U633" s="100"/>
      <c r="V633" s="100"/>
      <c r="W633" s="100"/>
      <c r="X633" s="100"/>
      <c r="Y633" s="100"/>
      <c r="Z633" s="100"/>
      <c r="AA633" s="100"/>
      <c r="AB633" s="100"/>
      <c r="AC633" s="100"/>
      <c r="AD633" s="100"/>
      <c r="AE633" s="100"/>
    </row>
    <row r="634" spans="21:31" ht="30" customHeight="1" x14ac:dyDescent="0.35">
      <c r="U634" s="100"/>
      <c r="V634" s="100"/>
      <c r="W634" s="100"/>
      <c r="X634" s="100"/>
      <c r="Y634" s="100"/>
      <c r="Z634" s="100"/>
      <c r="AA634" s="100"/>
      <c r="AB634" s="100"/>
      <c r="AC634" s="100"/>
      <c r="AD634" s="100"/>
      <c r="AE634" s="100"/>
    </row>
    <row r="635" spans="21:31" ht="30" customHeight="1" x14ac:dyDescent="0.35">
      <c r="U635" s="100"/>
      <c r="V635" s="100"/>
      <c r="W635" s="100"/>
      <c r="X635" s="100"/>
      <c r="Y635" s="100"/>
      <c r="Z635" s="100"/>
      <c r="AA635" s="100"/>
      <c r="AB635" s="100"/>
      <c r="AC635" s="100"/>
      <c r="AD635" s="100"/>
      <c r="AE635" s="100"/>
    </row>
    <row r="636" spans="21:31" ht="30" customHeight="1" x14ac:dyDescent="0.35">
      <c r="U636" s="100"/>
      <c r="V636" s="100"/>
      <c r="W636" s="100"/>
      <c r="X636" s="100"/>
      <c r="Y636" s="100"/>
      <c r="Z636" s="100"/>
      <c r="AA636" s="100"/>
      <c r="AB636" s="100"/>
      <c r="AC636" s="100"/>
      <c r="AD636" s="100"/>
      <c r="AE636" s="100"/>
    </row>
    <row r="637" spans="21:31" ht="30" customHeight="1" x14ac:dyDescent="0.35">
      <c r="U637" s="100"/>
      <c r="V637" s="100"/>
      <c r="W637" s="100"/>
      <c r="X637" s="100"/>
      <c r="Y637" s="100"/>
      <c r="Z637" s="100"/>
      <c r="AA637" s="100"/>
      <c r="AB637" s="100"/>
      <c r="AC637" s="100"/>
      <c r="AD637" s="100"/>
      <c r="AE637" s="100"/>
    </row>
    <row r="638" spans="21:31" ht="30" customHeight="1" x14ac:dyDescent="0.35">
      <c r="U638" s="100"/>
      <c r="V638" s="100"/>
      <c r="W638" s="100"/>
      <c r="X638" s="100"/>
      <c r="Y638" s="100"/>
      <c r="Z638" s="100"/>
      <c r="AA638" s="100"/>
      <c r="AB638" s="100"/>
      <c r="AC638" s="100"/>
      <c r="AD638" s="100"/>
      <c r="AE638" s="100"/>
    </row>
    <row r="639" spans="21:31" ht="30" customHeight="1" x14ac:dyDescent="0.35">
      <c r="U639" s="100"/>
      <c r="V639" s="100"/>
      <c r="W639" s="100"/>
      <c r="X639" s="100"/>
      <c r="Y639" s="100"/>
      <c r="Z639" s="100"/>
      <c r="AA639" s="100"/>
      <c r="AB639" s="100"/>
      <c r="AC639" s="100"/>
      <c r="AD639" s="100"/>
      <c r="AE639" s="100"/>
    </row>
    <row r="640" spans="21:31" ht="30" customHeight="1" x14ac:dyDescent="0.35">
      <c r="U640" s="100"/>
      <c r="V640" s="100"/>
      <c r="W640" s="100"/>
      <c r="X640" s="100"/>
      <c r="Y640" s="100"/>
      <c r="Z640" s="100"/>
      <c r="AA640" s="100"/>
      <c r="AB640" s="100"/>
      <c r="AC640" s="100"/>
      <c r="AD640" s="100"/>
      <c r="AE640" s="100"/>
    </row>
    <row r="641" spans="21:31" ht="30" customHeight="1" x14ac:dyDescent="0.35">
      <c r="U641" s="100"/>
      <c r="V641" s="100"/>
      <c r="W641" s="100"/>
      <c r="X641" s="100"/>
      <c r="Y641" s="100"/>
      <c r="Z641" s="100"/>
      <c r="AA641" s="100"/>
      <c r="AB641" s="100"/>
      <c r="AC641" s="100"/>
      <c r="AD641" s="100"/>
      <c r="AE641" s="100"/>
    </row>
    <row r="642" spans="21:31" ht="30" customHeight="1" x14ac:dyDescent="0.35">
      <c r="U642" s="100"/>
      <c r="V642" s="100"/>
      <c r="W642" s="100"/>
      <c r="X642" s="100"/>
      <c r="Y642" s="100"/>
      <c r="Z642" s="100"/>
      <c r="AA642" s="100"/>
      <c r="AB642" s="100"/>
      <c r="AC642" s="100"/>
      <c r="AD642" s="100"/>
      <c r="AE642" s="100"/>
    </row>
    <row r="643" spans="21:31" ht="30" customHeight="1" x14ac:dyDescent="0.35">
      <c r="U643" s="100"/>
      <c r="V643" s="100"/>
      <c r="W643" s="100"/>
      <c r="X643" s="100"/>
      <c r="Y643" s="100"/>
      <c r="Z643" s="100"/>
      <c r="AA643" s="100"/>
      <c r="AB643" s="100"/>
      <c r="AC643" s="100"/>
      <c r="AD643" s="100"/>
      <c r="AE643" s="100"/>
    </row>
    <row r="644" spans="21:31" ht="30" customHeight="1" x14ac:dyDescent="0.35">
      <c r="U644" s="100"/>
      <c r="V644" s="100"/>
      <c r="W644" s="100"/>
      <c r="X644" s="100"/>
      <c r="Y644" s="100"/>
      <c r="Z644" s="100"/>
      <c r="AA644" s="100"/>
      <c r="AB644" s="100"/>
      <c r="AC644" s="100"/>
      <c r="AD644" s="100"/>
      <c r="AE644" s="100"/>
    </row>
    <row r="645" spans="21:31" ht="30" customHeight="1" x14ac:dyDescent="0.35">
      <c r="U645" s="100"/>
      <c r="V645" s="100"/>
      <c r="W645" s="100"/>
      <c r="X645" s="100"/>
      <c r="Y645" s="100"/>
      <c r="Z645" s="100"/>
      <c r="AA645" s="100"/>
      <c r="AB645" s="100"/>
      <c r="AC645" s="100"/>
      <c r="AD645" s="100"/>
      <c r="AE645" s="100"/>
    </row>
    <row r="646" spans="21:31" ht="30" customHeight="1" x14ac:dyDescent="0.35">
      <c r="U646" s="100"/>
      <c r="V646" s="100"/>
      <c r="W646" s="100"/>
      <c r="X646" s="100"/>
      <c r="Y646" s="100"/>
      <c r="Z646" s="100"/>
      <c r="AA646" s="100"/>
      <c r="AB646" s="100"/>
      <c r="AC646" s="100"/>
      <c r="AD646" s="100"/>
      <c r="AE646" s="100"/>
    </row>
    <row r="647" spans="21:31" ht="30" customHeight="1" x14ac:dyDescent="0.35">
      <c r="U647" s="100"/>
      <c r="V647" s="100"/>
      <c r="W647" s="100"/>
      <c r="X647" s="100"/>
      <c r="Y647" s="100"/>
      <c r="Z647" s="100"/>
      <c r="AA647" s="100"/>
      <c r="AB647" s="100"/>
      <c r="AC647" s="100"/>
      <c r="AD647" s="100"/>
      <c r="AE647" s="100"/>
    </row>
    <row r="648" spans="21:31" ht="30" customHeight="1" x14ac:dyDescent="0.35">
      <c r="U648" s="100"/>
      <c r="V648" s="100"/>
      <c r="W648" s="100"/>
      <c r="X648" s="100"/>
      <c r="Y648" s="100"/>
      <c r="Z648" s="100"/>
      <c r="AA648" s="100"/>
      <c r="AB648" s="100"/>
      <c r="AC648" s="100"/>
      <c r="AD648" s="100"/>
      <c r="AE648" s="100"/>
    </row>
    <row r="649" spans="21:31" ht="30" customHeight="1" x14ac:dyDescent="0.35">
      <c r="U649" s="100"/>
      <c r="V649" s="100"/>
      <c r="W649" s="100"/>
      <c r="X649" s="100"/>
      <c r="Y649" s="100"/>
      <c r="Z649" s="100"/>
      <c r="AA649" s="100"/>
      <c r="AB649" s="100"/>
      <c r="AC649" s="100"/>
      <c r="AD649" s="100"/>
      <c r="AE649" s="100"/>
    </row>
    <row r="650" spans="21:31" ht="30" customHeight="1" x14ac:dyDescent="0.35">
      <c r="U650" s="100"/>
      <c r="V650" s="100"/>
      <c r="W650" s="100"/>
      <c r="X650" s="100"/>
      <c r="Y650" s="100"/>
      <c r="Z650" s="100"/>
      <c r="AA650" s="100"/>
      <c r="AB650" s="100"/>
      <c r="AC650" s="100"/>
      <c r="AD650" s="100"/>
      <c r="AE650" s="100"/>
    </row>
    <row r="651" spans="21:31" ht="30" customHeight="1" x14ac:dyDescent="0.35">
      <c r="U651" s="100"/>
      <c r="V651" s="100"/>
      <c r="W651" s="100"/>
      <c r="X651" s="100"/>
      <c r="Y651" s="100"/>
      <c r="Z651" s="100"/>
      <c r="AA651" s="100"/>
      <c r="AB651" s="100"/>
      <c r="AC651" s="100"/>
      <c r="AD651" s="100"/>
      <c r="AE651" s="100"/>
    </row>
    <row r="652" spans="21:31" ht="30" customHeight="1" x14ac:dyDescent="0.35">
      <c r="U652" s="100"/>
      <c r="V652" s="100"/>
      <c r="W652" s="100"/>
      <c r="X652" s="100"/>
      <c r="Y652" s="100"/>
      <c r="Z652" s="100"/>
      <c r="AA652" s="100"/>
      <c r="AB652" s="100"/>
      <c r="AC652" s="100"/>
      <c r="AD652" s="100"/>
      <c r="AE652" s="100"/>
    </row>
    <row r="653" spans="21:31" ht="30" customHeight="1" x14ac:dyDescent="0.35">
      <c r="U653" s="100"/>
      <c r="V653" s="100"/>
      <c r="W653" s="100"/>
      <c r="X653" s="100"/>
      <c r="Y653" s="100"/>
      <c r="Z653" s="100"/>
      <c r="AA653" s="100"/>
      <c r="AB653" s="100"/>
      <c r="AC653" s="100"/>
      <c r="AD653" s="100"/>
      <c r="AE653" s="100"/>
    </row>
    <row r="654" spans="21:31" ht="30" customHeight="1" x14ac:dyDescent="0.35">
      <c r="U654" s="100"/>
      <c r="V654" s="100"/>
      <c r="W654" s="100"/>
      <c r="X654" s="100"/>
      <c r="Y654" s="100"/>
      <c r="Z654" s="100"/>
      <c r="AA654" s="100"/>
      <c r="AB654" s="100"/>
      <c r="AC654" s="100"/>
      <c r="AD654" s="100"/>
      <c r="AE654" s="100"/>
    </row>
    <row r="655" spans="21:31" ht="30" customHeight="1" x14ac:dyDescent="0.35">
      <c r="U655" s="100"/>
      <c r="V655" s="100"/>
      <c r="W655" s="100"/>
      <c r="X655" s="100"/>
      <c r="Y655" s="100"/>
      <c r="Z655" s="100"/>
      <c r="AA655" s="100"/>
      <c r="AB655" s="100"/>
      <c r="AC655" s="100"/>
      <c r="AD655" s="100"/>
      <c r="AE655" s="100"/>
    </row>
    <row r="656" spans="21:31" ht="30" customHeight="1" x14ac:dyDescent="0.35">
      <c r="U656" s="100"/>
      <c r="V656" s="100"/>
      <c r="W656" s="100"/>
      <c r="X656" s="100"/>
      <c r="Y656" s="100"/>
      <c r="Z656" s="100"/>
      <c r="AA656" s="100"/>
      <c r="AB656" s="100"/>
      <c r="AC656" s="100"/>
      <c r="AD656" s="100"/>
      <c r="AE656" s="100"/>
    </row>
    <row r="657" spans="21:31" ht="30" customHeight="1" x14ac:dyDescent="0.35">
      <c r="U657" s="100"/>
      <c r="V657" s="100"/>
      <c r="W657" s="100"/>
      <c r="X657" s="100"/>
      <c r="Y657" s="100"/>
      <c r="Z657" s="100"/>
      <c r="AA657" s="100"/>
      <c r="AB657" s="100"/>
      <c r="AC657" s="100"/>
      <c r="AD657" s="100"/>
      <c r="AE657" s="100"/>
    </row>
    <row r="658" spans="21:31" ht="30" customHeight="1" x14ac:dyDescent="0.35">
      <c r="U658" s="100"/>
      <c r="V658" s="100"/>
      <c r="W658" s="100"/>
      <c r="X658" s="100"/>
      <c r="Y658" s="100"/>
      <c r="Z658" s="100"/>
      <c r="AA658" s="100"/>
      <c r="AB658" s="100"/>
      <c r="AC658" s="100"/>
      <c r="AD658" s="100"/>
      <c r="AE658" s="100"/>
    </row>
    <row r="659" spans="21:31" ht="30" customHeight="1" x14ac:dyDescent="0.35">
      <c r="U659" s="100"/>
      <c r="V659" s="100"/>
      <c r="W659" s="100"/>
      <c r="X659" s="100"/>
      <c r="Y659" s="100"/>
      <c r="Z659" s="100"/>
      <c r="AA659" s="100"/>
      <c r="AB659" s="100"/>
      <c r="AC659" s="100"/>
      <c r="AD659" s="100"/>
      <c r="AE659" s="100"/>
    </row>
    <row r="660" spans="21:31" ht="30" customHeight="1" x14ac:dyDescent="0.35">
      <c r="U660" s="100"/>
      <c r="V660" s="100"/>
      <c r="W660" s="100"/>
      <c r="X660" s="100"/>
      <c r="Y660" s="100"/>
      <c r="Z660" s="100"/>
      <c r="AA660" s="100"/>
      <c r="AB660" s="100"/>
      <c r="AC660" s="100"/>
      <c r="AD660" s="100"/>
      <c r="AE660" s="100"/>
    </row>
    <row r="661" spans="21:31" ht="30" customHeight="1" x14ac:dyDescent="0.35">
      <c r="U661" s="100"/>
      <c r="V661" s="100"/>
      <c r="W661" s="100"/>
      <c r="X661" s="100"/>
      <c r="Y661" s="100"/>
      <c r="Z661" s="100"/>
      <c r="AA661" s="100"/>
      <c r="AB661" s="100"/>
      <c r="AC661" s="100"/>
      <c r="AD661" s="100"/>
      <c r="AE661" s="100"/>
    </row>
    <row r="662" spans="21:31" ht="30" customHeight="1" x14ac:dyDescent="0.35">
      <c r="U662" s="100"/>
      <c r="V662" s="100"/>
      <c r="W662" s="100"/>
      <c r="X662" s="100"/>
      <c r="Y662" s="100"/>
      <c r="Z662" s="100"/>
      <c r="AA662" s="100"/>
      <c r="AB662" s="100"/>
      <c r="AC662" s="100"/>
      <c r="AD662" s="100"/>
      <c r="AE662" s="100"/>
    </row>
    <row r="663" spans="21:31" ht="30" customHeight="1" x14ac:dyDescent="0.35">
      <c r="U663" s="100"/>
      <c r="V663" s="100"/>
      <c r="W663" s="100"/>
      <c r="X663" s="100"/>
      <c r="Y663" s="100"/>
      <c r="Z663" s="100"/>
      <c r="AA663" s="100"/>
      <c r="AB663" s="100"/>
      <c r="AC663" s="100"/>
      <c r="AD663" s="100"/>
      <c r="AE663" s="100"/>
    </row>
    <row r="664" spans="21:31" ht="30" customHeight="1" x14ac:dyDescent="0.35">
      <c r="U664" s="100"/>
      <c r="V664" s="100"/>
      <c r="W664" s="100"/>
      <c r="X664" s="100"/>
      <c r="Y664" s="100"/>
      <c r="Z664" s="100"/>
      <c r="AA664" s="100"/>
      <c r="AB664" s="100"/>
      <c r="AC664" s="100"/>
      <c r="AD664" s="100"/>
      <c r="AE664" s="100"/>
    </row>
    <row r="665" spans="21:31" ht="30" customHeight="1" x14ac:dyDescent="0.35">
      <c r="U665" s="100"/>
      <c r="V665" s="100"/>
      <c r="W665" s="100"/>
      <c r="X665" s="100"/>
      <c r="Y665" s="100"/>
      <c r="Z665" s="100"/>
      <c r="AA665" s="100"/>
      <c r="AB665" s="100"/>
      <c r="AC665" s="100"/>
      <c r="AD665" s="100"/>
      <c r="AE665" s="100"/>
    </row>
    <row r="666" spans="21:31" ht="30" customHeight="1" x14ac:dyDescent="0.35">
      <c r="U666" s="100"/>
      <c r="V666" s="100"/>
      <c r="W666" s="100"/>
      <c r="X666" s="100"/>
      <c r="Y666" s="100"/>
      <c r="Z666" s="100"/>
      <c r="AA666" s="100"/>
      <c r="AB666" s="100"/>
      <c r="AC666" s="100"/>
      <c r="AD666" s="100"/>
      <c r="AE666" s="100"/>
    </row>
    <row r="667" spans="21:31" ht="30" customHeight="1" x14ac:dyDescent="0.35">
      <c r="U667" s="100"/>
      <c r="V667" s="100"/>
      <c r="W667" s="100"/>
      <c r="X667" s="100"/>
      <c r="Y667" s="100"/>
      <c r="Z667" s="100"/>
      <c r="AA667" s="100"/>
      <c r="AB667" s="100"/>
      <c r="AC667" s="100"/>
      <c r="AD667" s="100"/>
      <c r="AE667" s="100"/>
    </row>
    <row r="668" spans="21:31" ht="30" customHeight="1" x14ac:dyDescent="0.35">
      <c r="U668" s="100"/>
      <c r="V668" s="100"/>
      <c r="W668" s="100"/>
      <c r="X668" s="100"/>
      <c r="Y668" s="100"/>
      <c r="Z668" s="100"/>
      <c r="AA668" s="100"/>
      <c r="AB668" s="100"/>
      <c r="AC668" s="100"/>
      <c r="AD668" s="100"/>
      <c r="AE668" s="100"/>
    </row>
    <row r="669" spans="21:31" ht="30" customHeight="1" x14ac:dyDescent="0.35">
      <c r="U669" s="100"/>
      <c r="V669" s="100"/>
      <c r="W669" s="100"/>
      <c r="X669" s="100"/>
      <c r="Y669" s="100"/>
      <c r="Z669" s="100"/>
      <c r="AA669" s="100"/>
      <c r="AB669" s="100"/>
      <c r="AC669" s="100"/>
      <c r="AD669" s="100"/>
      <c r="AE669" s="100"/>
    </row>
    <row r="670" spans="21:31" ht="30" customHeight="1" x14ac:dyDescent="0.35">
      <c r="U670" s="100"/>
      <c r="V670" s="100"/>
      <c r="W670" s="100"/>
      <c r="X670" s="100"/>
      <c r="Y670" s="100"/>
      <c r="Z670" s="100"/>
      <c r="AA670" s="100"/>
      <c r="AB670" s="100"/>
      <c r="AC670" s="100"/>
      <c r="AD670" s="100"/>
      <c r="AE670" s="100"/>
    </row>
    <row r="671" spans="21:31" ht="30" customHeight="1" x14ac:dyDescent="0.35">
      <c r="U671" s="100"/>
      <c r="V671" s="100"/>
      <c r="W671" s="100"/>
      <c r="X671" s="100"/>
      <c r="Y671" s="100"/>
      <c r="Z671" s="100"/>
      <c r="AA671" s="100"/>
      <c r="AB671" s="100"/>
      <c r="AC671" s="100"/>
      <c r="AD671" s="100"/>
      <c r="AE671" s="100"/>
    </row>
    <row r="672" spans="21:31" ht="30" customHeight="1" x14ac:dyDescent="0.35">
      <c r="U672" s="100"/>
      <c r="V672" s="100"/>
      <c r="W672" s="100"/>
      <c r="X672" s="100"/>
      <c r="Y672" s="100"/>
      <c r="Z672" s="100"/>
      <c r="AA672" s="100"/>
      <c r="AB672" s="100"/>
      <c r="AC672" s="100"/>
      <c r="AD672" s="100"/>
      <c r="AE672" s="100"/>
    </row>
    <row r="673" spans="21:31" ht="30" customHeight="1" x14ac:dyDescent="0.35">
      <c r="U673" s="100"/>
      <c r="V673" s="100"/>
      <c r="W673" s="100"/>
      <c r="X673" s="100"/>
      <c r="Y673" s="100"/>
      <c r="Z673" s="100"/>
      <c r="AA673" s="100"/>
      <c r="AB673" s="100"/>
      <c r="AC673" s="100"/>
      <c r="AD673" s="100"/>
      <c r="AE673" s="100"/>
    </row>
    <row r="674" spans="21:31" ht="30" customHeight="1" x14ac:dyDescent="0.35">
      <c r="U674" s="100"/>
      <c r="V674" s="100"/>
      <c r="W674" s="100"/>
      <c r="X674" s="100"/>
      <c r="Y674" s="100"/>
      <c r="Z674" s="100"/>
      <c r="AA674" s="100"/>
      <c r="AB674" s="100"/>
      <c r="AC674" s="100"/>
      <c r="AD674" s="100"/>
      <c r="AE674" s="100"/>
    </row>
    <row r="675" spans="21:31" ht="30" customHeight="1" x14ac:dyDescent="0.35">
      <c r="U675" s="100"/>
      <c r="V675" s="100"/>
      <c r="W675" s="100"/>
      <c r="X675" s="100"/>
      <c r="Y675" s="100"/>
      <c r="Z675" s="100"/>
      <c r="AA675" s="100"/>
      <c r="AB675" s="100"/>
      <c r="AC675" s="100"/>
      <c r="AD675" s="100"/>
      <c r="AE675" s="100"/>
    </row>
    <row r="676" spans="21:31" ht="30" customHeight="1" x14ac:dyDescent="0.35">
      <c r="U676" s="100"/>
      <c r="V676" s="100"/>
      <c r="W676" s="100"/>
      <c r="X676" s="100"/>
      <c r="Y676" s="100"/>
      <c r="Z676" s="100"/>
      <c r="AA676" s="100"/>
      <c r="AB676" s="100"/>
      <c r="AC676" s="100"/>
      <c r="AD676" s="100"/>
      <c r="AE676" s="100"/>
    </row>
    <row r="677" spans="21:31" ht="30" customHeight="1" x14ac:dyDescent="0.35">
      <c r="U677" s="100"/>
      <c r="V677" s="100"/>
      <c r="W677" s="100"/>
      <c r="X677" s="100"/>
      <c r="Y677" s="100"/>
      <c r="Z677" s="100"/>
      <c r="AA677" s="100"/>
      <c r="AB677" s="100"/>
      <c r="AC677" s="100"/>
      <c r="AD677" s="100"/>
      <c r="AE677" s="100"/>
    </row>
    <row r="678" spans="21:31" ht="30" customHeight="1" x14ac:dyDescent="0.35">
      <c r="U678" s="100"/>
      <c r="V678" s="100"/>
      <c r="W678" s="100"/>
      <c r="X678" s="100"/>
      <c r="Y678" s="100"/>
      <c r="Z678" s="100"/>
      <c r="AA678" s="100"/>
      <c r="AB678" s="100"/>
      <c r="AC678" s="100"/>
      <c r="AD678" s="100"/>
      <c r="AE678" s="100"/>
    </row>
    <row r="679" spans="21:31" ht="30" customHeight="1" x14ac:dyDescent="0.35">
      <c r="U679" s="100"/>
      <c r="V679" s="100"/>
      <c r="W679" s="100"/>
      <c r="X679" s="100"/>
      <c r="Y679" s="100"/>
      <c r="Z679" s="100"/>
      <c r="AA679" s="100"/>
      <c r="AB679" s="100"/>
      <c r="AC679" s="100"/>
      <c r="AD679" s="100"/>
      <c r="AE679" s="100"/>
    </row>
    <row r="680" spans="21:31" ht="30" customHeight="1" x14ac:dyDescent="0.35">
      <c r="U680" s="100"/>
      <c r="V680" s="100"/>
      <c r="W680" s="100"/>
      <c r="X680" s="100"/>
      <c r="Y680" s="100"/>
      <c r="Z680" s="100"/>
      <c r="AA680" s="100"/>
      <c r="AB680" s="100"/>
      <c r="AC680" s="100"/>
      <c r="AD680" s="100"/>
      <c r="AE680" s="100"/>
    </row>
    <row r="681" spans="21:31" ht="30" customHeight="1" x14ac:dyDescent="0.35">
      <c r="U681" s="100"/>
      <c r="V681" s="100"/>
      <c r="W681" s="100"/>
      <c r="X681" s="100"/>
      <c r="Y681" s="100"/>
      <c r="Z681" s="100"/>
      <c r="AA681" s="100"/>
      <c r="AB681" s="100"/>
      <c r="AC681" s="100"/>
      <c r="AD681" s="100"/>
      <c r="AE681" s="100"/>
    </row>
    <row r="682" spans="21:31" ht="30" customHeight="1" x14ac:dyDescent="0.35">
      <c r="U682" s="100"/>
      <c r="V682" s="100"/>
      <c r="W682" s="100"/>
      <c r="X682" s="100"/>
      <c r="Y682" s="100"/>
      <c r="Z682" s="100"/>
      <c r="AA682" s="100"/>
      <c r="AB682" s="100"/>
      <c r="AC682" s="100"/>
      <c r="AD682" s="100"/>
      <c r="AE682" s="100"/>
    </row>
    <row r="683" spans="21:31" ht="30" customHeight="1" x14ac:dyDescent="0.35">
      <c r="U683" s="100"/>
      <c r="V683" s="100"/>
      <c r="W683" s="100"/>
      <c r="X683" s="100"/>
      <c r="Y683" s="100"/>
      <c r="Z683" s="100"/>
      <c r="AA683" s="100"/>
      <c r="AB683" s="100"/>
      <c r="AC683" s="100"/>
      <c r="AD683" s="100"/>
      <c r="AE683" s="100"/>
    </row>
    <row r="684" spans="21:31" ht="30" customHeight="1" x14ac:dyDescent="0.35">
      <c r="U684" s="100"/>
      <c r="V684" s="100"/>
      <c r="W684" s="100"/>
      <c r="X684" s="100"/>
      <c r="Y684" s="100"/>
      <c r="Z684" s="100"/>
      <c r="AA684" s="100"/>
      <c r="AB684" s="100"/>
      <c r="AC684" s="100"/>
      <c r="AD684" s="100"/>
      <c r="AE684" s="100"/>
    </row>
    <row r="685" spans="21:31" ht="30" customHeight="1" x14ac:dyDescent="0.35">
      <c r="U685" s="100"/>
      <c r="V685" s="100"/>
      <c r="W685" s="100"/>
      <c r="X685" s="100"/>
      <c r="Y685" s="100"/>
      <c r="Z685" s="100"/>
      <c r="AA685" s="100"/>
      <c r="AB685" s="100"/>
      <c r="AC685" s="100"/>
      <c r="AD685" s="100"/>
      <c r="AE685" s="100"/>
    </row>
    <row r="686" spans="21:31" ht="30" customHeight="1" x14ac:dyDescent="0.35">
      <c r="U686" s="100"/>
      <c r="V686" s="100"/>
      <c r="W686" s="100"/>
      <c r="X686" s="100"/>
      <c r="Y686" s="100"/>
      <c r="Z686" s="100"/>
      <c r="AA686" s="100"/>
      <c r="AB686" s="100"/>
      <c r="AC686" s="100"/>
      <c r="AD686" s="100"/>
      <c r="AE686" s="100"/>
    </row>
    <row r="687" spans="21:31" ht="30" customHeight="1" x14ac:dyDescent="0.35">
      <c r="U687" s="100"/>
      <c r="V687" s="100"/>
      <c r="W687" s="100"/>
      <c r="X687" s="100"/>
      <c r="Y687" s="100"/>
      <c r="Z687" s="100"/>
      <c r="AA687" s="100"/>
      <c r="AB687" s="100"/>
      <c r="AC687" s="100"/>
      <c r="AD687" s="100"/>
      <c r="AE687" s="100"/>
    </row>
    <row r="688" spans="21:31" ht="30" customHeight="1" x14ac:dyDescent="0.35">
      <c r="U688" s="100"/>
      <c r="V688" s="100"/>
      <c r="W688" s="100"/>
      <c r="X688" s="100"/>
      <c r="Y688" s="100"/>
      <c r="Z688" s="100"/>
      <c r="AA688" s="100"/>
      <c r="AB688" s="100"/>
      <c r="AC688" s="100"/>
      <c r="AD688" s="100"/>
      <c r="AE688" s="100"/>
    </row>
    <row r="689" spans="21:31" ht="30" customHeight="1" x14ac:dyDescent="0.35">
      <c r="U689" s="100"/>
      <c r="V689" s="100"/>
      <c r="W689" s="100"/>
      <c r="X689" s="100"/>
      <c r="Y689" s="100"/>
      <c r="Z689" s="100"/>
      <c r="AA689" s="100"/>
      <c r="AB689" s="100"/>
      <c r="AC689" s="100"/>
      <c r="AD689" s="100"/>
      <c r="AE689" s="100"/>
    </row>
    <row r="690" spans="21:31" ht="30" customHeight="1" x14ac:dyDescent="0.35">
      <c r="U690" s="100"/>
      <c r="V690" s="100"/>
      <c r="W690" s="100"/>
      <c r="X690" s="100"/>
      <c r="Y690" s="100"/>
      <c r="Z690" s="100"/>
      <c r="AA690" s="100"/>
      <c r="AB690" s="100"/>
      <c r="AC690" s="100"/>
      <c r="AD690" s="100"/>
      <c r="AE690" s="100"/>
    </row>
    <row r="691" spans="21:31" ht="30" customHeight="1" x14ac:dyDescent="0.35">
      <c r="U691" s="100"/>
      <c r="V691" s="100"/>
      <c r="W691" s="100"/>
      <c r="X691" s="100"/>
      <c r="Y691" s="100"/>
      <c r="Z691" s="100"/>
      <c r="AA691" s="100"/>
      <c r="AB691" s="100"/>
      <c r="AC691" s="100"/>
      <c r="AD691" s="100"/>
      <c r="AE691" s="100"/>
    </row>
    <row r="692" spans="21:31" ht="30" customHeight="1" x14ac:dyDescent="0.35">
      <c r="U692" s="100"/>
      <c r="V692" s="100"/>
      <c r="W692" s="100"/>
      <c r="X692" s="100"/>
      <c r="Y692" s="100"/>
      <c r="Z692" s="100"/>
      <c r="AA692" s="100"/>
      <c r="AB692" s="100"/>
      <c r="AC692" s="100"/>
      <c r="AD692" s="100"/>
      <c r="AE692" s="100"/>
    </row>
    <row r="693" spans="21:31" ht="30" customHeight="1" x14ac:dyDescent="0.35">
      <c r="U693" s="100"/>
      <c r="V693" s="100"/>
      <c r="W693" s="100"/>
      <c r="X693" s="100"/>
      <c r="Y693" s="100"/>
      <c r="Z693" s="100"/>
      <c r="AA693" s="100"/>
      <c r="AB693" s="100"/>
      <c r="AC693" s="100"/>
      <c r="AD693" s="100"/>
      <c r="AE693" s="100"/>
    </row>
    <row r="694" spans="21:31" ht="30" customHeight="1" x14ac:dyDescent="0.35">
      <c r="U694" s="100"/>
      <c r="V694" s="100"/>
      <c r="W694" s="100"/>
      <c r="X694" s="100"/>
      <c r="Y694" s="100"/>
      <c r="Z694" s="100"/>
      <c r="AA694" s="100"/>
      <c r="AB694" s="100"/>
      <c r="AC694" s="100"/>
      <c r="AD694" s="100"/>
      <c r="AE694" s="100"/>
    </row>
    <row r="695" spans="21:31" ht="30" customHeight="1" x14ac:dyDescent="0.35">
      <c r="U695" s="100"/>
      <c r="V695" s="100"/>
      <c r="W695" s="100"/>
      <c r="X695" s="100"/>
      <c r="Y695" s="100"/>
      <c r="Z695" s="100"/>
      <c r="AA695" s="100"/>
      <c r="AB695" s="100"/>
      <c r="AC695" s="100"/>
      <c r="AD695" s="100"/>
      <c r="AE695" s="100"/>
    </row>
    <row r="696" spans="21:31" ht="30" customHeight="1" x14ac:dyDescent="0.35">
      <c r="U696" s="100"/>
      <c r="V696" s="100"/>
      <c r="W696" s="100"/>
      <c r="X696" s="100"/>
      <c r="Y696" s="100"/>
      <c r="Z696" s="100"/>
      <c r="AA696" s="100"/>
      <c r="AB696" s="100"/>
      <c r="AC696" s="100"/>
      <c r="AD696" s="100"/>
      <c r="AE696" s="100"/>
    </row>
    <row r="697" spans="21:31" ht="30" customHeight="1" x14ac:dyDescent="0.35">
      <c r="U697" s="100"/>
      <c r="V697" s="100"/>
      <c r="W697" s="100"/>
      <c r="X697" s="100"/>
      <c r="Y697" s="100"/>
      <c r="Z697" s="100"/>
      <c r="AA697" s="100"/>
      <c r="AB697" s="100"/>
      <c r="AC697" s="100"/>
      <c r="AD697" s="100"/>
      <c r="AE697" s="100"/>
    </row>
    <row r="698" spans="21:31" ht="30" customHeight="1" x14ac:dyDescent="0.35">
      <c r="U698" s="100"/>
      <c r="V698" s="100"/>
      <c r="W698" s="100"/>
      <c r="X698" s="100"/>
      <c r="Y698" s="100"/>
      <c r="Z698" s="100"/>
      <c r="AA698" s="100"/>
      <c r="AB698" s="100"/>
      <c r="AC698" s="100"/>
      <c r="AD698" s="100"/>
      <c r="AE698" s="100"/>
    </row>
    <row r="699" spans="21:31" ht="30" customHeight="1" x14ac:dyDescent="0.35">
      <c r="U699" s="100"/>
      <c r="V699" s="100"/>
      <c r="W699" s="100"/>
      <c r="X699" s="100"/>
      <c r="Y699" s="100"/>
      <c r="Z699" s="100"/>
      <c r="AA699" s="100"/>
      <c r="AB699" s="100"/>
      <c r="AC699" s="100"/>
      <c r="AD699" s="100"/>
      <c r="AE699" s="100"/>
    </row>
    <row r="700" spans="21:31" ht="30" customHeight="1" x14ac:dyDescent="0.35">
      <c r="U700" s="100"/>
      <c r="V700" s="100"/>
      <c r="W700" s="100"/>
      <c r="X700" s="100"/>
      <c r="Y700" s="100"/>
      <c r="Z700" s="100"/>
      <c r="AA700" s="100"/>
      <c r="AB700" s="100"/>
      <c r="AC700" s="100"/>
      <c r="AD700" s="100"/>
      <c r="AE700" s="100"/>
    </row>
    <row r="701" spans="21:31" ht="30" customHeight="1" x14ac:dyDescent="0.35">
      <c r="U701" s="100"/>
      <c r="V701" s="100"/>
      <c r="W701" s="100"/>
      <c r="X701" s="100"/>
      <c r="Y701" s="100"/>
      <c r="Z701" s="100"/>
      <c r="AA701" s="100"/>
      <c r="AB701" s="100"/>
      <c r="AC701" s="100"/>
      <c r="AD701" s="100"/>
      <c r="AE701" s="100"/>
    </row>
    <row r="702" spans="21:31" ht="30" customHeight="1" x14ac:dyDescent="0.35">
      <c r="U702" s="100"/>
      <c r="V702" s="100"/>
      <c r="W702" s="100"/>
      <c r="X702" s="100"/>
      <c r="Y702" s="100"/>
      <c r="Z702" s="100"/>
      <c r="AA702" s="100"/>
      <c r="AB702" s="100"/>
      <c r="AC702" s="100"/>
      <c r="AD702" s="100"/>
      <c r="AE702" s="100"/>
    </row>
    <row r="703" spans="21:31" ht="30" customHeight="1" x14ac:dyDescent="0.35">
      <c r="U703" s="100"/>
      <c r="V703" s="100"/>
      <c r="W703" s="100"/>
      <c r="X703" s="100"/>
      <c r="Y703" s="100"/>
      <c r="Z703" s="100"/>
      <c r="AA703" s="100"/>
      <c r="AB703" s="100"/>
      <c r="AC703" s="100"/>
      <c r="AD703" s="100"/>
      <c r="AE703" s="100"/>
    </row>
    <row r="704" spans="21:31" ht="30" customHeight="1" x14ac:dyDescent="0.35">
      <c r="U704" s="100"/>
      <c r="V704" s="100"/>
      <c r="W704" s="100"/>
      <c r="X704" s="100"/>
      <c r="Y704" s="100"/>
      <c r="Z704" s="100"/>
      <c r="AA704" s="100"/>
      <c r="AB704" s="100"/>
      <c r="AC704" s="100"/>
      <c r="AD704" s="100"/>
      <c r="AE704" s="100"/>
    </row>
    <row r="705" spans="21:31" ht="30" customHeight="1" x14ac:dyDescent="0.35">
      <c r="U705" s="100"/>
      <c r="V705" s="100"/>
      <c r="W705" s="100"/>
      <c r="X705" s="100"/>
      <c r="Y705" s="100"/>
      <c r="Z705" s="100"/>
      <c r="AA705" s="100"/>
      <c r="AB705" s="100"/>
      <c r="AC705" s="100"/>
      <c r="AD705" s="100"/>
      <c r="AE705" s="100"/>
    </row>
    <row r="706" spans="21:31" ht="30" customHeight="1" x14ac:dyDescent="0.35">
      <c r="U706" s="100"/>
      <c r="V706" s="100"/>
      <c r="W706" s="100"/>
      <c r="X706" s="100"/>
      <c r="Y706" s="100"/>
      <c r="Z706" s="100"/>
      <c r="AA706" s="100"/>
      <c r="AB706" s="100"/>
      <c r="AC706" s="100"/>
      <c r="AD706" s="100"/>
      <c r="AE706" s="100"/>
    </row>
    <row r="707" spans="21:31" ht="30" customHeight="1" x14ac:dyDescent="0.35">
      <c r="U707" s="100"/>
      <c r="V707" s="100"/>
      <c r="W707" s="100"/>
      <c r="X707" s="100"/>
      <c r="Y707" s="100"/>
      <c r="Z707" s="100"/>
      <c r="AA707" s="100"/>
      <c r="AB707" s="100"/>
      <c r="AC707" s="100"/>
      <c r="AD707" s="100"/>
      <c r="AE707" s="100"/>
    </row>
    <row r="708" spans="21:31" ht="30" customHeight="1" x14ac:dyDescent="0.35">
      <c r="U708" s="100"/>
      <c r="V708" s="100"/>
      <c r="W708" s="100"/>
      <c r="X708" s="100"/>
      <c r="Y708" s="100"/>
      <c r="Z708" s="100"/>
      <c r="AA708" s="100"/>
      <c r="AB708" s="100"/>
      <c r="AC708" s="100"/>
      <c r="AD708" s="100"/>
      <c r="AE708" s="100"/>
    </row>
    <row r="709" spans="21:31" ht="30" customHeight="1" x14ac:dyDescent="0.35">
      <c r="U709" s="100"/>
      <c r="V709" s="100"/>
      <c r="W709" s="100"/>
      <c r="X709" s="100"/>
      <c r="Y709" s="100"/>
      <c r="Z709" s="100"/>
      <c r="AA709" s="100"/>
      <c r="AB709" s="100"/>
      <c r="AC709" s="100"/>
      <c r="AD709" s="100"/>
      <c r="AE709" s="100"/>
    </row>
    <row r="710" spans="21:31" ht="30" customHeight="1" x14ac:dyDescent="0.35">
      <c r="U710" s="100"/>
      <c r="V710" s="100"/>
      <c r="W710" s="100"/>
      <c r="X710" s="100"/>
      <c r="Y710" s="100"/>
      <c r="Z710" s="100"/>
      <c r="AA710" s="100"/>
      <c r="AB710" s="100"/>
      <c r="AC710" s="100"/>
      <c r="AD710" s="100"/>
      <c r="AE710" s="100"/>
    </row>
    <row r="711" spans="21:31" ht="30" customHeight="1" x14ac:dyDescent="0.35">
      <c r="U711" s="100"/>
      <c r="V711" s="100"/>
      <c r="W711" s="100"/>
      <c r="X711" s="100"/>
      <c r="Y711" s="100"/>
      <c r="Z711" s="100"/>
      <c r="AA711" s="100"/>
      <c r="AB711" s="100"/>
      <c r="AC711" s="100"/>
      <c r="AD711" s="100"/>
      <c r="AE711" s="100"/>
    </row>
    <row r="712" spans="21:31" ht="30" customHeight="1" x14ac:dyDescent="0.35">
      <c r="U712" s="100"/>
      <c r="V712" s="100"/>
      <c r="W712" s="100"/>
      <c r="X712" s="100"/>
      <c r="Y712" s="100"/>
      <c r="Z712" s="100"/>
      <c r="AA712" s="100"/>
      <c r="AB712" s="100"/>
      <c r="AC712" s="100"/>
      <c r="AD712" s="100"/>
      <c r="AE712" s="100"/>
    </row>
    <row r="713" spans="21:31" ht="30" customHeight="1" x14ac:dyDescent="0.35">
      <c r="U713" s="100"/>
      <c r="V713" s="100"/>
      <c r="W713" s="100"/>
      <c r="X713" s="100"/>
      <c r="Y713" s="100"/>
      <c r="Z713" s="100"/>
      <c r="AA713" s="100"/>
      <c r="AB713" s="100"/>
      <c r="AC713" s="100"/>
      <c r="AD713" s="100"/>
      <c r="AE713" s="100"/>
    </row>
    <row r="714" spans="21:31" ht="30" customHeight="1" x14ac:dyDescent="0.35">
      <c r="U714" s="100"/>
      <c r="V714" s="100"/>
      <c r="W714" s="100"/>
      <c r="X714" s="100"/>
      <c r="Y714" s="100"/>
      <c r="Z714" s="100"/>
      <c r="AA714" s="100"/>
      <c r="AB714" s="100"/>
      <c r="AC714" s="100"/>
      <c r="AD714" s="100"/>
      <c r="AE714" s="100"/>
    </row>
    <row r="715" spans="21:31" ht="30" customHeight="1" x14ac:dyDescent="0.35">
      <c r="U715" s="100"/>
      <c r="V715" s="100"/>
      <c r="W715" s="100"/>
      <c r="X715" s="100"/>
      <c r="Y715" s="100"/>
      <c r="Z715" s="100"/>
      <c r="AA715" s="100"/>
      <c r="AB715" s="100"/>
      <c r="AC715" s="100"/>
      <c r="AD715" s="100"/>
      <c r="AE715" s="100"/>
    </row>
    <row r="716" spans="21:31" ht="30" customHeight="1" x14ac:dyDescent="0.35">
      <c r="U716" s="100"/>
      <c r="V716" s="100"/>
      <c r="W716" s="100"/>
      <c r="X716" s="100"/>
      <c r="Y716" s="100"/>
      <c r="Z716" s="100"/>
      <c r="AA716" s="100"/>
      <c r="AB716" s="100"/>
      <c r="AC716" s="100"/>
      <c r="AD716" s="100"/>
      <c r="AE716" s="100"/>
    </row>
    <row r="717" spans="21:31" ht="30" customHeight="1" x14ac:dyDescent="0.35">
      <c r="U717" s="100"/>
      <c r="V717" s="100"/>
      <c r="W717" s="100"/>
      <c r="X717" s="100"/>
      <c r="Y717" s="100"/>
      <c r="Z717" s="100"/>
      <c r="AA717" s="100"/>
      <c r="AB717" s="100"/>
      <c r="AC717" s="100"/>
      <c r="AD717" s="100"/>
      <c r="AE717" s="100"/>
    </row>
    <row r="718" spans="21:31" ht="30" customHeight="1" x14ac:dyDescent="0.35">
      <c r="U718" s="100"/>
      <c r="V718" s="100"/>
      <c r="W718" s="100"/>
      <c r="X718" s="100"/>
      <c r="Y718" s="100"/>
      <c r="Z718" s="100"/>
      <c r="AA718" s="100"/>
      <c r="AB718" s="100"/>
      <c r="AC718" s="100"/>
      <c r="AD718" s="100"/>
      <c r="AE718" s="100"/>
    </row>
    <row r="719" spans="21:31" ht="30" customHeight="1" x14ac:dyDescent="0.35">
      <c r="U719" s="100"/>
      <c r="V719" s="100"/>
      <c r="W719" s="100"/>
      <c r="X719" s="100"/>
      <c r="Y719" s="100"/>
      <c r="Z719" s="100"/>
      <c r="AA719" s="100"/>
      <c r="AB719" s="100"/>
      <c r="AC719" s="100"/>
      <c r="AD719" s="100"/>
      <c r="AE719" s="100"/>
    </row>
    <row r="720" spans="21:31" ht="30" customHeight="1" x14ac:dyDescent="0.35">
      <c r="U720" s="100"/>
      <c r="V720" s="100"/>
      <c r="W720" s="100"/>
      <c r="X720" s="100"/>
      <c r="Y720" s="100"/>
      <c r="Z720" s="100"/>
      <c r="AA720" s="100"/>
      <c r="AB720" s="100"/>
      <c r="AC720" s="100"/>
      <c r="AD720" s="100"/>
      <c r="AE720" s="100"/>
    </row>
    <row r="721" spans="21:31" ht="30" customHeight="1" x14ac:dyDescent="0.35">
      <c r="U721" s="100"/>
      <c r="V721" s="100"/>
      <c r="W721" s="100"/>
      <c r="X721" s="100"/>
      <c r="Y721" s="100"/>
      <c r="Z721" s="100"/>
      <c r="AA721" s="100"/>
      <c r="AB721" s="100"/>
      <c r="AC721" s="100"/>
      <c r="AD721" s="100"/>
      <c r="AE721" s="100"/>
    </row>
    <row r="722" spans="21:31" ht="30" customHeight="1" x14ac:dyDescent="0.35">
      <c r="U722" s="100"/>
      <c r="V722" s="100"/>
      <c r="W722" s="100"/>
      <c r="X722" s="100"/>
      <c r="Y722" s="100"/>
      <c r="Z722" s="100"/>
      <c r="AA722" s="100"/>
      <c r="AB722" s="100"/>
      <c r="AC722" s="100"/>
      <c r="AD722" s="100"/>
      <c r="AE722" s="100"/>
    </row>
    <row r="723" spans="21:31" ht="30" customHeight="1" x14ac:dyDescent="0.35">
      <c r="U723" s="100"/>
      <c r="V723" s="100"/>
      <c r="W723" s="100"/>
      <c r="X723" s="100"/>
      <c r="Y723" s="100"/>
      <c r="Z723" s="100"/>
      <c r="AA723" s="100"/>
      <c r="AB723" s="100"/>
      <c r="AC723" s="100"/>
      <c r="AD723" s="100"/>
      <c r="AE723" s="100"/>
    </row>
    <row r="724" spans="21:31" ht="30" customHeight="1" x14ac:dyDescent="0.35">
      <c r="U724" s="100"/>
      <c r="V724" s="100"/>
      <c r="W724" s="100"/>
      <c r="X724" s="100"/>
      <c r="Y724" s="100"/>
      <c r="Z724" s="100"/>
      <c r="AA724" s="100"/>
      <c r="AB724" s="100"/>
      <c r="AC724" s="100"/>
      <c r="AD724" s="100"/>
      <c r="AE724" s="100"/>
    </row>
    <row r="725" spans="21:31" ht="30" customHeight="1" x14ac:dyDescent="0.35">
      <c r="U725" s="100"/>
      <c r="V725" s="100"/>
      <c r="W725" s="100"/>
      <c r="X725" s="100"/>
      <c r="Y725" s="100"/>
      <c r="Z725" s="100"/>
      <c r="AA725" s="100"/>
      <c r="AB725" s="100"/>
      <c r="AC725" s="100"/>
      <c r="AD725" s="100"/>
      <c r="AE725" s="100"/>
    </row>
    <row r="726" spans="21:31" ht="30" customHeight="1" x14ac:dyDescent="0.35">
      <c r="U726" s="100"/>
      <c r="V726" s="100"/>
      <c r="W726" s="100"/>
      <c r="X726" s="100"/>
      <c r="Y726" s="100"/>
      <c r="Z726" s="100"/>
      <c r="AA726" s="100"/>
      <c r="AB726" s="100"/>
      <c r="AC726" s="100"/>
      <c r="AD726" s="100"/>
      <c r="AE726" s="100"/>
    </row>
    <row r="727" spans="21:31" ht="30" customHeight="1" x14ac:dyDescent="0.35">
      <c r="U727" s="100"/>
      <c r="V727" s="100"/>
      <c r="W727" s="100"/>
      <c r="X727" s="100"/>
      <c r="Y727" s="100"/>
      <c r="Z727" s="100"/>
      <c r="AA727" s="100"/>
      <c r="AB727" s="100"/>
      <c r="AC727" s="100"/>
      <c r="AD727" s="100"/>
      <c r="AE727" s="100"/>
    </row>
    <row r="728" spans="21:31" ht="30" customHeight="1" x14ac:dyDescent="0.35">
      <c r="U728" s="100"/>
      <c r="V728" s="100"/>
      <c r="W728" s="100"/>
      <c r="X728" s="100"/>
      <c r="Y728" s="100"/>
      <c r="Z728" s="100"/>
      <c r="AA728" s="100"/>
      <c r="AB728" s="100"/>
      <c r="AC728" s="100"/>
      <c r="AD728" s="100"/>
      <c r="AE728" s="100"/>
    </row>
    <row r="729" spans="21:31" ht="30" customHeight="1" x14ac:dyDescent="0.35">
      <c r="U729" s="100"/>
      <c r="V729" s="100"/>
      <c r="W729" s="100"/>
      <c r="X729" s="100"/>
      <c r="Y729" s="100"/>
      <c r="Z729" s="100"/>
      <c r="AA729" s="100"/>
      <c r="AB729" s="100"/>
      <c r="AC729" s="100"/>
      <c r="AD729" s="100"/>
      <c r="AE729" s="100"/>
    </row>
    <row r="730" spans="21:31" ht="30" customHeight="1" x14ac:dyDescent="0.35">
      <c r="U730" s="100"/>
      <c r="V730" s="100"/>
      <c r="W730" s="100"/>
      <c r="X730" s="100"/>
      <c r="Y730" s="100"/>
      <c r="Z730" s="100"/>
      <c r="AA730" s="100"/>
      <c r="AB730" s="100"/>
      <c r="AC730" s="100"/>
      <c r="AD730" s="100"/>
      <c r="AE730" s="100"/>
    </row>
    <row r="731" spans="21:31" ht="30" customHeight="1" x14ac:dyDescent="0.35">
      <c r="U731" s="100"/>
      <c r="V731" s="100"/>
      <c r="W731" s="100"/>
      <c r="X731" s="100"/>
      <c r="Y731" s="100"/>
      <c r="Z731" s="100"/>
      <c r="AA731" s="100"/>
      <c r="AB731" s="100"/>
      <c r="AC731" s="100"/>
      <c r="AD731" s="100"/>
      <c r="AE731" s="100"/>
    </row>
    <row r="732" spans="21:31" ht="30" customHeight="1" x14ac:dyDescent="0.35">
      <c r="U732" s="100"/>
      <c r="V732" s="100"/>
      <c r="W732" s="100"/>
      <c r="X732" s="100"/>
      <c r="Y732" s="100"/>
      <c r="Z732" s="100"/>
      <c r="AA732" s="100"/>
      <c r="AB732" s="100"/>
      <c r="AC732" s="100"/>
      <c r="AD732" s="100"/>
      <c r="AE732" s="100"/>
    </row>
    <row r="733" spans="21:31" ht="30" customHeight="1" x14ac:dyDescent="0.35">
      <c r="U733" s="100"/>
      <c r="V733" s="100"/>
      <c r="W733" s="100"/>
      <c r="X733" s="100"/>
      <c r="Y733" s="100"/>
      <c r="Z733" s="100"/>
      <c r="AA733" s="100"/>
      <c r="AB733" s="100"/>
      <c r="AC733" s="100"/>
      <c r="AD733" s="100"/>
      <c r="AE733" s="100"/>
    </row>
    <row r="734" spans="21:31" ht="30" customHeight="1" x14ac:dyDescent="0.35">
      <c r="U734" s="100"/>
      <c r="V734" s="100"/>
      <c r="W734" s="100"/>
      <c r="X734" s="100"/>
      <c r="Y734" s="100"/>
      <c r="Z734" s="100"/>
      <c r="AA734" s="100"/>
      <c r="AB734" s="100"/>
      <c r="AC734" s="100"/>
      <c r="AD734" s="100"/>
      <c r="AE734" s="100"/>
    </row>
    <row r="735" spans="21:31" ht="30" customHeight="1" x14ac:dyDescent="0.35">
      <c r="U735" s="100"/>
      <c r="V735" s="100"/>
      <c r="W735" s="100"/>
      <c r="X735" s="100"/>
      <c r="Y735" s="100"/>
      <c r="Z735" s="100"/>
      <c r="AA735" s="100"/>
      <c r="AB735" s="100"/>
      <c r="AC735" s="100"/>
      <c r="AD735" s="100"/>
      <c r="AE735" s="100"/>
    </row>
    <row r="736" spans="21:31" ht="30" customHeight="1" x14ac:dyDescent="0.35">
      <c r="U736" s="100"/>
      <c r="V736" s="100"/>
      <c r="W736" s="100"/>
      <c r="X736" s="100"/>
      <c r="Y736" s="100"/>
      <c r="Z736" s="100"/>
      <c r="AA736" s="100"/>
      <c r="AB736" s="100"/>
      <c r="AC736" s="100"/>
      <c r="AD736" s="100"/>
      <c r="AE736" s="100"/>
    </row>
    <row r="737" spans="21:31" ht="30" customHeight="1" x14ac:dyDescent="0.35">
      <c r="U737" s="100"/>
      <c r="V737" s="100"/>
      <c r="W737" s="100"/>
      <c r="X737" s="100"/>
      <c r="Y737" s="100"/>
      <c r="Z737" s="100"/>
      <c r="AA737" s="100"/>
      <c r="AB737" s="100"/>
      <c r="AC737" s="100"/>
      <c r="AD737" s="100"/>
      <c r="AE737" s="100"/>
    </row>
    <row r="738" spans="21:31" ht="30" customHeight="1" x14ac:dyDescent="0.35">
      <c r="U738" s="100"/>
      <c r="V738" s="100"/>
      <c r="W738" s="100"/>
      <c r="X738" s="100"/>
      <c r="Y738" s="100"/>
      <c r="Z738" s="100"/>
      <c r="AA738" s="100"/>
      <c r="AB738" s="100"/>
      <c r="AC738" s="100"/>
      <c r="AD738" s="100"/>
      <c r="AE738" s="100"/>
    </row>
    <row r="739" spans="21:31" ht="30" customHeight="1" x14ac:dyDescent="0.35">
      <c r="U739" s="100"/>
      <c r="V739" s="100"/>
      <c r="W739" s="100"/>
      <c r="X739" s="100"/>
      <c r="Y739" s="100"/>
      <c r="Z739" s="100"/>
      <c r="AA739" s="100"/>
      <c r="AB739" s="100"/>
      <c r="AC739" s="100"/>
      <c r="AD739" s="100"/>
      <c r="AE739" s="100"/>
    </row>
    <row r="740" spans="21:31" ht="30" customHeight="1" x14ac:dyDescent="0.35">
      <c r="U740" s="100"/>
      <c r="V740" s="100"/>
      <c r="W740" s="100"/>
      <c r="X740" s="100"/>
      <c r="Y740" s="100"/>
      <c r="Z740" s="100"/>
      <c r="AA740" s="100"/>
      <c r="AB740" s="100"/>
      <c r="AC740" s="100"/>
      <c r="AD740" s="100"/>
      <c r="AE740" s="100"/>
    </row>
    <row r="741" spans="21:31" ht="30" customHeight="1" x14ac:dyDescent="0.35">
      <c r="U741" s="100"/>
      <c r="V741" s="100"/>
      <c r="W741" s="100"/>
      <c r="X741" s="100"/>
      <c r="Y741" s="100"/>
      <c r="Z741" s="100"/>
      <c r="AA741" s="100"/>
      <c r="AB741" s="100"/>
      <c r="AC741" s="100"/>
      <c r="AD741" s="100"/>
      <c r="AE741" s="100"/>
    </row>
    <row r="742" spans="21:31" ht="30" customHeight="1" x14ac:dyDescent="0.35">
      <c r="U742" s="100"/>
      <c r="V742" s="100"/>
      <c r="W742" s="100"/>
      <c r="X742" s="100"/>
      <c r="Y742" s="100"/>
      <c r="Z742" s="100"/>
      <c r="AA742" s="100"/>
      <c r="AB742" s="100"/>
      <c r="AC742" s="100"/>
      <c r="AD742" s="100"/>
      <c r="AE742" s="100"/>
    </row>
    <row r="743" spans="21:31" ht="30" customHeight="1" x14ac:dyDescent="0.35">
      <c r="U743" s="100"/>
      <c r="V743" s="100"/>
      <c r="W743" s="100"/>
      <c r="X743" s="100"/>
      <c r="Y743" s="100"/>
      <c r="Z743" s="100"/>
      <c r="AA743" s="100"/>
      <c r="AB743" s="100"/>
      <c r="AC743" s="100"/>
      <c r="AD743" s="100"/>
      <c r="AE743" s="100"/>
    </row>
    <row r="744" spans="21:31" ht="30" customHeight="1" x14ac:dyDescent="0.35">
      <c r="U744" s="100"/>
      <c r="V744" s="100"/>
      <c r="W744" s="100"/>
      <c r="X744" s="100"/>
      <c r="Y744" s="100"/>
      <c r="Z744" s="100"/>
      <c r="AA744" s="100"/>
      <c r="AB744" s="100"/>
      <c r="AC744" s="100"/>
      <c r="AD744" s="100"/>
      <c r="AE744" s="100"/>
    </row>
    <row r="745" spans="21:31" ht="30" customHeight="1" x14ac:dyDescent="0.35">
      <c r="U745" s="100"/>
      <c r="V745" s="100"/>
      <c r="W745" s="100"/>
      <c r="X745" s="100"/>
      <c r="Y745" s="100"/>
      <c r="Z745" s="100"/>
      <c r="AA745" s="100"/>
      <c r="AB745" s="100"/>
      <c r="AC745" s="100"/>
      <c r="AD745" s="100"/>
      <c r="AE745" s="100"/>
    </row>
    <row r="746" spans="21:31" ht="30" customHeight="1" x14ac:dyDescent="0.35">
      <c r="U746" s="100"/>
      <c r="V746" s="100"/>
      <c r="W746" s="100"/>
      <c r="X746" s="100"/>
      <c r="Y746" s="100"/>
      <c r="Z746" s="100"/>
      <c r="AA746" s="100"/>
      <c r="AB746" s="100"/>
      <c r="AC746" s="100"/>
      <c r="AD746" s="100"/>
      <c r="AE746" s="100"/>
    </row>
    <row r="747" spans="21:31" ht="30" customHeight="1" x14ac:dyDescent="0.35">
      <c r="U747" s="100"/>
      <c r="V747" s="100"/>
      <c r="W747" s="100"/>
      <c r="X747" s="100"/>
      <c r="Y747" s="100"/>
      <c r="Z747" s="100"/>
      <c r="AA747" s="100"/>
      <c r="AB747" s="100"/>
      <c r="AC747" s="100"/>
      <c r="AD747" s="100"/>
      <c r="AE747" s="100"/>
    </row>
    <row r="748" spans="21:31" ht="30" customHeight="1" x14ac:dyDescent="0.35">
      <c r="U748" s="100"/>
      <c r="V748" s="100"/>
      <c r="W748" s="100"/>
      <c r="X748" s="100"/>
      <c r="Y748" s="100"/>
      <c r="Z748" s="100"/>
      <c r="AA748" s="100"/>
      <c r="AB748" s="100"/>
      <c r="AC748" s="100"/>
      <c r="AD748" s="100"/>
      <c r="AE748" s="100"/>
    </row>
    <row r="749" spans="21:31" ht="30" customHeight="1" x14ac:dyDescent="0.35">
      <c r="U749" s="100"/>
      <c r="V749" s="100"/>
      <c r="W749" s="100"/>
      <c r="X749" s="100"/>
      <c r="Y749" s="100"/>
      <c r="Z749" s="100"/>
      <c r="AA749" s="100"/>
      <c r="AB749" s="100"/>
      <c r="AC749" s="100"/>
      <c r="AD749" s="100"/>
      <c r="AE749" s="100"/>
    </row>
    <row r="750" spans="21:31" ht="30" customHeight="1" x14ac:dyDescent="0.35">
      <c r="U750" s="100"/>
      <c r="V750" s="100"/>
      <c r="W750" s="100"/>
      <c r="X750" s="100"/>
      <c r="Y750" s="100"/>
      <c r="Z750" s="100"/>
      <c r="AA750" s="100"/>
      <c r="AB750" s="100"/>
      <c r="AC750" s="100"/>
      <c r="AD750" s="100"/>
      <c r="AE750" s="100"/>
    </row>
    <row r="751" spans="21:31" ht="30" customHeight="1" x14ac:dyDescent="0.35">
      <c r="U751" s="100"/>
      <c r="V751" s="100"/>
      <c r="W751" s="100"/>
      <c r="X751" s="100"/>
      <c r="Y751" s="100"/>
      <c r="Z751" s="100"/>
      <c r="AA751" s="100"/>
      <c r="AB751" s="100"/>
      <c r="AC751" s="100"/>
      <c r="AD751" s="100"/>
      <c r="AE751" s="100"/>
    </row>
    <row r="752" spans="21:31" ht="30" customHeight="1" x14ac:dyDescent="0.35">
      <c r="U752" s="100"/>
      <c r="V752" s="100"/>
      <c r="W752" s="100"/>
      <c r="X752" s="100"/>
      <c r="Y752" s="100"/>
      <c r="Z752" s="100"/>
      <c r="AA752" s="100"/>
      <c r="AB752" s="100"/>
      <c r="AC752" s="100"/>
      <c r="AD752" s="100"/>
      <c r="AE752" s="100"/>
    </row>
    <row r="753" spans="21:31" ht="30" customHeight="1" x14ac:dyDescent="0.35">
      <c r="U753" s="100"/>
      <c r="V753" s="100"/>
      <c r="W753" s="100"/>
      <c r="X753" s="100"/>
      <c r="Y753" s="100"/>
      <c r="Z753" s="100"/>
      <c r="AA753" s="100"/>
      <c r="AB753" s="100"/>
      <c r="AC753" s="100"/>
      <c r="AD753" s="100"/>
      <c r="AE753" s="100"/>
    </row>
    <row r="754" spans="21:31" ht="30" customHeight="1" x14ac:dyDescent="0.35">
      <c r="U754" s="100"/>
      <c r="V754" s="100"/>
      <c r="W754" s="100"/>
      <c r="X754" s="100"/>
      <c r="Y754" s="100"/>
      <c r="Z754" s="100"/>
      <c r="AA754" s="100"/>
      <c r="AB754" s="100"/>
      <c r="AC754" s="100"/>
      <c r="AD754" s="100"/>
      <c r="AE754" s="100"/>
    </row>
    <row r="755" spans="21:31" ht="30" customHeight="1" x14ac:dyDescent="0.35">
      <c r="U755" s="100"/>
      <c r="V755" s="100"/>
      <c r="W755" s="100"/>
      <c r="X755" s="100"/>
      <c r="Y755" s="100"/>
      <c r="Z755" s="100"/>
      <c r="AA755" s="100"/>
      <c r="AB755" s="100"/>
      <c r="AC755" s="100"/>
      <c r="AD755" s="100"/>
      <c r="AE755" s="100"/>
    </row>
    <row r="756" spans="21:31" ht="30" customHeight="1" x14ac:dyDescent="0.35">
      <c r="U756" s="100"/>
      <c r="V756" s="100"/>
      <c r="W756" s="100"/>
      <c r="X756" s="100"/>
      <c r="Y756" s="100"/>
      <c r="Z756" s="100"/>
      <c r="AA756" s="100"/>
      <c r="AB756" s="100"/>
      <c r="AC756" s="100"/>
      <c r="AD756" s="100"/>
      <c r="AE756" s="100"/>
    </row>
    <row r="757" spans="21:31" ht="30" customHeight="1" x14ac:dyDescent="0.35">
      <c r="U757" s="100"/>
      <c r="V757" s="100"/>
      <c r="W757" s="100"/>
      <c r="X757" s="100"/>
      <c r="Y757" s="100"/>
      <c r="Z757" s="100"/>
      <c r="AA757" s="100"/>
      <c r="AB757" s="100"/>
      <c r="AC757" s="100"/>
      <c r="AD757" s="100"/>
      <c r="AE757" s="100"/>
    </row>
    <row r="758" spans="21:31" ht="30" customHeight="1" x14ac:dyDescent="0.35">
      <c r="U758" s="100"/>
      <c r="V758" s="100"/>
      <c r="W758" s="100"/>
      <c r="X758" s="100"/>
      <c r="Y758" s="100"/>
      <c r="Z758" s="100"/>
      <c r="AA758" s="100"/>
      <c r="AB758" s="100"/>
      <c r="AC758" s="100"/>
      <c r="AD758" s="100"/>
      <c r="AE758" s="100"/>
    </row>
    <row r="759" spans="21:31" ht="30" customHeight="1" x14ac:dyDescent="0.35">
      <c r="U759" s="100"/>
      <c r="V759" s="100"/>
      <c r="W759" s="100"/>
      <c r="X759" s="100"/>
      <c r="Y759" s="100"/>
      <c r="Z759" s="100"/>
      <c r="AA759" s="100"/>
      <c r="AB759" s="100"/>
      <c r="AC759" s="100"/>
      <c r="AD759" s="100"/>
      <c r="AE759" s="100"/>
    </row>
    <row r="760" spans="21:31" ht="30" customHeight="1" x14ac:dyDescent="0.35">
      <c r="U760" s="100"/>
      <c r="V760" s="100"/>
      <c r="W760" s="100"/>
      <c r="X760" s="100"/>
      <c r="Y760" s="100"/>
      <c r="Z760" s="100"/>
      <c r="AA760" s="100"/>
      <c r="AB760" s="100"/>
      <c r="AC760" s="100"/>
      <c r="AD760" s="100"/>
      <c r="AE760" s="100"/>
    </row>
    <row r="761" spans="21:31" ht="30" customHeight="1" x14ac:dyDescent="0.35">
      <c r="U761" s="100"/>
      <c r="V761" s="100"/>
      <c r="W761" s="100"/>
      <c r="X761" s="100"/>
      <c r="Y761" s="100"/>
      <c r="Z761" s="100"/>
      <c r="AA761" s="100"/>
      <c r="AB761" s="100"/>
      <c r="AC761" s="100"/>
      <c r="AD761" s="100"/>
      <c r="AE761" s="100"/>
    </row>
    <row r="762" spans="21:31" ht="30" customHeight="1" x14ac:dyDescent="0.35">
      <c r="U762" s="100"/>
      <c r="V762" s="100"/>
      <c r="W762" s="100"/>
      <c r="X762" s="100"/>
      <c r="Y762" s="100"/>
      <c r="Z762" s="100"/>
      <c r="AA762" s="100"/>
      <c r="AB762" s="100"/>
      <c r="AC762" s="100"/>
      <c r="AD762" s="100"/>
      <c r="AE762" s="100"/>
    </row>
    <row r="763" spans="21:31" ht="30" customHeight="1" x14ac:dyDescent="0.35">
      <c r="U763" s="100"/>
      <c r="V763" s="100"/>
      <c r="W763" s="100"/>
      <c r="X763" s="100"/>
      <c r="Y763" s="100"/>
      <c r="Z763" s="100"/>
      <c r="AA763" s="100"/>
      <c r="AB763" s="100"/>
      <c r="AC763" s="100"/>
      <c r="AD763" s="100"/>
      <c r="AE763" s="100"/>
    </row>
    <row r="764" spans="21:31" ht="30" customHeight="1" x14ac:dyDescent="0.35">
      <c r="U764" s="100"/>
      <c r="V764" s="100"/>
      <c r="W764" s="100"/>
      <c r="X764" s="100"/>
      <c r="Y764" s="100"/>
      <c r="Z764" s="100"/>
      <c r="AA764" s="100"/>
      <c r="AB764" s="100"/>
      <c r="AC764" s="100"/>
      <c r="AD764" s="100"/>
      <c r="AE764" s="100"/>
    </row>
    <row r="765" spans="21:31" ht="30" customHeight="1" x14ac:dyDescent="0.35">
      <c r="U765" s="100"/>
      <c r="V765" s="100"/>
      <c r="W765" s="100"/>
      <c r="X765" s="100"/>
      <c r="Y765" s="100"/>
      <c r="Z765" s="100"/>
      <c r="AA765" s="100"/>
      <c r="AB765" s="100"/>
      <c r="AC765" s="100"/>
      <c r="AD765" s="100"/>
      <c r="AE765" s="100"/>
    </row>
    <row r="766" spans="21:31" ht="30" customHeight="1" x14ac:dyDescent="0.35">
      <c r="U766" s="100"/>
      <c r="V766" s="100"/>
      <c r="W766" s="100"/>
      <c r="X766" s="100"/>
      <c r="Y766" s="100"/>
      <c r="Z766" s="100"/>
      <c r="AA766" s="100"/>
      <c r="AB766" s="100"/>
      <c r="AC766" s="100"/>
      <c r="AD766" s="100"/>
      <c r="AE766" s="100"/>
    </row>
    <row r="767" spans="21:31" ht="30" customHeight="1" x14ac:dyDescent="0.35">
      <c r="U767" s="100"/>
      <c r="V767" s="100"/>
      <c r="W767" s="100"/>
      <c r="X767" s="100"/>
      <c r="Y767" s="100"/>
      <c r="Z767" s="100"/>
      <c r="AA767" s="100"/>
      <c r="AB767" s="100"/>
      <c r="AC767" s="100"/>
      <c r="AD767" s="100"/>
      <c r="AE767" s="100"/>
    </row>
    <row r="768" spans="21:31" ht="30" customHeight="1" x14ac:dyDescent="0.35">
      <c r="U768" s="100"/>
      <c r="V768" s="100"/>
      <c r="W768" s="100"/>
      <c r="X768" s="100"/>
      <c r="Y768" s="100"/>
      <c r="Z768" s="100"/>
      <c r="AA768" s="100"/>
      <c r="AB768" s="100"/>
      <c r="AC768" s="100"/>
      <c r="AD768" s="100"/>
      <c r="AE768" s="100"/>
    </row>
    <row r="769" spans="21:31" ht="30" customHeight="1" x14ac:dyDescent="0.35">
      <c r="U769" s="100"/>
      <c r="V769" s="100"/>
      <c r="W769" s="100"/>
      <c r="X769" s="100"/>
      <c r="Y769" s="100"/>
      <c r="Z769" s="100"/>
      <c r="AA769" s="100"/>
      <c r="AB769" s="100"/>
      <c r="AC769" s="100"/>
      <c r="AD769" s="100"/>
      <c r="AE769" s="100"/>
    </row>
    <row r="770" spans="21:31" ht="30" customHeight="1" x14ac:dyDescent="0.35">
      <c r="U770" s="100"/>
      <c r="V770" s="100"/>
      <c r="W770" s="100"/>
      <c r="X770" s="100"/>
      <c r="Y770" s="100"/>
      <c r="Z770" s="100"/>
      <c r="AA770" s="100"/>
      <c r="AB770" s="100"/>
      <c r="AC770" s="100"/>
      <c r="AD770" s="100"/>
      <c r="AE770" s="100"/>
    </row>
    <row r="771" spans="21:31" ht="30" customHeight="1" x14ac:dyDescent="0.35">
      <c r="U771" s="100"/>
      <c r="V771" s="100"/>
      <c r="W771" s="100"/>
      <c r="X771" s="100"/>
      <c r="Y771" s="100"/>
      <c r="Z771" s="100"/>
      <c r="AA771" s="100"/>
      <c r="AB771" s="100"/>
      <c r="AC771" s="100"/>
      <c r="AD771" s="100"/>
      <c r="AE771" s="100"/>
    </row>
    <row r="772" spans="21:31" ht="30" customHeight="1" x14ac:dyDescent="0.35">
      <c r="U772" s="100"/>
      <c r="V772" s="100"/>
      <c r="W772" s="100"/>
      <c r="X772" s="100"/>
      <c r="Y772" s="100"/>
      <c r="Z772" s="100"/>
      <c r="AA772" s="100"/>
      <c r="AB772" s="100"/>
      <c r="AC772" s="100"/>
      <c r="AD772" s="100"/>
      <c r="AE772" s="100"/>
    </row>
    <row r="773" spans="21:31" ht="30" customHeight="1" x14ac:dyDescent="0.35">
      <c r="U773" s="100"/>
      <c r="V773" s="100"/>
      <c r="W773" s="100"/>
      <c r="X773" s="100"/>
      <c r="Y773" s="100"/>
      <c r="Z773" s="100"/>
      <c r="AA773" s="100"/>
      <c r="AB773" s="100"/>
      <c r="AC773" s="100"/>
      <c r="AD773" s="100"/>
      <c r="AE773" s="100"/>
    </row>
    <row r="774" spans="21:31" ht="30" customHeight="1" x14ac:dyDescent="0.35">
      <c r="U774" s="100"/>
      <c r="V774" s="100"/>
      <c r="W774" s="100"/>
      <c r="X774" s="100"/>
      <c r="Y774" s="100"/>
      <c r="Z774" s="100"/>
      <c r="AA774" s="100"/>
      <c r="AB774" s="100"/>
      <c r="AC774" s="100"/>
      <c r="AD774" s="100"/>
      <c r="AE774" s="100"/>
    </row>
    <row r="775" spans="21:31" ht="30" customHeight="1" x14ac:dyDescent="0.35">
      <c r="U775" s="100"/>
      <c r="V775" s="100"/>
      <c r="W775" s="100"/>
      <c r="X775" s="100"/>
      <c r="Y775" s="100"/>
      <c r="Z775" s="100"/>
      <c r="AA775" s="100"/>
      <c r="AB775" s="100"/>
      <c r="AC775" s="100"/>
      <c r="AD775" s="100"/>
      <c r="AE775" s="100"/>
    </row>
    <row r="776" spans="21:31" ht="30" customHeight="1" x14ac:dyDescent="0.35">
      <c r="U776" s="100"/>
      <c r="V776" s="100"/>
      <c r="W776" s="100"/>
      <c r="X776" s="100"/>
      <c r="Y776" s="100"/>
      <c r="Z776" s="100"/>
      <c r="AA776" s="100"/>
      <c r="AB776" s="100"/>
      <c r="AC776" s="100"/>
      <c r="AD776" s="100"/>
      <c r="AE776" s="100"/>
    </row>
    <row r="777" spans="21:31" ht="30" customHeight="1" x14ac:dyDescent="0.35">
      <c r="U777" s="100"/>
      <c r="V777" s="100"/>
      <c r="W777" s="100"/>
      <c r="X777" s="100"/>
      <c r="Y777" s="100"/>
      <c r="Z777" s="100"/>
      <c r="AA777" s="100"/>
      <c r="AB777" s="100"/>
      <c r="AC777" s="100"/>
      <c r="AD777" s="100"/>
      <c r="AE777" s="100"/>
    </row>
    <row r="778" spans="21:31" ht="30" customHeight="1" x14ac:dyDescent="0.35">
      <c r="U778" s="100"/>
      <c r="V778" s="100"/>
      <c r="W778" s="100"/>
      <c r="X778" s="100"/>
      <c r="Y778" s="100"/>
      <c r="Z778" s="100"/>
      <c r="AA778" s="100"/>
      <c r="AB778" s="100"/>
      <c r="AC778" s="100"/>
      <c r="AD778" s="100"/>
      <c r="AE778" s="100"/>
    </row>
    <row r="779" spans="21:31" ht="30" customHeight="1" x14ac:dyDescent="0.35">
      <c r="U779" s="100"/>
      <c r="V779" s="100"/>
      <c r="W779" s="100"/>
      <c r="X779" s="100"/>
      <c r="Y779" s="100"/>
      <c r="Z779" s="100"/>
      <c r="AA779" s="100"/>
      <c r="AB779" s="100"/>
      <c r="AC779" s="100"/>
      <c r="AD779" s="100"/>
      <c r="AE779" s="100"/>
    </row>
    <row r="780" spans="21:31" ht="30" customHeight="1" x14ac:dyDescent="0.35">
      <c r="U780" s="100"/>
      <c r="V780" s="100"/>
      <c r="W780" s="100"/>
      <c r="X780" s="100"/>
      <c r="Y780" s="100"/>
      <c r="Z780" s="100"/>
      <c r="AA780" s="100"/>
      <c r="AB780" s="100"/>
      <c r="AC780" s="100"/>
      <c r="AD780" s="100"/>
      <c r="AE780" s="100"/>
    </row>
    <row r="781" spans="21:31" ht="30" customHeight="1" x14ac:dyDescent="0.35">
      <c r="U781" s="100"/>
      <c r="V781" s="100"/>
      <c r="W781" s="100"/>
      <c r="X781" s="100"/>
      <c r="Y781" s="100"/>
      <c r="Z781" s="100"/>
      <c r="AA781" s="100"/>
      <c r="AB781" s="100"/>
      <c r="AC781" s="100"/>
      <c r="AD781" s="100"/>
      <c r="AE781" s="100"/>
    </row>
    <row r="782" spans="21:31" ht="30" customHeight="1" x14ac:dyDescent="0.35">
      <c r="U782" s="100"/>
      <c r="V782" s="100"/>
      <c r="W782" s="100"/>
      <c r="X782" s="100"/>
      <c r="Y782" s="100"/>
      <c r="Z782" s="100"/>
      <c r="AA782" s="100"/>
      <c r="AB782" s="100"/>
      <c r="AC782" s="100"/>
      <c r="AD782" s="100"/>
      <c r="AE782" s="100"/>
    </row>
    <row r="783" spans="21:31" ht="30" customHeight="1" x14ac:dyDescent="0.35">
      <c r="U783" s="100"/>
      <c r="V783" s="100"/>
      <c r="W783" s="100"/>
      <c r="X783" s="100"/>
      <c r="Y783" s="100"/>
      <c r="Z783" s="100"/>
      <c r="AA783" s="100"/>
      <c r="AB783" s="100"/>
      <c r="AC783" s="100"/>
      <c r="AD783" s="100"/>
      <c r="AE783" s="100"/>
    </row>
    <row r="784" spans="21:31" ht="30" customHeight="1" x14ac:dyDescent="0.35">
      <c r="U784" s="100"/>
      <c r="V784" s="100"/>
      <c r="W784" s="100"/>
      <c r="X784" s="100"/>
      <c r="Y784" s="100"/>
      <c r="Z784" s="100"/>
      <c r="AA784" s="100"/>
      <c r="AB784" s="100"/>
      <c r="AC784" s="100"/>
      <c r="AD784" s="100"/>
      <c r="AE784" s="100"/>
    </row>
    <row r="785" spans="21:31" ht="30" customHeight="1" x14ac:dyDescent="0.35">
      <c r="U785" s="100"/>
      <c r="V785" s="100"/>
      <c r="W785" s="100"/>
      <c r="X785" s="100"/>
      <c r="Y785" s="100"/>
      <c r="Z785" s="100"/>
      <c r="AA785" s="100"/>
      <c r="AB785" s="100"/>
      <c r="AC785" s="100"/>
      <c r="AD785" s="100"/>
      <c r="AE785" s="100"/>
    </row>
    <row r="786" spans="21:31" ht="30" customHeight="1" x14ac:dyDescent="0.35">
      <c r="U786" s="100"/>
      <c r="V786" s="100"/>
      <c r="W786" s="100"/>
      <c r="X786" s="100"/>
      <c r="Y786" s="100"/>
      <c r="Z786" s="100"/>
      <c r="AA786" s="100"/>
      <c r="AB786" s="100"/>
      <c r="AC786" s="100"/>
      <c r="AD786" s="100"/>
      <c r="AE786" s="100"/>
    </row>
    <row r="787" spans="21:31" ht="30" customHeight="1" x14ac:dyDescent="0.35">
      <c r="U787" s="100"/>
      <c r="V787" s="100"/>
      <c r="W787" s="100"/>
      <c r="X787" s="100"/>
      <c r="Y787" s="100"/>
      <c r="Z787" s="100"/>
      <c r="AA787" s="100"/>
      <c r="AB787" s="100"/>
      <c r="AC787" s="100"/>
      <c r="AD787" s="100"/>
      <c r="AE787" s="100"/>
    </row>
    <row r="788" spans="21:31" ht="30" customHeight="1" x14ac:dyDescent="0.35">
      <c r="U788" s="100"/>
      <c r="V788" s="100"/>
      <c r="W788" s="100"/>
      <c r="X788" s="100"/>
      <c r="Y788" s="100"/>
      <c r="Z788" s="100"/>
      <c r="AA788" s="100"/>
      <c r="AB788" s="100"/>
      <c r="AC788" s="100"/>
      <c r="AD788" s="100"/>
      <c r="AE788" s="100"/>
    </row>
    <row r="789" spans="21:31" ht="30" customHeight="1" x14ac:dyDescent="0.35">
      <c r="U789" s="100"/>
      <c r="V789" s="100"/>
      <c r="W789" s="100"/>
      <c r="X789" s="100"/>
      <c r="Y789" s="100"/>
      <c r="Z789" s="100"/>
      <c r="AA789" s="100"/>
      <c r="AB789" s="100"/>
      <c r="AC789" s="100"/>
      <c r="AD789" s="100"/>
      <c r="AE789" s="100"/>
    </row>
    <row r="790" spans="21:31" ht="30" customHeight="1" x14ac:dyDescent="0.35">
      <c r="U790" s="100"/>
      <c r="V790" s="100"/>
      <c r="W790" s="100"/>
      <c r="X790" s="100"/>
      <c r="Y790" s="100"/>
      <c r="Z790" s="100"/>
      <c r="AA790" s="100"/>
      <c r="AB790" s="100"/>
      <c r="AC790" s="100"/>
      <c r="AD790" s="100"/>
      <c r="AE790" s="100"/>
    </row>
    <row r="791" spans="21:31" ht="30" customHeight="1" x14ac:dyDescent="0.35">
      <c r="U791" s="100"/>
      <c r="V791" s="100"/>
      <c r="W791" s="100"/>
      <c r="X791" s="100"/>
      <c r="Y791" s="100"/>
      <c r="Z791" s="100"/>
      <c r="AA791" s="100"/>
      <c r="AB791" s="100"/>
      <c r="AC791" s="100"/>
      <c r="AD791" s="100"/>
      <c r="AE791" s="100"/>
    </row>
    <row r="792" spans="21:31" ht="30" customHeight="1" x14ac:dyDescent="0.35">
      <c r="U792" s="100"/>
      <c r="V792" s="100"/>
      <c r="W792" s="100"/>
      <c r="X792" s="100"/>
      <c r="Y792" s="100"/>
      <c r="Z792" s="100"/>
      <c r="AA792" s="100"/>
      <c r="AB792" s="100"/>
      <c r="AC792" s="100"/>
      <c r="AD792" s="100"/>
      <c r="AE792" s="100"/>
    </row>
    <row r="793" spans="21:31" ht="30" customHeight="1" x14ac:dyDescent="0.35">
      <c r="U793" s="100"/>
      <c r="V793" s="100"/>
      <c r="W793" s="100"/>
      <c r="X793" s="100"/>
      <c r="Y793" s="100"/>
      <c r="Z793" s="100"/>
      <c r="AA793" s="100"/>
      <c r="AB793" s="100"/>
      <c r="AC793" s="100"/>
      <c r="AD793" s="100"/>
      <c r="AE793" s="100"/>
    </row>
    <row r="794" spans="21:31" ht="30" customHeight="1" x14ac:dyDescent="0.35">
      <c r="U794" s="100"/>
      <c r="V794" s="100"/>
      <c r="W794" s="100"/>
      <c r="X794" s="100"/>
      <c r="Y794" s="100"/>
      <c r="Z794" s="100"/>
      <c r="AA794" s="100"/>
      <c r="AB794" s="100"/>
      <c r="AC794" s="100"/>
      <c r="AD794" s="100"/>
      <c r="AE794" s="100"/>
    </row>
    <row r="795" spans="21:31" ht="30" customHeight="1" x14ac:dyDescent="0.35">
      <c r="U795" s="100"/>
      <c r="V795" s="100"/>
      <c r="W795" s="100"/>
      <c r="X795" s="100"/>
      <c r="Y795" s="100"/>
      <c r="Z795" s="100"/>
      <c r="AA795" s="100"/>
      <c r="AB795" s="100"/>
      <c r="AC795" s="100"/>
      <c r="AD795" s="100"/>
      <c r="AE795" s="100"/>
    </row>
    <row r="796" spans="21:31" ht="30" customHeight="1" x14ac:dyDescent="0.35">
      <c r="U796" s="100"/>
      <c r="V796" s="100"/>
      <c r="W796" s="100"/>
      <c r="X796" s="100"/>
      <c r="Y796" s="100"/>
      <c r="Z796" s="100"/>
      <c r="AA796" s="100"/>
      <c r="AB796" s="100"/>
      <c r="AC796" s="100"/>
      <c r="AD796" s="100"/>
      <c r="AE796" s="100"/>
    </row>
    <row r="797" spans="21:31" ht="30" customHeight="1" x14ac:dyDescent="0.35">
      <c r="U797" s="100"/>
      <c r="V797" s="100"/>
      <c r="W797" s="100"/>
      <c r="X797" s="100"/>
      <c r="Y797" s="100"/>
      <c r="Z797" s="100"/>
      <c r="AA797" s="100"/>
      <c r="AB797" s="100"/>
      <c r="AC797" s="100"/>
      <c r="AD797" s="100"/>
      <c r="AE797" s="100"/>
    </row>
    <row r="798" spans="21:31" ht="30" customHeight="1" x14ac:dyDescent="0.35">
      <c r="U798" s="100"/>
      <c r="V798" s="100"/>
      <c r="W798" s="100"/>
      <c r="X798" s="100"/>
      <c r="Y798" s="100"/>
      <c r="Z798" s="100"/>
      <c r="AA798" s="100"/>
      <c r="AB798" s="100"/>
      <c r="AC798" s="100"/>
      <c r="AD798" s="100"/>
      <c r="AE798" s="100"/>
    </row>
    <row r="799" spans="21:31" ht="30" customHeight="1" x14ac:dyDescent="0.35">
      <c r="U799" s="100"/>
      <c r="V799" s="100"/>
      <c r="W799" s="100"/>
      <c r="X799" s="100"/>
      <c r="Y799" s="100"/>
      <c r="Z799" s="100"/>
      <c r="AA799" s="100"/>
      <c r="AB799" s="100"/>
      <c r="AC799" s="100"/>
      <c r="AD799" s="100"/>
      <c r="AE799" s="100"/>
    </row>
    <row r="800" spans="21:31" ht="30" customHeight="1" x14ac:dyDescent="0.35">
      <c r="U800" s="100"/>
      <c r="V800" s="100"/>
      <c r="W800" s="100"/>
      <c r="X800" s="100"/>
      <c r="Y800" s="100"/>
      <c r="Z800" s="100"/>
      <c r="AA800" s="100"/>
      <c r="AB800" s="100"/>
      <c r="AC800" s="100"/>
      <c r="AD800" s="100"/>
      <c r="AE800" s="100"/>
    </row>
    <row r="801" spans="21:31" ht="30" customHeight="1" x14ac:dyDescent="0.35">
      <c r="U801" s="100"/>
      <c r="V801" s="100"/>
      <c r="W801" s="100"/>
      <c r="X801" s="100"/>
      <c r="Y801" s="100"/>
      <c r="Z801" s="100"/>
      <c r="AA801" s="100"/>
      <c r="AB801" s="100"/>
      <c r="AC801" s="100"/>
      <c r="AD801" s="100"/>
      <c r="AE801" s="100"/>
    </row>
    <row r="802" spans="21:31" ht="30" customHeight="1" x14ac:dyDescent="0.35">
      <c r="U802" s="100"/>
      <c r="V802" s="100"/>
      <c r="W802" s="100"/>
      <c r="X802" s="100"/>
      <c r="Y802" s="100"/>
      <c r="Z802" s="100"/>
      <c r="AA802" s="100"/>
      <c r="AB802" s="100"/>
      <c r="AC802" s="100"/>
      <c r="AD802" s="100"/>
      <c r="AE802" s="100"/>
    </row>
    <row r="803" spans="21:31" ht="30" customHeight="1" x14ac:dyDescent="0.35">
      <c r="U803" s="100"/>
      <c r="V803" s="100"/>
      <c r="W803" s="100"/>
      <c r="X803" s="100"/>
      <c r="Y803" s="100"/>
      <c r="Z803" s="100"/>
      <c r="AA803" s="100"/>
      <c r="AB803" s="100"/>
      <c r="AC803" s="100"/>
      <c r="AD803" s="100"/>
      <c r="AE803" s="100"/>
    </row>
    <row r="804" spans="21:31" ht="30" customHeight="1" x14ac:dyDescent="0.35">
      <c r="U804" s="100"/>
      <c r="V804" s="100"/>
      <c r="W804" s="100"/>
      <c r="X804" s="100"/>
      <c r="Y804" s="100"/>
      <c r="Z804" s="100"/>
      <c r="AA804" s="100"/>
      <c r="AB804" s="100"/>
      <c r="AC804" s="100"/>
      <c r="AD804" s="100"/>
      <c r="AE804" s="100"/>
    </row>
    <row r="805" spans="21:31" ht="30" customHeight="1" x14ac:dyDescent="0.35">
      <c r="U805" s="100"/>
      <c r="V805" s="100"/>
      <c r="W805" s="100"/>
      <c r="X805" s="100"/>
      <c r="Y805" s="100"/>
      <c r="Z805" s="100"/>
      <c r="AA805" s="100"/>
      <c r="AB805" s="100"/>
      <c r="AC805" s="100"/>
      <c r="AD805" s="100"/>
      <c r="AE805" s="100"/>
    </row>
    <row r="806" spans="21:31" ht="30" customHeight="1" x14ac:dyDescent="0.35">
      <c r="U806" s="100"/>
      <c r="V806" s="100"/>
      <c r="W806" s="100"/>
      <c r="X806" s="100"/>
      <c r="Y806" s="100"/>
      <c r="Z806" s="100"/>
      <c r="AA806" s="100"/>
      <c r="AB806" s="100"/>
      <c r="AC806" s="100"/>
      <c r="AD806" s="100"/>
      <c r="AE806" s="100"/>
    </row>
    <row r="807" spans="21:31" ht="30" customHeight="1" x14ac:dyDescent="0.35">
      <c r="U807" s="100"/>
      <c r="V807" s="100"/>
      <c r="W807" s="100"/>
      <c r="X807" s="100"/>
      <c r="Y807" s="100"/>
      <c r="Z807" s="100"/>
      <c r="AA807" s="100"/>
      <c r="AB807" s="100"/>
      <c r="AC807" s="100"/>
      <c r="AD807" s="100"/>
      <c r="AE807" s="100"/>
    </row>
    <row r="808" spans="21:31" ht="30" customHeight="1" x14ac:dyDescent="0.35">
      <c r="U808" s="100"/>
      <c r="V808" s="100"/>
      <c r="W808" s="100"/>
      <c r="X808" s="100"/>
      <c r="Y808" s="100"/>
      <c r="Z808" s="100"/>
      <c r="AA808" s="100"/>
      <c r="AB808" s="100"/>
      <c r="AC808" s="100"/>
      <c r="AD808" s="100"/>
      <c r="AE808" s="100"/>
    </row>
    <row r="809" spans="21:31" ht="30" customHeight="1" x14ac:dyDescent="0.35">
      <c r="U809" s="100"/>
      <c r="V809" s="100"/>
      <c r="W809" s="100"/>
      <c r="X809" s="100"/>
      <c r="Y809" s="100"/>
      <c r="Z809" s="100"/>
      <c r="AA809" s="100"/>
      <c r="AB809" s="100"/>
      <c r="AC809" s="100"/>
      <c r="AD809" s="100"/>
      <c r="AE809" s="100"/>
    </row>
    <row r="810" spans="21:31" ht="30" customHeight="1" x14ac:dyDescent="0.35">
      <c r="U810" s="100"/>
      <c r="V810" s="100"/>
      <c r="W810" s="100"/>
      <c r="X810" s="100"/>
      <c r="Y810" s="100"/>
      <c r="Z810" s="100"/>
      <c r="AA810" s="100"/>
      <c r="AB810" s="100"/>
      <c r="AC810" s="100"/>
      <c r="AD810" s="100"/>
      <c r="AE810" s="100"/>
    </row>
    <row r="811" spans="21:31" ht="30" customHeight="1" x14ac:dyDescent="0.35">
      <c r="U811" s="100"/>
      <c r="V811" s="100"/>
      <c r="W811" s="100"/>
      <c r="X811" s="100"/>
      <c r="Y811" s="100"/>
      <c r="Z811" s="100"/>
      <c r="AA811" s="100"/>
      <c r="AB811" s="100"/>
      <c r="AC811" s="100"/>
      <c r="AD811" s="100"/>
      <c r="AE811" s="100"/>
    </row>
    <row r="812" spans="21:31" ht="30" customHeight="1" x14ac:dyDescent="0.35">
      <c r="U812" s="100"/>
      <c r="V812" s="100"/>
      <c r="W812" s="100"/>
      <c r="X812" s="100"/>
      <c r="Y812" s="100"/>
      <c r="Z812" s="100"/>
      <c r="AA812" s="100"/>
      <c r="AB812" s="100"/>
      <c r="AC812" s="100"/>
      <c r="AD812" s="100"/>
      <c r="AE812" s="100"/>
    </row>
    <row r="813" spans="21:31" ht="30" customHeight="1" x14ac:dyDescent="0.35">
      <c r="U813" s="100"/>
      <c r="V813" s="100"/>
      <c r="W813" s="100"/>
      <c r="X813" s="100"/>
      <c r="Y813" s="100"/>
      <c r="Z813" s="100"/>
      <c r="AA813" s="100"/>
      <c r="AB813" s="100"/>
      <c r="AC813" s="100"/>
      <c r="AD813" s="100"/>
      <c r="AE813" s="100"/>
    </row>
    <row r="814" spans="21:31" ht="30" customHeight="1" x14ac:dyDescent="0.35">
      <c r="U814" s="100"/>
      <c r="V814" s="100"/>
      <c r="W814" s="100"/>
      <c r="X814" s="100"/>
      <c r="Y814" s="100"/>
      <c r="Z814" s="100"/>
      <c r="AA814" s="100"/>
      <c r="AB814" s="100"/>
      <c r="AC814" s="100"/>
      <c r="AD814" s="100"/>
      <c r="AE814" s="100"/>
    </row>
    <row r="815" spans="21:31" ht="30" customHeight="1" x14ac:dyDescent="0.35">
      <c r="U815" s="100"/>
      <c r="V815" s="100"/>
      <c r="W815" s="100"/>
      <c r="X815" s="100"/>
      <c r="Y815" s="100"/>
      <c r="Z815" s="100"/>
      <c r="AA815" s="100"/>
      <c r="AB815" s="100"/>
      <c r="AC815" s="100"/>
      <c r="AD815" s="100"/>
      <c r="AE815" s="100"/>
    </row>
    <row r="816" spans="21:31" ht="30" customHeight="1" x14ac:dyDescent="0.35">
      <c r="U816" s="100"/>
      <c r="V816" s="100"/>
      <c r="W816" s="100"/>
      <c r="X816" s="100"/>
      <c r="Y816" s="100"/>
      <c r="Z816" s="100"/>
      <c r="AA816" s="100"/>
      <c r="AB816" s="100"/>
      <c r="AC816" s="100"/>
      <c r="AD816" s="100"/>
      <c r="AE816" s="100"/>
    </row>
    <row r="817" spans="21:31" ht="30" customHeight="1" x14ac:dyDescent="0.35">
      <c r="U817" s="100"/>
      <c r="V817" s="100"/>
      <c r="W817" s="100"/>
      <c r="X817" s="100"/>
      <c r="Y817" s="100"/>
      <c r="Z817" s="100"/>
      <c r="AA817" s="100"/>
      <c r="AB817" s="100"/>
      <c r="AC817" s="100"/>
      <c r="AD817" s="100"/>
      <c r="AE817" s="100"/>
    </row>
    <row r="818" spans="21:31" ht="30" customHeight="1" x14ac:dyDescent="0.35">
      <c r="U818" s="100"/>
      <c r="V818" s="100"/>
      <c r="W818" s="100"/>
      <c r="X818" s="100"/>
      <c r="Y818" s="100"/>
      <c r="Z818" s="100"/>
      <c r="AA818" s="100"/>
      <c r="AB818" s="100"/>
      <c r="AC818" s="100"/>
      <c r="AD818" s="100"/>
      <c r="AE818" s="100"/>
    </row>
    <row r="819" spans="21:31" ht="30" customHeight="1" x14ac:dyDescent="0.35">
      <c r="U819" s="100"/>
      <c r="V819" s="100"/>
      <c r="W819" s="100"/>
      <c r="X819" s="100"/>
      <c r="Y819" s="100"/>
      <c r="Z819" s="100"/>
      <c r="AA819" s="100"/>
      <c r="AB819" s="100"/>
      <c r="AC819" s="100"/>
      <c r="AD819" s="100"/>
      <c r="AE819" s="100"/>
    </row>
    <row r="820" spans="21:31" ht="30" customHeight="1" x14ac:dyDescent="0.35">
      <c r="U820" s="100"/>
      <c r="V820" s="100"/>
      <c r="W820" s="100"/>
      <c r="X820" s="100"/>
      <c r="Y820" s="100"/>
      <c r="Z820" s="100"/>
      <c r="AA820" s="100"/>
      <c r="AB820" s="100"/>
      <c r="AC820" s="100"/>
      <c r="AD820" s="100"/>
      <c r="AE820" s="100"/>
    </row>
    <row r="821" spans="21:31" ht="30" customHeight="1" x14ac:dyDescent="0.35">
      <c r="U821" s="100"/>
      <c r="V821" s="100"/>
      <c r="W821" s="100"/>
      <c r="X821" s="100"/>
      <c r="Y821" s="100"/>
      <c r="Z821" s="100"/>
      <c r="AA821" s="100"/>
      <c r="AB821" s="100"/>
      <c r="AC821" s="100"/>
      <c r="AD821" s="100"/>
      <c r="AE821" s="100"/>
    </row>
    <row r="822" spans="21:31" ht="30" customHeight="1" x14ac:dyDescent="0.35">
      <c r="U822" s="100"/>
      <c r="V822" s="100"/>
      <c r="W822" s="100"/>
      <c r="X822" s="100"/>
      <c r="Y822" s="100"/>
      <c r="Z822" s="100"/>
      <c r="AA822" s="100"/>
      <c r="AB822" s="100"/>
      <c r="AC822" s="100"/>
      <c r="AD822" s="100"/>
      <c r="AE822" s="100"/>
    </row>
    <row r="823" spans="21:31" ht="30" customHeight="1" x14ac:dyDescent="0.35">
      <c r="U823" s="100"/>
      <c r="V823" s="100"/>
      <c r="W823" s="100"/>
      <c r="X823" s="100"/>
      <c r="Y823" s="100"/>
      <c r="Z823" s="100"/>
      <c r="AA823" s="100"/>
      <c r="AB823" s="100"/>
      <c r="AC823" s="100"/>
      <c r="AD823" s="100"/>
      <c r="AE823" s="100"/>
    </row>
    <row r="824" spans="21:31" ht="30" customHeight="1" x14ac:dyDescent="0.35">
      <c r="U824" s="100"/>
      <c r="V824" s="100"/>
      <c r="W824" s="100"/>
      <c r="X824" s="100"/>
      <c r="Y824" s="100"/>
      <c r="Z824" s="100"/>
      <c r="AA824" s="100"/>
      <c r="AB824" s="100"/>
      <c r="AC824" s="100"/>
      <c r="AD824" s="100"/>
      <c r="AE824" s="100"/>
    </row>
    <row r="825" spans="21:31" ht="30" customHeight="1" x14ac:dyDescent="0.35">
      <c r="U825" s="100"/>
      <c r="V825" s="100"/>
      <c r="W825" s="100"/>
      <c r="X825" s="100"/>
      <c r="Y825" s="100"/>
      <c r="Z825" s="100"/>
      <c r="AA825" s="100"/>
      <c r="AB825" s="100"/>
      <c r="AC825" s="100"/>
      <c r="AD825" s="100"/>
      <c r="AE825" s="100"/>
    </row>
    <row r="826" spans="21:31" ht="30" customHeight="1" x14ac:dyDescent="0.35">
      <c r="U826" s="100"/>
      <c r="V826" s="100"/>
      <c r="W826" s="100"/>
      <c r="X826" s="100"/>
      <c r="Y826" s="100"/>
      <c r="Z826" s="100"/>
      <c r="AA826" s="100"/>
      <c r="AB826" s="100"/>
      <c r="AC826" s="100"/>
      <c r="AD826" s="100"/>
      <c r="AE826" s="100"/>
    </row>
    <row r="827" spans="21:31" ht="30" customHeight="1" x14ac:dyDescent="0.35">
      <c r="U827" s="100"/>
      <c r="V827" s="100"/>
      <c r="W827" s="100"/>
      <c r="X827" s="100"/>
      <c r="Y827" s="100"/>
      <c r="Z827" s="100"/>
      <c r="AA827" s="100"/>
      <c r="AB827" s="100"/>
      <c r="AC827" s="100"/>
      <c r="AD827" s="100"/>
      <c r="AE827" s="100"/>
    </row>
    <row r="828" spans="21:31" ht="30" customHeight="1" x14ac:dyDescent="0.35">
      <c r="U828" s="100"/>
      <c r="V828" s="100"/>
      <c r="W828" s="100"/>
      <c r="X828" s="100"/>
      <c r="Y828" s="100"/>
      <c r="Z828" s="100"/>
      <c r="AA828" s="100"/>
      <c r="AB828" s="100"/>
      <c r="AC828" s="100"/>
      <c r="AD828" s="100"/>
      <c r="AE828" s="100"/>
    </row>
    <row r="829" spans="21:31" ht="30" customHeight="1" x14ac:dyDescent="0.35">
      <c r="U829" s="100"/>
      <c r="V829" s="100"/>
      <c r="W829" s="100"/>
      <c r="X829" s="100"/>
      <c r="Y829" s="100"/>
      <c r="Z829" s="100"/>
      <c r="AA829" s="100"/>
      <c r="AB829" s="100"/>
      <c r="AC829" s="100"/>
      <c r="AD829" s="100"/>
      <c r="AE829" s="100"/>
    </row>
    <row r="830" spans="21:31" ht="30" customHeight="1" x14ac:dyDescent="0.35">
      <c r="U830" s="100"/>
      <c r="V830" s="100"/>
      <c r="W830" s="100"/>
      <c r="X830" s="100"/>
      <c r="Y830" s="100"/>
      <c r="Z830" s="100"/>
      <c r="AA830" s="100"/>
      <c r="AB830" s="100"/>
      <c r="AC830" s="100"/>
      <c r="AD830" s="100"/>
      <c r="AE830" s="100"/>
    </row>
    <row r="831" spans="21:31" ht="30" customHeight="1" x14ac:dyDescent="0.35">
      <c r="U831" s="100"/>
      <c r="V831" s="100"/>
      <c r="W831" s="100"/>
      <c r="X831" s="100"/>
      <c r="Y831" s="100"/>
      <c r="Z831" s="100"/>
      <c r="AA831" s="100"/>
      <c r="AB831" s="100"/>
      <c r="AC831" s="100"/>
      <c r="AD831" s="100"/>
      <c r="AE831" s="100"/>
    </row>
    <row r="832" spans="21:31" ht="30" customHeight="1" x14ac:dyDescent="0.35">
      <c r="U832" s="100"/>
      <c r="V832" s="100"/>
      <c r="W832" s="100"/>
      <c r="X832" s="100"/>
      <c r="Y832" s="100"/>
      <c r="Z832" s="100"/>
      <c r="AA832" s="100"/>
      <c r="AB832" s="100"/>
      <c r="AC832" s="100"/>
      <c r="AD832" s="100"/>
      <c r="AE832" s="100"/>
    </row>
    <row r="833" spans="21:31" ht="30" customHeight="1" x14ac:dyDescent="0.35">
      <c r="U833" s="100"/>
      <c r="V833" s="100"/>
      <c r="W833" s="100"/>
      <c r="X833" s="100"/>
      <c r="Y833" s="100"/>
      <c r="Z833" s="100"/>
      <c r="AA833" s="100"/>
      <c r="AB833" s="100"/>
      <c r="AC833" s="100"/>
      <c r="AD833" s="100"/>
      <c r="AE833" s="100"/>
    </row>
    <row r="834" spans="21:31" ht="30" customHeight="1" x14ac:dyDescent="0.35">
      <c r="U834" s="100"/>
      <c r="V834" s="100"/>
      <c r="W834" s="100"/>
      <c r="X834" s="100"/>
      <c r="Y834" s="100"/>
      <c r="Z834" s="100"/>
      <c r="AA834" s="100"/>
      <c r="AB834" s="100"/>
      <c r="AC834" s="100"/>
      <c r="AD834" s="100"/>
      <c r="AE834" s="100"/>
    </row>
    <row r="835" spans="21:31" ht="30" customHeight="1" x14ac:dyDescent="0.35">
      <c r="U835" s="100"/>
      <c r="V835" s="100"/>
      <c r="W835" s="100"/>
      <c r="X835" s="100"/>
      <c r="Y835" s="100"/>
      <c r="Z835" s="100"/>
      <c r="AA835" s="100"/>
      <c r="AB835" s="100"/>
      <c r="AC835" s="100"/>
      <c r="AD835" s="100"/>
      <c r="AE835" s="100"/>
    </row>
    <row r="836" spans="21:31" ht="30" customHeight="1" x14ac:dyDescent="0.35">
      <c r="U836" s="100"/>
      <c r="V836" s="100"/>
      <c r="W836" s="100"/>
      <c r="X836" s="100"/>
      <c r="Y836" s="100"/>
      <c r="Z836" s="100"/>
      <c r="AA836" s="100"/>
      <c r="AB836" s="100"/>
      <c r="AC836" s="100"/>
      <c r="AD836" s="100"/>
      <c r="AE836" s="100"/>
    </row>
    <row r="837" spans="21:31" ht="30" customHeight="1" x14ac:dyDescent="0.35">
      <c r="U837" s="100"/>
      <c r="V837" s="100"/>
      <c r="W837" s="100"/>
      <c r="X837" s="100"/>
      <c r="Y837" s="100"/>
      <c r="Z837" s="100"/>
      <c r="AA837" s="100"/>
      <c r="AB837" s="100"/>
      <c r="AC837" s="100"/>
      <c r="AD837" s="100"/>
      <c r="AE837" s="100"/>
    </row>
    <row r="838" spans="21:31" ht="30" customHeight="1" x14ac:dyDescent="0.35">
      <c r="U838" s="100"/>
      <c r="V838" s="100"/>
      <c r="W838" s="100"/>
      <c r="X838" s="100"/>
      <c r="Y838" s="100"/>
      <c r="Z838" s="100"/>
      <c r="AA838" s="100"/>
      <c r="AB838" s="100"/>
      <c r="AC838" s="100"/>
      <c r="AD838" s="100"/>
      <c r="AE838" s="100"/>
    </row>
    <row r="839" spans="21:31" ht="30" customHeight="1" x14ac:dyDescent="0.35">
      <c r="U839" s="100"/>
      <c r="V839" s="100"/>
      <c r="W839" s="100"/>
      <c r="X839" s="100"/>
      <c r="Y839" s="100"/>
      <c r="Z839" s="100"/>
      <c r="AA839" s="100"/>
      <c r="AB839" s="100"/>
      <c r="AC839" s="100"/>
      <c r="AD839" s="100"/>
      <c r="AE839" s="100"/>
    </row>
    <row r="840" spans="21:31" ht="30" customHeight="1" x14ac:dyDescent="0.35">
      <c r="U840" s="100"/>
      <c r="V840" s="100"/>
      <c r="W840" s="100"/>
      <c r="X840" s="100"/>
      <c r="Y840" s="100"/>
      <c r="Z840" s="100"/>
      <c r="AA840" s="100"/>
      <c r="AB840" s="100"/>
      <c r="AC840" s="100"/>
      <c r="AD840" s="100"/>
      <c r="AE840" s="100"/>
    </row>
    <row r="841" spans="21:31" ht="30" customHeight="1" x14ac:dyDescent="0.35">
      <c r="U841" s="100"/>
      <c r="V841" s="100"/>
      <c r="W841" s="100"/>
      <c r="X841" s="100"/>
      <c r="Y841" s="100"/>
      <c r="Z841" s="100"/>
      <c r="AA841" s="100"/>
      <c r="AB841" s="100"/>
      <c r="AC841" s="100"/>
      <c r="AD841" s="100"/>
      <c r="AE841" s="100"/>
    </row>
    <row r="842" spans="21:31" ht="30" customHeight="1" x14ac:dyDescent="0.35">
      <c r="U842" s="100"/>
      <c r="V842" s="100"/>
      <c r="W842" s="100"/>
      <c r="X842" s="100"/>
      <c r="Y842" s="100"/>
      <c r="Z842" s="100"/>
      <c r="AA842" s="100"/>
      <c r="AB842" s="100"/>
      <c r="AC842" s="100"/>
      <c r="AD842" s="100"/>
      <c r="AE842" s="100"/>
    </row>
    <row r="843" spans="21:31" ht="30" customHeight="1" x14ac:dyDescent="0.35">
      <c r="U843" s="100"/>
      <c r="V843" s="100"/>
      <c r="W843" s="100"/>
      <c r="X843" s="100"/>
      <c r="Y843" s="100"/>
      <c r="Z843" s="100"/>
      <c r="AA843" s="100"/>
      <c r="AB843" s="100"/>
      <c r="AC843" s="100"/>
      <c r="AD843" s="100"/>
      <c r="AE843" s="100"/>
    </row>
    <row r="844" spans="21:31" ht="30" customHeight="1" x14ac:dyDescent="0.35">
      <c r="U844" s="100"/>
      <c r="V844" s="100"/>
      <c r="W844" s="100"/>
      <c r="X844" s="100"/>
      <c r="Y844" s="100"/>
      <c r="Z844" s="100"/>
      <c r="AA844" s="100"/>
      <c r="AB844" s="100"/>
      <c r="AC844" s="100"/>
      <c r="AD844" s="100"/>
      <c r="AE844" s="100"/>
    </row>
    <row r="845" spans="21:31" ht="30" customHeight="1" x14ac:dyDescent="0.35">
      <c r="U845" s="100"/>
      <c r="V845" s="100"/>
      <c r="W845" s="100"/>
      <c r="X845" s="100"/>
      <c r="Y845" s="100"/>
      <c r="Z845" s="100"/>
      <c r="AA845" s="100"/>
      <c r="AB845" s="100"/>
      <c r="AC845" s="100"/>
      <c r="AD845" s="100"/>
      <c r="AE845" s="100"/>
    </row>
    <row r="846" spans="21:31" ht="30" customHeight="1" x14ac:dyDescent="0.35">
      <c r="U846" s="100"/>
      <c r="V846" s="100"/>
      <c r="W846" s="100"/>
      <c r="X846" s="100"/>
      <c r="Y846" s="100"/>
      <c r="Z846" s="100"/>
      <c r="AA846" s="100"/>
      <c r="AB846" s="100"/>
      <c r="AC846" s="100"/>
      <c r="AD846" s="100"/>
      <c r="AE846" s="100"/>
    </row>
    <row r="847" spans="21:31" ht="30" customHeight="1" x14ac:dyDescent="0.35">
      <c r="U847" s="100"/>
      <c r="V847" s="100"/>
      <c r="W847" s="100"/>
      <c r="X847" s="100"/>
      <c r="Y847" s="100"/>
      <c r="Z847" s="100"/>
      <c r="AA847" s="100"/>
      <c r="AB847" s="100"/>
      <c r="AC847" s="100"/>
      <c r="AD847" s="100"/>
      <c r="AE847" s="100"/>
    </row>
    <row r="848" spans="21:31" ht="30" customHeight="1" x14ac:dyDescent="0.35">
      <c r="U848" s="100"/>
      <c r="V848" s="100"/>
      <c r="W848" s="100"/>
      <c r="X848" s="100"/>
      <c r="Y848" s="100"/>
      <c r="Z848" s="100"/>
      <c r="AA848" s="100"/>
      <c r="AB848" s="100"/>
      <c r="AC848" s="100"/>
      <c r="AD848" s="100"/>
      <c r="AE848" s="100"/>
    </row>
    <row r="849" spans="21:31" ht="30" customHeight="1" x14ac:dyDescent="0.35">
      <c r="U849" s="100"/>
      <c r="V849" s="100"/>
      <c r="W849" s="100"/>
      <c r="X849" s="100"/>
      <c r="Y849" s="100"/>
      <c r="Z849" s="100"/>
      <c r="AA849" s="100"/>
      <c r="AB849" s="100"/>
      <c r="AC849" s="100"/>
      <c r="AD849" s="100"/>
      <c r="AE849" s="100"/>
    </row>
    <row r="850" spans="21:31" ht="30" customHeight="1" x14ac:dyDescent="0.35">
      <c r="U850" s="100"/>
      <c r="V850" s="100"/>
      <c r="W850" s="100"/>
      <c r="X850" s="100"/>
      <c r="Y850" s="100"/>
      <c r="Z850" s="100"/>
      <c r="AA850" s="100"/>
      <c r="AB850" s="100"/>
      <c r="AC850" s="100"/>
      <c r="AD850" s="100"/>
      <c r="AE850" s="100"/>
    </row>
    <row r="851" spans="21:31" ht="30" customHeight="1" x14ac:dyDescent="0.35">
      <c r="U851" s="100"/>
      <c r="V851" s="100"/>
      <c r="W851" s="100"/>
      <c r="X851" s="100"/>
      <c r="Y851" s="100"/>
      <c r="Z851" s="100"/>
      <c r="AA851" s="100"/>
      <c r="AB851" s="100"/>
      <c r="AC851" s="100"/>
      <c r="AD851" s="100"/>
      <c r="AE851" s="100"/>
    </row>
    <row r="852" spans="21:31" ht="30" customHeight="1" x14ac:dyDescent="0.35">
      <c r="U852" s="100"/>
      <c r="V852" s="100"/>
      <c r="W852" s="100"/>
      <c r="X852" s="100"/>
      <c r="Y852" s="100"/>
      <c r="Z852" s="100"/>
      <c r="AA852" s="100"/>
      <c r="AB852" s="100"/>
      <c r="AC852" s="100"/>
      <c r="AD852" s="100"/>
      <c r="AE852" s="100"/>
    </row>
    <row r="853" spans="21:31" ht="30" customHeight="1" x14ac:dyDescent="0.35">
      <c r="U853" s="100"/>
      <c r="V853" s="100"/>
      <c r="W853" s="100"/>
      <c r="X853" s="100"/>
      <c r="Y853" s="100"/>
      <c r="Z853" s="100"/>
      <c r="AA853" s="100"/>
      <c r="AB853" s="100"/>
      <c r="AC853" s="100"/>
      <c r="AD853" s="100"/>
      <c r="AE853" s="100"/>
    </row>
    <row r="854" spans="21:31" ht="30" customHeight="1" x14ac:dyDescent="0.35">
      <c r="U854" s="100"/>
      <c r="V854" s="100"/>
      <c r="W854" s="100"/>
      <c r="X854" s="100"/>
      <c r="Y854" s="100"/>
      <c r="Z854" s="100"/>
      <c r="AA854" s="100"/>
      <c r="AB854" s="100"/>
      <c r="AC854" s="100"/>
      <c r="AD854" s="100"/>
      <c r="AE854" s="100"/>
    </row>
    <row r="855" spans="21:31" ht="30" customHeight="1" x14ac:dyDescent="0.35">
      <c r="U855" s="100"/>
      <c r="V855" s="100"/>
      <c r="W855" s="100"/>
      <c r="X855" s="100"/>
      <c r="Y855" s="100"/>
      <c r="Z855" s="100"/>
      <c r="AA855" s="100"/>
      <c r="AB855" s="100"/>
      <c r="AC855" s="100"/>
      <c r="AD855" s="100"/>
      <c r="AE855" s="100"/>
    </row>
    <row r="856" spans="21:31" ht="30" customHeight="1" x14ac:dyDescent="0.35">
      <c r="U856" s="100"/>
      <c r="V856" s="100"/>
      <c r="W856" s="100"/>
      <c r="X856" s="100"/>
      <c r="Y856" s="100"/>
      <c r="Z856" s="100"/>
      <c r="AA856" s="100"/>
      <c r="AB856" s="100"/>
      <c r="AC856" s="100"/>
      <c r="AD856" s="100"/>
      <c r="AE856" s="100"/>
    </row>
    <row r="857" spans="21:31" ht="30" customHeight="1" x14ac:dyDescent="0.35">
      <c r="U857" s="100"/>
      <c r="V857" s="100"/>
      <c r="W857" s="100"/>
      <c r="X857" s="100"/>
      <c r="Y857" s="100"/>
      <c r="Z857" s="100"/>
      <c r="AA857" s="100"/>
      <c r="AB857" s="100"/>
      <c r="AC857" s="100"/>
      <c r="AD857" s="100"/>
      <c r="AE857" s="100"/>
    </row>
    <row r="858" spans="21:31" ht="30" customHeight="1" x14ac:dyDescent="0.35">
      <c r="U858" s="100"/>
      <c r="V858" s="100"/>
      <c r="W858" s="100"/>
      <c r="X858" s="100"/>
      <c r="Y858" s="100"/>
      <c r="Z858" s="100"/>
      <c r="AA858" s="100"/>
      <c r="AB858" s="100"/>
      <c r="AC858" s="100"/>
      <c r="AD858" s="100"/>
      <c r="AE858" s="100"/>
    </row>
    <row r="859" spans="21:31" ht="30" customHeight="1" x14ac:dyDescent="0.35">
      <c r="U859" s="100"/>
      <c r="V859" s="100"/>
      <c r="W859" s="100"/>
      <c r="X859" s="100"/>
      <c r="Y859" s="100"/>
      <c r="Z859" s="100"/>
      <c r="AA859" s="100"/>
      <c r="AB859" s="100"/>
      <c r="AC859" s="100"/>
      <c r="AD859" s="100"/>
      <c r="AE859" s="100"/>
    </row>
    <row r="860" spans="21:31" ht="30" customHeight="1" x14ac:dyDescent="0.35">
      <c r="U860" s="100"/>
      <c r="V860" s="100"/>
      <c r="W860" s="100"/>
      <c r="X860" s="100"/>
      <c r="Y860" s="100"/>
      <c r="Z860" s="100"/>
      <c r="AA860" s="100"/>
      <c r="AB860" s="100"/>
      <c r="AC860" s="100"/>
      <c r="AD860" s="100"/>
      <c r="AE860" s="100"/>
    </row>
    <row r="861" spans="21:31" ht="30" customHeight="1" x14ac:dyDescent="0.35">
      <c r="U861" s="100"/>
      <c r="V861" s="100"/>
      <c r="W861" s="100"/>
      <c r="X861" s="100"/>
      <c r="Y861" s="100"/>
      <c r="Z861" s="100"/>
      <c r="AA861" s="100"/>
      <c r="AB861" s="100"/>
      <c r="AC861" s="100"/>
      <c r="AD861" s="100"/>
      <c r="AE861" s="100"/>
    </row>
    <row r="862" spans="21:31" ht="30" customHeight="1" x14ac:dyDescent="0.35">
      <c r="U862" s="100"/>
      <c r="V862" s="100"/>
      <c r="W862" s="100"/>
      <c r="X862" s="100"/>
      <c r="Y862" s="100"/>
      <c r="Z862" s="100"/>
      <c r="AA862" s="100"/>
      <c r="AB862" s="100"/>
      <c r="AC862" s="100"/>
      <c r="AD862" s="100"/>
      <c r="AE862" s="100"/>
    </row>
    <row r="863" spans="21:31" ht="30" customHeight="1" x14ac:dyDescent="0.35">
      <c r="U863" s="100"/>
      <c r="V863" s="100"/>
      <c r="W863" s="100"/>
      <c r="X863" s="100"/>
      <c r="Y863" s="100"/>
      <c r="Z863" s="100"/>
      <c r="AA863" s="100"/>
      <c r="AB863" s="100"/>
      <c r="AC863" s="100"/>
      <c r="AD863" s="100"/>
      <c r="AE863" s="100"/>
    </row>
    <row r="864" spans="21:31" ht="30" customHeight="1" x14ac:dyDescent="0.35">
      <c r="U864" s="100"/>
      <c r="V864" s="100"/>
      <c r="W864" s="100"/>
      <c r="X864" s="100"/>
      <c r="Y864" s="100"/>
      <c r="Z864" s="100"/>
      <c r="AA864" s="100"/>
      <c r="AB864" s="100"/>
      <c r="AC864" s="100"/>
      <c r="AD864" s="100"/>
      <c r="AE864" s="100"/>
    </row>
    <row r="865" spans="21:31" ht="30" customHeight="1" x14ac:dyDescent="0.35">
      <c r="U865" s="100"/>
      <c r="V865" s="100"/>
      <c r="W865" s="100"/>
      <c r="X865" s="100"/>
      <c r="Y865" s="100"/>
      <c r="Z865" s="100"/>
      <c r="AA865" s="100"/>
      <c r="AB865" s="100"/>
      <c r="AC865" s="100"/>
      <c r="AD865" s="100"/>
      <c r="AE865" s="100"/>
    </row>
    <row r="866" spans="21:31" ht="30" customHeight="1" x14ac:dyDescent="0.35">
      <c r="U866" s="100"/>
      <c r="V866" s="100"/>
      <c r="W866" s="100"/>
      <c r="X866" s="100"/>
      <c r="Y866" s="100"/>
      <c r="Z866" s="100"/>
      <c r="AA866" s="100"/>
      <c r="AB866" s="100"/>
      <c r="AC866" s="100"/>
      <c r="AD866" s="100"/>
      <c r="AE866" s="100"/>
    </row>
    <row r="867" spans="21:31" ht="30" customHeight="1" x14ac:dyDescent="0.35">
      <c r="U867" s="100"/>
      <c r="V867" s="100"/>
      <c r="W867" s="100"/>
      <c r="X867" s="100"/>
      <c r="Y867" s="100"/>
      <c r="Z867" s="100"/>
      <c r="AA867" s="100"/>
      <c r="AB867" s="100"/>
      <c r="AC867" s="100"/>
      <c r="AD867" s="100"/>
      <c r="AE867" s="100"/>
    </row>
    <row r="868" spans="21:31" ht="30" customHeight="1" x14ac:dyDescent="0.35">
      <c r="U868" s="100"/>
      <c r="V868" s="100"/>
      <c r="W868" s="100"/>
      <c r="X868" s="100"/>
      <c r="Y868" s="100"/>
      <c r="Z868" s="100"/>
      <c r="AA868" s="100"/>
      <c r="AB868" s="100"/>
      <c r="AC868" s="100"/>
      <c r="AD868" s="100"/>
      <c r="AE868" s="100"/>
    </row>
    <row r="869" spans="21:31" ht="30" customHeight="1" x14ac:dyDescent="0.35">
      <c r="U869" s="100"/>
      <c r="V869" s="100"/>
      <c r="W869" s="100"/>
      <c r="X869" s="100"/>
      <c r="Y869" s="100"/>
      <c r="Z869" s="100"/>
      <c r="AA869" s="100"/>
      <c r="AB869" s="100"/>
      <c r="AC869" s="100"/>
      <c r="AD869" s="100"/>
      <c r="AE869" s="100"/>
    </row>
    <row r="870" spans="21:31" ht="30" customHeight="1" x14ac:dyDescent="0.35">
      <c r="U870" s="100"/>
      <c r="V870" s="100"/>
      <c r="W870" s="100"/>
      <c r="X870" s="100"/>
      <c r="Y870" s="100"/>
      <c r="Z870" s="100"/>
      <c r="AA870" s="100"/>
      <c r="AB870" s="100"/>
      <c r="AC870" s="100"/>
      <c r="AD870" s="100"/>
      <c r="AE870" s="100"/>
    </row>
    <row r="871" spans="21:31" ht="30" customHeight="1" x14ac:dyDescent="0.35">
      <c r="U871" s="100"/>
      <c r="V871" s="100"/>
      <c r="W871" s="100"/>
      <c r="X871" s="100"/>
      <c r="Y871" s="100"/>
      <c r="Z871" s="100"/>
      <c r="AA871" s="100"/>
      <c r="AB871" s="100"/>
      <c r="AC871" s="100"/>
      <c r="AD871" s="100"/>
      <c r="AE871" s="100"/>
    </row>
    <row r="872" spans="21:31" ht="30" customHeight="1" x14ac:dyDescent="0.35">
      <c r="U872" s="100"/>
      <c r="V872" s="100"/>
      <c r="W872" s="100"/>
      <c r="X872" s="100"/>
      <c r="Y872" s="100"/>
      <c r="Z872" s="100"/>
      <c r="AA872" s="100"/>
      <c r="AB872" s="100"/>
      <c r="AC872" s="100"/>
      <c r="AD872" s="100"/>
      <c r="AE872" s="100"/>
    </row>
    <row r="873" spans="21:31" ht="30" customHeight="1" x14ac:dyDescent="0.35">
      <c r="U873" s="100"/>
      <c r="V873" s="100"/>
      <c r="W873" s="100"/>
      <c r="X873" s="100"/>
      <c r="Y873" s="100"/>
      <c r="Z873" s="100"/>
      <c r="AA873" s="100"/>
      <c r="AB873" s="100"/>
      <c r="AC873" s="100"/>
      <c r="AD873" s="100"/>
      <c r="AE873" s="100"/>
    </row>
    <row r="874" spans="21:31" ht="30" customHeight="1" x14ac:dyDescent="0.35">
      <c r="U874" s="100"/>
      <c r="V874" s="100"/>
      <c r="W874" s="100"/>
      <c r="X874" s="100"/>
      <c r="Y874" s="100"/>
      <c r="Z874" s="100"/>
      <c r="AA874" s="100"/>
      <c r="AB874" s="100"/>
      <c r="AC874" s="100"/>
      <c r="AD874" s="100"/>
      <c r="AE874" s="100"/>
    </row>
    <row r="875" spans="21:31" ht="30" customHeight="1" x14ac:dyDescent="0.35">
      <c r="U875" s="100"/>
      <c r="V875" s="100"/>
      <c r="W875" s="100"/>
      <c r="X875" s="100"/>
      <c r="Y875" s="100"/>
      <c r="Z875" s="100"/>
      <c r="AA875" s="100"/>
      <c r="AB875" s="100"/>
      <c r="AC875" s="100"/>
      <c r="AD875" s="100"/>
      <c r="AE875" s="100"/>
    </row>
    <row r="876" spans="21:31" ht="30" customHeight="1" x14ac:dyDescent="0.35">
      <c r="U876" s="100"/>
      <c r="V876" s="100"/>
      <c r="W876" s="100"/>
      <c r="X876" s="100"/>
      <c r="Y876" s="100"/>
      <c r="Z876" s="100"/>
      <c r="AA876" s="100"/>
      <c r="AB876" s="100"/>
      <c r="AC876" s="100"/>
      <c r="AD876" s="100"/>
      <c r="AE876" s="100"/>
    </row>
    <row r="877" spans="21:31" ht="30" customHeight="1" x14ac:dyDescent="0.35">
      <c r="U877" s="100"/>
      <c r="V877" s="100"/>
      <c r="W877" s="100"/>
      <c r="X877" s="100"/>
      <c r="Y877" s="100"/>
      <c r="Z877" s="100"/>
      <c r="AA877" s="100"/>
      <c r="AB877" s="100"/>
      <c r="AC877" s="100"/>
      <c r="AD877" s="100"/>
      <c r="AE877" s="100"/>
    </row>
    <row r="878" spans="21:31" ht="30" customHeight="1" x14ac:dyDescent="0.35">
      <c r="U878" s="100"/>
      <c r="V878" s="100"/>
      <c r="W878" s="100"/>
      <c r="X878" s="100"/>
      <c r="Y878" s="100"/>
      <c r="Z878" s="100"/>
      <c r="AA878" s="100"/>
      <c r="AB878" s="100"/>
      <c r="AC878" s="100"/>
      <c r="AD878" s="100"/>
      <c r="AE878" s="100"/>
    </row>
    <row r="879" spans="21:31" ht="30" customHeight="1" x14ac:dyDescent="0.35">
      <c r="U879" s="100"/>
      <c r="V879" s="100"/>
      <c r="W879" s="100"/>
      <c r="X879" s="100"/>
      <c r="Y879" s="100"/>
      <c r="Z879" s="100"/>
      <c r="AA879" s="100"/>
      <c r="AB879" s="100"/>
      <c r="AC879" s="100"/>
      <c r="AD879" s="100"/>
      <c r="AE879" s="100"/>
    </row>
    <row r="880" spans="21:31" ht="30" customHeight="1" x14ac:dyDescent="0.35">
      <c r="U880" s="100"/>
      <c r="V880" s="100"/>
      <c r="W880" s="100"/>
      <c r="X880" s="100"/>
      <c r="Y880" s="100"/>
      <c r="Z880" s="100"/>
      <c r="AA880" s="100"/>
      <c r="AB880" s="100"/>
      <c r="AC880" s="100"/>
      <c r="AD880" s="100"/>
      <c r="AE880" s="100"/>
    </row>
    <row r="881" spans="21:31" ht="30" customHeight="1" x14ac:dyDescent="0.35">
      <c r="U881" s="100"/>
      <c r="V881" s="100"/>
      <c r="W881" s="100"/>
      <c r="X881" s="100"/>
      <c r="Y881" s="100"/>
      <c r="Z881" s="100"/>
      <c r="AA881" s="100"/>
      <c r="AB881" s="100"/>
      <c r="AC881" s="100"/>
      <c r="AD881" s="100"/>
      <c r="AE881" s="100"/>
    </row>
    <row r="882" spans="21:31" ht="30" customHeight="1" x14ac:dyDescent="0.35">
      <c r="U882" s="100"/>
      <c r="V882" s="100"/>
      <c r="W882" s="100"/>
      <c r="X882" s="100"/>
      <c r="Y882" s="100"/>
      <c r="Z882" s="100"/>
      <c r="AA882" s="100"/>
      <c r="AB882" s="100"/>
      <c r="AC882" s="100"/>
      <c r="AD882" s="100"/>
      <c r="AE882" s="100"/>
    </row>
    <row r="883" spans="21:31" ht="30" customHeight="1" x14ac:dyDescent="0.35">
      <c r="U883" s="100"/>
      <c r="V883" s="100"/>
      <c r="W883" s="100"/>
      <c r="X883" s="100"/>
      <c r="Y883" s="100"/>
      <c r="Z883" s="100"/>
      <c r="AA883" s="100"/>
      <c r="AB883" s="100"/>
      <c r="AC883" s="100"/>
      <c r="AD883" s="100"/>
      <c r="AE883" s="100"/>
    </row>
    <row r="884" spans="21:31" ht="30" customHeight="1" x14ac:dyDescent="0.35">
      <c r="U884" s="100"/>
      <c r="V884" s="100"/>
      <c r="W884" s="100"/>
      <c r="X884" s="100"/>
      <c r="Y884" s="100"/>
      <c r="Z884" s="100"/>
      <c r="AA884" s="100"/>
      <c r="AB884" s="100"/>
      <c r="AC884" s="100"/>
      <c r="AD884" s="100"/>
      <c r="AE884" s="100"/>
    </row>
    <row r="885" spans="21:31" ht="30" customHeight="1" x14ac:dyDescent="0.35">
      <c r="U885" s="100"/>
      <c r="V885" s="100"/>
      <c r="W885" s="100"/>
      <c r="X885" s="100"/>
      <c r="Y885" s="100"/>
      <c r="Z885" s="100"/>
      <c r="AA885" s="100"/>
      <c r="AB885" s="100"/>
      <c r="AC885" s="100"/>
      <c r="AD885" s="100"/>
      <c r="AE885" s="100"/>
    </row>
    <row r="886" spans="21:31" ht="30" customHeight="1" x14ac:dyDescent="0.35">
      <c r="U886" s="100"/>
      <c r="V886" s="100"/>
      <c r="W886" s="100"/>
      <c r="X886" s="100"/>
      <c r="Y886" s="100"/>
      <c r="Z886" s="100"/>
      <c r="AA886" s="100"/>
      <c r="AB886" s="100"/>
      <c r="AC886" s="100"/>
      <c r="AD886" s="100"/>
      <c r="AE886" s="100"/>
    </row>
    <row r="887" spans="21:31" ht="30" customHeight="1" x14ac:dyDescent="0.35">
      <c r="U887" s="100"/>
      <c r="V887" s="100"/>
      <c r="W887" s="100"/>
      <c r="X887" s="100"/>
      <c r="Y887" s="100"/>
      <c r="Z887" s="100"/>
      <c r="AA887" s="100"/>
      <c r="AB887" s="100"/>
      <c r="AC887" s="100"/>
      <c r="AD887" s="100"/>
      <c r="AE887" s="100"/>
    </row>
    <row r="888" spans="21:31" ht="30" customHeight="1" x14ac:dyDescent="0.35">
      <c r="U888" s="100"/>
      <c r="V888" s="100"/>
      <c r="W888" s="100"/>
      <c r="X888" s="100"/>
      <c r="Y888" s="100"/>
      <c r="Z888" s="100"/>
      <c r="AA888" s="100"/>
      <c r="AB888" s="100"/>
      <c r="AC888" s="100"/>
      <c r="AD888" s="100"/>
      <c r="AE888" s="100"/>
    </row>
    <row r="889" spans="21:31" ht="30" customHeight="1" x14ac:dyDescent="0.35">
      <c r="U889" s="100"/>
      <c r="V889" s="100"/>
      <c r="W889" s="100"/>
      <c r="X889" s="100"/>
      <c r="Y889" s="100"/>
      <c r="Z889" s="100"/>
      <c r="AA889" s="100"/>
      <c r="AB889" s="100"/>
      <c r="AC889" s="100"/>
      <c r="AD889" s="100"/>
      <c r="AE889" s="100"/>
    </row>
    <row r="890" spans="21:31" ht="30" customHeight="1" x14ac:dyDescent="0.35">
      <c r="U890" s="100"/>
      <c r="V890" s="100"/>
      <c r="W890" s="100"/>
      <c r="X890" s="100"/>
      <c r="Y890" s="100"/>
      <c r="Z890" s="100"/>
      <c r="AA890" s="100"/>
      <c r="AB890" s="100"/>
      <c r="AC890" s="100"/>
      <c r="AD890" s="100"/>
      <c r="AE890" s="100"/>
    </row>
    <row r="891" spans="21:31" ht="30" customHeight="1" x14ac:dyDescent="0.35">
      <c r="U891" s="100"/>
      <c r="V891" s="100"/>
      <c r="W891" s="100"/>
      <c r="X891" s="100"/>
      <c r="Y891" s="100"/>
      <c r="Z891" s="100"/>
      <c r="AA891" s="100"/>
      <c r="AB891" s="100"/>
      <c r="AC891" s="100"/>
      <c r="AD891" s="100"/>
      <c r="AE891" s="100"/>
    </row>
    <row r="892" spans="21:31" ht="30" customHeight="1" x14ac:dyDescent="0.35">
      <c r="U892" s="100"/>
      <c r="V892" s="100"/>
      <c r="W892" s="100"/>
      <c r="X892" s="100"/>
      <c r="Y892" s="100"/>
      <c r="Z892" s="100"/>
      <c r="AA892" s="100"/>
      <c r="AB892" s="100"/>
      <c r="AC892" s="100"/>
      <c r="AD892" s="100"/>
      <c r="AE892" s="100"/>
    </row>
    <row r="893" spans="21:31" ht="30" customHeight="1" x14ac:dyDescent="0.35">
      <c r="U893" s="100"/>
      <c r="V893" s="100"/>
      <c r="W893" s="100"/>
      <c r="X893" s="100"/>
      <c r="Y893" s="100"/>
      <c r="Z893" s="100"/>
      <c r="AA893" s="100"/>
      <c r="AB893" s="100"/>
      <c r="AC893" s="100"/>
      <c r="AD893" s="100"/>
      <c r="AE893" s="100"/>
    </row>
    <row r="894" spans="21:31" ht="30" customHeight="1" x14ac:dyDescent="0.35">
      <c r="U894" s="100"/>
      <c r="V894" s="100"/>
      <c r="W894" s="100"/>
      <c r="X894" s="100"/>
      <c r="Y894" s="100"/>
      <c r="Z894" s="100"/>
      <c r="AA894" s="100"/>
      <c r="AB894" s="100"/>
      <c r="AC894" s="100"/>
      <c r="AD894" s="100"/>
      <c r="AE894" s="100"/>
    </row>
    <row r="895" spans="21:31" ht="30" customHeight="1" x14ac:dyDescent="0.35">
      <c r="U895" s="100"/>
      <c r="V895" s="100"/>
      <c r="W895" s="100"/>
      <c r="X895" s="100"/>
      <c r="Y895" s="100"/>
      <c r="Z895" s="100"/>
      <c r="AA895" s="100"/>
      <c r="AB895" s="100"/>
      <c r="AC895" s="100"/>
      <c r="AD895" s="100"/>
      <c r="AE895" s="100"/>
    </row>
    <row r="896" spans="21:31" ht="30" customHeight="1" x14ac:dyDescent="0.35">
      <c r="U896" s="100"/>
      <c r="V896" s="100"/>
      <c r="W896" s="100"/>
      <c r="X896" s="100"/>
      <c r="Y896" s="100"/>
      <c r="Z896" s="100"/>
      <c r="AA896" s="100"/>
      <c r="AB896" s="100"/>
      <c r="AC896" s="100"/>
      <c r="AD896" s="100"/>
      <c r="AE896" s="100"/>
    </row>
    <row r="897" spans="21:31" ht="30" customHeight="1" x14ac:dyDescent="0.35">
      <c r="U897" s="100"/>
      <c r="V897" s="100"/>
      <c r="W897" s="100"/>
      <c r="X897" s="100"/>
      <c r="Y897" s="100"/>
      <c r="Z897" s="100"/>
      <c r="AA897" s="100"/>
      <c r="AB897" s="100"/>
      <c r="AC897" s="100"/>
      <c r="AD897" s="100"/>
      <c r="AE897" s="100"/>
    </row>
    <row r="898" spans="21:31" ht="30" customHeight="1" x14ac:dyDescent="0.35">
      <c r="U898" s="100"/>
      <c r="V898" s="100"/>
      <c r="W898" s="100"/>
      <c r="X898" s="100"/>
      <c r="Y898" s="100"/>
      <c r="Z898" s="100"/>
      <c r="AA898" s="100"/>
      <c r="AB898" s="100"/>
      <c r="AC898" s="100"/>
      <c r="AD898" s="100"/>
      <c r="AE898" s="100"/>
    </row>
    <row r="899" spans="21:31" ht="30" customHeight="1" x14ac:dyDescent="0.35">
      <c r="U899" s="100"/>
      <c r="V899" s="100"/>
      <c r="W899" s="100"/>
      <c r="X899" s="100"/>
      <c r="Y899" s="100"/>
      <c r="Z899" s="100"/>
      <c r="AA899" s="100"/>
      <c r="AB899" s="100"/>
      <c r="AC899" s="100"/>
      <c r="AD899" s="100"/>
      <c r="AE899" s="100"/>
    </row>
    <row r="900" spans="21:31" ht="30" customHeight="1" x14ac:dyDescent="0.35">
      <c r="U900" s="100"/>
      <c r="V900" s="100"/>
      <c r="W900" s="100"/>
      <c r="X900" s="100"/>
      <c r="Y900" s="100"/>
      <c r="Z900" s="100"/>
      <c r="AA900" s="100"/>
      <c r="AB900" s="100"/>
      <c r="AC900" s="100"/>
      <c r="AD900" s="100"/>
      <c r="AE900" s="100"/>
    </row>
    <row r="901" spans="21:31" ht="30" customHeight="1" x14ac:dyDescent="0.35">
      <c r="U901" s="100"/>
      <c r="V901" s="100"/>
      <c r="W901" s="100"/>
      <c r="X901" s="100"/>
      <c r="Y901" s="100"/>
      <c r="Z901" s="100"/>
      <c r="AA901" s="100"/>
      <c r="AB901" s="100"/>
      <c r="AC901" s="100"/>
      <c r="AD901" s="100"/>
      <c r="AE901" s="100"/>
    </row>
    <row r="902" spans="21:31" ht="30" customHeight="1" x14ac:dyDescent="0.35">
      <c r="U902" s="100"/>
      <c r="V902" s="100"/>
      <c r="W902" s="100"/>
      <c r="X902" s="100"/>
      <c r="Y902" s="100"/>
      <c r="Z902" s="100"/>
      <c r="AA902" s="100"/>
      <c r="AB902" s="100"/>
      <c r="AC902" s="100"/>
      <c r="AD902" s="100"/>
      <c r="AE902" s="100"/>
    </row>
    <row r="903" spans="21:31" ht="30" customHeight="1" x14ac:dyDescent="0.35">
      <c r="U903" s="100"/>
      <c r="V903" s="100"/>
      <c r="W903" s="100"/>
      <c r="X903" s="100"/>
      <c r="Y903" s="100"/>
      <c r="Z903" s="100"/>
      <c r="AA903" s="100"/>
      <c r="AB903" s="100"/>
      <c r="AC903" s="100"/>
      <c r="AD903" s="100"/>
      <c r="AE903" s="100"/>
    </row>
    <row r="904" spans="21:31" ht="30" customHeight="1" x14ac:dyDescent="0.35">
      <c r="U904" s="100"/>
      <c r="V904" s="100"/>
      <c r="W904" s="100"/>
      <c r="X904" s="100"/>
      <c r="Y904" s="100"/>
      <c r="Z904" s="100"/>
      <c r="AA904" s="100"/>
      <c r="AB904" s="100"/>
      <c r="AC904" s="100"/>
      <c r="AD904" s="100"/>
      <c r="AE904" s="100"/>
    </row>
    <row r="905" spans="21:31" ht="30" customHeight="1" x14ac:dyDescent="0.35">
      <c r="U905" s="100"/>
      <c r="V905" s="100"/>
      <c r="W905" s="100"/>
      <c r="X905" s="100"/>
      <c r="Y905" s="100"/>
      <c r="Z905" s="100"/>
      <c r="AA905" s="100"/>
      <c r="AB905" s="100"/>
      <c r="AC905" s="100"/>
      <c r="AD905" s="100"/>
      <c r="AE905" s="100"/>
    </row>
    <row r="906" spans="21:31" ht="30" customHeight="1" x14ac:dyDescent="0.35">
      <c r="U906" s="100"/>
      <c r="V906" s="100"/>
      <c r="W906" s="100"/>
      <c r="X906" s="100"/>
      <c r="Y906" s="100"/>
      <c r="Z906" s="100"/>
      <c r="AA906" s="100"/>
      <c r="AB906" s="100"/>
      <c r="AC906" s="100"/>
      <c r="AD906" s="100"/>
      <c r="AE906" s="100"/>
    </row>
    <row r="907" spans="21:31" ht="30" customHeight="1" x14ac:dyDescent="0.35">
      <c r="U907" s="100"/>
      <c r="V907" s="100"/>
      <c r="W907" s="100"/>
      <c r="X907" s="100"/>
      <c r="Y907" s="100"/>
      <c r="Z907" s="100"/>
      <c r="AA907" s="100"/>
      <c r="AB907" s="100"/>
      <c r="AC907" s="100"/>
      <c r="AD907" s="100"/>
      <c r="AE907" s="100"/>
    </row>
    <row r="908" spans="21:31" ht="30" customHeight="1" x14ac:dyDescent="0.35">
      <c r="U908" s="100"/>
      <c r="V908" s="100"/>
      <c r="W908" s="100"/>
      <c r="X908" s="100"/>
      <c r="Y908" s="100"/>
      <c r="Z908" s="100"/>
      <c r="AA908" s="100"/>
      <c r="AB908" s="100"/>
      <c r="AC908" s="100"/>
      <c r="AD908" s="100"/>
      <c r="AE908" s="100"/>
    </row>
    <row r="909" spans="21:31" ht="30" customHeight="1" x14ac:dyDescent="0.35">
      <c r="U909" s="100"/>
      <c r="V909" s="100"/>
      <c r="W909" s="100"/>
      <c r="X909" s="100"/>
      <c r="Y909" s="100"/>
      <c r="Z909" s="100"/>
      <c r="AA909" s="100"/>
      <c r="AB909" s="100"/>
      <c r="AC909" s="100"/>
      <c r="AD909" s="100"/>
      <c r="AE909" s="100"/>
    </row>
    <row r="910" spans="21:31" ht="30" customHeight="1" x14ac:dyDescent="0.35">
      <c r="U910" s="100"/>
      <c r="V910" s="100"/>
      <c r="W910" s="100"/>
      <c r="X910" s="100"/>
      <c r="Y910" s="100"/>
      <c r="Z910" s="100"/>
      <c r="AA910" s="100"/>
      <c r="AB910" s="100"/>
      <c r="AC910" s="100"/>
      <c r="AD910" s="100"/>
      <c r="AE910" s="100"/>
    </row>
    <row r="911" spans="21:31" ht="30" customHeight="1" x14ac:dyDescent="0.35">
      <c r="U911" s="100"/>
      <c r="V911" s="100"/>
      <c r="W911" s="100"/>
      <c r="X911" s="100"/>
      <c r="Y911" s="100"/>
      <c r="Z911" s="100"/>
      <c r="AA911" s="100"/>
      <c r="AB911" s="100"/>
      <c r="AC911" s="100"/>
      <c r="AD911" s="100"/>
      <c r="AE911" s="100"/>
    </row>
    <row r="912" spans="21:31" ht="30" customHeight="1" x14ac:dyDescent="0.35">
      <c r="U912" s="100"/>
      <c r="V912" s="100"/>
      <c r="W912" s="100"/>
      <c r="X912" s="100"/>
      <c r="Y912" s="100"/>
      <c r="Z912" s="100"/>
      <c r="AA912" s="100"/>
      <c r="AB912" s="100"/>
      <c r="AC912" s="100"/>
      <c r="AD912" s="100"/>
      <c r="AE912" s="100"/>
    </row>
    <row r="913" spans="21:31" ht="30" customHeight="1" x14ac:dyDescent="0.35">
      <c r="U913" s="100"/>
      <c r="V913" s="100"/>
      <c r="W913" s="100"/>
      <c r="X913" s="100"/>
      <c r="Y913" s="100"/>
      <c r="Z913" s="100"/>
      <c r="AA913" s="100"/>
      <c r="AB913" s="100"/>
      <c r="AC913" s="100"/>
      <c r="AD913" s="100"/>
      <c r="AE913" s="100"/>
    </row>
    <row r="914" spans="21:31" ht="30" customHeight="1" x14ac:dyDescent="0.35">
      <c r="U914" s="100"/>
      <c r="V914" s="100"/>
      <c r="W914" s="100"/>
      <c r="X914" s="100"/>
      <c r="Y914" s="100"/>
      <c r="Z914" s="100"/>
      <c r="AA914" s="100"/>
      <c r="AB914" s="100"/>
      <c r="AC914" s="100"/>
      <c r="AD914" s="100"/>
      <c r="AE914" s="100"/>
    </row>
    <row r="915" spans="21:31" ht="30" customHeight="1" x14ac:dyDescent="0.35">
      <c r="U915" s="100"/>
      <c r="V915" s="100"/>
      <c r="W915" s="100"/>
      <c r="X915" s="100"/>
      <c r="Y915" s="100"/>
      <c r="Z915" s="100"/>
      <c r="AA915" s="100"/>
      <c r="AB915" s="100"/>
      <c r="AC915" s="100"/>
      <c r="AD915" s="100"/>
      <c r="AE915" s="100"/>
    </row>
    <row r="916" spans="21:31" ht="30" customHeight="1" x14ac:dyDescent="0.35">
      <c r="U916" s="100"/>
      <c r="V916" s="100"/>
      <c r="W916" s="100"/>
      <c r="X916" s="100"/>
      <c r="Y916" s="100"/>
      <c r="Z916" s="100"/>
      <c r="AA916" s="100"/>
      <c r="AB916" s="100"/>
      <c r="AC916" s="100"/>
      <c r="AD916" s="100"/>
      <c r="AE916" s="100"/>
    </row>
    <row r="917" spans="21:31" ht="30" customHeight="1" x14ac:dyDescent="0.35">
      <c r="U917" s="100"/>
      <c r="V917" s="100"/>
      <c r="W917" s="100"/>
      <c r="X917" s="100"/>
      <c r="Y917" s="100"/>
      <c r="Z917" s="100"/>
      <c r="AA917" s="100"/>
      <c r="AB917" s="100"/>
      <c r="AC917" s="100"/>
      <c r="AD917" s="100"/>
      <c r="AE917" s="100"/>
    </row>
    <row r="918" spans="21:31" ht="30" customHeight="1" x14ac:dyDescent="0.35">
      <c r="U918" s="100"/>
      <c r="V918" s="100"/>
      <c r="W918" s="100"/>
      <c r="X918" s="100"/>
      <c r="Y918" s="100"/>
      <c r="Z918" s="100"/>
      <c r="AA918" s="100"/>
      <c r="AB918" s="100"/>
      <c r="AC918" s="100"/>
      <c r="AD918" s="100"/>
      <c r="AE918" s="100"/>
    </row>
    <row r="919" spans="21:31" ht="30" customHeight="1" x14ac:dyDescent="0.35">
      <c r="U919" s="100"/>
      <c r="V919" s="100"/>
      <c r="W919" s="100"/>
      <c r="X919" s="100"/>
      <c r="Y919" s="100"/>
      <c r="Z919" s="100"/>
      <c r="AA919" s="100"/>
      <c r="AB919" s="100"/>
      <c r="AC919" s="100"/>
      <c r="AD919" s="100"/>
      <c r="AE919" s="100"/>
    </row>
    <row r="920" spans="21:31" ht="30" customHeight="1" x14ac:dyDescent="0.35">
      <c r="U920" s="100"/>
      <c r="V920" s="100"/>
      <c r="W920" s="100"/>
      <c r="X920" s="100"/>
      <c r="Y920" s="100"/>
      <c r="Z920" s="100"/>
      <c r="AA920" s="100"/>
      <c r="AB920" s="100"/>
      <c r="AC920" s="100"/>
      <c r="AD920" s="100"/>
      <c r="AE920" s="100"/>
    </row>
    <row r="921" spans="21:31" ht="30" customHeight="1" x14ac:dyDescent="0.35">
      <c r="U921" s="100"/>
      <c r="V921" s="100"/>
      <c r="W921" s="100"/>
      <c r="X921" s="100"/>
      <c r="Y921" s="100"/>
      <c r="Z921" s="100"/>
      <c r="AA921" s="100"/>
      <c r="AB921" s="100"/>
      <c r="AC921" s="100"/>
      <c r="AD921" s="100"/>
      <c r="AE921" s="100"/>
    </row>
    <row r="922" spans="21:31" ht="30" customHeight="1" x14ac:dyDescent="0.35">
      <c r="U922" s="100"/>
      <c r="V922" s="100"/>
      <c r="W922" s="100"/>
      <c r="X922" s="100"/>
      <c r="Y922" s="100"/>
      <c r="Z922" s="100"/>
      <c r="AA922" s="100"/>
      <c r="AB922" s="100"/>
      <c r="AC922" s="100"/>
      <c r="AD922" s="100"/>
      <c r="AE922" s="100"/>
    </row>
    <row r="923" spans="21:31" ht="30" customHeight="1" x14ac:dyDescent="0.35">
      <c r="U923" s="100"/>
      <c r="V923" s="100"/>
      <c r="W923" s="100"/>
      <c r="X923" s="100"/>
      <c r="Y923" s="100"/>
      <c r="Z923" s="100"/>
      <c r="AA923" s="100"/>
      <c r="AB923" s="100"/>
      <c r="AC923" s="100"/>
      <c r="AD923" s="100"/>
      <c r="AE923" s="100"/>
    </row>
    <row r="924" spans="21:31" ht="30" customHeight="1" x14ac:dyDescent="0.35">
      <c r="U924" s="100"/>
      <c r="V924" s="100"/>
      <c r="W924" s="100"/>
      <c r="X924" s="100"/>
      <c r="Y924" s="100"/>
      <c r="Z924" s="100"/>
      <c r="AA924" s="100"/>
      <c r="AB924" s="100"/>
      <c r="AC924" s="100"/>
      <c r="AD924" s="100"/>
      <c r="AE924" s="100"/>
    </row>
    <row r="925" spans="21:31" ht="30" customHeight="1" x14ac:dyDescent="0.35">
      <c r="U925" s="100"/>
      <c r="V925" s="100"/>
      <c r="W925" s="100"/>
      <c r="X925" s="100"/>
      <c r="Y925" s="100"/>
      <c r="Z925" s="100"/>
      <c r="AA925" s="100"/>
      <c r="AB925" s="100"/>
      <c r="AC925" s="100"/>
      <c r="AD925" s="100"/>
      <c r="AE925" s="100"/>
    </row>
    <row r="926" spans="21:31" ht="30" customHeight="1" x14ac:dyDescent="0.35">
      <c r="U926" s="100"/>
      <c r="V926" s="100"/>
      <c r="W926" s="100"/>
      <c r="X926" s="100"/>
      <c r="Y926" s="100"/>
      <c r="Z926" s="100"/>
      <c r="AA926" s="100"/>
      <c r="AB926" s="100"/>
      <c r="AC926" s="100"/>
      <c r="AD926" s="100"/>
      <c r="AE926" s="100"/>
    </row>
    <row r="927" spans="21:31" ht="30" customHeight="1" x14ac:dyDescent="0.35">
      <c r="U927" s="100"/>
      <c r="V927" s="100"/>
      <c r="W927" s="100"/>
      <c r="X927" s="100"/>
      <c r="Y927" s="100"/>
      <c r="Z927" s="100"/>
      <c r="AA927" s="100"/>
      <c r="AB927" s="100"/>
      <c r="AC927" s="100"/>
      <c r="AD927" s="100"/>
      <c r="AE927" s="100"/>
    </row>
    <row r="928" spans="21:31" ht="30" customHeight="1" x14ac:dyDescent="0.35">
      <c r="U928" s="100"/>
      <c r="V928" s="100"/>
      <c r="W928" s="100"/>
      <c r="X928" s="100"/>
      <c r="Y928" s="100"/>
      <c r="Z928" s="100"/>
      <c r="AA928" s="100"/>
      <c r="AB928" s="100"/>
      <c r="AC928" s="100"/>
      <c r="AD928" s="100"/>
      <c r="AE928" s="100"/>
    </row>
    <row r="929" spans="21:31" ht="30" customHeight="1" x14ac:dyDescent="0.35">
      <c r="U929" s="100"/>
      <c r="V929" s="100"/>
      <c r="W929" s="100"/>
      <c r="X929" s="100"/>
      <c r="Y929" s="100"/>
      <c r="Z929" s="100"/>
      <c r="AA929" s="100"/>
      <c r="AB929" s="100"/>
      <c r="AC929" s="100"/>
      <c r="AD929" s="100"/>
      <c r="AE929" s="100"/>
    </row>
    <row r="930" spans="21:31" ht="30" customHeight="1" x14ac:dyDescent="0.35">
      <c r="U930" s="100"/>
      <c r="V930" s="100"/>
      <c r="W930" s="100"/>
      <c r="X930" s="100"/>
      <c r="Y930" s="100"/>
      <c r="Z930" s="100"/>
      <c r="AA930" s="100"/>
      <c r="AB930" s="100"/>
      <c r="AC930" s="100"/>
      <c r="AD930" s="100"/>
      <c r="AE930" s="100"/>
    </row>
    <row r="931" spans="21:31" ht="30" customHeight="1" x14ac:dyDescent="0.35">
      <c r="U931" s="100"/>
      <c r="V931" s="100"/>
      <c r="W931" s="100"/>
      <c r="X931" s="100"/>
      <c r="Y931" s="100"/>
      <c r="Z931" s="100"/>
      <c r="AA931" s="100"/>
      <c r="AB931" s="100"/>
      <c r="AC931" s="100"/>
      <c r="AD931" s="100"/>
      <c r="AE931" s="100"/>
    </row>
    <row r="932" spans="21:31" ht="30" customHeight="1" x14ac:dyDescent="0.35">
      <c r="U932" s="100"/>
      <c r="V932" s="100"/>
      <c r="W932" s="100"/>
      <c r="X932" s="100"/>
      <c r="Y932" s="100"/>
      <c r="Z932" s="100"/>
      <c r="AA932" s="100"/>
      <c r="AB932" s="100"/>
      <c r="AC932" s="100"/>
      <c r="AD932" s="100"/>
      <c r="AE932" s="100"/>
    </row>
    <row r="933" spans="21:31" ht="30" customHeight="1" x14ac:dyDescent="0.35">
      <c r="U933" s="100"/>
      <c r="V933" s="100"/>
      <c r="W933" s="100"/>
      <c r="X933" s="100"/>
      <c r="Y933" s="100"/>
      <c r="Z933" s="100"/>
      <c r="AA933" s="100"/>
      <c r="AB933" s="100"/>
      <c r="AC933" s="100"/>
      <c r="AD933" s="100"/>
      <c r="AE933" s="100"/>
    </row>
    <row r="934" spans="21:31" ht="30" customHeight="1" x14ac:dyDescent="0.35">
      <c r="U934" s="100"/>
      <c r="V934" s="100"/>
      <c r="W934" s="100"/>
      <c r="X934" s="100"/>
      <c r="Y934" s="100"/>
      <c r="Z934" s="100"/>
      <c r="AA934" s="100"/>
      <c r="AB934" s="100"/>
      <c r="AC934" s="100"/>
      <c r="AD934" s="100"/>
      <c r="AE934" s="100"/>
    </row>
    <row r="935" spans="21:31" ht="30" customHeight="1" x14ac:dyDescent="0.35">
      <c r="U935" s="100"/>
      <c r="V935" s="100"/>
      <c r="W935" s="100"/>
      <c r="X935" s="100"/>
      <c r="Y935" s="100"/>
      <c r="Z935" s="100"/>
      <c r="AA935" s="100"/>
      <c r="AB935" s="100"/>
      <c r="AC935" s="100"/>
      <c r="AD935" s="100"/>
      <c r="AE935" s="100"/>
    </row>
    <row r="936" spans="21:31" ht="30" customHeight="1" x14ac:dyDescent="0.35">
      <c r="U936" s="100"/>
      <c r="V936" s="100"/>
      <c r="W936" s="100"/>
      <c r="X936" s="100"/>
      <c r="Y936" s="100"/>
      <c r="Z936" s="100"/>
      <c r="AA936" s="100"/>
      <c r="AB936" s="100"/>
      <c r="AC936" s="100"/>
      <c r="AD936" s="100"/>
      <c r="AE936" s="100"/>
    </row>
    <row r="937" spans="21:31" ht="30" customHeight="1" x14ac:dyDescent="0.35">
      <c r="U937" s="100"/>
      <c r="V937" s="100"/>
      <c r="W937" s="100"/>
      <c r="X937" s="100"/>
      <c r="Y937" s="100"/>
      <c r="Z937" s="100"/>
      <c r="AA937" s="100"/>
      <c r="AB937" s="100"/>
      <c r="AC937" s="100"/>
      <c r="AD937" s="100"/>
      <c r="AE937" s="100"/>
    </row>
    <row r="938" spans="21:31" ht="30" customHeight="1" x14ac:dyDescent="0.35">
      <c r="U938" s="100"/>
      <c r="V938" s="100"/>
      <c r="W938" s="100"/>
      <c r="X938" s="100"/>
      <c r="Y938" s="100"/>
      <c r="Z938" s="100"/>
      <c r="AA938" s="100"/>
      <c r="AB938" s="100"/>
      <c r="AC938" s="100"/>
      <c r="AD938" s="100"/>
      <c r="AE938" s="100"/>
    </row>
    <row r="939" spans="21:31" ht="30" customHeight="1" x14ac:dyDescent="0.35">
      <c r="U939" s="100"/>
      <c r="V939" s="100"/>
      <c r="W939" s="100"/>
      <c r="X939" s="100"/>
      <c r="Y939" s="100"/>
      <c r="Z939" s="100"/>
      <c r="AA939" s="100"/>
      <c r="AB939" s="100"/>
      <c r="AC939" s="100"/>
      <c r="AD939" s="100"/>
      <c r="AE939" s="100"/>
    </row>
    <row r="940" spans="21:31" ht="30" customHeight="1" x14ac:dyDescent="0.35">
      <c r="U940" s="100"/>
      <c r="V940" s="100"/>
      <c r="W940" s="100"/>
      <c r="X940" s="100"/>
      <c r="Y940" s="100"/>
      <c r="Z940" s="100"/>
      <c r="AA940" s="100"/>
      <c r="AB940" s="100"/>
      <c r="AC940" s="100"/>
      <c r="AD940" s="100"/>
      <c r="AE940" s="100"/>
    </row>
    <row r="941" spans="21:31" ht="30" customHeight="1" x14ac:dyDescent="0.35">
      <c r="U941" s="100"/>
      <c r="V941" s="100"/>
      <c r="W941" s="100"/>
      <c r="X941" s="100"/>
      <c r="Y941" s="100"/>
      <c r="Z941" s="100"/>
      <c r="AA941" s="100"/>
      <c r="AB941" s="100"/>
      <c r="AC941" s="100"/>
      <c r="AD941" s="100"/>
      <c r="AE941" s="100"/>
    </row>
    <row r="942" spans="21:31" ht="30" customHeight="1" x14ac:dyDescent="0.35">
      <c r="U942" s="100"/>
      <c r="V942" s="100"/>
      <c r="W942" s="100"/>
      <c r="X942" s="100"/>
      <c r="Y942" s="100"/>
      <c r="Z942" s="100"/>
      <c r="AA942" s="100"/>
      <c r="AB942" s="100"/>
      <c r="AC942" s="100"/>
      <c r="AD942" s="100"/>
      <c r="AE942" s="100"/>
    </row>
    <row r="943" spans="21:31" ht="30" customHeight="1" x14ac:dyDescent="0.35">
      <c r="U943" s="100"/>
      <c r="V943" s="100"/>
      <c r="W943" s="100"/>
      <c r="X943" s="100"/>
      <c r="Y943" s="100"/>
      <c r="Z943" s="100"/>
      <c r="AA943" s="100"/>
      <c r="AB943" s="100"/>
      <c r="AC943" s="100"/>
      <c r="AD943" s="100"/>
      <c r="AE943" s="100"/>
    </row>
    <row r="944" spans="21:31" ht="30" customHeight="1" x14ac:dyDescent="0.35">
      <c r="U944" s="100"/>
      <c r="V944" s="100"/>
      <c r="W944" s="100"/>
      <c r="X944" s="100"/>
      <c r="Y944" s="100"/>
      <c r="Z944" s="100"/>
      <c r="AA944" s="100"/>
      <c r="AB944" s="100"/>
      <c r="AC944" s="100"/>
      <c r="AD944" s="100"/>
      <c r="AE944" s="100"/>
    </row>
    <row r="945" spans="21:31" ht="30" customHeight="1" x14ac:dyDescent="0.35">
      <c r="U945" s="100"/>
      <c r="V945" s="100"/>
      <c r="W945" s="100"/>
      <c r="X945" s="100"/>
      <c r="Y945" s="100"/>
      <c r="Z945" s="100"/>
      <c r="AA945" s="100"/>
      <c r="AB945" s="100"/>
      <c r="AC945" s="100"/>
      <c r="AD945" s="100"/>
      <c r="AE945" s="100"/>
    </row>
    <row r="946" spans="21:31" ht="30" customHeight="1" x14ac:dyDescent="0.35">
      <c r="U946" s="100"/>
      <c r="V946" s="100"/>
      <c r="W946" s="100"/>
      <c r="X946" s="100"/>
      <c r="Y946" s="100"/>
      <c r="Z946" s="100"/>
      <c r="AA946" s="100"/>
      <c r="AB946" s="100"/>
      <c r="AC946" s="100"/>
      <c r="AD946" s="100"/>
      <c r="AE946" s="100"/>
    </row>
    <row r="947" spans="21:31" ht="30" customHeight="1" x14ac:dyDescent="0.35">
      <c r="U947" s="100"/>
      <c r="V947" s="100"/>
      <c r="W947" s="100"/>
      <c r="X947" s="100"/>
      <c r="Y947" s="100"/>
      <c r="Z947" s="100"/>
      <c r="AA947" s="100"/>
      <c r="AB947" s="100"/>
      <c r="AC947" s="100"/>
      <c r="AD947" s="100"/>
      <c r="AE947" s="100"/>
    </row>
    <row r="948" spans="21:31" ht="30" customHeight="1" x14ac:dyDescent="0.35">
      <c r="U948" s="100"/>
      <c r="V948" s="100"/>
      <c r="W948" s="100"/>
      <c r="X948" s="100"/>
      <c r="Y948" s="100"/>
      <c r="Z948" s="100"/>
      <c r="AA948" s="100"/>
      <c r="AB948" s="100"/>
      <c r="AC948" s="100"/>
      <c r="AD948" s="100"/>
      <c r="AE948" s="100"/>
    </row>
    <row r="949" spans="21:31" ht="30" customHeight="1" x14ac:dyDescent="0.35">
      <c r="U949" s="100"/>
      <c r="V949" s="100"/>
      <c r="W949" s="100"/>
      <c r="X949" s="100"/>
      <c r="Y949" s="100"/>
      <c r="Z949" s="100"/>
      <c r="AA949" s="100"/>
      <c r="AB949" s="100"/>
      <c r="AC949" s="100"/>
      <c r="AD949" s="100"/>
      <c r="AE949" s="100"/>
    </row>
    <row r="950" spans="21:31" ht="30" customHeight="1" x14ac:dyDescent="0.35">
      <c r="U950" s="100"/>
      <c r="V950" s="100"/>
      <c r="W950" s="100"/>
      <c r="X950" s="100"/>
      <c r="Y950" s="100"/>
      <c r="Z950" s="100"/>
      <c r="AA950" s="100"/>
      <c r="AB950" s="100"/>
      <c r="AC950" s="100"/>
      <c r="AD950" s="100"/>
      <c r="AE950" s="100"/>
    </row>
    <row r="951" spans="21:31" ht="30" customHeight="1" x14ac:dyDescent="0.35">
      <c r="U951" s="100"/>
      <c r="V951" s="100"/>
      <c r="W951" s="100"/>
      <c r="X951" s="100"/>
      <c r="Y951" s="100"/>
      <c r="Z951" s="100"/>
      <c r="AA951" s="100"/>
      <c r="AB951" s="100"/>
      <c r="AC951" s="100"/>
      <c r="AD951" s="100"/>
      <c r="AE951" s="100"/>
    </row>
    <row r="952" spans="21:31" ht="30" customHeight="1" x14ac:dyDescent="0.35">
      <c r="U952" s="100"/>
      <c r="V952" s="100"/>
      <c r="W952" s="100"/>
      <c r="X952" s="100"/>
      <c r="Y952" s="100"/>
      <c r="Z952" s="100"/>
      <c r="AA952" s="100"/>
      <c r="AB952" s="100"/>
      <c r="AC952" s="100"/>
      <c r="AD952" s="100"/>
      <c r="AE952" s="100"/>
    </row>
    <row r="953" spans="21:31" ht="30" customHeight="1" x14ac:dyDescent="0.35">
      <c r="U953" s="100"/>
      <c r="V953" s="100"/>
      <c r="W953" s="100"/>
      <c r="X953" s="100"/>
      <c r="Y953" s="100"/>
      <c r="Z953" s="100"/>
      <c r="AA953" s="100"/>
      <c r="AB953" s="100"/>
      <c r="AC953" s="100"/>
      <c r="AD953" s="100"/>
      <c r="AE953" s="100"/>
    </row>
    <row r="954" spans="21:31" ht="30" customHeight="1" x14ac:dyDescent="0.35">
      <c r="U954" s="100"/>
      <c r="V954" s="100"/>
      <c r="W954" s="100"/>
      <c r="X954" s="100"/>
      <c r="Y954" s="100"/>
      <c r="Z954" s="100"/>
      <c r="AA954" s="100"/>
      <c r="AB954" s="100"/>
      <c r="AC954" s="100"/>
      <c r="AD954" s="100"/>
      <c r="AE954" s="100"/>
    </row>
    <row r="955" spans="21:31" ht="30" customHeight="1" x14ac:dyDescent="0.35">
      <c r="U955" s="100"/>
      <c r="V955" s="100"/>
      <c r="W955" s="100"/>
      <c r="X955" s="100"/>
      <c r="Y955" s="100"/>
      <c r="Z955" s="100"/>
      <c r="AA955" s="100"/>
      <c r="AB955" s="100"/>
      <c r="AC955" s="100"/>
      <c r="AD955" s="100"/>
      <c r="AE955" s="100"/>
    </row>
    <row r="956" spans="21:31" ht="30" customHeight="1" x14ac:dyDescent="0.35">
      <c r="U956" s="100"/>
      <c r="V956" s="100"/>
      <c r="W956" s="100"/>
      <c r="X956" s="100"/>
      <c r="Y956" s="100"/>
      <c r="Z956" s="100"/>
      <c r="AA956" s="100"/>
      <c r="AB956" s="100"/>
      <c r="AC956" s="100"/>
      <c r="AD956" s="100"/>
      <c r="AE956" s="100"/>
    </row>
    <row r="957" spans="21:31" ht="30" customHeight="1" x14ac:dyDescent="0.35">
      <c r="U957" s="100"/>
      <c r="V957" s="100"/>
      <c r="W957" s="100"/>
      <c r="X957" s="100"/>
      <c r="Y957" s="100"/>
      <c r="Z957" s="100"/>
      <c r="AA957" s="100"/>
      <c r="AB957" s="100"/>
      <c r="AC957" s="100"/>
      <c r="AD957" s="100"/>
      <c r="AE957" s="100"/>
    </row>
    <row r="958" spans="21:31" ht="30" customHeight="1" x14ac:dyDescent="0.35">
      <c r="U958" s="100"/>
      <c r="V958" s="100"/>
      <c r="W958" s="100"/>
      <c r="X958" s="100"/>
      <c r="Y958" s="100"/>
      <c r="Z958" s="100"/>
      <c r="AA958" s="100"/>
      <c r="AB958" s="100"/>
      <c r="AC958" s="100"/>
      <c r="AD958" s="100"/>
      <c r="AE958" s="100"/>
    </row>
    <row r="959" spans="21:31" ht="30" customHeight="1" x14ac:dyDescent="0.35">
      <c r="U959" s="100"/>
      <c r="V959" s="100"/>
      <c r="W959" s="100"/>
      <c r="X959" s="100"/>
      <c r="Y959" s="100"/>
      <c r="Z959" s="100"/>
      <c r="AA959" s="100"/>
      <c r="AB959" s="100"/>
      <c r="AC959" s="100"/>
      <c r="AD959" s="100"/>
      <c r="AE959" s="100"/>
    </row>
    <row r="960" spans="21:31" ht="30" customHeight="1" x14ac:dyDescent="0.35">
      <c r="U960" s="100"/>
      <c r="V960" s="100"/>
      <c r="W960" s="100"/>
      <c r="X960" s="100"/>
      <c r="Y960" s="100"/>
      <c r="Z960" s="100"/>
      <c r="AA960" s="100"/>
      <c r="AB960" s="100"/>
      <c r="AC960" s="100"/>
      <c r="AD960" s="100"/>
      <c r="AE960" s="100"/>
    </row>
    <row r="961" spans="21:31" ht="30" customHeight="1" x14ac:dyDescent="0.35">
      <c r="U961" s="100"/>
      <c r="V961" s="100"/>
      <c r="W961" s="100"/>
      <c r="X961" s="100"/>
      <c r="Y961" s="100"/>
      <c r="Z961" s="100"/>
      <c r="AA961" s="100"/>
      <c r="AB961" s="100"/>
      <c r="AC961" s="100"/>
      <c r="AD961" s="100"/>
      <c r="AE961" s="100"/>
    </row>
    <row r="962" spans="21:31" ht="30" customHeight="1" x14ac:dyDescent="0.35">
      <c r="U962" s="100"/>
      <c r="V962" s="100"/>
      <c r="W962" s="100"/>
      <c r="X962" s="100"/>
      <c r="Y962" s="100"/>
      <c r="Z962" s="100"/>
      <c r="AA962" s="100"/>
      <c r="AB962" s="100"/>
      <c r="AC962" s="100"/>
      <c r="AD962" s="100"/>
      <c r="AE962" s="100"/>
    </row>
    <row r="963" spans="21:31" ht="30" customHeight="1" x14ac:dyDescent="0.35">
      <c r="U963" s="100"/>
      <c r="V963" s="100"/>
      <c r="W963" s="100"/>
      <c r="X963" s="100"/>
      <c r="Y963" s="100"/>
      <c r="Z963" s="100"/>
      <c r="AA963" s="100"/>
      <c r="AB963" s="100"/>
      <c r="AC963" s="100"/>
      <c r="AD963" s="100"/>
      <c r="AE963" s="100"/>
    </row>
    <row r="964" spans="21:31" ht="30" customHeight="1" x14ac:dyDescent="0.35">
      <c r="U964" s="100"/>
      <c r="V964" s="100"/>
      <c r="W964" s="100"/>
      <c r="X964" s="100"/>
      <c r="Y964" s="100"/>
      <c r="Z964" s="100"/>
      <c r="AA964" s="100"/>
      <c r="AB964" s="100"/>
      <c r="AC964" s="100"/>
      <c r="AD964" s="100"/>
      <c r="AE964" s="100"/>
    </row>
    <row r="965" spans="21:31" ht="30" customHeight="1" x14ac:dyDescent="0.35">
      <c r="U965" s="100"/>
      <c r="V965" s="100"/>
      <c r="W965" s="100"/>
      <c r="X965" s="100"/>
      <c r="Y965" s="100"/>
      <c r="Z965" s="100"/>
      <c r="AA965" s="100"/>
      <c r="AB965" s="100"/>
      <c r="AC965" s="100"/>
      <c r="AD965" s="100"/>
      <c r="AE965" s="100"/>
    </row>
    <row r="966" spans="21:31" ht="30" customHeight="1" x14ac:dyDescent="0.35">
      <c r="U966" s="100"/>
      <c r="V966" s="100"/>
      <c r="W966" s="100"/>
      <c r="X966" s="100"/>
      <c r="Y966" s="100"/>
      <c r="Z966" s="100"/>
      <c r="AA966" s="100"/>
      <c r="AB966" s="100"/>
      <c r="AC966" s="100"/>
      <c r="AD966" s="100"/>
      <c r="AE966" s="100"/>
    </row>
    <row r="967" spans="21:31" ht="30" customHeight="1" x14ac:dyDescent="0.35">
      <c r="U967" s="100"/>
      <c r="V967" s="100"/>
      <c r="W967" s="100"/>
      <c r="X967" s="100"/>
      <c r="Y967" s="100"/>
      <c r="Z967" s="100"/>
      <c r="AA967" s="100"/>
      <c r="AB967" s="100"/>
      <c r="AC967" s="100"/>
      <c r="AD967" s="100"/>
      <c r="AE967" s="100"/>
    </row>
    <row r="968" spans="21:31" ht="30" customHeight="1" x14ac:dyDescent="0.35">
      <c r="U968" s="100"/>
      <c r="V968" s="100"/>
      <c r="W968" s="100"/>
      <c r="X968" s="100"/>
      <c r="Y968" s="100"/>
      <c r="Z968" s="100"/>
      <c r="AA968" s="100"/>
      <c r="AB968" s="100"/>
      <c r="AC968" s="100"/>
      <c r="AD968" s="100"/>
      <c r="AE968" s="100"/>
    </row>
    <row r="969" spans="21:31" ht="30" customHeight="1" x14ac:dyDescent="0.35">
      <c r="U969" s="100"/>
      <c r="V969" s="100"/>
      <c r="W969" s="100"/>
      <c r="X969" s="100"/>
      <c r="Y969" s="100"/>
      <c r="Z969" s="100"/>
      <c r="AA969" s="100"/>
      <c r="AB969" s="100"/>
      <c r="AC969" s="100"/>
      <c r="AD969" s="100"/>
      <c r="AE969" s="100"/>
    </row>
    <row r="970" spans="21:31" ht="30" customHeight="1" x14ac:dyDescent="0.35">
      <c r="U970" s="100"/>
      <c r="V970" s="100"/>
      <c r="W970" s="100"/>
      <c r="X970" s="100"/>
      <c r="Y970" s="100"/>
      <c r="Z970" s="100"/>
      <c r="AA970" s="100"/>
      <c r="AB970" s="100"/>
      <c r="AC970" s="100"/>
      <c r="AD970" s="100"/>
      <c r="AE970" s="100"/>
    </row>
    <row r="971" spans="21:31" ht="30" customHeight="1" x14ac:dyDescent="0.35">
      <c r="U971" s="100"/>
      <c r="V971" s="100"/>
      <c r="W971" s="100"/>
      <c r="X971" s="100"/>
      <c r="Y971" s="100"/>
      <c r="Z971" s="100"/>
      <c r="AA971" s="100"/>
      <c r="AB971" s="100"/>
      <c r="AC971" s="100"/>
      <c r="AD971" s="100"/>
      <c r="AE971" s="100"/>
    </row>
    <row r="972" spans="21:31" ht="30" customHeight="1" x14ac:dyDescent="0.35">
      <c r="U972" s="100"/>
      <c r="V972" s="100"/>
      <c r="W972" s="100"/>
      <c r="X972" s="100"/>
      <c r="Y972" s="100"/>
      <c r="Z972" s="100"/>
      <c r="AA972" s="100"/>
      <c r="AB972" s="100"/>
      <c r="AC972" s="100"/>
      <c r="AD972" s="100"/>
      <c r="AE972" s="100"/>
    </row>
    <row r="973" spans="21:31" ht="30" customHeight="1" x14ac:dyDescent="0.35">
      <c r="U973" s="100"/>
      <c r="V973" s="100"/>
      <c r="W973" s="100"/>
      <c r="X973" s="100"/>
      <c r="Y973" s="100"/>
      <c r="Z973" s="100"/>
      <c r="AA973" s="100"/>
      <c r="AB973" s="100"/>
      <c r="AC973" s="100"/>
      <c r="AD973" s="100"/>
      <c r="AE973" s="100"/>
    </row>
    <row r="974" spans="21:31" ht="30" customHeight="1" x14ac:dyDescent="0.35">
      <c r="U974" s="100"/>
      <c r="V974" s="100"/>
      <c r="W974" s="100"/>
      <c r="X974" s="100"/>
      <c r="Y974" s="100"/>
      <c r="Z974" s="100"/>
      <c r="AA974" s="100"/>
      <c r="AB974" s="100"/>
      <c r="AC974" s="100"/>
      <c r="AD974" s="100"/>
      <c r="AE974" s="100"/>
    </row>
  </sheetData>
  <autoFilter ref="A3:AU188"/>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50" priority="1" operator="lessThan">
      <formula>0</formula>
    </cfRule>
  </conditionalFormatting>
  <conditionalFormatting sqref="AF4:AT186">
    <cfRule type="cellIs" dxfId="49" priority="2" operator="greaterThan">
      <formula>0</formula>
    </cfRule>
  </conditionalFormatting>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Planilha11"/>
  <dimension ref="A1:AU974"/>
  <sheetViews>
    <sheetView topLeftCell="A163" zoomScale="60" zoomScaleNormal="60" workbookViewId="0">
      <selection activeCell="O195" sqref="O195"/>
    </sheetView>
  </sheetViews>
  <sheetFormatPr defaultColWidth="9.81640625" defaultRowHeight="30" customHeight="1" x14ac:dyDescent="0.35"/>
  <cols>
    <col min="1" max="1" width="7.54296875" style="60" customWidth="1"/>
    <col min="2" max="2" width="7.81640625" style="60" customWidth="1"/>
    <col min="3" max="3" width="13.7265625" style="91" customWidth="1"/>
    <col min="4" max="4" width="33.1796875" style="92" customWidth="1"/>
    <col min="5" max="5" width="10" style="92" customWidth="1"/>
    <col min="6" max="6" width="9.7265625" style="92" customWidth="1"/>
    <col min="7" max="7" width="14.453125" style="92" customWidth="1"/>
    <col min="8" max="8" width="9.1796875" style="92" customWidth="1"/>
    <col min="9" max="9" width="17.1796875" style="92" customWidth="1"/>
    <col min="10" max="10" width="15.7265625" style="92" customWidth="1"/>
    <col min="11" max="14" width="16" style="94" customWidth="1"/>
    <col min="15" max="15" width="17.54296875" style="94" customWidth="1"/>
    <col min="16" max="18" width="16" style="94" customWidth="1"/>
    <col min="19" max="19" width="16" style="101" customWidth="1"/>
    <col min="20" max="20" width="11.1796875" style="96" customWidth="1"/>
    <col min="21" max="21" width="16.1796875" style="99" customWidth="1"/>
    <col min="22" max="22" width="15.1796875" style="99" customWidth="1"/>
    <col min="23" max="23" width="16" style="99" customWidth="1"/>
    <col min="24" max="25" width="16.1796875" style="99" customWidth="1"/>
    <col min="26" max="26" width="15.54296875" style="99" customWidth="1"/>
    <col min="27" max="27" width="16.453125" style="99" customWidth="1"/>
    <col min="28" max="28" width="14.54296875" style="99" customWidth="1"/>
    <col min="29" max="29" width="18.81640625" style="99" bestFit="1" customWidth="1"/>
    <col min="30" max="30" width="17.54296875" style="99" customWidth="1"/>
    <col min="31" max="31" width="17.81640625" style="103" customWidth="1"/>
    <col min="32" max="32" width="16.81640625" style="99" customWidth="1"/>
    <col min="33" max="44" width="16.453125" style="99" customWidth="1"/>
    <col min="45" max="45" width="20.54296875" style="99" bestFit="1" customWidth="1"/>
    <col min="46" max="46" width="16.81640625" style="99" customWidth="1"/>
    <col min="47" max="47" width="14.81640625" style="60" customWidth="1"/>
    <col min="48" max="16384" width="9.81640625" style="60"/>
  </cols>
  <sheetData>
    <row r="1" spans="1:47" ht="38.25" customHeight="1" x14ac:dyDescent="0.35">
      <c r="A1" s="293" t="s">
        <v>66</v>
      </c>
      <c r="B1" s="294"/>
      <c r="C1" s="294"/>
      <c r="D1" s="295" t="s">
        <v>67</v>
      </c>
      <c r="E1" s="296"/>
      <c r="F1" s="296"/>
      <c r="G1" s="296"/>
      <c r="H1" s="296"/>
      <c r="I1" s="296"/>
      <c r="J1" s="296"/>
      <c r="K1" s="297" t="s">
        <v>68</v>
      </c>
      <c r="L1" s="297"/>
      <c r="M1" s="297"/>
      <c r="N1" s="297"/>
      <c r="O1" s="297"/>
      <c r="P1" s="297"/>
      <c r="Q1" s="297"/>
      <c r="R1" s="297"/>
      <c r="S1" s="297"/>
      <c r="T1" s="297"/>
      <c r="U1" s="302" t="s">
        <v>19</v>
      </c>
      <c r="V1" s="298" t="s">
        <v>19</v>
      </c>
      <c r="W1" s="298" t="s">
        <v>19</v>
      </c>
      <c r="X1" s="298" t="s">
        <v>19</v>
      </c>
      <c r="Y1" s="298" t="s">
        <v>19</v>
      </c>
      <c r="Z1" s="298" t="s">
        <v>19</v>
      </c>
      <c r="AA1" s="298" t="s">
        <v>19</v>
      </c>
      <c r="AB1" s="298" t="s">
        <v>19</v>
      </c>
      <c r="AC1" s="298" t="s">
        <v>19</v>
      </c>
      <c r="AD1" s="298" t="s">
        <v>19</v>
      </c>
      <c r="AE1" s="298" t="s">
        <v>19</v>
      </c>
      <c r="AF1" s="298" t="s">
        <v>19</v>
      </c>
      <c r="AG1" s="298" t="s">
        <v>19</v>
      </c>
      <c r="AH1" s="298" t="s">
        <v>19</v>
      </c>
      <c r="AI1" s="298" t="s">
        <v>19</v>
      </c>
      <c r="AJ1" s="298" t="s">
        <v>19</v>
      </c>
      <c r="AK1" s="298" t="s">
        <v>19</v>
      </c>
      <c r="AL1" s="298" t="s">
        <v>19</v>
      </c>
      <c r="AM1" s="298" t="s">
        <v>19</v>
      </c>
      <c r="AN1" s="298" t="s">
        <v>19</v>
      </c>
      <c r="AO1" s="298" t="s">
        <v>19</v>
      </c>
      <c r="AP1" s="298" t="s">
        <v>19</v>
      </c>
      <c r="AQ1" s="298" t="s">
        <v>19</v>
      </c>
      <c r="AR1" s="298" t="s">
        <v>19</v>
      </c>
      <c r="AS1" s="298" t="s">
        <v>19</v>
      </c>
      <c r="AT1" s="298" t="s">
        <v>19</v>
      </c>
    </row>
    <row r="2" spans="1:47" ht="30" customHeight="1" x14ac:dyDescent="0.35">
      <c r="A2" s="299" t="s">
        <v>18</v>
      </c>
      <c r="B2" s="300"/>
      <c r="C2" s="300"/>
      <c r="D2" s="122" t="str">
        <f t="array" aca="1" ref="D2" ca="1">MID(CELL("nome.arquivo",A1),SEARCH("]",CELL("nome.arquivo"))+1,100)</f>
        <v>CAV PROJETO 2 PRAPEG</v>
      </c>
      <c r="E2" s="299"/>
      <c r="F2" s="300"/>
      <c r="G2" s="300"/>
      <c r="H2" s="300"/>
      <c r="I2" s="300"/>
      <c r="J2" s="300"/>
      <c r="K2" s="300"/>
      <c r="L2" s="300"/>
      <c r="M2" s="300"/>
      <c r="N2" s="300"/>
      <c r="O2" s="300"/>
      <c r="P2" s="300"/>
      <c r="Q2" s="300"/>
      <c r="R2" s="300"/>
      <c r="S2" s="300"/>
      <c r="T2" s="301"/>
      <c r="U2" s="302"/>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row>
    <row r="3" spans="1:47" ht="30" customHeight="1" x14ac:dyDescent="0.35">
      <c r="A3" s="116" t="s">
        <v>0</v>
      </c>
      <c r="B3" s="117" t="s">
        <v>1</v>
      </c>
      <c r="C3" s="115" t="s">
        <v>2</v>
      </c>
      <c r="D3" s="61" t="s">
        <v>3</v>
      </c>
      <c r="E3" s="62" t="s">
        <v>17</v>
      </c>
      <c r="F3" s="62" t="s">
        <v>69</v>
      </c>
      <c r="G3" s="62" t="s">
        <v>70</v>
      </c>
      <c r="H3" s="62" t="s">
        <v>54</v>
      </c>
      <c r="I3" s="62" t="s">
        <v>4</v>
      </c>
      <c r="J3" s="63" t="s">
        <v>5</v>
      </c>
      <c r="K3" s="64" t="s">
        <v>6</v>
      </c>
      <c r="L3" s="65" t="s">
        <v>7</v>
      </c>
      <c r="M3" s="65" t="s">
        <v>8</v>
      </c>
      <c r="N3" s="65" t="s">
        <v>9</v>
      </c>
      <c r="O3" s="65" t="s">
        <v>10</v>
      </c>
      <c r="P3" s="65" t="s">
        <v>11</v>
      </c>
      <c r="Q3" s="65" t="s">
        <v>12</v>
      </c>
      <c r="R3" s="65" t="s">
        <v>13</v>
      </c>
      <c r="S3" s="66" t="s">
        <v>14</v>
      </c>
      <c r="T3" s="120" t="s">
        <v>15</v>
      </c>
      <c r="U3" s="67" t="s">
        <v>16</v>
      </c>
      <c r="V3" s="68" t="s">
        <v>16</v>
      </c>
      <c r="W3" s="68" t="s">
        <v>16</v>
      </c>
      <c r="X3" s="68" t="s">
        <v>16</v>
      </c>
      <c r="Y3" s="68" t="s">
        <v>16</v>
      </c>
      <c r="Z3" s="68" t="s">
        <v>16</v>
      </c>
      <c r="AA3" s="68" t="s">
        <v>16</v>
      </c>
      <c r="AB3" s="68" t="s">
        <v>16</v>
      </c>
      <c r="AC3" s="68" t="s">
        <v>16</v>
      </c>
      <c r="AD3" s="68" t="s">
        <v>16</v>
      </c>
      <c r="AE3" s="68" t="s">
        <v>16</v>
      </c>
      <c r="AF3" s="68" t="s">
        <v>16</v>
      </c>
      <c r="AG3" s="68" t="s">
        <v>16</v>
      </c>
      <c r="AH3" s="68" t="s">
        <v>16</v>
      </c>
      <c r="AI3" s="68" t="s">
        <v>16</v>
      </c>
      <c r="AJ3" s="68" t="s">
        <v>16</v>
      </c>
      <c r="AK3" s="68" t="s">
        <v>16</v>
      </c>
      <c r="AL3" s="68" t="s">
        <v>16</v>
      </c>
      <c r="AM3" s="68" t="s">
        <v>16</v>
      </c>
      <c r="AN3" s="68" t="s">
        <v>16</v>
      </c>
      <c r="AO3" s="68" t="s">
        <v>16</v>
      </c>
      <c r="AP3" s="68" t="s">
        <v>16</v>
      </c>
      <c r="AQ3" s="68" t="s">
        <v>16</v>
      </c>
      <c r="AR3" s="68" t="s">
        <v>16</v>
      </c>
      <c r="AS3" s="68" t="s">
        <v>16</v>
      </c>
      <c r="AT3" s="68" t="s">
        <v>16</v>
      </c>
    </row>
    <row r="4" spans="1:47" ht="30" customHeight="1" x14ac:dyDescent="0.35">
      <c r="A4" s="289">
        <v>1</v>
      </c>
      <c r="B4" s="104">
        <v>1</v>
      </c>
      <c r="C4" s="290" t="s">
        <v>74</v>
      </c>
      <c r="D4" s="105" t="s">
        <v>75</v>
      </c>
      <c r="E4" s="106" t="s">
        <v>76</v>
      </c>
      <c r="F4" s="107" t="s">
        <v>77</v>
      </c>
      <c r="G4" s="106" t="s">
        <v>78</v>
      </c>
      <c r="H4" s="108" t="s">
        <v>79</v>
      </c>
      <c r="I4" s="108" t="s">
        <v>80</v>
      </c>
      <c r="J4" s="109">
        <v>112.92</v>
      </c>
      <c r="K4" s="69"/>
      <c r="L4" s="70">
        <f>IF(SUM(U4:AT4)&gt;K4+N4,K4+N4,SUM(U4:AT4))</f>
        <v>0</v>
      </c>
      <c r="M4" s="71">
        <f>(SUM(U4:AT4))</f>
        <v>0</v>
      </c>
      <c r="N4" s="72"/>
      <c r="O4" s="73">
        <f>ROUND(IF(K4*0.25-0.5&lt;0,0,K4*0.25-0.5),0)-R4-P4</f>
        <v>0</v>
      </c>
      <c r="P4" s="72"/>
      <c r="Q4" s="72"/>
      <c r="R4" s="72"/>
      <c r="S4" s="74">
        <f t="shared" ref="S4:S186" si="0">K4-(SUM(U4:AT4))+N4+P4+Q4-R4</f>
        <v>0</v>
      </c>
      <c r="T4" s="121" t="str">
        <f>IF(S4&lt;0,"ATENÇÃO","OK")</f>
        <v>OK</v>
      </c>
      <c r="U4" s="75"/>
      <c r="V4" s="76"/>
      <c r="W4" s="76"/>
      <c r="X4" s="76"/>
      <c r="Y4" s="76"/>
      <c r="Z4" s="76"/>
      <c r="AA4" s="76"/>
      <c r="AB4" s="77"/>
      <c r="AC4" s="78"/>
      <c r="AD4" s="77"/>
      <c r="AE4" s="77"/>
      <c r="AF4" s="76"/>
      <c r="AG4" s="78"/>
      <c r="AH4" s="78"/>
      <c r="AI4" s="78"/>
      <c r="AJ4" s="78"/>
      <c r="AK4" s="78"/>
      <c r="AL4" s="78"/>
      <c r="AM4" s="78"/>
      <c r="AN4" s="78"/>
      <c r="AO4" s="78"/>
      <c r="AP4" s="78"/>
      <c r="AQ4" s="78"/>
      <c r="AR4" s="78"/>
      <c r="AS4" s="78"/>
      <c r="AT4" s="78"/>
      <c r="AU4" s="79"/>
    </row>
    <row r="5" spans="1:47" ht="30" customHeight="1" x14ac:dyDescent="0.35">
      <c r="A5" s="289"/>
      <c r="B5" s="104">
        <v>2</v>
      </c>
      <c r="C5" s="290"/>
      <c r="D5" s="105" t="s">
        <v>81</v>
      </c>
      <c r="E5" s="106" t="s">
        <v>82</v>
      </c>
      <c r="F5" s="107" t="s">
        <v>83</v>
      </c>
      <c r="G5" s="106" t="s">
        <v>78</v>
      </c>
      <c r="H5" s="108" t="s">
        <v>79</v>
      </c>
      <c r="I5" s="108" t="s">
        <v>84</v>
      </c>
      <c r="J5" s="109">
        <v>23.39</v>
      </c>
      <c r="K5" s="69"/>
      <c r="L5" s="70">
        <f t="shared" ref="L5:L186" si="1">IF(SUM(U5:AT5)&gt;K5+N5,K5+N5,SUM(U5:AT5))</f>
        <v>0</v>
      </c>
      <c r="M5" s="71">
        <f t="shared" ref="M5:M186" si="2">(SUM(U5:AT5))</f>
        <v>0</v>
      </c>
      <c r="N5" s="72"/>
      <c r="O5" s="73">
        <f t="shared" ref="O5:O186" si="3">ROUND(IF(K5*0.25-0.5&lt;0,0,K5*0.25-0.5),0)-R5-P5</f>
        <v>0</v>
      </c>
      <c r="P5" s="72"/>
      <c r="Q5" s="72"/>
      <c r="R5" s="72"/>
      <c r="S5" s="74">
        <f t="shared" si="0"/>
        <v>0</v>
      </c>
      <c r="T5" s="121" t="str">
        <f t="shared" ref="T5:T186" si="4">IF(S5&lt;0,"ATENÇÃO","OK")</f>
        <v>OK</v>
      </c>
      <c r="U5" s="75"/>
      <c r="V5" s="76"/>
      <c r="W5" s="76"/>
      <c r="X5" s="76"/>
      <c r="Y5" s="76"/>
      <c r="Z5" s="76"/>
      <c r="AA5" s="76"/>
      <c r="AB5" s="77"/>
      <c r="AC5" s="78"/>
      <c r="AD5" s="80"/>
      <c r="AE5" s="80"/>
      <c r="AF5" s="76"/>
      <c r="AG5" s="78"/>
      <c r="AH5" s="78"/>
      <c r="AI5" s="78"/>
      <c r="AJ5" s="78"/>
      <c r="AK5" s="78"/>
      <c r="AL5" s="78"/>
      <c r="AM5" s="78"/>
      <c r="AN5" s="78"/>
      <c r="AO5" s="78"/>
      <c r="AP5" s="78"/>
      <c r="AQ5" s="78"/>
      <c r="AR5" s="78"/>
      <c r="AS5" s="78"/>
      <c r="AT5" s="78"/>
      <c r="AU5" s="81"/>
    </row>
    <row r="6" spans="1:47" ht="30" customHeight="1" x14ac:dyDescent="0.35">
      <c r="A6" s="289"/>
      <c r="B6" s="104">
        <v>3</v>
      </c>
      <c r="C6" s="290"/>
      <c r="D6" s="105" t="s">
        <v>85</v>
      </c>
      <c r="E6" s="106" t="s">
        <v>86</v>
      </c>
      <c r="F6" s="107" t="s">
        <v>87</v>
      </c>
      <c r="G6" s="106" t="s">
        <v>78</v>
      </c>
      <c r="H6" s="108" t="s">
        <v>79</v>
      </c>
      <c r="I6" s="108" t="s">
        <v>88</v>
      </c>
      <c r="J6" s="109">
        <v>83.17</v>
      </c>
      <c r="K6" s="69"/>
      <c r="L6" s="70">
        <f t="shared" si="1"/>
        <v>0</v>
      </c>
      <c r="M6" s="71">
        <f t="shared" si="2"/>
        <v>0</v>
      </c>
      <c r="N6" s="72"/>
      <c r="O6" s="73">
        <f t="shared" si="3"/>
        <v>0</v>
      </c>
      <c r="P6" s="72"/>
      <c r="Q6" s="72"/>
      <c r="R6" s="72"/>
      <c r="S6" s="74">
        <f t="shared" si="0"/>
        <v>0</v>
      </c>
      <c r="T6" s="121" t="str">
        <f t="shared" si="4"/>
        <v>OK</v>
      </c>
      <c r="U6" s="75"/>
      <c r="V6" s="76"/>
      <c r="W6" s="76"/>
      <c r="X6" s="76"/>
      <c r="Y6" s="76"/>
      <c r="Z6" s="76"/>
      <c r="AA6" s="76"/>
      <c r="AB6" s="80"/>
      <c r="AC6" s="78"/>
      <c r="AD6" s="80"/>
      <c r="AE6" s="80"/>
      <c r="AF6" s="76"/>
      <c r="AG6" s="78"/>
      <c r="AH6" s="78"/>
      <c r="AI6" s="78"/>
      <c r="AJ6" s="78"/>
      <c r="AK6" s="78"/>
      <c r="AL6" s="78"/>
      <c r="AM6" s="78"/>
      <c r="AN6" s="78"/>
      <c r="AO6" s="78"/>
      <c r="AP6" s="78"/>
      <c r="AQ6" s="78"/>
      <c r="AR6" s="78"/>
      <c r="AS6" s="78"/>
      <c r="AT6" s="78"/>
      <c r="AU6" s="79"/>
    </row>
    <row r="7" spans="1:47" ht="30" customHeight="1" x14ac:dyDescent="0.35">
      <c r="A7" s="289">
        <v>2</v>
      </c>
      <c r="B7" s="104">
        <v>4</v>
      </c>
      <c r="C7" s="290" t="s">
        <v>89</v>
      </c>
      <c r="D7" s="105" t="s">
        <v>90</v>
      </c>
      <c r="E7" s="106" t="s">
        <v>91</v>
      </c>
      <c r="F7" s="107" t="s">
        <v>92</v>
      </c>
      <c r="G7" s="106" t="s">
        <v>93</v>
      </c>
      <c r="H7" s="108" t="s">
        <v>79</v>
      </c>
      <c r="I7" s="108" t="s">
        <v>94</v>
      </c>
      <c r="J7" s="109">
        <v>1718.54</v>
      </c>
      <c r="K7" s="69"/>
      <c r="L7" s="70">
        <f t="shared" si="1"/>
        <v>0</v>
      </c>
      <c r="M7" s="71">
        <f t="shared" si="2"/>
        <v>0</v>
      </c>
      <c r="N7" s="72"/>
      <c r="O7" s="73">
        <f t="shared" si="3"/>
        <v>0</v>
      </c>
      <c r="P7" s="72"/>
      <c r="Q7" s="72"/>
      <c r="R7" s="72"/>
      <c r="S7" s="74">
        <f t="shared" si="0"/>
        <v>0</v>
      </c>
      <c r="T7" s="121" t="str">
        <f t="shared" si="4"/>
        <v>OK</v>
      </c>
      <c r="U7" s="75"/>
      <c r="V7" s="76"/>
      <c r="W7" s="76"/>
      <c r="X7" s="76"/>
      <c r="Y7" s="76"/>
      <c r="Z7" s="76"/>
      <c r="AA7" s="76"/>
      <c r="AB7" s="77"/>
      <c r="AC7" s="78"/>
      <c r="AD7" s="77"/>
      <c r="AE7" s="77"/>
      <c r="AF7" s="76"/>
      <c r="AG7" s="78"/>
      <c r="AH7" s="78"/>
      <c r="AI7" s="78"/>
      <c r="AJ7" s="78"/>
      <c r="AK7" s="78"/>
      <c r="AL7" s="78"/>
      <c r="AM7" s="78"/>
      <c r="AN7" s="78"/>
      <c r="AO7" s="78"/>
      <c r="AP7" s="78"/>
      <c r="AQ7" s="78"/>
      <c r="AR7" s="78"/>
      <c r="AS7" s="78"/>
      <c r="AT7" s="78"/>
    </row>
    <row r="8" spans="1:47" ht="30" customHeight="1" x14ac:dyDescent="0.35">
      <c r="A8" s="289"/>
      <c r="B8" s="104">
        <v>5</v>
      </c>
      <c r="C8" s="290"/>
      <c r="D8" s="110" t="s">
        <v>95</v>
      </c>
      <c r="E8" s="111" t="s">
        <v>96</v>
      </c>
      <c r="F8" s="112" t="s">
        <v>97</v>
      </c>
      <c r="G8" s="111" t="s">
        <v>98</v>
      </c>
      <c r="H8" s="113" t="s">
        <v>79</v>
      </c>
      <c r="I8" s="113" t="s">
        <v>94</v>
      </c>
      <c r="J8" s="109">
        <v>1864</v>
      </c>
      <c r="K8" s="69"/>
      <c r="L8" s="70">
        <f t="shared" si="1"/>
        <v>0</v>
      </c>
      <c r="M8" s="71">
        <f t="shared" si="2"/>
        <v>0</v>
      </c>
      <c r="N8" s="72"/>
      <c r="O8" s="73">
        <f t="shared" si="3"/>
        <v>0</v>
      </c>
      <c r="P8" s="72"/>
      <c r="Q8" s="72"/>
      <c r="R8" s="72"/>
      <c r="S8" s="74">
        <f t="shared" si="0"/>
        <v>0</v>
      </c>
      <c r="T8" s="121" t="str">
        <f t="shared" si="4"/>
        <v>OK</v>
      </c>
      <c r="U8" s="75"/>
      <c r="V8" s="76"/>
      <c r="W8" s="76"/>
      <c r="X8" s="76"/>
      <c r="Y8" s="76"/>
      <c r="Z8" s="76"/>
      <c r="AA8" s="76"/>
      <c r="AB8" s="77"/>
      <c r="AC8" s="78"/>
      <c r="AD8" s="80"/>
      <c r="AE8" s="82"/>
      <c r="AF8" s="76"/>
      <c r="AG8" s="78"/>
      <c r="AH8" s="78"/>
      <c r="AI8" s="78"/>
      <c r="AJ8" s="78"/>
      <c r="AK8" s="78"/>
      <c r="AL8" s="78"/>
      <c r="AM8" s="78"/>
      <c r="AN8" s="78"/>
      <c r="AO8" s="78"/>
      <c r="AP8" s="78"/>
      <c r="AQ8" s="78"/>
      <c r="AR8" s="78"/>
      <c r="AS8" s="78"/>
      <c r="AT8" s="78"/>
      <c r="AU8" s="81"/>
    </row>
    <row r="9" spans="1:47" ht="30" customHeight="1" x14ac:dyDescent="0.35">
      <c r="A9" s="289"/>
      <c r="B9" s="104">
        <v>6</v>
      </c>
      <c r="C9" s="290"/>
      <c r="D9" s="110" t="s">
        <v>99</v>
      </c>
      <c r="E9" s="111" t="s">
        <v>100</v>
      </c>
      <c r="F9" s="112" t="s">
        <v>101</v>
      </c>
      <c r="G9" s="111" t="s">
        <v>102</v>
      </c>
      <c r="H9" s="113" t="s">
        <v>79</v>
      </c>
      <c r="I9" s="113" t="s">
        <v>94</v>
      </c>
      <c r="J9" s="109">
        <v>718.13</v>
      </c>
      <c r="K9" s="69"/>
      <c r="L9" s="70">
        <f t="shared" si="1"/>
        <v>0</v>
      </c>
      <c r="M9" s="71">
        <f t="shared" si="2"/>
        <v>0</v>
      </c>
      <c r="N9" s="72"/>
      <c r="O9" s="73">
        <f t="shared" si="3"/>
        <v>0</v>
      </c>
      <c r="P9" s="72"/>
      <c r="Q9" s="72"/>
      <c r="R9" s="72"/>
      <c r="S9" s="74">
        <f t="shared" si="0"/>
        <v>0</v>
      </c>
      <c r="T9" s="121" t="str">
        <f t="shared" si="4"/>
        <v>OK</v>
      </c>
      <c r="U9" s="75"/>
      <c r="V9" s="76"/>
      <c r="W9" s="76"/>
      <c r="X9" s="76"/>
      <c r="Y9" s="76"/>
      <c r="Z9" s="76"/>
      <c r="AA9" s="76"/>
      <c r="AB9" s="80"/>
      <c r="AC9" s="78"/>
      <c r="AD9" s="77"/>
      <c r="AE9" s="80"/>
      <c r="AF9" s="76"/>
      <c r="AG9" s="78"/>
      <c r="AH9" s="78"/>
      <c r="AI9" s="78"/>
      <c r="AJ9" s="78"/>
      <c r="AK9" s="78"/>
      <c r="AL9" s="78"/>
      <c r="AM9" s="78"/>
      <c r="AN9" s="78"/>
      <c r="AO9" s="78"/>
      <c r="AP9" s="78"/>
      <c r="AQ9" s="78"/>
      <c r="AR9" s="78"/>
      <c r="AS9" s="78"/>
      <c r="AT9" s="78"/>
    </row>
    <row r="10" spans="1:47" ht="30" customHeight="1" x14ac:dyDescent="0.35">
      <c r="A10" s="289"/>
      <c r="B10" s="104">
        <v>7</v>
      </c>
      <c r="C10" s="290"/>
      <c r="D10" s="105" t="s">
        <v>103</v>
      </c>
      <c r="E10" s="106" t="s">
        <v>104</v>
      </c>
      <c r="F10" s="107" t="s">
        <v>105</v>
      </c>
      <c r="G10" s="106" t="s">
        <v>102</v>
      </c>
      <c r="H10" s="108" t="s">
        <v>79</v>
      </c>
      <c r="I10" s="108" t="s">
        <v>94</v>
      </c>
      <c r="J10" s="109">
        <v>1470.93</v>
      </c>
      <c r="K10" s="69"/>
      <c r="L10" s="70">
        <f t="shared" si="1"/>
        <v>0</v>
      </c>
      <c r="M10" s="71">
        <f t="shared" si="2"/>
        <v>0</v>
      </c>
      <c r="N10" s="72"/>
      <c r="O10" s="73">
        <f t="shared" si="3"/>
        <v>0</v>
      </c>
      <c r="P10" s="72"/>
      <c r="Q10" s="72"/>
      <c r="R10" s="72"/>
      <c r="S10" s="74">
        <f t="shared" si="0"/>
        <v>0</v>
      </c>
      <c r="T10" s="121" t="str">
        <f t="shared" si="4"/>
        <v>OK</v>
      </c>
      <c r="U10" s="75"/>
      <c r="V10" s="76"/>
      <c r="W10" s="76"/>
      <c r="X10" s="76"/>
      <c r="Y10" s="76"/>
      <c r="Z10" s="76"/>
      <c r="AA10" s="76"/>
      <c r="AB10" s="77"/>
      <c r="AC10" s="78"/>
      <c r="AD10" s="77"/>
      <c r="AE10" s="80"/>
      <c r="AF10" s="76"/>
      <c r="AG10" s="78"/>
      <c r="AH10" s="78"/>
      <c r="AI10" s="78"/>
      <c r="AJ10" s="78"/>
      <c r="AK10" s="78"/>
      <c r="AL10" s="78"/>
      <c r="AM10" s="78"/>
      <c r="AN10" s="78"/>
      <c r="AO10" s="78"/>
      <c r="AP10" s="78"/>
      <c r="AQ10" s="78"/>
      <c r="AR10" s="78"/>
      <c r="AS10" s="78"/>
      <c r="AT10" s="78"/>
    </row>
    <row r="11" spans="1:47" ht="30" customHeight="1" x14ac:dyDescent="0.35">
      <c r="A11" s="289">
        <v>3</v>
      </c>
      <c r="B11" s="104">
        <v>8</v>
      </c>
      <c r="C11" s="290" t="s">
        <v>106</v>
      </c>
      <c r="D11" s="110" t="s">
        <v>107</v>
      </c>
      <c r="E11" s="111" t="s">
        <v>108</v>
      </c>
      <c r="F11" s="112" t="s">
        <v>109</v>
      </c>
      <c r="G11" s="111" t="s">
        <v>110</v>
      </c>
      <c r="H11" s="113" t="s">
        <v>79</v>
      </c>
      <c r="I11" s="113" t="s">
        <v>84</v>
      </c>
      <c r="J11" s="109">
        <v>856.05</v>
      </c>
      <c r="K11" s="69"/>
      <c r="L11" s="70">
        <f t="shared" si="1"/>
        <v>0</v>
      </c>
      <c r="M11" s="71">
        <f t="shared" si="2"/>
        <v>0</v>
      </c>
      <c r="N11" s="72"/>
      <c r="O11" s="73">
        <f t="shared" si="3"/>
        <v>0</v>
      </c>
      <c r="P11" s="72"/>
      <c r="Q11" s="72"/>
      <c r="R11" s="72"/>
      <c r="S11" s="74">
        <f t="shared" si="0"/>
        <v>0</v>
      </c>
      <c r="T11" s="121" t="str">
        <f t="shared" si="4"/>
        <v>OK</v>
      </c>
      <c r="U11" s="75"/>
      <c r="V11" s="76"/>
      <c r="W11" s="76"/>
      <c r="X11" s="76"/>
      <c r="Y11" s="76"/>
      <c r="Z11" s="76"/>
      <c r="AA11" s="76"/>
      <c r="AB11" s="77"/>
      <c r="AC11" s="78"/>
      <c r="AD11" s="77"/>
      <c r="AE11" s="77"/>
      <c r="AF11" s="76"/>
      <c r="AG11" s="78"/>
      <c r="AH11" s="78"/>
      <c r="AI11" s="78"/>
      <c r="AJ11" s="78"/>
      <c r="AK11" s="78"/>
      <c r="AL11" s="78"/>
      <c r="AM11" s="78"/>
      <c r="AN11" s="78"/>
      <c r="AO11" s="78"/>
      <c r="AP11" s="78"/>
      <c r="AQ11" s="78"/>
      <c r="AR11" s="78"/>
      <c r="AS11" s="78"/>
      <c r="AT11" s="78"/>
      <c r="AU11" s="79"/>
    </row>
    <row r="12" spans="1:47" ht="30" customHeight="1" x14ac:dyDescent="0.35">
      <c r="A12" s="289"/>
      <c r="B12" s="104">
        <v>9</v>
      </c>
      <c r="C12" s="290"/>
      <c r="D12" s="105" t="s">
        <v>111</v>
      </c>
      <c r="E12" s="106" t="s">
        <v>112</v>
      </c>
      <c r="F12" s="107" t="s">
        <v>113</v>
      </c>
      <c r="G12" s="106" t="s">
        <v>110</v>
      </c>
      <c r="H12" s="108" t="s">
        <v>79</v>
      </c>
      <c r="I12" s="108" t="s">
        <v>84</v>
      </c>
      <c r="J12" s="109">
        <v>305.3</v>
      </c>
      <c r="K12" s="69"/>
      <c r="L12" s="70">
        <f t="shared" si="1"/>
        <v>0</v>
      </c>
      <c r="M12" s="71">
        <f t="shared" si="2"/>
        <v>0</v>
      </c>
      <c r="N12" s="72"/>
      <c r="O12" s="73">
        <f t="shared" si="3"/>
        <v>0</v>
      </c>
      <c r="P12" s="72"/>
      <c r="Q12" s="72"/>
      <c r="R12" s="72"/>
      <c r="S12" s="74">
        <f t="shared" si="0"/>
        <v>0</v>
      </c>
      <c r="T12" s="121" t="str">
        <f t="shared" si="4"/>
        <v>OK</v>
      </c>
      <c r="U12" s="75"/>
      <c r="V12" s="76"/>
      <c r="W12" s="76"/>
      <c r="X12" s="76"/>
      <c r="Y12" s="76"/>
      <c r="Z12" s="76"/>
      <c r="AA12" s="76"/>
      <c r="AB12" s="77"/>
      <c r="AC12" s="78"/>
      <c r="AD12" s="77"/>
      <c r="AE12" s="77"/>
      <c r="AF12" s="76"/>
      <c r="AG12" s="78"/>
      <c r="AH12" s="78"/>
      <c r="AI12" s="78"/>
      <c r="AJ12" s="78"/>
      <c r="AK12" s="78"/>
      <c r="AL12" s="78"/>
      <c r="AM12" s="78"/>
      <c r="AN12" s="78"/>
      <c r="AO12" s="78"/>
      <c r="AP12" s="78"/>
      <c r="AQ12" s="78"/>
      <c r="AR12" s="78"/>
      <c r="AS12" s="78"/>
      <c r="AT12" s="78"/>
      <c r="AU12" s="81"/>
    </row>
    <row r="13" spans="1:47" s="85" customFormat="1" ht="30" customHeight="1" x14ac:dyDescent="0.35">
      <c r="A13" s="289"/>
      <c r="B13" s="104">
        <v>10</v>
      </c>
      <c r="C13" s="290"/>
      <c r="D13" s="105" t="s">
        <v>114</v>
      </c>
      <c r="E13" s="105" t="s">
        <v>115</v>
      </c>
      <c r="F13" s="107" t="s">
        <v>116</v>
      </c>
      <c r="G13" s="106" t="s">
        <v>110</v>
      </c>
      <c r="H13" s="108" t="s">
        <v>79</v>
      </c>
      <c r="I13" s="108" t="s">
        <v>84</v>
      </c>
      <c r="J13" s="109">
        <v>472.05</v>
      </c>
      <c r="K13" s="69"/>
      <c r="L13" s="70">
        <f t="shared" si="1"/>
        <v>0</v>
      </c>
      <c r="M13" s="71">
        <f t="shared" si="2"/>
        <v>0</v>
      </c>
      <c r="N13" s="72"/>
      <c r="O13" s="73">
        <f t="shared" si="3"/>
        <v>0</v>
      </c>
      <c r="P13" s="72"/>
      <c r="Q13" s="72"/>
      <c r="R13" s="72"/>
      <c r="S13" s="74">
        <f t="shared" si="0"/>
        <v>0</v>
      </c>
      <c r="T13" s="121" t="str">
        <f t="shared" si="4"/>
        <v>OK</v>
      </c>
      <c r="U13" s="75"/>
      <c r="V13" s="83"/>
      <c r="W13" s="83"/>
      <c r="X13" s="76"/>
      <c r="Y13" s="83"/>
      <c r="Z13" s="76"/>
      <c r="AA13" s="83"/>
      <c r="AB13" s="84"/>
      <c r="AC13" s="78"/>
      <c r="AD13" s="77"/>
      <c r="AE13" s="77"/>
      <c r="AF13" s="76"/>
      <c r="AG13" s="78"/>
      <c r="AH13" s="78"/>
      <c r="AI13" s="78"/>
      <c r="AJ13" s="78"/>
      <c r="AK13" s="78"/>
      <c r="AL13" s="78"/>
      <c r="AM13" s="78"/>
      <c r="AN13" s="78"/>
      <c r="AO13" s="78"/>
      <c r="AP13" s="78"/>
      <c r="AQ13" s="78"/>
      <c r="AR13" s="78"/>
      <c r="AS13" s="78"/>
      <c r="AT13" s="78"/>
    </row>
    <row r="14" spans="1:47" ht="30" customHeight="1" x14ac:dyDescent="0.35">
      <c r="A14" s="289"/>
      <c r="B14" s="104">
        <v>11</v>
      </c>
      <c r="C14" s="290"/>
      <c r="D14" s="105" t="s">
        <v>117</v>
      </c>
      <c r="E14" s="105" t="s">
        <v>115</v>
      </c>
      <c r="F14" s="107" t="s">
        <v>118</v>
      </c>
      <c r="G14" s="106" t="s">
        <v>110</v>
      </c>
      <c r="H14" s="108" t="s">
        <v>79</v>
      </c>
      <c r="I14" s="108" t="s">
        <v>84</v>
      </c>
      <c r="J14" s="109">
        <v>454.4</v>
      </c>
      <c r="K14" s="69"/>
      <c r="L14" s="70">
        <f t="shared" si="1"/>
        <v>0</v>
      </c>
      <c r="M14" s="71">
        <f t="shared" si="2"/>
        <v>0</v>
      </c>
      <c r="N14" s="72"/>
      <c r="O14" s="73">
        <f t="shared" si="3"/>
        <v>0</v>
      </c>
      <c r="P14" s="72"/>
      <c r="Q14" s="72"/>
      <c r="R14" s="72"/>
      <c r="S14" s="74">
        <f t="shared" si="0"/>
        <v>0</v>
      </c>
      <c r="T14" s="121" t="str">
        <f t="shared" si="4"/>
        <v>OK</v>
      </c>
      <c r="U14" s="75"/>
      <c r="V14" s="76"/>
      <c r="W14" s="76"/>
      <c r="X14" s="76"/>
      <c r="Y14" s="76"/>
      <c r="Z14" s="76"/>
      <c r="AA14" s="76"/>
      <c r="AB14" s="77"/>
      <c r="AC14" s="78"/>
      <c r="AD14" s="77"/>
      <c r="AE14" s="77"/>
      <c r="AF14" s="76"/>
      <c r="AG14" s="78"/>
      <c r="AH14" s="78"/>
      <c r="AI14" s="78"/>
      <c r="AJ14" s="78"/>
      <c r="AK14" s="78"/>
      <c r="AL14" s="78"/>
      <c r="AM14" s="78"/>
      <c r="AN14" s="78"/>
      <c r="AO14" s="78"/>
      <c r="AP14" s="78"/>
      <c r="AQ14" s="78"/>
      <c r="AR14" s="78"/>
      <c r="AS14" s="78"/>
      <c r="AT14" s="78"/>
    </row>
    <row r="15" spans="1:47" s="85" customFormat="1" ht="30" customHeight="1" x14ac:dyDescent="0.35">
      <c r="A15" s="289"/>
      <c r="B15" s="104">
        <v>12</v>
      </c>
      <c r="C15" s="290"/>
      <c r="D15" s="105" t="s">
        <v>119</v>
      </c>
      <c r="E15" s="106" t="s">
        <v>115</v>
      </c>
      <c r="F15" s="107" t="s">
        <v>120</v>
      </c>
      <c r="G15" s="106" t="s">
        <v>110</v>
      </c>
      <c r="H15" s="108" t="s">
        <v>79</v>
      </c>
      <c r="I15" s="108" t="s">
        <v>84</v>
      </c>
      <c r="J15" s="109">
        <v>481.87</v>
      </c>
      <c r="K15" s="69"/>
      <c r="L15" s="70">
        <f t="shared" si="1"/>
        <v>0</v>
      </c>
      <c r="M15" s="71">
        <f t="shared" si="2"/>
        <v>0</v>
      </c>
      <c r="N15" s="72"/>
      <c r="O15" s="73">
        <f t="shared" si="3"/>
        <v>0</v>
      </c>
      <c r="P15" s="72"/>
      <c r="Q15" s="72"/>
      <c r="R15" s="72"/>
      <c r="S15" s="74">
        <f t="shared" si="0"/>
        <v>0</v>
      </c>
      <c r="T15" s="121" t="str">
        <f t="shared" si="4"/>
        <v>OK</v>
      </c>
      <c r="U15" s="75"/>
      <c r="V15" s="83"/>
      <c r="W15" s="76"/>
      <c r="X15" s="76"/>
      <c r="Y15" s="83"/>
      <c r="Z15" s="76"/>
      <c r="AA15" s="83"/>
      <c r="AB15" s="84"/>
      <c r="AC15" s="78"/>
      <c r="AD15" s="77"/>
      <c r="AE15" s="77"/>
      <c r="AF15" s="76"/>
      <c r="AG15" s="78"/>
      <c r="AH15" s="78"/>
      <c r="AI15" s="78"/>
      <c r="AJ15" s="78"/>
      <c r="AK15" s="78"/>
      <c r="AL15" s="78"/>
      <c r="AM15" s="78"/>
      <c r="AN15" s="78"/>
      <c r="AO15" s="78"/>
      <c r="AP15" s="78"/>
      <c r="AQ15" s="78"/>
      <c r="AR15" s="78"/>
      <c r="AS15" s="78"/>
      <c r="AT15" s="78"/>
      <c r="AU15" s="79"/>
    </row>
    <row r="16" spans="1:47" ht="30" customHeight="1" x14ac:dyDescent="0.35">
      <c r="A16" s="289">
        <v>4</v>
      </c>
      <c r="B16" s="104">
        <v>13</v>
      </c>
      <c r="C16" s="290" t="s">
        <v>106</v>
      </c>
      <c r="D16" s="105" t="s">
        <v>121</v>
      </c>
      <c r="E16" s="106" t="s">
        <v>122</v>
      </c>
      <c r="F16" s="107" t="s">
        <v>123</v>
      </c>
      <c r="G16" s="106" t="s">
        <v>124</v>
      </c>
      <c r="H16" s="108" t="s">
        <v>79</v>
      </c>
      <c r="I16" s="108" t="s">
        <v>84</v>
      </c>
      <c r="J16" s="109">
        <v>253.38</v>
      </c>
      <c r="K16" s="69"/>
      <c r="L16" s="70">
        <f t="shared" si="1"/>
        <v>0</v>
      </c>
      <c r="M16" s="71">
        <f t="shared" si="2"/>
        <v>0</v>
      </c>
      <c r="N16" s="72"/>
      <c r="O16" s="73">
        <f t="shared" si="3"/>
        <v>0</v>
      </c>
      <c r="P16" s="72"/>
      <c r="Q16" s="72"/>
      <c r="R16" s="72"/>
      <c r="S16" s="74">
        <f t="shared" si="0"/>
        <v>0</v>
      </c>
      <c r="T16" s="121" t="str">
        <f t="shared" si="4"/>
        <v>OK</v>
      </c>
      <c r="U16" s="75"/>
      <c r="V16" s="76"/>
      <c r="W16" s="76"/>
      <c r="X16" s="76"/>
      <c r="Y16" s="76"/>
      <c r="Z16" s="76"/>
      <c r="AA16" s="76"/>
      <c r="AB16" s="77"/>
      <c r="AC16" s="78"/>
      <c r="AD16" s="77"/>
      <c r="AE16" s="77"/>
      <c r="AF16" s="76"/>
      <c r="AG16" s="78"/>
      <c r="AH16" s="78"/>
      <c r="AI16" s="78"/>
      <c r="AJ16" s="78"/>
      <c r="AK16" s="78"/>
      <c r="AL16" s="78"/>
      <c r="AM16" s="78"/>
      <c r="AN16" s="78"/>
      <c r="AO16" s="78"/>
      <c r="AP16" s="78"/>
      <c r="AQ16" s="78"/>
      <c r="AR16" s="78"/>
      <c r="AS16" s="78"/>
      <c r="AT16" s="78"/>
    </row>
    <row r="17" spans="1:47" ht="30" customHeight="1" x14ac:dyDescent="0.35">
      <c r="A17" s="289"/>
      <c r="B17" s="104">
        <v>14</v>
      </c>
      <c r="C17" s="290"/>
      <c r="D17" s="105" t="s">
        <v>125</v>
      </c>
      <c r="E17" s="106" t="s">
        <v>126</v>
      </c>
      <c r="F17" s="107" t="s">
        <v>127</v>
      </c>
      <c r="G17" s="106" t="s">
        <v>124</v>
      </c>
      <c r="H17" s="108" t="s">
        <v>79</v>
      </c>
      <c r="I17" s="108" t="s">
        <v>84</v>
      </c>
      <c r="J17" s="109">
        <v>406.99</v>
      </c>
      <c r="K17" s="69"/>
      <c r="L17" s="70">
        <f t="shared" si="1"/>
        <v>0</v>
      </c>
      <c r="M17" s="71">
        <f t="shared" si="2"/>
        <v>0</v>
      </c>
      <c r="N17" s="72"/>
      <c r="O17" s="73">
        <f t="shared" si="3"/>
        <v>0</v>
      </c>
      <c r="P17" s="72"/>
      <c r="Q17" s="72"/>
      <c r="R17" s="72"/>
      <c r="S17" s="74">
        <f t="shared" si="0"/>
        <v>0</v>
      </c>
      <c r="T17" s="121" t="str">
        <f t="shared" si="4"/>
        <v>OK</v>
      </c>
      <c r="U17" s="75"/>
      <c r="V17" s="76"/>
      <c r="W17" s="76"/>
      <c r="X17" s="76"/>
      <c r="Y17" s="76"/>
      <c r="Z17" s="76"/>
      <c r="AA17" s="76"/>
      <c r="AB17" s="77"/>
      <c r="AC17" s="78"/>
      <c r="AD17" s="77"/>
      <c r="AE17" s="77"/>
      <c r="AF17" s="76"/>
      <c r="AG17" s="78"/>
      <c r="AH17" s="78"/>
      <c r="AI17" s="78"/>
      <c r="AJ17" s="78"/>
      <c r="AK17" s="78"/>
      <c r="AL17" s="78"/>
      <c r="AM17" s="78"/>
      <c r="AN17" s="78"/>
      <c r="AO17" s="78"/>
      <c r="AP17" s="78"/>
      <c r="AQ17" s="78"/>
      <c r="AR17" s="78"/>
      <c r="AS17" s="78"/>
      <c r="AT17" s="78"/>
      <c r="AU17" s="79"/>
    </row>
    <row r="18" spans="1:47" ht="30" customHeight="1" x14ac:dyDescent="0.35">
      <c r="A18" s="289"/>
      <c r="B18" s="104">
        <v>15</v>
      </c>
      <c r="C18" s="290"/>
      <c r="D18" s="105" t="s">
        <v>128</v>
      </c>
      <c r="E18" s="106" t="s">
        <v>129</v>
      </c>
      <c r="F18" s="107" t="s">
        <v>130</v>
      </c>
      <c r="G18" s="106" t="s">
        <v>124</v>
      </c>
      <c r="H18" s="108" t="s">
        <v>79</v>
      </c>
      <c r="I18" s="108" t="s">
        <v>84</v>
      </c>
      <c r="J18" s="109">
        <v>189.17</v>
      </c>
      <c r="K18" s="69"/>
      <c r="L18" s="70">
        <f t="shared" si="1"/>
        <v>0</v>
      </c>
      <c r="M18" s="71">
        <f t="shared" si="2"/>
        <v>0</v>
      </c>
      <c r="N18" s="72"/>
      <c r="O18" s="73">
        <f t="shared" si="3"/>
        <v>0</v>
      </c>
      <c r="P18" s="72"/>
      <c r="Q18" s="72"/>
      <c r="R18" s="72"/>
      <c r="S18" s="74">
        <f t="shared" si="0"/>
        <v>0</v>
      </c>
      <c r="T18" s="121" t="str">
        <f t="shared" si="4"/>
        <v>OK</v>
      </c>
      <c r="U18" s="75"/>
      <c r="V18" s="76"/>
      <c r="W18" s="76"/>
      <c r="X18" s="76"/>
      <c r="Y18" s="76"/>
      <c r="Z18" s="76"/>
      <c r="AA18" s="76"/>
      <c r="AB18" s="77"/>
      <c r="AC18" s="78"/>
      <c r="AD18" s="77"/>
      <c r="AE18" s="77"/>
      <c r="AF18" s="76"/>
      <c r="AG18" s="78"/>
      <c r="AH18" s="78"/>
      <c r="AI18" s="78"/>
      <c r="AJ18" s="78"/>
      <c r="AK18" s="78"/>
      <c r="AL18" s="78"/>
      <c r="AM18" s="78"/>
      <c r="AN18" s="78"/>
      <c r="AO18" s="78"/>
      <c r="AP18" s="78"/>
      <c r="AQ18" s="78"/>
      <c r="AR18" s="78"/>
      <c r="AS18" s="78"/>
      <c r="AT18" s="78"/>
    </row>
    <row r="19" spans="1:47" ht="30" customHeight="1" x14ac:dyDescent="0.35">
      <c r="A19" s="289">
        <v>5</v>
      </c>
      <c r="B19" s="104">
        <v>16</v>
      </c>
      <c r="C19" s="290" t="s">
        <v>131</v>
      </c>
      <c r="D19" s="105" t="s">
        <v>132</v>
      </c>
      <c r="E19" s="106" t="s">
        <v>133</v>
      </c>
      <c r="F19" s="107">
        <v>81871</v>
      </c>
      <c r="G19" s="106" t="s">
        <v>134</v>
      </c>
      <c r="H19" s="108" t="s">
        <v>79</v>
      </c>
      <c r="I19" s="108" t="s">
        <v>84</v>
      </c>
      <c r="J19" s="109">
        <v>88</v>
      </c>
      <c r="K19" s="69"/>
      <c r="L19" s="70">
        <f t="shared" si="1"/>
        <v>0</v>
      </c>
      <c r="M19" s="71">
        <f t="shared" si="2"/>
        <v>0</v>
      </c>
      <c r="N19" s="72"/>
      <c r="O19" s="73">
        <f t="shared" si="3"/>
        <v>0</v>
      </c>
      <c r="P19" s="72"/>
      <c r="Q19" s="72"/>
      <c r="R19" s="72"/>
      <c r="S19" s="74">
        <f t="shared" si="0"/>
        <v>0</v>
      </c>
      <c r="T19" s="121" t="str">
        <f t="shared" si="4"/>
        <v>OK</v>
      </c>
      <c r="U19" s="75"/>
      <c r="V19" s="76"/>
      <c r="W19" s="76"/>
      <c r="X19" s="76"/>
      <c r="Y19" s="76"/>
      <c r="Z19" s="76"/>
      <c r="AA19" s="76"/>
      <c r="AB19" s="80"/>
      <c r="AC19" s="78"/>
      <c r="AD19" s="77"/>
      <c r="AE19" s="77"/>
      <c r="AF19" s="76"/>
      <c r="AG19" s="78"/>
      <c r="AH19" s="78"/>
      <c r="AI19" s="78"/>
      <c r="AJ19" s="78"/>
      <c r="AK19" s="78"/>
      <c r="AL19" s="78"/>
      <c r="AM19" s="78"/>
      <c r="AN19" s="78"/>
      <c r="AO19" s="78"/>
      <c r="AP19" s="78"/>
      <c r="AQ19" s="78"/>
      <c r="AR19" s="78"/>
      <c r="AS19" s="78"/>
      <c r="AT19" s="78"/>
    </row>
    <row r="20" spans="1:47" s="85" customFormat="1" ht="30" customHeight="1" x14ac:dyDescent="0.35">
      <c r="A20" s="289"/>
      <c r="B20" s="104">
        <v>17</v>
      </c>
      <c r="C20" s="290"/>
      <c r="D20" s="105" t="s">
        <v>135</v>
      </c>
      <c r="E20" s="106" t="s">
        <v>136</v>
      </c>
      <c r="F20" s="107" t="s">
        <v>137</v>
      </c>
      <c r="G20" s="106" t="s">
        <v>134</v>
      </c>
      <c r="H20" s="108" t="s">
        <v>79</v>
      </c>
      <c r="I20" s="108" t="s">
        <v>84</v>
      </c>
      <c r="J20" s="109">
        <v>64</v>
      </c>
      <c r="K20" s="69"/>
      <c r="L20" s="70">
        <f t="shared" si="1"/>
        <v>0</v>
      </c>
      <c r="M20" s="71">
        <f t="shared" si="2"/>
        <v>0</v>
      </c>
      <c r="N20" s="72"/>
      <c r="O20" s="73">
        <f t="shared" si="3"/>
        <v>0</v>
      </c>
      <c r="P20" s="72"/>
      <c r="Q20" s="72"/>
      <c r="R20" s="72"/>
      <c r="S20" s="74">
        <f t="shared" si="0"/>
        <v>0</v>
      </c>
      <c r="T20" s="121" t="str">
        <f t="shared" si="4"/>
        <v>OK</v>
      </c>
      <c r="U20" s="75"/>
      <c r="V20" s="83"/>
      <c r="W20" s="83"/>
      <c r="X20" s="76"/>
      <c r="Y20" s="83"/>
      <c r="Z20" s="76"/>
      <c r="AA20" s="76"/>
      <c r="AB20" s="86"/>
      <c r="AC20" s="78"/>
      <c r="AD20" s="77"/>
      <c r="AE20" s="77"/>
      <c r="AF20" s="76"/>
      <c r="AG20" s="78"/>
      <c r="AH20" s="78"/>
      <c r="AI20" s="78"/>
      <c r="AJ20" s="78"/>
      <c r="AK20" s="78"/>
      <c r="AL20" s="78"/>
      <c r="AM20" s="78"/>
      <c r="AN20" s="78"/>
      <c r="AO20" s="78"/>
      <c r="AP20" s="78"/>
      <c r="AQ20" s="78"/>
      <c r="AR20" s="78"/>
      <c r="AS20" s="78"/>
      <c r="AT20" s="78"/>
      <c r="AU20" s="79"/>
    </row>
    <row r="21" spans="1:47" ht="30" customHeight="1" x14ac:dyDescent="0.35">
      <c r="A21" s="289"/>
      <c r="B21" s="104">
        <v>18</v>
      </c>
      <c r="C21" s="290"/>
      <c r="D21" s="105" t="s">
        <v>138</v>
      </c>
      <c r="E21" s="106" t="s">
        <v>133</v>
      </c>
      <c r="F21" s="107">
        <v>81907</v>
      </c>
      <c r="G21" s="106" t="s">
        <v>134</v>
      </c>
      <c r="H21" s="108" t="s">
        <v>79</v>
      </c>
      <c r="I21" s="108" t="s">
        <v>84</v>
      </c>
      <c r="J21" s="109">
        <v>138</v>
      </c>
      <c r="K21" s="69"/>
      <c r="L21" s="70">
        <f t="shared" si="1"/>
        <v>0</v>
      </c>
      <c r="M21" s="71">
        <f t="shared" si="2"/>
        <v>0</v>
      </c>
      <c r="N21" s="72"/>
      <c r="O21" s="73">
        <f t="shared" si="3"/>
        <v>0</v>
      </c>
      <c r="P21" s="72"/>
      <c r="Q21" s="72"/>
      <c r="R21" s="72"/>
      <c r="S21" s="74">
        <f t="shared" si="0"/>
        <v>0</v>
      </c>
      <c r="T21" s="121" t="str">
        <f t="shared" si="4"/>
        <v>OK</v>
      </c>
      <c r="U21" s="75"/>
      <c r="V21" s="76"/>
      <c r="W21" s="76"/>
      <c r="X21" s="76"/>
      <c r="Y21" s="76"/>
      <c r="Z21" s="76"/>
      <c r="AA21" s="76"/>
      <c r="AB21" s="80"/>
      <c r="AC21" s="78"/>
      <c r="AD21" s="80"/>
      <c r="AE21" s="77"/>
      <c r="AF21" s="76"/>
      <c r="AG21" s="78"/>
      <c r="AH21" s="78"/>
      <c r="AI21" s="78"/>
      <c r="AJ21" s="78"/>
      <c r="AK21" s="78"/>
      <c r="AL21" s="78"/>
      <c r="AM21" s="78"/>
      <c r="AN21" s="78"/>
      <c r="AO21" s="78"/>
      <c r="AP21" s="78"/>
      <c r="AQ21" s="78"/>
      <c r="AR21" s="78"/>
      <c r="AS21" s="78"/>
      <c r="AT21" s="78"/>
      <c r="AU21" s="81"/>
    </row>
    <row r="22" spans="1:47" ht="30" customHeight="1" x14ac:dyDescent="0.35">
      <c r="A22" s="289"/>
      <c r="B22" s="104">
        <v>19</v>
      </c>
      <c r="C22" s="290"/>
      <c r="D22" s="105" t="s">
        <v>139</v>
      </c>
      <c r="E22" s="106" t="s">
        <v>136</v>
      </c>
      <c r="F22" s="107" t="s">
        <v>137</v>
      </c>
      <c r="G22" s="106" t="s">
        <v>140</v>
      </c>
      <c r="H22" s="108" t="s">
        <v>79</v>
      </c>
      <c r="I22" s="108" t="s">
        <v>141</v>
      </c>
      <c r="J22" s="109">
        <v>554</v>
      </c>
      <c r="K22" s="87"/>
      <c r="L22" s="70">
        <f t="shared" si="1"/>
        <v>0</v>
      </c>
      <c r="M22" s="71">
        <f t="shared" si="2"/>
        <v>0</v>
      </c>
      <c r="N22" s="72"/>
      <c r="O22" s="73">
        <f t="shared" si="3"/>
        <v>0</v>
      </c>
      <c r="P22" s="72"/>
      <c r="Q22" s="72"/>
      <c r="R22" s="72"/>
      <c r="S22" s="74">
        <f t="shared" si="0"/>
        <v>0</v>
      </c>
      <c r="T22" s="121" t="str">
        <f t="shared" si="4"/>
        <v>OK</v>
      </c>
      <c r="U22" s="75"/>
      <c r="V22" s="76"/>
      <c r="W22" s="76"/>
      <c r="X22" s="76"/>
      <c r="Y22" s="76"/>
      <c r="Z22" s="76"/>
      <c r="AA22" s="76"/>
      <c r="AB22" s="80"/>
      <c r="AC22" s="78"/>
      <c r="AD22" s="80"/>
      <c r="AE22" s="77"/>
      <c r="AF22" s="76"/>
      <c r="AG22" s="78"/>
      <c r="AH22" s="78"/>
      <c r="AI22" s="78"/>
      <c r="AJ22" s="78"/>
      <c r="AK22" s="78"/>
      <c r="AL22" s="78"/>
      <c r="AM22" s="78"/>
      <c r="AN22" s="78"/>
      <c r="AO22" s="78"/>
      <c r="AP22" s="78"/>
      <c r="AQ22" s="78"/>
      <c r="AR22" s="78"/>
      <c r="AS22" s="78"/>
      <c r="AT22" s="78"/>
      <c r="AU22" s="81"/>
    </row>
    <row r="23" spans="1:47" ht="30" customHeight="1" x14ac:dyDescent="0.35">
      <c r="A23" s="289"/>
      <c r="B23" s="104">
        <v>20</v>
      </c>
      <c r="C23" s="290"/>
      <c r="D23" s="105" t="s">
        <v>142</v>
      </c>
      <c r="E23" s="106" t="s">
        <v>133</v>
      </c>
      <c r="F23" s="107">
        <v>81874</v>
      </c>
      <c r="G23" s="106" t="s">
        <v>140</v>
      </c>
      <c r="H23" s="108" t="s">
        <v>79</v>
      </c>
      <c r="I23" s="108" t="s">
        <v>84</v>
      </c>
      <c r="J23" s="109">
        <v>91</v>
      </c>
      <c r="K23" s="87"/>
      <c r="L23" s="70">
        <f t="shared" si="1"/>
        <v>0</v>
      </c>
      <c r="M23" s="71">
        <f t="shared" si="2"/>
        <v>0</v>
      </c>
      <c r="N23" s="72"/>
      <c r="O23" s="73">
        <f t="shared" si="3"/>
        <v>0</v>
      </c>
      <c r="P23" s="72"/>
      <c r="Q23" s="72"/>
      <c r="R23" s="72"/>
      <c r="S23" s="74">
        <f t="shared" si="0"/>
        <v>0</v>
      </c>
      <c r="T23" s="121" t="str">
        <f t="shared" si="4"/>
        <v>OK</v>
      </c>
      <c r="U23" s="75"/>
      <c r="V23" s="76"/>
      <c r="W23" s="76"/>
      <c r="X23" s="76"/>
      <c r="Y23" s="76"/>
      <c r="Z23" s="76"/>
      <c r="AA23" s="76"/>
      <c r="AB23" s="77"/>
      <c r="AC23" s="78"/>
      <c r="AD23" s="77"/>
      <c r="AE23" s="77"/>
      <c r="AF23" s="76"/>
      <c r="AG23" s="78"/>
      <c r="AH23" s="78"/>
      <c r="AI23" s="78"/>
      <c r="AJ23" s="78"/>
      <c r="AK23" s="78"/>
      <c r="AL23" s="78"/>
      <c r="AM23" s="78"/>
      <c r="AN23" s="78"/>
      <c r="AO23" s="78"/>
      <c r="AP23" s="78"/>
      <c r="AQ23" s="78"/>
      <c r="AR23" s="78"/>
      <c r="AS23" s="78"/>
      <c r="AT23" s="78"/>
      <c r="AU23" s="79"/>
    </row>
    <row r="24" spans="1:47" ht="30" customHeight="1" x14ac:dyDescent="0.35">
      <c r="A24" s="289"/>
      <c r="B24" s="104">
        <v>21</v>
      </c>
      <c r="C24" s="290"/>
      <c r="D24" s="105" t="s">
        <v>143</v>
      </c>
      <c r="E24" s="106" t="s">
        <v>133</v>
      </c>
      <c r="F24" s="107">
        <v>81876</v>
      </c>
      <c r="G24" s="106" t="s">
        <v>140</v>
      </c>
      <c r="H24" s="108" t="s">
        <v>79</v>
      </c>
      <c r="I24" s="108" t="s">
        <v>84</v>
      </c>
      <c r="J24" s="109">
        <v>120</v>
      </c>
      <c r="K24" s="87"/>
      <c r="L24" s="70">
        <f t="shared" si="1"/>
        <v>0</v>
      </c>
      <c r="M24" s="71">
        <f t="shared" si="2"/>
        <v>0</v>
      </c>
      <c r="N24" s="72"/>
      <c r="O24" s="73">
        <f t="shared" si="3"/>
        <v>0</v>
      </c>
      <c r="P24" s="72"/>
      <c r="Q24" s="72"/>
      <c r="R24" s="72"/>
      <c r="S24" s="74">
        <f t="shared" si="0"/>
        <v>0</v>
      </c>
      <c r="T24" s="121" t="str">
        <f t="shared" si="4"/>
        <v>OK</v>
      </c>
      <c r="U24" s="75"/>
      <c r="V24" s="88"/>
      <c r="W24" s="88"/>
      <c r="X24" s="76"/>
      <c r="Y24" s="88"/>
      <c r="Z24" s="76"/>
      <c r="AA24" s="76"/>
      <c r="AB24" s="77"/>
      <c r="AC24" s="78"/>
      <c r="AD24" s="80"/>
      <c r="AE24" s="77"/>
      <c r="AF24" s="76"/>
      <c r="AG24" s="78"/>
      <c r="AH24" s="78"/>
      <c r="AI24" s="78"/>
      <c r="AJ24" s="78"/>
      <c r="AK24" s="78"/>
      <c r="AL24" s="78"/>
      <c r="AM24" s="78"/>
      <c r="AN24" s="78"/>
      <c r="AO24" s="78"/>
      <c r="AP24" s="78"/>
      <c r="AQ24" s="78"/>
      <c r="AR24" s="78"/>
      <c r="AS24" s="78"/>
      <c r="AT24" s="78"/>
      <c r="AU24" s="79"/>
    </row>
    <row r="25" spans="1:47" s="85" customFormat="1" ht="30" customHeight="1" x14ac:dyDescent="0.35">
      <c r="A25" s="289">
        <v>6</v>
      </c>
      <c r="B25" s="104">
        <v>22</v>
      </c>
      <c r="C25" s="290" t="s">
        <v>144</v>
      </c>
      <c r="D25" s="105" t="s">
        <v>145</v>
      </c>
      <c r="E25" s="106" t="s">
        <v>129</v>
      </c>
      <c r="F25" s="107" t="s">
        <v>146</v>
      </c>
      <c r="G25" s="106" t="s">
        <v>147</v>
      </c>
      <c r="H25" s="108" t="s">
        <v>79</v>
      </c>
      <c r="I25" s="108" t="s">
        <v>94</v>
      </c>
      <c r="J25" s="109">
        <v>2169.65</v>
      </c>
      <c r="K25" s="87"/>
      <c r="L25" s="70">
        <f t="shared" si="1"/>
        <v>0</v>
      </c>
      <c r="M25" s="71">
        <f t="shared" si="2"/>
        <v>0</v>
      </c>
      <c r="N25" s="72"/>
      <c r="O25" s="73">
        <f t="shared" si="3"/>
        <v>0</v>
      </c>
      <c r="P25" s="72"/>
      <c r="Q25" s="72"/>
      <c r="R25" s="72"/>
      <c r="S25" s="74">
        <f t="shared" si="0"/>
        <v>0</v>
      </c>
      <c r="T25" s="121" t="str">
        <f t="shared" si="4"/>
        <v>OK</v>
      </c>
      <c r="U25" s="75"/>
      <c r="V25" s="89"/>
      <c r="W25" s="88"/>
      <c r="X25" s="76"/>
      <c r="Y25" s="89"/>
      <c r="Z25" s="76"/>
      <c r="AA25" s="83"/>
      <c r="AB25" s="80"/>
      <c r="AC25" s="78"/>
      <c r="AD25" s="80"/>
      <c r="AE25" s="77"/>
      <c r="AF25" s="76"/>
      <c r="AG25" s="78"/>
      <c r="AH25" s="78"/>
      <c r="AI25" s="78"/>
      <c r="AJ25" s="78"/>
      <c r="AK25" s="78"/>
      <c r="AL25" s="78"/>
      <c r="AM25" s="78"/>
      <c r="AN25" s="78"/>
      <c r="AO25" s="78"/>
      <c r="AP25" s="78"/>
      <c r="AQ25" s="78"/>
      <c r="AR25" s="78"/>
      <c r="AS25" s="78"/>
      <c r="AT25" s="78"/>
      <c r="AU25" s="90"/>
    </row>
    <row r="26" spans="1:47" ht="30" customHeight="1" x14ac:dyDescent="0.35">
      <c r="A26" s="289"/>
      <c r="B26" s="104">
        <v>23</v>
      </c>
      <c r="C26" s="290"/>
      <c r="D26" s="105" t="s">
        <v>148</v>
      </c>
      <c r="E26" s="106" t="s">
        <v>129</v>
      </c>
      <c r="F26" s="107" t="s">
        <v>149</v>
      </c>
      <c r="G26" s="106" t="s">
        <v>147</v>
      </c>
      <c r="H26" s="108" t="s">
        <v>79</v>
      </c>
      <c r="I26" s="108" t="s">
        <v>94</v>
      </c>
      <c r="J26" s="109">
        <v>3117.65</v>
      </c>
      <c r="K26" s="87"/>
      <c r="L26" s="70">
        <f t="shared" si="1"/>
        <v>0</v>
      </c>
      <c r="M26" s="71">
        <f t="shared" si="2"/>
        <v>0</v>
      </c>
      <c r="N26" s="72"/>
      <c r="O26" s="73">
        <f t="shared" si="3"/>
        <v>0</v>
      </c>
      <c r="P26" s="72"/>
      <c r="Q26" s="72"/>
      <c r="R26" s="72"/>
      <c r="S26" s="74">
        <f t="shared" si="0"/>
        <v>0</v>
      </c>
      <c r="T26" s="121" t="str">
        <f t="shared" si="4"/>
        <v>OK</v>
      </c>
      <c r="U26" s="75"/>
      <c r="V26" s="88"/>
      <c r="W26" s="88"/>
      <c r="X26" s="76"/>
      <c r="Y26" s="88"/>
      <c r="Z26" s="76"/>
      <c r="AA26" s="76"/>
      <c r="AB26" s="80"/>
      <c r="AC26" s="78"/>
      <c r="AD26" s="77"/>
      <c r="AE26" s="77"/>
      <c r="AF26" s="76"/>
      <c r="AG26" s="78"/>
      <c r="AH26" s="78"/>
      <c r="AI26" s="78"/>
      <c r="AJ26" s="78"/>
      <c r="AK26" s="78"/>
      <c r="AL26" s="78"/>
      <c r="AM26" s="78"/>
      <c r="AN26" s="78"/>
      <c r="AO26" s="78"/>
      <c r="AP26" s="78"/>
      <c r="AQ26" s="78"/>
      <c r="AR26" s="78"/>
      <c r="AS26" s="78"/>
      <c r="AT26" s="78"/>
    </row>
    <row r="27" spans="1:47" ht="30" customHeight="1" x14ac:dyDescent="0.35">
      <c r="A27" s="289"/>
      <c r="B27" s="104">
        <v>24</v>
      </c>
      <c r="C27" s="290"/>
      <c r="D27" s="105" t="s">
        <v>150</v>
      </c>
      <c r="E27" s="106" t="s">
        <v>151</v>
      </c>
      <c r="F27" s="107" t="s">
        <v>151</v>
      </c>
      <c r="G27" s="106" t="s">
        <v>147</v>
      </c>
      <c r="H27" s="108" t="s">
        <v>79</v>
      </c>
      <c r="I27" s="108" t="s">
        <v>94</v>
      </c>
      <c r="J27" s="109">
        <v>936.29</v>
      </c>
      <c r="K27" s="87"/>
      <c r="L27" s="70">
        <f t="shared" si="1"/>
        <v>0</v>
      </c>
      <c r="M27" s="71">
        <f t="shared" si="2"/>
        <v>0</v>
      </c>
      <c r="N27" s="72"/>
      <c r="O27" s="73">
        <f t="shared" si="3"/>
        <v>0</v>
      </c>
      <c r="P27" s="72"/>
      <c r="Q27" s="72"/>
      <c r="R27" s="72"/>
      <c r="S27" s="74">
        <f t="shared" si="0"/>
        <v>0</v>
      </c>
      <c r="T27" s="121" t="str">
        <f t="shared" si="4"/>
        <v>OK</v>
      </c>
      <c r="U27" s="75"/>
      <c r="V27" s="88"/>
      <c r="W27" s="88"/>
      <c r="X27" s="76"/>
      <c r="Y27" s="88"/>
      <c r="Z27" s="76"/>
      <c r="AA27" s="76"/>
      <c r="AB27" s="80"/>
      <c r="AC27" s="78"/>
      <c r="AD27" s="77"/>
      <c r="AE27" s="77"/>
      <c r="AF27" s="76"/>
      <c r="AG27" s="78"/>
      <c r="AH27" s="78"/>
      <c r="AI27" s="78"/>
      <c r="AJ27" s="78"/>
      <c r="AK27" s="78"/>
      <c r="AL27" s="78"/>
      <c r="AM27" s="78"/>
      <c r="AN27" s="78"/>
      <c r="AO27" s="78"/>
      <c r="AP27" s="78"/>
      <c r="AQ27" s="78"/>
      <c r="AR27" s="78"/>
      <c r="AS27" s="78"/>
      <c r="AT27" s="78"/>
      <c r="AU27" s="90"/>
    </row>
    <row r="28" spans="1:47" s="85" customFormat="1" ht="30" customHeight="1" x14ac:dyDescent="0.35">
      <c r="A28" s="289"/>
      <c r="B28" s="104">
        <v>25</v>
      </c>
      <c r="C28" s="290"/>
      <c r="D28" s="105" t="s">
        <v>152</v>
      </c>
      <c r="E28" s="106" t="s">
        <v>129</v>
      </c>
      <c r="F28" s="107" t="s">
        <v>153</v>
      </c>
      <c r="G28" s="106" t="s">
        <v>147</v>
      </c>
      <c r="H28" s="108" t="s">
        <v>79</v>
      </c>
      <c r="I28" s="108" t="s">
        <v>94</v>
      </c>
      <c r="J28" s="109">
        <v>4212.45</v>
      </c>
      <c r="K28" s="87"/>
      <c r="L28" s="70">
        <f t="shared" si="1"/>
        <v>0</v>
      </c>
      <c r="M28" s="71">
        <f t="shared" si="2"/>
        <v>0</v>
      </c>
      <c r="N28" s="72"/>
      <c r="O28" s="73">
        <f t="shared" si="3"/>
        <v>0</v>
      </c>
      <c r="P28" s="72"/>
      <c r="Q28" s="72"/>
      <c r="R28" s="72"/>
      <c r="S28" s="74">
        <f t="shared" si="0"/>
        <v>0</v>
      </c>
      <c r="T28" s="121" t="str">
        <f t="shared" si="4"/>
        <v>OK</v>
      </c>
      <c r="U28" s="75"/>
      <c r="V28" s="89"/>
      <c r="W28" s="89"/>
      <c r="X28" s="76"/>
      <c r="Y28" s="89"/>
      <c r="Z28" s="76"/>
      <c r="AA28" s="76"/>
      <c r="AB28" s="84"/>
      <c r="AC28" s="78"/>
      <c r="AD28" s="77"/>
      <c r="AE28" s="77"/>
      <c r="AF28" s="76"/>
      <c r="AG28" s="78"/>
      <c r="AH28" s="78"/>
      <c r="AI28" s="78"/>
      <c r="AJ28" s="78"/>
      <c r="AK28" s="78"/>
      <c r="AL28" s="78"/>
      <c r="AM28" s="78"/>
      <c r="AN28" s="78"/>
      <c r="AO28" s="78"/>
      <c r="AP28" s="78"/>
      <c r="AQ28" s="78"/>
      <c r="AR28" s="78"/>
      <c r="AS28" s="78"/>
      <c r="AT28" s="78"/>
    </row>
    <row r="29" spans="1:47" s="85" customFormat="1" ht="30" customHeight="1" x14ac:dyDescent="0.35">
      <c r="A29" s="289"/>
      <c r="B29" s="104">
        <v>26</v>
      </c>
      <c r="C29" s="290"/>
      <c r="D29" s="105" t="s">
        <v>154</v>
      </c>
      <c r="E29" s="106" t="s">
        <v>129</v>
      </c>
      <c r="F29" s="107" t="s">
        <v>155</v>
      </c>
      <c r="G29" s="106" t="s">
        <v>147</v>
      </c>
      <c r="H29" s="108" t="s">
        <v>79</v>
      </c>
      <c r="I29" s="108" t="s">
        <v>94</v>
      </c>
      <c r="J29" s="109">
        <v>2278.17</v>
      </c>
      <c r="K29" s="87"/>
      <c r="L29" s="70">
        <f t="shared" si="1"/>
        <v>0</v>
      </c>
      <c r="M29" s="71">
        <f t="shared" si="2"/>
        <v>0</v>
      </c>
      <c r="N29" s="72"/>
      <c r="O29" s="73">
        <f t="shared" si="3"/>
        <v>0</v>
      </c>
      <c r="P29" s="72"/>
      <c r="Q29" s="72"/>
      <c r="R29" s="72"/>
      <c r="S29" s="74">
        <f t="shared" si="0"/>
        <v>0</v>
      </c>
      <c r="T29" s="121" t="str">
        <f t="shared" si="4"/>
        <v>OK</v>
      </c>
      <c r="U29" s="75"/>
      <c r="V29" s="89"/>
      <c r="W29" s="89"/>
      <c r="X29" s="76"/>
      <c r="Y29" s="89"/>
      <c r="Z29" s="76"/>
      <c r="AA29" s="83"/>
      <c r="AB29" s="84"/>
      <c r="AC29" s="78"/>
      <c r="AD29" s="77"/>
      <c r="AE29" s="77"/>
      <c r="AF29" s="76"/>
      <c r="AG29" s="78"/>
      <c r="AH29" s="78"/>
      <c r="AI29" s="78"/>
      <c r="AJ29" s="78"/>
      <c r="AK29" s="78"/>
      <c r="AL29" s="78"/>
      <c r="AM29" s="78"/>
      <c r="AN29" s="78"/>
      <c r="AO29" s="78"/>
      <c r="AP29" s="78"/>
      <c r="AQ29" s="78"/>
      <c r="AR29" s="78"/>
      <c r="AS29" s="78"/>
      <c r="AT29" s="78"/>
    </row>
    <row r="30" spans="1:47" s="85" customFormat="1" ht="30" customHeight="1" x14ac:dyDescent="0.35">
      <c r="A30" s="289"/>
      <c r="B30" s="104">
        <v>27</v>
      </c>
      <c r="C30" s="290"/>
      <c r="D30" s="105" t="s">
        <v>156</v>
      </c>
      <c r="E30" s="106" t="s">
        <v>129</v>
      </c>
      <c r="F30" s="107" t="s">
        <v>157</v>
      </c>
      <c r="G30" s="106" t="s">
        <v>158</v>
      </c>
      <c r="H30" s="108" t="s">
        <v>79</v>
      </c>
      <c r="I30" s="108" t="s">
        <v>94</v>
      </c>
      <c r="J30" s="109">
        <v>2100</v>
      </c>
      <c r="K30" s="87"/>
      <c r="L30" s="70">
        <f t="shared" si="1"/>
        <v>0</v>
      </c>
      <c r="M30" s="71">
        <f t="shared" si="2"/>
        <v>0</v>
      </c>
      <c r="N30" s="72"/>
      <c r="O30" s="73">
        <f t="shared" si="3"/>
        <v>0</v>
      </c>
      <c r="P30" s="72"/>
      <c r="Q30" s="72"/>
      <c r="R30" s="72"/>
      <c r="S30" s="74">
        <f t="shared" si="0"/>
        <v>0</v>
      </c>
      <c r="T30" s="121" t="str">
        <f t="shared" si="4"/>
        <v>OK</v>
      </c>
      <c r="U30" s="75"/>
      <c r="V30" s="89"/>
      <c r="W30" s="89"/>
      <c r="X30" s="76"/>
      <c r="Y30" s="89"/>
      <c r="Z30" s="76"/>
      <c r="AA30" s="83"/>
      <c r="AB30" s="84"/>
      <c r="AC30" s="78"/>
      <c r="AD30" s="77"/>
      <c r="AE30" s="77"/>
      <c r="AF30" s="76"/>
      <c r="AG30" s="78"/>
      <c r="AH30" s="78"/>
      <c r="AI30" s="78"/>
      <c r="AJ30" s="78"/>
      <c r="AK30" s="78"/>
      <c r="AL30" s="78"/>
      <c r="AM30" s="78"/>
      <c r="AN30" s="78"/>
      <c r="AO30" s="78"/>
      <c r="AP30" s="78"/>
      <c r="AQ30" s="78"/>
      <c r="AR30" s="78"/>
      <c r="AS30" s="78"/>
      <c r="AT30" s="78"/>
    </row>
    <row r="31" spans="1:47" s="85" customFormat="1" ht="30" customHeight="1" x14ac:dyDescent="0.35">
      <c r="A31" s="289"/>
      <c r="B31" s="104">
        <v>28</v>
      </c>
      <c r="C31" s="290"/>
      <c r="D31" s="105" t="s">
        <v>159</v>
      </c>
      <c r="E31" s="106" t="s">
        <v>129</v>
      </c>
      <c r="F31" s="107" t="s">
        <v>160</v>
      </c>
      <c r="G31" s="106" t="s">
        <v>147</v>
      </c>
      <c r="H31" s="108" t="s">
        <v>79</v>
      </c>
      <c r="I31" s="108" t="s">
        <v>94</v>
      </c>
      <c r="J31" s="109">
        <v>1316.75</v>
      </c>
      <c r="K31" s="87"/>
      <c r="L31" s="70">
        <f t="shared" si="1"/>
        <v>0</v>
      </c>
      <c r="M31" s="71">
        <f t="shared" si="2"/>
        <v>0</v>
      </c>
      <c r="N31" s="72"/>
      <c r="O31" s="73">
        <f t="shared" si="3"/>
        <v>0</v>
      </c>
      <c r="P31" s="72"/>
      <c r="Q31" s="72"/>
      <c r="R31" s="72"/>
      <c r="S31" s="74">
        <f t="shared" si="0"/>
        <v>0</v>
      </c>
      <c r="T31" s="121" t="str">
        <f t="shared" si="4"/>
        <v>OK</v>
      </c>
      <c r="U31" s="75"/>
      <c r="V31" s="89"/>
      <c r="W31" s="89"/>
      <c r="X31" s="76"/>
      <c r="Y31" s="89"/>
      <c r="Z31" s="76"/>
      <c r="AA31" s="83"/>
      <c r="AB31" s="84"/>
      <c r="AC31" s="78"/>
      <c r="AD31" s="77"/>
      <c r="AE31" s="77"/>
      <c r="AF31" s="76"/>
      <c r="AG31" s="78"/>
      <c r="AH31" s="78"/>
      <c r="AI31" s="78"/>
      <c r="AJ31" s="78"/>
      <c r="AK31" s="78"/>
      <c r="AL31" s="78"/>
      <c r="AM31" s="78"/>
      <c r="AN31" s="78"/>
      <c r="AO31" s="78"/>
      <c r="AP31" s="78"/>
      <c r="AQ31" s="78"/>
      <c r="AR31" s="78"/>
      <c r="AS31" s="78"/>
      <c r="AT31" s="78"/>
    </row>
    <row r="32" spans="1:47" s="85" customFormat="1" ht="30" customHeight="1" x14ac:dyDescent="0.35">
      <c r="A32" s="289"/>
      <c r="B32" s="104">
        <v>29</v>
      </c>
      <c r="C32" s="290"/>
      <c r="D32" s="105" t="s">
        <v>161</v>
      </c>
      <c r="E32" s="106" t="s">
        <v>129</v>
      </c>
      <c r="F32" s="107" t="s">
        <v>162</v>
      </c>
      <c r="G32" s="106" t="s">
        <v>147</v>
      </c>
      <c r="H32" s="108" t="s">
        <v>79</v>
      </c>
      <c r="I32" s="108" t="s">
        <v>94</v>
      </c>
      <c r="J32" s="109">
        <v>1192.3599999999999</v>
      </c>
      <c r="K32" s="87"/>
      <c r="L32" s="70">
        <f t="shared" si="1"/>
        <v>0</v>
      </c>
      <c r="M32" s="71">
        <f t="shared" si="2"/>
        <v>0</v>
      </c>
      <c r="N32" s="72"/>
      <c r="O32" s="73">
        <f t="shared" si="3"/>
        <v>0</v>
      </c>
      <c r="P32" s="72"/>
      <c r="Q32" s="72"/>
      <c r="R32" s="72"/>
      <c r="S32" s="74">
        <f t="shared" si="0"/>
        <v>0</v>
      </c>
      <c r="T32" s="121" t="str">
        <f t="shared" si="4"/>
        <v>OK</v>
      </c>
      <c r="U32" s="75"/>
      <c r="V32" s="89"/>
      <c r="W32" s="89"/>
      <c r="X32" s="76"/>
      <c r="Y32" s="89"/>
      <c r="Z32" s="76"/>
      <c r="AA32" s="83"/>
      <c r="AB32" s="84"/>
      <c r="AC32" s="78"/>
      <c r="AD32" s="77"/>
      <c r="AE32" s="77"/>
      <c r="AF32" s="76"/>
      <c r="AG32" s="78"/>
      <c r="AH32" s="78"/>
      <c r="AI32" s="78"/>
      <c r="AJ32" s="78"/>
      <c r="AK32" s="78"/>
      <c r="AL32" s="78"/>
      <c r="AM32" s="78"/>
      <c r="AN32" s="78"/>
      <c r="AO32" s="78"/>
      <c r="AP32" s="78"/>
      <c r="AQ32" s="78"/>
      <c r="AR32" s="78"/>
      <c r="AS32" s="78"/>
      <c r="AT32" s="78"/>
    </row>
    <row r="33" spans="1:46" s="85" customFormat="1" ht="30" customHeight="1" x14ac:dyDescent="0.35">
      <c r="A33" s="289"/>
      <c r="B33" s="104">
        <v>30</v>
      </c>
      <c r="C33" s="290"/>
      <c r="D33" s="105" t="s">
        <v>163</v>
      </c>
      <c r="E33" s="106" t="s">
        <v>164</v>
      </c>
      <c r="F33" s="107" t="s">
        <v>164</v>
      </c>
      <c r="G33" s="106" t="s">
        <v>147</v>
      </c>
      <c r="H33" s="108" t="s">
        <v>79</v>
      </c>
      <c r="I33" s="108" t="s">
        <v>94</v>
      </c>
      <c r="J33" s="109">
        <v>2250.12</v>
      </c>
      <c r="K33" s="87"/>
      <c r="L33" s="70">
        <f t="shared" si="1"/>
        <v>0</v>
      </c>
      <c r="M33" s="71">
        <f t="shared" si="2"/>
        <v>0</v>
      </c>
      <c r="N33" s="72"/>
      <c r="O33" s="73">
        <f t="shared" si="3"/>
        <v>0</v>
      </c>
      <c r="P33" s="72"/>
      <c r="Q33" s="72"/>
      <c r="R33" s="72"/>
      <c r="S33" s="74">
        <f t="shared" si="0"/>
        <v>0</v>
      </c>
      <c r="T33" s="121" t="str">
        <f t="shared" si="4"/>
        <v>OK</v>
      </c>
      <c r="U33" s="75"/>
      <c r="V33" s="89"/>
      <c r="W33" s="89"/>
      <c r="X33" s="76"/>
      <c r="Y33" s="89"/>
      <c r="Z33" s="76"/>
      <c r="AA33" s="83"/>
      <c r="AB33" s="84"/>
      <c r="AC33" s="78"/>
      <c r="AD33" s="77"/>
      <c r="AE33" s="77"/>
      <c r="AF33" s="76"/>
      <c r="AG33" s="78"/>
      <c r="AH33" s="78"/>
      <c r="AI33" s="78"/>
      <c r="AJ33" s="78"/>
      <c r="AK33" s="78"/>
      <c r="AL33" s="78"/>
      <c r="AM33" s="78"/>
      <c r="AN33" s="78"/>
      <c r="AO33" s="78"/>
      <c r="AP33" s="78"/>
      <c r="AQ33" s="78"/>
      <c r="AR33" s="78"/>
      <c r="AS33" s="78"/>
      <c r="AT33" s="78"/>
    </row>
    <row r="34" spans="1:46" s="85" customFormat="1" ht="30" customHeight="1" x14ac:dyDescent="0.35">
      <c r="A34" s="289"/>
      <c r="B34" s="104">
        <v>31</v>
      </c>
      <c r="C34" s="290"/>
      <c r="D34" s="105" t="s">
        <v>165</v>
      </c>
      <c r="E34" s="106" t="s">
        <v>129</v>
      </c>
      <c r="F34" s="107" t="s">
        <v>166</v>
      </c>
      <c r="G34" s="106" t="s">
        <v>147</v>
      </c>
      <c r="H34" s="108" t="s">
        <v>79</v>
      </c>
      <c r="I34" s="108" t="s">
        <v>94</v>
      </c>
      <c r="J34" s="109">
        <v>11059.29</v>
      </c>
      <c r="K34" s="87"/>
      <c r="L34" s="70">
        <f t="shared" si="1"/>
        <v>0</v>
      </c>
      <c r="M34" s="71">
        <f t="shared" si="2"/>
        <v>0</v>
      </c>
      <c r="N34" s="72"/>
      <c r="O34" s="73">
        <f t="shared" si="3"/>
        <v>0</v>
      </c>
      <c r="P34" s="72"/>
      <c r="Q34" s="72"/>
      <c r="R34" s="72"/>
      <c r="S34" s="74">
        <f t="shared" si="0"/>
        <v>0</v>
      </c>
      <c r="T34" s="121" t="str">
        <f t="shared" si="4"/>
        <v>OK</v>
      </c>
      <c r="U34" s="75"/>
      <c r="V34" s="89"/>
      <c r="W34" s="89"/>
      <c r="X34" s="76"/>
      <c r="Y34" s="89"/>
      <c r="Z34" s="76"/>
      <c r="AA34" s="83"/>
      <c r="AB34" s="84"/>
      <c r="AC34" s="78"/>
      <c r="AD34" s="77"/>
      <c r="AE34" s="77"/>
      <c r="AF34" s="76"/>
      <c r="AG34" s="78"/>
      <c r="AH34" s="78"/>
      <c r="AI34" s="78"/>
      <c r="AJ34" s="78"/>
      <c r="AK34" s="78"/>
      <c r="AL34" s="78"/>
      <c r="AM34" s="78"/>
      <c r="AN34" s="78"/>
      <c r="AO34" s="78"/>
      <c r="AP34" s="78"/>
      <c r="AQ34" s="78"/>
      <c r="AR34" s="78"/>
      <c r="AS34" s="78"/>
      <c r="AT34" s="78"/>
    </row>
    <row r="35" spans="1:46" s="85" customFormat="1" ht="30" customHeight="1" x14ac:dyDescent="0.35">
      <c r="A35" s="289"/>
      <c r="B35" s="104">
        <v>32</v>
      </c>
      <c r="C35" s="290"/>
      <c r="D35" s="105" t="s">
        <v>167</v>
      </c>
      <c r="E35" s="106" t="s">
        <v>168</v>
      </c>
      <c r="F35" s="107" t="s">
        <v>168</v>
      </c>
      <c r="G35" s="106" t="s">
        <v>147</v>
      </c>
      <c r="H35" s="108" t="s">
        <v>79</v>
      </c>
      <c r="I35" s="108" t="s">
        <v>94</v>
      </c>
      <c r="J35" s="109">
        <v>4195.97</v>
      </c>
      <c r="K35" s="87"/>
      <c r="L35" s="70">
        <f t="shared" si="1"/>
        <v>0</v>
      </c>
      <c r="M35" s="71">
        <f t="shared" si="2"/>
        <v>0</v>
      </c>
      <c r="N35" s="72"/>
      <c r="O35" s="73">
        <f t="shared" si="3"/>
        <v>0</v>
      </c>
      <c r="P35" s="72"/>
      <c r="Q35" s="72"/>
      <c r="R35" s="72"/>
      <c r="S35" s="74">
        <f t="shared" si="0"/>
        <v>0</v>
      </c>
      <c r="T35" s="121" t="str">
        <f t="shared" si="4"/>
        <v>OK</v>
      </c>
      <c r="U35" s="75"/>
      <c r="V35" s="89"/>
      <c r="W35" s="89"/>
      <c r="X35" s="76"/>
      <c r="Y35" s="89"/>
      <c r="Z35" s="76"/>
      <c r="AA35" s="83"/>
      <c r="AB35" s="84"/>
      <c r="AC35" s="78"/>
      <c r="AD35" s="77"/>
      <c r="AE35" s="77"/>
      <c r="AF35" s="76"/>
      <c r="AG35" s="78"/>
      <c r="AH35" s="78"/>
      <c r="AI35" s="78"/>
      <c r="AJ35" s="78"/>
      <c r="AK35" s="78"/>
      <c r="AL35" s="78"/>
      <c r="AM35" s="78"/>
      <c r="AN35" s="78"/>
      <c r="AO35" s="78"/>
      <c r="AP35" s="78"/>
      <c r="AQ35" s="78"/>
      <c r="AR35" s="78"/>
      <c r="AS35" s="78"/>
      <c r="AT35" s="78"/>
    </row>
    <row r="36" spans="1:46" s="85" customFormat="1" ht="30" customHeight="1" x14ac:dyDescent="0.35">
      <c r="A36" s="289">
        <v>7</v>
      </c>
      <c r="B36" s="104">
        <v>33</v>
      </c>
      <c r="C36" s="290" t="s">
        <v>169</v>
      </c>
      <c r="D36" s="105" t="s">
        <v>170</v>
      </c>
      <c r="E36" s="106" t="s">
        <v>171</v>
      </c>
      <c r="F36" s="107" t="s">
        <v>172</v>
      </c>
      <c r="G36" s="106" t="s">
        <v>173</v>
      </c>
      <c r="H36" s="108" t="s">
        <v>79</v>
      </c>
      <c r="I36" s="108" t="s">
        <v>84</v>
      </c>
      <c r="J36" s="109">
        <v>144.12</v>
      </c>
      <c r="K36" s="87"/>
      <c r="L36" s="70">
        <f t="shared" si="1"/>
        <v>0</v>
      </c>
      <c r="M36" s="71">
        <f t="shared" si="2"/>
        <v>0</v>
      </c>
      <c r="N36" s="72"/>
      <c r="O36" s="73">
        <f t="shared" si="3"/>
        <v>0</v>
      </c>
      <c r="P36" s="72"/>
      <c r="Q36" s="72"/>
      <c r="R36" s="72"/>
      <c r="S36" s="74">
        <f t="shared" si="0"/>
        <v>0</v>
      </c>
      <c r="T36" s="121" t="str">
        <f t="shared" si="4"/>
        <v>OK</v>
      </c>
      <c r="U36" s="75"/>
      <c r="V36" s="89"/>
      <c r="W36" s="89"/>
      <c r="X36" s="76"/>
      <c r="Y36" s="89"/>
      <c r="Z36" s="76"/>
      <c r="AA36" s="83"/>
      <c r="AB36" s="84"/>
      <c r="AC36" s="78"/>
      <c r="AD36" s="77"/>
      <c r="AE36" s="77"/>
      <c r="AF36" s="76"/>
      <c r="AG36" s="78"/>
      <c r="AH36" s="78"/>
      <c r="AI36" s="78"/>
      <c r="AJ36" s="78"/>
      <c r="AK36" s="78"/>
      <c r="AL36" s="78"/>
      <c r="AM36" s="78"/>
      <c r="AN36" s="78"/>
      <c r="AO36" s="78"/>
      <c r="AP36" s="78"/>
      <c r="AQ36" s="78"/>
      <c r="AR36" s="78"/>
      <c r="AS36" s="78"/>
      <c r="AT36" s="78"/>
    </row>
    <row r="37" spans="1:46" s="85" customFormat="1" ht="30" customHeight="1" x14ac:dyDescent="0.35">
      <c r="A37" s="289"/>
      <c r="B37" s="104">
        <v>34</v>
      </c>
      <c r="C37" s="290"/>
      <c r="D37" s="105" t="s">
        <v>174</v>
      </c>
      <c r="E37" s="106" t="s">
        <v>175</v>
      </c>
      <c r="F37" s="107" t="s">
        <v>176</v>
      </c>
      <c r="G37" s="106" t="s">
        <v>177</v>
      </c>
      <c r="H37" s="108" t="s">
        <v>79</v>
      </c>
      <c r="I37" s="108" t="s">
        <v>84</v>
      </c>
      <c r="J37" s="109">
        <v>1945</v>
      </c>
      <c r="K37" s="87"/>
      <c r="L37" s="70">
        <f t="shared" si="1"/>
        <v>0</v>
      </c>
      <c r="M37" s="71">
        <f t="shared" si="2"/>
        <v>0</v>
      </c>
      <c r="N37" s="72"/>
      <c r="O37" s="73">
        <f t="shared" si="3"/>
        <v>0</v>
      </c>
      <c r="P37" s="72"/>
      <c r="Q37" s="72"/>
      <c r="R37" s="72"/>
      <c r="S37" s="74">
        <f t="shared" si="0"/>
        <v>0</v>
      </c>
      <c r="T37" s="121" t="str">
        <f t="shared" si="4"/>
        <v>OK</v>
      </c>
      <c r="U37" s="75"/>
      <c r="V37" s="89"/>
      <c r="W37" s="89"/>
      <c r="X37" s="76"/>
      <c r="Y37" s="89"/>
      <c r="Z37" s="76"/>
      <c r="AA37" s="83"/>
      <c r="AB37" s="84"/>
      <c r="AC37" s="78"/>
      <c r="AD37" s="77"/>
      <c r="AE37" s="77"/>
      <c r="AF37" s="76"/>
      <c r="AG37" s="78"/>
      <c r="AH37" s="78"/>
      <c r="AI37" s="78"/>
      <c r="AJ37" s="78"/>
      <c r="AK37" s="78"/>
      <c r="AL37" s="78"/>
      <c r="AM37" s="78"/>
      <c r="AN37" s="78"/>
      <c r="AO37" s="78"/>
      <c r="AP37" s="78"/>
      <c r="AQ37" s="78"/>
      <c r="AR37" s="78"/>
      <c r="AS37" s="78"/>
      <c r="AT37" s="78"/>
    </row>
    <row r="38" spans="1:46" s="85" customFormat="1" ht="30" customHeight="1" x14ac:dyDescent="0.35">
      <c r="A38" s="289"/>
      <c r="B38" s="104">
        <v>35</v>
      </c>
      <c r="C38" s="290"/>
      <c r="D38" s="105" t="s">
        <v>178</v>
      </c>
      <c r="E38" s="106" t="s">
        <v>179</v>
      </c>
      <c r="F38" s="107" t="s">
        <v>180</v>
      </c>
      <c r="G38" s="106" t="s">
        <v>177</v>
      </c>
      <c r="H38" s="108" t="s">
        <v>79</v>
      </c>
      <c r="I38" s="108" t="s">
        <v>84</v>
      </c>
      <c r="J38" s="109">
        <v>3681.5</v>
      </c>
      <c r="K38" s="87"/>
      <c r="L38" s="70">
        <f t="shared" si="1"/>
        <v>0</v>
      </c>
      <c r="M38" s="71">
        <f t="shared" si="2"/>
        <v>0</v>
      </c>
      <c r="N38" s="72"/>
      <c r="O38" s="73">
        <f t="shared" si="3"/>
        <v>0</v>
      </c>
      <c r="P38" s="72"/>
      <c r="Q38" s="72"/>
      <c r="R38" s="72"/>
      <c r="S38" s="74">
        <f t="shared" si="0"/>
        <v>0</v>
      </c>
      <c r="T38" s="121" t="str">
        <f t="shared" si="4"/>
        <v>OK</v>
      </c>
      <c r="U38" s="75"/>
      <c r="V38" s="89"/>
      <c r="W38" s="89"/>
      <c r="X38" s="76"/>
      <c r="Y38" s="89"/>
      <c r="Z38" s="76"/>
      <c r="AA38" s="83"/>
      <c r="AB38" s="84"/>
      <c r="AC38" s="78"/>
      <c r="AD38" s="77"/>
      <c r="AE38" s="77"/>
      <c r="AF38" s="76"/>
      <c r="AG38" s="78"/>
      <c r="AH38" s="78"/>
      <c r="AI38" s="78"/>
      <c r="AJ38" s="78"/>
      <c r="AK38" s="78"/>
      <c r="AL38" s="78"/>
      <c r="AM38" s="78"/>
      <c r="AN38" s="78"/>
      <c r="AO38" s="78"/>
      <c r="AP38" s="78"/>
      <c r="AQ38" s="78"/>
      <c r="AR38" s="78"/>
      <c r="AS38" s="78"/>
      <c r="AT38" s="78"/>
    </row>
    <row r="39" spans="1:46" s="85" customFormat="1" ht="30" customHeight="1" x14ac:dyDescent="0.35">
      <c r="A39" s="289"/>
      <c r="B39" s="104">
        <v>36</v>
      </c>
      <c r="C39" s="290"/>
      <c r="D39" s="105" t="s">
        <v>181</v>
      </c>
      <c r="E39" s="106" t="s">
        <v>182</v>
      </c>
      <c r="F39" s="107">
        <v>3668</v>
      </c>
      <c r="G39" s="106" t="s">
        <v>177</v>
      </c>
      <c r="H39" s="108" t="s">
        <v>79</v>
      </c>
      <c r="I39" s="108" t="s">
        <v>183</v>
      </c>
      <c r="J39" s="109">
        <v>1260</v>
      </c>
      <c r="K39" s="87"/>
      <c r="L39" s="70">
        <f t="shared" si="1"/>
        <v>0</v>
      </c>
      <c r="M39" s="71">
        <f t="shared" si="2"/>
        <v>0</v>
      </c>
      <c r="N39" s="72"/>
      <c r="O39" s="73">
        <f t="shared" si="3"/>
        <v>0</v>
      </c>
      <c r="P39" s="72"/>
      <c r="Q39" s="72"/>
      <c r="R39" s="72"/>
      <c r="S39" s="74">
        <f t="shared" si="0"/>
        <v>0</v>
      </c>
      <c r="T39" s="121" t="str">
        <f t="shared" si="4"/>
        <v>OK</v>
      </c>
      <c r="U39" s="75"/>
      <c r="V39" s="89"/>
      <c r="W39" s="89"/>
      <c r="X39" s="76"/>
      <c r="Y39" s="89"/>
      <c r="Z39" s="76"/>
      <c r="AA39" s="83"/>
      <c r="AB39" s="84"/>
      <c r="AC39" s="78"/>
      <c r="AD39" s="77"/>
      <c r="AE39" s="77"/>
      <c r="AF39" s="76"/>
      <c r="AG39" s="78"/>
      <c r="AH39" s="78"/>
      <c r="AI39" s="78"/>
      <c r="AJ39" s="78"/>
      <c r="AK39" s="78"/>
      <c r="AL39" s="78"/>
      <c r="AM39" s="78"/>
      <c r="AN39" s="78"/>
      <c r="AO39" s="78"/>
      <c r="AP39" s="78"/>
      <c r="AQ39" s="78"/>
      <c r="AR39" s="78"/>
      <c r="AS39" s="78"/>
      <c r="AT39" s="78"/>
    </row>
    <row r="40" spans="1:46" s="85" customFormat="1" ht="30" customHeight="1" x14ac:dyDescent="0.35">
      <c r="A40" s="289">
        <v>8</v>
      </c>
      <c r="B40" s="104">
        <v>37</v>
      </c>
      <c r="C40" s="290" t="s">
        <v>131</v>
      </c>
      <c r="D40" s="105" t="s">
        <v>184</v>
      </c>
      <c r="E40" s="106" t="s">
        <v>185</v>
      </c>
      <c r="F40" s="107" t="s">
        <v>186</v>
      </c>
      <c r="G40" s="106" t="s">
        <v>187</v>
      </c>
      <c r="H40" s="108" t="s">
        <v>188</v>
      </c>
      <c r="I40" s="108" t="s">
        <v>94</v>
      </c>
      <c r="J40" s="109">
        <v>20698</v>
      </c>
      <c r="K40" s="87"/>
      <c r="L40" s="70">
        <f t="shared" si="1"/>
        <v>0</v>
      </c>
      <c r="M40" s="71">
        <f t="shared" si="2"/>
        <v>0</v>
      </c>
      <c r="N40" s="72"/>
      <c r="O40" s="73">
        <f t="shared" si="3"/>
        <v>0</v>
      </c>
      <c r="P40" s="72"/>
      <c r="Q40" s="72"/>
      <c r="R40" s="72"/>
      <c r="S40" s="74">
        <f t="shared" si="0"/>
        <v>0</v>
      </c>
      <c r="T40" s="121" t="str">
        <f t="shared" si="4"/>
        <v>OK</v>
      </c>
      <c r="U40" s="75"/>
      <c r="V40" s="89"/>
      <c r="W40" s="89"/>
      <c r="X40" s="76"/>
      <c r="Y40" s="89"/>
      <c r="Z40" s="76"/>
      <c r="AA40" s="83"/>
      <c r="AB40" s="84"/>
      <c r="AC40" s="78"/>
      <c r="AD40" s="77"/>
      <c r="AE40" s="77"/>
      <c r="AF40" s="76"/>
      <c r="AG40" s="78"/>
      <c r="AH40" s="78"/>
      <c r="AI40" s="78"/>
      <c r="AJ40" s="78"/>
      <c r="AK40" s="78"/>
      <c r="AL40" s="78"/>
      <c r="AM40" s="78"/>
      <c r="AN40" s="78"/>
      <c r="AO40" s="78"/>
      <c r="AP40" s="78"/>
      <c r="AQ40" s="78"/>
      <c r="AR40" s="78"/>
      <c r="AS40" s="78"/>
      <c r="AT40" s="78"/>
    </row>
    <row r="41" spans="1:46" s="85" customFormat="1" ht="30" customHeight="1" x14ac:dyDescent="0.35">
      <c r="A41" s="289"/>
      <c r="B41" s="104">
        <v>38</v>
      </c>
      <c r="C41" s="290"/>
      <c r="D41" s="105" t="s">
        <v>189</v>
      </c>
      <c r="E41" s="106" t="s">
        <v>185</v>
      </c>
      <c r="F41" s="107" t="s">
        <v>190</v>
      </c>
      <c r="G41" s="106" t="s">
        <v>187</v>
      </c>
      <c r="H41" s="108" t="s">
        <v>188</v>
      </c>
      <c r="I41" s="108" t="s">
        <v>94</v>
      </c>
      <c r="J41" s="109">
        <v>12259</v>
      </c>
      <c r="K41" s="87"/>
      <c r="L41" s="70">
        <f t="shared" si="1"/>
        <v>0</v>
      </c>
      <c r="M41" s="71">
        <f t="shared" si="2"/>
        <v>0</v>
      </c>
      <c r="N41" s="72"/>
      <c r="O41" s="73">
        <f t="shared" si="3"/>
        <v>0</v>
      </c>
      <c r="P41" s="72"/>
      <c r="Q41" s="72"/>
      <c r="R41" s="72"/>
      <c r="S41" s="74">
        <f t="shared" si="0"/>
        <v>0</v>
      </c>
      <c r="T41" s="121" t="str">
        <f t="shared" si="4"/>
        <v>OK</v>
      </c>
      <c r="U41" s="75"/>
      <c r="V41" s="89"/>
      <c r="W41" s="89"/>
      <c r="X41" s="76"/>
      <c r="Y41" s="89"/>
      <c r="Z41" s="76"/>
      <c r="AA41" s="83"/>
      <c r="AB41" s="84"/>
      <c r="AC41" s="78"/>
      <c r="AD41" s="77"/>
      <c r="AE41" s="77"/>
      <c r="AF41" s="76"/>
      <c r="AG41" s="78"/>
      <c r="AH41" s="78"/>
      <c r="AI41" s="78"/>
      <c r="AJ41" s="78"/>
      <c r="AK41" s="78"/>
      <c r="AL41" s="78"/>
      <c r="AM41" s="78"/>
      <c r="AN41" s="78"/>
      <c r="AO41" s="78"/>
      <c r="AP41" s="78"/>
      <c r="AQ41" s="78"/>
      <c r="AR41" s="78"/>
      <c r="AS41" s="78"/>
      <c r="AT41" s="78"/>
    </row>
    <row r="42" spans="1:46" s="85" customFormat="1" ht="30" customHeight="1" x14ac:dyDescent="0.35">
      <c r="A42" s="289"/>
      <c r="B42" s="104">
        <v>39</v>
      </c>
      <c r="C42" s="290"/>
      <c r="D42" s="105" t="s">
        <v>191</v>
      </c>
      <c r="E42" s="106" t="s">
        <v>112</v>
      </c>
      <c r="F42" s="107" t="s">
        <v>192</v>
      </c>
      <c r="G42" s="106" t="s">
        <v>187</v>
      </c>
      <c r="H42" s="108" t="s">
        <v>188</v>
      </c>
      <c r="I42" s="108" t="s">
        <v>94</v>
      </c>
      <c r="J42" s="109">
        <v>3275</v>
      </c>
      <c r="K42" s="87"/>
      <c r="L42" s="70">
        <f t="shared" si="1"/>
        <v>0</v>
      </c>
      <c r="M42" s="71">
        <f t="shared" si="2"/>
        <v>0</v>
      </c>
      <c r="N42" s="72"/>
      <c r="O42" s="73">
        <f t="shared" si="3"/>
        <v>0</v>
      </c>
      <c r="P42" s="72"/>
      <c r="Q42" s="72"/>
      <c r="R42" s="72"/>
      <c r="S42" s="74">
        <f t="shared" si="0"/>
        <v>0</v>
      </c>
      <c r="T42" s="121" t="str">
        <f t="shared" si="4"/>
        <v>OK</v>
      </c>
      <c r="U42" s="75"/>
      <c r="V42" s="89"/>
      <c r="W42" s="89"/>
      <c r="X42" s="76"/>
      <c r="Y42" s="89"/>
      <c r="Z42" s="76"/>
      <c r="AA42" s="83"/>
      <c r="AB42" s="84"/>
      <c r="AC42" s="78"/>
      <c r="AD42" s="77"/>
      <c r="AE42" s="77"/>
      <c r="AF42" s="76"/>
      <c r="AG42" s="78"/>
      <c r="AH42" s="78"/>
      <c r="AI42" s="78"/>
      <c r="AJ42" s="78"/>
      <c r="AK42" s="78"/>
      <c r="AL42" s="78"/>
      <c r="AM42" s="78"/>
      <c r="AN42" s="78"/>
      <c r="AO42" s="78"/>
      <c r="AP42" s="78"/>
      <c r="AQ42" s="78"/>
      <c r="AR42" s="78"/>
      <c r="AS42" s="78"/>
      <c r="AT42" s="78"/>
    </row>
    <row r="43" spans="1:46" s="85" customFormat="1" ht="30" customHeight="1" x14ac:dyDescent="0.35">
      <c r="A43" s="289"/>
      <c r="B43" s="104">
        <v>40</v>
      </c>
      <c r="C43" s="290"/>
      <c r="D43" s="105" t="s">
        <v>193</v>
      </c>
      <c r="E43" s="106" t="s">
        <v>112</v>
      </c>
      <c r="F43" s="107" t="s">
        <v>194</v>
      </c>
      <c r="G43" s="106" t="s">
        <v>187</v>
      </c>
      <c r="H43" s="108" t="s">
        <v>79</v>
      </c>
      <c r="I43" s="108" t="s">
        <v>94</v>
      </c>
      <c r="J43" s="109">
        <v>8100</v>
      </c>
      <c r="K43" s="87"/>
      <c r="L43" s="70">
        <f t="shared" si="1"/>
        <v>0</v>
      </c>
      <c r="M43" s="71">
        <f t="shared" si="2"/>
        <v>0</v>
      </c>
      <c r="N43" s="72"/>
      <c r="O43" s="73">
        <f t="shared" si="3"/>
        <v>0</v>
      </c>
      <c r="P43" s="72"/>
      <c r="Q43" s="72"/>
      <c r="R43" s="72"/>
      <c r="S43" s="74">
        <f t="shared" si="0"/>
        <v>0</v>
      </c>
      <c r="T43" s="121" t="str">
        <f t="shared" si="4"/>
        <v>OK</v>
      </c>
      <c r="U43" s="75"/>
      <c r="V43" s="89"/>
      <c r="W43" s="89"/>
      <c r="X43" s="76"/>
      <c r="Y43" s="89"/>
      <c r="Z43" s="76"/>
      <c r="AA43" s="83"/>
      <c r="AB43" s="84"/>
      <c r="AC43" s="78"/>
      <c r="AD43" s="77"/>
      <c r="AE43" s="77"/>
      <c r="AF43" s="76"/>
      <c r="AG43" s="78"/>
      <c r="AH43" s="78"/>
      <c r="AI43" s="78"/>
      <c r="AJ43" s="78"/>
      <c r="AK43" s="78"/>
      <c r="AL43" s="78"/>
      <c r="AM43" s="78"/>
      <c r="AN43" s="78"/>
      <c r="AO43" s="78"/>
      <c r="AP43" s="78"/>
      <c r="AQ43" s="78"/>
      <c r="AR43" s="78"/>
      <c r="AS43" s="78"/>
      <c r="AT43" s="78"/>
    </row>
    <row r="44" spans="1:46" s="85" customFormat="1" ht="30" customHeight="1" x14ac:dyDescent="0.35">
      <c r="A44" s="289"/>
      <c r="B44" s="104">
        <v>41</v>
      </c>
      <c r="C44" s="290"/>
      <c r="D44" s="105" t="s">
        <v>195</v>
      </c>
      <c r="E44" s="106" t="s">
        <v>112</v>
      </c>
      <c r="F44" s="107" t="s">
        <v>196</v>
      </c>
      <c r="G44" s="106" t="s">
        <v>187</v>
      </c>
      <c r="H44" s="108" t="s">
        <v>79</v>
      </c>
      <c r="I44" s="108" t="s">
        <v>94</v>
      </c>
      <c r="J44" s="109">
        <v>12840</v>
      </c>
      <c r="K44" s="87"/>
      <c r="L44" s="70">
        <f t="shared" si="1"/>
        <v>0</v>
      </c>
      <c r="M44" s="71">
        <f t="shared" si="2"/>
        <v>0</v>
      </c>
      <c r="N44" s="72"/>
      <c r="O44" s="73">
        <f t="shared" si="3"/>
        <v>0</v>
      </c>
      <c r="P44" s="72"/>
      <c r="Q44" s="72"/>
      <c r="R44" s="72"/>
      <c r="S44" s="74">
        <f t="shared" si="0"/>
        <v>0</v>
      </c>
      <c r="T44" s="121" t="str">
        <f t="shared" si="4"/>
        <v>OK</v>
      </c>
      <c r="U44" s="75"/>
      <c r="V44" s="89"/>
      <c r="W44" s="89"/>
      <c r="X44" s="76"/>
      <c r="Y44" s="89"/>
      <c r="Z44" s="76"/>
      <c r="AA44" s="83"/>
      <c r="AB44" s="84"/>
      <c r="AC44" s="78"/>
      <c r="AD44" s="77"/>
      <c r="AE44" s="77"/>
      <c r="AF44" s="76"/>
      <c r="AG44" s="78"/>
      <c r="AH44" s="78"/>
      <c r="AI44" s="78"/>
      <c r="AJ44" s="78"/>
      <c r="AK44" s="78"/>
      <c r="AL44" s="78"/>
      <c r="AM44" s="78"/>
      <c r="AN44" s="78"/>
      <c r="AO44" s="78"/>
      <c r="AP44" s="78"/>
      <c r="AQ44" s="78"/>
      <c r="AR44" s="78"/>
      <c r="AS44" s="78"/>
      <c r="AT44" s="78"/>
    </row>
    <row r="45" spans="1:46" s="85" customFormat="1" ht="30" customHeight="1" x14ac:dyDescent="0.35">
      <c r="A45" s="289"/>
      <c r="B45" s="104">
        <v>42</v>
      </c>
      <c r="C45" s="290"/>
      <c r="D45" s="105" t="s">
        <v>197</v>
      </c>
      <c r="E45" s="106" t="s">
        <v>112</v>
      </c>
      <c r="F45" s="107" t="s">
        <v>198</v>
      </c>
      <c r="G45" s="106" t="s">
        <v>187</v>
      </c>
      <c r="H45" s="108" t="s">
        <v>79</v>
      </c>
      <c r="I45" s="108" t="s">
        <v>94</v>
      </c>
      <c r="J45" s="109">
        <v>6200</v>
      </c>
      <c r="K45" s="87"/>
      <c r="L45" s="70">
        <f t="shared" si="1"/>
        <v>0</v>
      </c>
      <c r="M45" s="71">
        <f t="shared" si="2"/>
        <v>0</v>
      </c>
      <c r="N45" s="72"/>
      <c r="O45" s="73">
        <f t="shared" si="3"/>
        <v>0</v>
      </c>
      <c r="P45" s="72"/>
      <c r="Q45" s="72"/>
      <c r="R45" s="72"/>
      <c r="S45" s="74">
        <f t="shared" si="0"/>
        <v>0</v>
      </c>
      <c r="T45" s="121" t="str">
        <f t="shared" si="4"/>
        <v>OK</v>
      </c>
      <c r="U45" s="75"/>
      <c r="V45" s="89"/>
      <c r="W45" s="89"/>
      <c r="X45" s="76"/>
      <c r="Y45" s="89"/>
      <c r="Z45" s="76"/>
      <c r="AA45" s="83"/>
      <c r="AB45" s="84"/>
      <c r="AC45" s="78"/>
      <c r="AD45" s="77"/>
      <c r="AE45" s="77"/>
      <c r="AF45" s="76"/>
      <c r="AG45" s="78"/>
      <c r="AH45" s="78"/>
      <c r="AI45" s="78"/>
      <c r="AJ45" s="78"/>
      <c r="AK45" s="78"/>
      <c r="AL45" s="78"/>
      <c r="AM45" s="78"/>
      <c r="AN45" s="78"/>
      <c r="AO45" s="78"/>
      <c r="AP45" s="78"/>
      <c r="AQ45" s="78"/>
      <c r="AR45" s="78"/>
      <c r="AS45" s="78"/>
      <c r="AT45" s="78"/>
    </row>
    <row r="46" spans="1:46" s="85" customFormat="1" ht="30" customHeight="1" x14ac:dyDescent="0.35">
      <c r="A46" s="289"/>
      <c r="B46" s="104">
        <v>43</v>
      </c>
      <c r="C46" s="290"/>
      <c r="D46" s="105" t="s">
        <v>199</v>
      </c>
      <c r="E46" s="106" t="s">
        <v>112</v>
      </c>
      <c r="F46" s="107" t="s">
        <v>200</v>
      </c>
      <c r="G46" s="106" t="s">
        <v>187</v>
      </c>
      <c r="H46" s="108" t="s">
        <v>79</v>
      </c>
      <c r="I46" s="108" t="s">
        <v>94</v>
      </c>
      <c r="J46" s="109">
        <v>18190</v>
      </c>
      <c r="K46" s="87"/>
      <c r="L46" s="70">
        <f t="shared" si="1"/>
        <v>0</v>
      </c>
      <c r="M46" s="71">
        <f t="shared" si="2"/>
        <v>0</v>
      </c>
      <c r="N46" s="72"/>
      <c r="O46" s="73">
        <f t="shared" si="3"/>
        <v>0</v>
      </c>
      <c r="P46" s="72"/>
      <c r="Q46" s="72"/>
      <c r="R46" s="72"/>
      <c r="S46" s="74">
        <f t="shared" si="0"/>
        <v>0</v>
      </c>
      <c r="T46" s="121" t="str">
        <f t="shared" si="4"/>
        <v>OK</v>
      </c>
      <c r="U46" s="75"/>
      <c r="V46" s="89"/>
      <c r="W46" s="89"/>
      <c r="X46" s="76"/>
      <c r="Y46" s="89"/>
      <c r="Z46" s="76"/>
      <c r="AA46" s="83"/>
      <c r="AB46" s="84"/>
      <c r="AC46" s="78"/>
      <c r="AD46" s="77"/>
      <c r="AE46" s="77"/>
      <c r="AF46" s="76"/>
      <c r="AG46" s="78"/>
      <c r="AH46" s="78"/>
      <c r="AI46" s="78"/>
      <c r="AJ46" s="78"/>
      <c r="AK46" s="78"/>
      <c r="AL46" s="78"/>
      <c r="AM46" s="78"/>
      <c r="AN46" s="78"/>
      <c r="AO46" s="78"/>
      <c r="AP46" s="78"/>
      <c r="AQ46" s="78"/>
      <c r="AR46" s="78"/>
      <c r="AS46" s="78"/>
      <c r="AT46" s="78"/>
    </row>
    <row r="47" spans="1:46" s="85" customFormat="1" ht="30" customHeight="1" x14ac:dyDescent="0.35">
      <c r="A47" s="289"/>
      <c r="B47" s="104">
        <v>44</v>
      </c>
      <c r="C47" s="290"/>
      <c r="D47" s="105" t="s">
        <v>201</v>
      </c>
      <c r="E47" s="106" t="s">
        <v>202</v>
      </c>
      <c r="F47" s="107" t="s">
        <v>203</v>
      </c>
      <c r="G47" s="106" t="s">
        <v>187</v>
      </c>
      <c r="H47" s="108" t="s">
        <v>79</v>
      </c>
      <c r="I47" s="108" t="s">
        <v>94</v>
      </c>
      <c r="J47" s="109">
        <v>2664</v>
      </c>
      <c r="K47" s="87"/>
      <c r="L47" s="70">
        <f t="shared" si="1"/>
        <v>0</v>
      </c>
      <c r="M47" s="71">
        <f t="shared" si="2"/>
        <v>0</v>
      </c>
      <c r="N47" s="72"/>
      <c r="O47" s="73">
        <f t="shared" si="3"/>
        <v>0</v>
      </c>
      <c r="P47" s="72"/>
      <c r="Q47" s="72"/>
      <c r="R47" s="72"/>
      <c r="S47" s="74">
        <f t="shared" si="0"/>
        <v>0</v>
      </c>
      <c r="T47" s="121" t="str">
        <f t="shared" si="4"/>
        <v>OK</v>
      </c>
      <c r="U47" s="75"/>
      <c r="V47" s="89"/>
      <c r="W47" s="89"/>
      <c r="X47" s="76"/>
      <c r="Y47" s="89"/>
      <c r="Z47" s="76"/>
      <c r="AA47" s="83"/>
      <c r="AB47" s="84"/>
      <c r="AC47" s="78"/>
      <c r="AD47" s="77"/>
      <c r="AE47" s="77"/>
      <c r="AF47" s="76"/>
      <c r="AG47" s="78"/>
      <c r="AH47" s="78"/>
      <c r="AI47" s="78"/>
      <c r="AJ47" s="78"/>
      <c r="AK47" s="78"/>
      <c r="AL47" s="78"/>
      <c r="AM47" s="78"/>
      <c r="AN47" s="78"/>
      <c r="AO47" s="78"/>
      <c r="AP47" s="78"/>
      <c r="AQ47" s="78"/>
      <c r="AR47" s="78"/>
      <c r="AS47" s="78"/>
      <c r="AT47" s="78"/>
    </row>
    <row r="48" spans="1:46" s="85" customFormat="1" ht="30" customHeight="1" x14ac:dyDescent="0.35">
      <c r="A48" s="289"/>
      <c r="B48" s="104">
        <v>45</v>
      </c>
      <c r="C48" s="290"/>
      <c r="D48" s="105" t="s">
        <v>204</v>
      </c>
      <c r="E48" s="106" t="s">
        <v>205</v>
      </c>
      <c r="F48" s="107" t="s">
        <v>206</v>
      </c>
      <c r="G48" s="106" t="s">
        <v>187</v>
      </c>
      <c r="H48" s="108" t="s">
        <v>188</v>
      </c>
      <c r="I48" s="108" t="s">
        <v>94</v>
      </c>
      <c r="J48" s="109">
        <v>53080</v>
      </c>
      <c r="K48" s="87"/>
      <c r="L48" s="70">
        <f t="shared" si="1"/>
        <v>0</v>
      </c>
      <c r="M48" s="71">
        <f t="shared" si="2"/>
        <v>0</v>
      </c>
      <c r="N48" s="72"/>
      <c r="O48" s="73">
        <f t="shared" si="3"/>
        <v>0</v>
      </c>
      <c r="P48" s="72"/>
      <c r="Q48" s="72"/>
      <c r="R48" s="72"/>
      <c r="S48" s="74">
        <f t="shared" si="0"/>
        <v>0</v>
      </c>
      <c r="T48" s="121" t="str">
        <f t="shared" si="4"/>
        <v>OK</v>
      </c>
      <c r="U48" s="75"/>
      <c r="V48" s="89"/>
      <c r="W48" s="89"/>
      <c r="X48" s="76"/>
      <c r="Y48" s="89"/>
      <c r="Z48" s="76"/>
      <c r="AA48" s="83"/>
      <c r="AB48" s="84"/>
      <c r="AC48" s="78"/>
      <c r="AD48" s="77"/>
      <c r="AE48" s="77"/>
      <c r="AF48" s="76"/>
      <c r="AG48" s="78"/>
      <c r="AH48" s="78"/>
      <c r="AI48" s="78"/>
      <c r="AJ48" s="78"/>
      <c r="AK48" s="78"/>
      <c r="AL48" s="78"/>
      <c r="AM48" s="78"/>
      <c r="AN48" s="78"/>
      <c r="AO48" s="78"/>
      <c r="AP48" s="78"/>
      <c r="AQ48" s="78"/>
      <c r="AR48" s="78"/>
      <c r="AS48" s="78"/>
      <c r="AT48" s="78"/>
    </row>
    <row r="49" spans="1:46" s="85" customFormat="1" ht="30" customHeight="1" x14ac:dyDescent="0.35">
      <c r="A49" s="289">
        <v>9</v>
      </c>
      <c r="B49" s="104">
        <v>46</v>
      </c>
      <c r="C49" s="290" t="s">
        <v>207</v>
      </c>
      <c r="D49" s="105" t="s">
        <v>208</v>
      </c>
      <c r="E49" s="106" t="s">
        <v>209</v>
      </c>
      <c r="F49" s="107" t="s">
        <v>210</v>
      </c>
      <c r="G49" s="106">
        <v>28738071</v>
      </c>
      <c r="H49" s="108" t="s">
        <v>79</v>
      </c>
      <c r="I49" s="108" t="s">
        <v>88</v>
      </c>
      <c r="J49" s="109">
        <v>101.2</v>
      </c>
      <c r="K49" s="87"/>
      <c r="L49" s="70">
        <f t="shared" si="1"/>
        <v>0</v>
      </c>
      <c r="M49" s="71">
        <f t="shared" si="2"/>
        <v>0</v>
      </c>
      <c r="N49" s="72"/>
      <c r="O49" s="73">
        <f t="shared" si="3"/>
        <v>0</v>
      </c>
      <c r="P49" s="72"/>
      <c r="Q49" s="72"/>
      <c r="R49" s="72"/>
      <c r="S49" s="74">
        <f t="shared" si="0"/>
        <v>0</v>
      </c>
      <c r="T49" s="121" t="str">
        <f t="shared" si="4"/>
        <v>OK</v>
      </c>
      <c r="U49" s="75"/>
      <c r="V49" s="89"/>
      <c r="W49" s="89"/>
      <c r="X49" s="76"/>
      <c r="Y49" s="89"/>
      <c r="Z49" s="76"/>
      <c r="AA49" s="83"/>
      <c r="AB49" s="84"/>
      <c r="AC49" s="78"/>
      <c r="AD49" s="77"/>
      <c r="AE49" s="77"/>
      <c r="AF49" s="76"/>
      <c r="AG49" s="78"/>
      <c r="AH49" s="78"/>
      <c r="AI49" s="78"/>
      <c r="AJ49" s="78"/>
      <c r="AK49" s="78"/>
      <c r="AL49" s="78"/>
      <c r="AM49" s="78"/>
      <c r="AN49" s="78"/>
      <c r="AO49" s="78"/>
      <c r="AP49" s="78"/>
      <c r="AQ49" s="78"/>
      <c r="AR49" s="78"/>
      <c r="AS49" s="78"/>
      <c r="AT49" s="78"/>
    </row>
    <row r="50" spans="1:46" s="85" customFormat="1" ht="30" customHeight="1" x14ac:dyDescent="0.35">
      <c r="A50" s="289"/>
      <c r="B50" s="104">
        <v>47</v>
      </c>
      <c r="C50" s="290"/>
      <c r="D50" s="105" t="s">
        <v>211</v>
      </c>
      <c r="E50" s="106" t="s">
        <v>212</v>
      </c>
      <c r="F50" s="107" t="s">
        <v>213</v>
      </c>
      <c r="G50" s="106" t="s">
        <v>214</v>
      </c>
      <c r="H50" s="108" t="s">
        <v>79</v>
      </c>
      <c r="I50" s="108" t="s">
        <v>84</v>
      </c>
      <c r="J50" s="109">
        <v>38.15</v>
      </c>
      <c r="K50" s="87"/>
      <c r="L50" s="70">
        <f t="shared" si="1"/>
        <v>0</v>
      </c>
      <c r="M50" s="71">
        <f t="shared" si="2"/>
        <v>0</v>
      </c>
      <c r="N50" s="72"/>
      <c r="O50" s="73">
        <f t="shared" si="3"/>
        <v>0</v>
      </c>
      <c r="P50" s="72"/>
      <c r="Q50" s="72"/>
      <c r="R50" s="72"/>
      <c r="S50" s="74">
        <f t="shared" si="0"/>
        <v>0</v>
      </c>
      <c r="T50" s="121" t="str">
        <f t="shared" si="4"/>
        <v>OK</v>
      </c>
      <c r="U50" s="75"/>
      <c r="V50" s="89"/>
      <c r="W50" s="89"/>
      <c r="X50" s="76"/>
      <c r="Y50" s="89"/>
      <c r="Z50" s="76"/>
      <c r="AA50" s="83"/>
      <c r="AB50" s="84"/>
      <c r="AC50" s="78"/>
      <c r="AD50" s="77"/>
      <c r="AE50" s="77"/>
      <c r="AF50" s="76"/>
      <c r="AG50" s="78"/>
      <c r="AH50" s="78"/>
      <c r="AI50" s="78"/>
      <c r="AJ50" s="78"/>
      <c r="AK50" s="78"/>
      <c r="AL50" s="78"/>
      <c r="AM50" s="78"/>
      <c r="AN50" s="78"/>
      <c r="AO50" s="78"/>
      <c r="AP50" s="78"/>
      <c r="AQ50" s="78"/>
      <c r="AR50" s="78"/>
      <c r="AS50" s="78"/>
      <c r="AT50" s="78"/>
    </row>
    <row r="51" spans="1:46" s="85" customFormat="1" ht="30" customHeight="1" x14ac:dyDescent="0.35">
      <c r="A51" s="289"/>
      <c r="B51" s="104">
        <v>48</v>
      </c>
      <c r="C51" s="290"/>
      <c r="D51" s="105" t="s">
        <v>215</v>
      </c>
      <c r="E51" s="106" t="s">
        <v>216</v>
      </c>
      <c r="F51" s="107" t="s">
        <v>217</v>
      </c>
      <c r="G51" s="106" t="s">
        <v>214</v>
      </c>
      <c r="H51" s="108" t="s">
        <v>79</v>
      </c>
      <c r="I51" s="108" t="s">
        <v>84</v>
      </c>
      <c r="J51" s="109">
        <v>65</v>
      </c>
      <c r="K51" s="87"/>
      <c r="L51" s="70">
        <f t="shared" si="1"/>
        <v>0</v>
      </c>
      <c r="M51" s="71">
        <f t="shared" si="2"/>
        <v>0</v>
      </c>
      <c r="N51" s="72"/>
      <c r="O51" s="73">
        <f t="shared" si="3"/>
        <v>0</v>
      </c>
      <c r="P51" s="72"/>
      <c r="Q51" s="72"/>
      <c r="R51" s="72"/>
      <c r="S51" s="74">
        <f t="shared" si="0"/>
        <v>0</v>
      </c>
      <c r="T51" s="121" t="str">
        <f t="shared" si="4"/>
        <v>OK</v>
      </c>
      <c r="U51" s="75"/>
      <c r="V51" s="89"/>
      <c r="W51" s="89"/>
      <c r="X51" s="76"/>
      <c r="Y51" s="89"/>
      <c r="Z51" s="76"/>
      <c r="AA51" s="83"/>
      <c r="AB51" s="84"/>
      <c r="AC51" s="78"/>
      <c r="AD51" s="77"/>
      <c r="AE51" s="77"/>
      <c r="AF51" s="76"/>
      <c r="AG51" s="78"/>
      <c r="AH51" s="78"/>
      <c r="AI51" s="78"/>
      <c r="AJ51" s="78"/>
      <c r="AK51" s="78"/>
      <c r="AL51" s="78"/>
      <c r="AM51" s="78"/>
      <c r="AN51" s="78"/>
      <c r="AO51" s="78"/>
      <c r="AP51" s="78"/>
      <c r="AQ51" s="78"/>
      <c r="AR51" s="78"/>
      <c r="AS51" s="78"/>
      <c r="AT51" s="78"/>
    </row>
    <row r="52" spans="1:46" s="85" customFormat="1" ht="30" customHeight="1" x14ac:dyDescent="0.35">
      <c r="A52" s="289"/>
      <c r="B52" s="104">
        <v>49</v>
      </c>
      <c r="C52" s="290"/>
      <c r="D52" s="105" t="s">
        <v>218</v>
      </c>
      <c r="E52" s="106" t="s">
        <v>219</v>
      </c>
      <c r="F52" s="107" t="s">
        <v>220</v>
      </c>
      <c r="G52" s="106" t="s">
        <v>214</v>
      </c>
      <c r="H52" s="108" t="s">
        <v>79</v>
      </c>
      <c r="I52" s="108" t="s">
        <v>84</v>
      </c>
      <c r="J52" s="109">
        <v>140.56</v>
      </c>
      <c r="K52" s="87"/>
      <c r="L52" s="70">
        <f t="shared" si="1"/>
        <v>0</v>
      </c>
      <c r="M52" s="71">
        <f t="shared" si="2"/>
        <v>0</v>
      </c>
      <c r="N52" s="72"/>
      <c r="O52" s="73">
        <f t="shared" si="3"/>
        <v>0</v>
      </c>
      <c r="P52" s="72"/>
      <c r="Q52" s="72"/>
      <c r="R52" s="72"/>
      <c r="S52" s="74">
        <f t="shared" si="0"/>
        <v>0</v>
      </c>
      <c r="T52" s="121" t="str">
        <f t="shared" si="4"/>
        <v>OK</v>
      </c>
      <c r="U52" s="75"/>
      <c r="V52" s="89"/>
      <c r="W52" s="89"/>
      <c r="X52" s="76"/>
      <c r="Y52" s="89"/>
      <c r="Z52" s="76"/>
      <c r="AA52" s="83"/>
      <c r="AB52" s="84"/>
      <c r="AC52" s="78"/>
      <c r="AD52" s="77"/>
      <c r="AE52" s="77"/>
      <c r="AF52" s="76"/>
      <c r="AG52" s="78"/>
      <c r="AH52" s="78"/>
      <c r="AI52" s="78"/>
      <c r="AJ52" s="78"/>
      <c r="AK52" s="78"/>
      <c r="AL52" s="78"/>
      <c r="AM52" s="78"/>
      <c r="AN52" s="78"/>
      <c r="AO52" s="78"/>
      <c r="AP52" s="78"/>
      <c r="AQ52" s="78"/>
      <c r="AR52" s="78"/>
      <c r="AS52" s="78"/>
      <c r="AT52" s="78"/>
    </row>
    <row r="53" spans="1:46" s="85" customFormat="1" ht="30" customHeight="1" x14ac:dyDescent="0.35">
      <c r="A53" s="289"/>
      <c r="B53" s="104">
        <v>50</v>
      </c>
      <c r="C53" s="290"/>
      <c r="D53" s="105" t="s">
        <v>221</v>
      </c>
      <c r="E53" s="106" t="s">
        <v>209</v>
      </c>
      <c r="F53" s="107" t="s">
        <v>222</v>
      </c>
      <c r="G53" s="106">
        <v>28738071</v>
      </c>
      <c r="H53" s="108" t="s">
        <v>79</v>
      </c>
      <c r="I53" s="108" t="s">
        <v>88</v>
      </c>
      <c r="J53" s="109">
        <v>225.83</v>
      </c>
      <c r="K53" s="87"/>
      <c r="L53" s="70">
        <f t="shared" si="1"/>
        <v>0</v>
      </c>
      <c r="M53" s="71">
        <f t="shared" si="2"/>
        <v>0</v>
      </c>
      <c r="N53" s="72"/>
      <c r="O53" s="73">
        <f t="shared" si="3"/>
        <v>0</v>
      </c>
      <c r="P53" s="72"/>
      <c r="Q53" s="72"/>
      <c r="R53" s="72"/>
      <c r="S53" s="74">
        <f t="shared" si="0"/>
        <v>0</v>
      </c>
      <c r="T53" s="121" t="str">
        <f t="shared" si="4"/>
        <v>OK</v>
      </c>
      <c r="U53" s="75"/>
      <c r="V53" s="89"/>
      <c r="W53" s="89"/>
      <c r="X53" s="76"/>
      <c r="Y53" s="89"/>
      <c r="Z53" s="76"/>
      <c r="AA53" s="83"/>
      <c r="AB53" s="84"/>
      <c r="AC53" s="78"/>
      <c r="AD53" s="77"/>
      <c r="AE53" s="77"/>
      <c r="AF53" s="76"/>
      <c r="AG53" s="78"/>
      <c r="AH53" s="78"/>
      <c r="AI53" s="78"/>
      <c r="AJ53" s="78"/>
      <c r="AK53" s="78"/>
      <c r="AL53" s="78"/>
      <c r="AM53" s="78"/>
      <c r="AN53" s="78"/>
      <c r="AO53" s="78"/>
      <c r="AP53" s="78"/>
      <c r="AQ53" s="78"/>
      <c r="AR53" s="78"/>
      <c r="AS53" s="78"/>
      <c r="AT53" s="78"/>
    </row>
    <row r="54" spans="1:46" s="85" customFormat="1" ht="30" customHeight="1" x14ac:dyDescent="0.35">
      <c r="A54" s="289"/>
      <c r="B54" s="104">
        <v>51</v>
      </c>
      <c r="C54" s="290"/>
      <c r="D54" s="105" t="s">
        <v>223</v>
      </c>
      <c r="E54" s="106" t="s">
        <v>209</v>
      </c>
      <c r="F54" s="107" t="s">
        <v>224</v>
      </c>
      <c r="G54" s="106" t="s">
        <v>214</v>
      </c>
      <c r="H54" s="108" t="s">
        <v>79</v>
      </c>
      <c r="I54" s="108" t="s">
        <v>84</v>
      </c>
      <c r="J54" s="109">
        <v>589.9</v>
      </c>
      <c r="K54" s="87"/>
      <c r="L54" s="70">
        <f t="shared" si="1"/>
        <v>0</v>
      </c>
      <c r="M54" s="71">
        <f t="shared" si="2"/>
        <v>0</v>
      </c>
      <c r="N54" s="72"/>
      <c r="O54" s="73">
        <f t="shared" si="3"/>
        <v>0</v>
      </c>
      <c r="P54" s="72"/>
      <c r="Q54" s="72"/>
      <c r="R54" s="72"/>
      <c r="S54" s="74">
        <f t="shared" si="0"/>
        <v>0</v>
      </c>
      <c r="T54" s="121" t="str">
        <f t="shared" si="4"/>
        <v>OK</v>
      </c>
      <c r="U54" s="75"/>
      <c r="V54" s="89"/>
      <c r="W54" s="89"/>
      <c r="X54" s="76"/>
      <c r="Y54" s="89"/>
      <c r="Z54" s="76"/>
      <c r="AA54" s="83"/>
      <c r="AB54" s="84"/>
      <c r="AC54" s="78"/>
      <c r="AD54" s="77"/>
      <c r="AE54" s="77"/>
      <c r="AF54" s="76"/>
      <c r="AG54" s="78"/>
      <c r="AH54" s="78"/>
      <c r="AI54" s="78"/>
      <c r="AJ54" s="78"/>
      <c r="AK54" s="78"/>
      <c r="AL54" s="78"/>
      <c r="AM54" s="78"/>
      <c r="AN54" s="78"/>
      <c r="AO54" s="78"/>
      <c r="AP54" s="78"/>
      <c r="AQ54" s="78"/>
      <c r="AR54" s="78"/>
      <c r="AS54" s="78"/>
      <c r="AT54" s="78"/>
    </row>
    <row r="55" spans="1:46" s="85" customFormat="1" ht="30" customHeight="1" x14ac:dyDescent="0.35">
      <c r="A55" s="289">
        <v>10</v>
      </c>
      <c r="B55" s="104">
        <v>52</v>
      </c>
      <c r="C55" s="290" t="s">
        <v>207</v>
      </c>
      <c r="D55" s="105" t="s">
        <v>225</v>
      </c>
      <c r="E55" s="106" t="s">
        <v>202</v>
      </c>
      <c r="F55" s="107" t="s">
        <v>226</v>
      </c>
      <c r="G55" s="106">
        <v>122238001</v>
      </c>
      <c r="H55" s="108" t="s">
        <v>79</v>
      </c>
      <c r="I55" s="108" t="s">
        <v>94</v>
      </c>
      <c r="J55" s="109">
        <v>45000</v>
      </c>
      <c r="K55" s="87"/>
      <c r="L55" s="70">
        <f t="shared" si="1"/>
        <v>0</v>
      </c>
      <c r="M55" s="71">
        <f t="shared" si="2"/>
        <v>0</v>
      </c>
      <c r="N55" s="72"/>
      <c r="O55" s="73">
        <f t="shared" si="3"/>
        <v>0</v>
      </c>
      <c r="P55" s="72"/>
      <c r="Q55" s="72"/>
      <c r="R55" s="72"/>
      <c r="S55" s="74">
        <f t="shared" si="0"/>
        <v>0</v>
      </c>
      <c r="T55" s="121" t="str">
        <f t="shared" si="4"/>
        <v>OK</v>
      </c>
      <c r="U55" s="75"/>
      <c r="V55" s="89"/>
      <c r="W55" s="89"/>
      <c r="X55" s="76"/>
      <c r="Y55" s="89"/>
      <c r="Z55" s="76"/>
      <c r="AA55" s="83"/>
      <c r="AB55" s="84"/>
      <c r="AC55" s="78"/>
      <c r="AD55" s="77"/>
      <c r="AE55" s="77"/>
      <c r="AF55" s="76"/>
      <c r="AG55" s="78"/>
      <c r="AH55" s="78"/>
      <c r="AI55" s="78"/>
      <c r="AJ55" s="78"/>
      <c r="AK55" s="78"/>
      <c r="AL55" s="78"/>
      <c r="AM55" s="78"/>
      <c r="AN55" s="78"/>
      <c r="AO55" s="78"/>
      <c r="AP55" s="78"/>
      <c r="AQ55" s="78"/>
      <c r="AR55" s="78"/>
      <c r="AS55" s="78"/>
      <c r="AT55" s="78"/>
    </row>
    <row r="56" spans="1:46" s="85" customFormat="1" ht="30" customHeight="1" x14ac:dyDescent="0.35">
      <c r="A56" s="289"/>
      <c r="B56" s="104">
        <v>53</v>
      </c>
      <c r="C56" s="290"/>
      <c r="D56" s="105" t="s">
        <v>227</v>
      </c>
      <c r="E56" s="106" t="s">
        <v>202</v>
      </c>
      <c r="F56" s="107" t="s">
        <v>228</v>
      </c>
      <c r="G56" s="106" t="s">
        <v>229</v>
      </c>
      <c r="H56" s="108" t="s">
        <v>188</v>
      </c>
      <c r="I56" s="108" t="s">
        <v>94</v>
      </c>
      <c r="J56" s="109">
        <v>23000</v>
      </c>
      <c r="K56" s="87"/>
      <c r="L56" s="70">
        <f t="shared" si="1"/>
        <v>0</v>
      </c>
      <c r="M56" s="71">
        <f t="shared" si="2"/>
        <v>0</v>
      </c>
      <c r="N56" s="72"/>
      <c r="O56" s="73">
        <f t="shared" si="3"/>
        <v>0</v>
      </c>
      <c r="P56" s="72"/>
      <c r="Q56" s="72"/>
      <c r="R56" s="72"/>
      <c r="S56" s="74">
        <f t="shared" si="0"/>
        <v>0</v>
      </c>
      <c r="T56" s="121" t="str">
        <f t="shared" si="4"/>
        <v>OK</v>
      </c>
      <c r="U56" s="75"/>
      <c r="V56" s="89"/>
      <c r="W56" s="89"/>
      <c r="X56" s="76"/>
      <c r="Y56" s="89"/>
      <c r="Z56" s="76"/>
      <c r="AA56" s="83"/>
      <c r="AB56" s="84"/>
      <c r="AC56" s="78"/>
      <c r="AD56" s="77"/>
      <c r="AE56" s="77"/>
      <c r="AF56" s="76"/>
      <c r="AG56" s="78"/>
      <c r="AH56" s="78"/>
      <c r="AI56" s="78"/>
      <c r="AJ56" s="78"/>
      <c r="AK56" s="78"/>
      <c r="AL56" s="78"/>
      <c r="AM56" s="78"/>
      <c r="AN56" s="78"/>
      <c r="AO56" s="78"/>
      <c r="AP56" s="78"/>
      <c r="AQ56" s="78"/>
      <c r="AR56" s="78"/>
      <c r="AS56" s="78"/>
      <c r="AT56" s="78"/>
    </row>
    <row r="57" spans="1:46" s="85" customFormat="1" ht="30" customHeight="1" x14ac:dyDescent="0.35">
      <c r="A57" s="289"/>
      <c r="B57" s="104">
        <v>54</v>
      </c>
      <c r="C57" s="290"/>
      <c r="D57" s="105" t="s">
        <v>230</v>
      </c>
      <c r="E57" s="106" t="s">
        <v>202</v>
      </c>
      <c r="F57" s="107" t="s">
        <v>231</v>
      </c>
      <c r="G57" s="106" t="s">
        <v>229</v>
      </c>
      <c r="H57" s="108" t="s">
        <v>79</v>
      </c>
      <c r="I57" s="108" t="s">
        <v>94</v>
      </c>
      <c r="J57" s="109">
        <v>6500</v>
      </c>
      <c r="K57" s="87"/>
      <c r="L57" s="70">
        <f t="shared" si="1"/>
        <v>0</v>
      </c>
      <c r="M57" s="71">
        <f t="shared" si="2"/>
        <v>0</v>
      </c>
      <c r="N57" s="72"/>
      <c r="O57" s="73">
        <f t="shared" si="3"/>
        <v>0</v>
      </c>
      <c r="P57" s="72"/>
      <c r="Q57" s="72"/>
      <c r="R57" s="72"/>
      <c r="S57" s="74">
        <f t="shared" si="0"/>
        <v>0</v>
      </c>
      <c r="T57" s="121" t="str">
        <f t="shared" si="4"/>
        <v>OK</v>
      </c>
      <c r="U57" s="75"/>
      <c r="V57" s="89"/>
      <c r="W57" s="89"/>
      <c r="X57" s="76"/>
      <c r="Y57" s="89"/>
      <c r="Z57" s="76"/>
      <c r="AA57" s="83"/>
      <c r="AB57" s="84"/>
      <c r="AC57" s="78"/>
      <c r="AD57" s="77"/>
      <c r="AE57" s="77"/>
      <c r="AF57" s="76"/>
      <c r="AG57" s="78"/>
      <c r="AH57" s="78"/>
      <c r="AI57" s="78"/>
      <c r="AJ57" s="78"/>
      <c r="AK57" s="78"/>
      <c r="AL57" s="78"/>
      <c r="AM57" s="78"/>
      <c r="AN57" s="78"/>
      <c r="AO57" s="78"/>
      <c r="AP57" s="78"/>
      <c r="AQ57" s="78"/>
      <c r="AR57" s="78"/>
      <c r="AS57" s="78"/>
      <c r="AT57" s="78"/>
    </row>
    <row r="58" spans="1:46" s="85" customFormat="1" ht="30" customHeight="1" x14ac:dyDescent="0.35">
      <c r="A58" s="289"/>
      <c r="B58" s="104">
        <v>55</v>
      </c>
      <c r="C58" s="290"/>
      <c r="D58" s="105" t="s">
        <v>232</v>
      </c>
      <c r="E58" s="106" t="s">
        <v>202</v>
      </c>
      <c r="F58" s="107" t="s">
        <v>233</v>
      </c>
      <c r="G58" s="106" t="s">
        <v>229</v>
      </c>
      <c r="H58" s="108" t="s">
        <v>188</v>
      </c>
      <c r="I58" s="108" t="s">
        <v>94</v>
      </c>
      <c r="J58" s="109">
        <v>122960</v>
      </c>
      <c r="K58" s="87"/>
      <c r="L58" s="70">
        <f t="shared" si="1"/>
        <v>0</v>
      </c>
      <c r="M58" s="71">
        <f t="shared" si="2"/>
        <v>0</v>
      </c>
      <c r="N58" s="72"/>
      <c r="O58" s="73">
        <f t="shared" si="3"/>
        <v>0</v>
      </c>
      <c r="P58" s="72"/>
      <c r="Q58" s="72"/>
      <c r="R58" s="72"/>
      <c r="S58" s="74">
        <f t="shared" si="0"/>
        <v>0</v>
      </c>
      <c r="T58" s="121" t="str">
        <f t="shared" si="4"/>
        <v>OK</v>
      </c>
      <c r="U58" s="75"/>
      <c r="V58" s="89"/>
      <c r="W58" s="89"/>
      <c r="X58" s="76"/>
      <c r="Y58" s="89"/>
      <c r="Z58" s="76"/>
      <c r="AA58" s="83"/>
      <c r="AB58" s="84"/>
      <c r="AC58" s="78"/>
      <c r="AD58" s="77"/>
      <c r="AE58" s="77"/>
      <c r="AF58" s="76"/>
      <c r="AG58" s="78"/>
      <c r="AH58" s="78"/>
      <c r="AI58" s="78"/>
      <c r="AJ58" s="78"/>
      <c r="AK58" s="78"/>
      <c r="AL58" s="78"/>
      <c r="AM58" s="78"/>
      <c r="AN58" s="78"/>
      <c r="AO58" s="78"/>
      <c r="AP58" s="78"/>
      <c r="AQ58" s="78"/>
      <c r="AR58" s="78"/>
      <c r="AS58" s="78"/>
      <c r="AT58" s="78"/>
    </row>
    <row r="59" spans="1:46" s="85" customFormat="1" ht="30" customHeight="1" x14ac:dyDescent="0.35">
      <c r="A59" s="289">
        <v>11</v>
      </c>
      <c r="B59" s="104">
        <v>56</v>
      </c>
      <c r="C59" s="290" t="s">
        <v>234</v>
      </c>
      <c r="D59" s="105" t="s">
        <v>235</v>
      </c>
      <c r="E59" s="106" t="s">
        <v>236</v>
      </c>
      <c r="F59" s="107" t="s">
        <v>237</v>
      </c>
      <c r="G59" s="106" t="s">
        <v>238</v>
      </c>
      <c r="H59" s="108" t="s">
        <v>79</v>
      </c>
      <c r="I59" s="108" t="s">
        <v>84</v>
      </c>
      <c r="J59" s="109">
        <v>1137.92</v>
      </c>
      <c r="K59" s="87"/>
      <c r="L59" s="70">
        <f t="shared" si="1"/>
        <v>0</v>
      </c>
      <c r="M59" s="71">
        <f t="shared" si="2"/>
        <v>0</v>
      </c>
      <c r="N59" s="72"/>
      <c r="O59" s="73">
        <f t="shared" si="3"/>
        <v>0</v>
      </c>
      <c r="P59" s="72"/>
      <c r="Q59" s="72"/>
      <c r="R59" s="72"/>
      <c r="S59" s="74">
        <f t="shared" si="0"/>
        <v>0</v>
      </c>
      <c r="T59" s="121" t="str">
        <f t="shared" si="4"/>
        <v>OK</v>
      </c>
      <c r="U59" s="75"/>
      <c r="V59" s="89"/>
      <c r="W59" s="89"/>
      <c r="X59" s="76"/>
      <c r="Y59" s="89"/>
      <c r="Z59" s="76"/>
      <c r="AA59" s="83"/>
      <c r="AB59" s="84"/>
      <c r="AC59" s="78"/>
      <c r="AD59" s="77"/>
      <c r="AE59" s="77"/>
      <c r="AF59" s="76"/>
      <c r="AG59" s="78"/>
      <c r="AH59" s="78"/>
      <c r="AI59" s="78"/>
      <c r="AJ59" s="78"/>
      <c r="AK59" s="78"/>
      <c r="AL59" s="78"/>
      <c r="AM59" s="78"/>
      <c r="AN59" s="78"/>
      <c r="AO59" s="78"/>
      <c r="AP59" s="78"/>
      <c r="AQ59" s="78"/>
      <c r="AR59" s="78"/>
      <c r="AS59" s="78"/>
      <c r="AT59" s="78"/>
    </row>
    <row r="60" spans="1:46" s="85" customFormat="1" ht="30" customHeight="1" x14ac:dyDescent="0.35">
      <c r="A60" s="289"/>
      <c r="B60" s="104">
        <v>57</v>
      </c>
      <c r="C60" s="290"/>
      <c r="D60" s="105" t="s">
        <v>239</v>
      </c>
      <c r="E60" s="106" t="s">
        <v>236</v>
      </c>
      <c r="F60" s="107" t="s">
        <v>240</v>
      </c>
      <c r="G60" s="106" t="s">
        <v>238</v>
      </c>
      <c r="H60" s="108" t="s">
        <v>188</v>
      </c>
      <c r="I60" s="108" t="s">
        <v>84</v>
      </c>
      <c r="J60" s="109">
        <v>885.22</v>
      </c>
      <c r="K60" s="87"/>
      <c r="L60" s="70">
        <f t="shared" si="1"/>
        <v>0</v>
      </c>
      <c r="M60" s="71">
        <f t="shared" si="2"/>
        <v>0</v>
      </c>
      <c r="N60" s="72"/>
      <c r="O60" s="73">
        <f t="shared" si="3"/>
        <v>0</v>
      </c>
      <c r="P60" s="72"/>
      <c r="Q60" s="72"/>
      <c r="R60" s="72"/>
      <c r="S60" s="74">
        <f t="shared" si="0"/>
        <v>0</v>
      </c>
      <c r="T60" s="121" t="str">
        <f t="shared" si="4"/>
        <v>OK</v>
      </c>
      <c r="U60" s="75"/>
      <c r="V60" s="89"/>
      <c r="W60" s="89"/>
      <c r="X60" s="76"/>
      <c r="Y60" s="89"/>
      <c r="Z60" s="76"/>
      <c r="AA60" s="83"/>
      <c r="AB60" s="84"/>
      <c r="AC60" s="78"/>
      <c r="AD60" s="77"/>
      <c r="AE60" s="77"/>
      <c r="AF60" s="76"/>
      <c r="AG60" s="78"/>
      <c r="AH60" s="78"/>
      <c r="AI60" s="78"/>
      <c r="AJ60" s="78"/>
      <c r="AK60" s="78"/>
      <c r="AL60" s="78"/>
      <c r="AM60" s="78"/>
      <c r="AN60" s="78"/>
      <c r="AO60" s="78"/>
      <c r="AP60" s="78"/>
      <c r="AQ60" s="78"/>
      <c r="AR60" s="78"/>
      <c r="AS60" s="78"/>
      <c r="AT60" s="78"/>
    </row>
    <row r="61" spans="1:46" s="85" customFormat="1" ht="30" customHeight="1" x14ac:dyDescent="0.35">
      <c r="A61" s="289"/>
      <c r="B61" s="104">
        <v>58</v>
      </c>
      <c r="C61" s="290"/>
      <c r="D61" s="105" t="s">
        <v>241</v>
      </c>
      <c r="E61" s="106" t="s">
        <v>236</v>
      </c>
      <c r="F61" s="107" t="s">
        <v>242</v>
      </c>
      <c r="G61" s="106" t="s">
        <v>238</v>
      </c>
      <c r="H61" s="108" t="s">
        <v>79</v>
      </c>
      <c r="I61" s="108" t="s">
        <v>84</v>
      </c>
      <c r="J61" s="109">
        <v>1487.25</v>
      </c>
      <c r="K61" s="87"/>
      <c r="L61" s="70">
        <f t="shared" si="1"/>
        <v>0</v>
      </c>
      <c r="M61" s="71">
        <f t="shared" si="2"/>
        <v>0</v>
      </c>
      <c r="N61" s="72"/>
      <c r="O61" s="73">
        <f t="shared" si="3"/>
        <v>0</v>
      </c>
      <c r="P61" s="72"/>
      <c r="Q61" s="72"/>
      <c r="R61" s="72"/>
      <c r="S61" s="74">
        <f t="shared" si="0"/>
        <v>0</v>
      </c>
      <c r="T61" s="121" t="str">
        <f t="shared" si="4"/>
        <v>OK</v>
      </c>
      <c r="U61" s="75"/>
      <c r="V61" s="89"/>
      <c r="W61" s="89"/>
      <c r="X61" s="76"/>
      <c r="Y61" s="89"/>
      <c r="Z61" s="76"/>
      <c r="AA61" s="83"/>
      <c r="AB61" s="84"/>
      <c r="AC61" s="78"/>
      <c r="AD61" s="77"/>
      <c r="AE61" s="77"/>
      <c r="AF61" s="76"/>
      <c r="AG61" s="78"/>
      <c r="AH61" s="78"/>
      <c r="AI61" s="78"/>
      <c r="AJ61" s="78"/>
      <c r="AK61" s="78"/>
      <c r="AL61" s="78"/>
      <c r="AM61" s="78"/>
      <c r="AN61" s="78"/>
      <c r="AO61" s="78"/>
      <c r="AP61" s="78"/>
      <c r="AQ61" s="78"/>
      <c r="AR61" s="78"/>
      <c r="AS61" s="78"/>
      <c r="AT61" s="78"/>
    </row>
    <row r="62" spans="1:46" s="85" customFormat="1" ht="30" customHeight="1" x14ac:dyDescent="0.35">
      <c r="A62" s="289">
        <v>12</v>
      </c>
      <c r="B62" s="104">
        <v>59</v>
      </c>
      <c r="C62" s="290" t="s">
        <v>243</v>
      </c>
      <c r="D62" s="105" t="s">
        <v>244</v>
      </c>
      <c r="E62" s="106" t="s">
        <v>245</v>
      </c>
      <c r="F62" s="107" t="s">
        <v>245</v>
      </c>
      <c r="G62" s="106" t="s">
        <v>246</v>
      </c>
      <c r="H62" s="108" t="s">
        <v>79</v>
      </c>
      <c r="I62" s="108" t="s">
        <v>94</v>
      </c>
      <c r="J62" s="109">
        <v>16920.39</v>
      </c>
      <c r="K62" s="87"/>
      <c r="L62" s="70">
        <f t="shared" si="1"/>
        <v>0</v>
      </c>
      <c r="M62" s="71">
        <f t="shared" si="2"/>
        <v>0</v>
      </c>
      <c r="N62" s="72"/>
      <c r="O62" s="73">
        <f t="shared" si="3"/>
        <v>0</v>
      </c>
      <c r="P62" s="72"/>
      <c r="Q62" s="72"/>
      <c r="R62" s="72"/>
      <c r="S62" s="74">
        <f t="shared" si="0"/>
        <v>0</v>
      </c>
      <c r="T62" s="121" t="str">
        <f t="shared" si="4"/>
        <v>OK</v>
      </c>
      <c r="U62" s="75"/>
      <c r="V62" s="89"/>
      <c r="W62" s="89"/>
      <c r="X62" s="76"/>
      <c r="Y62" s="89"/>
      <c r="Z62" s="76"/>
      <c r="AA62" s="83"/>
      <c r="AB62" s="84"/>
      <c r="AC62" s="78"/>
      <c r="AD62" s="77"/>
      <c r="AE62" s="77"/>
      <c r="AF62" s="76"/>
      <c r="AG62" s="78"/>
      <c r="AH62" s="78"/>
      <c r="AI62" s="78"/>
      <c r="AJ62" s="78"/>
      <c r="AK62" s="78"/>
      <c r="AL62" s="78"/>
      <c r="AM62" s="78"/>
      <c r="AN62" s="78"/>
      <c r="AO62" s="78"/>
      <c r="AP62" s="78"/>
      <c r="AQ62" s="78"/>
      <c r="AR62" s="78"/>
      <c r="AS62" s="78"/>
      <c r="AT62" s="78"/>
    </row>
    <row r="63" spans="1:46" s="85" customFormat="1" ht="30" customHeight="1" x14ac:dyDescent="0.35">
      <c r="A63" s="289"/>
      <c r="B63" s="104">
        <v>60</v>
      </c>
      <c r="C63" s="290"/>
      <c r="D63" s="105" t="s">
        <v>247</v>
      </c>
      <c r="E63" s="106" t="s">
        <v>112</v>
      </c>
      <c r="F63" s="107" t="s">
        <v>248</v>
      </c>
      <c r="G63" s="106">
        <v>101788007</v>
      </c>
      <c r="H63" s="108" t="s">
        <v>79</v>
      </c>
      <c r="I63" s="108" t="s">
        <v>94</v>
      </c>
      <c r="J63" s="109">
        <v>13358.2</v>
      </c>
      <c r="K63" s="87"/>
      <c r="L63" s="70">
        <f t="shared" si="1"/>
        <v>0</v>
      </c>
      <c r="M63" s="71">
        <f t="shared" si="2"/>
        <v>0</v>
      </c>
      <c r="N63" s="72"/>
      <c r="O63" s="73">
        <f t="shared" si="3"/>
        <v>0</v>
      </c>
      <c r="P63" s="72"/>
      <c r="Q63" s="72"/>
      <c r="R63" s="72"/>
      <c r="S63" s="74">
        <f t="shared" si="0"/>
        <v>0</v>
      </c>
      <c r="T63" s="121" t="str">
        <f t="shared" si="4"/>
        <v>OK</v>
      </c>
      <c r="U63" s="75"/>
      <c r="V63" s="89"/>
      <c r="W63" s="89"/>
      <c r="X63" s="76"/>
      <c r="Y63" s="89"/>
      <c r="Z63" s="76"/>
      <c r="AA63" s="83"/>
      <c r="AB63" s="84"/>
      <c r="AC63" s="78"/>
      <c r="AD63" s="77"/>
      <c r="AE63" s="77"/>
      <c r="AF63" s="76"/>
      <c r="AG63" s="78"/>
      <c r="AH63" s="78"/>
      <c r="AI63" s="78"/>
      <c r="AJ63" s="78"/>
      <c r="AK63" s="78"/>
      <c r="AL63" s="78"/>
      <c r="AM63" s="78"/>
      <c r="AN63" s="78"/>
      <c r="AO63" s="78"/>
      <c r="AP63" s="78"/>
      <c r="AQ63" s="78"/>
      <c r="AR63" s="78"/>
      <c r="AS63" s="78"/>
      <c r="AT63" s="78"/>
    </row>
    <row r="64" spans="1:46" s="85" customFormat="1" ht="30" customHeight="1" x14ac:dyDescent="0.35">
      <c r="A64" s="289"/>
      <c r="B64" s="104">
        <v>61</v>
      </c>
      <c r="C64" s="290"/>
      <c r="D64" s="105" t="s">
        <v>249</v>
      </c>
      <c r="E64" s="106" t="s">
        <v>185</v>
      </c>
      <c r="F64" s="107" t="s">
        <v>250</v>
      </c>
      <c r="G64" s="106">
        <v>101788007</v>
      </c>
      <c r="H64" s="108" t="s">
        <v>79</v>
      </c>
      <c r="I64" s="108" t="s">
        <v>94</v>
      </c>
      <c r="J64" s="109">
        <v>20482.580000000002</v>
      </c>
      <c r="K64" s="87"/>
      <c r="L64" s="70">
        <f t="shared" si="1"/>
        <v>0</v>
      </c>
      <c r="M64" s="71">
        <f t="shared" si="2"/>
        <v>0</v>
      </c>
      <c r="N64" s="72"/>
      <c r="O64" s="73">
        <f t="shared" si="3"/>
        <v>0</v>
      </c>
      <c r="P64" s="72"/>
      <c r="Q64" s="72"/>
      <c r="R64" s="72"/>
      <c r="S64" s="74">
        <f t="shared" si="0"/>
        <v>0</v>
      </c>
      <c r="T64" s="121" t="str">
        <f t="shared" si="4"/>
        <v>OK</v>
      </c>
      <c r="U64" s="75"/>
      <c r="V64" s="89"/>
      <c r="W64" s="89"/>
      <c r="X64" s="76"/>
      <c r="Y64" s="89"/>
      <c r="Z64" s="76"/>
      <c r="AA64" s="83"/>
      <c r="AB64" s="84"/>
      <c r="AC64" s="78"/>
      <c r="AD64" s="77"/>
      <c r="AE64" s="77"/>
      <c r="AF64" s="76"/>
      <c r="AG64" s="78"/>
      <c r="AH64" s="78"/>
      <c r="AI64" s="78"/>
      <c r="AJ64" s="78"/>
      <c r="AK64" s="78"/>
      <c r="AL64" s="78"/>
      <c r="AM64" s="78"/>
      <c r="AN64" s="78"/>
      <c r="AO64" s="78"/>
      <c r="AP64" s="78"/>
      <c r="AQ64" s="78"/>
      <c r="AR64" s="78"/>
      <c r="AS64" s="78"/>
      <c r="AT64" s="78"/>
    </row>
    <row r="65" spans="1:46" s="85" customFormat="1" ht="30" customHeight="1" x14ac:dyDescent="0.35">
      <c r="A65" s="289">
        <v>13</v>
      </c>
      <c r="B65" s="104">
        <v>62</v>
      </c>
      <c r="C65" s="290" t="s">
        <v>89</v>
      </c>
      <c r="D65" s="105" t="s">
        <v>251</v>
      </c>
      <c r="E65" s="106" t="s">
        <v>252</v>
      </c>
      <c r="F65" s="107" t="s">
        <v>252</v>
      </c>
      <c r="G65" s="106" t="s">
        <v>253</v>
      </c>
      <c r="H65" s="108" t="s">
        <v>79</v>
      </c>
      <c r="I65" s="108" t="s">
        <v>84</v>
      </c>
      <c r="J65" s="109">
        <v>276.39</v>
      </c>
      <c r="K65" s="87"/>
      <c r="L65" s="70">
        <f t="shared" si="1"/>
        <v>0</v>
      </c>
      <c r="M65" s="71">
        <f t="shared" si="2"/>
        <v>0</v>
      </c>
      <c r="N65" s="72"/>
      <c r="O65" s="73">
        <f t="shared" si="3"/>
        <v>0</v>
      </c>
      <c r="P65" s="72"/>
      <c r="Q65" s="72"/>
      <c r="R65" s="72"/>
      <c r="S65" s="74">
        <f t="shared" si="0"/>
        <v>0</v>
      </c>
      <c r="T65" s="121" t="str">
        <f t="shared" si="4"/>
        <v>OK</v>
      </c>
      <c r="U65" s="75"/>
      <c r="V65" s="89"/>
      <c r="W65" s="89"/>
      <c r="X65" s="76"/>
      <c r="Y65" s="89"/>
      <c r="Z65" s="76"/>
      <c r="AA65" s="83"/>
      <c r="AB65" s="84"/>
      <c r="AC65" s="78"/>
      <c r="AD65" s="77"/>
      <c r="AE65" s="77"/>
      <c r="AF65" s="76"/>
      <c r="AG65" s="78"/>
      <c r="AH65" s="78"/>
      <c r="AI65" s="78"/>
      <c r="AJ65" s="78"/>
      <c r="AK65" s="78"/>
      <c r="AL65" s="78"/>
      <c r="AM65" s="78"/>
      <c r="AN65" s="78"/>
      <c r="AO65" s="78"/>
      <c r="AP65" s="78"/>
      <c r="AQ65" s="78"/>
      <c r="AR65" s="78"/>
      <c r="AS65" s="78"/>
      <c r="AT65" s="78"/>
    </row>
    <row r="66" spans="1:46" s="85" customFormat="1" ht="30" customHeight="1" x14ac:dyDescent="0.35">
      <c r="A66" s="289"/>
      <c r="B66" s="104">
        <v>63</v>
      </c>
      <c r="C66" s="290"/>
      <c r="D66" s="105" t="s">
        <v>254</v>
      </c>
      <c r="E66" s="106" t="s">
        <v>252</v>
      </c>
      <c r="F66" s="107" t="s">
        <v>252</v>
      </c>
      <c r="G66" s="106" t="s">
        <v>253</v>
      </c>
      <c r="H66" s="108" t="s">
        <v>79</v>
      </c>
      <c r="I66" s="108" t="s">
        <v>84</v>
      </c>
      <c r="J66" s="109">
        <v>147.44999999999999</v>
      </c>
      <c r="K66" s="87"/>
      <c r="L66" s="70">
        <f t="shared" si="1"/>
        <v>0</v>
      </c>
      <c r="M66" s="71">
        <f t="shared" si="2"/>
        <v>0</v>
      </c>
      <c r="N66" s="72"/>
      <c r="O66" s="73">
        <f t="shared" si="3"/>
        <v>0</v>
      </c>
      <c r="P66" s="72"/>
      <c r="Q66" s="72"/>
      <c r="R66" s="72"/>
      <c r="S66" s="74">
        <f t="shared" si="0"/>
        <v>0</v>
      </c>
      <c r="T66" s="121" t="str">
        <f t="shared" si="4"/>
        <v>OK</v>
      </c>
      <c r="U66" s="75"/>
      <c r="V66" s="89"/>
      <c r="W66" s="89"/>
      <c r="X66" s="76"/>
      <c r="Y66" s="89"/>
      <c r="Z66" s="76"/>
      <c r="AA66" s="83"/>
      <c r="AB66" s="84"/>
      <c r="AC66" s="78"/>
      <c r="AD66" s="77"/>
      <c r="AE66" s="77"/>
      <c r="AF66" s="76"/>
      <c r="AG66" s="78"/>
      <c r="AH66" s="78"/>
      <c r="AI66" s="78"/>
      <c r="AJ66" s="78"/>
      <c r="AK66" s="78"/>
      <c r="AL66" s="78"/>
      <c r="AM66" s="78"/>
      <c r="AN66" s="78"/>
      <c r="AO66" s="78"/>
      <c r="AP66" s="78"/>
      <c r="AQ66" s="78"/>
      <c r="AR66" s="78"/>
      <c r="AS66" s="78"/>
      <c r="AT66" s="78"/>
    </row>
    <row r="67" spans="1:46" s="85" customFormat="1" ht="30" customHeight="1" x14ac:dyDescent="0.35">
      <c r="A67" s="289"/>
      <c r="B67" s="104">
        <v>64</v>
      </c>
      <c r="C67" s="290"/>
      <c r="D67" s="105" t="s">
        <v>255</v>
      </c>
      <c r="E67" s="106" t="s">
        <v>252</v>
      </c>
      <c r="F67" s="107" t="s">
        <v>252</v>
      </c>
      <c r="G67" s="106" t="s">
        <v>253</v>
      </c>
      <c r="H67" s="108" t="s">
        <v>79</v>
      </c>
      <c r="I67" s="108" t="s">
        <v>84</v>
      </c>
      <c r="J67" s="109">
        <v>155.47</v>
      </c>
      <c r="K67" s="87"/>
      <c r="L67" s="70">
        <f t="shared" si="1"/>
        <v>0</v>
      </c>
      <c r="M67" s="71">
        <f t="shared" si="2"/>
        <v>0</v>
      </c>
      <c r="N67" s="72"/>
      <c r="O67" s="73">
        <f t="shared" si="3"/>
        <v>0</v>
      </c>
      <c r="P67" s="72"/>
      <c r="Q67" s="72"/>
      <c r="R67" s="72"/>
      <c r="S67" s="74">
        <f t="shared" si="0"/>
        <v>0</v>
      </c>
      <c r="T67" s="121" t="str">
        <f t="shared" si="4"/>
        <v>OK</v>
      </c>
      <c r="U67" s="75"/>
      <c r="V67" s="89"/>
      <c r="W67" s="89"/>
      <c r="X67" s="76"/>
      <c r="Y67" s="89"/>
      <c r="Z67" s="76"/>
      <c r="AA67" s="83"/>
      <c r="AB67" s="84"/>
      <c r="AC67" s="78"/>
      <c r="AD67" s="77"/>
      <c r="AE67" s="77"/>
      <c r="AF67" s="76"/>
      <c r="AG67" s="78"/>
      <c r="AH67" s="78"/>
      <c r="AI67" s="78"/>
      <c r="AJ67" s="78"/>
      <c r="AK67" s="78"/>
      <c r="AL67" s="78"/>
      <c r="AM67" s="78"/>
      <c r="AN67" s="78"/>
      <c r="AO67" s="78"/>
      <c r="AP67" s="78"/>
      <c r="AQ67" s="78"/>
      <c r="AR67" s="78"/>
      <c r="AS67" s="78"/>
      <c r="AT67" s="78"/>
    </row>
    <row r="68" spans="1:46" s="85" customFormat="1" ht="30" customHeight="1" x14ac:dyDescent="0.35">
      <c r="A68" s="289"/>
      <c r="B68" s="104">
        <v>65</v>
      </c>
      <c r="C68" s="290"/>
      <c r="D68" s="105" t="s">
        <v>256</v>
      </c>
      <c r="E68" s="106" t="s">
        <v>252</v>
      </c>
      <c r="F68" s="107" t="s">
        <v>252</v>
      </c>
      <c r="G68" s="106" t="s">
        <v>253</v>
      </c>
      <c r="H68" s="108" t="s">
        <v>79</v>
      </c>
      <c r="I68" s="108" t="s">
        <v>84</v>
      </c>
      <c r="J68" s="109">
        <v>165.35</v>
      </c>
      <c r="K68" s="87"/>
      <c r="L68" s="70">
        <f t="shared" si="1"/>
        <v>0</v>
      </c>
      <c r="M68" s="71">
        <f t="shared" si="2"/>
        <v>0</v>
      </c>
      <c r="N68" s="72"/>
      <c r="O68" s="73">
        <f t="shared" si="3"/>
        <v>0</v>
      </c>
      <c r="P68" s="72"/>
      <c r="Q68" s="72"/>
      <c r="R68" s="72"/>
      <c r="S68" s="74">
        <f t="shared" si="0"/>
        <v>0</v>
      </c>
      <c r="T68" s="121" t="str">
        <f t="shared" si="4"/>
        <v>OK</v>
      </c>
      <c r="U68" s="75"/>
      <c r="V68" s="89"/>
      <c r="W68" s="89"/>
      <c r="X68" s="76"/>
      <c r="Y68" s="89"/>
      <c r="Z68" s="76"/>
      <c r="AA68" s="83"/>
      <c r="AB68" s="84"/>
      <c r="AC68" s="78"/>
      <c r="AD68" s="77"/>
      <c r="AE68" s="77"/>
      <c r="AF68" s="76"/>
      <c r="AG68" s="78"/>
      <c r="AH68" s="78"/>
      <c r="AI68" s="78"/>
      <c r="AJ68" s="78"/>
      <c r="AK68" s="78"/>
      <c r="AL68" s="78"/>
      <c r="AM68" s="78"/>
      <c r="AN68" s="78"/>
      <c r="AO68" s="78"/>
      <c r="AP68" s="78"/>
      <c r="AQ68" s="78"/>
      <c r="AR68" s="78"/>
      <c r="AS68" s="78"/>
      <c r="AT68" s="78"/>
    </row>
    <row r="69" spans="1:46" s="85" customFormat="1" ht="30" customHeight="1" x14ac:dyDescent="0.35">
      <c r="A69" s="289"/>
      <c r="B69" s="104">
        <v>66</v>
      </c>
      <c r="C69" s="290"/>
      <c r="D69" s="105" t="s">
        <v>257</v>
      </c>
      <c r="E69" s="106" t="s">
        <v>185</v>
      </c>
      <c r="F69" s="107" t="s">
        <v>258</v>
      </c>
      <c r="G69" s="106" t="s">
        <v>259</v>
      </c>
      <c r="H69" s="108" t="s">
        <v>79</v>
      </c>
      <c r="I69" s="108" t="s">
        <v>94</v>
      </c>
      <c r="J69" s="109">
        <v>8481.8700000000008</v>
      </c>
      <c r="K69" s="87"/>
      <c r="L69" s="70">
        <f t="shared" si="1"/>
        <v>0</v>
      </c>
      <c r="M69" s="71">
        <f t="shared" si="2"/>
        <v>0</v>
      </c>
      <c r="N69" s="72"/>
      <c r="O69" s="73">
        <f t="shared" si="3"/>
        <v>0</v>
      </c>
      <c r="P69" s="72"/>
      <c r="Q69" s="72"/>
      <c r="R69" s="72"/>
      <c r="S69" s="74">
        <f t="shared" si="0"/>
        <v>0</v>
      </c>
      <c r="T69" s="121" t="str">
        <f t="shared" si="4"/>
        <v>OK</v>
      </c>
      <c r="U69" s="75"/>
      <c r="V69" s="89"/>
      <c r="W69" s="89"/>
      <c r="X69" s="76"/>
      <c r="Y69" s="89"/>
      <c r="Z69" s="76"/>
      <c r="AA69" s="83"/>
      <c r="AB69" s="84"/>
      <c r="AC69" s="78"/>
      <c r="AD69" s="77"/>
      <c r="AE69" s="77"/>
      <c r="AF69" s="76"/>
      <c r="AG69" s="78"/>
      <c r="AH69" s="78"/>
      <c r="AI69" s="78"/>
      <c r="AJ69" s="78"/>
      <c r="AK69" s="78"/>
      <c r="AL69" s="78"/>
      <c r="AM69" s="78"/>
      <c r="AN69" s="78"/>
      <c r="AO69" s="78"/>
      <c r="AP69" s="78"/>
      <c r="AQ69" s="78"/>
      <c r="AR69" s="78"/>
      <c r="AS69" s="78"/>
      <c r="AT69" s="78"/>
    </row>
    <row r="70" spans="1:46" s="85" customFormat="1" ht="30" customHeight="1" x14ac:dyDescent="0.35">
      <c r="A70" s="289"/>
      <c r="B70" s="104">
        <v>67</v>
      </c>
      <c r="C70" s="290"/>
      <c r="D70" s="105" t="s">
        <v>260</v>
      </c>
      <c r="E70" s="106" t="s">
        <v>112</v>
      </c>
      <c r="F70" s="107" t="s">
        <v>261</v>
      </c>
      <c r="G70" s="106" t="s">
        <v>259</v>
      </c>
      <c r="H70" s="108" t="s">
        <v>79</v>
      </c>
      <c r="I70" s="108" t="s">
        <v>94</v>
      </c>
      <c r="J70" s="109">
        <v>16239.53</v>
      </c>
      <c r="K70" s="87"/>
      <c r="L70" s="70">
        <f t="shared" si="1"/>
        <v>0</v>
      </c>
      <c r="M70" s="71">
        <f t="shared" si="2"/>
        <v>0</v>
      </c>
      <c r="N70" s="72"/>
      <c r="O70" s="73">
        <f t="shared" si="3"/>
        <v>0</v>
      </c>
      <c r="P70" s="72"/>
      <c r="Q70" s="72"/>
      <c r="R70" s="72"/>
      <c r="S70" s="74">
        <f t="shared" si="0"/>
        <v>0</v>
      </c>
      <c r="T70" s="121" t="str">
        <f t="shared" si="4"/>
        <v>OK</v>
      </c>
      <c r="U70" s="75"/>
      <c r="V70" s="89"/>
      <c r="W70" s="89"/>
      <c r="X70" s="76"/>
      <c r="Y70" s="89"/>
      <c r="Z70" s="76"/>
      <c r="AA70" s="83"/>
      <c r="AB70" s="84"/>
      <c r="AC70" s="78"/>
      <c r="AD70" s="77"/>
      <c r="AE70" s="77"/>
      <c r="AF70" s="76"/>
      <c r="AG70" s="78"/>
      <c r="AH70" s="78"/>
      <c r="AI70" s="78"/>
      <c r="AJ70" s="78"/>
      <c r="AK70" s="78"/>
      <c r="AL70" s="78"/>
      <c r="AM70" s="78"/>
      <c r="AN70" s="78"/>
      <c r="AO70" s="78"/>
      <c r="AP70" s="78"/>
      <c r="AQ70" s="78"/>
      <c r="AR70" s="78"/>
      <c r="AS70" s="78"/>
      <c r="AT70" s="78"/>
    </row>
    <row r="71" spans="1:46" s="85" customFormat="1" ht="30" customHeight="1" x14ac:dyDescent="0.35">
      <c r="A71" s="289"/>
      <c r="B71" s="104">
        <v>68</v>
      </c>
      <c r="C71" s="290"/>
      <c r="D71" s="105" t="s">
        <v>262</v>
      </c>
      <c r="E71" s="106" t="s">
        <v>112</v>
      </c>
      <c r="F71" s="107" t="s">
        <v>263</v>
      </c>
      <c r="G71" s="106" t="s">
        <v>264</v>
      </c>
      <c r="H71" s="108" t="s">
        <v>79</v>
      </c>
      <c r="I71" s="108" t="s">
        <v>84</v>
      </c>
      <c r="J71" s="109">
        <v>1268.17</v>
      </c>
      <c r="K71" s="87"/>
      <c r="L71" s="70">
        <f t="shared" si="1"/>
        <v>0</v>
      </c>
      <c r="M71" s="71">
        <f t="shared" si="2"/>
        <v>0</v>
      </c>
      <c r="N71" s="72"/>
      <c r="O71" s="73">
        <f t="shared" si="3"/>
        <v>0</v>
      </c>
      <c r="P71" s="72"/>
      <c r="Q71" s="72"/>
      <c r="R71" s="72"/>
      <c r="S71" s="74">
        <f t="shared" si="0"/>
        <v>0</v>
      </c>
      <c r="T71" s="121" t="str">
        <f t="shared" si="4"/>
        <v>OK</v>
      </c>
      <c r="U71" s="75"/>
      <c r="V71" s="89"/>
      <c r="W71" s="89"/>
      <c r="X71" s="76"/>
      <c r="Y71" s="89"/>
      <c r="Z71" s="76"/>
      <c r="AA71" s="83"/>
      <c r="AB71" s="84"/>
      <c r="AC71" s="78"/>
      <c r="AD71" s="77"/>
      <c r="AE71" s="77"/>
      <c r="AF71" s="76"/>
      <c r="AG71" s="78"/>
      <c r="AH71" s="78"/>
      <c r="AI71" s="78"/>
      <c r="AJ71" s="78"/>
      <c r="AK71" s="78"/>
      <c r="AL71" s="78"/>
      <c r="AM71" s="78"/>
      <c r="AN71" s="78"/>
      <c r="AO71" s="78"/>
      <c r="AP71" s="78"/>
      <c r="AQ71" s="78"/>
      <c r="AR71" s="78"/>
      <c r="AS71" s="78"/>
      <c r="AT71" s="78"/>
    </row>
    <row r="72" spans="1:46" s="85" customFormat="1" ht="30" customHeight="1" x14ac:dyDescent="0.35">
      <c r="A72" s="289"/>
      <c r="B72" s="104">
        <v>69</v>
      </c>
      <c r="C72" s="290"/>
      <c r="D72" s="105" t="s">
        <v>265</v>
      </c>
      <c r="E72" s="106" t="s">
        <v>252</v>
      </c>
      <c r="F72" s="107" t="s">
        <v>252</v>
      </c>
      <c r="G72" s="106" t="s">
        <v>264</v>
      </c>
      <c r="H72" s="108" t="s">
        <v>79</v>
      </c>
      <c r="I72" s="108" t="s">
        <v>84</v>
      </c>
      <c r="J72" s="109">
        <v>1281.49</v>
      </c>
      <c r="K72" s="87"/>
      <c r="L72" s="70">
        <f t="shared" si="1"/>
        <v>0</v>
      </c>
      <c r="M72" s="71">
        <f t="shared" si="2"/>
        <v>0</v>
      </c>
      <c r="N72" s="72"/>
      <c r="O72" s="73">
        <f t="shared" si="3"/>
        <v>0</v>
      </c>
      <c r="P72" s="72"/>
      <c r="Q72" s="72"/>
      <c r="R72" s="72"/>
      <c r="S72" s="74">
        <f t="shared" si="0"/>
        <v>0</v>
      </c>
      <c r="T72" s="121" t="str">
        <f t="shared" si="4"/>
        <v>OK</v>
      </c>
      <c r="U72" s="75"/>
      <c r="V72" s="89"/>
      <c r="W72" s="89"/>
      <c r="X72" s="76"/>
      <c r="Y72" s="89"/>
      <c r="Z72" s="76"/>
      <c r="AA72" s="83"/>
      <c r="AB72" s="84"/>
      <c r="AC72" s="78"/>
      <c r="AD72" s="77"/>
      <c r="AE72" s="77"/>
      <c r="AF72" s="76"/>
      <c r="AG72" s="78"/>
      <c r="AH72" s="78"/>
      <c r="AI72" s="78"/>
      <c r="AJ72" s="78"/>
      <c r="AK72" s="78"/>
      <c r="AL72" s="78"/>
      <c r="AM72" s="78"/>
      <c r="AN72" s="78"/>
      <c r="AO72" s="78"/>
      <c r="AP72" s="78"/>
      <c r="AQ72" s="78"/>
      <c r="AR72" s="78"/>
      <c r="AS72" s="78"/>
      <c r="AT72" s="78"/>
    </row>
    <row r="73" spans="1:46" s="85" customFormat="1" ht="30" customHeight="1" x14ac:dyDescent="0.35">
      <c r="A73" s="289"/>
      <c r="B73" s="104">
        <v>70</v>
      </c>
      <c r="C73" s="290"/>
      <c r="D73" s="105" t="s">
        <v>266</v>
      </c>
      <c r="E73" s="106" t="s">
        <v>252</v>
      </c>
      <c r="F73" s="107" t="s">
        <v>252</v>
      </c>
      <c r="G73" s="106" t="s">
        <v>253</v>
      </c>
      <c r="H73" s="108" t="s">
        <v>79</v>
      </c>
      <c r="I73" s="108" t="s">
        <v>84</v>
      </c>
      <c r="J73" s="109">
        <v>67.02</v>
      </c>
      <c r="K73" s="87"/>
      <c r="L73" s="70">
        <f t="shared" si="1"/>
        <v>0</v>
      </c>
      <c r="M73" s="71">
        <f t="shared" si="2"/>
        <v>0</v>
      </c>
      <c r="N73" s="72"/>
      <c r="O73" s="73">
        <f t="shared" si="3"/>
        <v>0</v>
      </c>
      <c r="P73" s="72"/>
      <c r="Q73" s="72"/>
      <c r="R73" s="72"/>
      <c r="S73" s="74">
        <f t="shared" si="0"/>
        <v>0</v>
      </c>
      <c r="T73" s="121" t="str">
        <f t="shared" si="4"/>
        <v>OK</v>
      </c>
      <c r="U73" s="75"/>
      <c r="V73" s="89"/>
      <c r="W73" s="89"/>
      <c r="X73" s="76"/>
      <c r="Y73" s="89"/>
      <c r="Z73" s="76"/>
      <c r="AA73" s="83"/>
      <c r="AB73" s="84"/>
      <c r="AC73" s="78"/>
      <c r="AD73" s="77"/>
      <c r="AE73" s="77"/>
      <c r="AF73" s="76"/>
      <c r="AG73" s="78"/>
      <c r="AH73" s="78"/>
      <c r="AI73" s="78"/>
      <c r="AJ73" s="78"/>
      <c r="AK73" s="78"/>
      <c r="AL73" s="78"/>
      <c r="AM73" s="78"/>
      <c r="AN73" s="78"/>
      <c r="AO73" s="78"/>
      <c r="AP73" s="78"/>
      <c r="AQ73" s="78"/>
      <c r="AR73" s="78"/>
      <c r="AS73" s="78"/>
      <c r="AT73" s="78"/>
    </row>
    <row r="74" spans="1:46" s="85" customFormat="1" ht="30" customHeight="1" x14ac:dyDescent="0.35">
      <c r="A74" s="289"/>
      <c r="B74" s="104">
        <v>71</v>
      </c>
      <c r="C74" s="290"/>
      <c r="D74" s="105" t="s">
        <v>267</v>
      </c>
      <c r="E74" s="106" t="s">
        <v>252</v>
      </c>
      <c r="F74" s="107" t="s">
        <v>252</v>
      </c>
      <c r="G74" s="106" t="s">
        <v>253</v>
      </c>
      <c r="H74" s="108" t="s">
        <v>79</v>
      </c>
      <c r="I74" s="108" t="s">
        <v>84</v>
      </c>
      <c r="J74" s="109">
        <v>239.47</v>
      </c>
      <c r="K74" s="87"/>
      <c r="L74" s="70">
        <f t="shared" si="1"/>
        <v>0</v>
      </c>
      <c r="M74" s="71">
        <f t="shared" si="2"/>
        <v>0</v>
      </c>
      <c r="N74" s="72"/>
      <c r="O74" s="73">
        <f t="shared" si="3"/>
        <v>0</v>
      </c>
      <c r="P74" s="72"/>
      <c r="Q74" s="72"/>
      <c r="R74" s="72"/>
      <c r="S74" s="74">
        <f t="shared" si="0"/>
        <v>0</v>
      </c>
      <c r="T74" s="121" t="str">
        <f t="shared" si="4"/>
        <v>OK</v>
      </c>
      <c r="U74" s="75"/>
      <c r="V74" s="89"/>
      <c r="W74" s="89"/>
      <c r="X74" s="76"/>
      <c r="Y74" s="89"/>
      <c r="Z74" s="76"/>
      <c r="AA74" s="83"/>
      <c r="AB74" s="84"/>
      <c r="AC74" s="78"/>
      <c r="AD74" s="77"/>
      <c r="AE74" s="77"/>
      <c r="AF74" s="76"/>
      <c r="AG74" s="78"/>
      <c r="AH74" s="78"/>
      <c r="AI74" s="78"/>
      <c r="AJ74" s="78"/>
      <c r="AK74" s="78"/>
      <c r="AL74" s="78"/>
      <c r="AM74" s="78"/>
      <c r="AN74" s="78"/>
      <c r="AO74" s="78"/>
      <c r="AP74" s="78"/>
      <c r="AQ74" s="78"/>
      <c r="AR74" s="78"/>
      <c r="AS74" s="78"/>
      <c r="AT74" s="78"/>
    </row>
    <row r="75" spans="1:46" s="85" customFormat="1" ht="30" customHeight="1" x14ac:dyDescent="0.35">
      <c r="A75" s="289"/>
      <c r="B75" s="104">
        <v>72</v>
      </c>
      <c r="C75" s="290"/>
      <c r="D75" s="105" t="s">
        <v>268</v>
      </c>
      <c r="E75" s="106" t="s">
        <v>269</v>
      </c>
      <c r="F75" s="107" t="s">
        <v>269</v>
      </c>
      <c r="G75" s="106" t="s">
        <v>270</v>
      </c>
      <c r="H75" s="108" t="s">
        <v>271</v>
      </c>
      <c r="I75" s="108" t="s">
        <v>272</v>
      </c>
      <c r="J75" s="109">
        <v>104.04</v>
      </c>
      <c r="K75" s="87"/>
      <c r="L75" s="70">
        <f t="shared" si="1"/>
        <v>0</v>
      </c>
      <c r="M75" s="71">
        <f t="shared" si="2"/>
        <v>0</v>
      </c>
      <c r="N75" s="72"/>
      <c r="O75" s="73">
        <f t="shared" si="3"/>
        <v>0</v>
      </c>
      <c r="P75" s="72"/>
      <c r="Q75" s="72"/>
      <c r="R75" s="72"/>
      <c r="S75" s="74">
        <f t="shared" si="0"/>
        <v>0</v>
      </c>
      <c r="T75" s="121" t="str">
        <f t="shared" si="4"/>
        <v>OK</v>
      </c>
      <c r="U75" s="75"/>
      <c r="V75" s="89"/>
      <c r="W75" s="89"/>
      <c r="X75" s="76"/>
      <c r="Y75" s="89"/>
      <c r="Z75" s="76"/>
      <c r="AA75" s="83"/>
      <c r="AB75" s="84"/>
      <c r="AC75" s="78"/>
      <c r="AD75" s="77"/>
      <c r="AE75" s="77"/>
      <c r="AF75" s="76"/>
      <c r="AG75" s="78"/>
      <c r="AH75" s="78"/>
      <c r="AI75" s="78"/>
      <c r="AJ75" s="78"/>
      <c r="AK75" s="78"/>
      <c r="AL75" s="78"/>
      <c r="AM75" s="78"/>
      <c r="AN75" s="78"/>
      <c r="AO75" s="78"/>
      <c r="AP75" s="78"/>
      <c r="AQ75" s="78"/>
      <c r="AR75" s="78"/>
      <c r="AS75" s="78"/>
      <c r="AT75" s="78"/>
    </row>
    <row r="76" spans="1:46" s="85" customFormat="1" ht="30" customHeight="1" x14ac:dyDescent="0.35">
      <c r="A76" s="289"/>
      <c r="B76" s="104">
        <v>73</v>
      </c>
      <c r="C76" s="290"/>
      <c r="D76" s="105" t="s">
        <v>273</v>
      </c>
      <c r="E76" s="106" t="s">
        <v>112</v>
      </c>
      <c r="F76" s="107" t="s">
        <v>274</v>
      </c>
      <c r="G76" s="106" t="s">
        <v>259</v>
      </c>
      <c r="H76" s="108" t="s">
        <v>79</v>
      </c>
      <c r="I76" s="108" t="s">
        <v>94</v>
      </c>
      <c r="J76" s="109">
        <v>1921.22</v>
      </c>
      <c r="K76" s="87"/>
      <c r="L76" s="70">
        <f t="shared" si="1"/>
        <v>0</v>
      </c>
      <c r="M76" s="71">
        <f t="shared" si="2"/>
        <v>0</v>
      </c>
      <c r="N76" s="72"/>
      <c r="O76" s="73">
        <f t="shared" si="3"/>
        <v>0</v>
      </c>
      <c r="P76" s="72"/>
      <c r="Q76" s="72"/>
      <c r="R76" s="72"/>
      <c r="S76" s="74">
        <f t="shared" si="0"/>
        <v>0</v>
      </c>
      <c r="T76" s="121" t="str">
        <f t="shared" si="4"/>
        <v>OK</v>
      </c>
      <c r="U76" s="75"/>
      <c r="V76" s="89"/>
      <c r="W76" s="89"/>
      <c r="X76" s="76"/>
      <c r="Y76" s="89"/>
      <c r="Z76" s="76"/>
      <c r="AA76" s="83"/>
      <c r="AB76" s="84"/>
      <c r="AC76" s="78"/>
      <c r="AD76" s="77"/>
      <c r="AE76" s="77"/>
      <c r="AF76" s="76"/>
      <c r="AG76" s="78"/>
      <c r="AH76" s="78"/>
      <c r="AI76" s="78"/>
      <c r="AJ76" s="78"/>
      <c r="AK76" s="78"/>
      <c r="AL76" s="78"/>
      <c r="AM76" s="78"/>
      <c r="AN76" s="78"/>
      <c r="AO76" s="78"/>
      <c r="AP76" s="78"/>
      <c r="AQ76" s="78"/>
      <c r="AR76" s="78"/>
      <c r="AS76" s="78"/>
      <c r="AT76" s="78"/>
    </row>
    <row r="77" spans="1:46" s="85" customFormat="1" ht="30" customHeight="1" x14ac:dyDescent="0.35">
      <c r="A77" s="289"/>
      <c r="B77" s="104">
        <v>74</v>
      </c>
      <c r="C77" s="290"/>
      <c r="D77" s="105" t="s">
        <v>275</v>
      </c>
      <c r="E77" s="106" t="s">
        <v>112</v>
      </c>
      <c r="F77" s="107" t="s">
        <v>276</v>
      </c>
      <c r="G77" s="106" t="s">
        <v>259</v>
      </c>
      <c r="H77" s="108" t="s">
        <v>79</v>
      </c>
      <c r="I77" s="108" t="s">
        <v>94</v>
      </c>
      <c r="J77" s="109">
        <v>15962.85</v>
      </c>
      <c r="K77" s="87"/>
      <c r="L77" s="70">
        <f t="shared" si="1"/>
        <v>0</v>
      </c>
      <c r="M77" s="71">
        <f t="shared" si="2"/>
        <v>0</v>
      </c>
      <c r="N77" s="72"/>
      <c r="O77" s="73">
        <f t="shared" si="3"/>
        <v>0</v>
      </c>
      <c r="P77" s="72"/>
      <c r="Q77" s="72"/>
      <c r="R77" s="72"/>
      <c r="S77" s="74">
        <f t="shared" si="0"/>
        <v>0</v>
      </c>
      <c r="T77" s="121" t="str">
        <f t="shared" si="4"/>
        <v>OK</v>
      </c>
      <c r="U77" s="75"/>
      <c r="V77" s="89"/>
      <c r="W77" s="89"/>
      <c r="X77" s="76"/>
      <c r="Y77" s="89"/>
      <c r="Z77" s="76"/>
      <c r="AA77" s="83"/>
      <c r="AB77" s="84"/>
      <c r="AC77" s="78"/>
      <c r="AD77" s="77"/>
      <c r="AE77" s="77"/>
      <c r="AF77" s="76"/>
      <c r="AG77" s="78"/>
      <c r="AH77" s="78"/>
      <c r="AI77" s="78"/>
      <c r="AJ77" s="78"/>
      <c r="AK77" s="78"/>
      <c r="AL77" s="78"/>
      <c r="AM77" s="78"/>
      <c r="AN77" s="78"/>
      <c r="AO77" s="78"/>
      <c r="AP77" s="78"/>
      <c r="AQ77" s="78"/>
      <c r="AR77" s="78"/>
      <c r="AS77" s="78"/>
      <c r="AT77" s="78"/>
    </row>
    <row r="78" spans="1:46" s="85" customFormat="1" ht="30" customHeight="1" x14ac:dyDescent="0.35">
      <c r="A78" s="289"/>
      <c r="B78" s="104">
        <v>75</v>
      </c>
      <c r="C78" s="290"/>
      <c r="D78" s="105" t="s">
        <v>277</v>
      </c>
      <c r="E78" s="106" t="s">
        <v>185</v>
      </c>
      <c r="F78" s="107" t="s">
        <v>278</v>
      </c>
      <c r="G78" s="106" t="s">
        <v>259</v>
      </c>
      <c r="H78" s="108" t="s">
        <v>79</v>
      </c>
      <c r="I78" s="108" t="s">
        <v>94</v>
      </c>
      <c r="J78" s="109">
        <v>3195.49</v>
      </c>
      <c r="K78" s="87"/>
      <c r="L78" s="70">
        <f t="shared" si="1"/>
        <v>0</v>
      </c>
      <c r="M78" s="71">
        <f t="shared" si="2"/>
        <v>0</v>
      </c>
      <c r="N78" s="72"/>
      <c r="O78" s="73">
        <f t="shared" si="3"/>
        <v>0</v>
      </c>
      <c r="P78" s="72"/>
      <c r="Q78" s="72"/>
      <c r="R78" s="72"/>
      <c r="S78" s="74">
        <f t="shared" si="0"/>
        <v>0</v>
      </c>
      <c r="T78" s="121" t="str">
        <f t="shared" si="4"/>
        <v>OK</v>
      </c>
      <c r="U78" s="75"/>
      <c r="V78" s="89"/>
      <c r="W78" s="89"/>
      <c r="X78" s="76"/>
      <c r="Y78" s="89"/>
      <c r="Z78" s="76"/>
      <c r="AA78" s="83"/>
      <c r="AB78" s="84"/>
      <c r="AC78" s="78"/>
      <c r="AD78" s="77"/>
      <c r="AE78" s="77"/>
      <c r="AF78" s="76"/>
      <c r="AG78" s="78"/>
      <c r="AH78" s="78"/>
      <c r="AI78" s="78"/>
      <c r="AJ78" s="78"/>
      <c r="AK78" s="78"/>
      <c r="AL78" s="78"/>
      <c r="AM78" s="78"/>
      <c r="AN78" s="78"/>
      <c r="AO78" s="78"/>
      <c r="AP78" s="78"/>
      <c r="AQ78" s="78"/>
      <c r="AR78" s="78"/>
      <c r="AS78" s="78"/>
      <c r="AT78" s="78"/>
    </row>
    <row r="79" spans="1:46" s="85" customFormat="1" ht="30" customHeight="1" x14ac:dyDescent="0.35">
      <c r="A79" s="289">
        <v>14</v>
      </c>
      <c r="B79" s="104">
        <v>76</v>
      </c>
      <c r="C79" s="290" t="s">
        <v>279</v>
      </c>
      <c r="D79" s="105" t="s">
        <v>280</v>
      </c>
      <c r="E79" s="106" t="s">
        <v>281</v>
      </c>
      <c r="F79" s="107" t="s">
        <v>282</v>
      </c>
      <c r="G79" s="106" t="s">
        <v>283</v>
      </c>
      <c r="H79" s="108" t="s">
        <v>79</v>
      </c>
      <c r="I79" s="108" t="s">
        <v>84</v>
      </c>
      <c r="J79" s="109">
        <v>2052.2600000000002</v>
      </c>
      <c r="K79" s="87"/>
      <c r="L79" s="70">
        <f t="shared" si="1"/>
        <v>0</v>
      </c>
      <c r="M79" s="71">
        <f t="shared" si="2"/>
        <v>0</v>
      </c>
      <c r="N79" s="72"/>
      <c r="O79" s="73">
        <f t="shared" si="3"/>
        <v>0</v>
      </c>
      <c r="P79" s="72"/>
      <c r="Q79" s="72"/>
      <c r="R79" s="72"/>
      <c r="S79" s="74">
        <f t="shared" si="0"/>
        <v>0</v>
      </c>
      <c r="T79" s="121" t="str">
        <f t="shared" si="4"/>
        <v>OK</v>
      </c>
      <c r="U79" s="75"/>
      <c r="V79" s="89"/>
      <c r="W79" s="89"/>
      <c r="X79" s="76"/>
      <c r="Y79" s="89"/>
      <c r="Z79" s="76"/>
      <c r="AA79" s="83"/>
      <c r="AB79" s="84"/>
      <c r="AC79" s="78"/>
      <c r="AD79" s="77"/>
      <c r="AE79" s="77"/>
      <c r="AF79" s="76"/>
      <c r="AG79" s="78"/>
      <c r="AH79" s="78"/>
      <c r="AI79" s="78"/>
      <c r="AJ79" s="78"/>
      <c r="AK79" s="78"/>
      <c r="AL79" s="78"/>
      <c r="AM79" s="78"/>
      <c r="AN79" s="78"/>
      <c r="AO79" s="78"/>
      <c r="AP79" s="78"/>
      <c r="AQ79" s="78"/>
      <c r="AR79" s="78"/>
      <c r="AS79" s="78"/>
      <c r="AT79" s="78"/>
    </row>
    <row r="80" spans="1:46" s="85" customFormat="1" ht="30" customHeight="1" x14ac:dyDescent="0.35">
      <c r="A80" s="289"/>
      <c r="B80" s="104">
        <v>77</v>
      </c>
      <c r="C80" s="290"/>
      <c r="D80" s="105" t="s">
        <v>284</v>
      </c>
      <c r="E80" s="106" t="s">
        <v>281</v>
      </c>
      <c r="F80" s="107" t="s">
        <v>285</v>
      </c>
      <c r="G80" s="106" t="s">
        <v>283</v>
      </c>
      <c r="H80" s="108" t="s">
        <v>79</v>
      </c>
      <c r="I80" s="108" t="s">
        <v>84</v>
      </c>
      <c r="J80" s="109">
        <v>999.33</v>
      </c>
      <c r="K80" s="87"/>
      <c r="L80" s="70">
        <f t="shared" si="1"/>
        <v>0</v>
      </c>
      <c r="M80" s="71">
        <f t="shared" si="2"/>
        <v>0</v>
      </c>
      <c r="N80" s="72"/>
      <c r="O80" s="73">
        <f t="shared" si="3"/>
        <v>0</v>
      </c>
      <c r="P80" s="72"/>
      <c r="Q80" s="72"/>
      <c r="R80" s="72"/>
      <c r="S80" s="74">
        <f t="shared" si="0"/>
        <v>0</v>
      </c>
      <c r="T80" s="121" t="str">
        <f t="shared" si="4"/>
        <v>OK</v>
      </c>
      <c r="U80" s="75"/>
      <c r="V80" s="89"/>
      <c r="W80" s="89"/>
      <c r="X80" s="76"/>
      <c r="Y80" s="89"/>
      <c r="Z80" s="76"/>
      <c r="AA80" s="83"/>
      <c r="AB80" s="84"/>
      <c r="AC80" s="78"/>
      <c r="AD80" s="77"/>
      <c r="AE80" s="77"/>
      <c r="AF80" s="76"/>
      <c r="AG80" s="78"/>
      <c r="AH80" s="78"/>
      <c r="AI80" s="78"/>
      <c r="AJ80" s="78"/>
      <c r="AK80" s="78"/>
      <c r="AL80" s="78"/>
      <c r="AM80" s="78"/>
      <c r="AN80" s="78"/>
      <c r="AO80" s="78"/>
      <c r="AP80" s="78"/>
      <c r="AQ80" s="78"/>
      <c r="AR80" s="78"/>
      <c r="AS80" s="78"/>
      <c r="AT80" s="78"/>
    </row>
    <row r="81" spans="1:46" s="85" customFormat="1" ht="30" customHeight="1" x14ac:dyDescent="0.35">
      <c r="A81" s="118">
        <v>15</v>
      </c>
      <c r="B81" s="104">
        <v>78</v>
      </c>
      <c r="C81" s="119" t="s">
        <v>286</v>
      </c>
      <c r="D81" s="105" t="s">
        <v>287</v>
      </c>
      <c r="E81" s="106" t="s">
        <v>288</v>
      </c>
      <c r="F81" s="107" t="s">
        <v>289</v>
      </c>
      <c r="G81" s="106" t="s">
        <v>290</v>
      </c>
      <c r="H81" s="108" t="s">
        <v>79</v>
      </c>
      <c r="I81" s="108" t="s">
        <v>291</v>
      </c>
      <c r="J81" s="109">
        <v>1214.07</v>
      </c>
      <c r="K81" s="87"/>
      <c r="L81" s="70">
        <f t="shared" si="1"/>
        <v>0</v>
      </c>
      <c r="M81" s="71">
        <f t="shared" si="2"/>
        <v>0</v>
      </c>
      <c r="N81" s="72"/>
      <c r="O81" s="73">
        <f t="shared" si="3"/>
        <v>0</v>
      </c>
      <c r="P81" s="72"/>
      <c r="Q81" s="72"/>
      <c r="R81" s="72"/>
      <c r="S81" s="74">
        <f t="shared" si="0"/>
        <v>0</v>
      </c>
      <c r="T81" s="121" t="str">
        <f t="shared" si="4"/>
        <v>OK</v>
      </c>
      <c r="U81" s="75"/>
      <c r="V81" s="89"/>
      <c r="W81" s="89"/>
      <c r="X81" s="76"/>
      <c r="Y81" s="89"/>
      <c r="Z81" s="76"/>
      <c r="AA81" s="83"/>
      <c r="AB81" s="84"/>
      <c r="AC81" s="78"/>
      <c r="AD81" s="77"/>
      <c r="AE81" s="77"/>
      <c r="AF81" s="76"/>
      <c r="AG81" s="78"/>
      <c r="AH81" s="78"/>
      <c r="AI81" s="78"/>
      <c r="AJ81" s="78"/>
      <c r="AK81" s="78"/>
      <c r="AL81" s="78"/>
      <c r="AM81" s="78"/>
      <c r="AN81" s="78"/>
      <c r="AO81" s="78"/>
      <c r="AP81" s="78"/>
      <c r="AQ81" s="78"/>
      <c r="AR81" s="78"/>
      <c r="AS81" s="78"/>
      <c r="AT81" s="78"/>
    </row>
    <row r="82" spans="1:46" s="85" customFormat="1" ht="30" customHeight="1" x14ac:dyDescent="0.35">
      <c r="A82" s="289">
        <v>16</v>
      </c>
      <c r="B82" s="104">
        <v>79</v>
      </c>
      <c r="C82" s="290" t="s">
        <v>292</v>
      </c>
      <c r="D82" s="105" t="s">
        <v>293</v>
      </c>
      <c r="E82" s="106" t="s">
        <v>294</v>
      </c>
      <c r="F82" s="107" t="s">
        <v>295</v>
      </c>
      <c r="G82" s="106" t="s">
        <v>296</v>
      </c>
      <c r="H82" s="108" t="s">
        <v>79</v>
      </c>
      <c r="I82" s="108" t="s">
        <v>297</v>
      </c>
      <c r="J82" s="109">
        <v>2550.33</v>
      </c>
      <c r="K82" s="87"/>
      <c r="L82" s="70">
        <f t="shared" si="1"/>
        <v>0</v>
      </c>
      <c r="M82" s="71">
        <f t="shared" si="2"/>
        <v>0</v>
      </c>
      <c r="N82" s="72"/>
      <c r="O82" s="73">
        <f t="shared" si="3"/>
        <v>0</v>
      </c>
      <c r="P82" s="72"/>
      <c r="Q82" s="72"/>
      <c r="R82" s="72"/>
      <c r="S82" s="74">
        <f t="shared" si="0"/>
        <v>0</v>
      </c>
      <c r="T82" s="121" t="str">
        <f t="shared" si="4"/>
        <v>OK</v>
      </c>
      <c r="U82" s="75"/>
      <c r="V82" s="89"/>
      <c r="W82" s="89"/>
      <c r="X82" s="76"/>
      <c r="Y82" s="89"/>
      <c r="Z82" s="76"/>
      <c r="AA82" s="83"/>
      <c r="AB82" s="84"/>
      <c r="AC82" s="78"/>
      <c r="AD82" s="77"/>
      <c r="AE82" s="77"/>
      <c r="AF82" s="76"/>
      <c r="AG82" s="78"/>
      <c r="AH82" s="78"/>
      <c r="AI82" s="78"/>
      <c r="AJ82" s="78"/>
      <c r="AK82" s="78"/>
      <c r="AL82" s="78"/>
      <c r="AM82" s="78"/>
      <c r="AN82" s="78"/>
      <c r="AO82" s="78"/>
      <c r="AP82" s="78"/>
      <c r="AQ82" s="78"/>
      <c r="AR82" s="78"/>
      <c r="AS82" s="78"/>
      <c r="AT82" s="78"/>
    </row>
    <row r="83" spans="1:46" s="85" customFormat="1" ht="30" customHeight="1" x14ac:dyDescent="0.35">
      <c r="A83" s="289"/>
      <c r="B83" s="104">
        <v>80</v>
      </c>
      <c r="C83" s="290"/>
      <c r="D83" s="105" t="s">
        <v>298</v>
      </c>
      <c r="E83" s="106" t="s">
        <v>294</v>
      </c>
      <c r="F83" s="107" t="s">
        <v>299</v>
      </c>
      <c r="G83" s="106" t="s">
        <v>296</v>
      </c>
      <c r="H83" s="108" t="s">
        <v>79</v>
      </c>
      <c r="I83" s="108" t="s">
        <v>297</v>
      </c>
      <c r="J83" s="109">
        <v>3366.75</v>
      </c>
      <c r="K83" s="87"/>
      <c r="L83" s="70">
        <f t="shared" si="1"/>
        <v>0</v>
      </c>
      <c r="M83" s="71">
        <f t="shared" si="2"/>
        <v>0</v>
      </c>
      <c r="N83" s="72"/>
      <c r="O83" s="73">
        <f t="shared" si="3"/>
        <v>0</v>
      </c>
      <c r="P83" s="72"/>
      <c r="Q83" s="72"/>
      <c r="R83" s="72"/>
      <c r="S83" s="74">
        <f t="shared" si="0"/>
        <v>0</v>
      </c>
      <c r="T83" s="121" t="str">
        <f t="shared" si="4"/>
        <v>OK</v>
      </c>
      <c r="U83" s="75"/>
      <c r="V83" s="89"/>
      <c r="W83" s="89"/>
      <c r="X83" s="76"/>
      <c r="Y83" s="89"/>
      <c r="Z83" s="76"/>
      <c r="AA83" s="83"/>
      <c r="AB83" s="84"/>
      <c r="AC83" s="78"/>
      <c r="AD83" s="77"/>
      <c r="AE83" s="77"/>
      <c r="AF83" s="76"/>
      <c r="AG83" s="78"/>
      <c r="AH83" s="78"/>
      <c r="AI83" s="78"/>
      <c r="AJ83" s="78"/>
      <c r="AK83" s="78"/>
      <c r="AL83" s="78"/>
      <c r="AM83" s="78"/>
      <c r="AN83" s="78"/>
      <c r="AO83" s="78"/>
      <c r="AP83" s="78"/>
      <c r="AQ83" s="78"/>
      <c r="AR83" s="78"/>
      <c r="AS83" s="78"/>
      <c r="AT83" s="78"/>
    </row>
    <row r="84" spans="1:46" s="85" customFormat="1" ht="30" customHeight="1" x14ac:dyDescent="0.35">
      <c r="A84" s="289">
        <v>17</v>
      </c>
      <c r="B84" s="104">
        <v>81</v>
      </c>
      <c r="C84" s="290" t="s">
        <v>207</v>
      </c>
      <c r="D84" s="105" t="s">
        <v>300</v>
      </c>
      <c r="E84" s="106" t="s">
        <v>301</v>
      </c>
      <c r="F84" s="107" t="s">
        <v>302</v>
      </c>
      <c r="G84" s="106" t="s">
        <v>173</v>
      </c>
      <c r="H84" s="108" t="s">
        <v>79</v>
      </c>
      <c r="I84" s="108" t="s">
        <v>84</v>
      </c>
      <c r="J84" s="109">
        <v>35.76</v>
      </c>
      <c r="K84" s="87"/>
      <c r="L84" s="70">
        <f t="shared" si="1"/>
        <v>0</v>
      </c>
      <c r="M84" s="71">
        <f t="shared" si="2"/>
        <v>0</v>
      </c>
      <c r="N84" s="72"/>
      <c r="O84" s="73">
        <f t="shared" si="3"/>
        <v>0</v>
      </c>
      <c r="P84" s="72"/>
      <c r="Q84" s="72"/>
      <c r="R84" s="72"/>
      <c r="S84" s="74">
        <f t="shared" si="0"/>
        <v>0</v>
      </c>
      <c r="T84" s="121" t="str">
        <f t="shared" si="4"/>
        <v>OK</v>
      </c>
      <c r="U84" s="75"/>
      <c r="V84" s="89"/>
      <c r="W84" s="89"/>
      <c r="X84" s="76"/>
      <c r="Y84" s="89"/>
      <c r="Z84" s="76"/>
      <c r="AA84" s="83"/>
      <c r="AB84" s="84"/>
      <c r="AC84" s="78"/>
      <c r="AD84" s="77"/>
      <c r="AE84" s="77"/>
      <c r="AF84" s="76"/>
      <c r="AG84" s="78"/>
      <c r="AH84" s="78"/>
      <c r="AI84" s="78"/>
      <c r="AJ84" s="78"/>
      <c r="AK84" s="78"/>
      <c r="AL84" s="78"/>
      <c r="AM84" s="78"/>
      <c r="AN84" s="78"/>
      <c r="AO84" s="78"/>
      <c r="AP84" s="78"/>
      <c r="AQ84" s="78"/>
      <c r="AR84" s="78"/>
      <c r="AS84" s="78"/>
      <c r="AT84" s="78"/>
    </row>
    <row r="85" spans="1:46" s="85" customFormat="1" ht="30" customHeight="1" x14ac:dyDescent="0.35">
      <c r="A85" s="289"/>
      <c r="B85" s="104">
        <v>82</v>
      </c>
      <c r="C85" s="290"/>
      <c r="D85" s="105" t="s">
        <v>303</v>
      </c>
      <c r="E85" s="106" t="s">
        <v>304</v>
      </c>
      <c r="F85" s="107" t="s">
        <v>305</v>
      </c>
      <c r="G85" s="106" t="s">
        <v>110</v>
      </c>
      <c r="H85" s="108" t="s">
        <v>79</v>
      </c>
      <c r="I85" s="108" t="s">
        <v>84</v>
      </c>
      <c r="J85" s="109">
        <v>283.82</v>
      </c>
      <c r="K85" s="87"/>
      <c r="L85" s="70">
        <f t="shared" si="1"/>
        <v>0</v>
      </c>
      <c r="M85" s="71">
        <f t="shared" si="2"/>
        <v>0</v>
      </c>
      <c r="N85" s="72"/>
      <c r="O85" s="73">
        <f t="shared" si="3"/>
        <v>0</v>
      </c>
      <c r="P85" s="72"/>
      <c r="Q85" s="72"/>
      <c r="R85" s="72"/>
      <c r="S85" s="74">
        <f t="shared" si="0"/>
        <v>0</v>
      </c>
      <c r="T85" s="121" t="str">
        <f t="shared" si="4"/>
        <v>OK</v>
      </c>
      <c r="U85" s="75"/>
      <c r="V85" s="89"/>
      <c r="W85" s="89"/>
      <c r="X85" s="76"/>
      <c r="Y85" s="89"/>
      <c r="Z85" s="76"/>
      <c r="AA85" s="83"/>
      <c r="AB85" s="84"/>
      <c r="AC85" s="78"/>
      <c r="AD85" s="77"/>
      <c r="AE85" s="77"/>
      <c r="AF85" s="76"/>
      <c r="AG85" s="78"/>
      <c r="AH85" s="78"/>
      <c r="AI85" s="78"/>
      <c r="AJ85" s="78"/>
      <c r="AK85" s="78"/>
      <c r="AL85" s="78"/>
      <c r="AM85" s="78"/>
      <c r="AN85" s="78"/>
      <c r="AO85" s="78"/>
      <c r="AP85" s="78"/>
      <c r="AQ85" s="78"/>
      <c r="AR85" s="78"/>
      <c r="AS85" s="78"/>
      <c r="AT85" s="78"/>
    </row>
    <row r="86" spans="1:46" s="85" customFormat="1" ht="30" customHeight="1" x14ac:dyDescent="0.35">
      <c r="A86" s="289"/>
      <c r="B86" s="104">
        <v>83</v>
      </c>
      <c r="C86" s="290"/>
      <c r="D86" s="105" t="s">
        <v>306</v>
      </c>
      <c r="E86" s="106" t="s">
        <v>307</v>
      </c>
      <c r="F86" s="107" t="s">
        <v>308</v>
      </c>
      <c r="G86" s="106" t="s">
        <v>309</v>
      </c>
      <c r="H86" s="108" t="s">
        <v>79</v>
      </c>
      <c r="I86" s="108" t="s">
        <v>310</v>
      </c>
      <c r="J86" s="109">
        <v>132.56</v>
      </c>
      <c r="K86" s="87"/>
      <c r="L86" s="70">
        <f t="shared" si="1"/>
        <v>0</v>
      </c>
      <c r="M86" s="71">
        <f t="shared" si="2"/>
        <v>0</v>
      </c>
      <c r="N86" s="72"/>
      <c r="O86" s="73">
        <f t="shared" si="3"/>
        <v>0</v>
      </c>
      <c r="P86" s="72"/>
      <c r="Q86" s="72"/>
      <c r="R86" s="72"/>
      <c r="S86" s="74">
        <f t="shared" si="0"/>
        <v>0</v>
      </c>
      <c r="T86" s="121" t="str">
        <f t="shared" si="4"/>
        <v>OK</v>
      </c>
      <c r="U86" s="75"/>
      <c r="V86" s="89"/>
      <c r="W86" s="89"/>
      <c r="X86" s="76"/>
      <c r="Y86" s="89"/>
      <c r="Z86" s="76"/>
      <c r="AA86" s="83"/>
      <c r="AB86" s="84"/>
      <c r="AC86" s="78"/>
      <c r="AD86" s="77"/>
      <c r="AE86" s="77"/>
      <c r="AF86" s="76"/>
      <c r="AG86" s="78"/>
      <c r="AH86" s="78"/>
      <c r="AI86" s="78"/>
      <c r="AJ86" s="78"/>
      <c r="AK86" s="78"/>
      <c r="AL86" s="78"/>
      <c r="AM86" s="78"/>
      <c r="AN86" s="78"/>
      <c r="AO86" s="78"/>
      <c r="AP86" s="78"/>
      <c r="AQ86" s="78"/>
      <c r="AR86" s="78"/>
      <c r="AS86" s="78"/>
      <c r="AT86" s="78"/>
    </row>
    <row r="87" spans="1:46" s="85" customFormat="1" ht="30" customHeight="1" x14ac:dyDescent="0.35">
      <c r="A87" s="289"/>
      <c r="B87" s="104">
        <v>84</v>
      </c>
      <c r="C87" s="290"/>
      <c r="D87" s="105" t="s">
        <v>311</v>
      </c>
      <c r="E87" s="106" t="s">
        <v>126</v>
      </c>
      <c r="F87" s="107" t="s">
        <v>312</v>
      </c>
      <c r="G87" s="106" t="s">
        <v>313</v>
      </c>
      <c r="H87" s="108" t="s">
        <v>79</v>
      </c>
      <c r="I87" s="108" t="s">
        <v>94</v>
      </c>
      <c r="J87" s="109">
        <v>2623.79</v>
      </c>
      <c r="K87" s="87"/>
      <c r="L87" s="70">
        <f t="shared" si="1"/>
        <v>0</v>
      </c>
      <c r="M87" s="71">
        <f t="shared" si="2"/>
        <v>0</v>
      </c>
      <c r="N87" s="72"/>
      <c r="O87" s="73">
        <f t="shared" si="3"/>
        <v>0</v>
      </c>
      <c r="P87" s="72"/>
      <c r="Q87" s="72"/>
      <c r="R87" s="72"/>
      <c r="S87" s="74">
        <f t="shared" si="0"/>
        <v>0</v>
      </c>
      <c r="T87" s="121" t="str">
        <f t="shared" si="4"/>
        <v>OK</v>
      </c>
      <c r="U87" s="75"/>
      <c r="V87" s="89"/>
      <c r="W87" s="89"/>
      <c r="X87" s="76"/>
      <c r="Y87" s="89"/>
      <c r="Z87" s="76"/>
      <c r="AA87" s="83"/>
      <c r="AB87" s="84"/>
      <c r="AC87" s="78"/>
      <c r="AD87" s="77"/>
      <c r="AE87" s="77"/>
      <c r="AF87" s="76"/>
      <c r="AG87" s="78"/>
      <c r="AH87" s="78"/>
      <c r="AI87" s="78"/>
      <c r="AJ87" s="78"/>
      <c r="AK87" s="78"/>
      <c r="AL87" s="78"/>
      <c r="AM87" s="78"/>
      <c r="AN87" s="78"/>
      <c r="AO87" s="78"/>
      <c r="AP87" s="78"/>
      <c r="AQ87" s="78"/>
      <c r="AR87" s="78"/>
      <c r="AS87" s="78"/>
      <c r="AT87" s="78"/>
    </row>
    <row r="88" spans="1:46" s="85" customFormat="1" ht="30" customHeight="1" x14ac:dyDescent="0.35">
      <c r="A88" s="289"/>
      <c r="B88" s="104">
        <v>85</v>
      </c>
      <c r="C88" s="290"/>
      <c r="D88" s="105" t="s">
        <v>314</v>
      </c>
      <c r="E88" s="106" t="s">
        <v>126</v>
      </c>
      <c r="F88" s="107" t="s">
        <v>315</v>
      </c>
      <c r="G88" s="106" t="s">
        <v>316</v>
      </c>
      <c r="H88" s="108" t="s">
        <v>79</v>
      </c>
      <c r="I88" s="108" t="s">
        <v>84</v>
      </c>
      <c r="J88" s="109">
        <v>796.3</v>
      </c>
      <c r="K88" s="87"/>
      <c r="L88" s="70">
        <f t="shared" si="1"/>
        <v>0</v>
      </c>
      <c r="M88" s="71">
        <f t="shared" si="2"/>
        <v>0</v>
      </c>
      <c r="N88" s="72"/>
      <c r="O88" s="73">
        <f t="shared" si="3"/>
        <v>0</v>
      </c>
      <c r="P88" s="72"/>
      <c r="Q88" s="72"/>
      <c r="R88" s="72"/>
      <c r="S88" s="74">
        <f t="shared" si="0"/>
        <v>0</v>
      </c>
      <c r="T88" s="121" t="str">
        <f t="shared" si="4"/>
        <v>OK</v>
      </c>
      <c r="U88" s="75"/>
      <c r="V88" s="89"/>
      <c r="W88" s="89"/>
      <c r="X88" s="76"/>
      <c r="Y88" s="89"/>
      <c r="Z88" s="76"/>
      <c r="AA88" s="83"/>
      <c r="AB88" s="84"/>
      <c r="AC88" s="78"/>
      <c r="AD88" s="77"/>
      <c r="AE88" s="77"/>
      <c r="AF88" s="76"/>
      <c r="AG88" s="78"/>
      <c r="AH88" s="78"/>
      <c r="AI88" s="78"/>
      <c r="AJ88" s="78"/>
      <c r="AK88" s="78"/>
      <c r="AL88" s="78"/>
      <c r="AM88" s="78"/>
      <c r="AN88" s="78"/>
      <c r="AO88" s="78"/>
      <c r="AP88" s="78"/>
      <c r="AQ88" s="78"/>
      <c r="AR88" s="78"/>
      <c r="AS88" s="78"/>
      <c r="AT88" s="78"/>
    </row>
    <row r="89" spans="1:46" s="85" customFormat="1" ht="30" customHeight="1" x14ac:dyDescent="0.35">
      <c r="A89" s="289"/>
      <c r="B89" s="104">
        <v>86</v>
      </c>
      <c r="C89" s="290"/>
      <c r="D89" s="105" t="s">
        <v>317</v>
      </c>
      <c r="E89" s="106" t="s">
        <v>318</v>
      </c>
      <c r="F89" s="107" t="s">
        <v>319</v>
      </c>
      <c r="G89" s="106" t="s">
        <v>173</v>
      </c>
      <c r="H89" s="108" t="s">
        <v>79</v>
      </c>
      <c r="I89" s="108" t="s">
        <v>84</v>
      </c>
      <c r="J89" s="109">
        <v>174.38</v>
      </c>
      <c r="K89" s="87"/>
      <c r="L89" s="70">
        <f t="shared" si="1"/>
        <v>0</v>
      </c>
      <c r="M89" s="71">
        <f t="shared" si="2"/>
        <v>0</v>
      </c>
      <c r="N89" s="72"/>
      <c r="O89" s="73">
        <f t="shared" si="3"/>
        <v>0</v>
      </c>
      <c r="P89" s="72"/>
      <c r="Q89" s="72"/>
      <c r="R89" s="72"/>
      <c r="S89" s="74">
        <f t="shared" si="0"/>
        <v>0</v>
      </c>
      <c r="T89" s="121" t="str">
        <f t="shared" si="4"/>
        <v>OK</v>
      </c>
      <c r="U89" s="75"/>
      <c r="V89" s="89"/>
      <c r="W89" s="89"/>
      <c r="X89" s="76"/>
      <c r="Y89" s="89"/>
      <c r="Z89" s="76"/>
      <c r="AA89" s="83"/>
      <c r="AB89" s="84"/>
      <c r="AC89" s="78"/>
      <c r="AD89" s="77"/>
      <c r="AE89" s="77"/>
      <c r="AF89" s="76"/>
      <c r="AG89" s="78"/>
      <c r="AH89" s="78"/>
      <c r="AI89" s="78"/>
      <c r="AJ89" s="78"/>
      <c r="AK89" s="78"/>
      <c r="AL89" s="78"/>
      <c r="AM89" s="78"/>
      <c r="AN89" s="78"/>
      <c r="AO89" s="78"/>
      <c r="AP89" s="78"/>
      <c r="AQ89" s="78"/>
      <c r="AR89" s="78"/>
      <c r="AS89" s="78"/>
      <c r="AT89" s="78"/>
    </row>
    <row r="90" spans="1:46" s="85" customFormat="1" ht="30" customHeight="1" x14ac:dyDescent="0.35">
      <c r="A90" s="289">
        <v>18</v>
      </c>
      <c r="B90" s="104">
        <v>87</v>
      </c>
      <c r="C90" s="290" t="s">
        <v>131</v>
      </c>
      <c r="D90" s="105" t="s">
        <v>320</v>
      </c>
      <c r="E90" s="106" t="s">
        <v>321</v>
      </c>
      <c r="F90" s="107" t="s">
        <v>322</v>
      </c>
      <c r="G90" s="106" t="s">
        <v>323</v>
      </c>
      <c r="H90" s="108" t="s">
        <v>79</v>
      </c>
      <c r="I90" s="108" t="s">
        <v>94</v>
      </c>
      <c r="J90" s="109">
        <v>2100</v>
      </c>
      <c r="K90" s="87"/>
      <c r="L90" s="70">
        <f t="shared" si="1"/>
        <v>0</v>
      </c>
      <c r="M90" s="71">
        <f t="shared" si="2"/>
        <v>0</v>
      </c>
      <c r="N90" s="72"/>
      <c r="O90" s="73">
        <f t="shared" si="3"/>
        <v>0</v>
      </c>
      <c r="P90" s="72"/>
      <c r="Q90" s="72"/>
      <c r="R90" s="72"/>
      <c r="S90" s="74">
        <f t="shared" si="0"/>
        <v>0</v>
      </c>
      <c r="T90" s="121" t="str">
        <f t="shared" si="4"/>
        <v>OK</v>
      </c>
      <c r="U90" s="75"/>
      <c r="V90" s="89"/>
      <c r="W90" s="89"/>
      <c r="X90" s="76"/>
      <c r="Y90" s="89"/>
      <c r="Z90" s="76"/>
      <c r="AA90" s="83"/>
      <c r="AB90" s="84"/>
      <c r="AC90" s="78"/>
      <c r="AD90" s="77"/>
      <c r="AE90" s="77"/>
      <c r="AF90" s="76"/>
      <c r="AG90" s="78"/>
      <c r="AH90" s="78"/>
      <c r="AI90" s="78"/>
      <c r="AJ90" s="78"/>
      <c r="AK90" s="78"/>
      <c r="AL90" s="78"/>
      <c r="AM90" s="78"/>
      <c r="AN90" s="78"/>
      <c r="AO90" s="78"/>
      <c r="AP90" s="78"/>
      <c r="AQ90" s="78"/>
      <c r="AR90" s="78"/>
      <c r="AS90" s="78"/>
      <c r="AT90" s="78"/>
    </row>
    <row r="91" spans="1:46" s="85" customFormat="1" ht="30" customHeight="1" x14ac:dyDescent="0.35">
      <c r="A91" s="289"/>
      <c r="B91" s="104">
        <v>88</v>
      </c>
      <c r="C91" s="290"/>
      <c r="D91" s="105" t="s">
        <v>324</v>
      </c>
      <c r="E91" s="106" t="s">
        <v>185</v>
      </c>
      <c r="F91" s="107" t="s">
        <v>325</v>
      </c>
      <c r="G91" s="106" t="s">
        <v>323</v>
      </c>
      <c r="H91" s="108" t="s">
        <v>79</v>
      </c>
      <c r="I91" s="108" t="s">
        <v>94</v>
      </c>
      <c r="J91" s="109">
        <v>480</v>
      </c>
      <c r="K91" s="87"/>
      <c r="L91" s="70">
        <f t="shared" si="1"/>
        <v>0</v>
      </c>
      <c r="M91" s="71">
        <f t="shared" si="2"/>
        <v>0</v>
      </c>
      <c r="N91" s="72"/>
      <c r="O91" s="73">
        <f t="shared" si="3"/>
        <v>0</v>
      </c>
      <c r="P91" s="72"/>
      <c r="Q91" s="72"/>
      <c r="R91" s="72"/>
      <c r="S91" s="74">
        <f t="shared" si="0"/>
        <v>0</v>
      </c>
      <c r="T91" s="121" t="str">
        <f t="shared" si="4"/>
        <v>OK</v>
      </c>
      <c r="U91" s="75"/>
      <c r="V91" s="89"/>
      <c r="W91" s="89"/>
      <c r="X91" s="76"/>
      <c r="Y91" s="89"/>
      <c r="Z91" s="76"/>
      <c r="AA91" s="83"/>
      <c r="AB91" s="84"/>
      <c r="AC91" s="78"/>
      <c r="AD91" s="77"/>
      <c r="AE91" s="77"/>
      <c r="AF91" s="76"/>
      <c r="AG91" s="78"/>
      <c r="AH91" s="78"/>
      <c r="AI91" s="78"/>
      <c r="AJ91" s="78"/>
      <c r="AK91" s="78"/>
      <c r="AL91" s="78"/>
      <c r="AM91" s="78"/>
      <c r="AN91" s="78"/>
      <c r="AO91" s="78"/>
      <c r="AP91" s="78"/>
      <c r="AQ91" s="78"/>
      <c r="AR91" s="78"/>
      <c r="AS91" s="78"/>
      <c r="AT91" s="78"/>
    </row>
    <row r="92" spans="1:46" s="85" customFormat="1" ht="30" customHeight="1" x14ac:dyDescent="0.35">
      <c r="A92" s="289"/>
      <c r="B92" s="104">
        <v>89</v>
      </c>
      <c r="C92" s="290"/>
      <c r="D92" s="105" t="s">
        <v>326</v>
      </c>
      <c r="E92" s="106" t="s">
        <v>327</v>
      </c>
      <c r="F92" s="107" t="s">
        <v>328</v>
      </c>
      <c r="G92" s="106" t="s">
        <v>323</v>
      </c>
      <c r="H92" s="108" t="s">
        <v>79</v>
      </c>
      <c r="I92" s="108" t="s">
        <v>94</v>
      </c>
      <c r="J92" s="109">
        <v>1800</v>
      </c>
      <c r="K92" s="87"/>
      <c r="L92" s="70">
        <f t="shared" si="1"/>
        <v>0</v>
      </c>
      <c r="M92" s="71">
        <f t="shared" si="2"/>
        <v>0</v>
      </c>
      <c r="N92" s="72"/>
      <c r="O92" s="73">
        <f t="shared" si="3"/>
        <v>0</v>
      </c>
      <c r="P92" s="72"/>
      <c r="Q92" s="72"/>
      <c r="R92" s="72"/>
      <c r="S92" s="74">
        <f t="shared" si="0"/>
        <v>0</v>
      </c>
      <c r="T92" s="121" t="str">
        <f t="shared" si="4"/>
        <v>OK</v>
      </c>
      <c r="U92" s="75"/>
      <c r="V92" s="89"/>
      <c r="W92" s="89"/>
      <c r="X92" s="76"/>
      <c r="Y92" s="89"/>
      <c r="Z92" s="76"/>
      <c r="AA92" s="83"/>
      <c r="AB92" s="84"/>
      <c r="AC92" s="78"/>
      <c r="AD92" s="77"/>
      <c r="AE92" s="77"/>
      <c r="AF92" s="76"/>
      <c r="AG92" s="78"/>
      <c r="AH92" s="78"/>
      <c r="AI92" s="78"/>
      <c r="AJ92" s="78"/>
      <c r="AK92" s="78"/>
      <c r="AL92" s="78"/>
      <c r="AM92" s="78"/>
      <c r="AN92" s="78"/>
      <c r="AO92" s="78"/>
      <c r="AP92" s="78"/>
      <c r="AQ92" s="78"/>
      <c r="AR92" s="78"/>
      <c r="AS92" s="78"/>
      <c r="AT92" s="78"/>
    </row>
    <row r="93" spans="1:46" s="85" customFormat="1" ht="30" customHeight="1" x14ac:dyDescent="0.35">
      <c r="A93" s="289"/>
      <c r="B93" s="104">
        <v>90</v>
      </c>
      <c r="C93" s="290"/>
      <c r="D93" s="105" t="s">
        <v>329</v>
      </c>
      <c r="E93" s="106" t="s">
        <v>327</v>
      </c>
      <c r="F93" s="107" t="s">
        <v>330</v>
      </c>
      <c r="G93" s="106" t="s">
        <v>323</v>
      </c>
      <c r="H93" s="108" t="s">
        <v>79</v>
      </c>
      <c r="I93" s="108" t="s">
        <v>94</v>
      </c>
      <c r="J93" s="109">
        <v>2269</v>
      </c>
      <c r="K93" s="87"/>
      <c r="L93" s="70">
        <f t="shared" si="1"/>
        <v>0</v>
      </c>
      <c r="M93" s="71">
        <f t="shared" si="2"/>
        <v>0</v>
      </c>
      <c r="N93" s="72"/>
      <c r="O93" s="73">
        <f t="shared" si="3"/>
        <v>0</v>
      </c>
      <c r="P93" s="72"/>
      <c r="Q93" s="72"/>
      <c r="R93" s="72"/>
      <c r="S93" s="74">
        <f t="shared" si="0"/>
        <v>0</v>
      </c>
      <c r="T93" s="121" t="str">
        <f t="shared" si="4"/>
        <v>OK</v>
      </c>
      <c r="U93" s="75"/>
      <c r="V93" s="89"/>
      <c r="W93" s="89"/>
      <c r="X93" s="76"/>
      <c r="Y93" s="89"/>
      <c r="Z93" s="76"/>
      <c r="AA93" s="83"/>
      <c r="AB93" s="84"/>
      <c r="AC93" s="78"/>
      <c r="AD93" s="77"/>
      <c r="AE93" s="77"/>
      <c r="AF93" s="76"/>
      <c r="AG93" s="78"/>
      <c r="AH93" s="78"/>
      <c r="AI93" s="78"/>
      <c r="AJ93" s="78"/>
      <c r="AK93" s="78"/>
      <c r="AL93" s="78"/>
      <c r="AM93" s="78"/>
      <c r="AN93" s="78"/>
      <c r="AO93" s="78"/>
      <c r="AP93" s="78"/>
      <c r="AQ93" s="78"/>
      <c r="AR93" s="78"/>
      <c r="AS93" s="78"/>
      <c r="AT93" s="78"/>
    </row>
    <row r="94" spans="1:46" s="85" customFormat="1" ht="30" customHeight="1" x14ac:dyDescent="0.35">
      <c r="A94" s="289">
        <v>19</v>
      </c>
      <c r="B94" s="104">
        <v>91</v>
      </c>
      <c r="C94" s="290" t="s">
        <v>331</v>
      </c>
      <c r="D94" s="105" t="s">
        <v>332</v>
      </c>
      <c r="E94" s="106" t="s">
        <v>333</v>
      </c>
      <c r="F94" s="107" t="s">
        <v>334</v>
      </c>
      <c r="G94" s="106">
        <v>504221115</v>
      </c>
      <c r="H94" s="108" t="s">
        <v>79</v>
      </c>
      <c r="I94" s="108" t="s">
        <v>335</v>
      </c>
      <c r="J94" s="109">
        <v>442</v>
      </c>
      <c r="K94" s="87"/>
      <c r="L94" s="70">
        <f t="shared" si="1"/>
        <v>0</v>
      </c>
      <c r="M94" s="71">
        <f t="shared" si="2"/>
        <v>0</v>
      </c>
      <c r="N94" s="72"/>
      <c r="O94" s="73">
        <f t="shared" si="3"/>
        <v>0</v>
      </c>
      <c r="P94" s="72"/>
      <c r="Q94" s="72"/>
      <c r="R94" s="72"/>
      <c r="S94" s="74">
        <f t="shared" si="0"/>
        <v>0</v>
      </c>
      <c r="T94" s="121" t="str">
        <f t="shared" si="4"/>
        <v>OK</v>
      </c>
      <c r="U94" s="75"/>
      <c r="V94" s="89"/>
      <c r="W94" s="89"/>
      <c r="X94" s="76"/>
      <c r="Y94" s="89"/>
      <c r="Z94" s="76"/>
      <c r="AA94" s="83"/>
      <c r="AB94" s="84"/>
      <c r="AC94" s="78"/>
      <c r="AD94" s="77"/>
      <c r="AE94" s="77"/>
      <c r="AF94" s="76"/>
      <c r="AG94" s="78"/>
      <c r="AH94" s="78"/>
      <c r="AI94" s="78"/>
      <c r="AJ94" s="78"/>
      <c r="AK94" s="78"/>
      <c r="AL94" s="78"/>
      <c r="AM94" s="78"/>
      <c r="AN94" s="78"/>
      <c r="AO94" s="78"/>
      <c r="AP94" s="78"/>
      <c r="AQ94" s="78"/>
      <c r="AR94" s="78"/>
      <c r="AS94" s="78"/>
      <c r="AT94" s="78"/>
    </row>
    <row r="95" spans="1:46" s="85" customFormat="1" ht="30" customHeight="1" x14ac:dyDescent="0.35">
      <c r="A95" s="289"/>
      <c r="B95" s="104">
        <v>92</v>
      </c>
      <c r="C95" s="290"/>
      <c r="D95" s="105" t="s">
        <v>336</v>
      </c>
      <c r="E95" s="106" t="s">
        <v>337</v>
      </c>
      <c r="F95" s="107" t="s">
        <v>338</v>
      </c>
      <c r="G95" s="106" t="s">
        <v>339</v>
      </c>
      <c r="H95" s="108" t="s">
        <v>79</v>
      </c>
      <c r="I95" s="108" t="s">
        <v>335</v>
      </c>
      <c r="J95" s="109">
        <v>364.4</v>
      </c>
      <c r="K95" s="87"/>
      <c r="L95" s="70">
        <f t="shared" si="1"/>
        <v>0</v>
      </c>
      <c r="M95" s="71">
        <f t="shared" si="2"/>
        <v>0</v>
      </c>
      <c r="N95" s="72"/>
      <c r="O95" s="73">
        <f t="shared" si="3"/>
        <v>0</v>
      </c>
      <c r="P95" s="72"/>
      <c r="Q95" s="72"/>
      <c r="R95" s="72"/>
      <c r="S95" s="74">
        <f t="shared" si="0"/>
        <v>0</v>
      </c>
      <c r="T95" s="121" t="str">
        <f t="shared" si="4"/>
        <v>OK</v>
      </c>
      <c r="U95" s="75"/>
      <c r="V95" s="89"/>
      <c r="W95" s="89"/>
      <c r="X95" s="76"/>
      <c r="Y95" s="89"/>
      <c r="Z95" s="76"/>
      <c r="AA95" s="83"/>
      <c r="AB95" s="84"/>
      <c r="AC95" s="78"/>
      <c r="AD95" s="77"/>
      <c r="AE95" s="77"/>
      <c r="AF95" s="76"/>
      <c r="AG95" s="78"/>
      <c r="AH95" s="78"/>
      <c r="AI95" s="78"/>
      <c r="AJ95" s="78"/>
      <c r="AK95" s="78"/>
      <c r="AL95" s="78"/>
      <c r="AM95" s="78"/>
      <c r="AN95" s="78"/>
      <c r="AO95" s="78"/>
      <c r="AP95" s="78"/>
      <c r="AQ95" s="78"/>
      <c r="AR95" s="78"/>
      <c r="AS95" s="78"/>
      <c r="AT95" s="78"/>
    </row>
    <row r="96" spans="1:46" s="85" customFormat="1" ht="30" customHeight="1" x14ac:dyDescent="0.35">
      <c r="A96" s="289"/>
      <c r="B96" s="104">
        <v>93</v>
      </c>
      <c r="C96" s="290"/>
      <c r="D96" s="105" t="s">
        <v>340</v>
      </c>
      <c r="E96" s="106" t="s">
        <v>341</v>
      </c>
      <c r="F96" s="107" t="s">
        <v>342</v>
      </c>
      <c r="G96" s="106" t="s">
        <v>343</v>
      </c>
      <c r="H96" s="108" t="s">
        <v>79</v>
      </c>
      <c r="I96" s="108" t="s">
        <v>183</v>
      </c>
      <c r="J96" s="109">
        <v>800</v>
      </c>
      <c r="K96" s="87"/>
      <c r="L96" s="70">
        <f t="shared" si="1"/>
        <v>0</v>
      </c>
      <c r="M96" s="71">
        <f t="shared" si="2"/>
        <v>0</v>
      </c>
      <c r="N96" s="72"/>
      <c r="O96" s="73">
        <f t="shared" si="3"/>
        <v>0</v>
      </c>
      <c r="P96" s="72"/>
      <c r="Q96" s="72"/>
      <c r="R96" s="72"/>
      <c r="S96" s="74">
        <f t="shared" si="0"/>
        <v>0</v>
      </c>
      <c r="T96" s="121" t="str">
        <f t="shared" si="4"/>
        <v>OK</v>
      </c>
      <c r="U96" s="75"/>
      <c r="V96" s="89"/>
      <c r="W96" s="89"/>
      <c r="X96" s="76"/>
      <c r="Y96" s="89"/>
      <c r="Z96" s="76"/>
      <c r="AA96" s="83"/>
      <c r="AB96" s="84"/>
      <c r="AC96" s="78"/>
      <c r="AD96" s="77"/>
      <c r="AE96" s="77"/>
      <c r="AF96" s="76"/>
      <c r="AG96" s="78"/>
      <c r="AH96" s="78"/>
      <c r="AI96" s="78"/>
      <c r="AJ96" s="78"/>
      <c r="AK96" s="78"/>
      <c r="AL96" s="78"/>
      <c r="AM96" s="78"/>
      <c r="AN96" s="78"/>
      <c r="AO96" s="78"/>
      <c r="AP96" s="78"/>
      <c r="AQ96" s="78"/>
      <c r="AR96" s="78"/>
      <c r="AS96" s="78"/>
      <c r="AT96" s="78"/>
    </row>
    <row r="97" spans="1:46" s="85" customFormat="1" ht="30" customHeight="1" x14ac:dyDescent="0.35">
      <c r="A97" s="289">
        <v>20</v>
      </c>
      <c r="B97" s="104">
        <v>94</v>
      </c>
      <c r="C97" s="290" t="s">
        <v>131</v>
      </c>
      <c r="D97" s="105" t="s">
        <v>344</v>
      </c>
      <c r="E97" s="106" t="s">
        <v>345</v>
      </c>
      <c r="F97" s="107" t="s">
        <v>346</v>
      </c>
      <c r="G97" s="106" t="s">
        <v>347</v>
      </c>
      <c r="H97" s="108" t="s">
        <v>79</v>
      </c>
      <c r="I97" s="108" t="s">
        <v>348</v>
      </c>
      <c r="J97" s="109">
        <v>2183</v>
      </c>
      <c r="K97" s="87"/>
      <c r="L97" s="70">
        <f t="shared" si="1"/>
        <v>0</v>
      </c>
      <c r="M97" s="71">
        <f t="shared" si="2"/>
        <v>0</v>
      </c>
      <c r="N97" s="72"/>
      <c r="O97" s="73">
        <f t="shared" si="3"/>
        <v>0</v>
      </c>
      <c r="P97" s="72"/>
      <c r="Q97" s="72"/>
      <c r="R97" s="72"/>
      <c r="S97" s="74">
        <f t="shared" si="0"/>
        <v>0</v>
      </c>
      <c r="T97" s="121" t="str">
        <f t="shared" si="4"/>
        <v>OK</v>
      </c>
      <c r="U97" s="75"/>
      <c r="V97" s="89"/>
      <c r="W97" s="89"/>
      <c r="X97" s="76"/>
      <c r="Y97" s="89"/>
      <c r="Z97" s="76"/>
      <c r="AA97" s="83"/>
      <c r="AB97" s="84"/>
      <c r="AC97" s="78"/>
      <c r="AD97" s="77"/>
      <c r="AE97" s="77"/>
      <c r="AF97" s="76"/>
      <c r="AG97" s="78"/>
      <c r="AH97" s="78"/>
      <c r="AI97" s="78"/>
      <c r="AJ97" s="78"/>
      <c r="AK97" s="78"/>
      <c r="AL97" s="78"/>
      <c r="AM97" s="78"/>
      <c r="AN97" s="78"/>
      <c r="AO97" s="78"/>
      <c r="AP97" s="78"/>
      <c r="AQ97" s="78"/>
      <c r="AR97" s="78"/>
      <c r="AS97" s="78"/>
      <c r="AT97" s="78"/>
    </row>
    <row r="98" spans="1:46" s="85" customFormat="1" ht="30" customHeight="1" x14ac:dyDescent="0.35">
      <c r="A98" s="289"/>
      <c r="B98" s="104">
        <v>95</v>
      </c>
      <c r="C98" s="290"/>
      <c r="D98" s="105" t="s">
        <v>349</v>
      </c>
      <c r="E98" s="106" t="s">
        <v>350</v>
      </c>
      <c r="F98" s="107" t="s">
        <v>351</v>
      </c>
      <c r="G98" s="106" t="s">
        <v>352</v>
      </c>
      <c r="H98" s="108" t="s">
        <v>79</v>
      </c>
      <c r="I98" s="108" t="s">
        <v>348</v>
      </c>
      <c r="J98" s="109">
        <v>3950</v>
      </c>
      <c r="K98" s="87"/>
      <c r="L98" s="70">
        <f t="shared" si="1"/>
        <v>0</v>
      </c>
      <c r="M98" s="71">
        <f t="shared" si="2"/>
        <v>0</v>
      </c>
      <c r="N98" s="72"/>
      <c r="O98" s="73">
        <f t="shared" si="3"/>
        <v>0</v>
      </c>
      <c r="P98" s="72"/>
      <c r="Q98" s="72"/>
      <c r="R98" s="72"/>
      <c r="S98" s="74">
        <f t="shared" si="0"/>
        <v>0</v>
      </c>
      <c r="T98" s="121" t="str">
        <f t="shared" si="4"/>
        <v>OK</v>
      </c>
      <c r="U98" s="75"/>
      <c r="V98" s="89"/>
      <c r="W98" s="89"/>
      <c r="X98" s="76"/>
      <c r="Y98" s="89"/>
      <c r="Z98" s="76"/>
      <c r="AA98" s="83"/>
      <c r="AB98" s="84"/>
      <c r="AC98" s="78"/>
      <c r="AD98" s="77"/>
      <c r="AE98" s="77"/>
      <c r="AF98" s="76"/>
      <c r="AG98" s="78"/>
      <c r="AH98" s="78"/>
      <c r="AI98" s="78"/>
      <c r="AJ98" s="78"/>
      <c r="AK98" s="78"/>
      <c r="AL98" s="78"/>
      <c r="AM98" s="78"/>
      <c r="AN98" s="78"/>
      <c r="AO98" s="78"/>
      <c r="AP98" s="78"/>
      <c r="AQ98" s="78"/>
      <c r="AR98" s="78"/>
      <c r="AS98" s="78"/>
      <c r="AT98" s="78"/>
    </row>
    <row r="99" spans="1:46" s="85" customFormat="1" ht="30" customHeight="1" x14ac:dyDescent="0.35">
      <c r="A99" s="289">
        <v>21</v>
      </c>
      <c r="B99" s="104">
        <v>96</v>
      </c>
      <c r="C99" s="290" t="s">
        <v>74</v>
      </c>
      <c r="D99" s="105" t="s">
        <v>353</v>
      </c>
      <c r="E99" s="106" t="s">
        <v>354</v>
      </c>
      <c r="F99" s="107" t="s">
        <v>355</v>
      </c>
      <c r="G99" s="106" t="s">
        <v>356</v>
      </c>
      <c r="H99" s="108" t="s">
        <v>79</v>
      </c>
      <c r="I99" s="108" t="s">
        <v>88</v>
      </c>
      <c r="J99" s="109">
        <v>82.79</v>
      </c>
      <c r="K99" s="87"/>
      <c r="L99" s="70">
        <f t="shared" si="1"/>
        <v>0</v>
      </c>
      <c r="M99" s="71">
        <f t="shared" si="2"/>
        <v>0</v>
      </c>
      <c r="N99" s="72"/>
      <c r="O99" s="73">
        <f t="shared" si="3"/>
        <v>0</v>
      </c>
      <c r="P99" s="72"/>
      <c r="Q99" s="72"/>
      <c r="R99" s="72"/>
      <c r="S99" s="74">
        <f t="shared" si="0"/>
        <v>0</v>
      </c>
      <c r="T99" s="121" t="str">
        <f t="shared" si="4"/>
        <v>OK</v>
      </c>
      <c r="U99" s="75"/>
      <c r="V99" s="89"/>
      <c r="W99" s="89"/>
      <c r="X99" s="76"/>
      <c r="Y99" s="89"/>
      <c r="Z99" s="76"/>
      <c r="AA99" s="83"/>
      <c r="AB99" s="84"/>
      <c r="AC99" s="78"/>
      <c r="AD99" s="77"/>
      <c r="AE99" s="77"/>
      <c r="AF99" s="76"/>
      <c r="AG99" s="78"/>
      <c r="AH99" s="78"/>
      <c r="AI99" s="78"/>
      <c r="AJ99" s="78"/>
      <c r="AK99" s="78"/>
      <c r="AL99" s="78"/>
      <c r="AM99" s="78"/>
      <c r="AN99" s="78"/>
      <c r="AO99" s="78"/>
      <c r="AP99" s="78"/>
      <c r="AQ99" s="78"/>
      <c r="AR99" s="78"/>
      <c r="AS99" s="78"/>
      <c r="AT99" s="78"/>
    </row>
    <row r="100" spans="1:46" s="85" customFormat="1" ht="30" customHeight="1" x14ac:dyDescent="0.35">
      <c r="A100" s="289"/>
      <c r="B100" s="104">
        <v>97</v>
      </c>
      <c r="C100" s="290"/>
      <c r="D100" s="105" t="s">
        <v>357</v>
      </c>
      <c r="E100" s="106" t="s">
        <v>358</v>
      </c>
      <c r="F100" s="107" t="s">
        <v>359</v>
      </c>
      <c r="G100" s="106" t="s">
        <v>356</v>
      </c>
      <c r="H100" s="108" t="s">
        <v>79</v>
      </c>
      <c r="I100" s="108" t="s">
        <v>88</v>
      </c>
      <c r="J100" s="109">
        <v>58.35</v>
      </c>
      <c r="K100" s="87"/>
      <c r="L100" s="70">
        <f t="shared" si="1"/>
        <v>0</v>
      </c>
      <c r="M100" s="71">
        <f t="shared" si="2"/>
        <v>0</v>
      </c>
      <c r="N100" s="72"/>
      <c r="O100" s="73">
        <f t="shared" si="3"/>
        <v>0</v>
      </c>
      <c r="P100" s="72"/>
      <c r="Q100" s="72"/>
      <c r="R100" s="72"/>
      <c r="S100" s="74">
        <f t="shared" si="0"/>
        <v>0</v>
      </c>
      <c r="T100" s="121" t="str">
        <f t="shared" si="4"/>
        <v>OK</v>
      </c>
      <c r="U100" s="75"/>
      <c r="V100" s="89"/>
      <c r="W100" s="89"/>
      <c r="X100" s="76"/>
      <c r="Y100" s="89"/>
      <c r="Z100" s="76"/>
      <c r="AA100" s="83"/>
      <c r="AB100" s="84"/>
      <c r="AC100" s="78"/>
      <c r="AD100" s="77"/>
      <c r="AE100" s="77"/>
      <c r="AF100" s="76"/>
      <c r="AG100" s="78"/>
      <c r="AH100" s="78"/>
      <c r="AI100" s="78"/>
      <c r="AJ100" s="78"/>
      <c r="AK100" s="78"/>
      <c r="AL100" s="78"/>
      <c r="AM100" s="78"/>
      <c r="AN100" s="78"/>
      <c r="AO100" s="78"/>
      <c r="AP100" s="78"/>
      <c r="AQ100" s="78"/>
      <c r="AR100" s="78"/>
      <c r="AS100" s="78"/>
      <c r="AT100" s="78"/>
    </row>
    <row r="101" spans="1:46" s="85" customFormat="1" ht="30" customHeight="1" x14ac:dyDescent="0.35">
      <c r="A101" s="289">
        <v>22</v>
      </c>
      <c r="B101" s="104">
        <v>98</v>
      </c>
      <c r="C101" s="290" t="s">
        <v>89</v>
      </c>
      <c r="D101" s="105" t="s">
        <v>360</v>
      </c>
      <c r="E101" s="106" t="s">
        <v>361</v>
      </c>
      <c r="F101" s="107" t="s">
        <v>361</v>
      </c>
      <c r="G101" s="106" t="s">
        <v>362</v>
      </c>
      <c r="H101" s="108" t="s">
        <v>79</v>
      </c>
      <c r="I101" s="108" t="s">
        <v>84</v>
      </c>
      <c r="J101" s="109">
        <v>639.47</v>
      </c>
      <c r="K101" s="87"/>
      <c r="L101" s="70">
        <f t="shared" si="1"/>
        <v>0</v>
      </c>
      <c r="M101" s="71">
        <f t="shared" si="2"/>
        <v>0</v>
      </c>
      <c r="N101" s="72"/>
      <c r="O101" s="73">
        <f t="shared" si="3"/>
        <v>0</v>
      </c>
      <c r="P101" s="72"/>
      <c r="Q101" s="72"/>
      <c r="R101" s="72"/>
      <c r="S101" s="74">
        <f t="shared" si="0"/>
        <v>0</v>
      </c>
      <c r="T101" s="121" t="str">
        <f t="shared" si="4"/>
        <v>OK</v>
      </c>
      <c r="U101" s="75"/>
      <c r="V101" s="89"/>
      <c r="W101" s="89"/>
      <c r="X101" s="76"/>
      <c r="Y101" s="89"/>
      <c r="Z101" s="76"/>
      <c r="AA101" s="83"/>
      <c r="AB101" s="84"/>
      <c r="AC101" s="78"/>
      <c r="AD101" s="77"/>
      <c r="AE101" s="77"/>
      <c r="AF101" s="76"/>
      <c r="AG101" s="78"/>
      <c r="AH101" s="78"/>
      <c r="AI101" s="78"/>
      <c r="AJ101" s="78"/>
      <c r="AK101" s="78"/>
      <c r="AL101" s="78"/>
      <c r="AM101" s="78"/>
      <c r="AN101" s="78"/>
      <c r="AO101" s="78"/>
      <c r="AP101" s="78"/>
      <c r="AQ101" s="78"/>
      <c r="AR101" s="78"/>
      <c r="AS101" s="78"/>
      <c r="AT101" s="78"/>
    </row>
    <row r="102" spans="1:46" s="85" customFormat="1" ht="30" customHeight="1" x14ac:dyDescent="0.35">
      <c r="A102" s="289"/>
      <c r="B102" s="104">
        <v>99</v>
      </c>
      <c r="C102" s="290"/>
      <c r="D102" s="105" t="s">
        <v>363</v>
      </c>
      <c r="E102" s="106" t="s">
        <v>364</v>
      </c>
      <c r="F102" s="107" t="s">
        <v>365</v>
      </c>
      <c r="G102" s="106" t="s">
        <v>362</v>
      </c>
      <c r="H102" s="108" t="s">
        <v>79</v>
      </c>
      <c r="I102" s="108" t="s">
        <v>84</v>
      </c>
      <c r="J102" s="109">
        <v>2477.42</v>
      </c>
      <c r="K102" s="87"/>
      <c r="L102" s="70">
        <f t="shared" si="1"/>
        <v>0</v>
      </c>
      <c r="M102" s="71">
        <f t="shared" si="2"/>
        <v>0</v>
      </c>
      <c r="N102" s="72"/>
      <c r="O102" s="73">
        <f t="shared" si="3"/>
        <v>0</v>
      </c>
      <c r="P102" s="72"/>
      <c r="Q102" s="72"/>
      <c r="R102" s="72"/>
      <c r="S102" s="74">
        <f t="shared" si="0"/>
        <v>0</v>
      </c>
      <c r="T102" s="121" t="str">
        <f t="shared" si="4"/>
        <v>OK</v>
      </c>
      <c r="U102" s="75"/>
      <c r="V102" s="89"/>
      <c r="W102" s="89"/>
      <c r="X102" s="76"/>
      <c r="Y102" s="89"/>
      <c r="Z102" s="76"/>
      <c r="AA102" s="83"/>
      <c r="AB102" s="84"/>
      <c r="AC102" s="78"/>
      <c r="AD102" s="77"/>
      <c r="AE102" s="77"/>
      <c r="AF102" s="76"/>
      <c r="AG102" s="78"/>
      <c r="AH102" s="78"/>
      <c r="AI102" s="78"/>
      <c r="AJ102" s="78"/>
      <c r="AK102" s="78"/>
      <c r="AL102" s="78"/>
      <c r="AM102" s="78"/>
      <c r="AN102" s="78"/>
      <c r="AO102" s="78"/>
      <c r="AP102" s="78"/>
      <c r="AQ102" s="78"/>
      <c r="AR102" s="78"/>
      <c r="AS102" s="78"/>
      <c r="AT102" s="78"/>
    </row>
    <row r="103" spans="1:46" s="85" customFormat="1" ht="30" customHeight="1" x14ac:dyDescent="0.35">
      <c r="A103" s="289"/>
      <c r="B103" s="104">
        <v>100</v>
      </c>
      <c r="C103" s="290"/>
      <c r="D103" s="105" t="s">
        <v>366</v>
      </c>
      <c r="E103" s="106" t="s">
        <v>367</v>
      </c>
      <c r="F103" s="107" t="s">
        <v>367</v>
      </c>
      <c r="G103" s="106" t="s">
        <v>362</v>
      </c>
      <c r="H103" s="108" t="s">
        <v>79</v>
      </c>
      <c r="I103" s="108" t="s">
        <v>84</v>
      </c>
      <c r="J103" s="109">
        <v>287.86</v>
      </c>
      <c r="K103" s="87"/>
      <c r="L103" s="70">
        <f t="shared" si="1"/>
        <v>0</v>
      </c>
      <c r="M103" s="71">
        <f t="shared" si="2"/>
        <v>0</v>
      </c>
      <c r="N103" s="72"/>
      <c r="O103" s="73">
        <f t="shared" si="3"/>
        <v>0</v>
      </c>
      <c r="P103" s="72"/>
      <c r="Q103" s="72"/>
      <c r="R103" s="72"/>
      <c r="S103" s="74">
        <f t="shared" si="0"/>
        <v>0</v>
      </c>
      <c r="T103" s="121" t="str">
        <f t="shared" si="4"/>
        <v>OK</v>
      </c>
      <c r="U103" s="75"/>
      <c r="V103" s="89"/>
      <c r="W103" s="89"/>
      <c r="X103" s="76"/>
      <c r="Y103" s="89"/>
      <c r="Z103" s="76"/>
      <c r="AA103" s="83"/>
      <c r="AB103" s="84"/>
      <c r="AC103" s="78"/>
      <c r="AD103" s="77"/>
      <c r="AE103" s="77"/>
      <c r="AF103" s="76"/>
      <c r="AG103" s="78"/>
      <c r="AH103" s="78"/>
      <c r="AI103" s="78"/>
      <c r="AJ103" s="78"/>
      <c r="AK103" s="78"/>
      <c r="AL103" s="78"/>
      <c r="AM103" s="78"/>
      <c r="AN103" s="78"/>
      <c r="AO103" s="78"/>
      <c r="AP103" s="78"/>
      <c r="AQ103" s="78"/>
      <c r="AR103" s="78"/>
      <c r="AS103" s="78"/>
      <c r="AT103" s="78"/>
    </row>
    <row r="104" spans="1:46" s="85" customFormat="1" ht="30" customHeight="1" x14ac:dyDescent="0.35">
      <c r="A104" s="289"/>
      <c r="B104" s="104">
        <v>101</v>
      </c>
      <c r="C104" s="290"/>
      <c r="D104" s="105" t="s">
        <v>368</v>
      </c>
      <c r="E104" s="106" t="s">
        <v>369</v>
      </c>
      <c r="F104" s="107" t="s">
        <v>370</v>
      </c>
      <c r="G104" s="106" t="s">
        <v>371</v>
      </c>
      <c r="H104" s="108" t="s">
        <v>79</v>
      </c>
      <c r="I104" s="108" t="s">
        <v>84</v>
      </c>
      <c r="J104" s="109">
        <v>3796.67</v>
      </c>
      <c r="K104" s="87"/>
      <c r="L104" s="70">
        <f t="shared" si="1"/>
        <v>0</v>
      </c>
      <c r="M104" s="71">
        <f t="shared" si="2"/>
        <v>0</v>
      </c>
      <c r="N104" s="72"/>
      <c r="O104" s="73">
        <f t="shared" si="3"/>
        <v>0</v>
      </c>
      <c r="P104" s="72"/>
      <c r="Q104" s="72"/>
      <c r="R104" s="72"/>
      <c r="S104" s="74">
        <f t="shared" si="0"/>
        <v>0</v>
      </c>
      <c r="T104" s="121" t="str">
        <f t="shared" si="4"/>
        <v>OK</v>
      </c>
      <c r="U104" s="75"/>
      <c r="V104" s="89"/>
      <c r="W104" s="89"/>
      <c r="X104" s="76"/>
      <c r="Y104" s="89"/>
      <c r="Z104" s="76"/>
      <c r="AA104" s="83"/>
      <c r="AB104" s="84"/>
      <c r="AC104" s="78"/>
      <c r="AD104" s="77"/>
      <c r="AE104" s="77"/>
      <c r="AF104" s="76"/>
      <c r="AG104" s="78"/>
      <c r="AH104" s="78"/>
      <c r="AI104" s="78"/>
      <c r="AJ104" s="78"/>
      <c r="AK104" s="78"/>
      <c r="AL104" s="78"/>
      <c r="AM104" s="78"/>
      <c r="AN104" s="78"/>
      <c r="AO104" s="78"/>
      <c r="AP104" s="78"/>
      <c r="AQ104" s="78"/>
      <c r="AR104" s="78"/>
      <c r="AS104" s="78"/>
      <c r="AT104" s="78"/>
    </row>
    <row r="105" spans="1:46" s="85" customFormat="1" ht="30" customHeight="1" x14ac:dyDescent="0.35">
      <c r="A105" s="289"/>
      <c r="B105" s="104">
        <v>102</v>
      </c>
      <c r="C105" s="290"/>
      <c r="D105" s="105" t="s">
        <v>372</v>
      </c>
      <c r="E105" s="106" t="s">
        <v>373</v>
      </c>
      <c r="F105" s="107" t="s">
        <v>373</v>
      </c>
      <c r="G105" s="106" t="s">
        <v>371</v>
      </c>
      <c r="H105" s="108" t="s">
        <v>79</v>
      </c>
      <c r="I105" s="108" t="s">
        <v>84</v>
      </c>
      <c r="J105" s="109">
        <v>499.36</v>
      </c>
      <c r="K105" s="87"/>
      <c r="L105" s="70">
        <f t="shared" si="1"/>
        <v>0</v>
      </c>
      <c r="M105" s="71">
        <f t="shared" si="2"/>
        <v>0</v>
      </c>
      <c r="N105" s="72"/>
      <c r="O105" s="73">
        <f t="shared" si="3"/>
        <v>0</v>
      </c>
      <c r="P105" s="72"/>
      <c r="Q105" s="72"/>
      <c r="R105" s="72"/>
      <c r="S105" s="74">
        <f t="shared" si="0"/>
        <v>0</v>
      </c>
      <c r="T105" s="121" t="str">
        <f t="shared" si="4"/>
        <v>OK</v>
      </c>
      <c r="U105" s="75"/>
      <c r="V105" s="89"/>
      <c r="W105" s="89"/>
      <c r="X105" s="76"/>
      <c r="Y105" s="89"/>
      <c r="Z105" s="76"/>
      <c r="AA105" s="83"/>
      <c r="AB105" s="84"/>
      <c r="AC105" s="78"/>
      <c r="AD105" s="77"/>
      <c r="AE105" s="77"/>
      <c r="AF105" s="76"/>
      <c r="AG105" s="78"/>
      <c r="AH105" s="78"/>
      <c r="AI105" s="78"/>
      <c r="AJ105" s="78"/>
      <c r="AK105" s="78"/>
      <c r="AL105" s="78"/>
      <c r="AM105" s="78"/>
      <c r="AN105" s="78"/>
      <c r="AO105" s="78"/>
      <c r="AP105" s="78"/>
      <c r="AQ105" s="78"/>
      <c r="AR105" s="78"/>
      <c r="AS105" s="78"/>
      <c r="AT105" s="78"/>
    </row>
    <row r="106" spans="1:46" s="85" customFormat="1" ht="30" customHeight="1" x14ac:dyDescent="0.35">
      <c r="A106" s="289"/>
      <c r="B106" s="104">
        <v>103</v>
      </c>
      <c r="C106" s="290"/>
      <c r="D106" s="105" t="s">
        <v>374</v>
      </c>
      <c r="E106" s="106" t="s">
        <v>375</v>
      </c>
      <c r="F106" s="107" t="s">
        <v>375</v>
      </c>
      <c r="G106" s="106" t="s">
        <v>371</v>
      </c>
      <c r="H106" s="108" t="s">
        <v>79</v>
      </c>
      <c r="I106" s="108" t="s">
        <v>84</v>
      </c>
      <c r="J106" s="109">
        <v>1392.39</v>
      </c>
      <c r="K106" s="87"/>
      <c r="L106" s="70">
        <f t="shared" si="1"/>
        <v>0</v>
      </c>
      <c r="M106" s="71">
        <f t="shared" si="2"/>
        <v>0</v>
      </c>
      <c r="N106" s="72"/>
      <c r="O106" s="73">
        <f t="shared" si="3"/>
        <v>0</v>
      </c>
      <c r="P106" s="72"/>
      <c r="Q106" s="72"/>
      <c r="R106" s="72"/>
      <c r="S106" s="74">
        <f t="shared" si="0"/>
        <v>0</v>
      </c>
      <c r="T106" s="121" t="str">
        <f t="shared" si="4"/>
        <v>OK</v>
      </c>
      <c r="U106" s="75"/>
      <c r="V106" s="89"/>
      <c r="W106" s="89"/>
      <c r="X106" s="76"/>
      <c r="Y106" s="89"/>
      <c r="Z106" s="76"/>
      <c r="AA106" s="83"/>
      <c r="AB106" s="84"/>
      <c r="AC106" s="78"/>
      <c r="AD106" s="77"/>
      <c r="AE106" s="77"/>
      <c r="AF106" s="76"/>
      <c r="AG106" s="78"/>
      <c r="AH106" s="78"/>
      <c r="AI106" s="78"/>
      <c r="AJ106" s="78"/>
      <c r="AK106" s="78"/>
      <c r="AL106" s="78"/>
      <c r="AM106" s="78"/>
      <c r="AN106" s="78"/>
      <c r="AO106" s="78"/>
      <c r="AP106" s="78"/>
      <c r="AQ106" s="78"/>
      <c r="AR106" s="78"/>
      <c r="AS106" s="78"/>
      <c r="AT106" s="78"/>
    </row>
    <row r="107" spans="1:46" s="85" customFormat="1" ht="30" customHeight="1" x14ac:dyDescent="0.35">
      <c r="A107" s="289"/>
      <c r="B107" s="104">
        <v>104</v>
      </c>
      <c r="C107" s="290"/>
      <c r="D107" s="105" t="s">
        <v>376</v>
      </c>
      <c r="E107" s="106" t="s">
        <v>377</v>
      </c>
      <c r="F107" s="107" t="s">
        <v>377</v>
      </c>
      <c r="G107" s="106" t="s">
        <v>371</v>
      </c>
      <c r="H107" s="108" t="s">
        <v>79</v>
      </c>
      <c r="I107" s="108" t="s">
        <v>84</v>
      </c>
      <c r="J107" s="109">
        <v>1572.77</v>
      </c>
      <c r="K107" s="87"/>
      <c r="L107" s="70">
        <f t="shared" si="1"/>
        <v>0</v>
      </c>
      <c r="M107" s="71">
        <f t="shared" si="2"/>
        <v>0</v>
      </c>
      <c r="N107" s="72"/>
      <c r="O107" s="73">
        <f t="shared" si="3"/>
        <v>0</v>
      </c>
      <c r="P107" s="72"/>
      <c r="Q107" s="72"/>
      <c r="R107" s="72"/>
      <c r="S107" s="74">
        <f t="shared" si="0"/>
        <v>0</v>
      </c>
      <c r="T107" s="121" t="str">
        <f t="shared" si="4"/>
        <v>OK</v>
      </c>
      <c r="U107" s="75"/>
      <c r="V107" s="89"/>
      <c r="W107" s="89"/>
      <c r="X107" s="76"/>
      <c r="Y107" s="89"/>
      <c r="Z107" s="76"/>
      <c r="AA107" s="83"/>
      <c r="AB107" s="84"/>
      <c r="AC107" s="78"/>
      <c r="AD107" s="77"/>
      <c r="AE107" s="77"/>
      <c r="AF107" s="76"/>
      <c r="AG107" s="78"/>
      <c r="AH107" s="78"/>
      <c r="AI107" s="78"/>
      <c r="AJ107" s="78"/>
      <c r="AK107" s="78"/>
      <c r="AL107" s="78"/>
      <c r="AM107" s="78"/>
      <c r="AN107" s="78"/>
      <c r="AO107" s="78"/>
      <c r="AP107" s="78"/>
      <c r="AQ107" s="78"/>
      <c r="AR107" s="78"/>
      <c r="AS107" s="78"/>
      <c r="AT107" s="78"/>
    </row>
    <row r="108" spans="1:46" s="85" customFormat="1" ht="30" customHeight="1" x14ac:dyDescent="0.35">
      <c r="A108" s="289"/>
      <c r="B108" s="104">
        <v>105</v>
      </c>
      <c r="C108" s="290"/>
      <c r="D108" s="105" t="s">
        <v>378</v>
      </c>
      <c r="E108" s="106" t="s">
        <v>369</v>
      </c>
      <c r="F108" s="107" t="s">
        <v>379</v>
      </c>
      <c r="G108" s="106" t="s">
        <v>362</v>
      </c>
      <c r="H108" s="108" t="s">
        <v>79</v>
      </c>
      <c r="I108" s="108" t="s">
        <v>84</v>
      </c>
      <c r="J108" s="109">
        <v>1327.78</v>
      </c>
      <c r="K108" s="87"/>
      <c r="L108" s="70">
        <f t="shared" si="1"/>
        <v>0</v>
      </c>
      <c r="M108" s="71">
        <f t="shared" si="2"/>
        <v>0</v>
      </c>
      <c r="N108" s="72"/>
      <c r="O108" s="73">
        <f t="shared" si="3"/>
        <v>0</v>
      </c>
      <c r="P108" s="72"/>
      <c r="Q108" s="72"/>
      <c r="R108" s="72"/>
      <c r="S108" s="74">
        <f t="shared" si="0"/>
        <v>0</v>
      </c>
      <c r="T108" s="121" t="str">
        <f t="shared" si="4"/>
        <v>OK</v>
      </c>
      <c r="U108" s="75"/>
      <c r="V108" s="89"/>
      <c r="W108" s="89"/>
      <c r="X108" s="76"/>
      <c r="Y108" s="89"/>
      <c r="Z108" s="76"/>
      <c r="AA108" s="83"/>
      <c r="AB108" s="84"/>
      <c r="AC108" s="78"/>
      <c r="AD108" s="77"/>
      <c r="AE108" s="77"/>
      <c r="AF108" s="76"/>
      <c r="AG108" s="78"/>
      <c r="AH108" s="78"/>
      <c r="AI108" s="78"/>
      <c r="AJ108" s="78"/>
      <c r="AK108" s="78"/>
      <c r="AL108" s="78"/>
      <c r="AM108" s="78"/>
      <c r="AN108" s="78"/>
      <c r="AO108" s="78"/>
      <c r="AP108" s="78"/>
      <c r="AQ108" s="78"/>
      <c r="AR108" s="78"/>
      <c r="AS108" s="78"/>
      <c r="AT108" s="78"/>
    </row>
    <row r="109" spans="1:46" s="85" customFormat="1" ht="30" customHeight="1" x14ac:dyDescent="0.35">
      <c r="A109" s="289"/>
      <c r="B109" s="104">
        <v>106</v>
      </c>
      <c r="C109" s="290"/>
      <c r="D109" s="105" t="s">
        <v>380</v>
      </c>
      <c r="E109" s="106" t="s">
        <v>369</v>
      </c>
      <c r="F109" s="107" t="s">
        <v>381</v>
      </c>
      <c r="G109" s="106" t="s">
        <v>362</v>
      </c>
      <c r="H109" s="108" t="s">
        <v>79</v>
      </c>
      <c r="I109" s="108" t="s">
        <v>84</v>
      </c>
      <c r="J109" s="109">
        <v>2775.42</v>
      </c>
      <c r="K109" s="87"/>
      <c r="L109" s="70">
        <f t="shared" si="1"/>
        <v>0</v>
      </c>
      <c r="M109" s="71">
        <f t="shared" si="2"/>
        <v>0</v>
      </c>
      <c r="N109" s="72"/>
      <c r="O109" s="73">
        <f t="shared" si="3"/>
        <v>0</v>
      </c>
      <c r="P109" s="72"/>
      <c r="Q109" s="72"/>
      <c r="R109" s="72"/>
      <c r="S109" s="74">
        <f t="shared" si="0"/>
        <v>0</v>
      </c>
      <c r="T109" s="121" t="str">
        <f t="shared" si="4"/>
        <v>OK</v>
      </c>
      <c r="U109" s="75"/>
      <c r="V109" s="89"/>
      <c r="W109" s="89"/>
      <c r="X109" s="76"/>
      <c r="Y109" s="89"/>
      <c r="Z109" s="76"/>
      <c r="AA109" s="83"/>
      <c r="AB109" s="84"/>
      <c r="AC109" s="78"/>
      <c r="AD109" s="77"/>
      <c r="AE109" s="77"/>
      <c r="AF109" s="76"/>
      <c r="AG109" s="78"/>
      <c r="AH109" s="78"/>
      <c r="AI109" s="78"/>
      <c r="AJ109" s="78"/>
      <c r="AK109" s="78"/>
      <c r="AL109" s="78"/>
      <c r="AM109" s="78"/>
      <c r="AN109" s="78"/>
      <c r="AO109" s="78"/>
      <c r="AP109" s="78"/>
      <c r="AQ109" s="78"/>
      <c r="AR109" s="78"/>
      <c r="AS109" s="78"/>
      <c r="AT109" s="78"/>
    </row>
    <row r="110" spans="1:46" s="85" customFormat="1" ht="30" customHeight="1" x14ac:dyDescent="0.35">
      <c r="A110" s="289"/>
      <c r="B110" s="104">
        <v>107</v>
      </c>
      <c r="C110" s="290"/>
      <c r="D110" s="105" t="s">
        <v>382</v>
      </c>
      <c r="E110" s="106" t="s">
        <v>369</v>
      </c>
      <c r="F110" s="107" t="s">
        <v>383</v>
      </c>
      <c r="G110" s="106" t="s">
        <v>362</v>
      </c>
      <c r="H110" s="108" t="s">
        <v>79</v>
      </c>
      <c r="I110" s="108" t="s">
        <v>84</v>
      </c>
      <c r="J110" s="109">
        <v>3955.66</v>
      </c>
      <c r="K110" s="87"/>
      <c r="L110" s="70">
        <f t="shared" si="1"/>
        <v>0</v>
      </c>
      <c r="M110" s="71">
        <f t="shared" si="2"/>
        <v>0</v>
      </c>
      <c r="N110" s="72"/>
      <c r="O110" s="73">
        <f t="shared" si="3"/>
        <v>0</v>
      </c>
      <c r="P110" s="72"/>
      <c r="Q110" s="72"/>
      <c r="R110" s="72"/>
      <c r="S110" s="74">
        <f t="shared" si="0"/>
        <v>0</v>
      </c>
      <c r="T110" s="121" t="str">
        <f t="shared" si="4"/>
        <v>OK</v>
      </c>
      <c r="U110" s="75"/>
      <c r="V110" s="89"/>
      <c r="W110" s="89"/>
      <c r="X110" s="76"/>
      <c r="Y110" s="89"/>
      <c r="Z110" s="76"/>
      <c r="AA110" s="83"/>
      <c r="AB110" s="84"/>
      <c r="AC110" s="78"/>
      <c r="AD110" s="77"/>
      <c r="AE110" s="77"/>
      <c r="AF110" s="76"/>
      <c r="AG110" s="78"/>
      <c r="AH110" s="78"/>
      <c r="AI110" s="78"/>
      <c r="AJ110" s="78"/>
      <c r="AK110" s="78"/>
      <c r="AL110" s="78"/>
      <c r="AM110" s="78"/>
      <c r="AN110" s="78"/>
      <c r="AO110" s="78"/>
      <c r="AP110" s="78"/>
      <c r="AQ110" s="78"/>
      <c r="AR110" s="78"/>
      <c r="AS110" s="78"/>
      <c r="AT110" s="78"/>
    </row>
    <row r="111" spans="1:46" s="85" customFormat="1" ht="30" customHeight="1" x14ac:dyDescent="0.35">
      <c r="A111" s="289"/>
      <c r="B111" s="104">
        <v>108</v>
      </c>
      <c r="C111" s="290"/>
      <c r="D111" s="105" t="s">
        <v>384</v>
      </c>
      <c r="E111" s="106" t="s">
        <v>252</v>
      </c>
      <c r="F111" s="107" t="s">
        <v>252</v>
      </c>
      <c r="G111" s="106" t="s">
        <v>385</v>
      </c>
      <c r="H111" s="108" t="s">
        <v>79</v>
      </c>
      <c r="I111" s="108" t="s">
        <v>84</v>
      </c>
      <c r="J111" s="109">
        <v>190.74</v>
      </c>
      <c r="K111" s="87"/>
      <c r="L111" s="70">
        <f t="shared" si="1"/>
        <v>0</v>
      </c>
      <c r="M111" s="71">
        <f t="shared" si="2"/>
        <v>0</v>
      </c>
      <c r="N111" s="72"/>
      <c r="O111" s="73">
        <f t="shared" si="3"/>
        <v>0</v>
      </c>
      <c r="P111" s="72"/>
      <c r="Q111" s="72"/>
      <c r="R111" s="72"/>
      <c r="S111" s="74">
        <f t="shared" si="0"/>
        <v>0</v>
      </c>
      <c r="T111" s="121" t="str">
        <f t="shared" si="4"/>
        <v>OK</v>
      </c>
      <c r="U111" s="75"/>
      <c r="V111" s="89"/>
      <c r="W111" s="89"/>
      <c r="X111" s="76"/>
      <c r="Y111" s="89"/>
      <c r="Z111" s="76"/>
      <c r="AA111" s="83"/>
      <c r="AB111" s="84"/>
      <c r="AC111" s="78"/>
      <c r="AD111" s="77"/>
      <c r="AE111" s="77"/>
      <c r="AF111" s="76"/>
      <c r="AG111" s="78"/>
      <c r="AH111" s="78"/>
      <c r="AI111" s="78"/>
      <c r="AJ111" s="78"/>
      <c r="AK111" s="78"/>
      <c r="AL111" s="78"/>
      <c r="AM111" s="78"/>
      <c r="AN111" s="78"/>
      <c r="AO111" s="78"/>
      <c r="AP111" s="78"/>
      <c r="AQ111" s="78"/>
      <c r="AR111" s="78"/>
      <c r="AS111" s="78"/>
      <c r="AT111" s="78"/>
    </row>
    <row r="112" spans="1:46" s="85" customFormat="1" ht="30" customHeight="1" x14ac:dyDescent="0.35">
      <c r="A112" s="289"/>
      <c r="B112" s="104">
        <v>109</v>
      </c>
      <c r="C112" s="290"/>
      <c r="D112" s="105" t="s">
        <v>386</v>
      </c>
      <c r="E112" s="106" t="s">
        <v>387</v>
      </c>
      <c r="F112" s="107" t="s">
        <v>387</v>
      </c>
      <c r="G112" s="106" t="s">
        <v>385</v>
      </c>
      <c r="H112" s="108" t="s">
        <v>79</v>
      </c>
      <c r="I112" s="108" t="s">
        <v>84</v>
      </c>
      <c r="J112" s="109">
        <v>577.61</v>
      </c>
      <c r="K112" s="87"/>
      <c r="L112" s="70">
        <f t="shared" si="1"/>
        <v>0</v>
      </c>
      <c r="M112" s="71">
        <f t="shared" si="2"/>
        <v>0</v>
      </c>
      <c r="N112" s="72"/>
      <c r="O112" s="73">
        <f t="shared" si="3"/>
        <v>0</v>
      </c>
      <c r="P112" s="72"/>
      <c r="Q112" s="72"/>
      <c r="R112" s="72"/>
      <c r="S112" s="74">
        <f t="shared" si="0"/>
        <v>0</v>
      </c>
      <c r="T112" s="121" t="str">
        <f t="shared" si="4"/>
        <v>OK</v>
      </c>
      <c r="U112" s="75"/>
      <c r="V112" s="89"/>
      <c r="W112" s="89"/>
      <c r="X112" s="76"/>
      <c r="Y112" s="89"/>
      <c r="Z112" s="76"/>
      <c r="AA112" s="83"/>
      <c r="AB112" s="84"/>
      <c r="AC112" s="78"/>
      <c r="AD112" s="77"/>
      <c r="AE112" s="77"/>
      <c r="AF112" s="76"/>
      <c r="AG112" s="78"/>
      <c r="AH112" s="78"/>
      <c r="AI112" s="78"/>
      <c r="AJ112" s="78"/>
      <c r="AK112" s="78"/>
      <c r="AL112" s="78"/>
      <c r="AM112" s="78"/>
      <c r="AN112" s="78"/>
      <c r="AO112" s="78"/>
      <c r="AP112" s="78"/>
      <c r="AQ112" s="78"/>
      <c r="AR112" s="78"/>
      <c r="AS112" s="78"/>
      <c r="AT112" s="78"/>
    </row>
    <row r="113" spans="1:46" s="85" customFormat="1" ht="30" customHeight="1" x14ac:dyDescent="0.35">
      <c r="A113" s="289"/>
      <c r="B113" s="104">
        <v>110</v>
      </c>
      <c r="C113" s="290"/>
      <c r="D113" s="105" t="s">
        <v>388</v>
      </c>
      <c r="E113" s="106" t="s">
        <v>369</v>
      </c>
      <c r="F113" s="107" t="s">
        <v>389</v>
      </c>
      <c r="G113" s="106" t="s">
        <v>385</v>
      </c>
      <c r="H113" s="108" t="s">
        <v>79</v>
      </c>
      <c r="I113" s="108" t="s">
        <v>84</v>
      </c>
      <c r="J113" s="109">
        <v>4293.8100000000004</v>
      </c>
      <c r="K113" s="87"/>
      <c r="L113" s="70">
        <f t="shared" si="1"/>
        <v>0</v>
      </c>
      <c r="M113" s="71">
        <f t="shared" si="2"/>
        <v>0</v>
      </c>
      <c r="N113" s="72"/>
      <c r="O113" s="73">
        <f t="shared" si="3"/>
        <v>0</v>
      </c>
      <c r="P113" s="72"/>
      <c r="Q113" s="72"/>
      <c r="R113" s="72"/>
      <c r="S113" s="74">
        <f t="shared" si="0"/>
        <v>0</v>
      </c>
      <c r="T113" s="121" t="str">
        <f t="shared" si="4"/>
        <v>OK</v>
      </c>
      <c r="U113" s="75"/>
      <c r="V113" s="89"/>
      <c r="W113" s="89"/>
      <c r="X113" s="76"/>
      <c r="Y113" s="89"/>
      <c r="Z113" s="76"/>
      <c r="AA113" s="83"/>
      <c r="AB113" s="84"/>
      <c r="AC113" s="78"/>
      <c r="AD113" s="77"/>
      <c r="AE113" s="77"/>
      <c r="AF113" s="76"/>
      <c r="AG113" s="78"/>
      <c r="AH113" s="78"/>
      <c r="AI113" s="78"/>
      <c r="AJ113" s="78"/>
      <c r="AK113" s="78"/>
      <c r="AL113" s="78"/>
      <c r="AM113" s="78"/>
      <c r="AN113" s="78"/>
      <c r="AO113" s="78"/>
      <c r="AP113" s="78"/>
      <c r="AQ113" s="78"/>
      <c r="AR113" s="78"/>
      <c r="AS113" s="78"/>
      <c r="AT113" s="78"/>
    </row>
    <row r="114" spans="1:46" s="85" customFormat="1" ht="30" customHeight="1" x14ac:dyDescent="0.35">
      <c r="A114" s="289"/>
      <c r="B114" s="104">
        <v>111</v>
      </c>
      <c r="C114" s="290"/>
      <c r="D114" s="105" t="s">
        <v>390</v>
      </c>
      <c r="E114" s="106" t="s">
        <v>391</v>
      </c>
      <c r="F114" s="107" t="s">
        <v>391</v>
      </c>
      <c r="G114" s="106" t="s">
        <v>385</v>
      </c>
      <c r="H114" s="108" t="s">
        <v>79</v>
      </c>
      <c r="I114" s="108" t="s">
        <v>392</v>
      </c>
      <c r="J114" s="109">
        <v>360.71</v>
      </c>
      <c r="K114" s="87"/>
      <c r="L114" s="70">
        <f t="shared" si="1"/>
        <v>0</v>
      </c>
      <c r="M114" s="71">
        <f t="shared" si="2"/>
        <v>0</v>
      </c>
      <c r="N114" s="72"/>
      <c r="O114" s="73">
        <f t="shared" si="3"/>
        <v>0</v>
      </c>
      <c r="P114" s="72"/>
      <c r="Q114" s="72"/>
      <c r="R114" s="72"/>
      <c r="S114" s="74">
        <f t="shared" si="0"/>
        <v>0</v>
      </c>
      <c r="T114" s="121" t="str">
        <f t="shared" si="4"/>
        <v>OK</v>
      </c>
      <c r="U114" s="75"/>
      <c r="V114" s="89"/>
      <c r="W114" s="89"/>
      <c r="X114" s="76"/>
      <c r="Y114" s="89"/>
      <c r="Z114" s="76"/>
      <c r="AA114" s="83"/>
      <c r="AB114" s="84"/>
      <c r="AC114" s="78"/>
      <c r="AD114" s="77"/>
      <c r="AE114" s="77"/>
      <c r="AF114" s="76"/>
      <c r="AG114" s="78"/>
      <c r="AH114" s="78"/>
      <c r="AI114" s="78"/>
      <c r="AJ114" s="78"/>
      <c r="AK114" s="78"/>
      <c r="AL114" s="78"/>
      <c r="AM114" s="78"/>
      <c r="AN114" s="78"/>
      <c r="AO114" s="78"/>
      <c r="AP114" s="78"/>
      <c r="AQ114" s="78"/>
      <c r="AR114" s="78"/>
      <c r="AS114" s="78"/>
      <c r="AT114" s="78"/>
    </row>
    <row r="115" spans="1:46" s="85" customFormat="1" ht="30" customHeight="1" x14ac:dyDescent="0.35">
      <c r="A115" s="289"/>
      <c r="B115" s="104">
        <v>112</v>
      </c>
      <c r="C115" s="290"/>
      <c r="D115" s="105" t="s">
        <v>393</v>
      </c>
      <c r="E115" s="106" t="s">
        <v>394</v>
      </c>
      <c r="F115" s="107" t="s">
        <v>394</v>
      </c>
      <c r="G115" s="106" t="s">
        <v>395</v>
      </c>
      <c r="H115" s="108" t="s">
        <v>79</v>
      </c>
      <c r="I115" s="108" t="s">
        <v>396</v>
      </c>
      <c r="J115" s="109">
        <v>913.55</v>
      </c>
      <c r="K115" s="87"/>
      <c r="L115" s="70">
        <f t="shared" si="1"/>
        <v>0</v>
      </c>
      <c r="M115" s="71">
        <f t="shared" si="2"/>
        <v>0</v>
      </c>
      <c r="N115" s="72"/>
      <c r="O115" s="73">
        <f t="shared" si="3"/>
        <v>0</v>
      </c>
      <c r="P115" s="72"/>
      <c r="Q115" s="72"/>
      <c r="R115" s="72"/>
      <c r="S115" s="74">
        <f t="shared" si="0"/>
        <v>0</v>
      </c>
      <c r="T115" s="121" t="str">
        <f t="shared" si="4"/>
        <v>OK</v>
      </c>
      <c r="U115" s="75"/>
      <c r="V115" s="89"/>
      <c r="W115" s="89"/>
      <c r="X115" s="76"/>
      <c r="Y115" s="89"/>
      <c r="Z115" s="76"/>
      <c r="AA115" s="83"/>
      <c r="AB115" s="84"/>
      <c r="AC115" s="78"/>
      <c r="AD115" s="77"/>
      <c r="AE115" s="77"/>
      <c r="AF115" s="76"/>
      <c r="AG115" s="78"/>
      <c r="AH115" s="78"/>
      <c r="AI115" s="78"/>
      <c r="AJ115" s="78"/>
      <c r="AK115" s="78"/>
      <c r="AL115" s="78"/>
      <c r="AM115" s="78"/>
      <c r="AN115" s="78"/>
      <c r="AO115" s="78"/>
      <c r="AP115" s="78"/>
      <c r="AQ115" s="78"/>
      <c r="AR115" s="78"/>
      <c r="AS115" s="78"/>
      <c r="AT115" s="78"/>
    </row>
    <row r="116" spans="1:46" s="85" customFormat="1" ht="30" customHeight="1" x14ac:dyDescent="0.35">
      <c r="A116" s="289"/>
      <c r="B116" s="104">
        <v>113</v>
      </c>
      <c r="C116" s="290"/>
      <c r="D116" s="105" t="s">
        <v>397</v>
      </c>
      <c r="E116" s="106" t="s">
        <v>398</v>
      </c>
      <c r="F116" s="107" t="s">
        <v>398</v>
      </c>
      <c r="G116" s="106" t="s">
        <v>399</v>
      </c>
      <c r="H116" s="108" t="s">
        <v>79</v>
      </c>
      <c r="I116" s="108" t="s">
        <v>84</v>
      </c>
      <c r="J116" s="109">
        <v>62.33</v>
      </c>
      <c r="K116" s="87"/>
      <c r="L116" s="70">
        <f t="shared" si="1"/>
        <v>0</v>
      </c>
      <c r="M116" s="71">
        <f t="shared" si="2"/>
        <v>0</v>
      </c>
      <c r="N116" s="72"/>
      <c r="O116" s="73">
        <f t="shared" si="3"/>
        <v>0</v>
      </c>
      <c r="P116" s="72"/>
      <c r="Q116" s="72"/>
      <c r="R116" s="72"/>
      <c r="S116" s="74">
        <f t="shared" si="0"/>
        <v>0</v>
      </c>
      <c r="T116" s="121" t="str">
        <f t="shared" si="4"/>
        <v>OK</v>
      </c>
      <c r="U116" s="75"/>
      <c r="V116" s="89"/>
      <c r="W116" s="89"/>
      <c r="X116" s="76"/>
      <c r="Y116" s="89"/>
      <c r="Z116" s="76"/>
      <c r="AA116" s="83"/>
      <c r="AB116" s="84"/>
      <c r="AC116" s="78"/>
      <c r="AD116" s="77"/>
      <c r="AE116" s="77"/>
      <c r="AF116" s="76"/>
      <c r="AG116" s="78"/>
      <c r="AH116" s="78"/>
      <c r="AI116" s="78"/>
      <c r="AJ116" s="78"/>
      <c r="AK116" s="78"/>
      <c r="AL116" s="78"/>
      <c r="AM116" s="78"/>
      <c r="AN116" s="78"/>
      <c r="AO116" s="78"/>
      <c r="AP116" s="78"/>
      <c r="AQ116" s="78"/>
      <c r="AR116" s="78"/>
      <c r="AS116" s="78"/>
      <c r="AT116" s="78"/>
    </row>
    <row r="117" spans="1:46" s="85" customFormat="1" ht="30" customHeight="1" x14ac:dyDescent="0.35">
      <c r="A117" s="289"/>
      <c r="B117" s="104">
        <v>114</v>
      </c>
      <c r="C117" s="290"/>
      <c r="D117" s="105" t="s">
        <v>400</v>
      </c>
      <c r="E117" s="106" t="s">
        <v>252</v>
      </c>
      <c r="F117" s="107" t="s">
        <v>252</v>
      </c>
      <c r="G117" s="106" t="s">
        <v>371</v>
      </c>
      <c r="H117" s="108" t="s">
        <v>188</v>
      </c>
      <c r="I117" s="108" t="s">
        <v>84</v>
      </c>
      <c r="J117" s="109">
        <v>901.29</v>
      </c>
      <c r="K117" s="87"/>
      <c r="L117" s="70">
        <f t="shared" si="1"/>
        <v>0</v>
      </c>
      <c r="M117" s="71">
        <f t="shared" si="2"/>
        <v>0</v>
      </c>
      <c r="N117" s="72"/>
      <c r="O117" s="73">
        <f t="shared" si="3"/>
        <v>0</v>
      </c>
      <c r="P117" s="72"/>
      <c r="Q117" s="72"/>
      <c r="R117" s="72"/>
      <c r="S117" s="74">
        <f t="shared" si="0"/>
        <v>0</v>
      </c>
      <c r="T117" s="121" t="str">
        <f t="shared" si="4"/>
        <v>OK</v>
      </c>
      <c r="U117" s="75"/>
      <c r="V117" s="89"/>
      <c r="W117" s="89"/>
      <c r="X117" s="76"/>
      <c r="Y117" s="89"/>
      <c r="Z117" s="76"/>
      <c r="AA117" s="83"/>
      <c r="AB117" s="84"/>
      <c r="AC117" s="78"/>
      <c r="AD117" s="77"/>
      <c r="AE117" s="77"/>
      <c r="AF117" s="76"/>
      <c r="AG117" s="78"/>
      <c r="AH117" s="78"/>
      <c r="AI117" s="78"/>
      <c r="AJ117" s="78"/>
      <c r="AK117" s="78"/>
      <c r="AL117" s="78"/>
      <c r="AM117" s="78"/>
      <c r="AN117" s="78"/>
      <c r="AO117" s="78"/>
      <c r="AP117" s="78"/>
      <c r="AQ117" s="78"/>
      <c r="AR117" s="78"/>
      <c r="AS117" s="78"/>
      <c r="AT117" s="78"/>
    </row>
    <row r="118" spans="1:46" s="85" customFormat="1" ht="30" customHeight="1" x14ac:dyDescent="0.35">
      <c r="A118" s="289"/>
      <c r="B118" s="104">
        <v>115</v>
      </c>
      <c r="C118" s="290"/>
      <c r="D118" s="105" t="s">
        <v>401</v>
      </c>
      <c r="E118" s="106" t="s">
        <v>402</v>
      </c>
      <c r="F118" s="107" t="s">
        <v>402</v>
      </c>
      <c r="G118" s="106" t="s">
        <v>371</v>
      </c>
      <c r="H118" s="108" t="s">
        <v>79</v>
      </c>
      <c r="I118" s="108" t="s">
        <v>84</v>
      </c>
      <c r="J118" s="109">
        <v>285.98</v>
      </c>
      <c r="K118" s="87"/>
      <c r="L118" s="70">
        <f t="shared" si="1"/>
        <v>0</v>
      </c>
      <c r="M118" s="71">
        <f t="shared" si="2"/>
        <v>0</v>
      </c>
      <c r="N118" s="72"/>
      <c r="O118" s="73">
        <f t="shared" si="3"/>
        <v>0</v>
      </c>
      <c r="P118" s="72"/>
      <c r="Q118" s="72"/>
      <c r="R118" s="72"/>
      <c r="S118" s="74">
        <f t="shared" si="0"/>
        <v>0</v>
      </c>
      <c r="T118" s="121" t="str">
        <f t="shared" si="4"/>
        <v>OK</v>
      </c>
      <c r="U118" s="75"/>
      <c r="V118" s="89"/>
      <c r="W118" s="89"/>
      <c r="X118" s="76"/>
      <c r="Y118" s="89"/>
      <c r="Z118" s="76"/>
      <c r="AA118" s="83"/>
      <c r="AB118" s="84"/>
      <c r="AC118" s="78"/>
      <c r="AD118" s="77"/>
      <c r="AE118" s="77"/>
      <c r="AF118" s="76"/>
      <c r="AG118" s="78"/>
      <c r="AH118" s="78"/>
      <c r="AI118" s="78"/>
      <c r="AJ118" s="78"/>
      <c r="AK118" s="78"/>
      <c r="AL118" s="78"/>
      <c r="AM118" s="78"/>
      <c r="AN118" s="78"/>
      <c r="AO118" s="78"/>
      <c r="AP118" s="78"/>
      <c r="AQ118" s="78"/>
      <c r="AR118" s="78"/>
      <c r="AS118" s="78"/>
      <c r="AT118" s="78"/>
    </row>
    <row r="119" spans="1:46" s="85" customFormat="1" ht="30" customHeight="1" x14ac:dyDescent="0.35">
      <c r="A119" s="289"/>
      <c r="B119" s="104">
        <v>116</v>
      </c>
      <c r="C119" s="290"/>
      <c r="D119" s="105" t="s">
        <v>403</v>
      </c>
      <c r="E119" s="106" t="s">
        <v>404</v>
      </c>
      <c r="F119" s="107" t="s">
        <v>404</v>
      </c>
      <c r="G119" s="106" t="s">
        <v>371</v>
      </c>
      <c r="H119" s="108" t="s">
        <v>79</v>
      </c>
      <c r="I119" s="108" t="s">
        <v>84</v>
      </c>
      <c r="J119" s="109">
        <v>2609.0700000000002</v>
      </c>
      <c r="K119" s="87"/>
      <c r="L119" s="70">
        <f t="shared" si="1"/>
        <v>0</v>
      </c>
      <c r="M119" s="71">
        <f t="shared" si="2"/>
        <v>0</v>
      </c>
      <c r="N119" s="72"/>
      <c r="O119" s="73">
        <f t="shared" si="3"/>
        <v>0</v>
      </c>
      <c r="P119" s="72"/>
      <c r="Q119" s="72"/>
      <c r="R119" s="72"/>
      <c r="S119" s="74">
        <f t="shared" si="0"/>
        <v>0</v>
      </c>
      <c r="T119" s="121" t="str">
        <f t="shared" si="4"/>
        <v>OK</v>
      </c>
      <c r="U119" s="75"/>
      <c r="V119" s="89"/>
      <c r="W119" s="89"/>
      <c r="X119" s="76"/>
      <c r="Y119" s="89"/>
      <c r="Z119" s="76"/>
      <c r="AA119" s="83"/>
      <c r="AB119" s="84"/>
      <c r="AC119" s="78"/>
      <c r="AD119" s="77"/>
      <c r="AE119" s="77"/>
      <c r="AF119" s="76"/>
      <c r="AG119" s="78"/>
      <c r="AH119" s="78"/>
      <c r="AI119" s="78"/>
      <c r="AJ119" s="78"/>
      <c r="AK119" s="78"/>
      <c r="AL119" s="78"/>
      <c r="AM119" s="78"/>
      <c r="AN119" s="78"/>
      <c r="AO119" s="78"/>
      <c r="AP119" s="78"/>
      <c r="AQ119" s="78"/>
      <c r="AR119" s="78"/>
      <c r="AS119" s="78"/>
      <c r="AT119" s="78"/>
    </row>
    <row r="120" spans="1:46" s="85" customFormat="1" ht="30" customHeight="1" x14ac:dyDescent="0.35">
      <c r="A120" s="289">
        <v>23</v>
      </c>
      <c r="B120" s="104">
        <v>117</v>
      </c>
      <c r="C120" s="290" t="s">
        <v>207</v>
      </c>
      <c r="D120" s="105" t="s">
        <v>405</v>
      </c>
      <c r="E120" s="106" t="s">
        <v>406</v>
      </c>
      <c r="F120" s="107" t="s">
        <v>407</v>
      </c>
      <c r="G120" s="106" t="s">
        <v>408</v>
      </c>
      <c r="H120" s="108" t="s">
        <v>79</v>
      </c>
      <c r="I120" s="108" t="s">
        <v>94</v>
      </c>
      <c r="J120" s="109">
        <v>3414.9</v>
      </c>
      <c r="K120" s="87"/>
      <c r="L120" s="70">
        <f t="shared" si="1"/>
        <v>0</v>
      </c>
      <c r="M120" s="71">
        <f t="shared" si="2"/>
        <v>0</v>
      </c>
      <c r="N120" s="72"/>
      <c r="O120" s="73">
        <f t="shared" si="3"/>
        <v>0</v>
      </c>
      <c r="P120" s="72"/>
      <c r="Q120" s="72"/>
      <c r="R120" s="72"/>
      <c r="S120" s="74">
        <f t="shared" si="0"/>
        <v>0</v>
      </c>
      <c r="T120" s="121" t="str">
        <f t="shared" si="4"/>
        <v>OK</v>
      </c>
      <c r="U120" s="75"/>
      <c r="V120" s="89"/>
      <c r="W120" s="89"/>
      <c r="X120" s="76"/>
      <c r="Y120" s="89"/>
      <c r="Z120" s="76"/>
      <c r="AA120" s="83"/>
      <c r="AB120" s="84"/>
      <c r="AC120" s="78"/>
      <c r="AD120" s="77"/>
      <c r="AE120" s="77"/>
      <c r="AF120" s="76"/>
      <c r="AG120" s="78"/>
      <c r="AH120" s="78"/>
      <c r="AI120" s="78"/>
      <c r="AJ120" s="78"/>
      <c r="AK120" s="78"/>
      <c r="AL120" s="78"/>
      <c r="AM120" s="78"/>
      <c r="AN120" s="78"/>
      <c r="AO120" s="78"/>
      <c r="AP120" s="78"/>
      <c r="AQ120" s="78"/>
      <c r="AR120" s="78"/>
      <c r="AS120" s="78"/>
      <c r="AT120" s="78"/>
    </row>
    <row r="121" spans="1:46" s="85" customFormat="1" ht="30" customHeight="1" x14ac:dyDescent="0.35">
      <c r="A121" s="289"/>
      <c r="B121" s="104">
        <v>118</v>
      </c>
      <c r="C121" s="290"/>
      <c r="D121" s="105" t="s">
        <v>409</v>
      </c>
      <c r="E121" s="106" t="s">
        <v>410</v>
      </c>
      <c r="F121" s="107" t="s">
        <v>411</v>
      </c>
      <c r="G121" s="106" t="s">
        <v>408</v>
      </c>
      <c r="H121" s="108" t="s">
        <v>79</v>
      </c>
      <c r="I121" s="108" t="s">
        <v>94</v>
      </c>
      <c r="J121" s="109">
        <v>3687.91</v>
      </c>
      <c r="K121" s="87"/>
      <c r="L121" s="70">
        <f t="shared" si="1"/>
        <v>0</v>
      </c>
      <c r="M121" s="71">
        <f t="shared" si="2"/>
        <v>0</v>
      </c>
      <c r="N121" s="72"/>
      <c r="O121" s="73">
        <f t="shared" si="3"/>
        <v>0</v>
      </c>
      <c r="P121" s="72"/>
      <c r="Q121" s="72"/>
      <c r="R121" s="72"/>
      <c r="S121" s="74">
        <f t="shared" si="0"/>
        <v>0</v>
      </c>
      <c r="T121" s="121" t="str">
        <f t="shared" si="4"/>
        <v>OK</v>
      </c>
      <c r="U121" s="75"/>
      <c r="V121" s="89"/>
      <c r="W121" s="89"/>
      <c r="X121" s="76"/>
      <c r="Y121" s="89"/>
      <c r="Z121" s="76"/>
      <c r="AA121" s="83"/>
      <c r="AB121" s="84"/>
      <c r="AC121" s="78"/>
      <c r="AD121" s="77"/>
      <c r="AE121" s="77"/>
      <c r="AF121" s="76"/>
      <c r="AG121" s="78"/>
      <c r="AH121" s="78"/>
      <c r="AI121" s="78"/>
      <c r="AJ121" s="78"/>
      <c r="AK121" s="78"/>
      <c r="AL121" s="78"/>
      <c r="AM121" s="78"/>
      <c r="AN121" s="78"/>
      <c r="AO121" s="78"/>
      <c r="AP121" s="78"/>
      <c r="AQ121" s="78"/>
      <c r="AR121" s="78"/>
      <c r="AS121" s="78"/>
      <c r="AT121" s="78"/>
    </row>
    <row r="122" spans="1:46" s="85" customFormat="1" ht="30" customHeight="1" x14ac:dyDescent="0.35">
      <c r="A122" s="289"/>
      <c r="B122" s="104">
        <v>119</v>
      </c>
      <c r="C122" s="290"/>
      <c r="D122" s="105" t="s">
        <v>412</v>
      </c>
      <c r="E122" s="106" t="s">
        <v>413</v>
      </c>
      <c r="F122" s="107" t="s">
        <v>414</v>
      </c>
      <c r="G122" s="106" t="s">
        <v>347</v>
      </c>
      <c r="H122" s="108" t="s">
        <v>79</v>
      </c>
      <c r="I122" s="108" t="s">
        <v>94</v>
      </c>
      <c r="J122" s="109">
        <v>1409.49</v>
      </c>
      <c r="K122" s="87"/>
      <c r="L122" s="70">
        <f t="shared" si="1"/>
        <v>0</v>
      </c>
      <c r="M122" s="71">
        <f t="shared" si="2"/>
        <v>0</v>
      </c>
      <c r="N122" s="72"/>
      <c r="O122" s="73">
        <f t="shared" si="3"/>
        <v>0</v>
      </c>
      <c r="P122" s="72"/>
      <c r="Q122" s="72"/>
      <c r="R122" s="72"/>
      <c r="S122" s="74">
        <f t="shared" si="0"/>
        <v>0</v>
      </c>
      <c r="T122" s="121" t="str">
        <f t="shared" si="4"/>
        <v>OK</v>
      </c>
      <c r="U122" s="75"/>
      <c r="V122" s="89"/>
      <c r="W122" s="89"/>
      <c r="X122" s="76"/>
      <c r="Y122" s="89"/>
      <c r="Z122" s="76"/>
      <c r="AA122" s="83"/>
      <c r="AB122" s="84"/>
      <c r="AC122" s="78"/>
      <c r="AD122" s="77"/>
      <c r="AE122" s="77"/>
      <c r="AF122" s="76"/>
      <c r="AG122" s="78"/>
      <c r="AH122" s="78"/>
      <c r="AI122" s="78"/>
      <c r="AJ122" s="78"/>
      <c r="AK122" s="78"/>
      <c r="AL122" s="78"/>
      <c r="AM122" s="78"/>
      <c r="AN122" s="78"/>
      <c r="AO122" s="78"/>
      <c r="AP122" s="78"/>
      <c r="AQ122" s="78"/>
      <c r="AR122" s="78"/>
      <c r="AS122" s="78"/>
      <c r="AT122" s="78"/>
    </row>
    <row r="123" spans="1:46" s="85" customFormat="1" ht="30" customHeight="1" x14ac:dyDescent="0.35">
      <c r="A123" s="289"/>
      <c r="B123" s="104">
        <v>120</v>
      </c>
      <c r="C123" s="290"/>
      <c r="D123" s="105" t="s">
        <v>415</v>
      </c>
      <c r="E123" s="106" t="s">
        <v>416</v>
      </c>
      <c r="F123" s="107" t="s">
        <v>417</v>
      </c>
      <c r="G123" s="106" t="s">
        <v>408</v>
      </c>
      <c r="H123" s="108" t="s">
        <v>79</v>
      </c>
      <c r="I123" s="108" t="s">
        <v>94</v>
      </c>
      <c r="J123" s="109">
        <v>6499.65</v>
      </c>
      <c r="K123" s="87"/>
      <c r="L123" s="70">
        <f t="shared" si="1"/>
        <v>0</v>
      </c>
      <c r="M123" s="71">
        <f t="shared" si="2"/>
        <v>0</v>
      </c>
      <c r="N123" s="72"/>
      <c r="O123" s="73">
        <f t="shared" si="3"/>
        <v>0</v>
      </c>
      <c r="P123" s="72"/>
      <c r="Q123" s="72"/>
      <c r="R123" s="72"/>
      <c r="S123" s="74">
        <f t="shared" si="0"/>
        <v>0</v>
      </c>
      <c r="T123" s="121" t="str">
        <f t="shared" si="4"/>
        <v>OK</v>
      </c>
      <c r="U123" s="75"/>
      <c r="V123" s="89"/>
      <c r="W123" s="89"/>
      <c r="X123" s="76"/>
      <c r="Y123" s="89"/>
      <c r="Z123" s="76"/>
      <c r="AA123" s="83"/>
      <c r="AB123" s="84"/>
      <c r="AC123" s="78"/>
      <c r="AD123" s="77"/>
      <c r="AE123" s="77"/>
      <c r="AF123" s="76"/>
      <c r="AG123" s="78"/>
      <c r="AH123" s="78"/>
      <c r="AI123" s="78"/>
      <c r="AJ123" s="78"/>
      <c r="AK123" s="78"/>
      <c r="AL123" s="78"/>
      <c r="AM123" s="78"/>
      <c r="AN123" s="78"/>
      <c r="AO123" s="78"/>
      <c r="AP123" s="78"/>
      <c r="AQ123" s="78"/>
      <c r="AR123" s="78"/>
      <c r="AS123" s="78"/>
      <c r="AT123" s="78"/>
    </row>
    <row r="124" spans="1:46" s="85" customFormat="1" ht="30" customHeight="1" x14ac:dyDescent="0.35">
      <c r="A124" s="289"/>
      <c r="B124" s="104">
        <v>121</v>
      </c>
      <c r="C124" s="290"/>
      <c r="D124" s="105" t="s">
        <v>418</v>
      </c>
      <c r="E124" s="106" t="s">
        <v>416</v>
      </c>
      <c r="F124" s="107" t="s">
        <v>419</v>
      </c>
      <c r="G124" s="106" t="s">
        <v>408</v>
      </c>
      <c r="H124" s="108" t="s">
        <v>79</v>
      </c>
      <c r="I124" s="108" t="s">
        <v>94</v>
      </c>
      <c r="J124" s="109">
        <v>27961.38</v>
      </c>
      <c r="K124" s="87"/>
      <c r="L124" s="70">
        <f t="shared" si="1"/>
        <v>0</v>
      </c>
      <c r="M124" s="71">
        <f t="shared" si="2"/>
        <v>0</v>
      </c>
      <c r="N124" s="72"/>
      <c r="O124" s="73">
        <f t="shared" si="3"/>
        <v>0</v>
      </c>
      <c r="P124" s="72"/>
      <c r="Q124" s="72"/>
      <c r="R124" s="72"/>
      <c r="S124" s="74">
        <f t="shared" si="0"/>
        <v>0</v>
      </c>
      <c r="T124" s="121" t="str">
        <f t="shared" si="4"/>
        <v>OK</v>
      </c>
      <c r="U124" s="75"/>
      <c r="V124" s="89"/>
      <c r="W124" s="89"/>
      <c r="X124" s="76"/>
      <c r="Y124" s="89"/>
      <c r="Z124" s="76"/>
      <c r="AA124" s="83"/>
      <c r="AB124" s="84"/>
      <c r="AC124" s="78"/>
      <c r="AD124" s="77"/>
      <c r="AE124" s="77"/>
      <c r="AF124" s="76"/>
      <c r="AG124" s="78"/>
      <c r="AH124" s="78"/>
      <c r="AI124" s="78"/>
      <c r="AJ124" s="78"/>
      <c r="AK124" s="78"/>
      <c r="AL124" s="78"/>
      <c r="AM124" s="78"/>
      <c r="AN124" s="78"/>
      <c r="AO124" s="78"/>
      <c r="AP124" s="78"/>
      <c r="AQ124" s="78"/>
      <c r="AR124" s="78"/>
      <c r="AS124" s="78"/>
      <c r="AT124" s="78"/>
    </row>
    <row r="125" spans="1:46" s="85" customFormat="1" ht="30" customHeight="1" x14ac:dyDescent="0.35">
      <c r="A125" s="289"/>
      <c r="B125" s="104">
        <v>122</v>
      </c>
      <c r="C125" s="290"/>
      <c r="D125" s="105" t="s">
        <v>420</v>
      </c>
      <c r="E125" s="106" t="s">
        <v>406</v>
      </c>
      <c r="F125" s="107" t="s">
        <v>421</v>
      </c>
      <c r="G125" s="106" t="s">
        <v>408</v>
      </c>
      <c r="H125" s="108" t="s">
        <v>79</v>
      </c>
      <c r="I125" s="108" t="s">
        <v>422</v>
      </c>
      <c r="J125" s="109">
        <v>1020.38</v>
      </c>
      <c r="K125" s="87"/>
      <c r="L125" s="70">
        <f t="shared" si="1"/>
        <v>0</v>
      </c>
      <c r="M125" s="71">
        <f t="shared" si="2"/>
        <v>0</v>
      </c>
      <c r="N125" s="72"/>
      <c r="O125" s="73">
        <f t="shared" si="3"/>
        <v>0</v>
      </c>
      <c r="P125" s="72"/>
      <c r="Q125" s="72"/>
      <c r="R125" s="72"/>
      <c r="S125" s="74">
        <f t="shared" si="0"/>
        <v>0</v>
      </c>
      <c r="T125" s="121" t="str">
        <f t="shared" si="4"/>
        <v>OK</v>
      </c>
      <c r="U125" s="75"/>
      <c r="V125" s="89"/>
      <c r="W125" s="89"/>
      <c r="X125" s="76"/>
      <c r="Y125" s="89"/>
      <c r="Z125" s="76"/>
      <c r="AA125" s="83"/>
      <c r="AB125" s="84"/>
      <c r="AC125" s="78"/>
      <c r="AD125" s="77"/>
      <c r="AE125" s="77"/>
      <c r="AF125" s="76"/>
      <c r="AG125" s="78"/>
      <c r="AH125" s="78"/>
      <c r="AI125" s="78"/>
      <c r="AJ125" s="78"/>
      <c r="AK125" s="78"/>
      <c r="AL125" s="78"/>
      <c r="AM125" s="78"/>
      <c r="AN125" s="78"/>
      <c r="AO125" s="78"/>
      <c r="AP125" s="78"/>
      <c r="AQ125" s="78"/>
      <c r="AR125" s="78"/>
      <c r="AS125" s="78"/>
      <c r="AT125" s="78"/>
    </row>
    <row r="126" spans="1:46" s="85" customFormat="1" ht="30" customHeight="1" x14ac:dyDescent="0.35">
      <c r="A126" s="289"/>
      <c r="B126" s="104">
        <v>123</v>
      </c>
      <c r="C126" s="290"/>
      <c r="D126" s="105" t="s">
        <v>423</v>
      </c>
      <c r="E126" s="106" t="s">
        <v>424</v>
      </c>
      <c r="F126" s="107" t="s">
        <v>425</v>
      </c>
      <c r="G126" s="106" t="s">
        <v>408</v>
      </c>
      <c r="H126" s="108" t="s">
        <v>79</v>
      </c>
      <c r="I126" s="108" t="s">
        <v>426</v>
      </c>
      <c r="J126" s="109">
        <v>23128.82</v>
      </c>
      <c r="K126" s="87"/>
      <c r="L126" s="70">
        <f t="shared" si="1"/>
        <v>0</v>
      </c>
      <c r="M126" s="71">
        <f t="shared" si="2"/>
        <v>0</v>
      </c>
      <c r="N126" s="72"/>
      <c r="O126" s="73">
        <f t="shared" si="3"/>
        <v>0</v>
      </c>
      <c r="P126" s="72"/>
      <c r="Q126" s="72"/>
      <c r="R126" s="72"/>
      <c r="S126" s="74">
        <f t="shared" si="0"/>
        <v>0</v>
      </c>
      <c r="T126" s="121" t="str">
        <f t="shared" si="4"/>
        <v>OK</v>
      </c>
      <c r="U126" s="75"/>
      <c r="V126" s="89"/>
      <c r="W126" s="89"/>
      <c r="X126" s="76"/>
      <c r="Y126" s="89"/>
      <c r="Z126" s="76"/>
      <c r="AA126" s="83"/>
      <c r="AB126" s="84"/>
      <c r="AC126" s="78"/>
      <c r="AD126" s="77"/>
      <c r="AE126" s="77"/>
      <c r="AF126" s="76"/>
      <c r="AG126" s="78"/>
      <c r="AH126" s="78"/>
      <c r="AI126" s="78"/>
      <c r="AJ126" s="78"/>
      <c r="AK126" s="78"/>
      <c r="AL126" s="78"/>
      <c r="AM126" s="78"/>
      <c r="AN126" s="78"/>
      <c r="AO126" s="78"/>
      <c r="AP126" s="78"/>
      <c r="AQ126" s="78"/>
      <c r="AR126" s="78"/>
      <c r="AS126" s="78"/>
      <c r="AT126" s="78"/>
    </row>
    <row r="127" spans="1:46" s="85" customFormat="1" ht="30" customHeight="1" x14ac:dyDescent="0.35">
      <c r="A127" s="289"/>
      <c r="B127" s="104">
        <v>124</v>
      </c>
      <c r="C127" s="290"/>
      <c r="D127" s="105" t="s">
        <v>427</v>
      </c>
      <c r="E127" s="106" t="s">
        <v>406</v>
      </c>
      <c r="F127" s="107" t="s">
        <v>407</v>
      </c>
      <c r="G127" s="106" t="s">
        <v>408</v>
      </c>
      <c r="H127" s="108" t="s">
        <v>79</v>
      </c>
      <c r="I127" s="108" t="s">
        <v>426</v>
      </c>
      <c r="J127" s="109">
        <v>4154.1099999999997</v>
      </c>
      <c r="K127" s="87"/>
      <c r="L127" s="70">
        <f t="shared" si="1"/>
        <v>0</v>
      </c>
      <c r="M127" s="71">
        <f t="shared" si="2"/>
        <v>0</v>
      </c>
      <c r="N127" s="72"/>
      <c r="O127" s="73">
        <f t="shared" si="3"/>
        <v>0</v>
      </c>
      <c r="P127" s="72"/>
      <c r="Q127" s="72"/>
      <c r="R127" s="72"/>
      <c r="S127" s="74">
        <f t="shared" si="0"/>
        <v>0</v>
      </c>
      <c r="T127" s="121" t="str">
        <f t="shared" si="4"/>
        <v>OK</v>
      </c>
      <c r="U127" s="75"/>
      <c r="V127" s="89"/>
      <c r="W127" s="89"/>
      <c r="X127" s="76"/>
      <c r="Y127" s="89"/>
      <c r="Z127" s="76"/>
      <c r="AA127" s="83"/>
      <c r="AB127" s="84"/>
      <c r="AC127" s="78"/>
      <c r="AD127" s="77"/>
      <c r="AE127" s="77"/>
      <c r="AF127" s="76"/>
      <c r="AG127" s="78"/>
      <c r="AH127" s="78"/>
      <c r="AI127" s="78"/>
      <c r="AJ127" s="78"/>
      <c r="AK127" s="78"/>
      <c r="AL127" s="78"/>
      <c r="AM127" s="78"/>
      <c r="AN127" s="78"/>
      <c r="AO127" s="78"/>
      <c r="AP127" s="78"/>
      <c r="AQ127" s="78"/>
      <c r="AR127" s="78"/>
      <c r="AS127" s="78"/>
      <c r="AT127" s="78"/>
    </row>
    <row r="128" spans="1:46" s="85" customFormat="1" ht="30" customHeight="1" x14ac:dyDescent="0.35">
      <c r="A128" s="289"/>
      <c r="B128" s="104">
        <v>125</v>
      </c>
      <c r="C128" s="290"/>
      <c r="D128" s="105" t="s">
        <v>428</v>
      </c>
      <c r="E128" s="106" t="s">
        <v>429</v>
      </c>
      <c r="F128" s="107" t="s">
        <v>430</v>
      </c>
      <c r="G128" s="106" t="s">
        <v>431</v>
      </c>
      <c r="H128" s="108" t="s">
        <v>79</v>
      </c>
      <c r="I128" s="108" t="s">
        <v>94</v>
      </c>
      <c r="J128" s="109">
        <v>29679.26</v>
      </c>
      <c r="K128" s="87"/>
      <c r="L128" s="70">
        <f t="shared" si="1"/>
        <v>0</v>
      </c>
      <c r="M128" s="71">
        <f t="shared" si="2"/>
        <v>0</v>
      </c>
      <c r="N128" s="72"/>
      <c r="O128" s="73">
        <f t="shared" si="3"/>
        <v>0</v>
      </c>
      <c r="P128" s="72"/>
      <c r="Q128" s="72"/>
      <c r="R128" s="72"/>
      <c r="S128" s="74">
        <f t="shared" si="0"/>
        <v>0</v>
      </c>
      <c r="T128" s="121" t="str">
        <f t="shared" si="4"/>
        <v>OK</v>
      </c>
      <c r="U128" s="75"/>
      <c r="V128" s="89"/>
      <c r="W128" s="89"/>
      <c r="X128" s="76"/>
      <c r="Y128" s="89"/>
      <c r="Z128" s="76"/>
      <c r="AA128" s="83"/>
      <c r="AB128" s="84"/>
      <c r="AC128" s="78"/>
      <c r="AD128" s="77"/>
      <c r="AE128" s="77"/>
      <c r="AF128" s="76"/>
      <c r="AG128" s="78"/>
      <c r="AH128" s="78"/>
      <c r="AI128" s="78"/>
      <c r="AJ128" s="78"/>
      <c r="AK128" s="78"/>
      <c r="AL128" s="78"/>
      <c r="AM128" s="78"/>
      <c r="AN128" s="78"/>
      <c r="AO128" s="78"/>
      <c r="AP128" s="78"/>
      <c r="AQ128" s="78"/>
      <c r="AR128" s="78"/>
      <c r="AS128" s="78"/>
      <c r="AT128" s="78"/>
    </row>
    <row r="129" spans="1:46" s="85" customFormat="1" ht="30" customHeight="1" x14ac:dyDescent="0.35">
      <c r="A129" s="289">
        <v>24</v>
      </c>
      <c r="B129" s="104">
        <v>126</v>
      </c>
      <c r="C129" s="290" t="s">
        <v>432</v>
      </c>
      <c r="D129" s="105" t="s">
        <v>433</v>
      </c>
      <c r="E129" s="106" t="s">
        <v>434</v>
      </c>
      <c r="F129" s="107" t="s">
        <v>434</v>
      </c>
      <c r="G129" s="106" t="s">
        <v>435</v>
      </c>
      <c r="H129" s="108" t="s">
        <v>79</v>
      </c>
      <c r="I129" s="108" t="s">
        <v>436</v>
      </c>
      <c r="J129" s="109">
        <v>1700</v>
      </c>
      <c r="K129" s="87"/>
      <c r="L129" s="70">
        <f t="shared" si="1"/>
        <v>0</v>
      </c>
      <c r="M129" s="71">
        <f t="shared" si="2"/>
        <v>0</v>
      </c>
      <c r="N129" s="72"/>
      <c r="O129" s="73">
        <f t="shared" si="3"/>
        <v>0</v>
      </c>
      <c r="P129" s="72"/>
      <c r="Q129" s="72"/>
      <c r="R129" s="72"/>
      <c r="S129" s="74">
        <f t="shared" si="0"/>
        <v>0</v>
      </c>
      <c r="T129" s="121" t="str">
        <f t="shared" si="4"/>
        <v>OK</v>
      </c>
      <c r="U129" s="75"/>
      <c r="V129" s="89"/>
      <c r="W129" s="89"/>
      <c r="X129" s="76"/>
      <c r="Y129" s="89"/>
      <c r="Z129" s="76"/>
      <c r="AA129" s="83"/>
      <c r="AB129" s="84"/>
      <c r="AC129" s="78"/>
      <c r="AD129" s="77"/>
      <c r="AE129" s="77"/>
      <c r="AF129" s="76"/>
      <c r="AG129" s="78"/>
      <c r="AH129" s="78"/>
      <c r="AI129" s="78"/>
      <c r="AJ129" s="78"/>
      <c r="AK129" s="78"/>
      <c r="AL129" s="78"/>
      <c r="AM129" s="78"/>
      <c r="AN129" s="78"/>
      <c r="AO129" s="78"/>
      <c r="AP129" s="78"/>
      <c r="AQ129" s="78"/>
      <c r="AR129" s="78"/>
      <c r="AS129" s="78"/>
      <c r="AT129" s="78"/>
    </row>
    <row r="130" spans="1:46" s="85" customFormat="1" ht="30" customHeight="1" x14ac:dyDescent="0.35">
      <c r="A130" s="289"/>
      <c r="B130" s="104">
        <v>127</v>
      </c>
      <c r="C130" s="290"/>
      <c r="D130" s="105" t="s">
        <v>437</v>
      </c>
      <c r="E130" s="106" t="s">
        <v>438</v>
      </c>
      <c r="F130" s="107" t="s">
        <v>438</v>
      </c>
      <c r="G130" s="106" t="s">
        <v>439</v>
      </c>
      <c r="H130" s="108" t="s">
        <v>79</v>
      </c>
      <c r="I130" s="108" t="s">
        <v>94</v>
      </c>
      <c r="J130" s="109">
        <v>2450</v>
      </c>
      <c r="K130" s="87"/>
      <c r="L130" s="70">
        <f t="shared" si="1"/>
        <v>0</v>
      </c>
      <c r="M130" s="71">
        <f t="shared" si="2"/>
        <v>0</v>
      </c>
      <c r="N130" s="72"/>
      <c r="O130" s="73">
        <f t="shared" si="3"/>
        <v>0</v>
      </c>
      <c r="P130" s="72"/>
      <c r="Q130" s="72"/>
      <c r="R130" s="72"/>
      <c r="S130" s="74">
        <f t="shared" si="0"/>
        <v>0</v>
      </c>
      <c r="T130" s="121" t="str">
        <f t="shared" si="4"/>
        <v>OK</v>
      </c>
      <c r="U130" s="75"/>
      <c r="V130" s="89"/>
      <c r="W130" s="89"/>
      <c r="X130" s="76"/>
      <c r="Y130" s="89"/>
      <c r="Z130" s="76"/>
      <c r="AA130" s="83"/>
      <c r="AB130" s="84"/>
      <c r="AC130" s="78"/>
      <c r="AD130" s="77"/>
      <c r="AE130" s="77"/>
      <c r="AF130" s="76"/>
      <c r="AG130" s="78"/>
      <c r="AH130" s="78"/>
      <c r="AI130" s="78"/>
      <c r="AJ130" s="78"/>
      <c r="AK130" s="78"/>
      <c r="AL130" s="78"/>
      <c r="AM130" s="78"/>
      <c r="AN130" s="78"/>
      <c r="AO130" s="78"/>
      <c r="AP130" s="78"/>
      <c r="AQ130" s="78"/>
      <c r="AR130" s="78"/>
      <c r="AS130" s="78"/>
      <c r="AT130" s="78"/>
    </row>
    <row r="131" spans="1:46" s="85" customFormat="1" ht="30" customHeight="1" x14ac:dyDescent="0.35">
      <c r="A131" s="289"/>
      <c r="B131" s="104">
        <v>128</v>
      </c>
      <c r="C131" s="290"/>
      <c r="D131" s="105" t="s">
        <v>440</v>
      </c>
      <c r="E131" s="106" t="s">
        <v>441</v>
      </c>
      <c r="F131" s="107" t="s">
        <v>441</v>
      </c>
      <c r="G131" s="106" t="s">
        <v>439</v>
      </c>
      <c r="H131" s="108" t="s">
        <v>79</v>
      </c>
      <c r="I131" s="108" t="s">
        <v>94</v>
      </c>
      <c r="J131" s="109">
        <v>2100</v>
      </c>
      <c r="K131" s="87"/>
      <c r="L131" s="70">
        <f t="shared" si="1"/>
        <v>0</v>
      </c>
      <c r="M131" s="71">
        <f t="shared" si="2"/>
        <v>0</v>
      </c>
      <c r="N131" s="72"/>
      <c r="O131" s="73">
        <f t="shared" si="3"/>
        <v>0</v>
      </c>
      <c r="P131" s="72"/>
      <c r="Q131" s="72"/>
      <c r="R131" s="72"/>
      <c r="S131" s="74">
        <f t="shared" si="0"/>
        <v>0</v>
      </c>
      <c r="T131" s="121" t="str">
        <f t="shared" si="4"/>
        <v>OK</v>
      </c>
      <c r="U131" s="75"/>
      <c r="V131" s="89"/>
      <c r="W131" s="89"/>
      <c r="X131" s="76"/>
      <c r="Y131" s="89"/>
      <c r="Z131" s="76"/>
      <c r="AA131" s="83"/>
      <c r="AB131" s="84"/>
      <c r="AC131" s="78"/>
      <c r="AD131" s="77"/>
      <c r="AE131" s="77"/>
      <c r="AF131" s="76"/>
      <c r="AG131" s="78"/>
      <c r="AH131" s="78"/>
      <c r="AI131" s="78"/>
      <c r="AJ131" s="78"/>
      <c r="AK131" s="78"/>
      <c r="AL131" s="78"/>
      <c r="AM131" s="78"/>
      <c r="AN131" s="78"/>
      <c r="AO131" s="78"/>
      <c r="AP131" s="78"/>
      <c r="AQ131" s="78"/>
      <c r="AR131" s="78"/>
      <c r="AS131" s="78"/>
      <c r="AT131" s="78"/>
    </row>
    <row r="132" spans="1:46" s="85" customFormat="1" ht="30" customHeight="1" x14ac:dyDescent="0.35">
      <c r="A132" s="289">
        <v>25</v>
      </c>
      <c r="B132" s="104">
        <v>129</v>
      </c>
      <c r="C132" s="290" t="s">
        <v>131</v>
      </c>
      <c r="D132" s="105" t="s">
        <v>442</v>
      </c>
      <c r="E132" s="106" t="s">
        <v>443</v>
      </c>
      <c r="F132" s="107" t="s">
        <v>444</v>
      </c>
      <c r="G132" s="106" t="s">
        <v>445</v>
      </c>
      <c r="H132" s="108" t="s">
        <v>79</v>
      </c>
      <c r="I132" s="108" t="s">
        <v>94</v>
      </c>
      <c r="J132" s="109">
        <v>3605</v>
      </c>
      <c r="K132" s="87"/>
      <c r="L132" s="70">
        <f t="shared" si="1"/>
        <v>0</v>
      </c>
      <c r="M132" s="71">
        <f t="shared" si="2"/>
        <v>0</v>
      </c>
      <c r="N132" s="72"/>
      <c r="O132" s="73">
        <f t="shared" si="3"/>
        <v>0</v>
      </c>
      <c r="P132" s="72"/>
      <c r="Q132" s="72"/>
      <c r="R132" s="72"/>
      <c r="S132" s="74">
        <f t="shared" si="0"/>
        <v>0</v>
      </c>
      <c r="T132" s="121" t="str">
        <f t="shared" si="4"/>
        <v>OK</v>
      </c>
      <c r="U132" s="75"/>
      <c r="V132" s="89"/>
      <c r="W132" s="89"/>
      <c r="X132" s="76"/>
      <c r="Y132" s="89"/>
      <c r="Z132" s="76"/>
      <c r="AA132" s="83"/>
      <c r="AB132" s="84"/>
      <c r="AC132" s="78"/>
      <c r="AD132" s="77"/>
      <c r="AE132" s="77"/>
      <c r="AF132" s="76"/>
      <c r="AG132" s="78"/>
      <c r="AH132" s="78"/>
      <c r="AI132" s="78"/>
      <c r="AJ132" s="78"/>
      <c r="AK132" s="78"/>
      <c r="AL132" s="78"/>
      <c r="AM132" s="78"/>
      <c r="AN132" s="78"/>
      <c r="AO132" s="78"/>
      <c r="AP132" s="78"/>
      <c r="AQ132" s="78"/>
      <c r="AR132" s="78"/>
      <c r="AS132" s="78"/>
      <c r="AT132" s="78"/>
    </row>
    <row r="133" spans="1:46" s="85" customFormat="1" ht="30" customHeight="1" x14ac:dyDescent="0.35">
      <c r="A133" s="289"/>
      <c r="B133" s="104">
        <v>130</v>
      </c>
      <c r="C133" s="290"/>
      <c r="D133" s="105" t="s">
        <v>446</v>
      </c>
      <c r="E133" s="106" t="s">
        <v>447</v>
      </c>
      <c r="F133" s="107" t="s">
        <v>448</v>
      </c>
      <c r="G133" s="106" t="s">
        <v>445</v>
      </c>
      <c r="H133" s="108" t="s">
        <v>79</v>
      </c>
      <c r="I133" s="108" t="s">
        <v>94</v>
      </c>
      <c r="J133" s="109">
        <v>19505</v>
      </c>
      <c r="K133" s="87"/>
      <c r="L133" s="70">
        <f t="shared" si="1"/>
        <v>0</v>
      </c>
      <c r="M133" s="71">
        <f t="shared" si="2"/>
        <v>0</v>
      </c>
      <c r="N133" s="72"/>
      <c r="O133" s="73">
        <f t="shared" si="3"/>
        <v>0</v>
      </c>
      <c r="P133" s="72"/>
      <c r="Q133" s="72"/>
      <c r="R133" s="72"/>
      <c r="S133" s="74">
        <f t="shared" si="0"/>
        <v>0</v>
      </c>
      <c r="T133" s="121" t="str">
        <f t="shared" si="4"/>
        <v>OK</v>
      </c>
      <c r="U133" s="75"/>
      <c r="V133" s="89"/>
      <c r="W133" s="89"/>
      <c r="X133" s="76"/>
      <c r="Y133" s="89"/>
      <c r="Z133" s="76"/>
      <c r="AA133" s="83"/>
      <c r="AB133" s="84"/>
      <c r="AC133" s="78"/>
      <c r="AD133" s="77"/>
      <c r="AE133" s="77"/>
      <c r="AF133" s="76"/>
      <c r="AG133" s="78"/>
      <c r="AH133" s="78"/>
      <c r="AI133" s="78"/>
      <c r="AJ133" s="78"/>
      <c r="AK133" s="78"/>
      <c r="AL133" s="78"/>
      <c r="AM133" s="78"/>
      <c r="AN133" s="78"/>
      <c r="AO133" s="78"/>
      <c r="AP133" s="78"/>
      <c r="AQ133" s="78"/>
      <c r="AR133" s="78"/>
      <c r="AS133" s="78"/>
      <c r="AT133" s="78"/>
    </row>
    <row r="134" spans="1:46" s="85" customFormat="1" ht="30" customHeight="1" x14ac:dyDescent="0.35">
      <c r="A134" s="289"/>
      <c r="B134" s="104">
        <v>131</v>
      </c>
      <c r="C134" s="290"/>
      <c r="D134" s="105" t="s">
        <v>449</v>
      </c>
      <c r="E134" s="106" t="s">
        <v>443</v>
      </c>
      <c r="F134" s="107" t="s">
        <v>450</v>
      </c>
      <c r="G134" s="106" t="s">
        <v>445</v>
      </c>
      <c r="H134" s="108" t="s">
        <v>79</v>
      </c>
      <c r="I134" s="108" t="s">
        <v>94</v>
      </c>
      <c r="J134" s="109">
        <v>2505</v>
      </c>
      <c r="K134" s="87"/>
      <c r="L134" s="70">
        <f t="shared" si="1"/>
        <v>0</v>
      </c>
      <c r="M134" s="71">
        <f t="shared" si="2"/>
        <v>0</v>
      </c>
      <c r="N134" s="72"/>
      <c r="O134" s="73">
        <f t="shared" si="3"/>
        <v>0</v>
      </c>
      <c r="P134" s="72"/>
      <c r="Q134" s="72"/>
      <c r="R134" s="72"/>
      <c r="S134" s="74">
        <f t="shared" si="0"/>
        <v>0</v>
      </c>
      <c r="T134" s="121" t="str">
        <f t="shared" si="4"/>
        <v>OK</v>
      </c>
      <c r="U134" s="75"/>
      <c r="V134" s="89"/>
      <c r="W134" s="89"/>
      <c r="X134" s="76"/>
      <c r="Y134" s="89"/>
      <c r="Z134" s="76"/>
      <c r="AA134" s="83"/>
      <c r="AB134" s="84"/>
      <c r="AC134" s="78"/>
      <c r="AD134" s="77"/>
      <c r="AE134" s="77"/>
      <c r="AF134" s="76"/>
      <c r="AG134" s="78"/>
      <c r="AH134" s="78"/>
      <c r="AI134" s="78"/>
      <c r="AJ134" s="78"/>
      <c r="AK134" s="78"/>
      <c r="AL134" s="78"/>
      <c r="AM134" s="78"/>
      <c r="AN134" s="78"/>
      <c r="AO134" s="78"/>
      <c r="AP134" s="78"/>
      <c r="AQ134" s="78"/>
      <c r="AR134" s="78"/>
      <c r="AS134" s="78"/>
      <c r="AT134" s="78"/>
    </row>
    <row r="135" spans="1:46" s="85" customFormat="1" ht="30" customHeight="1" x14ac:dyDescent="0.35">
      <c r="A135" s="118">
        <v>26</v>
      </c>
      <c r="B135" s="104">
        <v>132</v>
      </c>
      <c r="C135" s="119" t="s">
        <v>279</v>
      </c>
      <c r="D135" s="105" t="s">
        <v>451</v>
      </c>
      <c r="E135" s="106" t="s">
        <v>452</v>
      </c>
      <c r="F135" s="107" t="s">
        <v>453</v>
      </c>
      <c r="G135" s="106" t="s">
        <v>454</v>
      </c>
      <c r="H135" s="108" t="s">
        <v>79</v>
      </c>
      <c r="I135" s="108" t="s">
        <v>94</v>
      </c>
      <c r="J135" s="109">
        <v>51854</v>
      </c>
      <c r="K135" s="87"/>
      <c r="L135" s="70">
        <f t="shared" si="1"/>
        <v>0</v>
      </c>
      <c r="M135" s="71">
        <f t="shared" si="2"/>
        <v>0</v>
      </c>
      <c r="N135" s="72"/>
      <c r="O135" s="73">
        <f t="shared" si="3"/>
        <v>0</v>
      </c>
      <c r="P135" s="72"/>
      <c r="Q135" s="72"/>
      <c r="R135" s="72"/>
      <c r="S135" s="74">
        <f t="shared" si="0"/>
        <v>0</v>
      </c>
      <c r="T135" s="121" t="str">
        <f t="shared" si="4"/>
        <v>OK</v>
      </c>
      <c r="U135" s="75"/>
      <c r="V135" s="89"/>
      <c r="W135" s="89"/>
      <c r="X135" s="76"/>
      <c r="Y135" s="89"/>
      <c r="Z135" s="76"/>
      <c r="AA135" s="83"/>
      <c r="AB135" s="84"/>
      <c r="AC135" s="78"/>
      <c r="AD135" s="77"/>
      <c r="AE135" s="77"/>
      <c r="AF135" s="76"/>
      <c r="AG135" s="78"/>
      <c r="AH135" s="78"/>
      <c r="AI135" s="78"/>
      <c r="AJ135" s="78"/>
      <c r="AK135" s="78"/>
      <c r="AL135" s="78"/>
      <c r="AM135" s="78"/>
      <c r="AN135" s="78"/>
      <c r="AO135" s="78"/>
      <c r="AP135" s="78"/>
      <c r="AQ135" s="78"/>
      <c r="AR135" s="78"/>
      <c r="AS135" s="78"/>
      <c r="AT135" s="78"/>
    </row>
    <row r="136" spans="1:46" s="85" customFormat="1" ht="30" customHeight="1" x14ac:dyDescent="0.35">
      <c r="A136" s="289">
        <v>27</v>
      </c>
      <c r="B136" s="104">
        <v>133</v>
      </c>
      <c r="C136" s="290" t="s">
        <v>89</v>
      </c>
      <c r="D136" s="105" t="s">
        <v>455</v>
      </c>
      <c r="E136" s="106" t="s">
        <v>252</v>
      </c>
      <c r="F136" s="107" t="s">
        <v>252</v>
      </c>
      <c r="G136" s="106" t="s">
        <v>456</v>
      </c>
      <c r="H136" s="108" t="s">
        <v>457</v>
      </c>
      <c r="I136" s="108" t="s">
        <v>84</v>
      </c>
      <c r="J136" s="109">
        <v>188.34</v>
      </c>
      <c r="K136" s="87"/>
      <c r="L136" s="70">
        <f t="shared" si="1"/>
        <v>0</v>
      </c>
      <c r="M136" s="71">
        <f t="shared" si="2"/>
        <v>0</v>
      </c>
      <c r="N136" s="72"/>
      <c r="O136" s="73">
        <f t="shared" si="3"/>
        <v>0</v>
      </c>
      <c r="P136" s="72"/>
      <c r="Q136" s="72"/>
      <c r="R136" s="72"/>
      <c r="S136" s="74">
        <f t="shared" si="0"/>
        <v>0</v>
      </c>
      <c r="T136" s="121" t="str">
        <f t="shared" si="4"/>
        <v>OK</v>
      </c>
      <c r="U136" s="75"/>
      <c r="V136" s="89"/>
      <c r="W136" s="89"/>
      <c r="X136" s="76"/>
      <c r="Y136" s="89"/>
      <c r="Z136" s="76"/>
      <c r="AA136" s="83"/>
      <c r="AB136" s="84"/>
      <c r="AC136" s="78"/>
      <c r="AD136" s="77"/>
      <c r="AE136" s="77"/>
      <c r="AF136" s="76"/>
      <c r="AG136" s="78"/>
      <c r="AH136" s="78"/>
      <c r="AI136" s="78"/>
      <c r="AJ136" s="78"/>
      <c r="AK136" s="78"/>
      <c r="AL136" s="78"/>
      <c r="AM136" s="78"/>
      <c r="AN136" s="78"/>
      <c r="AO136" s="78"/>
      <c r="AP136" s="78"/>
      <c r="AQ136" s="78"/>
      <c r="AR136" s="78"/>
      <c r="AS136" s="78"/>
      <c r="AT136" s="78"/>
    </row>
    <row r="137" spans="1:46" s="85" customFormat="1" ht="30" customHeight="1" x14ac:dyDescent="0.35">
      <c r="A137" s="289"/>
      <c r="B137" s="104">
        <v>134</v>
      </c>
      <c r="C137" s="290"/>
      <c r="D137" s="105" t="s">
        <v>458</v>
      </c>
      <c r="E137" s="106" t="s">
        <v>459</v>
      </c>
      <c r="F137" s="107" t="s">
        <v>459</v>
      </c>
      <c r="G137" s="106" t="s">
        <v>460</v>
      </c>
      <c r="H137" s="108" t="s">
        <v>79</v>
      </c>
      <c r="I137" s="108" t="s">
        <v>461</v>
      </c>
      <c r="J137" s="109">
        <v>787.33</v>
      </c>
      <c r="K137" s="87"/>
      <c r="L137" s="70">
        <f t="shared" si="1"/>
        <v>0</v>
      </c>
      <c r="M137" s="71">
        <f t="shared" si="2"/>
        <v>0</v>
      </c>
      <c r="N137" s="72"/>
      <c r="O137" s="73">
        <f t="shared" si="3"/>
        <v>0</v>
      </c>
      <c r="P137" s="72"/>
      <c r="Q137" s="72"/>
      <c r="R137" s="72"/>
      <c r="S137" s="74">
        <f t="shared" si="0"/>
        <v>0</v>
      </c>
      <c r="T137" s="121" t="str">
        <f t="shared" si="4"/>
        <v>OK</v>
      </c>
      <c r="U137" s="75"/>
      <c r="V137" s="89"/>
      <c r="W137" s="89"/>
      <c r="X137" s="76"/>
      <c r="Y137" s="89"/>
      <c r="Z137" s="76"/>
      <c r="AA137" s="83"/>
      <c r="AB137" s="84"/>
      <c r="AC137" s="78"/>
      <c r="AD137" s="77"/>
      <c r="AE137" s="77"/>
      <c r="AF137" s="76"/>
      <c r="AG137" s="78"/>
      <c r="AH137" s="78"/>
      <c r="AI137" s="78"/>
      <c r="AJ137" s="78"/>
      <c r="AK137" s="78"/>
      <c r="AL137" s="78"/>
      <c r="AM137" s="78"/>
      <c r="AN137" s="78"/>
      <c r="AO137" s="78"/>
      <c r="AP137" s="78"/>
      <c r="AQ137" s="78"/>
      <c r="AR137" s="78"/>
      <c r="AS137" s="78"/>
      <c r="AT137" s="78"/>
    </row>
    <row r="138" spans="1:46" s="85" customFormat="1" ht="30" customHeight="1" x14ac:dyDescent="0.35">
      <c r="A138" s="118">
        <v>28</v>
      </c>
      <c r="B138" s="104">
        <v>135</v>
      </c>
      <c r="C138" s="119" t="s">
        <v>286</v>
      </c>
      <c r="D138" s="105" t="s">
        <v>462</v>
      </c>
      <c r="E138" s="106" t="s">
        <v>463</v>
      </c>
      <c r="F138" s="107" t="s">
        <v>464</v>
      </c>
      <c r="G138" s="106" t="s">
        <v>465</v>
      </c>
      <c r="H138" s="108" t="s">
        <v>79</v>
      </c>
      <c r="I138" s="108" t="s">
        <v>310</v>
      </c>
      <c r="J138" s="109">
        <v>329.97</v>
      </c>
      <c r="K138" s="87"/>
      <c r="L138" s="70">
        <f t="shared" si="1"/>
        <v>0</v>
      </c>
      <c r="M138" s="71">
        <f t="shared" si="2"/>
        <v>0</v>
      </c>
      <c r="N138" s="72"/>
      <c r="O138" s="73">
        <f t="shared" si="3"/>
        <v>0</v>
      </c>
      <c r="P138" s="72"/>
      <c r="Q138" s="72"/>
      <c r="R138" s="72"/>
      <c r="S138" s="74">
        <f t="shared" si="0"/>
        <v>0</v>
      </c>
      <c r="T138" s="121" t="str">
        <f t="shared" si="4"/>
        <v>OK</v>
      </c>
      <c r="U138" s="75"/>
      <c r="V138" s="89"/>
      <c r="W138" s="89"/>
      <c r="X138" s="76"/>
      <c r="Y138" s="89"/>
      <c r="Z138" s="76"/>
      <c r="AA138" s="83"/>
      <c r="AB138" s="84"/>
      <c r="AC138" s="78"/>
      <c r="AD138" s="77"/>
      <c r="AE138" s="77"/>
      <c r="AF138" s="76"/>
      <c r="AG138" s="78"/>
      <c r="AH138" s="78"/>
      <c r="AI138" s="78"/>
      <c r="AJ138" s="78"/>
      <c r="AK138" s="78"/>
      <c r="AL138" s="78"/>
      <c r="AM138" s="78"/>
      <c r="AN138" s="78"/>
      <c r="AO138" s="78"/>
      <c r="AP138" s="78"/>
      <c r="AQ138" s="78"/>
      <c r="AR138" s="78"/>
      <c r="AS138" s="78"/>
      <c r="AT138" s="78"/>
    </row>
    <row r="139" spans="1:46" s="85" customFormat="1" ht="30" customHeight="1" x14ac:dyDescent="0.35">
      <c r="A139" s="289">
        <v>29</v>
      </c>
      <c r="B139" s="104">
        <v>136</v>
      </c>
      <c r="C139" s="290" t="s">
        <v>89</v>
      </c>
      <c r="D139" s="105" t="s">
        <v>466</v>
      </c>
      <c r="E139" s="106" t="s">
        <v>467</v>
      </c>
      <c r="F139" s="107" t="s">
        <v>467</v>
      </c>
      <c r="G139" s="106" t="s">
        <v>468</v>
      </c>
      <c r="H139" s="108" t="s">
        <v>79</v>
      </c>
      <c r="I139" s="108" t="s">
        <v>84</v>
      </c>
      <c r="J139" s="109">
        <v>1671.37</v>
      </c>
      <c r="K139" s="87"/>
      <c r="L139" s="70">
        <f t="shared" si="1"/>
        <v>0</v>
      </c>
      <c r="M139" s="71">
        <f t="shared" si="2"/>
        <v>0</v>
      </c>
      <c r="N139" s="72"/>
      <c r="O139" s="73">
        <f t="shared" si="3"/>
        <v>0</v>
      </c>
      <c r="P139" s="72"/>
      <c r="Q139" s="72"/>
      <c r="R139" s="72"/>
      <c r="S139" s="74">
        <f t="shared" si="0"/>
        <v>0</v>
      </c>
      <c r="T139" s="121" t="str">
        <f t="shared" si="4"/>
        <v>OK</v>
      </c>
      <c r="U139" s="75"/>
      <c r="V139" s="89"/>
      <c r="W139" s="89"/>
      <c r="X139" s="76"/>
      <c r="Y139" s="89"/>
      <c r="Z139" s="76"/>
      <c r="AA139" s="83"/>
      <c r="AB139" s="84"/>
      <c r="AC139" s="78"/>
      <c r="AD139" s="77"/>
      <c r="AE139" s="77"/>
      <c r="AF139" s="76"/>
      <c r="AG139" s="78"/>
      <c r="AH139" s="78"/>
      <c r="AI139" s="78"/>
      <c r="AJ139" s="78"/>
      <c r="AK139" s="78"/>
      <c r="AL139" s="78"/>
      <c r="AM139" s="78"/>
      <c r="AN139" s="78"/>
      <c r="AO139" s="78"/>
      <c r="AP139" s="78"/>
      <c r="AQ139" s="78"/>
      <c r="AR139" s="78"/>
      <c r="AS139" s="78"/>
      <c r="AT139" s="78"/>
    </row>
    <row r="140" spans="1:46" s="85" customFormat="1" ht="30" customHeight="1" x14ac:dyDescent="0.35">
      <c r="A140" s="289"/>
      <c r="B140" s="104">
        <v>137</v>
      </c>
      <c r="C140" s="290"/>
      <c r="D140" s="105" t="s">
        <v>469</v>
      </c>
      <c r="E140" s="106" t="s">
        <v>470</v>
      </c>
      <c r="F140" s="107" t="s">
        <v>470</v>
      </c>
      <c r="G140" s="106" t="s">
        <v>468</v>
      </c>
      <c r="H140" s="108" t="s">
        <v>79</v>
      </c>
      <c r="I140" s="108" t="s">
        <v>84</v>
      </c>
      <c r="J140" s="109">
        <v>1123.55</v>
      </c>
      <c r="K140" s="87"/>
      <c r="L140" s="70">
        <f t="shared" si="1"/>
        <v>0</v>
      </c>
      <c r="M140" s="71">
        <f t="shared" si="2"/>
        <v>0</v>
      </c>
      <c r="N140" s="72"/>
      <c r="O140" s="73">
        <f t="shared" si="3"/>
        <v>0</v>
      </c>
      <c r="P140" s="72"/>
      <c r="Q140" s="72"/>
      <c r="R140" s="72"/>
      <c r="S140" s="74">
        <f t="shared" si="0"/>
        <v>0</v>
      </c>
      <c r="T140" s="121" t="str">
        <f t="shared" si="4"/>
        <v>OK</v>
      </c>
      <c r="U140" s="75"/>
      <c r="V140" s="89"/>
      <c r="W140" s="89"/>
      <c r="X140" s="76"/>
      <c r="Y140" s="89"/>
      <c r="Z140" s="76"/>
      <c r="AA140" s="83"/>
      <c r="AB140" s="84"/>
      <c r="AC140" s="78"/>
      <c r="AD140" s="77"/>
      <c r="AE140" s="77"/>
      <c r="AF140" s="76"/>
      <c r="AG140" s="78"/>
      <c r="AH140" s="78"/>
      <c r="AI140" s="78"/>
      <c r="AJ140" s="78"/>
      <c r="AK140" s="78"/>
      <c r="AL140" s="78"/>
      <c r="AM140" s="78"/>
      <c r="AN140" s="78"/>
      <c r="AO140" s="78"/>
      <c r="AP140" s="78"/>
      <c r="AQ140" s="78"/>
      <c r="AR140" s="78"/>
      <c r="AS140" s="78"/>
      <c r="AT140" s="78"/>
    </row>
    <row r="141" spans="1:46" s="85" customFormat="1" ht="30" customHeight="1" x14ac:dyDescent="0.35">
      <c r="A141" s="289"/>
      <c r="B141" s="104">
        <v>138</v>
      </c>
      <c r="C141" s="290"/>
      <c r="D141" s="105" t="s">
        <v>471</v>
      </c>
      <c r="E141" s="106" t="s">
        <v>472</v>
      </c>
      <c r="F141" s="107" t="s">
        <v>472</v>
      </c>
      <c r="G141" s="106" t="s">
        <v>468</v>
      </c>
      <c r="H141" s="108" t="s">
        <v>79</v>
      </c>
      <c r="I141" s="108" t="s">
        <v>84</v>
      </c>
      <c r="J141" s="109">
        <v>2551.81</v>
      </c>
      <c r="K141" s="87"/>
      <c r="L141" s="70">
        <f t="shared" si="1"/>
        <v>0</v>
      </c>
      <c r="M141" s="71">
        <f t="shared" si="2"/>
        <v>0</v>
      </c>
      <c r="N141" s="72"/>
      <c r="O141" s="73">
        <f t="shared" si="3"/>
        <v>0</v>
      </c>
      <c r="P141" s="72"/>
      <c r="Q141" s="72"/>
      <c r="R141" s="72"/>
      <c r="S141" s="74">
        <f t="shared" si="0"/>
        <v>0</v>
      </c>
      <c r="T141" s="121" t="str">
        <f t="shared" si="4"/>
        <v>OK</v>
      </c>
      <c r="U141" s="75"/>
      <c r="V141" s="89"/>
      <c r="W141" s="89"/>
      <c r="X141" s="76"/>
      <c r="Y141" s="89"/>
      <c r="Z141" s="76"/>
      <c r="AA141" s="83"/>
      <c r="AB141" s="84"/>
      <c r="AC141" s="78"/>
      <c r="AD141" s="77"/>
      <c r="AE141" s="77"/>
      <c r="AF141" s="76"/>
      <c r="AG141" s="78"/>
      <c r="AH141" s="78"/>
      <c r="AI141" s="78"/>
      <c r="AJ141" s="78"/>
      <c r="AK141" s="78"/>
      <c r="AL141" s="78"/>
      <c r="AM141" s="78"/>
      <c r="AN141" s="78"/>
      <c r="AO141" s="78"/>
      <c r="AP141" s="78"/>
      <c r="AQ141" s="78"/>
      <c r="AR141" s="78"/>
      <c r="AS141" s="78"/>
      <c r="AT141" s="78"/>
    </row>
    <row r="142" spans="1:46" s="85" customFormat="1" ht="30" customHeight="1" x14ac:dyDescent="0.35">
      <c r="A142" s="289"/>
      <c r="B142" s="104">
        <v>139</v>
      </c>
      <c r="C142" s="290"/>
      <c r="D142" s="105" t="s">
        <v>473</v>
      </c>
      <c r="E142" s="106" t="s">
        <v>474</v>
      </c>
      <c r="F142" s="107" t="s">
        <v>474</v>
      </c>
      <c r="G142" s="106" t="s">
        <v>468</v>
      </c>
      <c r="H142" s="108" t="s">
        <v>79</v>
      </c>
      <c r="I142" s="108" t="s">
        <v>84</v>
      </c>
      <c r="J142" s="109">
        <v>841.13</v>
      </c>
      <c r="K142" s="87"/>
      <c r="L142" s="70">
        <f t="shared" si="1"/>
        <v>0</v>
      </c>
      <c r="M142" s="71">
        <f t="shared" si="2"/>
        <v>0</v>
      </c>
      <c r="N142" s="72"/>
      <c r="O142" s="73">
        <f t="shared" si="3"/>
        <v>0</v>
      </c>
      <c r="P142" s="72"/>
      <c r="Q142" s="72"/>
      <c r="R142" s="72"/>
      <c r="S142" s="74">
        <f t="shared" si="0"/>
        <v>0</v>
      </c>
      <c r="T142" s="121" t="str">
        <f t="shared" si="4"/>
        <v>OK</v>
      </c>
      <c r="U142" s="75"/>
      <c r="V142" s="89"/>
      <c r="W142" s="89"/>
      <c r="X142" s="76"/>
      <c r="Y142" s="89"/>
      <c r="Z142" s="76"/>
      <c r="AA142" s="83"/>
      <c r="AB142" s="84"/>
      <c r="AC142" s="78"/>
      <c r="AD142" s="77"/>
      <c r="AE142" s="77"/>
      <c r="AF142" s="76"/>
      <c r="AG142" s="78"/>
      <c r="AH142" s="78"/>
      <c r="AI142" s="78"/>
      <c r="AJ142" s="78"/>
      <c r="AK142" s="78"/>
      <c r="AL142" s="78"/>
      <c r="AM142" s="78"/>
      <c r="AN142" s="78"/>
      <c r="AO142" s="78"/>
      <c r="AP142" s="78"/>
      <c r="AQ142" s="78"/>
      <c r="AR142" s="78"/>
      <c r="AS142" s="78"/>
      <c r="AT142" s="78"/>
    </row>
    <row r="143" spans="1:46" s="85" customFormat="1" ht="30" customHeight="1" x14ac:dyDescent="0.35">
      <c r="A143" s="289"/>
      <c r="B143" s="104">
        <v>140</v>
      </c>
      <c r="C143" s="290"/>
      <c r="D143" s="105" t="s">
        <v>475</v>
      </c>
      <c r="E143" s="106" t="s">
        <v>476</v>
      </c>
      <c r="F143" s="107" t="s">
        <v>476</v>
      </c>
      <c r="G143" s="106" t="s">
        <v>468</v>
      </c>
      <c r="H143" s="108" t="s">
        <v>79</v>
      </c>
      <c r="I143" s="108" t="s">
        <v>84</v>
      </c>
      <c r="J143" s="109">
        <v>954.64</v>
      </c>
      <c r="K143" s="87"/>
      <c r="L143" s="70">
        <f t="shared" si="1"/>
        <v>0</v>
      </c>
      <c r="M143" s="71">
        <f t="shared" si="2"/>
        <v>0</v>
      </c>
      <c r="N143" s="72"/>
      <c r="O143" s="73">
        <f t="shared" si="3"/>
        <v>0</v>
      </c>
      <c r="P143" s="72"/>
      <c r="Q143" s="72"/>
      <c r="R143" s="72"/>
      <c r="S143" s="74">
        <f t="shared" si="0"/>
        <v>0</v>
      </c>
      <c r="T143" s="121" t="str">
        <f t="shared" si="4"/>
        <v>OK</v>
      </c>
      <c r="U143" s="75"/>
      <c r="V143" s="89"/>
      <c r="W143" s="89"/>
      <c r="X143" s="76"/>
      <c r="Y143" s="89"/>
      <c r="Z143" s="76"/>
      <c r="AA143" s="83"/>
      <c r="AB143" s="84"/>
      <c r="AC143" s="78"/>
      <c r="AD143" s="77"/>
      <c r="AE143" s="77"/>
      <c r="AF143" s="76"/>
      <c r="AG143" s="78"/>
      <c r="AH143" s="78"/>
      <c r="AI143" s="78"/>
      <c r="AJ143" s="78"/>
      <c r="AK143" s="78"/>
      <c r="AL143" s="78"/>
      <c r="AM143" s="78"/>
      <c r="AN143" s="78"/>
      <c r="AO143" s="78"/>
      <c r="AP143" s="78"/>
      <c r="AQ143" s="78"/>
      <c r="AR143" s="78"/>
      <c r="AS143" s="78"/>
      <c r="AT143" s="78"/>
    </row>
    <row r="144" spans="1:46" s="85" customFormat="1" ht="30" customHeight="1" x14ac:dyDescent="0.35">
      <c r="A144" s="289"/>
      <c r="B144" s="104">
        <v>141</v>
      </c>
      <c r="C144" s="290"/>
      <c r="D144" s="105" t="s">
        <v>477</v>
      </c>
      <c r="E144" s="106" t="s">
        <v>478</v>
      </c>
      <c r="F144" s="107" t="s">
        <v>478</v>
      </c>
      <c r="G144" s="106" t="s">
        <v>468</v>
      </c>
      <c r="H144" s="108" t="s">
        <v>79</v>
      </c>
      <c r="I144" s="108" t="s">
        <v>84</v>
      </c>
      <c r="J144" s="109">
        <v>1421.35</v>
      </c>
      <c r="K144" s="87"/>
      <c r="L144" s="70">
        <f t="shared" si="1"/>
        <v>0</v>
      </c>
      <c r="M144" s="71">
        <f t="shared" si="2"/>
        <v>0</v>
      </c>
      <c r="N144" s="72"/>
      <c r="O144" s="73">
        <f t="shared" si="3"/>
        <v>0</v>
      </c>
      <c r="P144" s="72"/>
      <c r="Q144" s="72"/>
      <c r="R144" s="72"/>
      <c r="S144" s="74">
        <f t="shared" si="0"/>
        <v>0</v>
      </c>
      <c r="T144" s="121" t="str">
        <f t="shared" si="4"/>
        <v>OK</v>
      </c>
      <c r="U144" s="75"/>
      <c r="V144" s="89"/>
      <c r="W144" s="89"/>
      <c r="X144" s="76"/>
      <c r="Y144" s="89"/>
      <c r="Z144" s="76"/>
      <c r="AA144" s="83"/>
      <c r="AB144" s="84"/>
      <c r="AC144" s="78"/>
      <c r="AD144" s="77"/>
      <c r="AE144" s="77"/>
      <c r="AF144" s="76"/>
      <c r="AG144" s="78"/>
      <c r="AH144" s="78"/>
      <c r="AI144" s="78"/>
      <c r="AJ144" s="78"/>
      <c r="AK144" s="78"/>
      <c r="AL144" s="78"/>
      <c r="AM144" s="78"/>
      <c r="AN144" s="78"/>
      <c r="AO144" s="78"/>
      <c r="AP144" s="78"/>
      <c r="AQ144" s="78"/>
      <c r="AR144" s="78"/>
      <c r="AS144" s="78"/>
      <c r="AT144" s="78"/>
    </row>
    <row r="145" spans="1:46" s="85" customFormat="1" ht="30" customHeight="1" x14ac:dyDescent="0.35">
      <c r="A145" s="289"/>
      <c r="B145" s="104">
        <v>142</v>
      </c>
      <c r="C145" s="290"/>
      <c r="D145" s="105" t="s">
        <v>479</v>
      </c>
      <c r="E145" s="106" t="s">
        <v>136</v>
      </c>
      <c r="F145" s="107" t="s">
        <v>252</v>
      </c>
      <c r="G145" s="106" t="s">
        <v>480</v>
      </c>
      <c r="H145" s="108" t="s">
        <v>79</v>
      </c>
      <c r="I145" s="108" t="s">
        <v>84</v>
      </c>
      <c r="J145" s="109">
        <v>346.68</v>
      </c>
      <c r="K145" s="87"/>
      <c r="L145" s="70">
        <f t="shared" si="1"/>
        <v>0</v>
      </c>
      <c r="M145" s="71">
        <f t="shared" si="2"/>
        <v>0</v>
      </c>
      <c r="N145" s="72"/>
      <c r="O145" s="73">
        <f t="shared" si="3"/>
        <v>0</v>
      </c>
      <c r="P145" s="72"/>
      <c r="Q145" s="72"/>
      <c r="R145" s="72"/>
      <c r="S145" s="74">
        <f t="shared" si="0"/>
        <v>0</v>
      </c>
      <c r="T145" s="121" t="str">
        <f t="shared" si="4"/>
        <v>OK</v>
      </c>
      <c r="U145" s="75"/>
      <c r="V145" s="89"/>
      <c r="W145" s="89"/>
      <c r="X145" s="76"/>
      <c r="Y145" s="89"/>
      <c r="Z145" s="76"/>
      <c r="AA145" s="83"/>
      <c r="AB145" s="84"/>
      <c r="AC145" s="78"/>
      <c r="AD145" s="77"/>
      <c r="AE145" s="77"/>
      <c r="AF145" s="76"/>
      <c r="AG145" s="78"/>
      <c r="AH145" s="78"/>
      <c r="AI145" s="78"/>
      <c r="AJ145" s="78"/>
      <c r="AK145" s="78"/>
      <c r="AL145" s="78"/>
      <c r="AM145" s="78"/>
      <c r="AN145" s="78"/>
      <c r="AO145" s="78"/>
      <c r="AP145" s="78"/>
      <c r="AQ145" s="78"/>
      <c r="AR145" s="78"/>
      <c r="AS145" s="78"/>
      <c r="AT145" s="78"/>
    </row>
    <row r="146" spans="1:46" s="85" customFormat="1" ht="30" customHeight="1" x14ac:dyDescent="0.35">
      <c r="A146" s="289"/>
      <c r="B146" s="104">
        <v>143</v>
      </c>
      <c r="C146" s="290"/>
      <c r="D146" s="105" t="s">
        <v>481</v>
      </c>
      <c r="E146" s="106" t="s">
        <v>136</v>
      </c>
      <c r="F146" s="107" t="s">
        <v>252</v>
      </c>
      <c r="G146" s="106" t="s">
        <v>480</v>
      </c>
      <c r="H146" s="108" t="s">
        <v>79</v>
      </c>
      <c r="I146" s="108" t="s">
        <v>84</v>
      </c>
      <c r="J146" s="109">
        <v>200.66</v>
      </c>
      <c r="K146" s="87"/>
      <c r="L146" s="70">
        <f t="shared" si="1"/>
        <v>0</v>
      </c>
      <c r="M146" s="71">
        <f t="shared" si="2"/>
        <v>0</v>
      </c>
      <c r="N146" s="72"/>
      <c r="O146" s="73">
        <f t="shared" si="3"/>
        <v>0</v>
      </c>
      <c r="P146" s="72"/>
      <c r="Q146" s="72"/>
      <c r="R146" s="72"/>
      <c r="S146" s="74">
        <f t="shared" si="0"/>
        <v>0</v>
      </c>
      <c r="T146" s="121" t="str">
        <f t="shared" si="4"/>
        <v>OK</v>
      </c>
      <c r="U146" s="75"/>
      <c r="V146" s="89"/>
      <c r="W146" s="89"/>
      <c r="X146" s="76"/>
      <c r="Y146" s="89"/>
      <c r="Z146" s="76"/>
      <c r="AA146" s="83"/>
      <c r="AB146" s="84"/>
      <c r="AC146" s="78"/>
      <c r="AD146" s="77"/>
      <c r="AE146" s="77"/>
      <c r="AF146" s="76"/>
      <c r="AG146" s="78"/>
      <c r="AH146" s="78"/>
      <c r="AI146" s="78"/>
      <c r="AJ146" s="78"/>
      <c r="AK146" s="78"/>
      <c r="AL146" s="78"/>
      <c r="AM146" s="78"/>
      <c r="AN146" s="78"/>
      <c r="AO146" s="78"/>
      <c r="AP146" s="78"/>
      <c r="AQ146" s="78"/>
      <c r="AR146" s="78"/>
      <c r="AS146" s="78"/>
      <c r="AT146" s="78"/>
    </row>
    <row r="147" spans="1:46" s="85" customFormat="1" ht="30" customHeight="1" x14ac:dyDescent="0.35">
      <c r="A147" s="289">
        <v>30</v>
      </c>
      <c r="B147" s="104">
        <v>144</v>
      </c>
      <c r="C147" s="290" t="s">
        <v>482</v>
      </c>
      <c r="D147" s="105" t="s">
        <v>483</v>
      </c>
      <c r="E147" s="106" t="s">
        <v>484</v>
      </c>
      <c r="F147" s="107" t="s">
        <v>485</v>
      </c>
      <c r="G147" s="106" t="s">
        <v>486</v>
      </c>
      <c r="H147" s="108" t="s">
        <v>79</v>
      </c>
      <c r="I147" s="108" t="s">
        <v>94</v>
      </c>
      <c r="J147" s="109">
        <v>55099.5</v>
      </c>
      <c r="K147" s="87"/>
      <c r="L147" s="70">
        <f t="shared" si="1"/>
        <v>0</v>
      </c>
      <c r="M147" s="71">
        <f t="shared" si="2"/>
        <v>0</v>
      </c>
      <c r="N147" s="72"/>
      <c r="O147" s="73">
        <f t="shared" si="3"/>
        <v>0</v>
      </c>
      <c r="P147" s="72"/>
      <c r="Q147" s="72"/>
      <c r="R147" s="72"/>
      <c r="S147" s="74">
        <f t="shared" si="0"/>
        <v>0</v>
      </c>
      <c r="T147" s="121" t="str">
        <f t="shared" si="4"/>
        <v>OK</v>
      </c>
      <c r="U147" s="75"/>
      <c r="V147" s="89"/>
      <c r="W147" s="89"/>
      <c r="X147" s="76"/>
      <c r="Y147" s="89"/>
      <c r="Z147" s="76"/>
      <c r="AA147" s="83"/>
      <c r="AB147" s="84"/>
      <c r="AC147" s="78"/>
      <c r="AD147" s="77"/>
      <c r="AE147" s="77"/>
      <c r="AF147" s="76"/>
      <c r="AG147" s="78"/>
      <c r="AH147" s="78"/>
      <c r="AI147" s="78"/>
      <c r="AJ147" s="78"/>
      <c r="AK147" s="78"/>
      <c r="AL147" s="78"/>
      <c r="AM147" s="78"/>
      <c r="AN147" s="78"/>
      <c r="AO147" s="78"/>
      <c r="AP147" s="78"/>
      <c r="AQ147" s="78"/>
      <c r="AR147" s="78"/>
      <c r="AS147" s="78"/>
      <c r="AT147" s="78"/>
    </row>
    <row r="148" spans="1:46" s="85" customFormat="1" ht="30" customHeight="1" x14ac:dyDescent="0.35">
      <c r="A148" s="289"/>
      <c r="B148" s="104">
        <v>145</v>
      </c>
      <c r="C148" s="290"/>
      <c r="D148" s="105" t="s">
        <v>487</v>
      </c>
      <c r="E148" s="106" t="s">
        <v>488</v>
      </c>
      <c r="F148" s="107" t="s">
        <v>489</v>
      </c>
      <c r="G148" s="106" t="s">
        <v>486</v>
      </c>
      <c r="H148" s="108" t="s">
        <v>79</v>
      </c>
      <c r="I148" s="108" t="s">
        <v>94</v>
      </c>
      <c r="J148" s="109">
        <v>4000</v>
      </c>
      <c r="K148" s="87"/>
      <c r="L148" s="70">
        <f t="shared" si="1"/>
        <v>0</v>
      </c>
      <c r="M148" s="71">
        <f t="shared" si="2"/>
        <v>0</v>
      </c>
      <c r="N148" s="72"/>
      <c r="O148" s="73">
        <f t="shared" si="3"/>
        <v>0</v>
      </c>
      <c r="P148" s="72"/>
      <c r="Q148" s="72"/>
      <c r="R148" s="72"/>
      <c r="S148" s="74">
        <f t="shared" si="0"/>
        <v>0</v>
      </c>
      <c r="T148" s="121" t="str">
        <f t="shared" si="4"/>
        <v>OK</v>
      </c>
      <c r="U148" s="75"/>
      <c r="V148" s="89"/>
      <c r="W148" s="89"/>
      <c r="X148" s="76"/>
      <c r="Y148" s="89"/>
      <c r="Z148" s="76"/>
      <c r="AA148" s="83"/>
      <c r="AB148" s="84"/>
      <c r="AC148" s="78"/>
      <c r="AD148" s="77"/>
      <c r="AE148" s="77"/>
      <c r="AF148" s="76"/>
      <c r="AG148" s="78"/>
      <c r="AH148" s="78"/>
      <c r="AI148" s="78"/>
      <c r="AJ148" s="78"/>
      <c r="AK148" s="78"/>
      <c r="AL148" s="78"/>
      <c r="AM148" s="78"/>
      <c r="AN148" s="78"/>
      <c r="AO148" s="78"/>
      <c r="AP148" s="78"/>
      <c r="AQ148" s="78"/>
      <c r="AR148" s="78"/>
      <c r="AS148" s="78"/>
      <c r="AT148" s="78"/>
    </row>
    <row r="149" spans="1:46" s="85" customFormat="1" ht="30" customHeight="1" x14ac:dyDescent="0.35">
      <c r="A149" s="289">
        <v>31</v>
      </c>
      <c r="B149" s="104">
        <v>146</v>
      </c>
      <c r="C149" s="290" t="s">
        <v>131</v>
      </c>
      <c r="D149" s="105" t="s">
        <v>490</v>
      </c>
      <c r="E149" s="106" t="s">
        <v>491</v>
      </c>
      <c r="F149" s="107" t="s">
        <v>492</v>
      </c>
      <c r="G149" s="106" t="s">
        <v>493</v>
      </c>
      <c r="H149" s="108" t="s">
        <v>188</v>
      </c>
      <c r="I149" s="108" t="s">
        <v>494</v>
      </c>
      <c r="J149" s="109">
        <v>680</v>
      </c>
      <c r="K149" s="87"/>
      <c r="L149" s="70">
        <f t="shared" si="1"/>
        <v>0</v>
      </c>
      <c r="M149" s="71">
        <f t="shared" si="2"/>
        <v>0</v>
      </c>
      <c r="N149" s="72"/>
      <c r="O149" s="73">
        <f t="shared" si="3"/>
        <v>0</v>
      </c>
      <c r="P149" s="72"/>
      <c r="Q149" s="72"/>
      <c r="R149" s="72"/>
      <c r="S149" s="74">
        <f t="shared" si="0"/>
        <v>0</v>
      </c>
      <c r="T149" s="121" t="str">
        <f t="shared" si="4"/>
        <v>OK</v>
      </c>
      <c r="U149" s="75"/>
      <c r="V149" s="89"/>
      <c r="W149" s="89"/>
      <c r="X149" s="76"/>
      <c r="Y149" s="89"/>
      <c r="Z149" s="76"/>
      <c r="AA149" s="83"/>
      <c r="AB149" s="84"/>
      <c r="AC149" s="78"/>
      <c r="AD149" s="77"/>
      <c r="AE149" s="77"/>
      <c r="AF149" s="76"/>
      <c r="AG149" s="78"/>
      <c r="AH149" s="78"/>
      <c r="AI149" s="78"/>
      <c r="AJ149" s="78"/>
      <c r="AK149" s="78"/>
      <c r="AL149" s="78"/>
      <c r="AM149" s="78"/>
      <c r="AN149" s="78"/>
      <c r="AO149" s="78"/>
      <c r="AP149" s="78"/>
      <c r="AQ149" s="78"/>
      <c r="AR149" s="78"/>
      <c r="AS149" s="78"/>
      <c r="AT149" s="78"/>
    </row>
    <row r="150" spans="1:46" s="85" customFormat="1" ht="30" customHeight="1" x14ac:dyDescent="0.35">
      <c r="A150" s="289"/>
      <c r="B150" s="104">
        <v>147</v>
      </c>
      <c r="C150" s="290"/>
      <c r="D150" s="105" t="s">
        <v>495</v>
      </c>
      <c r="E150" s="106" t="s">
        <v>496</v>
      </c>
      <c r="F150" s="107" t="s">
        <v>497</v>
      </c>
      <c r="G150" s="106" t="s">
        <v>498</v>
      </c>
      <c r="H150" s="108" t="s">
        <v>79</v>
      </c>
      <c r="I150" s="108" t="s">
        <v>94</v>
      </c>
      <c r="J150" s="109">
        <v>920</v>
      </c>
      <c r="K150" s="87"/>
      <c r="L150" s="70">
        <f t="shared" si="1"/>
        <v>0</v>
      </c>
      <c r="M150" s="71">
        <f t="shared" si="2"/>
        <v>0</v>
      </c>
      <c r="N150" s="72"/>
      <c r="O150" s="73">
        <f t="shared" si="3"/>
        <v>0</v>
      </c>
      <c r="P150" s="72"/>
      <c r="Q150" s="72"/>
      <c r="R150" s="72"/>
      <c r="S150" s="74">
        <f t="shared" si="0"/>
        <v>0</v>
      </c>
      <c r="T150" s="121" t="str">
        <f t="shared" si="4"/>
        <v>OK</v>
      </c>
      <c r="U150" s="75"/>
      <c r="V150" s="89"/>
      <c r="W150" s="89"/>
      <c r="X150" s="76"/>
      <c r="Y150" s="89"/>
      <c r="Z150" s="76"/>
      <c r="AA150" s="83"/>
      <c r="AB150" s="84"/>
      <c r="AC150" s="78"/>
      <c r="AD150" s="77"/>
      <c r="AE150" s="77"/>
      <c r="AF150" s="76"/>
      <c r="AG150" s="78"/>
      <c r="AH150" s="78"/>
      <c r="AI150" s="78"/>
      <c r="AJ150" s="78"/>
      <c r="AK150" s="78"/>
      <c r="AL150" s="78"/>
      <c r="AM150" s="78"/>
      <c r="AN150" s="78"/>
      <c r="AO150" s="78"/>
      <c r="AP150" s="78"/>
      <c r="AQ150" s="78"/>
      <c r="AR150" s="78"/>
      <c r="AS150" s="78"/>
      <c r="AT150" s="78"/>
    </row>
    <row r="151" spans="1:46" s="85" customFormat="1" ht="30" customHeight="1" x14ac:dyDescent="0.35">
      <c r="A151" s="289"/>
      <c r="B151" s="104">
        <v>148</v>
      </c>
      <c r="C151" s="290"/>
      <c r="D151" s="105" t="s">
        <v>499</v>
      </c>
      <c r="E151" s="106" t="s">
        <v>112</v>
      </c>
      <c r="F151" s="107" t="s">
        <v>500</v>
      </c>
      <c r="G151" s="106" t="s">
        <v>493</v>
      </c>
      <c r="H151" s="108" t="s">
        <v>79</v>
      </c>
      <c r="I151" s="108" t="s">
        <v>494</v>
      </c>
      <c r="J151" s="109">
        <v>2000</v>
      </c>
      <c r="K151" s="87"/>
      <c r="L151" s="70">
        <f t="shared" si="1"/>
        <v>0</v>
      </c>
      <c r="M151" s="71">
        <f t="shared" si="2"/>
        <v>0</v>
      </c>
      <c r="N151" s="72"/>
      <c r="O151" s="73">
        <f t="shared" si="3"/>
        <v>0</v>
      </c>
      <c r="P151" s="72"/>
      <c r="Q151" s="72"/>
      <c r="R151" s="72"/>
      <c r="S151" s="74">
        <f t="shared" si="0"/>
        <v>0</v>
      </c>
      <c r="T151" s="121" t="str">
        <f t="shared" si="4"/>
        <v>OK</v>
      </c>
      <c r="U151" s="75"/>
      <c r="V151" s="89"/>
      <c r="W151" s="89"/>
      <c r="X151" s="76"/>
      <c r="Y151" s="89"/>
      <c r="Z151" s="76"/>
      <c r="AA151" s="83"/>
      <c r="AB151" s="84"/>
      <c r="AC151" s="78"/>
      <c r="AD151" s="77"/>
      <c r="AE151" s="77"/>
      <c r="AF151" s="76"/>
      <c r="AG151" s="78"/>
      <c r="AH151" s="78"/>
      <c r="AI151" s="78"/>
      <c r="AJ151" s="78"/>
      <c r="AK151" s="78"/>
      <c r="AL151" s="78"/>
      <c r="AM151" s="78"/>
      <c r="AN151" s="78"/>
      <c r="AO151" s="78"/>
      <c r="AP151" s="78"/>
      <c r="AQ151" s="78"/>
      <c r="AR151" s="78"/>
      <c r="AS151" s="78"/>
      <c r="AT151" s="78"/>
    </row>
    <row r="152" spans="1:46" s="85" customFormat="1" ht="30" customHeight="1" x14ac:dyDescent="0.35">
      <c r="A152" s="289">
        <v>32</v>
      </c>
      <c r="B152" s="104">
        <v>149</v>
      </c>
      <c r="C152" s="290" t="s">
        <v>89</v>
      </c>
      <c r="D152" s="105" t="s">
        <v>501</v>
      </c>
      <c r="E152" s="106" t="s">
        <v>502</v>
      </c>
      <c r="F152" s="107" t="s">
        <v>503</v>
      </c>
      <c r="G152" s="106" t="s">
        <v>486</v>
      </c>
      <c r="H152" s="108" t="s">
        <v>79</v>
      </c>
      <c r="I152" s="108" t="s">
        <v>94</v>
      </c>
      <c r="J152" s="109">
        <v>4715.38</v>
      </c>
      <c r="K152" s="87"/>
      <c r="L152" s="70">
        <f t="shared" si="1"/>
        <v>0</v>
      </c>
      <c r="M152" s="71">
        <f t="shared" si="2"/>
        <v>0</v>
      </c>
      <c r="N152" s="72"/>
      <c r="O152" s="73">
        <f t="shared" si="3"/>
        <v>0</v>
      </c>
      <c r="P152" s="72"/>
      <c r="Q152" s="72"/>
      <c r="R152" s="72"/>
      <c r="S152" s="74">
        <f t="shared" si="0"/>
        <v>0</v>
      </c>
      <c r="T152" s="121" t="str">
        <f t="shared" si="4"/>
        <v>OK</v>
      </c>
      <c r="U152" s="75"/>
      <c r="V152" s="89"/>
      <c r="W152" s="89"/>
      <c r="X152" s="76"/>
      <c r="Y152" s="89"/>
      <c r="Z152" s="76"/>
      <c r="AA152" s="83"/>
      <c r="AB152" s="84"/>
      <c r="AC152" s="78"/>
      <c r="AD152" s="77"/>
      <c r="AE152" s="77"/>
      <c r="AF152" s="76"/>
      <c r="AG152" s="78"/>
      <c r="AH152" s="78"/>
      <c r="AI152" s="78"/>
      <c r="AJ152" s="78"/>
      <c r="AK152" s="78"/>
      <c r="AL152" s="78"/>
      <c r="AM152" s="78"/>
      <c r="AN152" s="78"/>
      <c r="AO152" s="78"/>
      <c r="AP152" s="78"/>
      <c r="AQ152" s="78"/>
      <c r="AR152" s="78"/>
      <c r="AS152" s="78"/>
      <c r="AT152" s="78"/>
    </row>
    <row r="153" spans="1:46" s="85" customFormat="1" ht="30" customHeight="1" x14ac:dyDescent="0.35">
      <c r="A153" s="289"/>
      <c r="B153" s="104">
        <v>150</v>
      </c>
      <c r="C153" s="290"/>
      <c r="D153" s="105" t="s">
        <v>504</v>
      </c>
      <c r="E153" s="106" t="s">
        <v>502</v>
      </c>
      <c r="F153" s="107" t="s">
        <v>505</v>
      </c>
      <c r="G153" s="106" t="s">
        <v>486</v>
      </c>
      <c r="H153" s="108" t="s">
        <v>79</v>
      </c>
      <c r="I153" s="108" t="s">
        <v>94</v>
      </c>
      <c r="J153" s="109">
        <v>4253.3599999999997</v>
      </c>
      <c r="K153" s="87"/>
      <c r="L153" s="70">
        <f t="shared" si="1"/>
        <v>0</v>
      </c>
      <c r="M153" s="71">
        <f t="shared" si="2"/>
        <v>0</v>
      </c>
      <c r="N153" s="72"/>
      <c r="O153" s="73">
        <f t="shared" si="3"/>
        <v>0</v>
      </c>
      <c r="P153" s="72"/>
      <c r="Q153" s="72"/>
      <c r="R153" s="72"/>
      <c r="S153" s="74">
        <f t="shared" si="0"/>
        <v>0</v>
      </c>
      <c r="T153" s="121" t="str">
        <f t="shared" si="4"/>
        <v>OK</v>
      </c>
      <c r="U153" s="75"/>
      <c r="V153" s="89"/>
      <c r="W153" s="89"/>
      <c r="X153" s="76"/>
      <c r="Y153" s="89"/>
      <c r="Z153" s="76"/>
      <c r="AA153" s="83"/>
      <c r="AB153" s="84"/>
      <c r="AC153" s="78"/>
      <c r="AD153" s="77"/>
      <c r="AE153" s="77"/>
      <c r="AF153" s="76"/>
      <c r="AG153" s="78"/>
      <c r="AH153" s="78"/>
      <c r="AI153" s="78"/>
      <c r="AJ153" s="78"/>
      <c r="AK153" s="78"/>
      <c r="AL153" s="78"/>
      <c r="AM153" s="78"/>
      <c r="AN153" s="78"/>
      <c r="AO153" s="78"/>
      <c r="AP153" s="78"/>
      <c r="AQ153" s="78"/>
      <c r="AR153" s="78"/>
      <c r="AS153" s="78"/>
      <c r="AT153" s="78"/>
    </row>
    <row r="154" spans="1:46" s="85" customFormat="1" ht="30" customHeight="1" x14ac:dyDescent="0.35">
      <c r="A154" s="289"/>
      <c r="B154" s="104">
        <v>151</v>
      </c>
      <c r="C154" s="290"/>
      <c r="D154" s="105" t="s">
        <v>506</v>
      </c>
      <c r="E154" s="106" t="s">
        <v>502</v>
      </c>
      <c r="F154" s="107">
        <v>2600</v>
      </c>
      <c r="G154" s="106" t="s">
        <v>486</v>
      </c>
      <c r="H154" s="108" t="s">
        <v>79</v>
      </c>
      <c r="I154" s="108" t="s">
        <v>94</v>
      </c>
      <c r="J154" s="109">
        <v>8646.42</v>
      </c>
      <c r="K154" s="87"/>
      <c r="L154" s="70">
        <f t="shared" si="1"/>
        <v>0</v>
      </c>
      <c r="M154" s="71">
        <f t="shared" si="2"/>
        <v>0</v>
      </c>
      <c r="N154" s="72"/>
      <c r="O154" s="73">
        <f t="shared" si="3"/>
        <v>0</v>
      </c>
      <c r="P154" s="72"/>
      <c r="Q154" s="72"/>
      <c r="R154" s="72"/>
      <c r="S154" s="74">
        <f t="shared" si="0"/>
        <v>0</v>
      </c>
      <c r="T154" s="121" t="str">
        <f t="shared" si="4"/>
        <v>OK</v>
      </c>
      <c r="U154" s="75"/>
      <c r="V154" s="89"/>
      <c r="W154" s="89"/>
      <c r="X154" s="76"/>
      <c r="Y154" s="89"/>
      <c r="Z154" s="76"/>
      <c r="AA154" s="83"/>
      <c r="AB154" s="84"/>
      <c r="AC154" s="78"/>
      <c r="AD154" s="77"/>
      <c r="AE154" s="77"/>
      <c r="AF154" s="76"/>
      <c r="AG154" s="78"/>
      <c r="AH154" s="78"/>
      <c r="AI154" s="78"/>
      <c r="AJ154" s="78"/>
      <c r="AK154" s="78"/>
      <c r="AL154" s="78"/>
      <c r="AM154" s="78"/>
      <c r="AN154" s="78"/>
      <c r="AO154" s="78"/>
      <c r="AP154" s="78"/>
      <c r="AQ154" s="78"/>
      <c r="AR154" s="78"/>
      <c r="AS154" s="78"/>
      <c r="AT154" s="78"/>
    </row>
    <row r="155" spans="1:46" s="85" customFormat="1" ht="30" customHeight="1" x14ac:dyDescent="0.35">
      <c r="A155" s="289"/>
      <c r="B155" s="104">
        <v>152</v>
      </c>
      <c r="C155" s="290"/>
      <c r="D155" s="105" t="s">
        <v>507</v>
      </c>
      <c r="E155" s="106" t="s">
        <v>502</v>
      </c>
      <c r="F155" s="107" t="s">
        <v>508</v>
      </c>
      <c r="G155" s="106" t="s">
        <v>486</v>
      </c>
      <c r="H155" s="108" t="s">
        <v>79</v>
      </c>
      <c r="I155" s="108" t="s">
        <v>94</v>
      </c>
      <c r="J155" s="109">
        <v>4368.72</v>
      </c>
      <c r="K155" s="87"/>
      <c r="L155" s="70">
        <f t="shared" si="1"/>
        <v>0</v>
      </c>
      <c r="M155" s="71">
        <f t="shared" si="2"/>
        <v>0</v>
      </c>
      <c r="N155" s="72"/>
      <c r="O155" s="73">
        <f t="shared" si="3"/>
        <v>0</v>
      </c>
      <c r="P155" s="72"/>
      <c r="Q155" s="72"/>
      <c r="R155" s="72"/>
      <c r="S155" s="74">
        <f t="shared" si="0"/>
        <v>0</v>
      </c>
      <c r="T155" s="121" t="str">
        <f t="shared" si="4"/>
        <v>OK</v>
      </c>
      <c r="U155" s="75"/>
      <c r="V155" s="89"/>
      <c r="W155" s="89"/>
      <c r="X155" s="76"/>
      <c r="Y155" s="89"/>
      <c r="Z155" s="76"/>
      <c r="AA155" s="83"/>
      <c r="AB155" s="84"/>
      <c r="AC155" s="78"/>
      <c r="AD155" s="77"/>
      <c r="AE155" s="77"/>
      <c r="AF155" s="76"/>
      <c r="AG155" s="78"/>
      <c r="AH155" s="78"/>
      <c r="AI155" s="78"/>
      <c r="AJ155" s="78"/>
      <c r="AK155" s="78"/>
      <c r="AL155" s="78"/>
      <c r="AM155" s="78"/>
      <c r="AN155" s="78"/>
      <c r="AO155" s="78"/>
      <c r="AP155" s="78"/>
      <c r="AQ155" s="78"/>
      <c r="AR155" s="78"/>
      <c r="AS155" s="78"/>
      <c r="AT155" s="78"/>
    </row>
    <row r="156" spans="1:46" s="85" customFormat="1" ht="30" customHeight="1" x14ac:dyDescent="0.35">
      <c r="A156" s="289">
        <v>33</v>
      </c>
      <c r="B156" s="104">
        <v>153</v>
      </c>
      <c r="C156" s="290" t="s">
        <v>207</v>
      </c>
      <c r="D156" s="105" t="s">
        <v>509</v>
      </c>
      <c r="E156" s="106" t="s">
        <v>510</v>
      </c>
      <c r="F156" s="107" t="s">
        <v>511</v>
      </c>
      <c r="G156" s="106" t="s">
        <v>512</v>
      </c>
      <c r="H156" s="108" t="s">
        <v>79</v>
      </c>
      <c r="I156" s="108" t="s">
        <v>84</v>
      </c>
      <c r="J156" s="109">
        <v>270</v>
      </c>
      <c r="K156" s="87"/>
      <c r="L156" s="70">
        <f t="shared" si="1"/>
        <v>0</v>
      </c>
      <c r="M156" s="71">
        <f t="shared" si="2"/>
        <v>0</v>
      </c>
      <c r="N156" s="72"/>
      <c r="O156" s="73">
        <f t="shared" si="3"/>
        <v>0</v>
      </c>
      <c r="P156" s="72"/>
      <c r="Q156" s="72"/>
      <c r="R156" s="72"/>
      <c r="S156" s="74">
        <f t="shared" si="0"/>
        <v>0</v>
      </c>
      <c r="T156" s="121" t="str">
        <f t="shared" si="4"/>
        <v>OK</v>
      </c>
      <c r="U156" s="75"/>
      <c r="V156" s="89"/>
      <c r="W156" s="89"/>
      <c r="X156" s="76"/>
      <c r="Y156" s="89"/>
      <c r="Z156" s="76"/>
      <c r="AA156" s="83"/>
      <c r="AB156" s="84"/>
      <c r="AC156" s="78"/>
      <c r="AD156" s="77"/>
      <c r="AE156" s="77"/>
      <c r="AF156" s="76"/>
      <c r="AG156" s="78"/>
      <c r="AH156" s="78"/>
      <c r="AI156" s="78"/>
      <c r="AJ156" s="78"/>
      <c r="AK156" s="78"/>
      <c r="AL156" s="78"/>
      <c r="AM156" s="78"/>
      <c r="AN156" s="78"/>
      <c r="AO156" s="78"/>
      <c r="AP156" s="78"/>
      <c r="AQ156" s="78"/>
      <c r="AR156" s="78"/>
      <c r="AS156" s="78"/>
      <c r="AT156" s="78"/>
    </row>
    <row r="157" spans="1:46" s="85" customFormat="1" ht="30" customHeight="1" x14ac:dyDescent="0.35">
      <c r="A157" s="289"/>
      <c r="B157" s="104">
        <v>154</v>
      </c>
      <c r="C157" s="290"/>
      <c r="D157" s="105" t="s">
        <v>513</v>
      </c>
      <c r="E157" s="106" t="s">
        <v>514</v>
      </c>
      <c r="F157" s="107" t="s">
        <v>515</v>
      </c>
      <c r="G157" s="106" t="s">
        <v>516</v>
      </c>
      <c r="H157" s="108" t="s">
        <v>79</v>
      </c>
      <c r="I157" s="108" t="s">
        <v>94</v>
      </c>
      <c r="J157" s="109">
        <v>16695</v>
      </c>
      <c r="K157" s="87"/>
      <c r="L157" s="70">
        <f t="shared" si="1"/>
        <v>0</v>
      </c>
      <c r="M157" s="71">
        <f t="shared" si="2"/>
        <v>0</v>
      </c>
      <c r="N157" s="72"/>
      <c r="O157" s="73">
        <f t="shared" si="3"/>
        <v>0</v>
      </c>
      <c r="P157" s="72"/>
      <c r="Q157" s="72"/>
      <c r="R157" s="72"/>
      <c r="S157" s="74">
        <f t="shared" si="0"/>
        <v>0</v>
      </c>
      <c r="T157" s="121" t="str">
        <f t="shared" si="4"/>
        <v>OK</v>
      </c>
      <c r="U157" s="75"/>
      <c r="V157" s="89"/>
      <c r="W157" s="89"/>
      <c r="X157" s="76"/>
      <c r="Y157" s="89"/>
      <c r="Z157" s="76"/>
      <c r="AA157" s="83"/>
      <c r="AB157" s="84"/>
      <c r="AC157" s="78"/>
      <c r="AD157" s="77"/>
      <c r="AE157" s="77"/>
      <c r="AF157" s="76"/>
      <c r="AG157" s="78"/>
      <c r="AH157" s="78"/>
      <c r="AI157" s="78"/>
      <c r="AJ157" s="78"/>
      <c r="AK157" s="78"/>
      <c r="AL157" s="78"/>
      <c r="AM157" s="78"/>
      <c r="AN157" s="78"/>
      <c r="AO157" s="78"/>
      <c r="AP157" s="78"/>
      <c r="AQ157" s="78"/>
      <c r="AR157" s="78"/>
      <c r="AS157" s="78"/>
      <c r="AT157" s="78"/>
    </row>
    <row r="158" spans="1:46" s="85" customFormat="1" ht="30" customHeight="1" x14ac:dyDescent="0.35">
      <c r="A158" s="289"/>
      <c r="B158" s="104">
        <v>155</v>
      </c>
      <c r="C158" s="290"/>
      <c r="D158" s="105" t="s">
        <v>517</v>
      </c>
      <c r="E158" s="106" t="s">
        <v>514</v>
      </c>
      <c r="F158" s="107" t="s">
        <v>518</v>
      </c>
      <c r="G158" s="106" t="s">
        <v>516</v>
      </c>
      <c r="H158" s="108" t="s">
        <v>79</v>
      </c>
      <c r="I158" s="108" t="s">
        <v>94</v>
      </c>
      <c r="J158" s="109">
        <v>6117.47</v>
      </c>
      <c r="K158" s="87"/>
      <c r="L158" s="70">
        <f t="shared" si="1"/>
        <v>0</v>
      </c>
      <c r="M158" s="71">
        <f t="shared" si="2"/>
        <v>0</v>
      </c>
      <c r="N158" s="72"/>
      <c r="O158" s="73">
        <f t="shared" si="3"/>
        <v>0</v>
      </c>
      <c r="P158" s="72"/>
      <c r="Q158" s="72"/>
      <c r="R158" s="72"/>
      <c r="S158" s="74">
        <f t="shared" si="0"/>
        <v>0</v>
      </c>
      <c r="T158" s="121" t="str">
        <f t="shared" si="4"/>
        <v>OK</v>
      </c>
      <c r="U158" s="75"/>
      <c r="V158" s="89"/>
      <c r="W158" s="89"/>
      <c r="X158" s="76"/>
      <c r="Y158" s="89"/>
      <c r="Z158" s="76"/>
      <c r="AA158" s="83"/>
      <c r="AB158" s="84"/>
      <c r="AC158" s="78"/>
      <c r="AD158" s="77"/>
      <c r="AE158" s="77"/>
      <c r="AF158" s="76"/>
      <c r="AG158" s="78"/>
      <c r="AH158" s="78"/>
      <c r="AI158" s="78"/>
      <c r="AJ158" s="78"/>
      <c r="AK158" s="78"/>
      <c r="AL158" s="78"/>
      <c r="AM158" s="78"/>
      <c r="AN158" s="78"/>
      <c r="AO158" s="78"/>
      <c r="AP158" s="78"/>
      <c r="AQ158" s="78"/>
      <c r="AR158" s="78"/>
      <c r="AS158" s="78"/>
      <c r="AT158" s="78"/>
    </row>
    <row r="159" spans="1:46" s="85" customFormat="1" ht="30" customHeight="1" x14ac:dyDescent="0.35">
      <c r="A159" s="289">
        <v>34</v>
      </c>
      <c r="B159" s="104">
        <v>156</v>
      </c>
      <c r="C159" s="290" t="s">
        <v>519</v>
      </c>
      <c r="D159" s="105" t="s">
        <v>520</v>
      </c>
      <c r="E159" s="106" t="s">
        <v>521</v>
      </c>
      <c r="F159" s="107" t="s">
        <v>522</v>
      </c>
      <c r="G159" s="106" t="s">
        <v>523</v>
      </c>
      <c r="H159" s="108" t="s">
        <v>79</v>
      </c>
      <c r="I159" s="108" t="s">
        <v>310</v>
      </c>
      <c r="J159" s="109">
        <v>99</v>
      </c>
      <c r="K159" s="87"/>
      <c r="L159" s="70">
        <f t="shared" si="1"/>
        <v>0</v>
      </c>
      <c r="M159" s="71">
        <f t="shared" si="2"/>
        <v>0</v>
      </c>
      <c r="N159" s="72"/>
      <c r="O159" s="73">
        <f t="shared" si="3"/>
        <v>0</v>
      </c>
      <c r="P159" s="72"/>
      <c r="Q159" s="72"/>
      <c r="R159" s="72"/>
      <c r="S159" s="74">
        <f t="shared" si="0"/>
        <v>0</v>
      </c>
      <c r="T159" s="121" t="str">
        <f t="shared" si="4"/>
        <v>OK</v>
      </c>
      <c r="U159" s="75"/>
      <c r="V159" s="89"/>
      <c r="W159" s="89"/>
      <c r="X159" s="76"/>
      <c r="Y159" s="89"/>
      <c r="Z159" s="76"/>
      <c r="AA159" s="83"/>
      <c r="AB159" s="84"/>
      <c r="AC159" s="78"/>
      <c r="AD159" s="77"/>
      <c r="AE159" s="77"/>
      <c r="AF159" s="76"/>
      <c r="AG159" s="78"/>
      <c r="AH159" s="78"/>
      <c r="AI159" s="78"/>
      <c r="AJ159" s="78"/>
      <c r="AK159" s="78"/>
      <c r="AL159" s="78"/>
      <c r="AM159" s="78"/>
      <c r="AN159" s="78"/>
      <c r="AO159" s="78"/>
      <c r="AP159" s="78"/>
      <c r="AQ159" s="78"/>
      <c r="AR159" s="78"/>
      <c r="AS159" s="78"/>
      <c r="AT159" s="78"/>
    </row>
    <row r="160" spans="1:46" s="85" customFormat="1" ht="30" customHeight="1" x14ac:dyDescent="0.35">
      <c r="A160" s="289"/>
      <c r="B160" s="104">
        <v>157</v>
      </c>
      <c r="C160" s="290"/>
      <c r="D160" s="105" t="s">
        <v>524</v>
      </c>
      <c r="E160" s="106" t="s">
        <v>525</v>
      </c>
      <c r="F160" s="107" t="s">
        <v>526</v>
      </c>
      <c r="G160" s="106" t="s">
        <v>527</v>
      </c>
      <c r="H160" s="108" t="s">
        <v>79</v>
      </c>
      <c r="I160" s="108" t="s">
        <v>94</v>
      </c>
      <c r="J160" s="109">
        <v>4340</v>
      </c>
      <c r="K160" s="87">
        <v>2</v>
      </c>
      <c r="L160" s="70">
        <f t="shared" si="1"/>
        <v>0</v>
      </c>
      <c r="M160" s="71">
        <f t="shared" si="2"/>
        <v>0</v>
      </c>
      <c r="N160" s="72"/>
      <c r="O160" s="73">
        <f t="shared" si="3"/>
        <v>0</v>
      </c>
      <c r="P160" s="72"/>
      <c r="Q160" s="72"/>
      <c r="R160" s="72"/>
      <c r="S160" s="74">
        <f t="shared" si="0"/>
        <v>2</v>
      </c>
      <c r="T160" s="121" t="str">
        <f t="shared" si="4"/>
        <v>OK</v>
      </c>
      <c r="U160" s="75"/>
      <c r="V160" s="89"/>
      <c r="W160" s="89"/>
      <c r="X160" s="76"/>
      <c r="Y160" s="89"/>
      <c r="Z160" s="76"/>
      <c r="AA160" s="83"/>
      <c r="AB160" s="84"/>
      <c r="AC160" s="78"/>
      <c r="AD160" s="77"/>
      <c r="AE160" s="77"/>
      <c r="AF160" s="76"/>
      <c r="AG160" s="78"/>
      <c r="AH160" s="78"/>
      <c r="AI160" s="78"/>
      <c r="AJ160" s="78"/>
      <c r="AK160" s="78"/>
      <c r="AL160" s="78"/>
      <c r="AM160" s="78"/>
      <c r="AN160" s="78"/>
      <c r="AO160" s="78"/>
      <c r="AP160" s="78"/>
      <c r="AQ160" s="78"/>
      <c r="AR160" s="78"/>
      <c r="AS160" s="78"/>
      <c r="AT160" s="78"/>
    </row>
    <row r="161" spans="1:46" s="85" customFormat="1" ht="30" customHeight="1" x14ac:dyDescent="0.35">
      <c r="A161" s="289"/>
      <c r="B161" s="104">
        <v>158</v>
      </c>
      <c r="C161" s="290"/>
      <c r="D161" s="105" t="s">
        <v>528</v>
      </c>
      <c r="E161" s="106" t="s">
        <v>525</v>
      </c>
      <c r="F161" s="107" t="s">
        <v>529</v>
      </c>
      <c r="G161" s="106" t="s">
        <v>527</v>
      </c>
      <c r="H161" s="108" t="s">
        <v>79</v>
      </c>
      <c r="I161" s="108" t="s">
        <v>396</v>
      </c>
      <c r="J161" s="109">
        <v>6600</v>
      </c>
      <c r="K161" s="87"/>
      <c r="L161" s="70">
        <f t="shared" si="1"/>
        <v>0</v>
      </c>
      <c r="M161" s="71">
        <f t="shared" si="2"/>
        <v>0</v>
      </c>
      <c r="N161" s="72"/>
      <c r="O161" s="73">
        <f t="shared" si="3"/>
        <v>0</v>
      </c>
      <c r="P161" s="72"/>
      <c r="Q161" s="72"/>
      <c r="R161" s="72"/>
      <c r="S161" s="74">
        <f t="shared" si="0"/>
        <v>0</v>
      </c>
      <c r="T161" s="121" t="str">
        <f t="shared" si="4"/>
        <v>OK</v>
      </c>
      <c r="U161" s="75"/>
      <c r="V161" s="89"/>
      <c r="W161" s="89"/>
      <c r="X161" s="76"/>
      <c r="Y161" s="89"/>
      <c r="Z161" s="76"/>
      <c r="AA161" s="83"/>
      <c r="AB161" s="84"/>
      <c r="AC161" s="78"/>
      <c r="AD161" s="77"/>
      <c r="AE161" s="77"/>
      <c r="AF161" s="76"/>
      <c r="AG161" s="78"/>
      <c r="AH161" s="78"/>
      <c r="AI161" s="78"/>
      <c r="AJ161" s="78"/>
      <c r="AK161" s="78"/>
      <c r="AL161" s="78"/>
      <c r="AM161" s="78"/>
      <c r="AN161" s="78"/>
      <c r="AO161" s="78"/>
      <c r="AP161" s="78"/>
      <c r="AQ161" s="78"/>
      <c r="AR161" s="78"/>
      <c r="AS161" s="78"/>
      <c r="AT161" s="78"/>
    </row>
    <row r="162" spans="1:46" s="85" customFormat="1" ht="30" customHeight="1" x14ac:dyDescent="0.35">
      <c r="A162" s="289"/>
      <c r="B162" s="104">
        <v>159</v>
      </c>
      <c r="C162" s="290"/>
      <c r="D162" s="105" t="s">
        <v>530</v>
      </c>
      <c r="E162" s="106" t="s">
        <v>531</v>
      </c>
      <c r="F162" s="107" t="s">
        <v>532</v>
      </c>
      <c r="G162" s="106" t="s">
        <v>454</v>
      </c>
      <c r="H162" s="108" t="s">
        <v>79</v>
      </c>
      <c r="I162" s="108" t="s">
        <v>396</v>
      </c>
      <c r="J162" s="109">
        <v>1824.25</v>
      </c>
      <c r="K162" s="87"/>
      <c r="L162" s="70">
        <f t="shared" si="1"/>
        <v>0</v>
      </c>
      <c r="M162" s="71">
        <f t="shared" si="2"/>
        <v>0</v>
      </c>
      <c r="N162" s="72"/>
      <c r="O162" s="73">
        <f t="shared" si="3"/>
        <v>0</v>
      </c>
      <c r="P162" s="72"/>
      <c r="Q162" s="72"/>
      <c r="R162" s="72"/>
      <c r="S162" s="74">
        <f t="shared" si="0"/>
        <v>0</v>
      </c>
      <c r="T162" s="121" t="str">
        <f t="shared" si="4"/>
        <v>OK</v>
      </c>
      <c r="U162" s="75"/>
      <c r="V162" s="89"/>
      <c r="W162" s="89"/>
      <c r="X162" s="76"/>
      <c r="Y162" s="89"/>
      <c r="Z162" s="76"/>
      <c r="AA162" s="83"/>
      <c r="AB162" s="84"/>
      <c r="AC162" s="78"/>
      <c r="AD162" s="77"/>
      <c r="AE162" s="77"/>
      <c r="AF162" s="76"/>
      <c r="AG162" s="78"/>
      <c r="AH162" s="78"/>
      <c r="AI162" s="78"/>
      <c r="AJ162" s="78"/>
      <c r="AK162" s="78"/>
      <c r="AL162" s="78"/>
      <c r="AM162" s="78"/>
      <c r="AN162" s="78"/>
      <c r="AO162" s="78"/>
      <c r="AP162" s="78"/>
      <c r="AQ162" s="78"/>
      <c r="AR162" s="78"/>
      <c r="AS162" s="78"/>
      <c r="AT162" s="78"/>
    </row>
    <row r="163" spans="1:46" s="85" customFormat="1" ht="30" customHeight="1" x14ac:dyDescent="0.35">
      <c r="A163" s="289"/>
      <c r="B163" s="104">
        <v>160</v>
      </c>
      <c r="C163" s="290"/>
      <c r="D163" s="105" t="s">
        <v>533</v>
      </c>
      <c r="E163" s="106" t="s">
        <v>525</v>
      </c>
      <c r="F163" s="107" t="s">
        <v>534</v>
      </c>
      <c r="G163" s="106" t="s">
        <v>454</v>
      </c>
      <c r="H163" s="108" t="s">
        <v>79</v>
      </c>
      <c r="I163" s="108" t="s">
        <v>396</v>
      </c>
      <c r="J163" s="109">
        <v>1750</v>
      </c>
      <c r="K163" s="87"/>
      <c r="L163" s="70">
        <f t="shared" si="1"/>
        <v>0</v>
      </c>
      <c r="M163" s="71">
        <f t="shared" si="2"/>
        <v>0</v>
      </c>
      <c r="N163" s="72"/>
      <c r="O163" s="73">
        <f t="shared" si="3"/>
        <v>0</v>
      </c>
      <c r="P163" s="72"/>
      <c r="Q163" s="72"/>
      <c r="R163" s="72"/>
      <c r="S163" s="74">
        <f t="shared" si="0"/>
        <v>0</v>
      </c>
      <c r="T163" s="121" t="str">
        <f t="shared" si="4"/>
        <v>OK</v>
      </c>
      <c r="U163" s="75"/>
      <c r="V163" s="89"/>
      <c r="W163" s="89"/>
      <c r="X163" s="76"/>
      <c r="Y163" s="89"/>
      <c r="Z163" s="76"/>
      <c r="AA163" s="83"/>
      <c r="AB163" s="84"/>
      <c r="AC163" s="78"/>
      <c r="AD163" s="77"/>
      <c r="AE163" s="77"/>
      <c r="AF163" s="76"/>
      <c r="AG163" s="78"/>
      <c r="AH163" s="78"/>
      <c r="AI163" s="78"/>
      <c r="AJ163" s="78"/>
      <c r="AK163" s="78"/>
      <c r="AL163" s="78"/>
      <c r="AM163" s="78"/>
      <c r="AN163" s="78"/>
      <c r="AO163" s="78"/>
      <c r="AP163" s="78"/>
      <c r="AQ163" s="78"/>
      <c r="AR163" s="78"/>
      <c r="AS163" s="78"/>
      <c r="AT163" s="78"/>
    </row>
    <row r="164" spans="1:46" s="85" customFormat="1" ht="30" customHeight="1" x14ac:dyDescent="0.35">
      <c r="A164" s="289"/>
      <c r="B164" s="104">
        <v>161</v>
      </c>
      <c r="C164" s="290"/>
      <c r="D164" s="105" t="s">
        <v>535</v>
      </c>
      <c r="E164" s="106" t="s">
        <v>525</v>
      </c>
      <c r="F164" s="107" t="s">
        <v>536</v>
      </c>
      <c r="G164" s="106" t="s">
        <v>537</v>
      </c>
      <c r="H164" s="108" t="s">
        <v>79</v>
      </c>
      <c r="I164" s="108" t="s">
        <v>396</v>
      </c>
      <c r="J164" s="109">
        <v>4600</v>
      </c>
      <c r="K164" s="87"/>
      <c r="L164" s="70">
        <f t="shared" si="1"/>
        <v>0</v>
      </c>
      <c r="M164" s="71">
        <f t="shared" si="2"/>
        <v>0</v>
      </c>
      <c r="N164" s="72"/>
      <c r="O164" s="73">
        <f t="shared" si="3"/>
        <v>0</v>
      </c>
      <c r="P164" s="72"/>
      <c r="Q164" s="72"/>
      <c r="R164" s="72"/>
      <c r="S164" s="74">
        <f t="shared" si="0"/>
        <v>0</v>
      </c>
      <c r="T164" s="121" t="str">
        <f t="shared" si="4"/>
        <v>OK</v>
      </c>
      <c r="U164" s="75"/>
      <c r="V164" s="89"/>
      <c r="W164" s="89"/>
      <c r="X164" s="76"/>
      <c r="Y164" s="89"/>
      <c r="Z164" s="76"/>
      <c r="AA164" s="83"/>
      <c r="AB164" s="84"/>
      <c r="AC164" s="78"/>
      <c r="AD164" s="77"/>
      <c r="AE164" s="77"/>
      <c r="AF164" s="76"/>
      <c r="AG164" s="78"/>
      <c r="AH164" s="78"/>
      <c r="AI164" s="78"/>
      <c r="AJ164" s="78"/>
      <c r="AK164" s="78"/>
      <c r="AL164" s="78"/>
      <c r="AM164" s="78"/>
      <c r="AN164" s="78"/>
      <c r="AO164" s="78"/>
      <c r="AP164" s="78"/>
      <c r="AQ164" s="78"/>
      <c r="AR164" s="78"/>
      <c r="AS164" s="78"/>
      <c r="AT164" s="78"/>
    </row>
    <row r="165" spans="1:46" s="85" customFormat="1" ht="30" customHeight="1" x14ac:dyDescent="0.35">
      <c r="A165" s="289"/>
      <c r="B165" s="104">
        <v>162</v>
      </c>
      <c r="C165" s="290"/>
      <c r="D165" s="105" t="s">
        <v>538</v>
      </c>
      <c r="E165" s="106" t="s">
        <v>525</v>
      </c>
      <c r="F165" s="107" t="s">
        <v>539</v>
      </c>
      <c r="G165" s="106" t="s">
        <v>537</v>
      </c>
      <c r="H165" s="108" t="s">
        <v>79</v>
      </c>
      <c r="I165" s="108" t="s">
        <v>396</v>
      </c>
      <c r="J165" s="109">
        <v>2140</v>
      </c>
      <c r="K165" s="87"/>
      <c r="L165" s="70">
        <f t="shared" si="1"/>
        <v>0</v>
      </c>
      <c r="M165" s="71">
        <f t="shared" si="2"/>
        <v>0</v>
      </c>
      <c r="N165" s="72"/>
      <c r="O165" s="73">
        <f t="shared" si="3"/>
        <v>0</v>
      </c>
      <c r="P165" s="72"/>
      <c r="Q165" s="72"/>
      <c r="R165" s="72"/>
      <c r="S165" s="74">
        <f t="shared" si="0"/>
        <v>0</v>
      </c>
      <c r="T165" s="121" t="str">
        <f t="shared" si="4"/>
        <v>OK</v>
      </c>
      <c r="U165" s="75"/>
      <c r="V165" s="89"/>
      <c r="W165" s="89"/>
      <c r="X165" s="76"/>
      <c r="Y165" s="89"/>
      <c r="Z165" s="76"/>
      <c r="AA165" s="83"/>
      <c r="AB165" s="84"/>
      <c r="AC165" s="78"/>
      <c r="AD165" s="77"/>
      <c r="AE165" s="77"/>
      <c r="AF165" s="76"/>
      <c r="AG165" s="78"/>
      <c r="AH165" s="78"/>
      <c r="AI165" s="78"/>
      <c r="AJ165" s="78"/>
      <c r="AK165" s="78"/>
      <c r="AL165" s="78"/>
      <c r="AM165" s="78"/>
      <c r="AN165" s="78"/>
      <c r="AO165" s="78"/>
      <c r="AP165" s="78"/>
      <c r="AQ165" s="78"/>
      <c r="AR165" s="78"/>
      <c r="AS165" s="78"/>
      <c r="AT165" s="78"/>
    </row>
    <row r="166" spans="1:46" s="85" customFormat="1" ht="30" customHeight="1" x14ac:dyDescent="0.35">
      <c r="A166" s="289">
        <v>35</v>
      </c>
      <c r="B166" s="104">
        <v>163</v>
      </c>
      <c r="C166" s="290" t="s">
        <v>169</v>
      </c>
      <c r="D166" s="105" t="s">
        <v>540</v>
      </c>
      <c r="E166" s="106" t="s">
        <v>541</v>
      </c>
      <c r="F166" s="107" t="s">
        <v>542</v>
      </c>
      <c r="G166" s="106" t="s">
        <v>543</v>
      </c>
      <c r="H166" s="108" t="s">
        <v>79</v>
      </c>
      <c r="I166" s="108" t="s">
        <v>84</v>
      </c>
      <c r="J166" s="109">
        <v>252.89</v>
      </c>
      <c r="K166" s="87"/>
      <c r="L166" s="70">
        <f t="shared" si="1"/>
        <v>0</v>
      </c>
      <c r="M166" s="71">
        <f t="shared" si="2"/>
        <v>0</v>
      </c>
      <c r="N166" s="72"/>
      <c r="O166" s="73">
        <f t="shared" si="3"/>
        <v>0</v>
      </c>
      <c r="P166" s="72"/>
      <c r="Q166" s="72"/>
      <c r="R166" s="72"/>
      <c r="S166" s="74">
        <f t="shared" si="0"/>
        <v>0</v>
      </c>
      <c r="T166" s="121" t="str">
        <f t="shared" si="4"/>
        <v>OK</v>
      </c>
      <c r="U166" s="75"/>
      <c r="V166" s="89"/>
      <c r="W166" s="89"/>
      <c r="X166" s="76"/>
      <c r="Y166" s="89"/>
      <c r="Z166" s="76"/>
      <c r="AA166" s="83"/>
      <c r="AB166" s="84"/>
      <c r="AC166" s="78"/>
      <c r="AD166" s="77"/>
      <c r="AE166" s="77"/>
      <c r="AF166" s="76"/>
      <c r="AG166" s="78"/>
      <c r="AH166" s="78"/>
      <c r="AI166" s="78"/>
      <c r="AJ166" s="78"/>
      <c r="AK166" s="78"/>
      <c r="AL166" s="78"/>
      <c r="AM166" s="78"/>
      <c r="AN166" s="78"/>
      <c r="AO166" s="78"/>
      <c r="AP166" s="78"/>
      <c r="AQ166" s="78"/>
      <c r="AR166" s="78"/>
      <c r="AS166" s="78"/>
      <c r="AT166" s="78"/>
    </row>
    <row r="167" spans="1:46" s="85" customFormat="1" ht="30" customHeight="1" x14ac:dyDescent="0.35">
      <c r="A167" s="289"/>
      <c r="B167" s="104">
        <v>164</v>
      </c>
      <c r="C167" s="290"/>
      <c r="D167" s="105" t="s">
        <v>544</v>
      </c>
      <c r="E167" s="106" t="s">
        <v>545</v>
      </c>
      <c r="F167" s="107" t="s">
        <v>546</v>
      </c>
      <c r="G167" s="106" t="s">
        <v>543</v>
      </c>
      <c r="H167" s="108" t="s">
        <v>79</v>
      </c>
      <c r="I167" s="108" t="s">
        <v>84</v>
      </c>
      <c r="J167" s="109">
        <v>1015.64</v>
      </c>
      <c r="K167" s="87"/>
      <c r="L167" s="70">
        <f t="shared" si="1"/>
        <v>0</v>
      </c>
      <c r="M167" s="71">
        <f t="shared" si="2"/>
        <v>0</v>
      </c>
      <c r="N167" s="72"/>
      <c r="O167" s="73">
        <f t="shared" si="3"/>
        <v>0</v>
      </c>
      <c r="P167" s="72"/>
      <c r="Q167" s="72"/>
      <c r="R167" s="72"/>
      <c r="S167" s="74">
        <f t="shared" si="0"/>
        <v>0</v>
      </c>
      <c r="T167" s="121" t="str">
        <f t="shared" si="4"/>
        <v>OK</v>
      </c>
      <c r="U167" s="75"/>
      <c r="V167" s="89"/>
      <c r="W167" s="89"/>
      <c r="X167" s="76"/>
      <c r="Y167" s="89"/>
      <c r="Z167" s="76"/>
      <c r="AA167" s="83"/>
      <c r="AB167" s="84"/>
      <c r="AC167" s="78"/>
      <c r="AD167" s="77"/>
      <c r="AE167" s="77"/>
      <c r="AF167" s="76"/>
      <c r="AG167" s="78"/>
      <c r="AH167" s="78"/>
      <c r="AI167" s="78"/>
      <c r="AJ167" s="78"/>
      <c r="AK167" s="78"/>
      <c r="AL167" s="78"/>
      <c r="AM167" s="78"/>
      <c r="AN167" s="78"/>
      <c r="AO167" s="78"/>
      <c r="AP167" s="78"/>
      <c r="AQ167" s="78"/>
      <c r="AR167" s="78"/>
      <c r="AS167" s="78"/>
      <c r="AT167" s="78"/>
    </row>
    <row r="168" spans="1:46" s="85" customFormat="1" ht="30" customHeight="1" x14ac:dyDescent="0.35">
      <c r="A168" s="289"/>
      <c r="B168" s="104">
        <v>165</v>
      </c>
      <c r="C168" s="290"/>
      <c r="D168" s="105" t="s">
        <v>547</v>
      </c>
      <c r="E168" s="106" t="s">
        <v>548</v>
      </c>
      <c r="F168" s="107" t="s">
        <v>549</v>
      </c>
      <c r="G168" s="106" t="s">
        <v>543</v>
      </c>
      <c r="H168" s="108" t="s">
        <v>79</v>
      </c>
      <c r="I168" s="108" t="s">
        <v>84</v>
      </c>
      <c r="J168" s="109">
        <v>65.44</v>
      </c>
      <c r="K168" s="87"/>
      <c r="L168" s="70">
        <f t="shared" si="1"/>
        <v>0</v>
      </c>
      <c r="M168" s="71">
        <f t="shared" si="2"/>
        <v>0</v>
      </c>
      <c r="N168" s="72"/>
      <c r="O168" s="73">
        <f t="shared" si="3"/>
        <v>0</v>
      </c>
      <c r="P168" s="72"/>
      <c r="Q168" s="72"/>
      <c r="R168" s="72"/>
      <c r="S168" s="74">
        <f t="shared" si="0"/>
        <v>0</v>
      </c>
      <c r="T168" s="121" t="str">
        <f t="shared" si="4"/>
        <v>OK</v>
      </c>
      <c r="U168" s="75"/>
      <c r="V168" s="89"/>
      <c r="W168" s="89"/>
      <c r="X168" s="76"/>
      <c r="Y168" s="89"/>
      <c r="Z168" s="76"/>
      <c r="AA168" s="83"/>
      <c r="AB168" s="84"/>
      <c r="AC168" s="78"/>
      <c r="AD168" s="77"/>
      <c r="AE168" s="77"/>
      <c r="AF168" s="76"/>
      <c r="AG168" s="78"/>
      <c r="AH168" s="78"/>
      <c r="AI168" s="78"/>
      <c r="AJ168" s="78"/>
      <c r="AK168" s="78"/>
      <c r="AL168" s="78"/>
      <c r="AM168" s="78"/>
      <c r="AN168" s="78"/>
      <c r="AO168" s="78"/>
      <c r="AP168" s="78"/>
      <c r="AQ168" s="78"/>
      <c r="AR168" s="78"/>
      <c r="AS168" s="78"/>
      <c r="AT168" s="78"/>
    </row>
    <row r="169" spans="1:46" s="85" customFormat="1" ht="30" customHeight="1" x14ac:dyDescent="0.35">
      <c r="A169" s="289"/>
      <c r="B169" s="104">
        <v>166</v>
      </c>
      <c r="C169" s="290"/>
      <c r="D169" s="105" t="s">
        <v>550</v>
      </c>
      <c r="E169" s="106" t="s">
        <v>551</v>
      </c>
      <c r="F169" s="107" t="s">
        <v>552</v>
      </c>
      <c r="G169" s="106" t="s">
        <v>553</v>
      </c>
      <c r="H169" s="108" t="s">
        <v>79</v>
      </c>
      <c r="I169" s="108" t="s">
        <v>84</v>
      </c>
      <c r="J169" s="109">
        <v>203.72</v>
      </c>
      <c r="K169" s="87"/>
      <c r="L169" s="70">
        <f t="shared" si="1"/>
        <v>0</v>
      </c>
      <c r="M169" s="71">
        <f t="shared" si="2"/>
        <v>0</v>
      </c>
      <c r="N169" s="72"/>
      <c r="O169" s="73">
        <f t="shared" si="3"/>
        <v>0</v>
      </c>
      <c r="P169" s="72"/>
      <c r="Q169" s="72"/>
      <c r="R169" s="72"/>
      <c r="S169" s="74">
        <f t="shared" si="0"/>
        <v>0</v>
      </c>
      <c r="T169" s="121" t="str">
        <f t="shared" si="4"/>
        <v>OK</v>
      </c>
      <c r="U169" s="75"/>
      <c r="V169" s="89"/>
      <c r="W169" s="89"/>
      <c r="X169" s="76"/>
      <c r="Y169" s="89"/>
      <c r="Z169" s="76"/>
      <c r="AA169" s="83"/>
      <c r="AB169" s="84"/>
      <c r="AC169" s="78"/>
      <c r="AD169" s="77"/>
      <c r="AE169" s="77"/>
      <c r="AF169" s="76"/>
      <c r="AG169" s="78"/>
      <c r="AH169" s="78"/>
      <c r="AI169" s="78"/>
      <c r="AJ169" s="78"/>
      <c r="AK169" s="78"/>
      <c r="AL169" s="78"/>
      <c r="AM169" s="78"/>
      <c r="AN169" s="78"/>
      <c r="AO169" s="78"/>
      <c r="AP169" s="78"/>
      <c r="AQ169" s="78"/>
      <c r="AR169" s="78"/>
      <c r="AS169" s="78"/>
      <c r="AT169" s="78"/>
    </row>
    <row r="170" spans="1:46" s="85" customFormat="1" ht="30" customHeight="1" x14ac:dyDescent="0.35">
      <c r="A170" s="289"/>
      <c r="B170" s="104">
        <v>167</v>
      </c>
      <c r="C170" s="290"/>
      <c r="D170" s="105" t="s">
        <v>554</v>
      </c>
      <c r="E170" s="106" t="s">
        <v>555</v>
      </c>
      <c r="F170" s="107" t="s">
        <v>556</v>
      </c>
      <c r="G170" s="106" t="s">
        <v>543</v>
      </c>
      <c r="H170" s="108" t="s">
        <v>79</v>
      </c>
      <c r="I170" s="108" t="s">
        <v>84</v>
      </c>
      <c r="J170" s="109">
        <v>173.61</v>
      </c>
      <c r="K170" s="87"/>
      <c r="L170" s="70">
        <f t="shared" si="1"/>
        <v>0</v>
      </c>
      <c r="M170" s="71">
        <f t="shared" si="2"/>
        <v>0</v>
      </c>
      <c r="N170" s="72"/>
      <c r="O170" s="73">
        <f t="shared" si="3"/>
        <v>0</v>
      </c>
      <c r="P170" s="72"/>
      <c r="Q170" s="72"/>
      <c r="R170" s="72"/>
      <c r="S170" s="74">
        <f t="shared" si="0"/>
        <v>0</v>
      </c>
      <c r="T170" s="121" t="str">
        <f t="shared" si="4"/>
        <v>OK</v>
      </c>
      <c r="U170" s="75"/>
      <c r="V170" s="89"/>
      <c r="W170" s="89"/>
      <c r="X170" s="76"/>
      <c r="Y170" s="89"/>
      <c r="Z170" s="76"/>
      <c r="AA170" s="83"/>
      <c r="AB170" s="84"/>
      <c r="AC170" s="78"/>
      <c r="AD170" s="77"/>
      <c r="AE170" s="77"/>
      <c r="AF170" s="76"/>
      <c r="AG170" s="78"/>
      <c r="AH170" s="78"/>
      <c r="AI170" s="78"/>
      <c r="AJ170" s="78"/>
      <c r="AK170" s="78"/>
      <c r="AL170" s="78"/>
      <c r="AM170" s="78"/>
      <c r="AN170" s="78"/>
      <c r="AO170" s="78"/>
      <c r="AP170" s="78"/>
      <c r="AQ170" s="78"/>
      <c r="AR170" s="78"/>
      <c r="AS170" s="78"/>
      <c r="AT170" s="78"/>
    </row>
    <row r="171" spans="1:46" s="85" customFormat="1" ht="30" customHeight="1" x14ac:dyDescent="0.35">
      <c r="A171" s="289">
        <v>36</v>
      </c>
      <c r="B171" s="104">
        <v>168</v>
      </c>
      <c r="C171" s="290" t="s">
        <v>286</v>
      </c>
      <c r="D171" s="105" t="s">
        <v>557</v>
      </c>
      <c r="E171" s="106" t="s">
        <v>558</v>
      </c>
      <c r="F171" s="107" t="s">
        <v>559</v>
      </c>
      <c r="G171" s="106" t="s">
        <v>560</v>
      </c>
      <c r="H171" s="108" t="s">
        <v>79</v>
      </c>
      <c r="I171" s="108" t="s">
        <v>94</v>
      </c>
      <c r="J171" s="109">
        <v>163.63</v>
      </c>
      <c r="K171" s="87"/>
      <c r="L171" s="70">
        <f t="shared" si="1"/>
        <v>0</v>
      </c>
      <c r="M171" s="71">
        <f t="shared" si="2"/>
        <v>0</v>
      </c>
      <c r="N171" s="72"/>
      <c r="O171" s="73">
        <f t="shared" si="3"/>
        <v>0</v>
      </c>
      <c r="P171" s="72"/>
      <c r="Q171" s="72"/>
      <c r="R171" s="72"/>
      <c r="S171" s="74">
        <f t="shared" si="0"/>
        <v>0</v>
      </c>
      <c r="T171" s="121" t="str">
        <f t="shared" si="4"/>
        <v>OK</v>
      </c>
      <c r="U171" s="75"/>
      <c r="V171" s="89"/>
      <c r="W171" s="89"/>
      <c r="X171" s="76"/>
      <c r="Y171" s="89"/>
      <c r="Z171" s="76"/>
      <c r="AA171" s="83"/>
      <c r="AB171" s="84"/>
      <c r="AC171" s="78"/>
      <c r="AD171" s="77"/>
      <c r="AE171" s="77"/>
      <c r="AF171" s="76"/>
      <c r="AG171" s="78"/>
      <c r="AH171" s="78"/>
      <c r="AI171" s="78"/>
      <c r="AJ171" s="78"/>
      <c r="AK171" s="78"/>
      <c r="AL171" s="78"/>
      <c r="AM171" s="78"/>
      <c r="AN171" s="78"/>
      <c r="AO171" s="78"/>
      <c r="AP171" s="78"/>
      <c r="AQ171" s="78"/>
      <c r="AR171" s="78"/>
      <c r="AS171" s="78"/>
      <c r="AT171" s="78"/>
    </row>
    <row r="172" spans="1:46" s="85" customFormat="1" ht="30" customHeight="1" x14ac:dyDescent="0.35">
      <c r="A172" s="289"/>
      <c r="B172" s="104">
        <v>169</v>
      </c>
      <c r="C172" s="290"/>
      <c r="D172" s="105" t="s">
        <v>561</v>
      </c>
      <c r="E172" s="106" t="s">
        <v>562</v>
      </c>
      <c r="F172" s="107" t="s">
        <v>563</v>
      </c>
      <c r="G172" s="106" t="s">
        <v>564</v>
      </c>
      <c r="H172" s="108" t="s">
        <v>79</v>
      </c>
      <c r="I172" s="108" t="s">
        <v>565</v>
      </c>
      <c r="J172" s="109">
        <v>180.98</v>
      </c>
      <c r="K172" s="87"/>
      <c r="L172" s="70">
        <f t="shared" si="1"/>
        <v>0</v>
      </c>
      <c r="M172" s="71">
        <f t="shared" si="2"/>
        <v>0</v>
      </c>
      <c r="N172" s="72"/>
      <c r="O172" s="73">
        <f t="shared" si="3"/>
        <v>0</v>
      </c>
      <c r="P172" s="72"/>
      <c r="Q172" s="72"/>
      <c r="R172" s="72"/>
      <c r="S172" s="74">
        <f t="shared" si="0"/>
        <v>0</v>
      </c>
      <c r="T172" s="121" t="str">
        <f t="shared" si="4"/>
        <v>OK</v>
      </c>
      <c r="U172" s="75"/>
      <c r="V172" s="89"/>
      <c r="W172" s="89"/>
      <c r="X172" s="76"/>
      <c r="Y172" s="89"/>
      <c r="Z172" s="76"/>
      <c r="AA172" s="83"/>
      <c r="AB172" s="84"/>
      <c r="AC172" s="78"/>
      <c r="AD172" s="77"/>
      <c r="AE172" s="77"/>
      <c r="AF172" s="76"/>
      <c r="AG172" s="78"/>
      <c r="AH172" s="78"/>
      <c r="AI172" s="78"/>
      <c r="AJ172" s="78"/>
      <c r="AK172" s="78"/>
      <c r="AL172" s="78"/>
      <c r="AM172" s="78"/>
      <c r="AN172" s="78"/>
      <c r="AO172" s="78"/>
      <c r="AP172" s="78"/>
      <c r="AQ172" s="78"/>
      <c r="AR172" s="78"/>
      <c r="AS172" s="78"/>
      <c r="AT172" s="78"/>
    </row>
    <row r="173" spans="1:46" s="85" customFormat="1" ht="30" customHeight="1" x14ac:dyDescent="0.35">
      <c r="A173" s="289"/>
      <c r="B173" s="104">
        <v>170</v>
      </c>
      <c r="C173" s="290"/>
      <c r="D173" s="105" t="s">
        <v>566</v>
      </c>
      <c r="E173" s="106" t="s">
        <v>562</v>
      </c>
      <c r="F173" s="107" t="s">
        <v>567</v>
      </c>
      <c r="G173" s="106" t="s">
        <v>568</v>
      </c>
      <c r="H173" s="108" t="s">
        <v>79</v>
      </c>
      <c r="I173" s="108" t="s">
        <v>565</v>
      </c>
      <c r="J173" s="109">
        <v>87.94</v>
      </c>
      <c r="K173" s="87"/>
      <c r="L173" s="70">
        <f t="shared" si="1"/>
        <v>0</v>
      </c>
      <c r="M173" s="71">
        <f t="shared" si="2"/>
        <v>0</v>
      </c>
      <c r="N173" s="72"/>
      <c r="O173" s="73">
        <f t="shared" si="3"/>
        <v>0</v>
      </c>
      <c r="P173" s="72"/>
      <c r="Q173" s="72"/>
      <c r="R173" s="72"/>
      <c r="S173" s="74">
        <f t="shared" si="0"/>
        <v>0</v>
      </c>
      <c r="T173" s="121" t="str">
        <f t="shared" si="4"/>
        <v>OK</v>
      </c>
      <c r="U173" s="75"/>
      <c r="V173" s="89"/>
      <c r="W173" s="89"/>
      <c r="X173" s="76"/>
      <c r="Y173" s="89"/>
      <c r="Z173" s="76"/>
      <c r="AA173" s="83"/>
      <c r="AB173" s="84"/>
      <c r="AC173" s="78"/>
      <c r="AD173" s="77"/>
      <c r="AE173" s="77"/>
      <c r="AF173" s="76"/>
      <c r="AG173" s="78"/>
      <c r="AH173" s="78"/>
      <c r="AI173" s="78"/>
      <c r="AJ173" s="78"/>
      <c r="AK173" s="78"/>
      <c r="AL173" s="78"/>
      <c r="AM173" s="78"/>
      <c r="AN173" s="78"/>
      <c r="AO173" s="78"/>
      <c r="AP173" s="78"/>
      <c r="AQ173" s="78"/>
      <c r="AR173" s="78"/>
      <c r="AS173" s="78"/>
      <c r="AT173" s="78"/>
    </row>
    <row r="174" spans="1:46" s="85" customFormat="1" ht="30" customHeight="1" x14ac:dyDescent="0.35">
      <c r="A174" s="289"/>
      <c r="B174" s="104">
        <v>171</v>
      </c>
      <c r="C174" s="290"/>
      <c r="D174" s="105" t="s">
        <v>569</v>
      </c>
      <c r="E174" s="106" t="s">
        <v>562</v>
      </c>
      <c r="F174" s="107" t="s">
        <v>570</v>
      </c>
      <c r="G174" s="106" t="s">
        <v>568</v>
      </c>
      <c r="H174" s="108" t="s">
        <v>79</v>
      </c>
      <c r="I174" s="108" t="s">
        <v>565</v>
      </c>
      <c r="J174" s="109">
        <v>289.74</v>
      </c>
      <c r="K174" s="87">
        <v>2</v>
      </c>
      <c r="L174" s="70">
        <f t="shared" si="1"/>
        <v>0</v>
      </c>
      <c r="M174" s="71">
        <f t="shared" si="2"/>
        <v>0</v>
      </c>
      <c r="N174" s="72"/>
      <c r="O174" s="73">
        <f t="shared" si="3"/>
        <v>0</v>
      </c>
      <c r="P174" s="72"/>
      <c r="Q174" s="72"/>
      <c r="R174" s="72"/>
      <c r="S174" s="74">
        <f t="shared" si="0"/>
        <v>2</v>
      </c>
      <c r="T174" s="121" t="str">
        <f t="shared" si="4"/>
        <v>OK</v>
      </c>
      <c r="U174" s="75"/>
      <c r="V174" s="89"/>
      <c r="W174" s="89"/>
      <c r="X174" s="76"/>
      <c r="Y174" s="89"/>
      <c r="Z174" s="76"/>
      <c r="AA174" s="83"/>
      <c r="AB174" s="84"/>
      <c r="AC174" s="78"/>
      <c r="AD174" s="77"/>
      <c r="AE174" s="77"/>
      <c r="AF174" s="76"/>
      <c r="AG174" s="78"/>
      <c r="AH174" s="78"/>
      <c r="AI174" s="78"/>
      <c r="AJ174" s="78"/>
      <c r="AK174" s="78"/>
      <c r="AL174" s="78"/>
      <c r="AM174" s="78"/>
      <c r="AN174" s="78"/>
      <c r="AO174" s="78"/>
      <c r="AP174" s="78"/>
      <c r="AQ174" s="78"/>
      <c r="AR174" s="78"/>
      <c r="AS174" s="78"/>
      <c r="AT174" s="78"/>
    </row>
    <row r="175" spans="1:46" s="85" customFormat="1" ht="30" customHeight="1" x14ac:dyDescent="0.35">
      <c r="A175" s="289"/>
      <c r="B175" s="104">
        <v>172</v>
      </c>
      <c r="C175" s="290"/>
      <c r="D175" s="105" t="s">
        <v>571</v>
      </c>
      <c r="E175" s="106" t="s">
        <v>572</v>
      </c>
      <c r="F175" s="107" t="s">
        <v>573</v>
      </c>
      <c r="G175" s="106" t="s">
        <v>574</v>
      </c>
      <c r="H175" s="108" t="s">
        <v>79</v>
      </c>
      <c r="I175" s="108" t="s">
        <v>565</v>
      </c>
      <c r="J175" s="109">
        <v>190.59</v>
      </c>
      <c r="K175" s="87"/>
      <c r="L175" s="70">
        <f t="shared" si="1"/>
        <v>0</v>
      </c>
      <c r="M175" s="71">
        <f t="shared" si="2"/>
        <v>0</v>
      </c>
      <c r="N175" s="72"/>
      <c r="O175" s="73">
        <f t="shared" si="3"/>
        <v>0</v>
      </c>
      <c r="P175" s="72"/>
      <c r="Q175" s="72"/>
      <c r="R175" s="72"/>
      <c r="S175" s="74">
        <f t="shared" si="0"/>
        <v>0</v>
      </c>
      <c r="T175" s="121" t="str">
        <f t="shared" si="4"/>
        <v>OK</v>
      </c>
      <c r="U175" s="75"/>
      <c r="V175" s="89"/>
      <c r="W175" s="89"/>
      <c r="X175" s="76"/>
      <c r="Y175" s="89"/>
      <c r="Z175" s="76"/>
      <c r="AA175" s="83"/>
      <c r="AB175" s="84"/>
      <c r="AC175" s="78"/>
      <c r="AD175" s="77"/>
      <c r="AE175" s="77"/>
      <c r="AF175" s="76"/>
      <c r="AG175" s="78"/>
      <c r="AH175" s="78"/>
      <c r="AI175" s="78"/>
      <c r="AJ175" s="78"/>
      <c r="AK175" s="78"/>
      <c r="AL175" s="78"/>
      <c r="AM175" s="78"/>
      <c r="AN175" s="78"/>
      <c r="AO175" s="78"/>
      <c r="AP175" s="78"/>
      <c r="AQ175" s="78"/>
      <c r="AR175" s="78"/>
      <c r="AS175" s="78"/>
      <c r="AT175" s="78"/>
    </row>
    <row r="176" spans="1:46" s="85" customFormat="1" ht="30" customHeight="1" x14ac:dyDescent="0.35">
      <c r="A176" s="289"/>
      <c r="B176" s="104">
        <v>173</v>
      </c>
      <c r="C176" s="290"/>
      <c r="D176" s="105" t="s">
        <v>575</v>
      </c>
      <c r="E176" s="106" t="s">
        <v>576</v>
      </c>
      <c r="F176" s="107" t="s">
        <v>577</v>
      </c>
      <c r="G176" s="106" t="s">
        <v>578</v>
      </c>
      <c r="H176" s="108" t="s">
        <v>79</v>
      </c>
      <c r="I176" s="108" t="s">
        <v>565</v>
      </c>
      <c r="J176" s="109">
        <v>454</v>
      </c>
      <c r="K176" s="87"/>
      <c r="L176" s="70">
        <f t="shared" si="1"/>
        <v>0</v>
      </c>
      <c r="M176" s="71">
        <f t="shared" si="2"/>
        <v>0</v>
      </c>
      <c r="N176" s="72"/>
      <c r="O176" s="73">
        <f t="shared" si="3"/>
        <v>0</v>
      </c>
      <c r="P176" s="72"/>
      <c r="Q176" s="72"/>
      <c r="R176" s="72"/>
      <c r="S176" s="74">
        <f t="shared" si="0"/>
        <v>0</v>
      </c>
      <c r="T176" s="121" t="str">
        <f t="shared" si="4"/>
        <v>OK</v>
      </c>
      <c r="U176" s="75"/>
      <c r="V176" s="89"/>
      <c r="W176" s="89"/>
      <c r="X176" s="76"/>
      <c r="Y176" s="89"/>
      <c r="Z176" s="76"/>
      <c r="AA176" s="83"/>
      <c r="AB176" s="84"/>
      <c r="AC176" s="78"/>
      <c r="AD176" s="77"/>
      <c r="AE176" s="77"/>
      <c r="AF176" s="76"/>
      <c r="AG176" s="78"/>
      <c r="AH176" s="78"/>
      <c r="AI176" s="78"/>
      <c r="AJ176" s="78"/>
      <c r="AK176" s="78"/>
      <c r="AL176" s="78"/>
      <c r="AM176" s="78"/>
      <c r="AN176" s="78"/>
      <c r="AO176" s="78"/>
      <c r="AP176" s="78"/>
      <c r="AQ176" s="78"/>
      <c r="AR176" s="78"/>
      <c r="AS176" s="78"/>
      <c r="AT176" s="78"/>
    </row>
    <row r="177" spans="1:47" s="85" customFormat="1" ht="30" customHeight="1" x14ac:dyDescent="0.35">
      <c r="A177" s="289"/>
      <c r="B177" s="104">
        <v>174</v>
      </c>
      <c r="C177" s="290"/>
      <c r="D177" s="105" t="s">
        <v>579</v>
      </c>
      <c r="E177" s="106" t="s">
        <v>580</v>
      </c>
      <c r="F177" s="107" t="s">
        <v>581</v>
      </c>
      <c r="G177" s="106" t="s">
        <v>578</v>
      </c>
      <c r="H177" s="108" t="s">
        <v>79</v>
      </c>
      <c r="I177" s="108" t="s">
        <v>565</v>
      </c>
      <c r="J177" s="109">
        <v>1658.46</v>
      </c>
      <c r="K177" s="87"/>
      <c r="L177" s="70">
        <f t="shared" si="1"/>
        <v>0</v>
      </c>
      <c r="M177" s="71">
        <f t="shared" si="2"/>
        <v>0</v>
      </c>
      <c r="N177" s="72"/>
      <c r="O177" s="73">
        <f t="shared" si="3"/>
        <v>0</v>
      </c>
      <c r="P177" s="72"/>
      <c r="Q177" s="72"/>
      <c r="R177" s="72"/>
      <c r="S177" s="74">
        <f t="shared" si="0"/>
        <v>0</v>
      </c>
      <c r="T177" s="121" t="str">
        <f t="shared" si="4"/>
        <v>OK</v>
      </c>
      <c r="U177" s="75"/>
      <c r="V177" s="89"/>
      <c r="W177" s="89"/>
      <c r="X177" s="76"/>
      <c r="Y177" s="89"/>
      <c r="Z177" s="76"/>
      <c r="AA177" s="83"/>
      <c r="AB177" s="84"/>
      <c r="AC177" s="78"/>
      <c r="AD177" s="77"/>
      <c r="AE177" s="77"/>
      <c r="AF177" s="76"/>
      <c r="AG177" s="78"/>
      <c r="AH177" s="78"/>
      <c r="AI177" s="78"/>
      <c r="AJ177" s="78"/>
      <c r="AK177" s="78"/>
      <c r="AL177" s="78"/>
      <c r="AM177" s="78"/>
      <c r="AN177" s="78"/>
      <c r="AO177" s="78"/>
      <c r="AP177" s="78"/>
      <c r="AQ177" s="78"/>
      <c r="AR177" s="78"/>
      <c r="AS177" s="78"/>
      <c r="AT177" s="78"/>
    </row>
    <row r="178" spans="1:47" s="85" customFormat="1" ht="30" customHeight="1" x14ac:dyDescent="0.35">
      <c r="A178" s="289"/>
      <c r="B178" s="104">
        <v>175</v>
      </c>
      <c r="C178" s="290"/>
      <c r="D178" s="105" t="s">
        <v>582</v>
      </c>
      <c r="E178" s="106" t="s">
        <v>583</v>
      </c>
      <c r="F178" s="107" t="s">
        <v>584</v>
      </c>
      <c r="G178" s="106" t="s">
        <v>578</v>
      </c>
      <c r="H178" s="108" t="s">
        <v>79</v>
      </c>
      <c r="I178" s="108" t="s">
        <v>565</v>
      </c>
      <c r="J178" s="109">
        <v>699.11</v>
      </c>
      <c r="K178" s="87"/>
      <c r="L178" s="70">
        <f t="shared" si="1"/>
        <v>0</v>
      </c>
      <c r="M178" s="71">
        <f t="shared" si="2"/>
        <v>0</v>
      </c>
      <c r="N178" s="72"/>
      <c r="O178" s="73">
        <f t="shared" si="3"/>
        <v>0</v>
      </c>
      <c r="P178" s="72"/>
      <c r="Q178" s="72"/>
      <c r="R178" s="72"/>
      <c r="S178" s="74">
        <f t="shared" si="0"/>
        <v>0</v>
      </c>
      <c r="T178" s="121" t="str">
        <f t="shared" si="4"/>
        <v>OK</v>
      </c>
      <c r="U178" s="75"/>
      <c r="V178" s="89"/>
      <c r="W178" s="89"/>
      <c r="X178" s="76"/>
      <c r="Y178" s="89"/>
      <c r="Z178" s="76"/>
      <c r="AA178" s="83"/>
      <c r="AB178" s="84"/>
      <c r="AC178" s="78"/>
      <c r="AD178" s="77"/>
      <c r="AE178" s="77"/>
      <c r="AF178" s="76"/>
      <c r="AG178" s="78"/>
      <c r="AH178" s="78"/>
      <c r="AI178" s="78"/>
      <c r="AJ178" s="78"/>
      <c r="AK178" s="78"/>
      <c r="AL178" s="78"/>
      <c r="AM178" s="78"/>
      <c r="AN178" s="78"/>
      <c r="AO178" s="78"/>
      <c r="AP178" s="78"/>
      <c r="AQ178" s="78"/>
      <c r="AR178" s="78"/>
      <c r="AS178" s="78"/>
      <c r="AT178" s="78"/>
    </row>
    <row r="179" spans="1:47" s="85" customFormat="1" ht="30" customHeight="1" x14ac:dyDescent="0.35">
      <c r="A179" s="289">
        <v>38</v>
      </c>
      <c r="B179" s="104">
        <v>180</v>
      </c>
      <c r="C179" s="290" t="s">
        <v>286</v>
      </c>
      <c r="D179" s="105" t="s">
        <v>585</v>
      </c>
      <c r="E179" s="106" t="s">
        <v>288</v>
      </c>
      <c r="F179" s="107" t="s">
        <v>586</v>
      </c>
      <c r="G179" s="106" t="s">
        <v>587</v>
      </c>
      <c r="H179" s="108" t="s">
        <v>79</v>
      </c>
      <c r="I179" s="108" t="s">
        <v>588</v>
      </c>
      <c r="J179" s="109">
        <v>342.47</v>
      </c>
      <c r="K179" s="87"/>
      <c r="L179" s="70">
        <f t="shared" si="1"/>
        <v>0</v>
      </c>
      <c r="M179" s="71">
        <f t="shared" si="2"/>
        <v>0</v>
      </c>
      <c r="N179" s="72"/>
      <c r="O179" s="73">
        <f t="shared" si="3"/>
        <v>0</v>
      </c>
      <c r="P179" s="72"/>
      <c r="Q179" s="72"/>
      <c r="R179" s="72"/>
      <c r="S179" s="74">
        <f t="shared" si="0"/>
        <v>0</v>
      </c>
      <c r="T179" s="121" t="str">
        <f t="shared" si="4"/>
        <v>OK</v>
      </c>
      <c r="U179" s="75"/>
      <c r="V179" s="89"/>
      <c r="W179" s="89"/>
      <c r="X179" s="76"/>
      <c r="Y179" s="89"/>
      <c r="Z179" s="76"/>
      <c r="AA179" s="83"/>
      <c r="AB179" s="84"/>
      <c r="AC179" s="78"/>
      <c r="AD179" s="77"/>
      <c r="AE179" s="77"/>
      <c r="AF179" s="76"/>
      <c r="AG179" s="78"/>
      <c r="AH179" s="78"/>
      <c r="AI179" s="78"/>
      <c r="AJ179" s="78"/>
      <c r="AK179" s="78"/>
      <c r="AL179" s="78"/>
      <c r="AM179" s="78"/>
      <c r="AN179" s="78"/>
      <c r="AO179" s="78"/>
      <c r="AP179" s="78"/>
      <c r="AQ179" s="78"/>
      <c r="AR179" s="78"/>
      <c r="AS179" s="78"/>
      <c r="AT179" s="78"/>
    </row>
    <row r="180" spans="1:47" s="85" customFormat="1" ht="30" customHeight="1" x14ac:dyDescent="0.35">
      <c r="A180" s="289"/>
      <c r="B180" s="104">
        <v>181</v>
      </c>
      <c r="C180" s="290"/>
      <c r="D180" s="105" t="s">
        <v>589</v>
      </c>
      <c r="E180" s="106" t="s">
        <v>590</v>
      </c>
      <c r="F180" s="107" t="s">
        <v>591</v>
      </c>
      <c r="G180" s="106" t="s">
        <v>587</v>
      </c>
      <c r="H180" s="108" t="s">
        <v>79</v>
      </c>
      <c r="I180" s="108" t="s">
        <v>588</v>
      </c>
      <c r="J180" s="109">
        <v>1613.51</v>
      </c>
      <c r="K180" s="87"/>
      <c r="L180" s="70">
        <f t="shared" si="1"/>
        <v>0</v>
      </c>
      <c r="M180" s="71">
        <f t="shared" si="2"/>
        <v>0</v>
      </c>
      <c r="N180" s="72"/>
      <c r="O180" s="73">
        <f t="shared" si="3"/>
        <v>0</v>
      </c>
      <c r="P180" s="72"/>
      <c r="Q180" s="72"/>
      <c r="R180" s="72"/>
      <c r="S180" s="74">
        <f t="shared" si="0"/>
        <v>0</v>
      </c>
      <c r="T180" s="121" t="str">
        <f t="shared" si="4"/>
        <v>OK</v>
      </c>
      <c r="U180" s="75"/>
      <c r="V180" s="89"/>
      <c r="W180" s="89"/>
      <c r="X180" s="76"/>
      <c r="Y180" s="89"/>
      <c r="Z180" s="76"/>
      <c r="AA180" s="83"/>
      <c r="AB180" s="84"/>
      <c r="AC180" s="78"/>
      <c r="AD180" s="77"/>
      <c r="AE180" s="77"/>
      <c r="AF180" s="76"/>
      <c r="AG180" s="78"/>
      <c r="AH180" s="78"/>
      <c r="AI180" s="78"/>
      <c r="AJ180" s="78"/>
      <c r="AK180" s="78"/>
      <c r="AL180" s="78"/>
      <c r="AM180" s="78"/>
      <c r="AN180" s="78"/>
      <c r="AO180" s="78"/>
      <c r="AP180" s="78"/>
      <c r="AQ180" s="78"/>
      <c r="AR180" s="78"/>
      <c r="AS180" s="78"/>
      <c r="AT180" s="78"/>
    </row>
    <row r="181" spans="1:47" s="85" customFormat="1" ht="30" customHeight="1" x14ac:dyDescent="0.35">
      <c r="A181" s="289"/>
      <c r="B181" s="104">
        <v>182</v>
      </c>
      <c r="C181" s="290"/>
      <c r="D181" s="105" t="s">
        <v>592</v>
      </c>
      <c r="E181" s="106" t="s">
        <v>593</v>
      </c>
      <c r="F181" s="107" t="s">
        <v>594</v>
      </c>
      <c r="G181" s="106" t="s">
        <v>587</v>
      </c>
      <c r="H181" s="108" t="s">
        <v>79</v>
      </c>
      <c r="I181" s="108" t="s">
        <v>588</v>
      </c>
      <c r="J181" s="109">
        <v>194</v>
      </c>
      <c r="K181" s="87"/>
      <c r="L181" s="70">
        <f t="shared" si="1"/>
        <v>0</v>
      </c>
      <c r="M181" s="71">
        <f t="shared" si="2"/>
        <v>0</v>
      </c>
      <c r="N181" s="72"/>
      <c r="O181" s="73">
        <f t="shared" si="3"/>
        <v>0</v>
      </c>
      <c r="P181" s="72"/>
      <c r="Q181" s="72"/>
      <c r="R181" s="72"/>
      <c r="S181" s="74">
        <f t="shared" si="0"/>
        <v>0</v>
      </c>
      <c r="T181" s="121" t="str">
        <f t="shared" si="4"/>
        <v>OK</v>
      </c>
      <c r="U181" s="75"/>
      <c r="V181" s="89"/>
      <c r="W181" s="89"/>
      <c r="X181" s="76"/>
      <c r="Y181" s="89"/>
      <c r="Z181" s="76"/>
      <c r="AA181" s="83"/>
      <c r="AB181" s="84"/>
      <c r="AC181" s="78"/>
      <c r="AD181" s="77"/>
      <c r="AE181" s="77"/>
      <c r="AF181" s="76"/>
      <c r="AG181" s="78"/>
      <c r="AH181" s="78"/>
      <c r="AI181" s="78"/>
      <c r="AJ181" s="78"/>
      <c r="AK181" s="78"/>
      <c r="AL181" s="78"/>
      <c r="AM181" s="78"/>
      <c r="AN181" s="78"/>
      <c r="AO181" s="78"/>
      <c r="AP181" s="78"/>
      <c r="AQ181" s="78"/>
      <c r="AR181" s="78"/>
      <c r="AS181" s="78"/>
      <c r="AT181" s="78"/>
    </row>
    <row r="182" spans="1:47" s="85" customFormat="1" ht="30" customHeight="1" x14ac:dyDescent="0.35">
      <c r="A182" s="289"/>
      <c r="B182" s="104">
        <v>183</v>
      </c>
      <c r="C182" s="290"/>
      <c r="D182" s="105" t="s">
        <v>595</v>
      </c>
      <c r="E182" s="106" t="s">
        <v>288</v>
      </c>
      <c r="F182" s="107" t="s">
        <v>596</v>
      </c>
      <c r="G182" s="106" t="s">
        <v>587</v>
      </c>
      <c r="H182" s="108" t="s">
        <v>79</v>
      </c>
      <c r="I182" s="108" t="s">
        <v>588</v>
      </c>
      <c r="J182" s="109">
        <v>540.30999999999995</v>
      </c>
      <c r="K182" s="87"/>
      <c r="L182" s="70">
        <f t="shared" si="1"/>
        <v>0</v>
      </c>
      <c r="M182" s="71">
        <f t="shared" si="2"/>
        <v>0</v>
      </c>
      <c r="N182" s="72"/>
      <c r="O182" s="73">
        <f t="shared" si="3"/>
        <v>0</v>
      </c>
      <c r="P182" s="72"/>
      <c r="Q182" s="72"/>
      <c r="R182" s="72"/>
      <c r="S182" s="74">
        <f t="shared" si="0"/>
        <v>0</v>
      </c>
      <c r="T182" s="121" t="str">
        <f t="shared" si="4"/>
        <v>OK</v>
      </c>
      <c r="U182" s="75"/>
      <c r="V182" s="89"/>
      <c r="W182" s="89"/>
      <c r="X182" s="76"/>
      <c r="Y182" s="89"/>
      <c r="Z182" s="76"/>
      <c r="AA182" s="83"/>
      <c r="AB182" s="84"/>
      <c r="AC182" s="78"/>
      <c r="AD182" s="77"/>
      <c r="AE182" s="77"/>
      <c r="AF182" s="76"/>
      <c r="AG182" s="78"/>
      <c r="AH182" s="78"/>
      <c r="AI182" s="78"/>
      <c r="AJ182" s="78"/>
      <c r="AK182" s="78"/>
      <c r="AL182" s="78"/>
      <c r="AM182" s="78"/>
      <c r="AN182" s="78"/>
      <c r="AO182" s="78"/>
      <c r="AP182" s="78"/>
      <c r="AQ182" s="78"/>
      <c r="AR182" s="78"/>
      <c r="AS182" s="78"/>
      <c r="AT182" s="78"/>
    </row>
    <row r="183" spans="1:47" s="85" customFormat="1" ht="30" customHeight="1" x14ac:dyDescent="0.35">
      <c r="A183" s="289"/>
      <c r="B183" s="104">
        <v>184</v>
      </c>
      <c r="C183" s="290"/>
      <c r="D183" s="105" t="s">
        <v>597</v>
      </c>
      <c r="E183" s="106" t="s">
        <v>598</v>
      </c>
      <c r="F183" s="107" t="s">
        <v>599</v>
      </c>
      <c r="G183" s="106" t="s">
        <v>587</v>
      </c>
      <c r="H183" s="108" t="s">
        <v>79</v>
      </c>
      <c r="I183" s="108" t="s">
        <v>588</v>
      </c>
      <c r="J183" s="109">
        <v>164.99</v>
      </c>
      <c r="K183" s="87"/>
      <c r="L183" s="70">
        <f t="shared" si="1"/>
        <v>0</v>
      </c>
      <c r="M183" s="71">
        <f t="shared" si="2"/>
        <v>0</v>
      </c>
      <c r="N183" s="72"/>
      <c r="O183" s="73">
        <f t="shared" si="3"/>
        <v>0</v>
      </c>
      <c r="P183" s="72"/>
      <c r="Q183" s="72"/>
      <c r="R183" s="72"/>
      <c r="S183" s="74">
        <f t="shared" si="0"/>
        <v>0</v>
      </c>
      <c r="T183" s="121" t="str">
        <f t="shared" si="4"/>
        <v>OK</v>
      </c>
      <c r="U183" s="75"/>
      <c r="V183" s="89"/>
      <c r="W183" s="89"/>
      <c r="X183" s="76"/>
      <c r="Y183" s="89"/>
      <c r="Z183" s="76"/>
      <c r="AA183" s="83"/>
      <c r="AB183" s="84"/>
      <c r="AC183" s="78"/>
      <c r="AD183" s="77"/>
      <c r="AE183" s="77"/>
      <c r="AF183" s="76"/>
      <c r="AG183" s="78"/>
      <c r="AH183" s="78"/>
      <c r="AI183" s="78"/>
      <c r="AJ183" s="78"/>
      <c r="AK183" s="78"/>
      <c r="AL183" s="78"/>
      <c r="AM183" s="78"/>
      <c r="AN183" s="78"/>
      <c r="AO183" s="78"/>
      <c r="AP183" s="78"/>
      <c r="AQ183" s="78"/>
      <c r="AR183" s="78"/>
      <c r="AS183" s="78"/>
      <c r="AT183" s="78"/>
    </row>
    <row r="184" spans="1:47" s="85" customFormat="1" ht="30" customHeight="1" x14ac:dyDescent="0.35">
      <c r="A184" s="118">
        <v>39</v>
      </c>
      <c r="B184" s="104">
        <v>185</v>
      </c>
      <c r="C184" s="119" t="s">
        <v>74</v>
      </c>
      <c r="D184" s="105" t="s">
        <v>600</v>
      </c>
      <c r="E184" s="106" t="s">
        <v>601</v>
      </c>
      <c r="F184" s="107" t="s">
        <v>602</v>
      </c>
      <c r="G184" s="106" t="s">
        <v>603</v>
      </c>
      <c r="H184" s="108" t="s">
        <v>79</v>
      </c>
      <c r="I184" s="108" t="s">
        <v>565</v>
      </c>
      <c r="J184" s="109">
        <v>2317.7399999999998</v>
      </c>
      <c r="K184" s="87"/>
      <c r="L184" s="70">
        <f t="shared" si="1"/>
        <v>0</v>
      </c>
      <c r="M184" s="71">
        <f t="shared" si="2"/>
        <v>0</v>
      </c>
      <c r="N184" s="72"/>
      <c r="O184" s="73">
        <f t="shared" si="3"/>
        <v>0</v>
      </c>
      <c r="P184" s="72"/>
      <c r="Q184" s="72"/>
      <c r="R184" s="72"/>
      <c r="S184" s="74">
        <f t="shared" si="0"/>
        <v>0</v>
      </c>
      <c r="T184" s="121" t="str">
        <f t="shared" si="4"/>
        <v>OK</v>
      </c>
      <c r="U184" s="75"/>
      <c r="V184" s="89"/>
      <c r="W184" s="89"/>
      <c r="X184" s="76"/>
      <c r="Y184" s="89"/>
      <c r="Z184" s="76"/>
      <c r="AA184" s="83"/>
      <c r="AB184" s="84"/>
      <c r="AC184" s="78"/>
      <c r="AD184" s="77"/>
      <c r="AE184" s="77"/>
      <c r="AF184" s="76"/>
      <c r="AG184" s="78"/>
      <c r="AH184" s="78"/>
      <c r="AI184" s="78"/>
      <c r="AJ184" s="78"/>
      <c r="AK184" s="78"/>
      <c r="AL184" s="78"/>
      <c r="AM184" s="78"/>
      <c r="AN184" s="78"/>
      <c r="AO184" s="78"/>
      <c r="AP184" s="78"/>
      <c r="AQ184" s="78"/>
      <c r="AR184" s="78"/>
      <c r="AS184" s="78"/>
      <c r="AT184" s="78"/>
    </row>
    <row r="185" spans="1:47" s="85" customFormat="1" ht="30" customHeight="1" x14ac:dyDescent="0.35">
      <c r="A185" s="289">
        <v>40</v>
      </c>
      <c r="B185" s="104">
        <v>186</v>
      </c>
      <c r="C185" s="290" t="s">
        <v>286</v>
      </c>
      <c r="D185" s="105" t="s">
        <v>604</v>
      </c>
      <c r="E185" s="106" t="s">
        <v>605</v>
      </c>
      <c r="F185" s="107" t="s">
        <v>606</v>
      </c>
      <c r="G185" s="106" t="s">
        <v>607</v>
      </c>
      <c r="H185" s="108" t="s">
        <v>79</v>
      </c>
      <c r="I185" s="108" t="s">
        <v>565</v>
      </c>
      <c r="J185" s="109">
        <v>42366.49</v>
      </c>
      <c r="K185" s="87"/>
      <c r="L185" s="70">
        <f t="shared" si="1"/>
        <v>0</v>
      </c>
      <c r="M185" s="71">
        <f t="shared" si="2"/>
        <v>0</v>
      </c>
      <c r="N185" s="72"/>
      <c r="O185" s="73">
        <f t="shared" si="3"/>
        <v>0</v>
      </c>
      <c r="P185" s="72"/>
      <c r="Q185" s="72"/>
      <c r="R185" s="72"/>
      <c r="S185" s="74">
        <f t="shared" si="0"/>
        <v>0</v>
      </c>
      <c r="T185" s="121" t="str">
        <f t="shared" si="4"/>
        <v>OK</v>
      </c>
      <c r="U185" s="75"/>
      <c r="V185" s="89"/>
      <c r="W185" s="89"/>
      <c r="X185" s="76"/>
      <c r="Y185" s="89"/>
      <c r="Z185" s="76"/>
      <c r="AA185" s="83"/>
      <c r="AB185" s="84"/>
      <c r="AC185" s="78"/>
      <c r="AD185" s="77"/>
      <c r="AE185" s="77"/>
      <c r="AF185" s="76"/>
      <c r="AG185" s="78"/>
      <c r="AH185" s="78"/>
      <c r="AI185" s="78"/>
      <c r="AJ185" s="78"/>
      <c r="AK185" s="78"/>
      <c r="AL185" s="78"/>
      <c r="AM185" s="78"/>
      <c r="AN185" s="78"/>
      <c r="AO185" s="78"/>
      <c r="AP185" s="78"/>
      <c r="AQ185" s="78"/>
      <c r="AR185" s="78"/>
      <c r="AS185" s="78"/>
      <c r="AT185" s="78"/>
    </row>
    <row r="186" spans="1:47" ht="30" customHeight="1" x14ac:dyDescent="0.35">
      <c r="A186" s="289"/>
      <c r="B186" s="104">
        <v>187</v>
      </c>
      <c r="C186" s="290"/>
      <c r="D186" s="105" t="s">
        <v>608</v>
      </c>
      <c r="E186" s="106" t="s">
        <v>609</v>
      </c>
      <c r="F186" s="114" t="s">
        <v>610</v>
      </c>
      <c r="G186" s="108" t="s">
        <v>611</v>
      </c>
      <c r="H186" s="108" t="s">
        <v>188</v>
      </c>
      <c r="I186" s="108" t="s">
        <v>612</v>
      </c>
      <c r="J186" s="109">
        <v>212.67</v>
      </c>
      <c r="K186" s="87"/>
      <c r="L186" s="70">
        <f t="shared" si="1"/>
        <v>0</v>
      </c>
      <c r="M186" s="71">
        <f t="shared" si="2"/>
        <v>0</v>
      </c>
      <c r="N186" s="72"/>
      <c r="O186" s="73">
        <f t="shared" si="3"/>
        <v>0</v>
      </c>
      <c r="P186" s="72"/>
      <c r="Q186" s="72"/>
      <c r="R186" s="72"/>
      <c r="S186" s="74">
        <f t="shared" si="0"/>
        <v>0</v>
      </c>
      <c r="T186" s="121" t="str">
        <f t="shared" si="4"/>
        <v>OK</v>
      </c>
      <c r="U186" s="75"/>
      <c r="V186" s="88"/>
      <c r="W186" s="88"/>
      <c r="X186" s="76"/>
      <c r="Y186" s="88"/>
      <c r="Z186" s="76"/>
      <c r="AA186" s="76"/>
      <c r="AB186" s="80"/>
      <c r="AC186" s="78"/>
      <c r="AD186" s="80"/>
      <c r="AE186" s="77"/>
      <c r="AF186" s="76"/>
      <c r="AG186" s="78"/>
      <c r="AH186" s="78"/>
      <c r="AI186" s="78"/>
      <c r="AJ186" s="78"/>
      <c r="AK186" s="78"/>
      <c r="AL186" s="78"/>
      <c r="AM186" s="78"/>
      <c r="AN186" s="78"/>
      <c r="AO186" s="78"/>
      <c r="AP186" s="78"/>
      <c r="AQ186" s="78"/>
      <c r="AR186" s="78"/>
      <c r="AS186" s="78"/>
      <c r="AT186" s="78"/>
      <c r="AU186" s="90"/>
    </row>
    <row r="187" spans="1:47" ht="30" customHeight="1" x14ac:dyDescent="0.35">
      <c r="J187" s="93"/>
      <c r="K187" s="94">
        <f>SUM(K4:K186)</f>
        <v>4</v>
      </c>
      <c r="L187" s="94">
        <f t="shared" ref="L187:S187" si="5">SUM(L4:L186)</f>
        <v>0</v>
      </c>
      <c r="M187" s="94">
        <f t="shared" si="5"/>
        <v>0</v>
      </c>
      <c r="N187" s="94">
        <f t="shared" si="5"/>
        <v>0</v>
      </c>
      <c r="O187" s="94">
        <f t="shared" si="5"/>
        <v>0</v>
      </c>
      <c r="P187" s="94">
        <f t="shared" si="5"/>
        <v>0</v>
      </c>
      <c r="Q187" s="94">
        <f t="shared" si="5"/>
        <v>0</v>
      </c>
      <c r="R187" s="94">
        <f t="shared" si="5"/>
        <v>0</v>
      </c>
      <c r="S187" s="94">
        <f t="shared" si="5"/>
        <v>4</v>
      </c>
      <c r="U187" s="97">
        <f t="shared" ref="U187:AT187" si="6">SUMPRODUCT($J$4:$J$186,U4:U186)</f>
        <v>0</v>
      </c>
      <c r="V187" s="97">
        <f t="shared" si="6"/>
        <v>0</v>
      </c>
      <c r="W187" s="97">
        <f t="shared" si="6"/>
        <v>0</v>
      </c>
      <c r="X187" s="97">
        <f t="shared" si="6"/>
        <v>0</v>
      </c>
      <c r="Y187" s="97">
        <f t="shared" si="6"/>
        <v>0</v>
      </c>
      <c r="Z187" s="97">
        <f t="shared" si="6"/>
        <v>0</v>
      </c>
      <c r="AA187" s="97">
        <f t="shared" si="6"/>
        <v>0</v>
      </c>
      <c r="AB187" s="97">
        <f t="shared" si="6"/>
        <v>0</v>
      </c>
      <c r="AC187" s="97">
        <f t="shared" si="6"/>
        <v>0</v>
      </c>
      <c r="AD187" s="97">
        <f t="shared" si="6"/>
        <v>0</v>
      </c>
      <c r="AE187" s="97">
        <f t="shared" si="6"/>
        <v>0</v>
      </c>
      <c r="AF187" s="97">
        <f t="shared" si="6"/>
        <v>0</v>
      </c>
      <c r="AG187" s="97">
        <f t="shared" si="6"/>
        <v>0</v>
      </c>
      <c r="AH187" s="97">
        <f t="shared" si="6"/>
        <v>0</v>
      </c>
      <c r="AI187" s="97">
        <f t="shared" si="6"/>
        <v>0</v>
      </c>
      <c r="AJ187" s="97">
        <f t="shared" si="6"/>
        <v>0</v>
      </c>
      <c r="AK187" s="97">
        <f t="shared" si="6"/>
        <v>0</v>
      </c>
      <c r="AL187" s="97">
        <f t="shared" si="6"/>
        <v>0</v>
      </c>
      <c r="AM187" s="97">
        <f t="shared" si="6"/>
        <v>0</v>
      </c>
      <c r="AN187" s="97">
        <f t="shared" si="6"/>
        <v>0</v>
      </c>
      <c r="AO187" s="97">
        <f t="shared" si="6"/>
        <v>0</v>
      </c>
      <c r="AP187" s="97">
        <f t="shared" si="6"/>
        <v>0</v>
      </c>
      <c r="AQ187" s="97">
        <f t="shared" si="6"/>
        <v>0</v>
      </c>
      <c r="AR187" s="97">
        <f t="shared" si="6"/>
        <v>0</v>
      </c>
      <c r="AS187" s="97">
        <f t="shared" si="6"/>
        <v>0</v>
      </c>
      <c r="AT187" s="97">
        <f t="shared" si="6"/>
        <v>0</v>
      </c>
      <c r="AU187" s="79"/>
    </row>
    <row r="188" spans="1:47" ht="30" customHeight="1" x14ac:dyDescent="0.35">
      <c r="D188" s="87" t="s">
        <v>613</v>
      </c>
      <c r="K188" s="98">
        <f t="shared" ref="K188:S188" si="7">SUMPRODUCT($J$4:$J$186,K4:K186)</f>
        <v>9259.48</v>
      </c>
      <c r="L188" s="98">
        <f t="shared" si="7"/>
        <v>0</v>
      </c>
      <c r="M188" s="98">
        <f t="shared" si="7"/>
        <v>0</v>
      </c>
      <c r="N188" s="98">
        <f t="shared" si="7"/>
        <v>0</v>
      </c>
      <c r="O188" s="98">
        <f t="shared" si="7"/>
        <v>0</v>
      </c>
      <c r="P188" s="98">
        <f t="shared" si="7"/>
        <v>0</v>
      </c>
      <c r="Q188" s="98">
        <f t="shared" si="7"/>
        <v>0</v>
      </c>
      <c r="R188" s="98">
        <f t="shared" si="7"/>
        <v>0</v>
      </c>
      <c r="S188" s="98">
        <f t="shared" si="7"/>
        <v>9259.48</v>
      </c>
      <c r="AB188" s="100"/>
      <c r="AD188" s="100"/>
      <c r="AE188" s="82"/>
    </row>
    <row r="189" spans="1:47" ht="30" customHeight="1" x14ac:dyDescent="0.35">
      <c r="AE189" s="99"/>
    </row>
    <row r="190" spans="1:47" ht="30" customHeight="1" x14ac:dyDescent="0.35">
      <c r="AE190" s="99"/>
      <c r="AL190" s="102"/>
      <c r="AN190" s="102"/>
    </row>
    <row r="191" spans="1:47" ht="30" customHeight="1" x14ac:dyDescent="0.35">
      <c r="AE191" s="99"/>
      <c r="AL191" s="102"/>
      <c r="AN191" s="102"/>
    </row>
    <row r="192" spans="1:47" ht="30" customHeight="1" x14ac:dyDescent="0.35">
      <c r="AE192" s="99"/>
      <c r="AL192" s="102"/>
      <c r="AN192" s="102"/>
    </row>
    <row r="193" spans="31:40" ht="30" customHeight="1" x14ac:dyDescent="0.35">
      <c r="AE193" s="99"/>
      <c r="AL193" s="102"/>
      <c r="AN193" s="102"/>
    </row>
    <row r="194" spans="31:40" ht="30" customHeight="1" x14ac:dyDescent="0.35">
      <c r="AE194" s="99"/>
      <c r="AL194" s="102"/>
      <c r="AN194" s="102"/>
    </row>
    <row r="195" spans="31:40" ht="30" customHeight="1" x14ac:dyDescent="0.35">
      <c r="AE195" s="99"/>
      <c r="AL195" s="102"/>
      <c r="AN195" s="102"/>
    </row>
    <row r="196" spans="31:40" ht="30" customHeight="1" x14ac:dyDescent="0.35">
      <c r="AE196" s="99"/>
      <c r="AN196" s="102"/>
    </row>
    <row r="197" spans="31:40" ht="30" customHeight="1" x14ac:dyDescent="0.35">
      <c r="AE197" s="99"/>
      <c r="AN197" s="102"/>
    </row>
    <row r="198" spans="31:40" ht="30" customHeight="1" x14ac:dyDescent="0.35">
      <c r="AE198" s="99"/>
      <c r="AN198" s="102"/>
    </row>
    <row r="199" spans="31:40" ht="30" customHeight="1" x14ac:dyDescent="0.35">
      <c r="AE199" s="99"/>
    </row>
    <row r="200" spans="31:40" ht="30" customHeight="1" x14ac:dyDescent="0.35">
      <c r="AE200" s="99"/>
    </row>
    <row r="201" spans="31:40" ht="30" customHeight="1" x14ac:dyDescent="0.35">
      <c r="AE201" s="99"/>
    </row>
    <row r="202" spans="31:40" ht="30" customHeight="1" x14ac:dyDescent="0.35">
      <c r="AE202" s="99"/>
    </row>
    <row r="203" spans="31:40" ht="30" customHeight="1" x14ac:dyDescent="0.35">
      <c r="AE203" s="99"/>
    </row>
    <row r="204" spans="31:40" ht="30" customHeight="1" x14ac:dyDescent="0.35">
      <c r="AE204" s="99"/>
    </row>
    <row r="205" spans="31:40" ht="30" customHeight="1" x14ac:dyDescent="0.35">
      <c r="AE205" s="99"/>
    </row>
    <row r="206" spans="31:40" ht="30" customHeight="1" x14ac:dyDescent="0.35">
      <c r="AE206" s="99"/>
    </row>
    <row r="207" spans="31:40" ht="30" customHeight="1" x14ac:dyDescent="0.35">
      <c r="AE207" s="99"/>
    </row>
    <row r="208" spans="31:40" ht="30" customHeight="1" x14ac:dyDescent="0.35">
      <c r="AE208" s="99"/>
    </row>
    <row r="209" spans="31:31" ht="30" customHeight="1" x14ac:dyDescent="0.35">
      <c r="AE209" s="99"/>
    </row>
    <row r="210" spans="31:31" ht="30" customHeight="1" x14ac:dyDescent="0.35">
      <c r="AE210" s="99"/>
    </row>
    <row r="211" spans="31:31" ht="30" customHeight="1" x14ac:dyDescent="0.35">
      <c r="AE211" s="99"/>
    </row>
    <row r="212" spans="31:31" ht="30" customHeight="1" x14ac:dyDescent="0.35">
      <c r="AE212" s="99"/>
    </row>
    <row r="213" spans="31:31" ht="30" customHeight="1" x14ac:dyDescent="0.35">
      <c r="AE213" s="99"/>
    </row>
    <row r="214" spans="31:31" ht="30" customHeight="1" x14ac:dyDescent="0.35">
      <c r="AE214" s="99"/>
    </row>
    <row r="215" spans="31:31" ht="30" customHeight="1" x14ac:dyDescent="0.35">
      <c r="AE215" s="99"/>
    </row>
    <row r="216" spans="31:31" ht="30" customHeight="1" x14ac:dyDescent="0.35">
      <c r="AE216" s="99"/>
    </row>
    <row r="217" spans="31:31" ht="30" customHeight="1" x14ac:dyDescent="0.35">
      <c r="AE217" s="99"/>
    </row>
    <row r="218" spans="31:31" ht="30" customHeight="1" x14ac:dyDescent="0.35">
      <c r="AE218" s="99"/>
    </row>
    <row r="219" spans="31:31" ht="30" customHeight="1" x14ac:dyDescent="0.35">
      <c r="AE219" s="99"/>
    </row>
    <row r="220" spans="31:31" ht="30" customHeight="1" x14ac:dyDescent="0.35">
      <c r="AE220" s="99"/>
    </row>
    <row r="221" spans="31:31" ht="30" customHeight="1" x14ac:dyDescent="0.35">
      <c r="AE221" s="99"/>
    </row>
    <row r="222" spans="31:31" ht="30" customHeight="1" x14ac:dyDescent="0.35">
      <c r="AE222" s="99"/>
    </row>
    <row r="223" spans="31:31" ht="30" customHeight="1" x14ac:dyDescent="0.35">
      <c r="AE223" s="99"/>
    </row>
    <row r="224" spans="31:31" ht="30" customHeight="1" x14ac:dyDescent="0.35">
      <c r="AE224" s="99"/>
    </row>
    <row r="225" spans="31:31" ht="30" customHeight="1" x14ac:dyDescent="0.35">
      <c r="AE225" s="99"/>
    </row>
    <row r="226" spans="31:31" ht="30" customHeight="1" x14ac:dyDescent="0.35">
      <c r="AE226" s="99"/>
    </row>
    <row r="227" spans="31:31" ht="30" customHeight="1" x14ac:dyDescent="0.35">
      <c r="AE227" s="99"/>
    </row>
    <row r="228" spans="31:31" ht="30" customHeight="1" x14ac:dyDescent="0.35">
      <c r="AE228" s="99"/>
    </row>
    <row r="229" spans="31:31" ht="30" customHeight="1" x14ac:dyDescent="0.35">
      <c r="AE229" s="99"/>
    </row>
    <row r="230" spans="31:31" ht="30" customHeight="1" x14ac:dyDescent="0.35">
      <c r="AE230" s="99"/>
    </row>
    <row r="231" spans="31:31" ht="30" customHeight="1" x14ac:dyDescent="0.35">
      <c r="AE231" s="99"/>
    </row>
    <row r="232" spans="31:31" ht="30" customHeight="1" x14ac:dyDescent="0.35">
      <c r="AE232" s="99"/>
    </row>
    <row r="233" spans="31:31" ht="30" customHeight="1" x14ac:dyDescent="0.35">
      <c r="AE233" s="99"/>
    </row>
    <row r="234" spans="31:31" ht="30" customHeight="1" x14ac:dyDescent="0.35">
      <c r="AE234" s="99"/>
    </row>
    <row r="235" spans="31:31" ht="30" customHeight="1" x14ac:dyDescent="0.35">
      <c r="AE235" s="99"/>
    </row>
    <row r="236" spans="31:31" ht="30" customHeight="1" x14ac:dyDescent="0.35">
      <c r="AE236" s="99"/>
    </row>
    <row r="237" spans="31:31" ht="30" customHeight="1" x14ac:dyDescent="0.35">
      <c r="AE237" s="99"/>
    </row>
    <row r="238" spans="31:31" ht="30" customHeight="1" x14ac:dyDescent="0.35">
      <c r="AE238" s="99"/>
    </row>
    <row r="239" spans="31:31" ht="30" customHeight="1" x14ac:dyDescent="0.35">
      <c r="AE239" s="99"/>
    </row>
    <row r="240" spans="31:31" ht="30" customHeight="1" x14ac:dyDescent="0.35">
      <c r="AE240" s="99"/>
    </row>
    <row r="241" spans="31:31" ht="30" customHeight="1" x14ac:dyDescent="0.35">
      <c r="AE241" s="99"/>
    </row>
    <row r="242" spans="31:31" ht="30" customHeight="1" x14ac:dyDescent="0.35">
      <c r="AE242" s="99"/>
    </row>
    <row r="243" spans="31:31" ht="30" customHeight="1" x14ac:dyDescent="0.35">
      <c r="AE243" s="99"/>
    </row>
    <row r="244" spans="31:31" ht="30" customHeight="1" x14ac:dyDescent="0.35">
      <c r="AE244" s="99"/>
    </row>
    <row r="245" spans="31:31" ht="30" customHeight="1" x14ac:dyDescent="0.35">
      <c r="AE245" s="99"/>
    </row>
    <row r="246" spans="31:31" ht="30" customHeight="1" x14ac:dyDescent="0.35">
      <c r="AE246" s="99"/>
    </row>
    <row r="247" spans="31:31" ht="30" customHeight="1" x14ac:dyDescent="0.35">
      <c r="AE247" s="99"/>
    </row>
    <row r="248" spans="31:31" ht="30" customHeight="1" x14ac:dyDescent="0.35">
      <c r="AE248" s="99"/>
    </row>
    <row r="249" spans="31:31" ht="30" customHeight="1" x14ac:dyDescent="0.35">
      <c r="AE249" s="99"/>
    </row>
    <row r="250" spans="31:31" ht="30" customHeight="1" x14ac:dyDescent="0.35">
      <c r="AE250" s="99"/>
    </row>
    <row r="251" spans="31:31" ht="30" customHeight="1" x14ac:dyDescent="0.35">
      <c r="AE251" s="99"/>
    </row>
    <row r="252" spans="31:31" ht="30" customHeight="1" x14ac:dyDescent="0.35">
      <c r="AE252" s="99"/>
    </row>
    <row r="253" spans="31:31" ht="30" customHeight="1" x14ac:dyDescent="0.35">
      <c r="AE253" s="99"/>
    </row>
    <row r="254" spans="31:31" ht="30" customHeight="1" x14ac:dyDescent="0.35">
      <c r="AE254" s="99"/>
    </row>
    <row r="255" spans="31:31" ht="30" customHeight="1" x14ac:dyDescent="0.35">
      <c r="AE255" s="99"/>
    </row>
    <row r="256" spans="31:31" ht="30" customHeight="1" x14ac:dyDescent="0.35">
      <c r="AE256" s="99"/>
    </row>
    <row r="257" spans="31:31" ht="30" customHeight="1" x14ac:dyDescent="0.35">
      <c r="AE257" s="99"/>
    </row>
    <row r="258" spans="31:31" ht="30" customHeight="1" x14ac:dyDescent="0.35">
      <c r="AE258" s="99"/>
    </row>
    <row r="259" spans="31:31" ht="30" customHeight="1" x14ac:dyDescent="0.35">
      <c r="AE259" s="99"/>
    </row>
    <row r="260" spans="31:31" ht="30" customHeight="1" x14ac:dyDescent="0.35">
      <c r="AE260" s="99"/>
    </row>
    <row r="261" spans="31:31" ht="30" customHeight="1" x14ac:dyDescent="0.35">
      <c r="AE261" s="99"/>
    </row>
    <row r="262" spans="31:31" ht="30" customHeight="1" x14ac:dyDescent="0.35">
      <c r="AE262" s="99"/>
    </row>
    <row r="263" spans="31:31" ht="30" customHeight="1" x14ac:dyDescent="0.35">
      <c r="AE263" s="99"/>
    </row>
    <row r="264" spans="31:31" ht="30" customHeight="1" x14ac:dyDescent="0.35">
      <c r="AE264" s="99"/>
    </row>
    <row r="265" spans="31:31" ht="30" customHeight="1" x14ac:dyDescent="0.35">
      <c r="AE265" s="99"/>
    </row>
    <row r="266" spans="31:31" ht="30" customHeight="1" x14ac:dyDescent="0.35">
      <c r="AE266" s="99"/>
    </row>
    <row r="267" spans="31:31" ht="30" customHeight="1" x14ac:dyDescent="0.35">
      <c r="AE267" s="99"/>
    </row>
    <row r="268" spans="31:31" ht="30" customHeight="1" x14ac:dyDescent="0.35">
      <c r="AE268" s="99"/>
    </row>
    <row r="269" spans="31:31" ht="30" customHeight="1" x14ac:dyDescent="0.35">
      <c r="AE269" s="99"/>
    </row>
    <row r="270" spans="31:31" ht="30" customHeight="1" x14ac:dyDescent="0.35">
      <c r="AE270" s="99"/>
    </row>
    <row r="271" spans="31:31" ht="30" customHeight="1" x14ac:dyDescent="0.35">
      <c r="AE271" s="99"/>
    </row>
    <row r="272" spans="31:31" ht="30" customHeight="1" x14ac:dyDescent="0.35">
      <c r="AE272" s="99"/>
    </row>
    <row r="273" spans="31:31" ht="30" customHeight="1" x14ac:dyDescent="0.35">
      <c r="AE273" s="99"/>
    </row>
    <row r="274" spans="31:31" ht="30" customHeight="1" x14ac:dyDescent="0.35">
      <c r="AE274" s="99"/>
    </row>
    <row r="275" spans="31:31" ht="30" customHeight="1" x14ac:dyDescent="0.35">
      <c r="AE275" s="99"/>
    </row>
    <row r="276" spans="31:31" ht="30" customHeight="1" x14ac:dyDescent="0.35">
      <c r="AE276" s="99"/>
    </row>
    <row r="277" spans="31:31" ht="30" customHeight="1" x14ac:dyDescent="0.35">
      <c r="AE277" s="99"/>
    </row>
    <row r="278" spans="31:31" ht="30" customHeight="1" x14ac:dyDescent="0.35">
      <c r="AE278" s="99"/>
    </row>
    <row r="279" spans="31:31" ht="30" customHeight="1" x14ac:dyDescent="0.35">
      <c r="AE279" s="99"/>
    </row>
    <row r="280" spans="31:31" ht="30" customHeight="1" x14ac:dyDescent="0.35">
      <c r="AE280" s="99"/>
    </row>
    <row r="281" spans="31:31" ht="30" customHeight="1" x14ac:dyDescent="0.35">
      <c r="AE281" s="99"/>
    </row>
    <row r="282" spans="31:31" ht="30" customHeight="1" x14ac:dyDescent="0.35">
      <c r="AE282" s="99"/>
    </row>
    <row r="283" spans="31:31" ht="30" customHeight="1" x14ac:dyDescent="0.35">
      <c r="AE283" s="99"/>
    </row>
    <row r="284" spans="31:31" ht="30" customHeight="1" x14ac:dyDescent="0.35">
      <c r="AE284" s="99"/>
    </row>
    <row r="285" spans="31:31" ht="30" customHeight="1" x14ac:dyDescent="0.35">
      <c r="AE285" s="99"/>
    </row>
    <row r="286" spans="31:31" ht="30" customHeight="1" x14ac:dyDescent="0.35">
      <c r="AE286" s="99"/>
    </row>
    <row r="287" spans="31:31" ht="30" customHeight="1" x14ac:dyDescent="0.35">
      <c r="AE287" s="99"/>
    </row>
    <row r="288" spans="31:31" ht="30" customHeight="1" x14ac:dyDescent="0.35">
      <c r="AE288" s="99"/>
    </row>
    <row r="289" spans="31:31" ht="30" customHeight="1" x14ac:dyDescent="0.35">
      <c r="AE289" s="99"/>
    </row>
    <row r="290" spans="31:31" ht="30" customHeight="1" x14ac:dyDescent="0.35">
      <c r="AE290" s="99"/>
    </row>
    <row r="291" spans="31:31" ht="30" customHeight="1" x14ac:dyDescent="0.35">
      <c r="AE291" s="99"/>
    </row>
    <row r="292" spans="31:31" ht="30" customHeight="1" x14ac:dyDescent="0.35">
      <c r="AE292" s="99"/>
    </row>
    <row r="293" spans="31:31" ht="30" customHeight="1" x14ac:dyDescent="0.35">
      <c r="AE293" s="99"/>
    </row>
    <row r="294" spans="31:31" ht="30" customHeight="1" x14ac:dyDescent="0.35">
      <c r="AE294" s="99"/>
    </row>
    <row r="295" spans="31:31" ht="30" customHeight="1" x14ac:dyDescent="0.35">
      <c r="AE295" s="99"/>
    </row>
    <row r="296" spans="31:31" ht="30" customHeight="1" x14ac:dyDescent="0.35">
      <c r="AE296" s="99"/>
    </row>
    <row r="297" spans="31:31" ht="30" customHeight="1" x14ac:dyDescent="0.35">
      <c r="AE297" s="99"/>
    </row>
    <row r="298" spans="31:31" ht="30" customHeight="1" x14ac:dyDescent="0.35">
      <c r="AE298" s="99"/>
    </row>
    <row r="299" spans="31:31" ht="30" customHeight="1" x14ac:dyDescent="0.35">
      <c r="AE299" s="99"/>
    </row>
    <row r="300" spans="31:31" ht="30" customHeight="1" x14ac:dyDescent="0.35">
      <c r="AE300" s="99"/>
    </row>
    <row r="301" spans="31:31" ht="30" customHeight="1" x14ac:dyDescent="0.35">
      <c r="AE301" s="99"/>
    </row>
    <row r="302" spans="31:31" ht="30" customHeight="1" x14ac:dyDescent="0.35">
      <c r="AE302" s="99"/>
    </row>
    <row r="303" spans="31:31" ht="30" customHeight="1" x14ac:dyDescent="0.35">
      <c r="AE303" s="99"/>
    </row>
    <row r="304" spans="31:31" ht="30" customHeight="1" x14ac:dyDescent="0.35">
      <c r="AE304" s="99"/>
    </row>
    <row r="305" spans="31:31" ht="30" customHeight="1" x14ac:dyDescent="0.35">
      <c r="AE305" s="99"/>
    </row>
    <row r="306" spans="31:31" ht="30" customHeight="1" x14ac:dyDescent="0.35">
      <c r="AE306" s="99"/>
    </row>
    <row r="307" spans="31:31" ht="30" customHeight="1" x14ac:dyDescent="0.35">
      <c r="AE307" s="99"/>
    </row>
    <row r="308" spans="31:31" ht="30" customHeight="1" x14ac:dyDescent="0.35">
      <c r="AE308" s="99"/>
    </row>
    <row r="309" spans="31:31" ht="30" customHeight="1" x14ac:dyDescent="0.35">
      <c r="AE309" s="99"/>
    </row>
    <row r="310" spans="31:31" ht="30" customHeight="1" x14ac:dyDescent="0.35">
      <c r="AE310" s="99"/>
    </row>
    <row r="311" spans="31:31" ht="30" customHeight="1" x14ac:dyDescent="0.35">
      <c r="AE311" s="99"/>
    </row>
    <row r="312" spans="31:31" ht="30" customHeight="1" x14ac:dyDescent="0.35">
      <c r="AE312" s="99"/>
    </row>
    <row r="313" spans="31:31" ht="30" customHeight="1" x14ac:dyDescent="0.35">
      <c r="AE313" s="99"/>
    </row>
    <row r="314" spans="31:31" ht="30" customHeight="1" x14ac:dyDescent="0.35">
      <c r="AE314" s="99"/>
    </row>
    <row r="315" spans="31:31" ht="30" customHeight="1" x14ac:dyDescent="0.35">
      <c r="AE315" s="99"/>
    </row>
    <row r="316" spans="31:31" ht="30" customHeight="1" x14ac:dyDescent="0.35">
      <c r="AE316" s="99"/>
    </row>
    <row r="317" spans="31:31" ht="30" customHeight="1" x14ac:dyDescent="0.35">
      <c r="AE317" s="99"/>
    </row>
    <row r="318" spans="31:31" ht="30" customHeight="1" x14ac:dyDescent="0.35">
      <c r="AE318" s="99"/>
    </row>
    <row r="319" spans="31:31" ht="30" customHeight="1" x14ac:dyDescent="0.35">
      <c r="AE319" s="99"/>
    </row>
    <row r="320" spans="31:31" ht="30" customHeight="1" x14ac:dyDescent="0.35">
      <c r="AE320" s="99"/>
    </row>
    <row r="321" spans="31:31" ht="30" customHeight="1" x14ac:dyDescent="0.35">
      <c r="AE321" s="99"/>
    </row>
    <row r="322" spans="31:31" ht="30" customHeight="1" x14ac:dyDescent="0.35">
      <c r="AE322" s="99"/>
    </row>
    <row r="323" spans="31:31" ht="30" customHeight="1" x14ac:dyDescent="0.35">
      <c r="AE323" s="99"/>
    </row>
    <row r="324" spans="31:31" ht="30" customHeight="1" x14ac:dyDescent="0.35">
      <c r="AE324" s="99"/>
    </row>
    <row r="325" spans="31:31" ht="30" customHeight="1" x14ac:dyDescent="0.35">
      <c r="AE325" s="99"/>
    </row>
    <row r="326" spans="31:31" ht="30" customHeight="1" x14ac:dyDescent="0.35">
      <c r="AE326" s="99"/>
    </row>
    <row r="327" spans="31:31" ht="30" customHeight="1" x14ac:dyDescent="0.35">
      <c r="AE327" s="99"/>
    </row>
    <row r="328" spans="31:31" ht="30" customHeight="1" x14ac:dyDescent="0.35">
      <c r="AE328" s="99"/>
    </row>
    <row r="329" spans="31:31" ht="30" customHeight="1" x14ac:dyDescent="0.35">
      <c r="AE329" s="99"/>
    </row>
    <row r="330" spans="31:31" ht="30" customHeight="1" x14ac:dyDescent="0.35">
      <c r="AE330" s="99"/>
    </row>
    <row r="331" spans="31:31" ht="30" customHeight="1" x14ac:dyDescent="0.35">
      <c r="AE331" s="99"/>
    </row>
    <row r="332" spans="31:31" ht="30" customHeight="1" x14ac:dyDescent="0.35">
      <c r="AE332" s="99"/>
    </row>
    <row r="333" spans="31:31" ht="30" customHeight="1" x14ac:dyDescent="0.35">
      <c r="AE333" s="99"/>
    </row>
    <row r="334" spans="31:31" ht="30" customHeight="1" x14ac:dyDescent="0.35">
      <c r="AE334" s="99"/>
    </row>
    <row r="335" spans="31:31" ht="30" customHeight="1" x14ac:dyDescent="0.35">
      <c r="AE335" s="99"/>
    </row>
    <row r="336" spans="31:31" ht="30" customHeight="1" x14ac:dyDescent="0.35">
      <c r="AE336" s="99"/>
    </row>
    <row r="337" spans="31:31" ht="30" customHeight="1" x14ac:dyDescent="0.35">
      <c r="AE337" s="99"/>
    </row>
    <row r="338" spans="31:31" ht="30" customHeight="1" x14ac:dyDescent="0.35">
      <c r="AE338" s="99"/>
    </row>
    <row r="339" spans="31:31" ht="30" customHeight="1" x14ac:dyDescent="0.35">
      <c r="AE339" s="99"/>
    </row>
    <row r="340" spans="31:31" ht="30" customHeight="1" x14ac:dyDescent="0.35">
      <c r="AE340" s="99"/>
    </row>
    <row r="341" spans="31:31" ht="30" customHeight="1" x14ac:dyDescent="0.35">
      <c r="AE341" s="99"/>
    </row>
    <row r="342" spans="31:31" ht="30" customHeight="1" x14ac:dyDescent="0.35">
      <c r="AE342" s="99"/>
    </row>
    <row r="343" spans="31:31" ht="30" customHeight="1" x14ac:dyDescent="0.35">
      <c r="AE343" s="99"/>
    </row>
    <row r="344" spans="31:31" ht="30" customHeight="1" x14ac:dyDescent="0.35">
      <c r="AE344" s="99"/>
    </row>
    <row r="345" spans="31:31" ht="30" customHeight="1" x14ac:dyDescent="0.35">
      <c r="AE345" s="99"/>
    </row>
    <row r="346" spans="31:31" ht="30" customHeight="1" x14ac:dyDescent="0.35">
      <c r="AE346" s="99"/>
    </row>
    <row r="347" spans="31:31" ht="30" customHeight="1" x14ac:dyDescent="0.35">
      <c r="AE347" s="99"/>
    </row>
    <row r="348" spans="31:31" ht="30" customHeight="1" x14ac:dyDescent="0.35">
      <c r="AE348" s="99"/>
    </row>
    <row r="349" spans="31:31" ht="30" customHeight="1" x14ac:dyDescent="0.35">
      <c r="AE349" s="99"/>
    </row>
    <row r="350" spans="31:31" ht="30" customHeight="1" x14ac:dyDescent="0.35">
      <c r="AE350" s="99"/>
    </row>
    <row r="351" spans="31:31" ht="30" customHeight="1" x14ac:dyDescent="0.35">
      <c r="AE351" s="99"/>
    </row>
    <row r="352" spans="31:31" ht="30" customHeight="1" x14ac:dyDescent="0.35">
      <c r="AE352" s="99"/>
    </row>
    <row r="353" spans="31:31" ht="30" customHeight="1" x14ac:dyDescent="0.35">
      <c r="AE353" s="99"/>
    </row>
    <row r="354" spans="31:31" ht="30" customHeight="1" x14ac:dyDescent="0.35">
      <c r="AE354" s="99"/>
    </row>
    <row r="355" spans="31:31" ht="30" customHeight="1" x14ac:dyDescent="0.35">
      <c r="AE355" s="99"/>
    </row>
    <row r="356" spans="31:31" ht="30" customHeight="1" x14ac:dyDescent="0.35">
      <c r="AE356" s="99"/>
    </row>
    <row r="357" spans="31:31" ht="30" customHeight="1" x14ac:dyDescent="0.35">
      <c r="AE357" s="99"/>
    </row>
    <row r="358" spans="31:31" ht="30" customHeight="1" x14ac:dyDescent="0.35">
      <c r="AE358" s="99"/>
    </row>
    <row r="359" spans="31:31" ht="30" customHeight="1" x14ac:dyDescent="0.35">
      <c r="AE359" s="99"/>
    </row>
    <row r="360" spans="31:31" ht="30" customHeight="1" x14ac:dyDescent="0.35">
      <c r="AE360" s="99"/>
    </row>
    <row r="361" spans="31:31" ht="30" customHeight="1" x14ac:dyDescent="0.35">
      <c r="AE361" s="99"/>
    </row>
    <row r="362" spans="31:31" ht="30" customHeight="1" x14ac:dyDescent="0.35">
      <c r="AE362" s="99"/>
    </row>
    <row r="363" spans="31:31" ht="30" customHeight="1" x14ac:dyDescent="0.35">
      <c r="AE363" s="99"/>
    </row>
    <row r="364" spans="31:31" ht="30" customHeight="1" x14ac:dyDescent="0.35">
      <c r="AE364" s="99"/>
    </row>
    <row r="365" spans="31:31" ht="30" customHeight="1" x14ac:dyDescent="0.35">
      <c r="AE365" s="99"/>
    </row>
    <row r="366" spans="31:31" ht="30" customHeight="1" x14ac:dyDescent="0.35">
      <c r="AE366" s="99"/>
    </row>
    <row r="367" spans="31:31" ht="30" customHeight="1" x14ac:dyDescent="0.35">
      <c r="AE367" s="99"/>
    </row>
    <row r="368" spans="31:31" ht="30" customHeight="1" x14ac:dyDescent="0.35">
      <c r="AE368" s="99"/>
    </row>
    <row r="369" spans="31:31" ht="30" customHeight="1" x14ac:dyDescent="0.35">
      <c r="AE369" s="99"/>
    </row>
    <row r="370" spans="31:31" ht="30" customHeight="1" x14ac:dyDescent="0.35">
      <c r="AE370" s="99"/>
    </row>
    <row r="371" spans="31:31" ht="30" customHeight="1" x14ac:dyDescent="0.35">
      <c r="AE371" s="99"/>
    </row>
    <row r="372" spans="31:31" ht="30" customHeight="1" x14ac:dyDescent="0.35">
      <c r="AE372" s="99"/>
    </row>
    <row r="373" spans="31:31" ht="30" customHeight="1" x14ac:dyDescent="0.35">
      <c r="AE373" s="99"/>
    </row>
    <row r="374" spans="31:31" ht="30" customHeight="1" x14ac:dyDescent="0.35">
      <c r="AE374" s="99"/>
    </row>
    <row r="375" spans="31:31" ht="30" customHeight="1" x14ac:dyDescent="0.35">
      <c r="AE375" s="99"/>
    </row>
    <row r="376" spans="31:31" ht="30" customHeight="1" x14ac:dyDescent="0.35">
      <c r="AE376" s="99"/>
    </row>
    <row r="377" spans="31:31" ht="30" customHeight="1" x14ac:dyDescent="0.35">
      <c r="AE377" s="99"/>
    </row>
    <row r="378" spans="31:31" ht="30" customHeight="1" x14ac:dyDescent="0.35">
      <c r="AE378" s="99"/>
    </row>
    <row r="379" spans="31:31" ht="30" customHeight="1" x14ac:dyDescent="0.35">
      <c r="AE379" s="99"/>
    </row>
    <row r="380" spans="31:31" ht="30" customHeight="1" x14ac:dyDescent="0.35">
      <c r="AE380" s="99"/>
    </row>
    <row r="381" spans="31:31" ht="30" customHeight="1" x14ac:dyDescent="0.35">
      <c r="AE381" s="99"/>
    </row>
    <row r="382" spans="31:31" ht="30" customHeight="1" x14ac:dyDescent="0.35">
      <c r="AE382" s="99"/>
    </row>
    <row r="383" spans="31:31" ht="30" customHeight="1" x14ac:dyDescent="0.35">
      <c r="AE383" s="99"/>
    </row>
    <row r="384" spans="31:31" ht="30" customHeight="1" x14ac:dyDescent="0.35">
      <c r="AE384" s="99"/>
    </row>
    <row r="385" spans="31:31" ht="30" customHeight="1" x14ac:dyDescent="0.35">
      <c r="AE385" s="99"/>
    </row>
    <row r="386" spans="31:31" ht="30" customHeight="1" x14ac:dyDescent="0.35">
      <c r="AE386" s="99"/>
    </row>
    <row r="387" spans="31:31" ht="30" customHeight="1" x14ac:dyDescent="0.35">
      <c r="AE387" s="99"/>
    </row>
    <row r="388" spans="31:31" ht="30" customHeight="1" x14ac:dyDescent="0.35">
      <c r="AE388" s="99"/>
    </row>
    <row r="389" spans="31:31" ht="30" customHeight="1" x14ac:dyDescent="0.35">
      <c r="AE389" s="99"/>
    </row>
    <row r="390" spans="31:31" ht="30" customHeight="1" x14ac:dyDescent="0.35">
      <c r="AE390" s="99"/>
    </row>
    <row r="391" spans="31:31" ht="30" customHeight="1" x14ac:dyDescent="0.35">
      <c r="AE391" s="99"/>
    </row>
    <row r="392" spans="31:31" ht="30" customHeight="1" x14ac:dyDescent="0.35">
      <c r="AE392" s="99"/>
    </row>
    <row r="393" spans="31:31" ht="30" customHeight="1" x14ac:dyDescent="0.35">
      <c r="AE393" s="99"/>
    </row>
    <row r="394" spans="31:31" ht="30" customHeight="1" x14ac:dyDescent="0.35">
      <c r="AE394" s="99"/>
    </row>
    <row r="395" spans="31:31" ht="30" customHeight="1" x14ac:dyDescent="0.35">
      <c r="AE395" s="99"/>
    </row>
    <row r="396" spans="31:31" ht="30" customHeight="1" x14ac:dyDescent="0.35">
      <c r="AE396" s="99"/>
    </row>
    <row r="397" spans="31:31" ht="30" customHeight="1" x14ac:dyDescent="0.35">
      <c r="AE397" s="99"/>
    </row>
    <row r="398" spans="31:31" ht="30" customHeight="1" x14ac:dyDescent="0.35">
      <c r="AE398" s="99"/>
    </row>
    <row r="399" spans="31:31" ht="30" customHeight="1" x14ac:dyDescent="0.35">
      <c r="AE399" s="99"/>
    </row>
    <row r="400" spans="31:31" ht="30" customHeight="1" x14ac:dyDescent="0.35">
      <c r="AE400" s="99"/>
    </row>
    <row r="401" spans="31:31" ht="30" customHeight="1" x14ac:dyDescent="0.35">
      <c r="AE401" s="99"/>
    </row>
    <row r="402" spans="31:31" ht="30" customHeight="1" x14ac:dyDescent="0.35">
      <c r="AE402" s="99"/>
    </row>
    <row r="403" spans="31:31" ht="30" customHeight="1" x14ac:dyDescent="0.35">
      <c r="AE403" s="99"/>
    </row>
    <row r="404" spans="31:31" ht="30" customHeight="1" x14ac:dyDescent="0.35">
      <c r="AE404" s="99"/>
    </row>
    <row r="405" spans="31:31" ht="30" customHeight="1" x14ac:dyDescent="0.35">
      <c r="AE405" s="99"/>
    </row>
    <row r="406" spans="31:31" ht="30" customHeight="1" x14ac:dyDescent="0.35">
      <c r="AE406" s="99"/>
    </row>
    <row r="407" spans="31:31" ht="30" customHeight="1" x14ac:dyDescent="0.35">
      <c r="AE407" s="99"/>
    </row>
    <row r="408" spans="31:31" ht="30" customHeight="1" x14ac:dyDescent="0.35">
      <c r="AE408" s="99"/>
    </row>
    <row r="409" spans="31:31" ht="30" customHeight="1" x14ac:dyDescent="0.35">
      <c r="AE409" s="99"/>
    </row>
    <row r="410" spans="31:31" ht="30" customHeight="1" x14ac:dyDescent="0.35">
      <c r="AE410" s="99"/>
    </row>
    <row r="411" spans="31:31" ht="30" customHeight="1" x14ac:dyDescent="0.35">
      <c r="AE411" s="99"/>
    </row>
    <row r="412" spans="31:31" ht="30" customHeight="1" x14ac:dyDescent="0.35">
      <c r="AE412" s="99"/>
    </row>
    <row r="413" spans="31:31" ht="30" customHeight="1" x14ac:dyDescent="0.35">
      <c r="AE413" s="99"/>
    </row>
    <row r="414" spans="31:31" ht="30" customHeight="1" x14ac:dyDescent="0.35">
      <c r="AE414" s="99"/>
    </row>
    <row r="415" spans="31:31" ht="30" customHeight="1" x14ac:dyDescent="0.35">
      <c r="AE415" s="99"/>
    </row>
    <row r="416" spans="31:31" ht="30" customHeight="1" x14ac:dyDescent="0.35">
      <c r="AE416" s="99"/>
    </row>
    <row r="417" spans="31:31" ht="30" customHeight="1" x14ac:dyDescent="0.35">
      <c r="AE417" s="99"/>
    </row>
    <row r="418" spans="31:31" ht="30" customHeight="1" x14ac:dyDescent="0.35">
      <c r="AE418" s="99"/>
    </row>
    <row r="419" spans="31:31" ht="30" customHeight="1" x14ac:dyDescent="0.35">
      <c r="AE419" s="99"/>
    </row>
    <row r="420" spans="31:31" ht="30" customHeight="1" x14ac:dyDescent="0.35">
      <c r="AE420" s="99"/>
    </row>
    <row r="421" spans="31:31" ht="30" customHeight="1" x14ac:dyDescent="0.35">
      <c r="AE421" s="99"/>
    </row>
    <row r="422" spans="31:31" ht="30" customHeight="1" x14ac:dyDescent="0.35">
      <c r="AE422" s="99"/>
    </row>
    <row r="423" spans="31:31" ht="30" customHeight="1" x14ac:dyDescent="0.35">
      <c r="AE423" s="99"/>
    </row>
    <row r="424" spans="31:31" ht="30" customHeight="1" x14ac:dyDescent="0.35">
      <c r="AE424" s="99"/>
    </row>
    <row r="425" spans="31:31" ht="30" customHeight="1" x14ac:dyDescent="0.35">
      <c r="AE425" s="99"/>
    </row>
    <row r="426" spans="31:31" ht="30" customHeight="1" x14ac:dyDescent="0.35">
      <c r="AE426" s="99"/>
    </row>
    <row r="427" spans="31:31" ht="30" customHeight="1" x14ac:dyDescent="0.35">
      <c r="AE427" s="99"/>
    </row>
    <row r="428" spans="31:31" ht="30" customHeight="1" x14ac:dyDescent="0.35">
      <c r="AE428" s="99"/>
    </row>
    <row r="429" spans="31:31" ht="30" customHeight="1" x14ac:dyDescent="0.35">
      <c r="AE429" s="99"/>
    </row>
    <row r="430" spans="31:31" ht="30" customHeight="1" x14ac:dyDescent="0.35">
      <c r="AE430" s="99"/>
    </row>
    <row r="431" spans="31:31" ht="30" customHeight="1" x14ac:dyDescent="0.35">
      <c r="AE431" s="99"/>
    </row>
    <row r="432" spans="31:31" ht="30" customHeight="1" x14ac:dyDescent="0.35">
      <c r="AE432" s="99"/>
    </row>
    <row r="433" spans="31:31" ht="30" customHeight="1" x14ac:dyDescent="0.35">
      <c r="AE433" s="99"/>
    </row>
    <row r="434" spans="31:31" ht="30" customHeight="1" x14ac:dyDescent="0.35">
      <c r="AE434" s="99"/>
    </row>
    <row r="435" spans="31:31" ht="30" customHeight="1" x14ac:dyDescent="0.35">
      <c r="AE435" s="99"/>
    </row>
    <row r="436" spans="31:31" ht="30" customHeight="1" x14ac:dyDescent="0.35">
      <c r="AE436" s="99"/>
    </row>
    <row r="437" spans="31:31" ht="30" customHeight="1" x14ac:dyDescent="0.35">
      <c r="AE437" s="99"/>
    </row>
    <row r="438" spans="31:31" ht="30" customHeight="1" x14ac:dyDescent="0.35">
      <c r="AE438" s="99"/>
    </row>
    <row r="439" spans="31:31" ht="30" customHeight="1" x14ac:dyDescent="0.35">
      <c r="AE439" s="99"/>
    </row>
    <row r="440" spans="31:31" ht="30" customHeight="1" x14ac:dyDescent="0.35">
      <c r="AE440" s="99"/>
    </row>
    <row r="441" spans="31:31" ht="30" customHeight="1" x14ac:dyDescent="0.35">
      <c r="AE441" s="99"/>
    </row>
    <row r="442" spans="31:31" ht="30" customHeight="1" x14ac:dyDescent="0.35">
      <c r="AE442" s="99"/>
    </row>
    <row r="443" spans="31:31" ht="30" customHeight="1" x14ac:dyDescent="0.35">
      <c r="AE443" s="99"/>
    </row>
    <row r="444" spans="31:31" ht="30" customHeight="1" x14ac:dyDescent="0.35">
      <c r="AE444" s="99"/>
    </row>
    <row r="445" spans="31:31" ht="30" customHeight="1" x14ac:dyDescent="0.35">
      <c r="AE445" s="99"/>
    </row>
    <row r="446" spans="31:31" ht="30" customHeight="1" x14ac:dyDescent="0.35">
      <c r="AE446" s="99"/>
    </row>
    <row r="447" spans="31:31" ht="30" customHeight="1" x14ac:dyDescent="0.35">
      <c r="AE447" s="99"/>
    </row>
    <row r="448" spans="31:31" ht="30" customHeight="1" x14ac:dyDescent="0.35">
      <c r="AE448" s="99"/>
    </row>
    <row r="449" spans="31:31" ht="30" customHeight="1" x14ac:dyDescent="0.35">
      <c r="AE449" s="99"/>
    </row>
    <row r="450" spans="31:31" ht="30" customHeight="1" x14ac:dyDescent="0.35">
      <c r="AE450" s="99"/>
    </row>
    <row r="451" spans="31:31" ht="30" customHeight="1" x14ac:dyDescent="0.35">
      <c r="AE451" s="99"/>
    </row>
    <row r="452" spans="31:31" ht="30" customHeight="1" x14ac:dyDescent="0.35">
      <c r="AE452" s="99"/>
    </row>
    <row r="453" spans="31:31" ht="30" customHeight="1" x14ac:dyDescent="0.35">
      <c r="AE453" s="99"/>
    </row>
    <row r="454" spans="31:31" ht="30" customHeight="1" x14ac:dyDescent="0.35">
      <c r="AE454" s="99"/>
    </row>
    <row r="455" spans="31:31" ht="30" customHeight="1" x14ac:dyDescent="0.35">
      <c r="AE455" s="99"/>
    </row>
    <row r="456" spans="31:31" ht="30" customHeight="1" x14ac:dyDescent="0.35">
      <c r="AE456" s="99"/>
    </row>
    <row r="457" spans="31:31" ht="30" customHeight="1" x14ac:dyDescent="0.35">
      <c r="AE457" s="99"/>
    </row>
    <row r="458" spans="31:31" ht="30" customHeight="1" x14ac:dyDescent="0.35">
      <c r="AE458" s="99"/>
    </row>
    <row r="459" spans="31:31" ht="30" customHeight="1" x14ac:dyDescent="0.35">
      <c r="AE459" s="99"/>
    </row>
    <row r="460" spans="31:31" ht="30" customHeight="1" x14ac:dyDescent="0.35">
      <c r="AE460" s="99"/>
    </row>
    <row r="461" spans="31:31" ht="30" customHeight="1" x14ac:dyDescent="0.35">
      <c r="AE461" s="99"/>
    </row>
    <row r="462" spans="31:31" ht="30" customHeight="1" x14ac:dyDescent="0.35">
      <c r="AE462" s="99"/>
    </row>
    <row r="463" spans="31:31" ht="30" customHeight="1" x14ac:dyDescent="0.35">
      <c r="AE463" s="99"/>
    </row>
    <row r="464" spans="31:31" ht="30" customHeight="1" x14ac:dyDescent="0.35">
      <c r="AE464" s="99"/>
    </row>
    <row r="465" spans="31:31" ht="30" customHeight="1" x14ac:dyDescent="0.35">
      <c r="AE465" s="99"/>
    </row>
    <row r="466" spans="31:31" ht="30" customHeight="1" x14ac:dyDescent="0.35">
      <c r="AE466" s="99"/>
    </row>
    <row r="467" spans="31:31" ht="30" customHeight="1" x14ac:dyDescent="0.35">
      <c r="AE467" s="99"/>
    </row>
    <row r="468" spans="31:31" ht="30" customHeight="1" x14ac:dyDescent="0.35">
      <c r="AE468" s="99"/>
    </row>
    <row r="469" spans="31:31" ht="30" customHeight="1" x14ac:dyDescent="0.35">
      <c r="AE469" s="99"/>
    </row>
    <row r="470" spans="31:31" ht="30" customHeight="1" x14ac:dyDescent="0.35">
      <c r="AE470" s="99"/>
    </row>
    <row r="471" spans="31:31" ht="30" customHeight="1" x14ac:dyDescent="0.35">
      <c r="AE471" s="99"/>
    </row>
    <row r="472" spans="31:31" ht="30" customHeight="1" x14ac:dyDescent="0.35">
      <c r="AE472" s="99"/>
    </row>
    <row r="473" spans="31:31" ht="30" customHeight="1" x14ac:dyDescent="0.35">
      <c r="AE473" s="99"/>
    </row>
    <row r="474" spans="31:31" ht="30" customHeight="1" x14ac:dyDescent="0.35">
      <c r="AE474" s="99"/>
    </row>
    <row r="475" spans="31:31" ht="30" customHeight="1" x14ac:dyDescent="0.35">
      <c r="AE475" s="99"/>
    </row>
    <row r="476" spans="31:31" ht="30" customHeight="1" x14ac:dyDescent="0.35">
      <c r="AE476" s="99"/>
    </row>
    <row r="477" spans="31:31" ht="30" customHeight="1" x14ac:dyDescent="0.35">
      <c r="AE477" s="99"/>
    </row>
    <row r="478" spans="31:31" ht="30" customHeight="1" x14ac:dyDescent="0.35">
      <c r="AE478" s="99"/>
    </row>
    <row r="479" spans="31:31" ht="30" customHeight="1" x14ac:dyDescent="0.35">
      <c r="AE479" s="99"/>
    </row>
    <row r="480" spans="31:31" ht="30" customHeight="1" x14ac:dyDescent="0.35">
      <c r="AE480" s="99"/>
    </row>
    <row r="481" spans="31:31" ht="30" customHeight="1" x14ac:dyDescent="0.35">
      <c r="AE481" s="99"/>
    </row>
    <row r="482" spans="31:31" ht="30" customHeight="1" x14ac:dyDescent="0.35">
      <c r="AE482" s="99"/>
    </row>
    <row r="483" spans="31:31" ht="30" customHeight="1" x14ac:dyDescent="0.35">
      <c r="AE483" s="99"/>
    </row>
    <row r="484" spans="31:31" ht="30" customHeight="1" x14ac:dyDescent="0.35">
      <c r="AE484" s="99"/>
    </row>
    <row r="485" spans="31:31" ht="30" customHeight="1" x14ac:dyDescent="0.35">
      <c r="AE485" s="99"/>
    </row>
    <row r="486" spans="31:31" ht="30" customHeight="1" x14ac:dyDescent="0.35">
      <c r="AE486" s="99"/>
    </row>
    <row r="487" spans="31:31" ht="30" customHeight="1" x14ac:dyDescent="0.35">
      <c r="AE487" s="99"/>
    </row>
    <row r="488" spans="31:31" ht="30" customHeight="1" x14ac:dyDescent="0.35">
      <c r="AE488" s="99"/>
    </row>
    <row r="489" spans="31:31" ht="30" customHeight="1" x14ac:dyDescent="0.35">
      <c r="AE489" s="99"/>
    </row>
    <row r="490" spans="31:31" ht="30" customHeight="1" x14ac:dyDescent="0.35">
      <c r="AE490" s="99"/>
    </row>
    <row r="491" spans="31:31" ht="30" customHeight="1" x14ac:dyDescent="0.35">
      <c r="AE491" s="99"/>
    </row>
    <row r="492" spans="31:31" ht="30" customHeight="1" x14ac:dyDescent="0.35">
      <c r="AE492" s="99"/>
    </row>
    <row r="493" spans="31:31" ht="30" customHeight="1" x14ac:dyDescent="0.35">
      <c r="AE493" s="99"/>
    </row>
    <row r="494" spans="31:31" ht="30" customHeight="1" x14ac:dyDescent="0.35">
      <c r="AE494" s="99"/>
    </row>
    <row r="495" spans="31:31" ht="30" customHeight="1" x14ac:dyDescent="0.35">
      <c r="AE495" s="99"/>
    </row>
    <row r="496" spans="31:31" ht="30" customHeight="1" x14ac:dyDescent="0.35">
      <c r="AE496" s="99"/>
    </row>
    <row r="497" spans="31:31" ht="30" customHeight="1" x14ac:dyDescent="0.35">
      <c r="AE497" s="99"/>
    </row>
    <row r="498" spans="31:31" ht="30" customHeight="1" x14ac:dyDescent="0.35">
      <c r="AE498" s="99"/>
    </row>
    <row r="499" spans="31:31" ht="30" customHeight="1" x14ac:dyDescent="0.35">
      <c r="AE499" s="99"/>
    </row>
    <row r="500" spans="31:31" ht="30" customHeight="1" x14ac:dyDescent="0.35">
      <c r="AE500" s="99"/>
    </row>
    <row r="501" spans="31:31" ht="30" customHeight="1" x14ac:dyDescent="0.35">
      <c r="AE501" s="99"/>
    </row>
    <row r="502" spans="31:31" ht="30" customHeight="1" x14ac:dyDescent="0.35">
      <c r="AE502" s="99"/>
    </row>
    <row r="503" spans="31:31" ht="30" customHeight="1" x14ac:dyDescent="0.35">
      <c r="AE503" s="99"/>
    </row>
    <row r="504" spans="31:31" ht="30" customHeight="1" x14ac:dyDescent="0.35">
      <c r="AE504" s="99"/>
    </row>
    <row r="505" spans="31:31" ht="30" customHeight="1" x14ac:dyDescent="0.35">
      <c r="AE505" s="99"/>
    </row>
    <row r="506" spans="31:31" ht="30" customHeight="1" x14ac:dyDescent="0.35">
      <c r="AE506" s="99"/>
    </row>
    <row r="507" spans="31:31" ht="30" customHeight="1" x14ac:dyDescent="0.35">
      <c r="AE507" s="99"/>
    </row>
    <row r="508" spans="31:31" ht="30" customHeight="1" x14ac:dyDescent="0.35">
      <c r="AE508" s="99"/>
    </row>
    <row r="509" spans="31:31" ht="30" customHeight="1" x14ac:dyDescent="0.35">
      <c r="AE509" s="99"/>
    </row>
    <row r="510" spans="31:31" ht="30" customHeight="1" x14ac:dyDescent="0.35">
      <c r="AE510" s="99"/>
    </row>
    <row r="511" spans="31:31" ht="30" customHeight="1" x14ac:dyDescent="0.35">
      <c r="AE511" s="99"/>
    </row>
    <row r="512" spans="31:31" ht="30" customHeight="1" x14ac:dyDescent="0.35">
      <c r="AE512" s="99"/>
    </row>
    <row r="513" spans="31:31" ht="30" customHeight="1" x14ac:dyDescent="0.35">
      <c r="AE513" s="99"/>
    </row>
    <row r="514" spans="31:31" ht="30" customHeight="1" x14ac:dyDescent="0.35">
      <c r="AE514" s="99"/>
    </row>
    <row r="515" spans="31:31" ht="30" customHeight="1" x14ac:dyDescent="0.35">
      <c r="AE515" s="99"/>
    </row>
    <row r="516" spans="31:31" ht="30" customHeight="1" x14ac:dyDescent="0.35">
      <c r="AE516" s="99"/>
    </row>
    <row r="517" spans="31:31" ht="30" customHeight="1" x14ac:dyDescent="0.35">
      <c r="AE517" s="99"/>
    </row>
    <row r="518" spans="31:31" ht="30" customHeight="1" x14ac:dyDescent="0.35">
      <c r="AE518" s="99"/>
    </row>
    <row r="519" spans="31:31" ht="30" customHeight="1" x14ac:dyDescent="0.35">
      <c r="AE519" s="99"/>
    </row>
    <row r="520" spans="31:31" ht="30" customHeight="1" x14ac:dyDescent="0.35">
      <c r="AE520" s="99"/>
    </row>
    <row r="521" spans="31:31" ht="30" customHeight="1" x14ac:dyDescent="0.35">
      <c r="AE521" s="99"/>
    </row>
    <row r="522" spans="31:31" ht="30" customHeight="1" x14ac:dyDescent="0.35">
      <c r="AE522" s="99"/>
    </row>
    <row r="523" spans="31:31" ht="30" customHeight="1" x14ac:dyDescent="0.35">
      <c r="AE523" s="99"/>
    </row>
    <row r="524" spans="31:31" ht="30" customHeight="1" x14ac:dyDescent="0.35">
      <c r="AE524" s="99"/>
    </row>
    <row r="525" spans="31:31" ht="30" customHeight="1" x14ac:dyDescent="0.35">
      <c r="AE525" s="99"/>
    </row>
    <row r="526" spans="31:31" ht="30" customHeight="1" x14ac:dyDescent="0.35">
      <c r="AE526" s="99"/>
    </row>
    <row r="527" spans="31:31" ht="30" customHeight="1" x14ac:dyDescent="0.35">
      <c r="AE527" s="99"/>
    </row>
    <row r="528" spans="31:31" ht="30" customHeight="1" x14ac:dyDescent="0.35">
      <c r="AE528" s="99"/>
    </row>
    <row r="529" spans="31:31" ht="30" customHeight="1" x14ac:dyDescent="0.35">
      <c r="AE529" s="99"/>
    </row>
    <row r="530" spans="31:31" ht="30" customHeight="1" x14ac:dyDescent="0.35">
      <c r="AE530" s="99"/>
    </row>
    <row r="531" spans="31:31" ht="30" customHeight="1" x14ac:dyDescent="0.35">
      <c r="AE531" s="99"/>
    </row>
    <row r="532" spans="31:31" ht="30" customHeight="1" x14ac:dyDescent="0.35">
      <c r="AE532" s="99"/>
    </row>
    <row r="533" spans="31:31" ht="30" customHeight="1" x14ac:dyDescent="0.35">
      <c r="AE533" s="99"/>
    </row>
    <row r="534" spans="31:31" ht="30" customHeight="1" x14ac:dyDescent="0.35">
      <c r="AE534" s="99"/>
    </row>
    <row r="535" spans="31:31" ht="30" customHeight="1" x14ac:dyDescent="0.35">
      <c r="AE535" s="99"/>
    </row>
    <row r="536" spans="31:31" ht="30" customHeight="1" x14ac:dyDescent="0.35">
      <c r="AE536" s="99"/>
    </row>
    <row r="537" spans="31:31" ht="30" customHeight="1" x14ac:dyDescent="0.35">
      <c r="AE537" s="99"/>
    </row>
    <row r="538" spans="31:31" ht="30" customHeight="1" x14ac:dyDescent="0.35">
      <c r="AE538" s="99"/>
    </row>
    <row r="539" spans="31:31" ht="30" customHeight="1" x14ac:dyDescent="0.35">
      <c r="AE539" s="99"/>
    </row>
    <row r="540" spans="31:31" ht="30" customHeight="1" x14ac:dyDescent="0.35">
      <c r="AE540" s="99"/>
    </row>
    <row r="541" spans="31:31" ht="30" customHeight="1" x14ac:dyDescent="0.35">
      <c r="AE541" s="99"/>
    </row>
    <row r="542" spans="31:31" ht="30" customHeight="1" x14ac:dyDescent="0.35">
      <c r="AE542" s="99"/>
    </row>
    <row r="543" spans="31:31" ht="30" customHeight="1" x14ac:dyDescent="0.35">
      <c r="AE543" s="99"/>
    </row>
    <row r="544" spans="31:31" ht="30" customHeight="1" x14ac:dyDescent="0.35">
      <c r="AE544" s="99"/>
    </row>
    <row r="545" spans="31:31" ht="30" customHeight="1" x14ac:dyDescent="0.35">
      <c r="AE545" s="99"/>
    </row>
    <row r="546" spans="31:31" ht="30" customHeight="1" x14ac:dyDescent="0.35">
      <c r="AE546" s="99"/>
    </row>
    <row r="547" spans="31:31" ht="30" customHeight="1" x14ac:dyDescent="0.35">
      <c r="AE547" s="99"/>
    </row>
    <row r="548" spans="31:31" ht="30" customHeight="1" x14ac:dyDescent="0.35">
      <c r="AE548" s="99"/>
    </row>
    <row r="549" spans="31:31" ht="30" customHeight="1" x14ac:dyDescent="0.35">
      <c r="AE549" s="99"/>
    </row>
    <row r="550" spans="31:31" ht="30" customHeight="1" x14ac:dyDescent="0.35">
      <c r="AE550" s="99"/>
    </row>
    <row r="551" spans="31:31" ht="30" customHeight="1" x14ac:dyDescent="0.35">
      <c r="AE551" s="99"/>
    </row>
    <row r="552" spans="31:31" ht="30" customHeight="1" x14ac:dyDescent="0.35">
      <c r="AE552" s="99"/>
    </row>
    <row r="553" spans="31:31" ht="30" customHeight="1" x14ac:dyDescent="0.35">
      <c r="AE553" s="99"/>
    </row>
    <row r="554" spans="31:31" ht="30" customHeight="1" x14ac:dyDescent="0.35">
      <c r="AE554" s="99"/>
    </row>
    <row r="555" spans="31:31" ht="30" customHeight="1" x14ac:dyDescent="0.35">
      <c r="AE555" s="99"/>
    </row>
    <row r="556" spans="31:31" ht="30" customHeight="1" x14ac:dyDescent="0.35">
      <c r="AE556" s="99"/>
    </row>
    <row r="557" spans="31:31" ht="30" customHeight="1" x14ac:dyDescent="0.35">
      <c r="AE557" s="99"/>
    </row>
    <row r="558" spans="31:31" ht="30" customHeight="1" x14ac:dyDescent="0.35">
      <c r="AE558" s="99"/>
    </row>
    <row r="559" spans="31:31" ht="30" customHeight="1" x14ac:dyDescent="0.35">
      <c r="AE559" s="99"/>
    </row>
    <row r="560" spans="31:31" ht="30" customHeight="1" x14ac:dyDescent="0.35">
      <c r="AE560" s="99"/>
    </row>
    <row r="561" spans="31:31" ht="30" customHeight="1" x14ac:dyDescent="0.35">
      <c r="AE561" s="99"/>
    </row>
    <row r="562" spans="31:31" ht="30" customHeight="1" x14ac:dyDescent="0.35">
      <c r="AE562" s="99"/>
    </row>
    <row r="563" spans="31:31" ht="30" customHeight="1" x14ac:dyDescent="0.35">
      <c r="AE563" s="99"/>
    </row>
    <row r="564" spans="31:31" ht="30" customHeight="1" x14ac:dyDescent="0.35">
      <c r="AE564" s="99"/>
    </row>
    <row r="565" spans="31:31" ht="30" customHeight="1" x14ac:dyDescent="0.35">
      <c r="AE565" s="99"/>
    </row>
    <row r="566" spans="31:31" ht="30" customHeight="1" x14ac:dyDescent="0.35">
      <c r="AE566" s="99"/>
    </row>
    <row r="567" spans="31:31" ht="30" customHeight="1" x14ac:dyDescent="0.35">
      <c r="AE567" s="99"/>
    </row>
    <row r="568" spans="31:31" ht="30" customHeight="1" x14ac:dyDescent="0.35">
      <c r="AE568" s="99"/>
    </row>
    <row r="569" spans="31:31" ht="30" customHeight="1" x14ac:dyDescent="0.35">
      <c r="AE569" s="99"/>
    </row>
    <row r="570" spans="31:31" ht="30" customHeight="1" x14ac:dyDescent="0.35">
      <c r="AE570" s="99"/>
    </row>
    <row r="571" spans="31:31" ht="30" customHeight="1" x14ac:dyDescent="0.35">
      <c r="AE571" s="99"/>
    </row>
    <row r="572" spans="31:31" ht="30" customHeight="1" x14ac:dyDescent="0.35">
      <c r="AE572" s="99"/>
    </row>
    <row r="573" spans="31:31" ht="30" customHeight="1" x14ac:dyDescent="0.35">
      <c r="AE573" s="99"/>
    </row>
    <row r="574" spans="31:31" ht="30" customHeight="1" x14ac:dyDescent="0.35">
      <c r="AE574" s="99"/>
    </row>
    <row r="575" spans="31:31" ht="30" customHeight="1" x14ac:dyDescent="0.35">
      <c r="AE575" s="99"/>
    </row>
    <row r="576" spans="31:31" ht="30" customHeight="1" x14ac:dyDescent="0.35">
      <c r="AE576" s="99"/>
    </row>
    <row r="577" spans="31:31" ht="30" customHeight="1" x14ac:dyDescent="0.35">
      <c r="AE577" s="99"/>
    </row>
    <row r="578" spans="31:31" ht="30" customHeight="1" x14ac:dyDescent="0.35">
      <c r="AE578" s="99"/>
    </row>
    <row r="579" spans="31:31" ht="30" customHeight="1" x14ac:dyDescent="0.35">
      <c r="AE579" s="99"/>
    </row>
    <row r="580" spans="31:31" ht="30" customHeight="1" x14ac:dyDescent="0.35">
      <c r="AE580" s="99"/>
    </row>
    <row r="581" spans="31:31" ht="30" customHeight="1" x14ac:dyDescent="0.35">
      <c r="AE581" s="99"/>
    </row>
    <row r="582" spans="31:31" ht="30" customHeight="1" x14ac:dyDescent="0.35">
      <c r="AE582" s="99"/>
    </row>
    <row r="583" spans="31:31" ht="30" customHeight="1" x14ac:dyDescent="0.35">
      <c r="AE583" s="99"/>
    </row>
    <row r="584" spans="31:31" ht="30" customHeight="1" x14ac:dyDescent="0.35">
      <c r="AE584" s="99"/>
    </row>
    <row r="585" spans="31:31" ht="30" customHeight="1" x14ac:dyDescent="0.35">
      <c r="AE585" s="99"/>
    </row>
    <row r="586" spans="31:31" ht="30" customHeight="1" x14ac:dyDescent="0.35">
      <c r="AE586" s="99"/>
    </row>
    <row r="587" spans="31:31" ht="30" customHeight="1" x14ac:dyDescent="0.35">
      <c r="AE587" s="99"/>
    </row>
    <row r="588" spans="31:31" ht="30" customHeight="1" x14ac:dyDescent="0.35">
      <c r="AE588" s="99"/>
    </row>
    <row r="589" spans="31:31" ht="30" customHeight="1" x14ac:dyDescent="0.35">
      <c r="AE589" s="99"/>
    </row>
    <row r="590" spans="31:31" ht="30" customHeight="1" x14ac:dyDescent="0.35">
      <c r="AE590" s="99"/>
    </row>
    <row r="591" spans="31:31" ht="30" customHeight="1" x14ac:dyDescent="0.35">
      <c r="AE591" s="99"/>
    </row>
    <row r="592" spans="31:31" ht="30" customHeight="1" x14ac:dyDescent="0.35">
      <c r="AE592" s="99"/>
    </row>
    <row r="593" spans="31:31" ht="30" customHeight="1" x14ac:dyDescent="0.35">
      <c r="AE593" s="99"/>
    </row>
    <row r="594" spans="31:31" ht="30" customHeight="1" x14ac:dyDescent="0.35">
      <c r="AE594" s="99"/>
    </row>
    <row r="595" spans="31:31" ht="30" customHeight="1" x14ac:dyDescent="0.35">
      <c r="AE595" s="99"/>
    </row>
    <row r="596" spans="31:31" ht="30" customHeight="1" x14ac:dyDescent="0.35">
      <c r="AE596" s="99"/>
    </row>
    <row r="597" spans="31:31" ht="30" customHeight="1" x14ac:dyDescent="0.35">
      <c r="AE597" s="99"/>
    </row>
    <row r="598" spans="31:31" ht="30" customHeight="1" x14ac:dyDescent="0.35">
      <c r="AE598" s="99"/>
    </row>
    <row r="599" spans="31:31" ht="30" customHeight="1" x14ac:dyDescent="0.35">
      <c r="AE599" s="99"/>
    </row>
    <row r="600" spans="31:31" ht="30" customHeight="1" x14ac:dyDescent="0.35">
      <c r="AE600" s="99"/>
    </row>
    <row r="601" spans="31:31" ht="30" customHeight="1" x14ac:dyDescent="0.35">
      <c r="AE601" s="99"/>
    </row>
    <row r="602" spans="31:31" ht="30" customHeight="1" x14ac:dyDescent="0.35">
      <c r="AE602" s="99"/>
    </row>
    <row r="603" spans="31:31" ht="30" customHeight="1" x14ac:dyDescent="0.35">
      <c r="AE603" s="99"/>
    </row>
    <row r="604" spans="31:31" ht="30" customHeight="1" x14ac:dyDescent="0.35">
      <c r="AE604" s="99"/>
    </row>
    <row r="605" spans="31:31" ht="30" customHeight="1" x14ac:dyDescent="0.35">
      <c r="AE605" s="99"/>
    </row>
    <row r="606" spans="31:31" ht="30" customHeight="1" x14ac:dyDescent="0.35">
      <c r="AE606" s="99"/>
    </row>
    <row r="607" spans="31:31" ht="30" customHeight="1" x14ac:dyDescent="0.35">
      <c r="AE607" s="99"/>
    </row>
    <row r="608" spans="31:31" ht="30" customHeight="1" x14ac:dyDescent="0.35">
      <c r="AE608" s="99"/>
    </row>
    <row r="609" spans="31:31" ht="30" customHeight="1" x14ac:dyDescent="0.35">
      <c r="AE609" s="99"/>
    </row>
    <row r="610" spans="31:31" ht="30" customHeight="1" x14ac:dyDescent="0.35">
      <c r="AE610" s="99"/>
    </row>
    <row r="611" spans="31:31" ht="30" customHeight="1" x14ac:dyDescent="0.35">
      <c r="AE611" s="99"/>
    </row>
    <row r="612" spans="31:31" ht="30" customHeight="1" x14ac:dyDescent="0.35">
      <c r="AE612" s="99"/>
    </row>
    <row r="613" spans="31:31" ht="30" customHeight="1" x14ac:dyDescent="0.35">
      <c r="AE613" s="99"/>
    </row>
    <row r="614" spans="31:31" ht="30" customHeight="1" x14ac:dyDescent="0.35">
      <c r="AE614" s="99"/>
    </row>
    <row r="615" spans="31:31" ht="30" customHeight="1" x14ac:dyDescent="0.35">
      <c r="AE615" s="99"/>
    </row>
    <row r="616" spans="31:31" ht="30" customHeight="1" x14ac:dyDescent="0.35">
      <c r="AE616" s="99"/>
    </row>
    <row r="617" spans="31:31" ht="30" customHeight="1" x14ac:dyDescent="0.35">
      <c r="AE617" s="99"/>
    </row>
    <row r="618" spans="31:31" ht="30" customHeight="1" x14ac:dyDescent="0.35">
      <c r="AE618" s="99"/>
    </row>
    <row r="619" spans="31:31" ht="30" customHeight="1" x14ac:dyDescent="0.35">
      <c r="AE619" s="99"/>
    </row>
    <row r="620" spans="31:31" ht="30" customHeight="1" x14ac:dyDescent="0.35">
      <c r="AE620" s="99"/>
    </row>
    <row r="621" spans="31:31" ht="30" customHeight="1" x14ac:dyDescent="0.35">
      <c r="AE621" s="99"/>
    </row>
    <row r="622" spans="31:31" ht="30" customHeight="1" x14ac:dyDescent="0.35">
      <c r="AE622" s="99"/>
    </row>
    <row r="623" spans="31:31" ht="30" customHeight="1" x14ac:dyDescent="0.35">
      <c r="AE623" s="99"/>
    </row>
    <row r="624" spans="31:31" ht="30" customHeight="1" x14ac:dyDescent="0.35">
      <c r="AE624" s="99"/>
    </row>
    <row r="625" spans="31:31" ht="30" customHeight="1" x14ac:dyDescent="0.35">
      <c r="AE625" s="99"/>
    </row>
    <row r="626" spans="31:31" ht="30" customHeight="1" x14ac:dyDescent="0.35">
      <c r="AE626" s="99"/>
    </row>
    <row r="627" spans="31:31" ht="30" customHeight="1" x14ac:dyDescent="0.35">
      <c r="AE627" s="99"/>
    </row>
    <row r="628" spans="31:31" ht="30" customHeight="1" x14ac:dyDescent="0.35">
      <c r="AE628" s="99"/>
    </row>
    <row r="629" spans="31:31" ht="30" customHeight="1" x14ac:dyDescent="0.35">
      <c r="AE629" s="99"/>
    </row>
    <row r="630" spans="31:31" ht="30" customHeight="1" x14ac:dyDescent="0.35">
      <c r="AE630" s="99"/>
    </row>
    <row r="631" spans="31:31" ht="30" customHeight="1" x14ac:dyDescent="0.35">
      <c r="AE631" s="99"/>
    </row>
    <row r="632" spans="31:31" ht="30" customHeight="1" x14ac:dyDescent="0.35">
      <c r="AE632" s="99"/>
    </row>
    <row r="633" spans="31:31" ht="30" customHeight="1" x14ac:dyDescent="0.35">
      <c r="AE633" s="99"/>
    </row>
    <row r="634" spans="31:31" ht="30" customHeight="1" x14ac:dyDescent="0.35">
      <c r="AE634" s="99"/>
    </row>
    <row r="635" spans="31:31" ht="30" customHeight="1" x14ac:dyDescent="0.35">
      <c r="AE635" s="99"/>
    </row>
    <row r="636" spans="31:31" ht="30" customHeight="1" x14ac:dyDescent="0.35">
      <c r="AE636" s="99"/>
    </row>
    <row r="637" spans="31:31" ht="30" customHeight="1" x14ac:dyDescent="0.35">
      <c r="AE637" s="99"/>
    </row>
    <row r="638" spans="31:31" ht="30" customHeight="1" x14ac:dyDescent="0.35">
      <c r="AE638" s="99"/>
    </row>
    <row r="639" spans="31:31" ht="30" customHeight="1" x14ac:dyDescent="0.35">
      <c r="AE639" s="99"/>
    </row>
    <row r="640" spans="31:31" ht="30" customHeight="1" x14ac:dyDescent="0.35">
      <c r="AE640" s="99"/>
    </row>
    <row r="641" spans="31:31" ht="30" customHeight="1" x14ac:dyDescent="0.35">
      <c r="AE641" s="99"/>
    </row>
    <row r="642" spans="31:31" ht="30" customHeight="1" x14ac:dyDescent="0.35">
      <c r="AE642" s="99"/>
    </row>
    <row r="643" spans="31:31" ht="30" customHeight="1" x14ac:dyDescent="0.35">
      <c r="AE643" s="99"/>
    </row>
    <row r="644" spans="31:31" ht="30" customHeight="1" x14ac:dyDescent="0.35">
      <c r="AE644" s="99"/>
    </row>
    <row r="645" spans="31:31" ht="30" customHeight="1" x14ac:dyDescent="0.35">
      <c r="AE645" s="99"/>
    </row>
    <row r="646" spans="31:31" ht="30" customHeight="1" x14ac:dyDescent="0.35">
      <c r="AE646" s="99"/>
    </row>
    <row r="647" spans="31:31" ht="30" customHeight="1" x14ac:dyDescent="0.35">
      <c r="AE647" s="99"/>
    </row>
    <row r="648" spans="31:31" ht="30" customHeight="1" x14ac:dyDescent="0.35">
      <c r="AE648" s="99"/>
    </row>
    <row r="649" spans="31:31" ht="30" customHeight="1" x14ac:dyDescent="0.35">
      <c r="AE649" s="99"/>
    </row>
    <row r="650" spans="31:31" ht="30" customHeight="1" x14ac:dyDescent="0.35">
      <c r="AE650" s="99"/>
    </row>
    <row r="651" spans="31:31" ht="30" customHeight="1" x14ac:dyDescent="0.35">
      <c r="AE651" s="99"/>
    </row>
    <row r="652" spans="31:31" ht="30" customHeight="1" x14ac:dyDescent="0.35">
      <c r="AE652" s="99"/>
    </row>
    <row r="653" spans="31:31" ht="30" customHeight="1" x14ac:dyDescent="0.35">
      <c r="AE653" s="99"/>
    </row>
    <row r="654" spans="31:31" ht="30" customHeight="1" x14ac:dyDescent="0.35">
      <c r="AE654" s="99"/>
    </row>
    <row r="655" spans="31:31" ht="30" customHeight="1" x14ac:dyDescent="0.35">
      <c r="AE655" s="99"/>
    </row>
    <row r="656" spans="31:31" ht="30" customHeight="1" x14ac:dyDescent="0.35">
      <c r="AE656" s="99"/>
    </row>
    <row r="657" spans="31:31" ht="30" customHeight="1" x14ac:dyDescent="0.35">
      <c r="AE657" s="99"/>
    </row>
    <row r="658" spans="31:31" ht="30" customHeight="1" x14ac:dyDescent="0.35">
      <c r="AE658" s="99"/>
    </row>
    <row r="659" spans="31:31" ht="30" customHeight="1" x14ac:dyDescent="0.35">
      <c r="AE659" s="99"/>
    </row>
    <row r="660" spans="31:31" ht="30" customHeight="1" x14ac:dyDescent="0.35">
      <c r="AE660" s="99"/>
    </row>
    <row r="661" spans="31:31" ht="30" customHeight="1" x14ac:dyDescent="0.35">
      <c r="AE661" s="99"/>
    </row>
    <row r="662" spans="31:31" ht="30" customHeight="1" x14ac:dyDescent="0.35">
      <c r="AE662" s="99"/>
    </row>
    <row r="663" spans="31:31" ht="30" customHeight="1" x14ac:dyDescent="0.35">
      <c r="AE663" s="99"/>
    </row>
    <row r="664" spans="31:31" ht="30" customHeight="1" x14ac:dyDescent="0.35">
      <c r="AE664" s="99"/>
    </row>
    <row r="665" spans="31:31" ht="30" customHeight="1" x14ac:dyDescent="0.35">
      <c r="AE665" s="99"/>
    </row>
    <row r="666" spans="31:31" ht="30" customHeight="1" x14ac:dyDescent="0.35">
      <c r="AE666" s="99"/>
    </row>
    <row r="667" spans="31:31" ht="30" customHeight="1" x14ac:dyDescent="0.35">
      <c r="AE667" s="99"/>
    </row>
    <row r="668" spans="31:31" ht="30" customHeight="1" x14ac:dyDescent="0.35">
      <c r="AE668" s="99"/>
    </row>
    <row r="669" spans="31:31" ht="30" customHeight="1" x14ac:dyDescent="0.35">
      <c r="AE669" s="99"/>
    </row>
    <row r="670" spans="31:31" ht="30" customHeight="1" x14ac:dyDescent="0.35">
      <c r="AE670" s="99"/>
    </row>
    <row r="671" spans="31:31" ht="30" customHeight="1" x14ac:dyDescent="0.35">
      <c r="AE671" s="99"/>
    </row>
    <row r="672" spans="31:31" ht="30" customHeight="1" x14ac:dyDescent="0.35">
      <c r="AE672" s="99"/>
    </row>
    <row r="673" spans="31:31" ht="30" customHeight="1" x14ac:dyDescent="0.35">
      <c r="AE673" s="99"/>
    </row>
    <row r="674" spans="31:31" ht="30" customHeight="1" x14ac:dyDescent="0.35">
      <c r="AE674" s="99"/>
    </row>
    <row r="675" spans="31:31" ht="30" customHeight="1" x14ac:dyDescent="0.35">
      <c r="AE675" s="99"/>
    </row>
    <row r="676" spans="31:31" ht="30" customHeight="1" x14ac:dyDescent="0.35">
      <c r="AE676" s="99"/>
    </row>
    <row r="677" spans="31:31" ht="30" customHeight="1" x14ac:dyDescent="0.35">
      <c r="AE677" s="99"/>
    </row>
    <row r="678" spans="31:31" ht="30" customHeight="1" x14ac:dyDescent="0.35">
      <c r="AE678" s="99"/>
    </row>
    <row r="679" spans="31:31" ht="30" customHeight="1" x14ac:dyDescent="0.35">
      <c r="AE679" s="99"/>
    </row>
    <row r="680" spans="31:31" ht="30" customHeight="1" x14ac:dyDescent="0.35">
      <c r="AE680" s="99"/>
    </row>
    <row r="681" spans="31:31" ht="30" customHeight="1" x14ac:dyDescent="0.35">
      <c r="AE681" s="99"/>
    </row>
    <row r="682" spans="31:31" ht="30" customHeight="1" x14ac:dyDescent="0.35">
      <c r="AE682" s="99"/>
    </row>
    <row r="683" spans="31:31" ht="30" customHeight="1" x14ac:dyDescent="0.35">
      <c r="AE683" s="99"/>
    </row>
    <row r="684" spans="31:31" ht="30" customHeight="1" x14ac:dyDescent="0.35">
      <c r="AE684" s="99"/>
    </row>
    <row r="685" spans="31:31" ht="30" customHeight="1" x14ac:dyDescent="0.35">
      <c r="AE685" s="99"/>
    </row>
    <row r="686" spans="31:31" ht="30" customHeight="1" x14ac:dyDescent="0.35">
      <c r="AE686" s="99"/>
    </row>
    <row r="687" spans="31:31" ht="30" customHeight="1" x14ac:dyDescent="0.35">
      <c r="AE687" s="99"/>
    </row>
    <row r="688" spans="31:31" ht="30" customHeight="1" x14ac:dyDescent="0.35">
      <c r="AE688" s="99"/>
    </row>
    <row r="689" spans="31:31" ht="30" customHeight="1" x14ac:dyDescent="0.35">
      <c r="AE689" s="99"/>
    </row>
    <row r="690" spans="31:31" ht="30" customHeight="1" x14ac:dyDescent="0.35">
      <c r="AE690" s="99"/>
    </row>
    <row r="691" spans="31:31" ht="30" customHeight="1" x14ac:dyDescent="0.35">
      <c r="AE691" s="99"/>
    </row>
    <row r="692" spans="31:31" ht="30" customHeight="1" x14ac:dyDescent="0.35">
      <c r="AE692" s="99"/>
    </row>
    <row r="693" spans="31:31" ht="30" customHeight="1" x14ac:dyDescent="0.35">
      <c r="AE693" s="99"/>
    </row>
    <row r="694" spans="31:31" ht="30" customHeight="1" x14ac:dyDescent="0.35">
      <c r="AE694" s="99"/>
    </row>
    <row r="695" spans="31:31" ht="30" customHeight="1" x14ac:dyDescent="0.35">
      <c r="AE695" s="99"/>
    </row>
    <row r="696" spans="31:31" ht="30" customHeight="1" x14ac:dyDescent="0.35">
      <c r="AE696" s="99"/>
    </row>
    <row r="697" spans="31:31" ht="30" customHeight="1" x14ac:dyDescent="0.35">
      <c r="AE697" s="99"/>
    </row>
    <row r="698" spans="31:31" ht="30" customHeight="1" x14ac:dyDescent="0.35">
      <c r="AE698" s="99"/>
    </row>
    <row r="699" spans="31:31" ht="30" customHeight="1" x14ac:dyDescent="0.35">
      <c r="AE699" s="99"/>
    </row>
    <row r="700" spans="31:31" ht="30" customHeight="1" x14ac:dyDescent="0.35">
      <c r="AE700" s="99"/>
    </row>
    <row r="701" spans="31:31" ht="30" customHeight="1" x14ac:dyDescent="0.35">
      <c r="AE701" s="99"/>
    </row>
    <row r="702" spans="31:31" ht="30" customHeight="1" x14ac:dyDescent="0.35">
      <c r="AE702" s="99"/>
    </row>
    <row r="703" spans="31:31" ht="30" customHeight="1" x14ac:dyDescent="0.35">
      <c r="AE703" s="99"/>
    </row>
    <row r="704" spans="31:31" ht="30" customHeight="1" x14ac:dyDescent="0.35">
      <c r="AE704" s="99"/>
    </row>
    <row r="705" spans="31:31" ht="30" customHeight="1" x14ac:dyDescent="0.35">
      <c r="AE705" s="99"/>
    </row>
    <row r="706" spans="31:31" ht="30" customHeight="1" x14ac:dyDescent="0.35">
      <c r="AE706" s="99"/>
    </row>
    <row r="707" spans="31:31" ht="30" customHeight="1" x14ac:dyDescent="0.35">
      <c r="AE707" s="99"/>
    </row>
    <row r="708" spans="31:31" ht="30" customHeight="1" x14ac:dyDescent="0.35">
      <c r="AE708" s="99"/>
    </row>
    <row r="709" spans="31:31" ht="30" customHeight="1" x14ac:dyDescent="0.35">
      <c r="AE709" s="99"/>
    </row>
    <row r="710" spans="31:31" ht="30" customHeight="1" x14ac:dyDescent="0.35">
      <c r="AE710" s="99"/>
    </row>
    <row r="711" spans="31:31" ht="30" customHeight="1" x14ac:dyDescent="0.35">
      <c r="AE711" s="99"/>
    </row>
    <row r="712" spans="31:31" ht="30" customHeight="1" x14ac:dyDescent="0.35">
      <c r="AE712" s="99"/>
    </row>
    <row r="713" spans="31:31" ht="30" customHeight="1" x14ac:dyDescent="0.35">
      <c r="AE713" s="99"/>
    </row>
    <row r="714" spans="31:31" ht="30" customHeight="1" x14ac:dyDescent="0.35">
      <c r="AE714" s="99"/>
    </row>
    <row r="715" spans="31:31" ht="30" customHeight="1" x14ac:dyDescent="0.35">
      <c r="AE715" s="99"/>
    </row>
    <row r="716" spans="31:31" ht="30" customHeight="1" x14ac:dyDescent="0.35">
      <c r="AE716" s="99"/>
    </row>
    <row r="717" spans="31:31" ht="30" customHeight="1" x14ac:dyDescent="0.35">
      <c r="AE717" s="99"/>
    </row>
    <row r="718" spans="31:31" ht="30" customHeight="1" x14ac:dyDescent="0.35">
      <c r="AE718" s="99"/>
    </row>
    <row r="719" spans="31:31" ht="30" customHeight="1" x14ac:dyDescent="0.35">
      <c r="AE719" s="99"/>
    </row>
    <row r="720" spans="31:31" ht="30" customHeight="1" x14ac:dyDescent="0.35">
      <c r="AE720" s="99"/>
    </row>
    <row r="721" spans="31:31" ht="30" customHeight="1" x14ac:dyDescent="0.35">
      <c r="AE721" s="99"/>
    </row>
    <row r="722" spans="31:31" ht="30" customHeight="1" x14ac:dyDescent="0.35">
      <c r="AE722" s="99"/>
    </row>
    <row r="723" spans="31:31" ht="30" customHeight="1" x14ac:dyDescent="0.35">
      <c r="AE723" s="99"/>
    </row>
    <row r="724" spans="31:31" ht="30" customHeight="1" x14ac:dyDescent="0.35">
      <c r="AE724" s="99"/>
    </row>
    <row r="725" spans="31:31" ht="30" customHeight="1" x14ac:dyDescent="0.35">
      <c r="AE725" s="99"/>
    </row>
    <row r="726" spans="31:31" ht="30" customHeight="1" x14ac:dyDescent="0.35">
      <c r="AE726" s="99"/>
    </row>
    <row r="727" spans="31:31" ht="30" customHeight="1" x14ac:dyDescent="0.35">
      <c r="AE727" s="99"/>
    </row>
    <row r="728" spans="31:31" ht="30" customHeight="1" x14ac:dyDescent="0.35">
      <c r="AE728" s="99"/>
    </row>
    <row r="729" spans="31:31" ht="30" customHeight="1" x14ac:dyDescent="0.35">
      <c r="AE729" s="99"/>
    </row>
    <row r="730" spans="31:31" ht="30" customHeight="1" x14ac:dyDescent="0.35">
      <c r="AE730" s="99"/>
    </row>
    <row r="731" spans="31:31" ht="30" customHeight="1" x14ac:dyDescent="0.35">
      <c r="AE731" s="99"/>
    </row>
    <row r="732" spans="31:31" ht="30" customHeight="1" x14ac:dyDescent="0.35">
      <c r="AE732" s="99"/>
    </row>
    <row r="733" spans="31:31" ht="30" customHeight="1" x14ac:dyDescent="0.35">
      <c r="AE733" s="99"/>
    </row>
    <row r="734" spans="31:31" ht="30" customHeight="1" x14ac:dyDescent="0.35">
      <c r="AE734" s="99"/>
    </row>
    <row r="735" spans="31:31" ht="30" customHeight="1" x14ac:dyDescent="0.35">
      <c r="AE735" s="99"/>
    </row>
    <row r="736" spans="31:31" ht="30" customHeight="1" x14ac:dyDescent="0.35">
      <c r="AE736" s="99"/>
    </row>
    <row r="737" spans="31:31" ht="30" customHeight="1" x14ac:dyDescent="0.35">
      <c r="AE737" s="99"/>
    </row>
    <row r="738" spans="31:31" ht="30" customHeight="1" x14ac:dyDescent="0.35">
      <c r="AE738" s="99"/>
    </row>
    <row r="739" spans="31:31" ht="30" customHeight="1" x14ac:dyDescent="0.35">
      <c r="AE739" s="99"/>
    </row>
    <row r="740" spans="31:31" ht="30" customHeight="1" x14ac:dyDescent="0.35">
      <c r="AE740" s="99"/>
    </row>
    <row r="741" spans="31:31" ht="30" customHeight="1" x14ac:dyDescent="0.35">
      <c r="AE741" s="99"/>
    </row>
    <row r="742" spans="31:31" ht="30" customHeight="1" x14ac:dyDescent="0.35">
      <c r="AE742" s="99"/>
    </row>
    <row r="743" spans="31:31" ht="30" customHeight="1" x14ac:dyDescent="0.35">
      <c r="AE743" s="99"/>
    </row>
    <row r="744" spans="31:31" ht="30" customHeight="1" x14ac:dyDescent="0.35">
      <c r="AE744" s="99"/>
    </row>
    <row r="745" spans="31:31" ht="30" customHeight="1" x14ac:dyDescent="0.35">
      <c r="AE745" s="99"/>
    </row>
    <row r="746" spans="31:31" ht="30" customHeight="1" x14ac:dyDescent="0.35">
      <c r="AE746" s="99"/>
    </row>
    <row r="747" spans="31:31" ht="30" customHeight="1" x14ac:dyDescent="0.35">
      <c r="AE747" s="99"/>
    </row>
    <row r="748" spans="31:31" ht="30" customHeight="1" x14ac:dyDescent="0.35">
      <c r="AE748" s="99"/>
    </row>
    <row r="749" spans="31:31" ht="30" customHeight="1" x14ac:dyDescent="0.35">
      <c r="AE749" s="99"/>
    </row>
    <row r="750" spans="31:31" ht="30" customHeight="1" x14ac:dyDescent="0.35">
      <c r="AE750" s="99"/>
    </row>
    <row r="751" spans="31:31" ht="30" customHeight="1" x14ac:dyDescent="0.35">
      <c r="AE751" s="99"/>
    </row>
    <row r="752" spans="31:31" ht="30" customHeight="1" x14ac:dyDescent="0.35">
      <c r="AE752" s="99"/>
    </row>
    <row r="753" spans="31:31" ht="30" customHeight="1" x14ac:dyDescent="0.35">
      <c r="AE753" s="99"/>
    </row>
    <row r="754" spans="31:31" ht="30" customHeight="1" x14ac:dyDescent="0.35">
      <c r="AE754" s="99"/>
    </row>
    <row r="755" spans="31:31" ht="30" customHeight="1" x14ac:dyDescent="0.35">
      <c r="AE755" s="99"/>
    </row>
    <row r="756" spans="31:31" ht="30" customHeight="1" x14ac:dyDescent="0.35">
      <c r="AE756" s="99"/>
    </row>
    <row r="757" spans="31:31" ht="30" customHeight="1" x14ac:dyDescent="0.35">
      <c r="AE757" s="99"/>
    </row>
    <row r="758" spans="31:31" ht="30" customHeight="1" x14ac:dyDescent="0.35">
      <c r="AE758" s="99"/>
    </row>
    <row r="759" spans="31:31" ht="30" customHeight="1" x14ac:dyDescent="0.35">
      <c r="AE759" s="99"/>
    </row>
    <row r="760" spans="31:31" ht="30" customHeight="1" x14ac:dyDescent="0.35">
      <c r="AE760" s="99"/>
    </row>
    <row r="761" spans="31:31" ht="30" customHeight="1" x14ac:dyDescent="0.35">
      <c r="AE761" s="99"/>
    </row>
    <row r="762" spans="31:31" ht="30" customHeight="1" x14ac:dyDescent="0.35">
      <c r="AE762" s="99"/>
    </row>
    <row r="763" spans="31:31" ht="30" customHeight="1" x14ac:dyDescent="0.35">
      <c r="AE763" s="99"/>
    </row>
    <row r="764" spans="31:31" ht="30" customHeight="1" x14ac:dyDescent="0.35">
      <c r="AE764" s="99"/>
    </row>
    <row r="765" spans="31:31" ht="30" customHeight="1" x14ac:dyDescent="0.35">
      <c r="AE765" s="99"/>
    </row>
    <row r="766" spans="31:31" ht="30" customHeight="1" x14ac:dyDescent="0.35">
      <c r="AE766" s="99"/>
    </row>
    <row r="767" spans="31:31" ht="30" customHeight="1" x14ac:dyDescent="0.35">
      <c r="AE767" s="99"/>
    </row>
    <row r="768" spans="31:31" ht="30" customHeight="1" x14ac:dyDescent="0.35">
      <c r="AE768" s="99"/>
    </row>
    <row r="769" spans="31:31" ht="30" customHeight="1" x14ac:dyDescent="0.35">
      <c r="AE769" s="99"/>
    </row>
    <row r="770" spans="31:31" ht="30" customHeight="1" x14ac:dyDescent="0.35">
      <c r="AE770" s="99"/>
    </row>
    <row r="771" spans="31:31" ht="30" customHeight="1" x14ac:dyDescent="0.35">
      <c r="AE771" s="99"/>
    </row>
    <row r="772" spans="31:31" ht="30" customHeight="1" x14ac:dyDescent="0.35">
      <c r="AE772" s="99"/>
    </row>
    <row r="773" spans="31:31" ht="30" customHeight="1" x14ac:dyDescent="0.35">
      <c r="AE773" s="99"/>
    </row>
    <row r="774" spans="31:31" ht="30" customHeight="1" x14ac:dyDescent="0.35">
      <c r="AE774" s="99"/>
    </row>
    <row r="775" spans="31:31" ht="30" customHeight="1" x14ac:dyDescent="0.35">
      <c r="AE775" s="99"/>
    </row>
    <row r="776" spans="31:31" ht="30" customHeight="1" x14ac:dyDescent="0.35">
      <c r="AE776" s="99"/>
    </row>
    <row r="777" spans="31:31" ht="30" customHeight="1" x14ac:dyDescent="0.35">
      <c r="AE777" s="99"/>
    </row>
    <row r="778" spans="31:31" ht="30" customHeight="1" x14ac:dyDescent="0.35">
      <c r="AE778" s="99"/>
    </row>
    <row r="779" spans="31:31" ht="30" customHeight="1" x14ac:dyDescent="0.35">
      <c r="AE779" s="99"/>
    </row>
    <row r="780" spans="31:31" ht="30" customHeight="1" x14ac:dyDescent="0.35">
      <c r="AE780" s="99"/>
    </row>
    <row r="781" spans="31:31" ht="30" customHeight="1" x14ac:dyDescent="0.35">
      <c r="AE781" s="99"/>
    </row>
    <row r="782" spans="31:31" ht="30" customHeight="1" x14ac:dyDescent="0.35">
      <c r="AE782" s="99"/>
    </row>
    <row r="783" spans="31:31" ht="30" customHeight="1" x14ac:dyDescent="0.35">
      <c r="AE783" s="99"/>
    </row>
    <row r="784" spans="31:31" ht="30" customHeight="1" x14ac:dyDescent="0.35">
      <c r="AE784" s="99"/>
    </row>
    <row r="785" spans="31:31" ht="30" customHeight="1" x14ac:dyDescent="0.35">
      <c r="AE785" s="99"/>
    </row>
    <row r="786" spans="31:31" ht="30" customHeight="1" x14ac:dyDescent="0.35">
      <c r="AE786" s="99"/>
    </row>
    <row r="787" spans="31:31" ht="30" customHeight="1" x14ac:dyDescent="0.35">
      <c r="AE787" s="99"/>
    </row>
    <row r="788" spans="31:31" ht="30" customHeight="1" x14ac:dyDescent="0.35">
      <c r="AE788" s="99"/>
    </row>
    <row r="789" spans="31:31" ht="30" customHeight="1" x14ac:dyDescent="0.35">
      <c r="AE789" s="99"/>
    </row>
    <row r="790" spans="31:31" ht="30" customHeight="1" x14ac:dyDescent="0.35">
      <c r="AE790" s="99"/>
    </row>
    <row r="791" spans="31:31" ht="30" customHeight="1" x14ac:dyDescent="0.35">
      <c r="AE791" s="99"/>
    </row>
    <row r="792" spans="31:31" ht="30" customHeight="1" x14ac:dyDescent="0.35">
      <c r="AE792" s="99"/>
    </row>
    <row r="793" spans="31:31" ht="30" customHeight="1" x14ac:dyDescent="0.35">
      <c r="AE793" s="99"/>
    </row>
    <row r="794" spans="31:31" ht="30" customHeight="1" x14ac:dyDescent="0.35">
      <c r="AE794" s="99"/>
    </row>
    <row r="795" spans="31:31" ht="30" customHeight="1" x14ac:dyDescent="0.35">
      <c r="AE795" s="99"/>
    </row>
    <row r="796" spans="31:31" ht="30" customHeight="1" x14ac:dyDescent="0.35">
      <c r="AE796" s="99"/>
    </row>
    <row r="797" spans="31:31" ht="30" customHeight="1" x14ac:dyDescent="0.35">
      <c r="AE797" s="99"/>
    </row>
    <row r="798" spans="31:31" ht="30" customHeight="1" x14ac:dyDescent="0.35">
      <c r="AE798" s="99"/>
    </row>
    <row r="799" spans="31:31" ht="30" customHeight="1" x14ac:dyDescent="0.35">
      <c r="AE799" s="99"/>
    </row>
    <row r="800" spans="31:31" ht="30" customHeight="1" x14ac:dyDescent="0.35">
      <c r="AE800" s="99"/>
    </row>
    <row r="801" spans="31:31" ht="30" customHeight="1" x14ac:dyDescent="0.35">
      <c r="AE801" s="99"/>
    </row>
    <row r="802" spans="31:31" ht="30" customHeight="1" x14ac:dyDescent="0.35">
      <c r="AE802" s="99"/>
    </row>
    <row r="803" spans="31:31" ht="30" customHeight="1" x14ac:dyDescent="0.35">
      <c r="AE803" s="99"/>
    </row>
    <row r="804" spans="31:31" ht="30" customHeight="1" x14ac:dyDescent="0.35">
      <c r="AE804" s="99"/>
    </row>
    <row r="805" spans="31:31" ht="30" customHeight="1" x14ac:dyDescent="0.35">
      <c r="AE805" s="99"/>
    </row>
    <row r="806" spans="31:31" ht="30" customHeight="1" x14ac:dyDescent="0.35">
      <c r="AE806" s="99"/>
    </row>
    <row r="807" spans="31:31" ht="30" customHeight="1" x14ac:dyDescent="0.35">
      <c r="AE807" s="99"/>
    </row>
    <row r="808" spans="31:31" ht="30" customHeight="1" x14ac:dyDescent="0.35">
      <c r="AE808" s="99"/>
    </row>
    <row r="809" spans="31:31" ht="30" customHeight="1" x14ac:dyDescent="0.35">
      <c r="AE809" s="99"/>
    </row>
    <row r="810" spans="31:31" ht="30" customHeight="1" x14ac:dyDescent="0.35">
      <c r="AE810" s="99"/>
    </row>
    <row r="811" spans="31:31" ht="30" customHeight="1" x14ac:dyDescent="0.35">
      <c r="AE811" s="99"/>
    </row>
    <row r="812" spans="31:31" ht="30" customHeight="1" x14ac:dyDescent="0.35">
      <c r="AE812" s="99"/>
    </row>
    <row r="813" spans="31:31" ht="30" customHeight="1" x14ac:dyDescent="0.35">
      <c r="AE813" s="99"/>
    </row>
    <row r="814" spans="31:31" ht="30" customHeight="1" x14ac:dyDescent="0.35">
      <c r="AE814" s="99"/>
    </row>
    <row r="815" spans="31:31" ht="30" customHeight="1" x14ac:dyDescent="0.35">
      <c r="AE815" s="99"/>
    </row>
    <row r="816" spans="31:31" ht="30" customHeight="1" x14ac:dyDescent="0.35">
      <c r="AE816" s="99"/>
    </row>
    <row r="817" spans="31:31" ht="30" customHeight="1" x14ac:dyDescent="0.35">
      <c r="AE817" s="99"/>
    </row>
    <row r="818" spans="31:31" ht="30" customHeight="1" x14ac:dyDescent="0.35">
      <c r="AE818" s="99"/>
    </row>
    <row r="819" spans="31:31" ht="30" customHeight="1" x14ac:dyDescent="0.35">
      <c r="AE819" s="99"/>
    </row>
    <row r="820" spans="31:31" ht="30" customHeight="1" x14ac:dyDescent="0.35">
      <c r="AE820" s="99"/>
    </row>
    <row r="821" spans="31:31" ht="30" customHeight="1" x14ac:dyDescent="0.35">
      <c r="AE821" s="99"/>
    </row>
    <row r="822" spans="31:31" ht="30" customHeight="1" x14ac:dyDescent="0.35">
      <c r="AE822" s="99"/>
    </row>
    <row r="823" spans="31:31" ht="30" customHeight="1" x14ac:dyDescent="0.35">
      <c r="AE823" s="99"/>
    </row>
    <row r="824" spans="31:31" ht="30" customHeight="1" x14ac:dyDescent="0.35">
      <c r="AE824" s="99"/>
    </row>
    <row r="825" spans="31:31" ht="30" customHeight="1" x14ac:dyDescent="0.35">
      <c r="AE825" s="99"/>
    </row>
    <row r="826" spans="31:31" ht="30" customHeight="1" x14ac:dyDescent="0.35">
      <c r="AE826" s="99"/>
    </row>
    <row r="827" spans="31:31" ht="30" customHeight="1" x14ac:dyDescent="0.35">
      <c r="AE827" s="99"/>
    </row>
    <row r="828" spans="31:31" ht="30" customHeight="1" x14ac:dyDescent="0.35">
      <c r="AE828" s="99"/>
    </row>
    <row r="829" spans="31:31" ht="30" customHeight="1" x14ac:dyDescent="0.35">
      <c r="AE829" s="99"/>
    </row>
    <row r="830" spans="31:31" ht="30" customHeight="1" x14ac:dyDescent="0.35">
      <c r="AE830" s="99"/>
    </row>
    <row r="831" spans="31:31" ht="30" customHeight="1" x14ac:dyDescent="0.35">
      <c r="AE831" s="99"/>
    </row>
    <row r="832" spans="31:31" ht="30" customHeight="1" x14ac:dyDescent="0.35">
      <c r="AE832" s="99"/>
    </row>
    <row r="833" spans="31:31" ht="30" customHeight="1" x14ac:dyDescent="0.35">
      <c r="AE833" s="99"/>
    </row>
    <row r="834" spans="31:31" ht="30" customHeight="1" x14ac:dyDescent="0.35">
      <c r="AE834" s="99"/>
    </row>
    <row r="835" spans="31:31" ht="30" customHeight="1" x14ac:dyDescent="0.35">
      <c r="AE835" s="99"/>
    </row>
    <row r="836" spans="31:31" ht="30" customHeight="1" x14ac:dyDescent="0.35">
      <c r="AE836" s="99"/>
    </row>
    <row r="837" spans="31:31" ht="30" customHeight="1" x14ac:dyDescent="0.35">
      <c r="AE837" s="99"/>
    </row>
    <row r="838" spans="31:31" ht="30" customHeight="1" x14ac:dyDescent="0.35">
      <c r="AE838" s="99"/>
    </row>
    <row r="839" spans="31:31" ht="30" customHeight="1" x14ac:dyDescent="0.35">
      <c r="AE839" s="99"/>
    </row>
    <row r="840" spans="31:31" ht="30" customHeight="1" x14ac:dyDescent="0.35">
      <c r="AE840" s="99"/>
    </row>
    <row r="841" spans="31:31" ht="30" customHeight="1" x14ac:dyDescent="0.35">
      <c r="AE841" s="99"/>
    </row>
    <row r="842" spans="31:31" ht="30" customHeight="1" x14ac:dyDescent="0.35">
      <c r="AE842" s="99"/>
    </row>
    <row r="843" spans="31:31" ht="30" customHeight="1" x14ac:dyDescent="0.35">
      <c r="AE843" s="99"/>
    </row>
    <row r="844" spans="31:31" ht="30" customHeight="1" x14ac:dyDescent="0.35">
      <c r="AE844" s="99"/>
    </row>
    <row r="845" spans="31:31" ht="30" customHeight="1" x14ac:dyDescent="0.35">
      <c r="AE845" s="99"/>
    </row>
    <row r="846" spans="31:31" ht="30" customHeight="1" x14ac:dyDescent="0.35">
      <c r="AE846" s="99"/>
    </row>
    <row r="847" spans="31:31" ht="30" customHeight="1" x14ac:dyDescent="0.35">
      <c r="AE847" s="99"/>
    </row>
    <row r="848" spans="31:31" ht="30" customHeight="1" x14ac:dyDescent="0.35">
      <c r="AE848" s="99"/>
    </row>
    <row r="849" spans="31:31" ht="30" customHeight="1" x14ac:dyDescent="0.35">
      <c r="AE849" s="99"/>
    </row>
    <row r="850" spans="31:31" ht="30" customHeight="1" x14ac:dyDescent="0.35">
      <c r="AE850" s="99"/>
    </row>
    <row r="851" spans="31:31" ht="30" customHeight="1" x14ac:dyDescent="0.35">
      <c r="AE851" s="99"/>
    </row>
    <row r="852" spans="31:31" ht="30" customHeight="1" x14ac:dyDescent="0.35">
      <c r="AE852" s="99"/>
    </row>
    <row r="853" spans="31:31" ht="30" customHeight="1" x14ac:dyDescent="0.35">
      <c r="AE853" s="99"/>
    </row>
    <row r="854" spans="31:31" ht="30" customHeight="1" x14ac:dyDescent="0.35">
      <c r="AE854" s="99"/>
    </row>
    <row r="855" spans="31:31" ht="30" customHeight="1" x14ac:dyDescent="0.35">
      <c r="AE855" s="99"/>
    </row>
    <row r="856" spans="31:31" ht="30" customHeight="1" x14ac:dyDescent="0.35">
      <c r="AE856" s="99"/>
    </row>
    <row r="857" spans="31:31" ht="30" customHeight="1" x14ac:dyDescent="0.35">
      <c r="AE857" s="99"/>
    </row>
    <row r="858" spans="31:31" ht="30" customHeight="1" x14ac:dyDescent="0.35">
      <c r="AE858" s="99"/>
    </row>
    <row r="859" spans="31:31" ht="30" customHeight="1" x14ac:dyDescent="0.35">
      <c r="AE859" s="99"/>
    </row>
    <row r="860" spans="31:31" ht="30" customHeight="1" x14ac:dyDescent="0.35">
      <c r="AE860" s="99"/>
    </row>
    <row r="861" spans="31:31" ht="30" customHeight="1" x14ac:dyDescent="0.35">
      <c r="AE861" s="99"/>
    </row>
    <row r="862" spans="31:31" ht="30" customHeight="1" x14ac:dyDescent="0.35">
      <c r="AE862" s="99"/>
    </row>
    <row r="863" spans="31:31" ht="30" customHeight="1" x14ac:dyDescent="0.35">
      <c r="AE863" s="99"/>
    </row>
    <row r="864" spans="31:31" ht="30" customHeight="1" x14ac:dyDescent="0.35">
      <c r="AE864" s="99"/>
    </row>
    <row r="865" spans="31:31" ht="30" customHeight="1" x14ac:dyDescent="0.35">
      <c r="AE865" s="99"/>
    </row>
    <row r="866" spans="31:31" ht="30" customHeight="1" x14ac:dyDescent="0.35">
      <c r="AE866" s="99"/>
    </row>
    <row r="867" spans="31:31" ht="30" customHeight="1" x14ac:dyDescent="0.35">
      <c r="AE867" s="99"/>
    </row>
    <row r="868" spans="31:31" ht="30" customHeight="1" x14ac:dyDescent="0.35">
      <c r="AE868" s="99"/>
    </row>
    <row r="869" spans="31:31" ht="30" customHeight="1" x14ac:dyDescent="0.35">
      <c r="AE869" s="99"/>
    </row>
    <row r="870" spans="31:31" ht="30" customHeight="1" x14ac:dyDescent="0.35">
      <c r="AE870" s="99"/>
    </row>
    <row r="871" spans="31:31" ht="30" customHeight="1" x14ac:dyDescent="0.35">
      <c r="AE871" s="99"/>
    </row>
    <row r="872" spans="31:31" ht="30" customHeight="1" x14ac:dyDescent="0.35">
      <c r="AE872" s="99"/>
    </row>
    <row r="873" spans="31:31" ht="30" customHeight="1" x14ac:dyDescent="0.35">
      <c r="AE873" s="99"/>
    </row>
    <row r="874" spans="31:31" ht="30" customHeight="1" x14ac:dyDescent="0.35">
      <c r="AE874" s="99"/>
    </row>
    <row r="875" spans="31:31" ht="30" customHeight="1" x14ac:dyDescent="0.35">
      <c r="AE875" s="99"/>
    </row>
    <row r="876" spans="31:31" ht="30" customHeight="1" x14ac:dyDescent="0.35">
      <c r="AE876" s="99"/>
    </row>
    <row r="877" spans="31:31" ht="30" customHeight="1" x14ac:dyDescent="0.35">
      <c r="AE877" s="99"/>
    </row>
    <row r="878" spans="31:31" ht="30" customHeight="1" x14ac:dyDescent="0.35">
      <c r="AE878" s="99"/>
    </row>
    <row r="879" spans="31:31" ht="30" customHeight="1" x14ac:dyDescent="0.35">
      <c r="AE879" s="99"/>
    </row>
    <row r="880" spans="31:31" ht="30" customHeight="1" x14ac:dyDescent="0.35">
      <c r="AE880" s="99"/>
    </row>
    <row r="881" spans="31:31" ht="30" customHeight="1" x14ac:dyDescent="0.35">
      <c r="AE881" s="99"/>
    </row>
    <row r="882" spans="31:31" ht="30" customHeight="1" x14ac:dyDescent="0.35">
      <c r="AE882" s="99"/>
    </row>
    <row r="883" spans="31:31" ht="30" customHeight="1" x14ac:dyDescent="0.35">
      <c r="AE883" s="99"/>
    </row>
    <row r="884" spans="31:31" ht="30" customHeight="1" x14ac:dyDescent="0.35">
      <c r="AE884" s="99"/>
    </row>
    <row r="885" spans="31:31" ht="30" customHeight="1" x14ac:dyDescent="0.35">
      <c r="AE885" s="99"/>
    </row>
    <row r="886" spans="31:31" ht="30" customHeight="1" x14ac:dyDescent="0.35">
      <c r="AE886" s="99"/>
    </row>
    <row r="887" spans="31:31" ht="30" customHeight="1" x14ac:dyDescent="0.35">
      <c r="AE887" s="99"/>
    </row>
    <row r="888" spans="31:31" ht="30" customHeight="1" x14ac:dyDescent="0.35">
      <c r="AE888" s="99"/>
    </row>
    <row r="889" spans="31:31" ht="30" customHeight="1" x14ac:dyDescent="0.35">
      <c r="AE889" s="99"/>
    </row>
    <row r="890" spans="31:31" ht="30" customHeight="1" x14ac:dyDescent="0.35">
      <c r="AE890" s="99"/>
    </row>
    <row r="891" spans="31:31" ht="30" customHeight="1" x14ac:dyDescent="0.35">
      <c r="AE891" s="99"/>
    </row>
    <row r="892" spans="31:31" ht="30" customHeight="1" x14ac:dyDescent="0.35">
      <c r="AE892" s="99"/>
    </row>
    <row r="893" spans="31:31" ht="30" customHeight="1" x14ac:dyDescent="0.35">
      <c r="AE893" s="99"/>
    </row>
    <row r="894" spans="31:31" ht="30" customHeight="1" x14ac:dyDescent="0.35">
      <c r="AE894" s="99"/>
    </row>
    <row r="895" spans="31:31" ht="30" customHeight="1" x14ac:dyDescent="0.35">
      <c r="AE895" s="99"/>
    </row>
    <row r="896" spans="31:31" ht="30" customHeight="1" x14ac:dyDescent="0.35">
      <c r="AE896" s="99"/>
    </row>
    <row r="897" spans="31:31" ht="30" customHeight="1" x14ac:dyDescent="0.35">
      <c r="AE897" s="99"/>
    </row>
    <row r="898" spans="31:31" ht="30" customHeight="1" x14ac:dyDescent="0.35">
      <c r="AE898" s="99"/>
    </row>
    <row r="899" spans="31:31" ht="30" customHeight="1" x14ac:dyDescent="0.35">
      <c r="AE899" s="99"/>
    </row>
    <row r="900" spans="31:31" ht="30" customHeight="1" x14ac:dyDescent="0.35">
      <c r="AE900" s="99"/>
    </row>
    <row r="901" spans="31:31" ht="30" customHeight="1" x14ac:dyDescent="0.35">
      <c r="AE901" s="99"/>
    </row>
    <row r="902" spans="31:31" ht="30" customHeight="1" x14ac:dyDescent="0.35">
      <c r="AE902" s="99"/>
    </row>
    <row r="903" spans="31:31" ht="30" customHeight="1" x14ac:dyDescent="0.35">
      <c r="AE903" s="99"/>
    </row>
    <row r="904" spans="31:31" ht="30" customHeight="1" x14ac:dyDescent="0.35">
      <c r="AE904" s="99"/>
    </row>
    <row r="905" spans="31:31" ht="30" customHeight="1" x14ac:dyDescent="0.35">
      <c r="AE905" s="99"/>
    </row>
    <row r="906" spans="31:31" ht="30" customHeight="1" x14ac:dyDescent="0.35">
      <c r="AE906" s="99"/>
    </row>
    <row r="907" spans="31:31" ht="30" customHeight="1" x14ac:dyDescent="0.35">
      <c r="AE907" s="99"/>
    </row>
    <row r="908" spans="31:31" ht="30" customHeight="1" x14ac:dyDescent="0.35">
      <c r="AE908" s="99"/>
    </row>
    <row r="909" spans="31:31" ht="30" customHeight="1" x14ac:dyDescent="0.35">
      <c r="AE909" s="99"/>
    </row>
    <row r="910" spans="31:31" ht="30" customHeight="1" x14ac:dyDescent="0.35">
      <c r="AE910" s="99"/>
    </row>
    <row r="911" spans="31:31" ht="30" customHeight="1" x14ac:dyDescent="0.35">
      <c r="AE911" s="99"/>
    </row>
    <row r="912" spans="31:31" ht="30" customHeight="1" x14ac:dyDescent="0.35">
      <c r="AE912" s="99"/>
    </row>
    <row r="913" spans="31:31" ht="30" customHeight="1" x14ac:dyDescent="0.35">
      <c r="AE913" s="99"/>
    </row>
    <row r="914" spans="31:31" ht="30" customHeight="1" x14ac:dyDescent="0.35">
      <c r="AE914" s="99"/>
    </row>
    <row r="915" spans="31:31" ht="30" customHeight="1" x14ac:dyDescent="0.35">
      <c r="AE915" s="99"/>
    </row>
    <row r="916" spans="31:31" ht="30" customHeight="1" x14ac:dyDescent="0.35">
      <c r="AE916" s="99"/>
    </row>
    <row r="917" spans="31:31" ht="30" customHeight="1" x14ac:dyDescent="0.35">
      <c r="AE917" s="99"/>
    </row>
    <row r="918" spans="31:31" ht="30" customHeight="1" x14ac:dyDescent="0.35">
      <c r="AE918" s="99"/>
    </row>
    <row r="919" spans="31:31" ht="30" customHeight="1" x14ac:dyDescent="0.35">
      <c r="AE919" s="99"/>
    </row>
    <row r="920" spans="31:31" ht="30" customHeight="1" x14ac:dyDescent="0.35">
      <c r="AE920" s="99"/>
    </row>
    <row r="921" spans="31:31" ht="30" customHeight="1" x14ac:dyDescent="0.35">
      <c r="AE921" s="99"/>
    </row>
    <row r="922" spans="31:31" ht="30" customHeight="1" x14ac:dyDescent="0.35">
      <c r="AE922" s="99"/>
    </row>
    <row r="923" spans="31:31" ht="30" customHeight="1" x14ac:dyDescent="0.35">
      <c r="AE923" s="99"/>
    </row>
    <row r="924" spans="31:31" ht="30" customHeight="1" x14ac:dyDescent="0.35">
      <c r="AE924" s="99"/>
    </row>
    <row r="925" spans="31:31" ht="30" customHeight="1" x14ac:dyDescent="0.35">
      <c r="AE925" s="99"/>
    </row>
    <row r="926" spans="31:31" ht="30" customHeight="1" x14ac:dyDescent="0.35">
      <c r="AE926" s="99"/>
    </row>
    <row r="927" spans="31:31" ht="30" customHeight="1" x14ac:dyDescent="0.35">
      <c r="AE927" s="99"/>
    </row>
    <row r="928" spans="31:31" ht="30" customHeight="1" x14ac:dyDescent="0.35">
      <c r="AE928" s="99"/>
    </row>
    <row r="929" spans="31:31" ht="30" customHeight="1" x14ac:dyDescent="0.35">
      <c r="AE929" s="99"/>
    </row>
    <row r="930" spans="31:31" ht="30" customHeight="1" x14ac:dyDescent="0.35">
      <c r="AE930" s="99"/>
    </row>
    <row r="931" spans="31:31" ht="30" customHeight="1" x14ac:dyDescent="0.35">
      <c r="AE931" s="99"/>
    </row>
    <row r="932" spans="31:31" ht="30" customHeight="1" x14ac:dyDescent="0.35">
      <c r="AE932" s="99"/>
    </row>
    <row r="933" spans="31:31" ht="30" customHeight="1" x14ac:dyDescent="0.35">
      <c r="AE933" s="99"/>
    </row>
    <row r="934" spans="31:31" ht="30" customHeight="1" x14ac:dyDescent="0.35">
      <c r="AE934" s="99"/>
    </row>
    <row r="935" spans="31:31" ht="30" customHeight="1" x14ac:dyDescent="0.35">
      <c r="AE935" s="99"/>
    </row>
    <row r="936" spans="31:31" ht="30" customHeight="1" x14ac:dyDescent="0.35">
      <c r="AE936" s="99"/>
    </row>
    <row r="937" spans="31:31" ht="30" customHeight="1" x14ac:dyDescent="0.35">
      <c r="AE937" s="99"/>
    </row>
    <row r="938" spans="31:31" ht="30" customHeight="1" x14ac:dyDescent="0.35">
      <c r="AE938" s="99"/>
    </row>
    <row r="939" spans="31:31" ht="30" customHeight="1" x14ac:dyDescent="0.35">
      <c r="AE939" s="99"/>
    </row>
    <row r="940" spans="31:31" ht="30" customHeight="1" x14ac:dyDescent="0.35">
      <c r="AE940" s="99"/>
    </row>
    <row r="941" spans="31:31" ht="30" customHeight="1" x14ac:dyDescent="0.35">
      <c r="AE941" s="99"/>
    </row>
    <row r="942" spans="31:31" ht="30" customHeight="1" x14ac:dyDescent="0.35">
      <c r="AE942" s="99"/>
    </row>
    <row r="943" spans="31:31" ht="30" customHeight="1" x14ac:dyDescent="0.35">
      <c r="AE943" s="99"/>
    </row>
    <row r="944" spans="31:31" ht="30" customHeight="1" x14ac:dyDescent="0.35">
      <c r="AE944" s="99"/>
    </row>
    <row r="945" spans="31:31" ht="30" customHeight="1" x14ac:dyDescent="0.35">
      <c r="AE945" s="99"/>
    </row>
    <row r="946" spans="31:31" ht="30" customHeight="1" x14ac:dyDescent="0.35">
      <c r="AE946" s="99"/>
    </row>
    <row r="947" spans="31:31" ht="30" customHeight="1" x14ac:dyDescent="0.35">
      <c r="AE947" s="99"/>
    </row>
    <row r="948" spans="31:31" ht="30" customHeight="1" x14ac:dyDescent="0.35">
      <c r="AE948" s="99"/>
    </row>
    <row r="949" spans="31:31" ht="30" customHeight="1" x14ac:dyDescent="0.35">
      <c r="AE949" s="99"/>
    </row>
    <row r="950" spans="31:31" ht="30" customHeight="1" x14ac:dyDescent="0.35">
      <c r="AE950" s="99"/>
    </row>
    <row r="951" spans="31:31" ht="30" customHeight="1" x14ac:dyDescent="0.35">
      <c r="AE951" s="99"/>
    </row>
    <row r="952" spans="31:31" ht="30" customHeight="1" x14ac:dyDescent="0.35">
      <c r="AE952" s="99"/>
    </row>
    <row r="953" spans="31:31" ht="30" customHeight="1" x14ac:dyDescent="0.35">
      <c r="AE953" s="99"/>
    </row>
    <row r="954" spans="31:31" ht="30" customHeight="1" x14ac:dyDescent="0.35">
      <c r="AE954" s="99"/>
    </row>
    <row r="955" spans="31:31" ht="30" customHeight="1" x14ac:dyDescent="0.35">
      <c r="AE955" s="99"/>
    </row>
    <row r="956" spans="31:31" ht="30" customHeight="1" x14ac:dyDescent="0.35">
      <c r="AE956" s="99"/>
    </row>
    <row r="957" spans="31:31" ht="30" customHeight="1" x14ac:dyDescent="0.35">
      <c r="AE957" s="99"/>
    </row>
    <row r="958" spans="31:31" ht="30" customHeight="1" x14ac:dyDescent="0.35">
      <c r="AE958" s="99"/>
    </row>
    <row r="959" spans="31:31" ht="30" customHeight="1" x14ac:dyDescent="0.35">
      <c r="AE959" s="99"/>
    </row>
    <row r="960" spans="31:31" ht="30" customHeight="1" x14ac:dyDescent="0.35">
      <c r="AE960" s="99"/>
    </row>
    <row r="961" spans="31:31" ht="30" customHeight="1" x14ac:dyDescent="0.35">
      <c r="AE961" s="99"/>
    </row>
    <row r="962" spans="31:31" ht="30" customHeight="1" x14ac:dyDescent="0.35">
      <c r="AE962" s="99"/>
    </row>
    <row r="963" spans="31:31" ht="30" customHeight="1" x14ac:dyDescent="0.35">
      <c r="AE963" s="99"/>
    </row>
    <row r="964" spans="31:31" ht="30" customHeight="1" x14ac:dyDescent="0.35">
      <c r="AE964" s="99"/>
    </row>
    <row r="965" spans="31:31" ht="30" customHeight="1" x14ac:dyDescent="0.35">
      <c r="AE965" s="99"/>
    </row>
    <row r="966" spans="31:31" ht="30" customHeight="1" x14ac:dyDescent="0.35">
      <c r="AE966" s="99"/>
    </row>
    <row r="967" spans="31:31" ht="30" customHeight="1" x14ac:dyDescent="0.35">
      <c r="AE967" s="99"/>
    </row>
    <row r="968" spans="31:31" ht="30" customHeight="1" x14ac:dyDescent="0.35">
      <c r="AE968" s="99"/>
    </row>
    <row r="969" spans="31:31" ht="30" customHeight="1" x14ac:dyDescent="0.35">
      <c r="AE969" s="99"/>
    </row>
    <row r="970" spans="31:31" ht="30" customHeight="1" x14ac:dyDescent="0.35">
      <c r="AE970" s="99"/>
    </row>
    <row r="971" spans="31:31" ht="30" customHeight="1" x14ac:dyDescent="0.35">
      <c r="AE971" s="99"/>
    </row>
    <row r="972" spans="31:31" ht="30" customHeight="1" x14ac:dyDescent="0.35">
      <c r="AE972" s="99"/>
    </row>
    <row r="973" spans="31:31" ht="30" customHeight="1" x14ac:dyDescent="0.35">
      <c r="AE973" s="99"/>
    </row>
    <row r="974" spans="31:31" ht="30" customHeight="1" x14ac:dyDescent="0.35">
      <c r="AE974" s="99"/>
    </row>
  </sheetData>
  <autoFilter ref="A3:AU188"/>
  <mergeCells count="101">
    <mergeCell ref="A179:A183"/>
    <mergeCell ref="C179:C183"/>
    <mergeCell ref="A185:A186"/>
    <mergeCell ref="C185:C186"/>
    <mergeCell ref="A159:A165"/>
    <mergeCell ref="C159:C165"/>
    <mergeCell ref="A166:A170"/>
    <mergeCell ref="C166:C170"/>
    <mergeCell ref="A171:A178"/>
    <mergeCell ref="C171:C178"/>
    <mergeCell ref="A136:A137"/>
    <mergeCell ref="C136:C137"/>
    <mergeCell ref="A139:A146"/>
    <mergeCell ref="C139:C146"/>
    <mergeCell ref="A147:A148"/>
    <mergeCell ref="C147:C148"/>
    <mergeCell ref="A149:A151"/>
    <mergeCell ref="C149:C151"/>
    <mergeCell ref="A152:A155"/>
    <mergeCell ref="C152:C155"/>
    <mergeCell ref="A156:A158"/>
    <mergeCell ref="C156:C158"/>
    <mergeCell ref="A97:A98"/>
    <mergeCell ref="C97:C98"/>
    <mergeCell ref="A99:A100"/>
    <mergeCell ref="C99:C100"/>
    <mergeCell ref="A101:A119"/>
    <mergeCell ref="C101:C119"/>
    <mergeCell ref="A120:A128"/>
    <mergeCell ref="C120:C128"/>
    <mergeCell ref="A129:A131"/>
    <mergeCell ref="C129:C131"/>
    <mergeCell ref="A132:A134"/>
    <mergeCell ref="C132:C134"/>
    <mergeCell ref="A65:A78"/>
    <mergeCell ref="C65:C78"/>
    <mergeCell ref="A79:A80"/>
    <mergeCell ref="C79:C80"/>
    <mergeCell ref="A82:A83"/>
    <mergeCell ref="C82:C83"/>
    <mergeCell ref="A84:A89"/>
    <mergeCell ref="C84:C89"/>
    <mergeCell ref="A90:A93"/>
    <mergeCell ref="C90:C93"/>
    <mergeCell ref="A94:A96"/>
    <mergeCell ref="C94:C96"/>
    <mergeCell ref="A36:A39"/>
    <mergeCell ref="C36:C39"/>
    <mergeCell ref="A40:A48"/>
    <mergeCell ref="C40:C48"/>
    <mergeCell ref="A49:A54"/>
    <mergeCell ref="C49:C54"/>
    <mergeCell ref="A55:A58"/>
    <mergeCell ref="C55:C58"/>
    <mergeCell ref="A59:A61"/>
    <mergeCell ref="C59:C61"/>
    <mergeCell ref="A62:A64"/>
    <mergeCell ref="C62:C64"/>
    <mergeCell ref="V1:V2"/>
    <mergeCell ref="W1:W2"/>
    <mergeCell ref="A19:A24"/>
    <mergeCell ref="C19:C24"/>
    <mergeCell ref="A25:A35"/>
    <mergeCell ref="C25:C35"/>
    <mergeCell ref="A4:A6"/>
    <mergeCell ref="C4:C6"/>
    <mergeCell ref="A7:A10"/>
    <mergeCell ref="C7:C10"/>
    <mergeCell ref="A1:C1"/>
    <mergeCell ref="D1:J1"/>
    <mergeCell ref="K1:T1"/>
    <mergeCell ref="A16:A18"/>
    <mergeCell ref="C16:C18"/>
    <mergeCell ref="U1:U2"/>
    <mergeCell ref="A11:A15"/>
    <mergeCell ref="C11:C15"/>
    <mergeCell ref="X1:X2"/>
    <mergeCell ref="Y1:Y2"/>
    <mergeCell ref="Z1:Z2"/>
    <mergeCell ref="AA1:AA2"/>
    <mergeCell ref="AB1:AB2"/>
    <mergeCell ref="AC1:AC2"/>
    <mergeCell ref="AM1:AM2"/>
    <mergeCell ref="AN1:AN2"/>
    <mergeCell ref="AO1:AO2"/>
    <mergeCell ref="AD1:AD2"/>
    <mergeCell ref="AE1:AE2"/>
    <mergeCell ref="AF1:AF2"/>
    <mergeCell ref="AG1:AG2"/>
    <mergeCell ref="AH1:AH2"/>
    <mergeCell ref="AI1:AI2"/>
    <mergeCell ref="AP1:AP2"/>
    <mergeCell ref="AQ1:AQ2"/>
    <mergeCell ref="AR1:AR2"/>
    <mergeCell ref="AS1:AS2"/>
    <mergeCell ref="AT1:AT2"/>
    <mergeCell ref="A2:C2"/>
    <mergeCell ref="E2:T2"/>
    <mergeCell ref="AJ1:AJ2"/>
    <mergeCell ref="AK1:AK2"/>
    <mergeCell ref="AL1:AL2"/>
  </mergeCells>
  <conditionalFormatting sqref="S4:S186">
    <cfRule type="cellIs" dxfId="48" priority="1" operator="lessThan">
      <formula>0</formula>
    </cfRule>
  </conditionalFormatting>
  <conditionalFormatting sqref="U4:AD186 AF4:AT186">
    <cfRule type="cellIs" dxfId="47" priority="2" operator="greaterThan">
      <formula>0</formula>
    </cfRule>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33</vt:i4>
      </vt:variant>
    </vt:vector>
  </HeadingPairs>
  <TitlesOfParts>
    <vt:vector size="33" baseType="lpstr">
      <vt:lpstr>CEART</vt:lpstr>
      <vt:lpstr>ESAG PROCULT</vt:lpstr>
      <vt:lpstr>ESAG PAEX</vt:lpstr>
      <vt:lpstr>ESAG 3201</vt:lpstr>
      <vt:lpstr>ESAG 12758</vt:lpstr>
      <vt:lpstr>ESAG 11038</vt:lpstr>
      <vt:lpstr>CEFID</vt:lpstr>
      <vt:lpstr>CAV PROJETO 1</vt:lpstr>
      <vt:lpstr>CAV PROJETO 2 PRAPEG</vt:lpstr>
      <vt:lpstr>CAV PROJETO 3 PAEX</vt:lpstr>
      <vt:lpstr>CESFI INECO 14842</vt:lpstr>
      <vt:lpstr>CESFI DEX 12758</vt:lpstr>
      <vt:lpstr>CESFI 11038</vt:lpstr>
      <vt:lpstr>CEPLAN</vt:lpstr>
      <vt:lpstr>CEO</vt:lpstr>
      <vt:lpstr>CCT</vt:lpstr>
      <vt:lpstr>FAED</vt:lpstr>
      <vt:lpstr>CESMO</vt:lpstr>
      <vt:lpstr>CEAVI</vt:lpstr>
      <vt:lpstr>CERES</vt:lpstr>
      <vt:lpstr>CEAD</vt:lpstr>
      <vt:lpstr>SECOM</vt:lpstr>
      <vt:lpstr>RÁDIO FPOLIS</vt:lpstr>
      <vt:lpstr>RÁDIO LAGES</vt:lpstr>
      <vt:lpstr>RÁDIO JVLLE</vt:lpstr>
      <vt:lpstr>SECON</vt:lpstr>
      <vt:lpstr>PROPLAN</vt:lpstr>
      <vt:lpstr>PROEX</vt:lpstr>
      <vt:lpstr>PROPPG</vt:lpstr>
      <vt:lpstr>MUSEU</vt:lpstr>
      <vt:lpstr>BU</vt:lpstr>
      <vt:lpstr>GESTOR</vt:lpstr>
      <vt:lpstr>CARONA-uso exclusivo do Gestor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AKAUA FLORES ARROYO</dc:creator>
  <cp:lastModifiedBy>LETÍCIA-SEGECON/FPOLIS</cp:lastModifiedBy>
  <dcterms:created xsi:type="dcterms:W3CDTF">2015-06-05T18:19:34Z</dcterms:created>
  <dcterms:modified xsi:type="dcterms:W3CDTF">2026-07-21T21:53:47Z</dcterms:modified>
</cp:coreProperties>
</file>